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-my.sharepoint.com/personal/finbar_maunsell_aperc_or_jp/Documents/Documents/Github/aperc-transport/config/"/>
    </mc:Choice>
  </mc:AlternateContent>
  <xr:revisionPtr revIDLastSave="12" documentId="13_ncr:1_{7D11600A-6BBF-424A-B3D9-6654C1DF0A40}" xr6:coauthVersionLast="47" xr6:coauthVersionMax="47" xr10:uidLastSave="{6E942709-C900-40F5-8493-4AD19B5F9267}"/>
  <bookViews>
    <workbookView minimized="1" xWindow="12330" yWindow="4380" windowWidth="17280" windowHeight="8970" tabRatio="602" activeTab="1" xr2:uid="{00000000-000D-0000-FFFF-FFFF00000000}"/>
  </bookViews>
  <sheets>
    <sheet name="Reference" sheetId="1" r:id="rId1"/>
    <sheet name="Net-zero" sheetId="2" r:id="rId2"/>
    <sheet name="Sheet2" sheetId="4" r:id="rId3"/>
    <sheet name="Sheet3" sheetId="5" r:id="rId4"/>
    <sheet name="Sheet1" sheetId="6" r:id="rId5"/>
  </sheets>
  <definedNames>
    <definedName name="_xlnm._FilterDatabase" localSheetId="1" hidden="1">'Net-zero'!$A$33:$BP$808</definedName>
    <definedName name="_xlnm._FilterDatabase" localSheetId="0" hidden="1">Reference!$A$33:$BP$808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66" i="2" l="1"/>
  <c r="L329" i="1"/>
  <c r="K340" i="1"/>
  <c r="O356" i="2"/>
  <c r="L356" i="2"/>
  <c r="M356" i="2"/>
  <c r="N356" i="2"/>
  <c r="K356" i="2"/>
  <c r="N333" i="2"/>
  <c r="O333" i="2"/>
  <c r="R333" i="2"/>
  <c r="J340" i="2"/>
  <c r="K340" i="2" s="1"/>
  <c r="L340" i="2" s="1"/>
  <c r="M340" i="2" s="1"/>
  <c r="I340" i="2"/>
  <c r="L333" i="2"/>
  <c r="M333" i="2"/>
  <c r="K333" i="2"/>
  <c r="J333" i="2"/>
  <c r="I333" i="2"/>
  <c r="G356" i="2"/>
  <c r="G340" i="2"/>
  <c r="G333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G359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J356" i="2"/>
  <c r="I356" i="2"/>
  <c r="K349" i="2"/>
  <c r="J349" i="2"/>
  <c r="I349" i="2"/>
  <c r="H356" i="2"/>
  <c r="H349" i="2"/>
  <c r="H340" i="2"/>
  <c r="K363" i="1"/>
  <c r="L363" i="1" s="1"/>
  <c r="M363" i="1" s="1"/>
  <c r="N363" i="1" s="1"/>
  <c r="O363" i="1" s="1"/>
  <c r="P363" i="1" s="1"/>
  <c r="Q363" i="1" s="1"/>
  <c r="R363" i="1" s="1"/>
  <c r="K356" i="1"/>
  <c r="L356" i="1" s="1"/>
  <c r="M356" i="1" s="1"/>
  <c r="N356" i="1" s="1"/>
  <c r="O356" i="1" s="1"/>
  <c r="P356" i="1" s="1"/>
  <c r="Q356" i="1" s="1"/>
  <c r="R356" i="1" s="1"/>
  <c r="K352" i="1"/>
  <c r="L352" i="1" s="1"/>
  <c r="M352" i="1" s="1"/>
  <c r="N352" i="1" s="1"/>
  <c r="O352" i="1" s="1"/>
  <c r="L340" i="1"/>
  <c r="M340" i="1" s="1"/>
  <c r="N340" i="1" s="1"/>
  <c r="O340" i="1" s="1"/>
  <c r="P340" i="1" s="1"/>
  <c r="Q340" i="1" s="1"/>
  <c r="R340" i="1" s="1"/>
  <c r="K336" i="1"/>
  <c r="L336" i="1" s="1"/>
  <c r="M336" i="1" s="1"/>
  <c r="N336" i="1" s="1"/>
  <c r="O336" i="1" s="1"/>
  <c r="K333" i="1"/>
  <c r="L333" i="1" s="1"/>
  <c r="AO366" i="2"/>
  <c r="AP366" i="2" s="1"/>
  <c r="AQ366" i="2" s="1"/>
  <c r="AR366" i="2" s="1"/>
  <c r="AS366" i="2" s="1"/>
  <c r="AT366" i="2" s="1"/>
  <c r="AU366" i="2" s="1"/>
  <c r="AV366" i="2" s="1"/>
  <c r="AW366" i="2" s="1"/>
  <c r="AX366" i="2" s="1"/>
  <c r="AY366" i="2" s="1"/>
  <c r="AZ366" i="2" s="1"/>
  <c r="BA366" i="2" s="1"/>
  <c r="BB366" i="2" s="1"/>
  <c r="BC366" i="2" s="1"/>
  <c r="BD366" i="2" s="1"/>
  <c r="BE366" i="2" s="1"/>
  <c r="BF366" i="2" s="1"/>
  <c r="BG366" i="2" s="1"/>
  <c r="BH366" i="2" s="1"/>
  <c r="AP382" i="2"/>
  <c r="AQ382" i="2" s="1"/>
  <c r="AR382" i="2" s="1"/>
  <c r="AS382" i="2" s="1"/>
  <c r="AT382" i="2" s="1"/>
  <c r="AU382" i="2" s="1"/>
  <c r="AV382" i="2" s="1"/>
  <c r="AW382" i="2" s="1"/>
  <c r="AX382" i="2" s="1"/>
  <c r="AY382" i="2" s="1"/>
  <c r="AZ382" i="2" s="1"/>
  <c r="BA382" i="2" s="1"/>
  <c r="BB382" i="2" s="1"/>
  <c r="BC382" i="2" s="1"/>
  <c r="BD382" i="2" s="1"/>
  <c r="BE382" i="2" s="1"/>
  <c r="BF382" i="2" s="1"/>
  <c r="BG382" i="2" s="1"/>
  <c r="BH382" i="2" s="1"/>
  <c r="I440" i="2"/>
  <c r="J440" i="2"/>
  <c r="K440" i="2"/>
  <c r="L440" i="2"/>
  <c r="I441" i="2"/>
  <c r="J441" i="2"/>
  <c r="K441" i="2"/>
  <c r="L441" i="2"/>
  <c r="I443" i="2"/>
  <c r="J443" i="2"/>
  <c r="K443" i="2"/>
  <c r="L443" i="2"/>
  <c r="I444" i="2"/>
  <c r="J444" i="2"/>
  <c r="K444" i="2"/>
  <c r="L444" i="2"/>
  <c r="I445" i="2"/>
  <c r="J445" i="2"/>
  <c r="K445" i="2"/>
  <c r="L445" i="2"/>
  <c r="I447" i="2"/>
  <c r="J447" i="2"/>
  <c r="K447" i="2"/>
  <c r="L447" i="2"/>
  <c r="I448" i="2"/>
  <c r="J448" i="2"/>
  <c r="K448" i="2"/>
  <c r="L448" i="2"/>
  <c r="I450" i="2"/>
  <c r="J450" i="2"/>
  <c r="K450" i="2"/>
  <c r="L450" i="2"/>
  <c r="I451" i="2"/>
  <c r="J451" i="2"/>
  <c r="K451" i="2"/>
  <c r="L451" i="2"/>
  <c r="I452" i="2"/>
  <c r="J452" i="2"/>
  <c r="K452" i="2"/>
  <c r="L452" i="2"/>
  <c r="I454" i="2"/>
  <c r="J454" i="2"/>
  <c r="K454" i="2"/>
  <c r="L454" i="2"/>
  <c r="I456" i="2"/>
  <c r="J456" i="2"/>
  <c r="K456" i="2"/>
  <c r="L456" i="2"/>
  <c r="I457" i="2"/>
  <c r="J457" i="2"/>
  <c r="K457" i="2"/>
  <c r="L457" i="2"/>
  <c r="I459" i="2"/>
  <c r="J459" i="2"/>
  <c r="K459" i="2"/>
  <c r="L459" i="2"/>
  <c r="I460" i="2"/>
  <c r="J460" i="2"/>
  <c r="K460" i="2"/>
  <c r="L460" i="2"/>
  <c r="I461" i="2"/>
  <c r="J461" i="2"/>
  <c r="K461" i="2"/>
  <c r="L461" i="2"/>
  <c r="I463" i="2"/>
  <c r="J463" i="2"/>
  <c r="K463" i="2"/>
  <c r="L463" i="2"/>
  <c r="I464" i="2"/>
  <c r="J464" i="2"/>
  <c r="K464" i="2"/>
  <c r="L464" i="2"/>
  <c r="I466" i="2"/>
  <c r="J466" i="2"/>
  <c r="K466" i="2"/>
  <c r="L466" i="2"/>
  <c r="I467" i="2"/>
  <c r="J467" i="2"/>
  <c r="K467" i="2"/>
  <c r="L467" i="2"/>
  <c r="I468" i="2"/>
  <c r="J468" i="2"/>
  <c r="K468" i="2"/>
  <c r="L468" i="2"/>
  <c r="I470" i="2"/>
  <c r="J470" i="2"/>
  <c r="K470" i="2"/>
  <c r="L470" i="2"/>
  <c r="I471" i="2"/>
  <c r="J471" i="2"/>
  <c r="K471" i="2"/>
  <c r="L471" i="2"/>
  <c r="I473" i="2"/>
  <c r="J473" i="2"/>
  <c r="K473" i="2"/>
  <c r="L473" i="2"/>
  <c r="I474" i="2"/>
  <c r="J474" i="2"/>
  <c r="K474" i="2"/>
  <c r="L474" i="2"/>
  <c r="I475" i="2"/>
  <c r="J475" i="2"/>
  <c r="K475" i="2"/>
  <c r="L475" i="2"/>
  <c r="H440" i="2"/>
  <c r="H441" i="2"/>
  <c r="H443" i="2"/>
  <c r="H444" i="2"/>
  <c r="H445" i="2"/>
  <c r="H447" i="2"/>
  <c r="H448" i="2"/>
  <c r="H450" i="2"/>
  <c r="H451" i="2"/>
  <c r="H452" i="2"/>
  <c r="H454" i="2"/>
  <c r="H456" i="2"/>
  <c r="H457" i="2"/>
  <c r="H459" i="2"/>
  <c r="H460" i="2"/>
  <c r="H461" i="2"/>
  <c r="H463" i="2"/>
  <c r="H464" i="2"/>
  <c r="H466" i="2"/>
  <c r="H467" i="2"/>
  <c r="H468" i="2"/>
  <c r="H470" i="2"/>
  <c r="H471" i="2"/>
  <c r="H473" i="2"/>
  <c r="H474" i="2"/>
  <c r="H475" i="2"/>
  <c r="M333" i="1" l="1"/>
  <c r="AO373" i="2"/>
  <c r="AP373" i="2" s="1"/>
  <c r="AQ373" i="2" s="1"/>
  <c r="AR373" i="2" s="1"/>
  <c r="AS373" i="2" s="1"/>
  <c r="AT373" i="2" s="1"/>
  <c r="AU373" i="2" s="1"/>
  <c r="AV373" i="2" s="1"/>
  <c r="AW373" i="2" s="1"/>
  <c r="AX373" i="2" s="1"/>
  <c r="AY373" i="2" s="1"/>
  <c r="AZ373" i="2" s="1"/>
  <c r="BA373" i="2" s="1"/>
  <c r="BB373" i="2" s="1"/>
  <c r="BC373" i="2" s="1"/>
  <c r="BD373" i="2" s="1"/>
  <c r="BE373" i="2" s="1"/>
  <c r="BF373" i="2" s="1"/>
  <c r="BG373" i="2" s="1"/>
  <c r="BH373" i="2" s="1"/>
  <c r="AA28" i="2"/>
  <c r="AB28" i="2"/>
  <c r="AA24" i="2"/>
  <c r="AB24" i="2"/>
  <c r="AA20" i="2"/>
  <c r="AB20" i="2"/>
  <c r="AA18" i="2"/>
  <c r="AB18" i="2"/>
  <c r="AA10" i="2"/>
  <c r="AB10" i="2"/>
  <c r="AA14" i="2"/>
  <c r="AB14" i="2"/>
  <c r="I181" i="2"/>
  <c r="J181" i="2"/>
  <c r="K181" i="2"/>
  <c r="L181" i="2"/>
  <c r="I182" i="2"/>
  <c r="J182" i="2"/>
  <c r="K182" i="2"/>
  <c r="L182" i="2"/>
  <c r="I184" i="2"/>
  <c r="J184" i="2"/>
  <c r="K184" i="2"/>
  <c r="L184" i="2"/>
  <c r="I185" i="2"/>
  <c r="J185" i="2"/>
  <c r="K185" i="2"/>
  <c r="L185" i="2"/>
  <c r="I186" i="2"/>
  <c r="J186" i="2"/>
  <c r="K186" i="2"/>
  <c r="L186" i="2"/>
  <c r="I188" i="2"/>
  <c r="J188" i="2"/>
  <c r="K188" i="2"/>
  <c r="L188" i="2"/>
  <c r="I189" i="2"/>
  <c r="J189" i="2"/>
  <c r="K189" i="2"/>
  <c r="L189" i="2"/>
  <c r="I191" i="2"/>
  <c r="J191" i="2"/>
  <c r="K191" i="2"/>
  <c r="L191" i="2"/>
  <c r="I192" i="2"/>
  <c r="J192" i="2"/>
  <c r="K192" i="2"/>
  <c r="L192" i="2"/>
  <c r="I193" i="2"/>
  <c r="J193" i="2"/>
  <c r="K193" i="2"/>
  <c r="L193" i="2"/>
  <c r="I195" i="2"/>
  <c r="J195" i="2"/>
  <c r="K195" i="2"/>
  <c r="L195" i="2"/>
  <c r="I197" i="2"/>
  <c r="J197" i="2"/>
  <c r="K197" i="2"/>
  <c r="L197" i="2"/>
  <c r="I198" i="2"/>
  <c r="J198" i="2"/>
  <c r="K198" i="2"/>
  <c r="L198" i="2"/>
  <c r="I200" i="2"/>
  <c r="J200" i="2"/>
  <c r="K200" i="2"/>
  <c r="L200" i="2"/>
  <c r="I201" i="2"/>
  <c r="J201" i="2"/>
  <c r="K201" i="2"/>
  <c r="L201" i="2"/>
  <c r="I202" i="2"/>
  <c r="J202" i="2"/>
  <c r="K202" i="2"/>
  <c r="L202" i="2"/>
  <c r="I204" i="2"/>
  <c r="J204" i="2"/>
  <c r="K204" i="2"/>
  <c r="L204" i="2"/>
  <c r="I205" i="2"/>
  <c r="J205" i="2"/>
  <c r="K205" i="2"/>
  <c r="L205" i="2"/>
  <c r="I207" i="2"/>
  <c r="J207" i="2"/>
  <c r="K207" i="2"/>
  <c r="L207" i="2"/>
  <c r="I208" i="2"/>
  <c r="J208" i="2"/>
  <c r="K208" i="2"/>
  <c r="L208" i="2"/>
  <c r="I209" i="2"/>
  <c r="J209" i="2"/>
  <c r="K209" i="2"/>
  <c r="L209" i="2"/>
  <c r="I211" i="2"/>
  <c r="J211" i="2"/>
  <c r="K211" i="2"/>
  <c r="L211" i="2"/>
  <c r="I212" i="2"/>
  <c r="J212" i="2"/>
  <c r="K212" i="2"/>
  <c r="L212" i="2"/>
  <c r="I214" i="2"/>
  <c r="J214" i="2"/>
  <c r="K214" i="2"/>
  <c r="L214" i="2"/>
  <c r="I215" i="2"/>
  <c r="J215" i="2"/>
  <c r="K215" i="2"/>
  <c r="L215" i="2"/>
  <c r="I216" i="2"/>
  <c r="J216" i="2"/>
  <c r="K216" i="2"/>
  <c r="L216" i="2"/>
  <c r="H181" i="2"/>
  <c r="H182" i="2"/>
  <c r="H184" i="2"/>
  <c r="H185" i="2"/>
  <c r="H186" i="2"/>
  <c r="H188" i="2"/>
  <c r="H189" i="2"/>
  <c r="H191" i="2"/>
  <c r="H192" i="2"/>
  <c r="H193" i="2"/>
  <c r="H195" i="2"/>
  <c r="H197" i="2"/>
  <c r="H198" i="2"/>
  <c r="H200" i="2"/>
  <c r="H201" i="2"/>
  <c r="H202" i="2"/>
  <c r="H204" i="2"/>
  <c r="H205" i="2"/>
  <c r="H207" i="2"/>
  <c r="H208" i="2"/>
  <c r="H209" i="2"/>
  <c r="H211" i="2"/>
  <c r="H212" i="2"/>
  <c r="H215" i="2"/>
  <c r="H216" i="2"/>
  <c r="AN733" i="2"/>
  <c r="AM733" i="2"/>
  <c r="AL733" i="2"/>
  <c r="AK733" i="2"/>
  <c r="AJ733" i="2"/>
  <c r="AI733" i="2"/>
  <c r="AH733" i="2"/>
  <c r="AG733" i="2"/>
  <c r="AF733" i="2"/>
  <c r="AE733" i="2"/>
  <c r="AD733" i="2"/>
  <c r="AC733" i="2"/>
  <c r="AB733" i="2"/>
  <c r="AA733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L733" i="2"/>
  <c r="K733" i="2"/>
  <c r="J733" i="2"/>
  <c r="I733" i="2"/>
  <c r="AN729" i="2"/>
  <c r="AM729" i="2"/>
  <c r="AL729" i="2"/>
  <c r="AK729" i="2"/>
  <c r="AJ729" i="2"/>
  <c r="AI729" i="2"/>
  <c r="AH729" i="2"/>
  <c r="AG729" i="2"/>
  <c r="AF729" i="2"/>
  <c r="AE729" i="2"/>
  <c r="AD729" i="2"/>
  <c r="AC729" i="2"/>
  <c r="AB729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L729" i="2"/>
  <c r="K729" i="2"/>
  <c r="J729" i="2"/>
  <c r="I729" i="2"/>
  <c r="AN726" i="2"/>
  <c r="AM726" i="2"/>
  <c r="AL726" i="2"/>
  <c r="AK726" i="2"/>
  <c r="AJ726" i="2"/>
  <c r="AI726" i="2"/>
  <c r="AH726" i="2"/>
  <c r="AG726" i="2"/>
  <c r="AF726" i="2"/>
  <c r="AE726" i="2"/>
  <c r="AD726" i="2"/>
  <c r="AC726" i="2"/>
  <c r="AB726" i="2"/>
  <c r="AA726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L726" i="2"/>
  <c r="K726" i="2"/>
  <c r="J726" i="2"/>
  <c r="I726" i="2"/>
  <c r="AN722" i="2"/>
  <c r="AM722" i="2"/>
  <c r="AL722" i="2"/>
  <c r="AK722" i="2"/>
  <c r="AJ722" i="2"/>
  <c r="AI722" i="2"/>
  <c r="AH722" i="2"/>
  <c r="AG722" i="2"/>
  <c r="AF722" i="2"/>
  <c r="AE722" i="2"/>
  <c r="AD722" i="2"/>
  <c r="AC722" i="2"/>
  <c r="AB722" i="2"/>
  <c r="AA722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L722" i="2"/>
  <c r="K722" i="2"/>
  <c r="J722" i="2"/>
  <c r="I722" i="2"/>
  <c r="AN719" i="2"/>
  <c r="AM719" i="2"/>
  <c r="AL719" i="2"/>
  <c r="AK719" i="2"/>
  <c r="AJ719" i="2"/>
  <c r="AI719" i="2"/>
  <c r="AH719" i="2"/>
  <c r="AG719" i="2"/>
  <c r="AF719" i="2"/>
  <c r="AE719" i="2"/>
  <c r="AD719" i="2"/>
  <c r="AC719" i="2"/>
  <c r="AB719" i="2"/>
  <c r="AA719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L719" i="2"/>
  <c r="K719" i="2"/>
  <c r="J719" i="2"/>
  <c r="I719" i="2"/>
  <c r="AN715" i="2"/>
  <c r="AM715" i="2"/>
  <c r="AL715" i="2"/>
  <c r="AK715" i="2"/>
  <c r="AJ715" i="2"/>
  <c r="AI715" i="2"/>
  <c r="AH715" i="2"/>
  <c r="AG715" i="2"/>
  <c r="AF715" i="2"/>
  <c r="AE715" i="2"/>
  <c r="AD715" i="2"/>
  <c r="AC715" i="2"/>
  <c r="AB715" i="2"/>
  <c r="AA715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L715" i="2"/>
  <c r="K715" i="2"/>
  <c r="J715" i="2"/>
  <c r="I715" i="2"/>
  <c r="AN710" i="2"/>
  <c r="AM710" i="2"/>
  <c r="AL710" i="2"/>
  <c r="AK710" i="2"/>
  <c r="AJ710" i="2"/>
  <c r="AI710" i="2"/>
  <c r="AH710" i="2"/>
  <c r="AG710" i="2"/>
  <c r="AF710" i="2"/>
  <c r="AE710" i="2"/>
  <c r="AD710" i="2"/>
  <c r="AC710" i="2"/>
  <c r="AB710" i="2"/>
  <c r="AA710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L710" i="2"/>
  <c r="K710" i="2"/>
  <c r="J710" i="2"/>
  <c r="I710" i="2"/>
  <c r="AN706" i="2"/>
  <c r="AM706" i="2"/>
  <c r="AL706" i="2"/>
  <c r="AK706" i="2"/>
  <c r="AJ706" i="2"/>
  <c r="AI706" i="2"/>
  <c r="AH706" i="2"/>
  <c r="AG706" i="2"/>
  <c r="AF706" i="2"/>
  <c r="AE706" i="2"/>
  <c r="AD706" i="2"/>
  <c r="AC706" i="2"/>
  <c r="AB706" i="2"/>
  <c r="AA706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L706" i="2"/>
  <c r="K706" i="2"/>
  <c r="J706" i="2"/>
  <c r="I706" i="2"/>
  <c r="AN703" i="2"/>
  <c r="AO703" i="2" s="1"/>
  <c r="AM703" i="2"/>
  <c r="AL703" i="2"/>
  <c r="AK703" i="2"/>
  <c r="AJ703" i="2"/>
  <c r="AI703" i="2"/>
  <c r="AH703" i="2"/>
  <c r="AG703" i="2"/>
  <c r="AF703" i="2"/>
  <c r="AE703" i="2"/>
  <c r="AD703" i="2"/>
  <c r="AC703" i="2"/>
  <c r="AB703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L703" i="2"/>
  <c r="K703" i="2"/>
  <c r="J703" i="2"/>
  <c r="I703" i="2"/>
  <c r="AN699" i="2"/>
  <c r="AM699" i="2"/>
  <c r="AL699" i="2"/>
  <c r="AK699" i="2"/>
  <c r="AJ699" i="2"/>
  <c r="AI699" i="2"/>
  <c r="AH699" i="2"/>
  <c r="AG699" i="2"/>
  <c r="AF699" i="2"/>
  <c r="AE699" i="2"/>
  <c r="AD699" i="2"/>
  <c r="AC699" i="2"/>
  <c r="AB699" i="2"/>
  <c r="AA699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L699" i="2"/>
  <c r="K699" i="2"/>
  <c r="J699" i="2"/>
  <c r="I699" i="2"/>
  <c r="M733" i="1"/>
  <c r="M733" i="2" s="1"/>
  <c r="M729" i="1"/>
  <c r="M729" i="2" s="1"/>
  <c r="M726" i="1"/>
  <c r="M726" i="2" s="1"/>
  <c r="M722" i="1"/>
  <c r="M722" i="2" s="1"/>
  <c r="M719" i="1"/>
  <c r="M719" i="2" s="1"/>
  <c r="M715" i="1"/>
  <c r="M715" i="2" s="1"/>
  <c r="M710" i="1"/>
  <c r="M710" i="2" s="1"/>
  <c r="M706" i="1"/>
  <c r="N706" i="1" s="1"/>
  <c r="N706" i="2" s="1"/>
  <c r="M703" i="1"/>
  <c r="M703" i="2" s="1"/>
  <c r="M699" i="1"/>
  <c r="M699" i="2" s="1"/>
  <c r="N333" i="1" l="1"/>
  <c r="N729" i="1"/>
  <c r="N729" i="2" s="1"/>
  <c r="N703" i="1"/>
  <c r="N703" i="2" s="1"/>
  <c r="N733" i="1"/>
  <c r="N733" i="2" s="1"/>
  <c r="N699" i="1"/>
  <c r="N699" i="2" s="1"/>
  <c r="N710" i="1"/>
  <c r="N710" i="2" s="1"/>
  <c r="N715" i="1"/>
  <c r="N715" i="2" s="1"/>
  <c r="N719" i="1"/>
  <c r="N719" i="2" s="1"/>
  <c r="N722" i="1"/>
  <c r="N722" i="2" s="1"/>
  <c r="N726" i="1"/>
  <c r="N726" i="2" s="1"/>
  <c r="M706" i="2"/>
  <c r="O333" i="1" l="1"/>
  <c r="L107" i="2"/>
  <c r="L108" i="2"/>
  <c r="L110" i="2"/>
  <c r="L111" i="2"/>
  <c r="L112" i="2"/>
  <c r="L114" i="2"/>
  <c r="L115" i="2"/>
  <c r="L117" i="2"/>
  <c r="L118" i="2"/>
  <c r="L119" i="2"/>
  <c r="L121" i="2"/>
  <c r="L123" i="2"/>
  <c r="L124" i="2"/>
  <c r="L126" i="2"/>
  <c r="L127" i="2"/>
  <c r="L128" i="2"/>
  <c r="L130" i="2"/>
  <c r="L131" i="2"/>
  <c r="L133" i="2"/>
  <c r="L134" i="2"/>
  <c r="L135" i="2"/>
  <c r="L137" i="2"/>
  <c r="L138" i="2"/>
  <c r="L140" i="2"/>
  <c r="L141" i="2"/>
  <c r="L142" i="2"/>
  <c r="U26" i="1"/>
  <c r="V26" i="1"/>
  <c r="U30" i="1"/>
  <c r="T30" i="1"/>
  <c r="V30" i="1"/>
  <c r="BK164" i="1"/>
  <c r="M10" i="1"/>
  <c r="N10" i="1"/>
  <c r="O10" i="1"/>
  <c r="P10" i="1"/>
  <c r="Q10" i="1"/>
  <c r="R10" i="1"/>
  <c r="S10" i="1"/>
  <c r="T10" i="1"/>
  <c r="S22" i="1"/>
  <c r="T22" i="1"/>
  <c r="P333" i="1" l="1"/>
  <c r="H626" i="2"/>
  <c r="H625" i="2"/>
  <c r="R14" i="1"/>
  <c r="S14" i="1"/>
  <c r="T14" i="1"/>
  <c r="Q18" i="1"/>
  <c r="R18" i="1"/>
  <c r="S18" i="1"/>
  <c r="T18" i="1"/>
  <c r="Q333" i="1" l="1"/>
  <c r="Y20" i="2"/>
  <c r="N20" i="2"/>
  <c r="O20" i="2"/>
  <c r="P20" i="2"/>
  <c r="Q20" i="2"/>
  <c r="R20" i="2"/>
  <c r="S20" i="2"/>
  <c r="T20" i="2"/>
  <c r="U20" i="2"/>
  <c r="V20" i="2"/>
  <c r="W20" i="2"/>
  <c r="X20" i="2"/>
  <c r="Z20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Z28" i="2"/>
  <c r="Y28" i="2"/>
  <c r="Z24" i="2"/>
  <c r="Y24" i="2"/>
  <c r="Z14" i="2"/>
  <c r="Y14" i="2"/>
  <c r="Z10" i="2"/>
  <c r="Y10" i="2"/>
  <c r="T26" i="1"/>
  <c r="R26" i="1"/>
  <c r="S26" i="1"/>
  <c r="R22" i="1"/>
  <c r="S30" i="1"/>
  <c r="R30" i="1"/>
  <c r="Q24" i="2"/>
  <c r="M24" i="2"/>
  <c r="N24" i="2"/>
  <c r="O24" i="2"/>
  <c r="P24" i="2"/>
  <c r="N14" i="2"/>
  <c r="O14" i="2"/>
  <c r="P14" i="2"/>
  <c r="Q14" i="2"/>
  <c r="R14" i="2"/>
  <c r="S14" i="2"/>
  <c r="T14" i="2"/>
  <c r="U14" i="2"/>
  <c r="V14" i="2"/>
  <c r="W14" i="2"/>
  <c r="X14" i="2"/>
  <c r="R10" i="2"/>
  <c r="S10" i="2"/>
  <c r="T10" i="2"/>
  <c r="U10" i="2"/>
  <c r="V10" i="2"/>
  <c r="W10" i="2"/>
  <c r="X10" i="2"/>
  <c r="Q10" i="2"/>
  <c r="P10" i="2"/>
  <c r="J25" i="4"/>
  <c r="I25" i="4"/>
  <c r="H25" i="4"/>
  <c r="G25" i="4"/>
  <c r="F25" i="4"/>
  <c r="E25" i="4"/>
  <c r="A25" i="4"/>
  <c r="A24" i="4"/>
  <c r="A23" i="4"/>
  <c r="A22" i="4"/>
  <c r="J21" i="4"/>
  <c r="I21" i="4"/>
  <c r="H21" i="4"/>
  <c r="G21" i="4"/>
  <c r="F21" i="4"/>
  <c r="E21" i="4"/>
  <c r="A21" i="4"/>
  <c r="A20" i="4"/>
  <c r="A19" i="4"/>
  <c r="A18" i="4"/>
  <c r="J17" i="4"/>
  <c r="I17" i="4"/>
  <c r="H17" i="4"/>
  <c r="G17" i="4"/>
  <c r="F17" i="4"/>
  <c r="E17" i="4"/>
  <c r="A17" i="4"/>
  <c r="A16" i="4"/>
  <c r="J15" i="4"/>
  <c r="I15" i="4"/>
  <c r="H15" i="4"/>
  <c r="G15" i="4"/>
  <c r="F15" i="4"/>
  <c r="E15" i="4"/>
  <c r="A15" i="4"/>
  <c r="A14" i="4"/>
  <c r="A13" i="4"/>
  <c r="A12" i="4"/>
  <c r="J11" i="4"/>
  <c r="I11" i="4"/>
  <c r="H11" i="4"/>
  <c r="G11" i="4"/>
  <c r="F11" i="4"/>
  <c r="E11" i="4"/>
  <c r="A11" i="4"/>
  <c r="A10" i="4"/>
  <c r="A9" i="4"/>
  <c r="A8" i="4"/>
  <c r="J7" i="4"/>
  <c r="I7" i="4"/>
  <c r="H7" i="4"/>
  <c r="G7" i="4"/>
  <c r="F7" i="4"/>
  <c r="E7" i="4"/>
  <c r="A7" i="4"/>
  <c r="A6" i="4"/>
  <c r="A5" i="4"/>
  <c r="A4" i="4"/>
  <c r="W28" i="2"/>
  <c r="W24" i="2"/>
  <c r="R333" i="1" l="1"/>
  <c r="X28" i="2"/>
  <c r="X24" i="2"/>
  <c r="O28" i="2"/>
  <c r="G292" i="2"/>
  <c r="BK322" i="1"/>
  <c r="BK292" i="1"/>
  <c r="K82" i="2"/>
  <c r="S333" i="1" l="1"/>
  <c r="S333" i="2" s="1"/>
  <c r="AO407" i="1"/>
  <c r="AP407" i="1" s="1"/>
  <c r="AQ407" i="1" s="1"/>
  <c r="AR407" i="1" s="1"/>
  <c r="AS407" i="1" s="1"/>
  <c r="AT407" i="1" s="1"/>
  <c r="AU407" i="1" s="1"/>
  <c r="AV407" i="1" s="1"/>
  <c r="AW407" i="1" s="1"/>
  <c r="AX407" i="1" s="1"/>
  <c r="AY407" i="1" s="1"/>
  <c r="AZ407" i="1" s="1"/>
  <c r="BA407" i="1" s="1"/>
  <c r="BB407" i="1" s="1"/>
  <c r="BC407" i="1" s="1"/>
  <c r="BD407" i="1" s="1"/>
  <c r="BE407" i="1" s="1"/>
  <c r="BF407" i="1" s="1"/>
  <c r="BG407" i="1" s="1"/>
  <c r="BH407" i="1" s="1"/>
  <c r="AO408" i="1"/>
  <c r="AP408" i="1" s="1"/>
  <c r="AQ408" i="1" s="1"/>
  <c r="AR408" i="1" s="1"/>
  <c r="AS408" i="1" s="1"/>
  <c r="AT408" i="1" s="1"/>
  <c r="AU408" i="1" s="1"/>
  <c r="AV408" i="1" s="1"/>
  <c r="AW408" i="1" s="1"/>
  <c r="AX408" i="1" s="1"/>
  <c r="AY408" i="1" s="1"/>
  <c r="AZ408" i="1" s="1"/>
  <c r="BA408" i="1" s="1"/>
  <c r="BB408" i="1" s="1"/>
  <c r="BC408" i="1" s="1"/>
  <c r="BD408" i="1" s="1"/>
  <c r="BE408" i="1" s="1"/>
  <c r="BF408" i="1" s="1"/>
  <c r="BG408" i="1" s="1"/>
  <c r="BH408" i="1" s="1"/>
  <c r="P14" i="1" l="1"/>
  <c r="Q30" i="1"/>
  <c r="BK423" i="1" l="1"/>
  <c r="I423" i="2"/>
  <c r="K35" i="2" l="1"/>
  <c r="A514" i="2"/>
  <c r="M30" i="1" l="1"/>
  <c r="L30" i="1"/>
  <c r="H8" i="1" l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P30" i="1"/>
  <c r="O30" i="1"/>
  <c r="N30" i="1"/>
  <c r="Q26" i="1"/>
  <c r="P26" i="1"/>
  <c r="O26" i="1"/>
  <c r="N26" i="1"/>
  <c r="M26" i="1"/>
  <c r="L26" i="1"/>
  <c r="Q22" i="1"/>
  <c r="P22" i="1"/>
  <c r="O22" i="1"/>
  <c r="N22" i="1"/>
  <c r="M22" i="1"/>
  <c r="L22" i="1"/>
  <c r="P18" i="1"/>
  <c r="O18" i="1"/>
  <c r="N18" i="1"/>
  <c r="M18" i="1"/>
  <c r="L18" i="1"/>
  <c r="Q14" i="1"/>
  <c r="O14" i="1"/>
  <c r="N14" i="1"/>
  <c r="M14" i="1"/>
  <c r="L14" i="1"/>
  <c r="L10" i="1"/>
  <c r="BP808" i="1"/>
  <c r="BK808" i="1"/>
  <c r="BP807" i="1"/>
  <c r="BK807" i="1"/>
  <c r="BP806" i="1"/>
  <c r="BK806" i="1"/>
  <c r="BP805" i="1"/>
  <c r="BK805" i="1"/>
  <c r="BP804" i="1"/>
  <c r="BK804" i="1"/>
  <c r="BP803" i="1"/>
  <c r="BK803" i="1"/>
  <c r="BP802" i="1"/>
  <c r="BP801" i="1"/>
  <c r="BK801" i="1"/>
  <c r="BP800" i="1"/>
  <c r="BK800" i="1"/>
  <c r="BP799" i="1"/>
  <c r="BK799" i="1"/>
  <c r="BP798" i="1"/>
  <c r="BK798" i="1"/>
  <c r="BP797" i="1"/>
  <c r="BK797" i="1"/>
  <c r="BP796" i="1"/>
  <c r="BK796" i="1"/>
  <c r="BP795" i="1"/>
  <c r="BP794" i="1"/>
  <c r="BK794" i="1"/>
  <c r="BP793" i="1"/>
  <c r="BK793" i="1"/>
  <c r="BP792" i="1"/>
  <c r="BK792" i="1"/>
  <c r="BP791" i="1"/>
  <c r="BK791" i="1"/>
  <c r="BP790" i="1"/>
  <c r="BK790" i="1"/>
  <c r="BP789" i="1"/>
  <c r="BK789" i="1"/>
  <c r="BP788" i="1"/>
  <c r="BP787" i="1"/>
  <c r="BK787" i="1"/>
  <c r="BP786" i="1"/>
  <c r="BP785" i="1"/>
  <c r="BK785" i="1"/>
  <c r="BP784" i="1"/>
  <c r="BK784" i="1"/>
  <c r="BP783" i="1"/>
  <c r="BK783" i="1"/>
  <c r="BP782" i="1"/>
  <c r="BK782" i="1"/>
  <c r="BP781" i="1"/>
  <c r="BK781" i="1"/>
  <c r="BP780" i="1"/>
  <c r="BK780" i="1"/>
  <c r="BP779" i="1"/>
  <c r="BP778" i="1"/>
  <c r="BK778" i="1"/>
  <c r="BP777" i="1"/>
  <c r="BK777" i="1"/>
  <c r="BP776" i="1"/>
  <c r="BK776" i="1"/>
  <c r="BP775" i="1"/>
  <c r="BK775" i="1"/>
  <c r="BP774" i="1"/>
  <c r="BK774" i="1"/>
  <c r="BP773" i="1"/>
  <c r="BK773" i="1"/>
  <c r="BP772" i="1"/>
  <c r="BP771" i="1"/>
  <c r="BK771" i="1"/>
  <c r="BP770" i="1"/>
  <c r="BK770" i="1"/>
  <c r="BP769" i="1"/>
  <c r="BK769" i="1"/>
  <c r="BP768" i="1"/>
  <c r="BK768" i="1"/>
  <c r="BP767" i="1"/>
  <c r="BK767" i="1"/>
  <c r="BP766" i="1"/>
  <c r="BK766" i="1"/>
  <c r="BP765" i="1"/>
  <c r="BP764" i="1"/>
  <c r="BK764" i="1"/>
  <c r="BP763" i="1"/>
  <c r="BK763" i="1"/>
  <c r="BP762" i="1"/>
  <c r="BK762" i="1"/>
  <c r="BP761" i="1"/>
  <c r="BK761" i="1"/>
  <c r="BP760" i="1"/>
  <c r="BK760" i="1"/>
  <c r="BP759" i="1"/>
  <c r="BK759" i="1"/>
  <c r="BP758" i="1"/>
  <c r="BP757" i="1"/>
  <c r="BK757" i="1"/>
  <c r="BP756" i="1"/>
  <c r="BK756" i="1"/>
  <c r="BP755" i="1"/>
  <c r="BK755" i="1"/>
  <c r="BP754" i="1"/>
  <c r="BK754" i="1"/>
  <c r="BP753" i="1"/>
  <c r="BK753" i="1"/>
  <c r="BP752" i="1"/>
  <c r="BK752" i="1"/>
  <c r="BP751" i="1"/>
  <c r="BP750" i="1"/>
  <c r="BK750" i="1"/>
  <c r="BP749" i="1"/>
  <c r="BP748" i="1"/>
  <c r="BK748" i="1"/>
  <c r="BP747" i="1"/>
  <c r="BK747" i="1"/>
  <c r="BP746" i="1"/>
  <c r="BK746" i="1"/>
  <c r="BP745" i="1"/>
  <c r="BK745" i="1"/>
  <c r="BP744" i="1"/>
  <c r="BK744" i="1"/>
  <c r="BP743" i="1"/>
  <c r="BK743" i="1"/>
  <c r="BP742" i="1"/>
  <c r="BP741" i="1"/>
  <c r="BK741" i="1"/>
  <c r="BP740" i="1"/>
  <c r="BK740" i="1"/>
  <c r="BP739" i="1"/>
  <c r="BK739" i="1"/>
  <c r="BP738" i="1"/>
  <c r="BK738" i="1"/>
  <c r="BP737" i="1"/>
  <c r="BK737" i="1"/>
  <c r="BP736" i="1"/>
  <c r="BK736" i="1"/>
  <c r="BP735" i="1"/>
  <c r="BP734" i="1"/>
  <c r="BK734" i="1"/>
  <c r="BP733" i="1"/>
  <c r="BK733" i="1"/>
  <c r="BP732" i="1"/>
  <c r="BK732" i="1"/>
  <c r="BP731" i="1"/>
  <c r="BK731" i="1"/>
  <c r="BP730" i="1"/>
  <c r="BK730" i="1"/>
  <c r="BP729" i="1"/>
  <c r="BK729" i="1"/>
  <c r="BP728" i="1"/>
  <c r="BP727" i="1"/>
  <c r="BK727" i="1"/>
  <c r="BP726" i="1"/>
  <c r="BK726" i="1"/>
  <c r="BP725" i="1"/>
  <c r="BK725" i="1"/>
  <c r="BP724" i="1"/>
  <c r="BK724" i="1"/>
  <c r="BP723" i="1"/>
  <c r="BK723" i="1"/>
  <c r="BP722" i="1"/>
  <c r="BK722" i="1"/>
  <c r="BP721" i="1"/>
  <c r="BP720" i="1"/>
  <c r="BK720" i="1"/>
  <c r="BP719" i="1"/>
  <c r="BK719" i="1"/>
  <c r="BP718" i="1"/>
  <c r="BK718" i="1"/>
  <c r="BP717" i="1"/>
  <c r="BK717" i="1"/>
  <c r="BP716" i="1"/>
  <c r="BK716" i="1"/>
  <c r="BP715" i="1"/>
  <c r="BK715" i="1"/>
  <c r="BP714" i="1"/>
  <c r="BP713" i="1"/>
  <c r="BK713" i="1"/>
  <c r="BP712" i="1"/>
  <c r="BP711" i="1"/>
  <c r="BK711" i="1"/>
  <c r="BP710" i="1"/>
  <c r="BK710" i="1"/>
  <c r="BP709" i="1"/>
  <c r="BK709" i="1"/>
  <c r="BP708" i="1"/>
  <c r="BK708" i="1"/>
  <c r="BP707" i="1"/>
  <c r="BK707" i="1"/>
  <c r="BP706" i="1"/>
  <c r="BK706" i="1"/>
  <c r="BP705" i="1"/>
  <c r="BP704" i="1"/>
  <c r="BK704" i="1"/>
  <c r="BP703" i="1"/>
  <c r="BK703" i="1"/>
  <c r="BP702" i="1"/>
  <c r="BK702" i="1"/>
  <c r="BP701" i="1"/>
  <c r="BK701" i="1"/>
  <c r="BP700" i="1"/>
  <c r="BK700" i="1"/>
  <c r="BP699" i="1"/>
  <c r="BK699" i="1"/>
  <c r="BP698" i="1"/>
  <c r="BP697" i="1"/>
  <c r="BK697" i="1"/>
  <c r="BP696" i="1"/>
  <c r="BK696" i="1"/>
  <c r="BP695" i="1"/>
  <c r="BK695" i="1"/>
  <c r="BP694" i="1"/>
  <c r="BK694" i="1"/>
  <c r="BP693" i="1"/>
  <c r="BK693" i="1"/>
  <c r="BP692" i="1"/>
  <c r="BK692" i="1"/>
  <c r="BP691" i="1"/>
  <c r="BP690" i="1"/>
  <c r="BK690" i="1"/>
  <c r="BP689" i="1"/>
  <c r="BK689" i="1"/>
  <c r="BP688" i="1"/>
  <c r="BK688" i="1"/>
  <c r="BP687" i="1"/>
  <c r="BK687" i="1"/>
  <c r="BP686" i="1"/>
  <c r="BK686" i="1"/>
  <c r="BP685" i="1"/>
  <c r="BK685" i="1"/>
  <c r="BP684" i="1"/>
  <c r="BP683" i="1"/>
  <c r="BK683" i="1"/>
  <c r="BP682" i="1"/>
  <c r="BK682" i="1"/>
  <c r="BP681" i="1"/>
  <c r="BK681" i="1"/>
  <c r="BP680" i="1"/>
  <c r="BK680" i="1"/>
  <c r="BP679" i="1"/>
  <c r="BK679" i="1"/>
  <c r="BP678" i="1"/>
  <c r="BK678" i="1"/>
  <c r="BP677" i="1"/>
  <c r="BP676" i="1"/>
  <c r="BK676" i="1"/>
  <c r="BP675" i="1"/>
  <c r="BP674" i="1"/>
  <c r="BK674" i="1"/>
  <c r="BP673" i="1"/>
  <c r="BK673" i="1"/>
  <c r="BP672" i="1"/>
  <c r="BK672" i="1"/>
  <c r="BP671" i="1"/>
  <c r="BK671" i="1"/>
  <c r="BP670" i="1"/>
  <c r="BK670" i="1"/>
  <c r="BP669" i="1"/>
  <c r="BK669" i="1"/>
  <c r="BP668" i="1"/>
  <c r="BP667" i="1"/>
  <c r="BK667" i="1"/>
  <c r="BP666" i="1"/>
  <c r="BK666" i="1"/>
  <c r="BP665" i="1"/>
  <c r="BK665" i="1"/>
  <c r="BP664" i="1"/>
  <c r="BK664" i="1"/>
  <c r="BP663" i="1"/>
  <c r="BK663" i="1"/>
  <c r="BP662" i="1"/>
  <c r="BK662" i="1"/>
  <c r="BP661" i="1"/>
  <c r="BP660" i="1"/>
  <c r="BK660" i="1"/>
  <c r="BP659" i="1"/>
  <c r="BK659" i="1"/>
  <c r="BP658" i="1"/>
  <c r="BP657" i="1"/>
  <c r="BK657" i="1"/>
  <c r="BP656" i="1"/>
  <c r="BK656" i="1"/>
  <c r="BP655" i="1"/>
  <c r="BK655" i="1"/>
  <c r="BP654" i="1"/>
  <c r="BP653" i="1"/>
  <c r="BK653" i="1"/>
  <c r="BP652" i="1"/>
  <c r="BK652" i="1"/>
  <c r="BP651" i="1"/>
  <c r="BK651" i="1"/>
  <c r="BP650" i="1"/>
  <c r="BK650" i="1"/>
  <c r="BP649" i="1"/>
  <c r="BP648" i="1"/>
  <c r="BK648" i="1"/>
  <c r="BP439" i="1"/>
  <c r="BP637" i="1"/>
  <c r="BK637" i="1"/>
  <c r="BP636" i="1"/>
  <c r="BK636" i="1"/>
  <c r="BP635" i="1"/>
  <c r="BK635" i="1"/>
  <c r="BP634" i="1"/>
  <c r="BK634" i="1"/>
  <c r="BP633" i="1"/>
  <c r="BK633" i="1"/>
  <c r="BP632" i="1"/>
  <c r="BK632" i="1"/>
  <c r="BP291" i="1"/>
  <c r="BP631" i="1"/>
  <c r="BP217" i="1"/>
  <c r="BP647" i="1"/>
  <c r="BP624" i="1"/>
  <c r="BP630" i="1"/>
  <c r="BK630" i="1"/>
  <c r="BP629" i="1"/>
  <c r="BK629" i="1"/>
  <c r="BP628" i="1"/>
  <c r="BK628" i="1"/>
  <c r="BP627" i="1"/>
  <c r="BP180" i="1"/>
  <c r="BP626" i="1"/>
  <c r="BK626" i="1"/>
  <c r="BP625" i="1"/>
  <c r="BK625" i="1"/>
  <c r="BP646" i="1"/>
  <c r="BK646" i="1"/>
  <c r="BP645" i="1"/>
  <c r="BK645" i="1"/>
  <c r="BP644" i="1"/>
  <c r="BK644" i="1"/>
  <c r="BP643" i="1"/>
  <c r="BP143" i="1"/>
  <c r="BP623" i="1"/>
  <c r="BK623" i="1"/>
  <c r="BP622" i="1"/>
  <c r="BK622" i="1"/>
  <c r="BP621" i="1"/>
  <c r="BK621" i="1"/>
  <c r="BP620" i="1"/>
  <c r="BK620" i="1"/>
  <c r="BP619" i="1"/>
  <c r="BK619" i="1"/>
  <c r="BP618" i="1"/>
  <c r="BK618" i="1"/>
  <c r="BP617" i="1"/>
  <c r="BP616" i="1"/>
  <c r="BK616" i="1"/>
  <c r="BP615" i="1"/>
  <c r="BK615" i="1"/>
  <c r="BP614" i="1"/>
  <c r="BK614" i="1"/>
  <c r="BP613" i="1"/>
  <c r="BK613" i="1"/>
  <c r="BP612" i="1"/>
  <c r="BK612" i="1"/>
  <c r="BP611" i="1"/>
  <c r="BK611" i="1"/>
  <c r="BP610" i="1"/>
  <c r="BP609" i="1"/>
  <c r="BK609" i="1"/>
  <c r="BP608" i="1"/>
  <c r="BK608" i="1"/>
  <c r="BP607" i="1"/>
  <c r="BK607" i="1"/>
  <c r="BP606" i="1"/>
  <c r="BK606" i="1"/>
  <c r="BP605" i="1"/>
  <c r="BK605" i="1"/>
  <c r="BP604" i="1"/>
  <c r="BK604" i="1"/>
  <c r="BP603" i="1"/>
  <c r="BP602" i="1"/>
  <c r="BK602" i="1"/>
  <c r="BP601" i="1"/>
  <c r="BP600" i="1"/>
  <c r="BK600" i="1"/>
  <c r="BP599" i="1"/>
  <c r="BK599" i="1"/>
  <c r="BP598" i="1"/>
  <c r="BK598" i="1"/>
  <c r="BP597" i="1"/>
  <c r="BK597" i="1"/>
  <c r="BP596" i="1"/>
  <c r="BK596" i="1"/>
  <c r="BP595" i="1"/>
  <c r="BK595" i="1"/>
  <c r="BP594" i="1"/>
  <c r="BP593" i="1"/>
  <c r="BK593" i="1"/>
  <c r="BP592" i="1"/>
  <c r="BK592" i="1"/>
  <c r="BP591" i="1"/>
  <c r="BK591" i="1"/>
  <c r="BP590" i="1"/>
  <c r="BK590" i="1"/>
  <c r="BP589" i="1"/>
  <c r="BK589" i="1"/>
  <c r="BP588" i="1"/>
  <c r="BK588" i="1"/>
  <c r="BP587" i="1"/>
  <c r="BP586" i="1"/>
  <c r="BK586" i="1"/>
  <c r="BP585" i="1"/>
  <c r="BK585" i="1"/>
  <c r="BP584" i="1"/>
  <c r="BK584" i="1"/>
  <c r="BP583" i="1"/>
  <c r="BK583" i="1"/>
  <c r="BP582" i="1"/>
  <c r="BK582" i="1"/>
  <c r="BP581" i="1"/>
  <c r="BK581" i="1"/>
  <c r="BP580" i="1"/>
  <c r="BP579" i="1"/>
  <c r="BK579" i="1"/>
  <c r="BP578" i="1"/>
  <c r="BK578" i="1"/>
  <c r="BP577" i="1"/>
  <c r="BK577" i="1"/>
  <c r="BP576" i="1"/>
  <c r="BK576" i="1"/>
  <c r="BP575" i="1"/>
  <c r="BK575" i="1"/>
  <c r="BP574" i="1"/>
  <c r="BK574" i="1"/>
  <c r="BP573" i="1"/>
  <c r="BP572" i="1"/>
  <c r="BK572" i="1"/>
  <c r="BP571" i="1"/>
  <c r="BK571" i="1"/>
  <c r="BP570" i="1"/>
  <c r="BK570" i="1"/>
  <c r="BP569" i="1"/>
  <c r="BK569" i="1"/>
  <c r="BP568" i="1"/>
  <c r="BK568" i="1"/>
  <c r="BP567" i="1"/>
  <c r="BK567" i="1"/>
  <c r="BP566" i="1"/>
  <c r="BP565" i="1"/>
  <c r="BK565" i="1"/>
  <c r="BP564" i="1"/>
  <c r="BP563" i="1"/>
  <c r="BK563" i="1"/>
  <c r="BP562" i="1"/>
  <c r="BK562" i="1"/>
  <c r="BP561" i="1"/>
  <c r="BK561" i="1"/>
  <c r="BP560" i="1"/>
  <c r="BK560" i="1"/>
  <c r="BP559" i="1"/>
  <c r="BK559" i="1"/>
  <c r="BP558" i="1"/>
  <c r="BK558" i="1"/>
  <c r="BP557" i="1"/>
  <c r="BP556" i="1"/>
  <c r="BK556" i="1"/>
  <c r="BP555" i="1"/>
  <c r="BK555" i="1"/>
  <c r="BP554" i="1"/>
  <c r="BK554" i="1"/>
  <c r="BP553" i="1"/>
  <c r="BK553" i="1"/>
  <c r="BP552" i="1"/>
  <c r="BK552" i="1"/>
  <c r="BP551" i="1"/>
  <c r="BK551" i="1"/>
  <c r="BP550" i="1"/>
  <c r="BP549" i="1"/>
  <c r="BK549" i="1"/>
  <c r="BP548" i="1"/>
  <c r="BK548" i="1"/>
  <c r="BP547" i="1"/>
  <c r="BK547" i="1"/>
  <c r="BP546" i="1"/>
  <c r="BK546" i="1"/>
  <c r="BP545" i="1"/>
  <c r="BK545" i="1"/>
  <c r="BP544" i="1"/>
  <c r="BK544" i="1"/>
  <c r="BP543" i="1"/>
  <c r="BP542" i="1"/>
  <c r="BK542" i="1"/>
  <c r="BP541" i="1"/>
  <c r="BK541" i="1"/>
  <c r="BP540" i="1"/>
  <c r="BK540" i="1"/>
  <c r="BP539" i="1"/>
  <c r="BK539" i="1"/>
  <c r="BP538" i="1"/>
  <c r="BK538" i="1"/>
  <c r="BP537" i="1"/>
  <c r="BK537" i="1"/>
  <c r="BP536" i="1"/>
  <c r="BP535" i="1"/>
  <c r="BK535" i="1"/>
  <c r="BP534" i="1"/>
  <c r="BK534" i="1"/>
  <c r="BP533" i="1"/>
  <c r="BK533" i="1"/>
  <c r="BP532" i="1"/>
  <c r="BK532" i="1"/>
  <c r="BP531" i="1"/>
  <c r="BK531" i="1"/>
  <c r="BP530" i="1"/>
  <c r="BK530" i="1"/>
  <c r="BP529" i="1"/>
  <c r="BP528" i="1"/>
  <c r="BK528" i="1"/>
  <c r="BP527" i="1"/>
  <c r="BP526" i="1"/>
  <c r="BK526" i="1"/>
  <c r="BP525" i="1"/>
  <c r="BK525" i="1"/>
  <c r="BP524" i="1"/>
  <c r="BK524" i="1"/>
  <c r="BP523" i="1"/>
  <c r="BK523" i="1"/>
  <c r="BP522" i="1"/>
  <c r="BK522" i="1"/>
  <c r="BP521" i="1"/>
  <c r="BK521" i="1"/>
  <c r="BP520" i="1"/>
  <c r="BP519" i="1"/>
  <c r="BK519" i="1"/>
  <c r="BP518" i="1"/>
  <c r="BK518" i="1"/>
  <c r="BP517" i="1"/>
  <c r="BK517" i="1"/>
  <c r="BP516" i="1"/>
  <c r="BK516" i="1"/>
  <c r="BP515" i="1"/>
  <c r="BP514" i="1"/>
  <c r="BK514" i="1"/>
  <c r="BP513" i="1"/>
  <c r="BP512" i="1"/>
  <c r="BK512" i="1"/>
  <c r="BP511" i="1"/>
  <c r="BK511" i="1"/>
  <c r="BP510" i="1"/>
  <c r="BK510" i="1"/>
  <c r="BP509" i="1"/>
  <c r="BK509" i="1"/>
  <c r="BP508" i="1"/>
  <c r="BK508" i="1"/>
  <c r="BP507" i="1"/>
  <c r="BK507" i="1"/>
  <c r="BP506" i="1"/>
  <c r="BP505" i="1"/>
  <c r="BK505" i="1"/>
  <c r="BP504" i="1"/>
  <c r="BK504" i="1"/>
  <c r="BP503" i="1"/>
  <c r="BK503" i="1"/>
  <c r="BP502" i="1"/>
  <c r="BK502" i="1"/>
  <c r="BP501" i="1"/>
  <c r="BK501" i="1"/>
  <c r="BP500" i="1"/>
  <c r="BK500" i="1"/>
  <c r="BP499" i="1"/>
  <c r="BP498" i="1"/>
  <c r="BK498" i="1"/>
  <c r="BP497" i="1"/>
  <c r="BK497" i="1"/>
  <c r="BP496" i="1"/>
  <c r="BK496" i="1"/>
  <c r="BP495" i="1"/>
  <c r="BK495" i="1"/>
  <c r="BP494" i="1"/>
  <c r="BK494" i="1"/>
  <c r="BP493" i="1"/>
  <c r="BK493" i="1"/>
  <c r="BP492" i="1"/>
  <c r="BP491" i="1"/>
  <c r="BK491" i="1"/>
  <c r="BP490" i="1"/>
  <c r="BP489" i="1"/>
  <c r="BK489" i="1"/>
  <c r="BP488" i="1"/>
  <c r="BK488" i="1"/>
  <c r="BP487" i="1"/>
  <c r="BK487" i="1"/>
  <c r="BP486" i="1"/>
  <c r="BK486" i="1"/>
  <c r="BP485" i="1"/>
  <c r="BK485" i="1"/>
  <c r="BP484" i="1"/>
  <c r="BK484" i="1"/>
  <c r="BP483" i="1"/>
  <c r="BP482" i="1"/>
  <c r="BK482" i="1"/>
  <c r="BP481" i="1"/>
  <c r="BK481" i="1"/>
  <c r="BP480" i="1"/>
  <c r="BK480" i="1"/>
  <c r="BP479" i="1"/>
  <c r="BK479" i="1"/>
  <c r="BP478" i="1"/>
  <c r="BK478" i="1"/>
  <c r="BP477" i="1"/>
  <c r="BK477" i="1"/>
  <c r="BP476" i="1"/>
  <c r="BP475" i="1"/>
  <c r="BK475" i="1"/>
  <c r="BP474" i="1"/>
  <c r="BK474" i="1"/>
  <c r="BP473" i="1"/>
  <c r="BK473" i="1"/>
  <c r="BP472" i="1"/>
  <c r="BK472" i="1"/>
  <c r="BP471" i="1"/>
  <c r="BK471" i="1"/>
  <c r="BP470" i="1"/>
  <c r="BK470" i="1"/>
  <c r="BP642" i="1"/>
  <c r="BP468" i="1"/>
  <c r="BK468" i="1"/>
  <c r="BP467" i="1"/>
  <c r="BK467" i="1"/>
  <c r="BP466" i="1"/>
  <c r="BK466" i="1"/>
  <c r="BP465" i="1"/>
  <c r="BK465" i="1"/>
  <c r="BP464" i="1"/>
  <c r="BK464" i="1"/>
  <c r="BP463" i="1"/>
  <c r="BK463" i="1"/>
  <c r="BP446" i="1"/>
  <c r="BP461" i="1"/>
  <c r="BK461" i="1"/>
  <c r="BP460" i="1"/>
  <c r="BK460" i="1"/>
  <c r="BP459" i="1"/>
  <c r="BK459" i="1"/>
  <c r="BP458" i="1"/>
  <c r="BK458" i="1"/>
  <c r="BP457" i="1"/>
  <c r="BK457" i="1"/>
  <c r="BP456" i="1"/>
  <c r="BK456" i="1"/>
  <c r="BP298" i="1"/>
  <c r="BP454" i="1"/>
  <c r="BK454" i="1"/>
  <c r="BP224" i="1"/>
  <c r="BP452" i="1"/>
  <c r="BK452" i="1"/>
  <c r="BP451" i="1"/>
  <c r="BK451" i="1"/>
  <c r="BP450" i="1"/>
  <c r="BK450" i="1"/>
  <c r="BP449" i="1"/>
  <c r="BK449" i="1"/>
  <c r="BP448" i="1"/>
  <c r="BK448" i="1"/>
  <c r="BP447" i="1"/>
  <c r="BK447" i="1"/>
  <c r="BP187" i="1"/>
  <c r="BP445" i="1"/>
  <c r="BK445" i="1"/>
  <c r="BP444" i="1"/>
  <c r="BK444" i="1"/>
  <c r="BP443" i="1"/>
  <c r="BK443" i="1"/>
  <c r="BP442" i="1"/>
  <c r="BK442" i="1"/>
  <c r="BP441" i="1"/>
  <c r="BK441" i="1"/>
  <c r="BP440" i="1"/>
  <c r="BK440" i="1"/>
  <c r="BP150" i="1"/>
  <c r="BP438" i="1"/>
  <c r="BK438" i="1"/>
  <c r="BP437" i="1"/>
  <c r="BK437" i="1"/>
  <c r="BP436" i="1"/>
  <c r="BK436" i="1"/>
  <c r="BP435" i="1"/>
  <c r="BK435" i="1"/>
  <c r="BP434" i="1"/>
  <c r="BK434" i="1"/>
  <c r="BP433" i="1"/>
  <c r="BK433" i="1"/>
  <c r="BP432" i="1"/>
  <c r="BP431" i="1"/>
  <c r="BK431" i="1"/>
  <c r="BP430" i="1"/>
  <c r="BK430" i="1"/>
  <c r="BP429" i="1"/>
  <c r="BK429" i="1"/>
  <c r="BP428" i="1"/>
  <c r="BK428" i="1"/>
  <c r="BP427" i="1"/>
  <c r="BK427" i="1"/>
  <c r="BP426" i="1"/>
  <c r="BK426" i="1"/>
  <c r="BP425" i="1"/>
  <c r="BP424" i="1"/>
  <c r="BK424" i="1"/>
  <c r="BP423" i="1"/>
  <c r="BP422" i="1"/>
  <c r="BK422" i="1"/>
  <c r="BP421" i="1"/>
  <c r="BK421" i="1"/>
  <c r="BP420" i="1"/>
  <c r="BK420" i="1"/>
  <c r="BP419" i="1"/>
  <c r="BK419" i="1"/>
  <c r="BP418" i="1"/>
  <c r="BP417" i="1"/>
  <c r="BK417" i="1"/>
  <c r="BP416" i="1"/>
  <c r="BP415" i="1"/>
  <c r="BK415" i="1"/>
  <c r="BP414" i="1"/>
  <c r="BK414" i="1"/>
  <c r="BP413" i="1"/>
  <c r="BK413" i="1"/>
  <c r="BP412" i="1"/>
  <c r="BK412" i="1"/>
  <c r="BP411" i="1"/>
  <c r="BK411" i="1"/>
  <c r="BP410" i="1"/>
  <c r="BK410" i="1"/>
  <c r="BP409" i="1"/>
  <c r="BP408" i="1"/>
  <c r="BK408" i="1"/>
  <c r="BP407" i="1"/>
  <c r="BK407" i="1"/>
  <c r="BP406" i="1"/>
  <c r="BK406" i="1"/>
  <c r="BP405" i="1"/>
  <c r="BK405" i="1"/>
  <c r="BP404" i="1"/>
  <c r="BK404" i="1"/>
  <c r="BP403" i="1"/>
  <c r="BK403" i="1"/>
  <c r="BP402" i="1"/>
  <c r="BP401" i="1"/>
  <c r="BK401" i="1"/>
  <c r="BP400" i="1"/>
  <c r="BK400" i="1"/>
  <c r="BP399" i="1"/>
  <c r="BK399" i="1"/>
  <c r="BP398" i="1"/>
  <c r="BK398" i="1"/>
  <c r="BP397" i="1"/>
  <c r="BK397" i="1"/>
  <c r="BP396" i="1"/>
  <c r="BK396" i="1"/>
  <c r="BP395" i="1"/>
  <c r="BP394" i="1"/>
  <c r="BK394" i="1"/>
  <c r="BP393" i="1"/>
  <c r="BK393" i="1"/>
  <c r="BP392" i="1"/>
  <c r="BK392" i="1"/>
  <c r="BP391" i="1"/>
  <c r="BK391" i="1"/>
  <c r="BP390" i="1"/>
  <c r="BK390" i="1"/>
  <c r="BP389" i="1"/>
  <c r="BK389" i="1"/>
  <c r="BP388" i="1"/>
  <c r="BP387" i="1"/>
  <c r="BK387" i="1"/>
  <c r="BP386" i="1"/>
  <c r="BK386" i="1"/>
  <c r="BP385" i="1"/>
  <c r="BK385" i="1"/>
  <c r="BP384" i="1"/>
  <c r="BK384" i="1"/>
  <c r="BP383" i="1"/>
  <c r="BK383" i="1"/>
  <c r="BP382" i="1"/>
  <c r="BK382" i="1"/>
  <c r="BP381" i="1"/>
  <c r="BP380" i="1"/>
  <c r="BK380" i="1"/>
  <c r="BP379" i="1"/>
  <c r="BP378" i="1"/>
  <c r="BK378" i="1"/>
  <c r="BP377" i="1"/>
  <c r="BK377" i="1"/>
  <c r="BP376" i="1"/>
  <c r="BK376" i="1"/>
  <c r="BP375" i="1"/>
  <c r="BK375" i="1"/>
  <c r="BP374" i="1"/>
  <c r="BK374" i="1"/>
  <c r="BP373" i="1"/>
  <c r="BK373" i="1"/>
  <c r="BP372" i="1"/>
  <c r="BP371" i="1"/>
  <c r="BK371" i="1"/>
  <c r="BP370" i="1"/>
  <c r="BK370" i="1"/>
  <c r="BP369" i="1"/>
  <c r="BK369" i="1"/>
  <c r="BP368" i="1"/>
  <c r="BK368" i="1"/>
  <c r="BP367" i="1"/>
  <c r="BK367" i="1"/>
  <c r="BP366" i="1"/>
  <c r="BK366" i="1"/>
  <c r="BP365" i="1"/>
  <c r="BP364" i="1"/>
  <c r="BK364" i="1"/>
  <c r="BP363" i="1"/>
  <c r="BK363" i="1"/>
  <c r="BP362" i="1"/>
  <c r="BK362" i="1"/>
  <c r="BP361" i="1"/>
  <c r="BK361" i="1"/>
  <c r="BP360" i="1"/>
  <c r="BK360" i="1"/>
  <c r="BP359" i="1"/>
  <c r="BK359" i="1"/>
  <c r="BP358" i="1"/>
  <c r="BP357" i="1"/>
  <c r="BK357" i="1"/>
  <c r="BP356" i="1"/>
  <c r="BK356" i="1"/>
  <c r="BP355" i="1"/>
  <c r="BK355" i="1"/>
  <c r="BP354" i="1"/>
  <c r="BK354" i="1"/>
  <c r="BP353" i="1"/>
  <c r="BK353" i="1"/>
  <c r="BP352" i="1"/>
  <c r="BK352" i="1"/>
  <c r="BP351" i="1"/>
  <c r="BP350" i="1"/>
  <c r="BK350" i="1"/>
  <c r="BP349" i="1"/>
  <c r="BK349" i="1"/>
  <c r="BP348" i="1"/>
  <c r="BK348" i="1"/>
  <c r="BP347" i="1"/>
  <c r="BK347" i="1"/>
  <c r="BP346" i="1"/>
  <c r="BK346" i="1"/>
  <c r="BP345" i="1"/>
  <c r="BK345" i="1"/>
  <c r="BP344" i="1"/>
  <c r="BP343" i="1"/>
  <c r="BK343" i="1"/>
  <c r="BP342" i="1"/>
  <c r="BP341" i="1"/>
  <c r="BK341" i="1"/>
  <c r="BP340" i="1"/>
  <c r="BK340" i="1"/>
  <c r="BP339" i="1"/>
  <c r="BK339" i="1"/>
  <c r="BP338" i="1"/>
  <c r="BK338" i="1"/>
  <c r="BP337" i="1"/>
  <c r="BK337" i="1"/>
  <c r="BP336" i="1"/>
  <c r="BK336" i="1"/>
  <c r="BP335" i="1"/>
  <c r="BP334" i="1"/>
  <c r="BK334" i="1"/>
  <c r="BP333" i="1"/>
  <c r="BK333" i="1"/>
  <c r="BP332" i="1"/>
  <c r="BK332" i="1"/>
  <c r="BP331" i="1"/>
  <c r="BK331" i="1"/>
  <c r="BP330" i="1"/>
  <c r="BK330" i="1"/>
  <c r="BP329" i="1"/>
  <c r="BK329" i="1"/>
  <c r="BP328" i="1"/>
  <c r="BP327" i="1"/>
  <c r="BK327" i="1"/>
  <c r="BP326" i="1"/>
  <c r="BK326" i="1"/>
  <c r="BP325" i="1"/>
  <c r="BK325" i="1"/>
  <c r="BP324" i="1"/>
  <c r="BK324" i="1"/>
  <c r="BP323" i="1"/>
  <c r="BK323" i="1"/>
  <c r="BP322" i="1"/>
  <c r="BP641" i="1"/>
  <c r="BP320" i="1"/>
  <c r="BK320" i="1"/>
  <c r="BP319" i="1"/>
  <c r="BK319" i="1"/>
  <c r="BP318" i="1"/>
  <c r="BK318" i="1"/>
  <c r="BP317" i="1"/>
  <c r="BK317" i="1"/>
  <c r="BP316" i="1"/>
  <c r="BK316" i="1"/>
  <c r="BP315" i="1"/>
  <c r="BK315" i="1"/>
  <c r="BP453" i="1"/>
  <c r="BP313" i="1"/>
  <c r="BK313" i="1"/>
  <c r="BP312" i="1"/>
  <c r="BK312" i="1"/>
  <c r="BP311" i="1"/>
  <c r="BK311" i="1"/>
  <c r="BP310" i="1"/>
  <c r="BK310" i="1"/>
  <c r="BP309" i="1"/>
  <c r="BK309" i="1"/>
  <c r="BP308" i="1"/>
  <c r="BK308" i="1"/>
  <c r="BP305" i="1"/>
  <c r="BP306" i="1"/>
  <c r="BK306" i="1"/>
  <c r="BP231" i="1"/>
  <c r="BP304" i="1"/>
  <c r="BK304" i="1"/>
  <c r="BP303" i="1"/>
  <c r="BK303" i="1"/>
  <c r="BP302" i="1"/>
  <c r="BK302" i="1"/>
  <c r="BP301" i="1"/>
  <c r="BK301" i="1"/>
  <c r="BP300" i="1"/>
  <c r="BK300" i="1"/>
  <c r="BP299" i="1"/>
  <c r="BK299" i="1"/>
  <c r="BP194" i="1"/>
  <c r="BP297" i="1"/>
  <c r="BK297" i="1"/>
  <c r="BP296" i="1"/>
  <c r="BK296" i="1"/>
  <c r="BP295" i="1"/>
  <c r="BK295" i="1"/>
  <c r="BP294" i="1"/>
  <c r="BK294" i="1"/>
  <c r="BP293" i="1"/>
  <c r="BK293" i="1"/>
  <c r="BP292" i="1"/>
  <c r="BP157" i="1"/>
  <c r="BP290" i="1"/>
  <c r="BK290" i="1"/>
  <c r="BP289" i="1"/>
  <c r="BK289" i="1"/>
  <c r="BP288" i="1"/>
  <c r="BK288" i="1"/>
  <c r="BP287" i="1"/>
  <c r="BK287" i="1"/>
  <c r="BP286" i="1"/>
  <c r="BK286" i="1"/>
  <c r="BP285" i="1"/>
  <c r="BK285" i="1"/>
  <c r="BP284" i="1"/>
  <c r="BP283" i="1"/>
  <c r="BK283" i="1"/>
  <c r="BP282" i="1"/>
  <c r="BK282" i="1"/>
  <c r="BP281" i="1"/>
  <c r="BK281" i="1"/>
  <c r="BP280" i="1"/>
  <c r="BK280" i="1"/>
  <c r="BP279" i="1"/>
  <c r="BK279" i="1"/>
  <c r="BP278" i="1"/>
  <c r="BK278" i="1"/>
  <c r="BP277" i="1"/>
  <c r="BP276" i="1"/>
  <c r="BK276" i="1"/>
  <c r="BP275" i="1"/>
  <c r="BK275" i="1"/>
  <c r="BP274" i="1"/>
  <c r="BK274" i="1"/>
  <c r="BP273" i="1"/>
  <c r="BK273" i="1"/>
  <c r="BP272" i="1"/>
  <c r="BK272" i="1"/>
  <c r="BP271" i="1"/>
  <c r="BK271" i="1"/>
  <c r="BP270" i="1"/>
  <c r="BP269" i="1"/>
  <c r="BK269" i="1"/>
  <c r="BP268" i="1"/>
  <c r="BP267" i="1"/>
  <c r="BK267" i="1"/>
  <c r="BP266" i="1"/>
  <c r="BK266" i="1"/>
  <c r="BP265" i="1"/>
  <c r="BK265" i="1"/>
  <c r="BP264" i="1"/>
  <c r="BK264" i="1"/>
  <c r="BP263" i="1"/>
  <c r="BK263" i="1"/>
  <c r="BP262" i="1"/>
  <c r="BK262" i="1"/>
  <c r="BP261" i="1"/>
  <c r="BP260" i="1"/>
  <c r="BK260" i="1"/>
  <c r="BP259" i="1"/>
  <c r="BK259" i="1"/>
  <c r="BP258" i="1"/>
  <c r="BK258" i="1"/>
  <c r="BP257" i="1"/>
  <c r="BK257" i="1"/>
  <c r="BP256" i="1"/>
  <c r="BK256" i="1"/>
  <c r="BP255" i="1"/>
  <c r="BK255" i="1"/>
  <c r="BP254" i="1"/>
  <c r="BP253" i="1"/>
  <c r="BK253" i="1"/>
  <c r="BP252" i="1"/>
  <c r="BK252" i="1"/>
  <c r="BP251" i="1"/>
  <c r="BK251" i="1"/>
  <c r="BP250" i="1"/>
  <c r="BK250" i="1"/>
  <c r="BP249" i="1"/>
  <c r="BK249" i="1"/>
  <c r="BP248" i="1"/>
  <c r="BK248" i="1"/>
  <c r="BP640" i="1"/>
  <c r="BP246" i="1"/>
  <c r="BK246" i="1"/>
  <c r="BP245" i="1"/>
  <c r="BK245" i="1"/>
  <c r="BP244" i="1"/>
  <c r="BK244" i="1"/>
  <c r="BP243" i="1"/>
  <c r="BK243" i="1"/>
  <c r="BP242" i="1"/>
  <c r="BK242" i="1"/>
  <c r="BP241" i="1"/>
  <c r="BK241" i="1"/>
  <c r="BP455" i="1"/>
  <c r="BP239" i="1"/>
  <c r="BK239" i="1"/>
  <c r="BP238" i="1"/>
  <c r="BK238" i="1"/>
  <c r="BP237" i="1"/>
  <c r="BK237" i="1"/>
  <c r="BP236" i="1"/>
  <c r="BK236" i="1"/>
  <c r="BP235" i="1"/>
  <c r="BK235" i="1"/>
  <c r="BP234" i="1"/>
  <c r="BK234" i="1"/>
  <c r="BP307" i="1"/>
  <c r="BP232" i="1"/>
  <c r="BK232" i="1"/>
  <c r="BP233" i="1"/>
  <c r="BP230" i="1"/>
  <c r="BK230" i="1"/>
  <c r="BP229" i="1"/>
  <c r="BK229" i="1"/>
  <c r="BP228" i="1"/>
  <c r="BK228" i="1"/>
  <c r="BP227" i="1"/>
  <c r="BK227" i="1"/>
  <c r="BP226" i="1"/>
  <c r="BK226" i="1"/>
  <c r="BP225" i="1"/>
  <c r="BK225" i="1"/>
  <c r="BP196" i="1"/>
  <c r="BP223" i="1"/>
  <c r="BK223" i="1"/>
  <c r="BP222" i="1"/>
  <c r="BK222" i="1"/>
  <c r="BP221" i="1"/>
  <c r="BK221" i="1"/>
  <c r="BP220" i="1"/>
  <c r="BK220" i="1"/>
  <c r="BP219" i="1"/>
  <c r="BK219" i="1"/>
  <c r="BP218" i="1"/>
  <c r="BK218" i="1"/>
  <c r="BP159" i="1"/>
  <c r="BP216" i="1"/>
  <c r="BK216" i="1"/>
  <c r="BP215" i="1"/>
  <c r="BK215" i="1"/>
  <c r="BP214" i="1"/>
  <c r="BK214" i="1"/>
  <c r="BP213" i="1"/>
  <c r="BK213" i="1"/>
  <c r="BP212" i="1"/>
  <c r="BK212" i="1"/>
  <c r="BP211" i="1"/>
  <c r="BK211" i="1"/>
  <c r="BP639" i="1"/>
  <c r="BP209" i="1"/>
  <c r="BK209" i="1"/>
  <c r="BP208" i="1"/>
  <c r="BK208" i="1"/>
  <c r="BP207" i="1"/>
  <c r="BK207" i="1"/>
  <c r="BP206" i="1"/>
  <c r="BK206" i="1"/>
  <c r="BP205" i="1"/>
  <c r="BK205" i="1"/>
  <c r="BP204" i="1"/>
  <c r="BK204" i="1"/>
  <c r="BP462" i="1"/>
  <c r="BP202" i="1"/>
  <c r="BK202" i="1"/>
  <c r="BP201" i="1"/>
  <c r="BK201" i="1"/>
  <c r="BP200" i="1"/>
  <c r="BK200" i="1"/>
  <c r="BP199" i="1"/>
  <c r="BK199" i="1"/>
  <c r="BP198" i="1"/>
  <c r="BK198" i="1"/>
  <c r="BP197" i="1"/>
  <c r="BK197" i="1"/>
  <c r="BP314" i="1"/>
  <c r="BP195" i="1"/>
  <c r="BK195" i="1"/>
  <c r="BP240" i="1"/>
  <c r="BP193" i="1"/>
  <c r="BK193" i="1"/>
  <c r="BP192" i="1"/>
  <c r="BK192" i="1"/>
  <c r="BP191" i="1"/>
  <c r="BK191" i="1"/>
  <c r="BP190" i="1"/>
  <c r="BK190" i="1"/>
  <c r="BP189" i="1"/>
  <c r="BK189" i="1"/>
  <c r="BP188" i="1"/>
  <c r="BK188" i="1"/>
  <c r="BP203" i="1"/>
  <c r="BP186" i="1"/>
  <c r="BK186" i="1"/>
  <c r="BP185" i="1"/>
  <c r="BK185" i="1"/>
  <c r="BP184" i="1"/>
  <c r="BK184" i="1"/>
  <c r="BP183" i="1"/>
  <c r="BK183" i="1"/>
  <c r="BP182" i="1"/>
  <c r="BK182" i="1"/>
  <c r="BP181" i="1"/>
  <c r="BK181" i="1"/>
  <c r="BP166" i="1"/>
  <c r="BP179" i="1"/>
  <c r="BK179" i="1"/>
  <c r="BP178" i="1"/>
  <c r="BK178" i="1"/>
  <c r="BP177" i="1"/>
  <c r="BK177" i="1"/>
  <c r="BP176" i="1"/>
  <c r="BK176" i="1"/>
  <c r="BP175" i="1"/>
  <c r="BK175" i="1"/>
  <c r="BP174" i="1"/>
  <c r="BK174" i="1"/>
  <c r="BP638" i="1"/>
  <c r="BP172" i="1"/>
  <c r="BK172" i="1"/>
  <c r="BP171" i="1"/>
  <c r="BK171" i="1"/>
  <c r="BP170" i="1"/>
  <c r="BK170" i="1"/>
  <c r="BP169" i="1"/>
  <c r="BK169" i="1"/>
  <c r="BP168" i="1"/>
  <c r="BK168" i="1"/>
  <c r="BP167" i="1"/>
  <c r="BK167" i="1"/>
  <c r="BP469" i="1"/>
  <c r="BP165" i="1"/>
  <c r="BK165" i="1"/>
  <c r="BP164" i="1"/>
  <c r="BP163" i="1"/>
  <c r="BK163" i="1"/>
  <c r="BP162" i="1"/>
  <c r="BK162" i="1"/>
  <c r="BP161" i="1"/>
  <c r="BK161" i="1"/>
  <c r="BP160" i="1"/>
  <c r="BK160" i="1"/>
  <c r="BP321" i="1"/>
  <c r="BP158" i="1"/>
  <c r="BK158" i="1"/>
  <c r="BP247" i="1"/>
  <c r="BP156" i="1"/>
  <c r="BK156" i="1"/>
  <c r="BP155" i="1"/>
  <c r="BK155" i="1"/>
  <c r="BP154" i="1"/>
  <c r="BK154" i="1"/>
  <c r="BP153" i="1"/>
  <c r="BK153" i="1"/>
  <c r="BP152" i="1"/>
  <c r="BK152" i="1"/>
  <c r="BP151" i="1"/>
  <c r="BK151" i="1"/>
  <c r="BP210" i="1"/>
  <c r="BP149" i="1"/>
  <c r="BK149" i="1"/>
  <c r="BP148" i="1"/>
  <c r="BK148" i="1"/>
  <c r="BP147" i="1"/>
  <c r="BK147" i="1"/>
  <c r="BP146" i="1"/>
  <c r="BK146" i="1"/>
  <c r="BP145" i="1"/>
  <c r="BK145" i="1"/>
  <c r="BP144" i="1"/>
  <c r="BK144" i="1"/>
  <c r="BP173" i="1"/>
  <c r="BP142" i="1"/>
  <c r="BK142" i="1"/>
  <c r="BP141" i="1"/>
  <c r="BK141" i="1"/>
  <c r="BP140" i="1"/>
  <c r="BK140" i="1"/>
  <c r="BP139" i="1"/>
  <c r="BK139" i="1"/>
  <c r="BP138" i="1"/>
  <c r="BK138" i="1"/>
  <c r="BP137" i="1"/>
  <c r="BK137" i="1"/>
  <c r="BP136" i="1"/>
  <c r="BP135" i="1"/>
  <c r="BK135" i="1"/>
  <c r="BP134" i="1"/>
  <c r="BK134" i="1"/>
  <c r="BP133" i="1"/>
  <c r="BK133" i="1"/>
  <c r="BP132" i="1"/>
  <c r="BK132" i="1"/>
  <c r="BP131" i="1"/>
  <c r="BK131" i="1"/>
  <c r="BP130" i="1"/>
  <c r="BK130" i="1"/>
  <c r="BP129" i="1"/>
  <c r="BP128" i="1"/>
  <c r="BK128" i="1"/>
  <c r="BP127" i="1"/>
  <c r="BK127" i="1"/>
  <c r="BP126" i="1"/>
  <c r="BK126" i="1"/>
  <c r="BP125" i="1"/>
  <c r="BK125" i="1"/>
  <c r="BP124" i="1"/>
  <c r="BK124" i="1"/>
  <c r="BP123" i="1"/>
  <c r="BK123" i="1"/>
  <c r="BP122" i="1"/>
  <c r="BP121" i="1"/>
  <c r="BK121" i="1"/>
  <c r="BP120" i="1"/>
  <c r="BP119" i="1"/>
  <c r="BK119" i="1"/>
  <c r="BP118" i="1"/>
  <c r="BK118" i="1"/>
  <c r="BP117" i="1"/>
  <c r="BK117" i="1"/>
  <c r="BP116" i="1"/>
  <c r="BK116" i="1"/>
  <c r="BP115" i="1"/>
  <c r="BK115" i="1"/>
  <c r="BP114" i="1"/>
  <c r="BK114" i="1"/>
  <c r="BP113" i="1"/>
  <c r="BP112" i="1"/>
  <c r="BK112" i="1"/>
  <c r="BP111" i="1"/>
  <c r="BK111" i="1"/>
  <c r="BP110" i="1"/>
  <c r="BK110" i="1"/>
  <c r="BP109" i="1"/>
  <c r="BK109" i="1"/>
  <c r="BP108" i="1"/>
  <c r="BK108" i="1"/>
  <c r="BP107" i="1"/>
  <c r="BK107" i="1"/>
  <c r="BP106" i="1"/>
  <c r="BO106" i="1" s="1"/>
  <c r="BP105" i="1"/>
  <c r="BK105" i="1"/>
  <c r="BP104" i="1"/>
  <c r="BK104" i="1"/>
  <c r="BP103" i="1"/>
  <c r="BK103" i="1"/>
  <c r="BP102" i="1"/>
  <c r="BK102" i="1"/>
  <c r="BP101" i="1"/>
  <c r="BK101" i="1"/>
  <c r="BP100" i="1"/>
  <c r="BK100" i="1"/>
  <c r="BP99" i="1"/>
  <c r="BP98" i="1"/>
  <c r="BK98" i="1"/>
  <c r="BP97" i="1"/>
  <c r="BK97" i="1"/>
  <c r="BP96" i="1"/>
  <c r="BK96" i="1"/>
  <c r="BP95" i="1"/>
  <c r="BK95" i="1"/>
  <c r="BP94" i="1"/>
  <c r="BK94" i="1"/>
  <c r="BP93" i="1"/>
  <c r="BK93" i="1"/>
  <c r="BP92" i="1"/>
  <c r="BP91" i="1"/>
  <c r="BK91" i="1"/>
  <c r="BP90" i="1"/>
  <c r="BK90" i="1"/>
  <c r="BP89" i="1"/>
  <c r="BK89" i="1"/>
  <c r="BP88" i="1"/>
  <c r="BK88" i="1"/>
  <c r="BP87" i="1"/>
  <c r="BK87" i="1"/>
  <c r="BP86" i="1"/>
  <c r="BK86" i="1"/>
  <c r="BP85" i="1"/>
  <c r="BP84" i="1"/>
  <c r="BK84" i="1"/>
  <c r="BP83" i="1"/>
  <c r="BK83" i="1"/>
  <c r="BP82" i="1"/>
  <c r="BK82" i="1"/>
  <c r="BP81" i="1"/>
  <c r="BK81" i="1"/>
  <c r="BP80" i="1"/>
  <c r="BK80" i="1"/>
  <c r="BP79" i="1"/>
  <c r="BK79" i="1"/>
  <c r="BP78" i="1"/>
  <c r="BP77" i="1"/>
  <c r="BK77" i="1"/>
  <c r="BP76" i="1"/>
  <c r="BK76" i="1"/>
  <c r="BP75" i="1"/>
  <c r="BK75" i="1"/>
  <c r="BP74" i="1"/>
  <c r="BK74" i="1"/>
  <c r="BP73" i="1"/>
  <c r="BK73" i="1"/>
  <c r="BP72" i="1"/>
  <c r="BK72" i="1"/>
  <c r="BP71" i="1"/>
  <c r="BP70" i="1"/>
  <c r="BK70" i="1"/>
  <c r="BP69" i="1"/>
  <c r="BK69" i="1"/>
  <c r="BP68" i="1"/>
  <c r="BK68" i="1"/>
  <c r="BP67" i="1"/>
  <c r="BK67" i="1"/>
  <c r="BP66" i="1"/>
  <c r="BK66" i="1"/>
  <c r="BP65" i="1"/>
  <c r="BK65" i="1"/>
  <c r="BP64" i="1"/>
  <c r="BP63" i="1"/>
  <c r="BK63" i="1"/>
  <c r="BP62" i="1"/>
  <c r="BK62" i="1"/>
  <c r="BP61" i="1"/>
  <c r="BK61" i="1"/>
  <c r="BP60" i="1"/>
  <c r="BK60" i="1"/>
  <c r="BP59" i="1"/>
  <c r="BK59" i="1"/>
  <c r="BP58" i="1"/>
  <c r="BK58" i="1"/>
  <c r="BP57" i="1"/>
  <c r="BP56" i="1"/>
  <c r="BK56" i="1"/>
  <c r="BP55" i="1"/>
  <c r="BK55" i="1"/>
  <c r="BP54" i="1"/>
  <c r="BK54" i="1"/>
  <c r="BP53" i="1"/>
  <c r="BK53" i="1"/>
  <c r="BP52" i="1"/>
  <c r="BK52" i="1"/>
  <c r="BP51" i="1"/>
  <c r="BK51" i="1"/>
  <c r="BP50" i="1"/>
  <c r="BP49" i="1"/>
  <c r="BK49" i="1"/>
  <c r="BP48" i="1"/>
  <c r="BP47" i="1"/>
  <c r="BK47" i="1"/>
  <c r="BP46" i="1"/>
  <c r="BK46" i="1"/>
  <c r="BP45" i="1"/>
  <c r="BK45" i="1"/>
  <c r="BP44" i="1"/>
  <c r="BK44" i="1"/>
  <c r="BP43" i="1"/>
  <c r="BK43" i="1"/>
  <c r="BP42" i="1"/>
  <c r="BK42" i="1"/>
  <c r="BP41" i="1"/>
  <c r="BP40" i="1"/>
  <c r="BK40" i="1"/>
  <c r="BP39" i="1"/>
  <c r="BK39" i="1"/>
  <c r="BP38" i="1"/>
  <c r="BK38" i="1"/>
  <c r="BP37" i="1"/>
  <c r="BK37" i="1"/>
  <c r="BP36" i="1"/>
  <c r="BK36" i="1"/>
  <c r="BP35" i="1"/>
  <c r="BK35" i="1"/>
  <c r="BP34" i="1"/>
  <c r="BP33" i="1"/>
  <c r="BN330" i="1" l="1"/>
  <c r="BO330" i="1"/>
  <c r="BN352" i="1"/>
  <c r="BO352" i="1"/>
  <c r="BO335" i="1"/>
  <c r="BN335" i="1"/>
  <c r="BO339" i="1"/>
  <c r="BN339" i="1"/>
  <c r="BN344" i="1"/>
  <c r="BO344" i="1"/>
  <c r="BN348" i="1"/>
  <c r="BO348" i="1"/>
  <c r="BN361" i="1"/>
  <c r="BO361" i="1"/>
  <c r="BN334" i="1"/>
  <c r="BO334" i="1"/>
  <c r="BN356" i="1"/>
  <c r="BO356" i="1"/>
  <c r="BN331" i="1"/>
  <c r="BO331" i="1"/>
  <c r="BN353" i="1"/>
  <c r="BO353" i="1"/>
  <c r="BN357" i="1"/>
  <c r="BO357" i="1"/>
  <c r="BN336" i="1"/>
  <c r="BO336" i="1"/>
  <c r="BN340" i="1"/>
  <c r="BO340" i="1"/>
  <c r="BN345" i="1"/>
  <c r="BO345" i="1"/>
  <c r="BN349" i="1"/>
  <c r="BO349" i="1"/>
  <c r="BN358" i="1"/>
  <c r="BO358" i="1"/>
  <c r="BN362" i="1"/>
  <c r="BO362" i="1"/>
  <c r="BO328" i="1"/>
  <c r="BN328" i="1"/>
  <c r="BO332" i="1"/>
  <c r="BN332" i="1"/>
  <c r="BN354" i="1"/>
  <c r="BO354" i="1"/>
  <c r="BO343" i="1"/>
  <c r="BN343" i="1"/>
  <c r="BN337" i="1"/>
  <c r="BO337" i="1"/>
  <c r="BN341" i="1"/>
  <c r="BO341" i="1"/>
  <c r="BN346" i="1"/>
  <c r="BO346" i="1"/>
  <c r="BN350" i="1"/>
  <c r="BO350" i="1"/>
  <c r="BO359" i="1"/>
  <c r="BN359" i="1"/>
  <c r="BO363" i="1"/>
  <c r="BN363" i="1"/>
  <c r="BO329" i="1"/>
  <c r="BN329" i="1"/>
  <c r="BN333" i="1"/>
  <c r="BO333" i="1"/>
  <c r="BN342" i="1"/>
  <c r="BO342" i="1"/>
  <c r="BO351" i="1"/>
  <c r="BN351" i="1"/>
  <c r="BO355" i="1"/>
  <c r="BN355" i="1"/>
  <c r="BN338" i="1"/>
  <c r="BO338" i="1"/>
  <c r="BO347" i="1"/>
  <c r="BN347" i="1"/>
  <c r="BN360" i="1"/>
  <c r="BO360" i="1"/>
  <c r="BN364" i="1"/>
  <c r="BO364" i="1"/>
  <c r="BN479" i="1"/>
  <c r="BO479" i="1"/>
  <c r="BN501" i="1"/>
  <c r="BO501" i="1"/>
  <c r="BN505" i="1"/>
  <c r="BO505" i="1"/>
  <c r="BN483" i="1"/>
  <c r="BO483" i="1"/>
  <c r="BN492" i="1"/>
  <c r="BO492" i="1"/>
  <c r="BN509" i="1"/>
  <c r="BO509" i="1"/>
  <c r="BN484" i="1"/>
  <c r="BO484" i="1"/>
  <c r="BN488" i="1"/>
  <c r="BO488" i="1"/>
  <c r="BN493" i="1"/>
  <c r="BO493" i="1"/>
  <c r="BN497" i="1"/>
  <c r="BO497" i="1"/>
  <c r="BN506" i="1"/>
  <c r="BO506" i="1"/>
  <c r="BN510" i="1"/>
  <c r="BO510" i="1"/>
  <c r="BN487" i="1"/>
  <c r="BO487" i="1"/>
  <c r="BN496" i="1"/>
  <c r="BO496" i="1"/>
  <c r="BN476" i="1"/>
  <c r="BO476" i="1"/>
  <c r="BN480" i="1"/>
  <c r="BO480" i="1"/>
  <c r="BN502" i="1"/>
  <c r="BO502" i="1"/>
  <c r="BN507" i="1"/>
  <c r="BO507" i="1"/>
  <c r="BN489" i="1"/>
  <c r="BO489" i="1"/>
  <c r="BN511" i="1"/>
  <c r="BO511" i="1"/>
  <c r="BN477" i="1"/>
  <c r="BO477" i="1"/>
  <c r="BN481" i="1"/>
  <c r="BO481" i="1"/>
  <c r="BN490" i="1"/>
  <c r="BO490" i="1"/>
  <c r="BN499" i="1"/>
  <c r="BO499" i="1"/>
  <c r="BN503" i="1"/>
  <c r="BO503" i="1"/>
  <c r="BN485" i="1"/>
  <c r="BO485" i="1"/>
  <c r="BN494" i="1"/>
  <c r="BO494" i="1"/>
  <c r="BN486" i="1"/>
  <c r="BO486" i="1"/>
  <c r="BN495" i="1"/>
  <c r="BO495" i="1"/>
  <c r="BN508" i="1"/>
  <c r="BO508" i="1"/>
  <c r="BN512" i="1"/>
  <c r="BO512" i="1"/>
  <c r="BN498" i="1"/>
  <c r="BO498" i="1"/>
  <c r="BN478" i="1"/>
  <c r="BO478" i="1"/>
  <c r="BN482" i="1"/>
  <c r="BO482" i="1"/>
  <c r="BN491" i="1"/>
  <c r="BO491" i="1"/>
  <c r="BN500" i="1"/>
  <c r="BO500" i="1"/>
  <c r="BN504" i="1"/>
  <c r="BO504" i="1"/>
  <c r="BN443" i="1"/>
  <c r="BO443" i="1"/>
  <c r="BN448" i="1"/>
  <c r="BO448" i="1"/>
  <c r="BO452" i="1"/>
  <c r="BN452" i="1"/>
  <c r="BO457" i="1"/>
  <c r="BN457" i="1"/>
  <c r="BN461" i="1"/>
  <c r="BO461" i="1"/>
  <c r="BO470" i="1"/>
  <c r="BN470" i="1"/>
  <c r="BO474" i="1"/>
  <c r="BN474" i="1"/>
  <c r="BN670" i="1"/>
  <c r="BO670" i="1"/>
  <c r="BO674" i="1"/>
  <c r="BN674" i="1"/>
  <c r="BO679" i="1"/>
  <c r="BN679" i="1"/>
  <c r="BN683" i="1"/>
  <c r="BO683" i="1"/>
  <c r="BO692" i="1"/>
  <c r="BN692" i="1"/>
  <c r="BO696" i="1"/>
  <c r="BN696" i="1"/>
  <c r="BO440" i="1"/>
  <c r="BN440" i="1"/>
  <c r="BN444" i="1"/>
  <c r="BO444" i="1"/>
  <c r="BN466" i="1"/>
  <c r="BO466" i="1"/>
  <c r="BO662" i="1"/>
  <c r="BN662" i="1"/>
  <c r="BN666" i="1"/>
  <c r="BO666" i="1"/>
  <c r="BN688" i="1"/>
  <c r="BO688" i="1"/>
  <c r="BN471" i="1"/>
  <c r="BO471" i="1"/>
  <c r="BO475" i="1"/>
  <c r="BN475" i="1"/>
  <c r="BN693" i="1"/>
  <c r="BO693" i="1"/>
  <c r="BO697" i="1"/>
  <c r="BN697" i="1"/>
  <c r="BO441" i="1"/>
  <c r="BN441" i="1"/>
  <c r="BO445" i="1"/>
  <c r="BN445" i="1"/>
  <c r="BN454" i="1"/>
  <c r="BO454" i="1"/>
  <c r="BO463" i="1"/>
  <c r="BN463" i="1"/>
  <c r="BN467" i="1"/>
  <c r="BO467" i="1"/>
  <c r="BO663" i="1"/>
  <c r="BN663" i="1"/>
  <c r="BO667" i="1"/>
  <c r="BN667" i="1"/>
  <c r="BN676" i="1"/>
  <c r="BO676" i="1"/>
  <c r="BO685" i="1"/>
  <c r="BN685" i="1"/>
  <c r="BO689" i="1"/>
  <c r="BN689" i="1"/>
  <c r="BN450" i="1"/>
  <c r="BO450" i="1"/>
  <c r="BO459" i="1"/>
  <c r="BN459" i="1"/>
  <c r="BN672" i="1"/>
  <c r="BO672" i="1"/>
  <c r="BO681" i="1"/>
  <c r="BN681" i="1"/>
  <c r="BO464" i="1"/>
  <c r="BN464" i="1"/>
  <c r="BO468" i="1"/>
  <c r="BN468" i="1"/>
  <c r="BO686" i="1"/>
  <c r="BN686" i="1"/>
  <c r="BO690" i="1"/>
  <c r="BN690" i="1"/>
  <c r="BO447" i="1"/>
  <c r="BN447" i="1"/>
  <c r="BO451" i="1"/>
  <c r="BN451" i="1"/>
  <c r="BO456" i="1"/>
  <c r="BN456" i="1"/>
  <c r="BN460" i="1"/>
  <c r="BO460" i="1"/>
  <c r="BN473" i="1"/>
  <c r="BO473" i="1"/>
  <c r="BO669" i="1"/>
  <c r="BN669" i="1"/>
  <c r="BO673" i="1"/>
  <c r="BN673" i="1"/>
  <c r="BN678" i="1"/>
  <c r="BO678" i="1"/>
  <c r="BN682" i="1"/>
  <c r="BO682" i="1"/>
  <c r="BN695" i="1"/>
  <c r="BO695" i="1"/>
  <c r="BN665" i="1"/>
  <c r="BO665" i="1"/>
  <c r="L28" i="2"/>
  <c r="M28" i="2"/>
  <c r="N28" i="2"/>
  <c r="L24" i="2"/>
  <c r="L18" i="2"/>
  <c r="M14" i="2"/>
  <c r="L14" i="2"/>
  <c r="M10" i="2"/>
  <c r="N10" i="2"/>
  <c r="O10" i="2"/>
  <c r="L10" i="2"/>
  <c r="K736" i="2" l="1"/>
  <c r="K737" i="2"/>
  <c r="BK737" i="2" s="1"/>
  <c r="A31" i="2" l="1"/>
  <c r="M20" i="2"/>
  <c r="L20" i="2"/>
  <c r="BP34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N64" i="2" s="1"/>
  <c r="BP65" i="2"/>
  <c r="BN65" i="2" s="1"/>
  <c r="BP66" i="2"/>
  <c r="BN66" i="2" s="1"/>
  <c r="BP67" i="2"/>
  <c r="BN67" i="2" s="1"/>
  <c r="BP68" i="2"/>
  <c r="BN68" i="2" s="1"/>
  <c r="BP69" i="2"/>
  <c r="BN69" i="2" s="1"/>
  <c r="BP70" i="2"/>
  <c r="BN70" i="2" s="1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N99" i="2" s="1"/>
  <c r="BP100" i="2"/>
  <c r="BN100" i="2" s="1"/>
  <c r="BP101" i="2"/>
  <c r="BN101" i="2" s="1"/>
  <c r="BP102" i="2"/>
  <c r="BN102" i="2" s="1"/>
  <c r="BP103" i="2"/>
  <c r="BN103" i="2" s="1"/>
  <c r="BP104" i="2"/>
  <c r="BN104" i="2" s="1"/>
  <c r="BP105" i="2"/>
  <c r="BN105" i="2" s="1"/>
  <c r="BP106" i="2"/>
  <c r="BP107" i="2"/>
  <c r="BP108" i="2"/>
  <c r="BP109" i="2"/>
  <c r="BP110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1" i="2"/>
  <c r="BP142" i="2"/>
  <c r="BP173" i="2"/>
  <c r="BP144" i="2"/>
  <c r="BP145" i="2"/>
  <c r="BP146" i="2"/>
  <c r="BP147" i="2"/>
  <c r="BP148" i="2"/>
  <c r="BP149" i="2"/>
  <c r="BP210" i="2"/>
  <c r="BP151" i="2"/>
  <c r="BP152" i="2"/>
  <c r="BP153" i="2"/>
  <c r="BP154" i="2"/>
  <c r="BP155" i="2"/>
  <c r="BP156" i="2"/>
  <c r="BP247" i="2"/>
  <c r="BP158" i="2"/>
  <c r="BP321" i="2"/>
  <c r="BN321" i="2" s="1"/>
  <c r="BP160" i="2"/>
  <c r="BP161" i="2"/>
  <c r="BP162" i="2"/>
  <c r="BP163" i="2"/>
  <c r="BP164" i="2"/>
  <c r="BP165" i="2"/>
  <c r="BP469" i="2"/>
  <c r="BP167" i="2"/>
  <c r="BP168" i="2"/>
  <c r="BP169" i="2"/>
  <c r="BP170" i="2"/>
  <c r="BP171" i="2"/>
  <c r="BP172" i="2"/>
  <c r="BP654" i="2"/>
  <c r="BP174" i="2"/>
  <c r="BP175" i="2"/>
  <c r="BP176" i="2"/>
  <c r="BP177" i="2"/>
  <c r="BP178" i="2"/>
  <c r="BP179" i="2"/>
  <c r="BP166" i="2"/>
  <c r="BP181" i="2"/>
  <c r="BP182" i="2"/>
  <c r="BP183" i="2"/>
  <c r="BP184" i="2"/>
  <c r="BP185" i="2"/>
  <c r="BP186" i="2"/>
  <c r="BP203" i="2"/>
  <c r="BP188" i="2"/>
  <c r="BP189" i="2"/>
  <c r="BP190" i="2"/>
  <c r="BP191" i="2"/>
  <c r="BP192" i="2"/>
  <c r="BP193" i="2"/>
  <c r="BP240" i="2"/>
  <c r="BP195" i="2"/>
  <c r="BP314" i="2"/>
  <c r="BP197" i="2"/>
  <c r="BP198" i="2"/>
  <c r="BP199" i="2"/>
  <c r="BP200" i="2"/>
  <c r="BP201" i="2"/>
  <c r="BP202" i="2"/>
  <c r="BP462" i="2"/>
  <c r="BP204" i="2"/>
  <c r="BP205" i="2"/>
  <c r="BP206" i="2"/>
  <c r="BP207" i="2"/>
  <c r="BP208" i="2"/>
  <c r="BP209" i="2"/>
  <c r="BP647" i="2"/>
  <c r="BP211" i="2"/>
  <c r="BP212" i="2"/>
  <c r="BP213" i="2"/>
  <c r="BP214" i="2"/>
  <c r="BP215" i="2"/>
  <c r="BP216" i="2"/>
  <c r="BP159" i="2"/>
  <c r="BP218" i="2"/>
  <c r="BP219" i="2"/>
  <c r="BP220" i="2"/>
  <c r="BP221" i="2"/>
  <c r="BP222" i="2"/>
  <c r="BP223" i="2"/>
  <c r="BP196" i="2"/>
  <c r="BP225" i="2"/>
  <c r="BP226" i="2"/>
  <c r="BP227" i="2"/>
  <c r="BP228" i="2"/>
  <c r="BP229" i="2"/>
  <c r="BP230" i="2"/>
  <c r="BP233" i="2"/>
  <c r="BP232" i="2"/>
  <c r="BP307" i="2"/>
  <c r="BP234" i="2"/>
  <c r="BP235" i="2"/>
  <c r="BP236" i="2"/>
  <c r="BP237" i="2"/>
  <c r="BP238" i="2"/>
  <c r="BP239" i="2"/>
  <c r="BP455" i="2"/>
  <c r="BP241" i="2"/>
  <c r="BP242" i="2"/>
  <c r="BP243" i="2"/>
  <c r="BP244" i="2"/>
  <c r="BP245" i="2"/>
  <c r="BP246" i="2"/>
  <c r="BP640" i="2"/>
  <c r="BP248" i="2"/>
  <c r="BP249" i="2"/>
  <c r="BP250" i="2"/>
  <c r="BP251" i="2"/>
  <c r="BP252" i="2"/>
  <c r="BP253" i="2"/>
  <c r="BP254" i="2"/>
  <c r="BP255" i="2"/>
  <c r="BP256" i="2"/>
  <c r="BP257" i="2"/>
  <c r="BP258" i="2"/>
  <c r="BP259" i="2"/>
  <c r="BP260" i="2"/>
  <c r="BP261" i="2"/>
  <c r="BP262" i="2"/>
  <c r="BP263" i="2"/>
  <c r="BP264" i="2"/>
  <c r="BP265" i="2"/>
  <c r="BP266" i="2"/>
  <c r="BP267" i="2"/>
  <c r="BP268" i="2"/>
  <c r="BP269" i="2"/>
  <c r="BP270" i="2"/>
  <c r="BP271" i="2"/>
  <c r="BP272" i="2"/>
  <c r="BP273" i="2"/>
  <c r="BP274" i="2"/>
  <c r="BP275" i="2"/>
  <c r="BP276" i="2"/>
  <c r="BP277" i="2"/>
  <c r="BP278" i="2"/>
  <c r="BP279" i="2"/>
  <c r="BP280" i="2"/>
  <c r="BP281" i="2"/>
  <c r="BP282" i="2"/>
  <c r="BP283" i="2"/>
  <c r="BP284" i="2"/>
  <c r="BN284" i="2" s="1"/>
  <c r="BP285" i="2"/>
  <c r="BP286" i="2"/>
  <c r="BP287" i="2"/>
  <c r="BN287" i="2" s="1"/>
  <c r="BP288" i="2"/>
  <c r="BP289" i="2"/>
  <c r="BP290" i="2"/>
  <c r="BP157" i="2"/>
  <c r="BP292" i="2"/>
  <c r="BP293" i="2"/>
  <c r="BP294" i="2"/>
  <c r="BP295" i="2"/>
  <c r="BP296" i="2"/>
  <c r="BP297" i="2"/>
  <c r="BP194" i="2"/>
  <c r="BP299" i="2"/>
  <c r="BP300" i="2"/>
  <c r="BP301" i="2"/>
  <c r="BP302" i="2"/>
  <c r="BP303" i="2"/>
  <c r="BP304" i="2"/>
  <c r="BP231" i="2"/>
  <c r="BP306" i="2"/>
  <c r="BP305" i="2"/>
  <c r="BP308" i="2"/>
  <c r="BP309" i="2"/>
  <c r="BP310" i="2"/>
  <c r="BP311" i="2"/>
  <c r="BP312" i="2"/>
  <c r="BP313" i="2"/>
  <c r="BP453" i="2"/>
  <c r="BP315" i="2"/>
  <c r="BP316" i="2"/>
  <c r="BP317" i="2"/>
  <c r="BP318" i="2"/>
  <c r="BP319" i="2"/>
  <c r="BP320" i="2"/>
  <c r="BP638" i="2"/>
  <c r="BP322" i="2"/>
  <c r="BN322" i="2" s="1"/>
  <c r="BP323" i="2"/>
  <c r="BN323" i="2" s="1"/>
  <c r="BP324" i="2"/>
  <c r="BN324" i="2" s="1"/>
  <c r="BP325" i="2"/>
  <c r="BN325" i="2" s="1"/>
  <c r="BP326" i="2"/>
  <c r="BN326" i="2" s="1"/>
  <c r="BP327" i="2"/>
  <c r="BN327" i="2" s="1"/>
  <c r="BP328" i="2"/>
  <c r="BP329" i="2"/>
  <c r="BP330" i="2"/>
  <c r="BP331" i="2"/>
  <c r="BP332" i="2"/>
  <c r="BP333" i="2"/>
  <c r="BP334" i="2"/>
  <c r="BP335" i="2"/>
  <c r="BP336" i="2"/>
  <c r="BP337" i="2"/>
  <c r="BP338" i="2"/>
  <c r="BP339" i="2"/>
  <c r="BP340" i="2"/>
  <c r="BP341" i="2"/>
  <c r="BP342" i="2"/>
  <c r="BP343" i="2"/>
  <c r="BP344" i="2"/>
  <c r="BP345" i="2"/>
  <c r="BP346" i="2"/>
  <c r="BP347" i="2"/>
  <c r="BP348" i="2"/>
  <c r="BP349" i="2"/>
  <c r="BP350" i="2"/>
  <c r="BP351" i="2"/>
  <c r="BP352" i="2"/>
  <c r="BP353" i="2"/>
  <c r="BP354" i="2"/>
  <c r="BP355" i="2"/>
  <c r="BP356" i="2"/>
  <c r="BP357" i="2"/>
  <c r="BP358" i="2"/>
  <c r="BP359" i="2"/>
  <c r="BP360" i="2"/>
  <c r="BP361" i="2"/>
  <c r="BP362" i="2"/>
  <c r="BP363" i="2"/>
  <c r="BP364" i="2"/>
  <c r="BP365" i="2"/>
  <c r="BP366" i="2"/>
  <c r="BP367" i="2"/>
  <c r="BP368" i="2"/>
  <c r="BP369" i="2"/>
  <c r="BP370" i="2"/>
  <c r="BP371" i="2"/>
  <c r="BP372" i="2"/>
  <c r="BP373" i="2"/>
  <c r="BP374" i="2"/>
  <c r="BP375" i="2"/>
  <c r="BP376" i="2"/>
  <c r="BP377" i="2"/>
  <c r="BP378" i="2"/>
  <c r="BP379" i="2"/>
  <c r="BP380" i="2"/>
  <c r="BP381" i="2"/>
  <c r="BP382" i="2"/>
  <c r="BP383" i="2"/>
  <c r="BP384" i="2"/>
  <c r="BP385" i="2"/>
  <c r="BP386" i="2"/>
  <c r="BP387" i="2"/>
  <c r="BP388" i="2"/>
  <c r="BP389" i="2"/>
  <c r="BP390" i="2"/>
  <c r="BP391" i="2"/>
  <c r="BP392" i="2"/>
  <c r="BP393" i="2"/>
  <c r="BP394" i="2"/>
  <c r="BP395" i="2"/>
  <c r="BP396" i="2"/>
  <c r="BP397" i="2"/>
  <c r="BP398" i="2"/>
  <c r="BP399" i="2"/>
  <c r="BP400" i="2"/>
  <c r="BP401" i="2"/>
  <c r="BP402" i="2"/>
  <c r="BP403" i="2"/>
  <c r="BP404" i="2"/>
  <c r="BP405" i="2"/>
  <c r="BP406" i="2"/>
  <c r="BP407" i="2"/>
  <c r="BP408" i="2"/>
  <c r="BP409" i="2"/>
  <c r="BP410" i="2"/>
  <c r="BP411" i="2"/>
  <c r="BP412" i="2"/>
  <c r="BP413" i="2"/>
  <c r="BP414" i="2"/>
  <c r="BP415" i="2"/>
  <c r="BP416" i="2"/>
  <c r="BP417" i="2"/>
  <c r="BP418" i="2"/>
  <c r="BP419" i="2"/>
  <c r="BP420" i="2"/>
  <c r="BP421" i="2"/>
  <c r="BP422" i="2"/>
  <c r="BP423" i="2"/>
  <c r="BP424" i="2"/>
  <c r="BP425" i="2"/>
  <c r="BP426" i="2"/>
  <c r="BP427" i="2"/>
  <c r="BP428" i="2"/>
  <c r="BP429" i="2"/>
  <c r="BP430" i="2"/>
  <c r="BP431" i="2"/>
  <c r="BP432" i="2"/>
  <c r="BN432" i="2" s="1"/>
  <c r="BP433" i="2"/>
  <c r="BN433" i="2" s="1"/>
  <c r="BP434" i="2"/>
  <c r="BN434" i="2" s="1"/>
  <c r="BP435" i="2"/>
  <c r="BN435" i="2" s="1"/>
  <c r="BP436" i="2"/>
  <c r="BN436" i="2" s="1"/>
  <c r="BP437" i="2"/>
  <c r="BN437" i="2" s="1"/>
  <c r="BP438" i="2"/>
  <c r="BN438" i="2" s="1"/>
  <c r="BP150" i="2"/>
  <c r="BP440" i="2"/>
  <c r="BP441" i="2"/>
  <c r="BP442" i="2"/>
  <c r="BP443" i="2"/>
  <c r="BP444" i="2"/>
  <c r="BP445" i="2"/>
  <c r="BP187" i="2"/>
  <c r="BP447" i="2"/>
  <c r="BP448" i="2"/>
  <c r="BP449" i="2"/>
  <c r="BP450" i="2"/>
  <c r="BP451" i="2"/>
  <c r="BP452" i="2"/>
  <c r="BP224" i="2"/>
  <c r="BP454" i="2"/>
  <c r="BP298" i="2"/>
  <c r="BP456" i="2"/>
  <c r="BP457" i="2"/>
  <c r="BP458" i="2"/>
  <c r="BP459" i="2"/>
  <c r="BP460" i="2"/>
  <c r="BP461" i="2"/>
  <c r="BP446" i="2"/>
  <c r="BP463" i="2"/>
  <c r="BP464" i="2"/>
  <c r="BP465" i="2"/>
  <c r="BP466" i="2"/>
  <c r="BP467" i="2"/>
  <c r="BP468" i="2"/>
  <c r="BP631" i="2"/>
  <c r="BP470" i="2"/>
  <c r="BP471" i="2"/>
  <c r="BP472" i="2"/>
  <c r="BP473" i="2"/>
  <c r="BP474" i="2"/>
  <c r="BP475" i="2"/>
  <c r="BP476" i="2"/>
  <c r="BP477" i="2"/>
  <c r="BP478" i="2"/>
  <c r="BP479" i="2"/>
  <c r="BP480" i="2"/>
  <c r="BP481" i="2"/>
  <c r="BP482" i="2"/>
  <c r="BP483" i="2"/>
  <c r="BP484" i="2"/>
  <c r="BP485" i="2"/>
  <c r="BP486" i="2"/>
  <c r="BP487" i="2"/>
  <c r="BP488" i="2"/>
  <c r="BP489" i="2"/>
  <c r="BP490" i="2"/>
  <c r="BP491" i="2"/>
  <c r="BP492" i="2"/>
  <c r="BP493" i="2"/>
  <c r="BP494" i="2"/>
  <c r="BP495" i="2"/>
  <c r="BP496" i="2"/>
  <c r="BP497" i="2"/>
  <c r="BP498" i="2"/>
  <c r="BP499" i="2"/>
  <c r="BP500" i="2"/>
  <c r="BP501" i="2"/>
  <c r="BP502" i="2"/>
  <c r="BP503" i="2"/>
  <c r="BP504" i="2"/>
  <c r="BP505" i="2"/>
  <c r="BP506" i="2"/>
  <c r="BP507" i="2"/>
  <c r="BP508" i="2"/>
  <c r="BP509" i="2"/>
  <c r="BP510" i="2"/>
  <c r="BP511" i="2"/>
  <c r="BP512" i="2"/>
  <c r="BP513" i="2"/>
  <c r="BP514" i="2"/>
  <c r="BP515" i="2"/>
  <c r="BP516" i="2"/>
  <c r="BP517" i="2"/>
  <c r="BP518" i="2"/>
  <c r="BP519" i="2"/>
  <c r="BP520" i="2"/>
  <c r="BP521" i="2"/>
  <c r="BP522" i="2"/>
  <c r="BP523" i="2"/>
  <c r="BP524" i="2"/>
  <c r="BP525" i="2"/>
  <c r="BP526" i="2"/>
  <c r="BP527" i="2"/>
  <c r="BP528" i="2"/>
  <c r="BP529" i="2"/>
  <c r="BP530" i="2"/>
  <c r="BP531" i="2"/>
  <c r="BP532" i="2"/>
  <c r="BP533" i="2"/>
  <c r="BP534" i="2"/>
  <c r="BP535" i="2"/>
  <c r="BP536" i="2"/>
  <c r="BP537" i="2"/>
  <c r="BP538" i="2"/>
  <c r="BP539" i="2"/>
  <c r="BP540" i="2"/>
  <c r="BP541" i="2"/>
  <c r="BP542" i="2"/>
  <c r="BP543" i="2"/>
  <c r="BN543" i="2" s="1"/>
  <c r="BP544" i="2"/>
  <c r="BN544" i="2" s="1"/>
  <c r="BP545" i="2"/>
  <c r="BN545" i="2" s="1"/>
  <c r="BP546" i="2"/>
  <c r="BN546" i="2" s="1"/>
  <c r="BP547" i="2"/>
  <c r="BN547" i="2" s="1"/>
  <c r="BP548" i="2"/>
  <c r="BN548" i="2" s="1"/>
  <c r="BP549" i="2"/>
  <c r="BN549" i="2" s="1"/>
  <c r="BP550" i="2"/>
  <c r="BP551" i="2"/>
  <c r="BP552" i="2"/>
  <c r="BP553" i="2"/>
  <c r="BP554" i="2"/>
  <c r="BP555" i="2"/>
  <c r="BP556" i="2"/>
  <c r="BP557" i="2"/>
  <c r="BP558" i="2"/>
  <c r="BP559" i="2"/>
  <c r="BP560" i="2"/>
  <c r="BP561" i="2"/>
  <c r="BP562" i="2"/>
  <c r="BP563" i="2"/>
  <c r="BP564" i="2"/>
  <c r="BP565" i="2"/>
  <c r="BP566" i="2"/>
  <c r="BP567" i="2"/>
  <c r="BP568" i="2"/>
  <c r="BP569" i="2"/>
  <c r="BP570" i="2"/>
  <c r="BP571" i="2"/>
  <c r="BP572" i="2"/>
  <c r="BP573" i="2"/>
  <c r="BP574" i="2"/>
  <c r="BP575" i="2"/>
  <c r="BP576" i="2"/>
  <c r="BP577" i="2"/>
  <c r="BP578" i="2"/>
  <c r="BP579" i="2"/>
  <c r="BP580" i="2"/>
  <c r="BP581" i="2"/>
  <c r="BP582" i="2"/>
  <c r="BP583" i="2"/>
  <c r="BP584" i="2"/>
  <c r="BP585" i="2"/>
  <c r="BP586" i="2"/>
  <c r="BP587" i="2"/>
  <c r="BP588" i="2"/>
  <c r="BP589" i="2"/>
  <c r="BP590" i="2"/>
  <c r="BP591" i="2"/>
  <c r="BP592" i="2"/>
  <c r="BP593" i="2"/>
  <c r="BP594" i="2"/>
  <c r="BP595" i="2"/>
  <c r="BP596" i="2"/>
  <c r="BP597" i="2"/>
  <c r="BP598" i="2"/>
  <c r="BP599" i="2"/>
  <c r="BP600" i="2"/>
  <c r="BP601" i="2"/>
  <c r="BP602" i="2"/>
  <c r="BP603" i="2"/>
  <c r="BP604" i="2"/>
  <c r="BP605" i="2"/>
  <c r="BP606" i="2"/>
  <c r="BP607" i="2"/>
  <c r="BP608" i="2"/>
  <c r="BP609" i="2"/>
  <c r="BP610" i="2"/>
  <c r="BP611" i="2"/>
  <c r="BP612" i="2"/>
  <c r="BP613" i="2"/>
  <c r="BP614" i="2"/>
  <c r="BP615" i="2"/>
  <c r="BP616" i="2"/>
  <c r="BP617" i="2"/>
  <c r="BN617" i="2" s="1"/>
  <c r="BP618" i="2"/>
  <c r="BN618" i="2" s="1"/>
  <c r="BP619" i="2"/>
  <c r="BN619" i="2" s="1"/>
  <c r="BP620" i="2"/>
  <c r="BN620" i="2" s="1"/>
  <c r="BP621" i="2"/>
  <c r="BN621" i="2" s="1"/>
  <c r="BP622" i="2"/>
  <c r="BN622" i="2" s="1"/>
  <c r="BP623" i="2"/>
  <c r="BN623" i="2" s="1"/>
  <c r="BP143" i="2"/>
  <c r="BP625" i="2"/>
  <c r="BP626" i="2"/>
  <c r="BP627" i="2"/>
  <c r="BP628" i="2"/>
  <c r="BP629" i="2"/>
  <c r="BP630" i="2"/>
  <c r="BP180" i="2"/>
  <c r="BP632" i="2"/>
  <c r="BP633" i="2"/>
  <c r="BP634" i="2"/>
  <c r="BP635" i="2"/>
  <c r="BP636" i="2"/>
  <c r="BP637" i="2"/>
  <c r="BP217" i="2"/>
  <c r="BP639" i="2"/>
  <c r="BP291" i="2"/>
  <c r="BP641" i="2"/>
  <c r="BP642" i="2"/>
  <c r="BP643" i="2"/>
  <c r="BP644" i="2"/>
  <c r="BP645" i="2"/>
  <c r="BP646" i="2"/>
  <c r="BP439" i="2"/>
  <c r="BP648" i="2"/>
  <c r="BP649" i="2"/>
  <c r="BP650" i="2"/>
  <c r="BP651" i="2"/>
  <c r="BP652" i="2"/>
  <c r="BP653" i="2"/>
  <c r="BP624" i="2"/>
  <c r="BP655" i="2"/>
  <c r="BP656" i="2"/>
  <c r="BP657" i="2"/>
  <c r="BP658" i="2"/>
  <c r="BP659" i="2"/>
  <c r="BP660" i="2"/>
  <c r="BP661" i="2"/>
  <c r="BP662" i="2"/>
  <c r="BP663" i="2"/>
  <c r="BP664" i="2"/>
  <c r="BP665" i="2"/>
  <c r="BP666" i="2"/>
  <c r="BP667" i="2"/>
  <c r="BP668" i="2"/>
  <c r="BP669" i="2"/>
  <c r="BP670" i="2"/>
  <c r="BP671" i="2"/>
  <c r="BP672" i="2"/>
  <c r="BP673" i="2"/>
  <c r="BP674" i="2"/>
  <c r="BP675" i="2"/>
  <c r="BP676" i="2"/>
  <c r="BP677" i="2"/>
  <c r="BP678" i="2"/>
  <c r="BP679" i="2"/>
  <c r="BP680" i="2"/>
  <c r="BP681" i="2"/>
  <c r="BP682" i="2"/>
  <c r="BP683" i="2"/>
  <c r="BP684" i="2"/>
  <c r="BP685" i="2"/>
  <c r="BP686" i="2"/>
  <c r="BP687" i="2"/>
  <c r="BP688" i="2"/>
  <c r="BP689" i="2"/>
  <c r="BP690" i="2"/>
  <c r="BP691" i="2"/>
  <c r="BP692" i="2"/>
  <c r="BP693" i="2"/>
  <c r="BP694" i="2"/>
  <c r="BP695" i="2"/>
  <c r="BP696" i="2"/>
  <c r="BP697" i="2"/>
  <c r="BP698" i="2"/>
  <c r="BP699" i="2"/>
  <c r="BP700" i="2"/>
  <c r="BP701" i="2"/>
  <c r="BP702" i="2"/>
  <c r="BP703" i="2"/>
  <c r="BP704" i="2"/>
  <c r="BP705" i="2"/>
  <c r="BP706" i="2"/>
  <c r="BP707" i="2"/>
  <c r="BP708" i="2"/>
  <c r="BP709" i="2"/>
  <c r="BP710" i="2"/>
  <c r="BP711" i="2"/>
  <c r="BP712" i="2"/>
  <c r="BP713" i="2"/>
  <c r="BP714" i="2"/>
  <c r="BP715" i="2"/>
  <c r="BP716" i="2"/>
  <c r="BP717" i="2"/>
  <c r="BP718" i="2"/>
  <c r="BP719" i="2"/>
  <c r="BP720" i="2"/>
  <c r="BP721" i="2"/>
  <c r="BP722" i="2"/>
  <c r="BP723" i="2"/>
  <c r="BP724" i="2"/>
  <c r="BP725" i="2"/>
  <c r="BP726" i="2"/>
  <c r="BP727" i="2"/>
  <c r="BP728" i="2"/>
  <c r="BP729" i="2"/>
  <c r="BP730" i="2"/>
  <c r="BP731" i="2"/>
  <c r="BP732" i="2"/>
  <c r="BP733" i="2"/>
  <c r="BP734" i="2"/>
  <c r="BP735" i="2"/>
  <c r="BP736" i="2"/>
  <c r="BP737" i="2"/>
  <c r="BP738" i="2"/>
  <c r="BP739" i="2"/>
  <c r="BP740" i="2"/>
  <c r="BP741" i="2"/>
  <c r="BP742" i="2"/>
  <c r="BP743" i="2"/>
  <c r="BP744" i="2"/>
  <c r="BP745" i="2"/>
  <c r="BP746" i="2"/>
  <c r="BP747" i="2"/>
  <c r="BP748" i="2"/>
  <c r="BP749" i="2"/>
  <c r="BP750" i="2"/>
  <c r="BP751" i="2"/>
  <c r="BP752" i="2"/>
  <c r="BP753" i="2"/>
  <c r="BP754" i="2"/>
  <c r="BP755" i="2"/>
  <c r="BP756" i="2"/>
  <c r="BP757" i="2"/>
  <c r="BP758" i="2"/>
  <c r="BP759" i="2"/>
  <c r="BP760" i="2"/>
  <c r="BP761" i="2"/>
  <c r="BP762" i="2"/>
  <c r="BP763" i="2"/>
  <c r="BP764" i="2"/>
  <c r="BP765" i="2"/>
  <c r="BP766" i="2"/>
  <c r="BP767" i="2"/>
  <c r="BP768" i="2"/>
  <c r="BP769" i="2"/>
  <c r="BP770" i="2"/>
  <c r="BP771" i="2"/>
  <c r="BP772" i="2"/>
  <c r="BP773" i="2"/>
  <c r="BP774" i="2"/>
  <c r="BP775" i="2"/>
  <c r="BP776" i="2"/>
  <c r="BP777" i="2"/>
  <c r="BP778" i="2"/>
  <c r="BP779" i="2"/>
  <c r="BP780" i="2"/>
  <c r="BP781" i="2"/>
  <c r="BP782" i="2"/>
  <c r="BP783" i="2"/>
  <c r="BP784" i="2"/>
  <c r="BP785" i="2"/>
  <c r="BP786" i="2"/>
  <c r="BP787" i="2"/>
  <c r="BP788" i="2"/>
  <c r="BP789" i="2"/>
  <c r="BP790" i="2"/>
  <c r="BP791" i="2"/>
  <c r="BP792" i="2"/>
  <c r="BP793" i="2"/>
  <c r="BP794" i="2"/>
  <c r="BP795" i="2"/>
  <c r="BP796" i="2"/>
  <c r="BP797" i="2"/>
  <c r="BP798" i="2"/>
  <c r="BP799" i="2"/>
  <c r="BP800" i="2"/>
  <c r="BP801" i="2"/>
  <c r="BP802" i="2"/>
  <c r="BP803" i="2"/>
  <c r="BP804" i="2"/>
  <c r="BP805" i="2"/>
  <c r="BP806" i="2"/>
  <c r="BP807" i="2"/>
  <c r="BP808" i="2"/>
  <c r="BP35" i="2"/>
  <c r="BP33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BK37" i="2"/>
  <c r="BK44" i="2"/>
  <c r="BK53" i="2"/>
  <c r="BK60" i="2"/>
  <c r="BK67" i="2"/>
  <c r="BK74" i="2"/>
  <c r="BK81" i="2"/>
  <c r="BK88" i="2"/>
  <c r="BK95" i="2"/>
  <c r="BK102" i="2"/>
  <c r="BK109" i="2"/>
  <c r="BK116" i="2"/>
  <c r="BK125" i="2"/>
  <c r="BK132" i="2"/>
  <c r="BK139" i="2"/>
  <c r="BK146" i="2"/>
  <c r="BK153" i="2"/>
  <c r="BK162" i="2"/>
  <c r="BK169" i="2"/>
  <c r="BK176" i="2"/>
  <c r="BK183" i="2"/>
  <c r="BK190" i="2"/>
  <c r="BK199" i="2"/>
  <c r="BK206" i="2"/>
  <c r="BK213" i="2"/>
  <c r="BK220" i="2"/>
  <c r="BK227" i="2"/>
  <c r="BK236" i="2"/>
  <c r="BK243" i="2"/>
  <c r="BK250" i="2"/>
  <c r="BK257" i="2"/>
  <c r="BK264" i="2"/>
  <c r="BK273" i="2"/>
  <c r="BK280" i="2"/>
  <c r="BK287" i="2"/>
  <c r="BK294" i="2"/>
  <c r="BK301" i="2"/>
  <c r="BK310" i="2"/>
  <c r="BK317" i="2"/>
  <c r="BK324" i="2"/>
  <c r="BK331" i="2"/>
  <c r="BK338" i="2"/>
  <c r="BK347" i="2"/>
  <c r="BK354" i="2"/>
  <c r="BK361" i="2"/>
  <c r="BK368" i="2"/>
  <c r="BK375" i="2"/>
  <c r="BK384" i="2"/>
  <c r="BK391" i="2"/>
  <c r="BK398" i="2"/>
  <c r="BK405" i="2"/>
  <c r="BK412" i="2"/>
  <c r="BK421" i="2"/>
  <c r="BK428" i="2"/>
  <c r="BK435" i="2"/>
  <c r="BK442" i="2"/>
  <c r="BK449" i="2"/>
  <c r="BK458" i="2"/>
  <c r="BK465" i="2"/>
  <c r="BK472" i="2"/>
  <c r="BK479" i="2"/>
  <c r="BK486" i="2"/>
  <c r="BK495" i="2"/>
  <c r="BK502" i="2"/>
  <c r="BK509" i="2"/>
  <c r="BK516" i="2"/>
  <c r="BK523" i="2"/>
  <c r="BK532" i="2"/>
  <c r="BK539" i="2"/>
  <c r="BK546" i="2"/>
  <c r="BK553" i="2"/>
  <c r="BK560" i="2"/>
  <c r="BK569" i="2"/>
  <c r="BK576" i="2"/>
  <c r="BK583" i="2"/>
  <c r="BK590" i="2"/>
  <c r="BK597" i="2"/>
  <c r="BK606" i="2"/>
  <c r="BK613" i="2"/>
  <c r="BK620" i="2"/>
  <c r="BK627" i="2"/>
  <c r="BK634" i="2"/>
  <c r="BK643" i="2"/>
  <c r="BK650" i="2"/>
  <c r="BK657" i="2"/>
  <c r="BK664" i="2"/>
  <c r="BK671" i="2"/>
  <c r="BK680" i="2"/>
  <c r="BK687" i="2"/>
  <c r="BK694" i="2"/>
  <c r="BK701" i="2"/>
  <c r="BK708" i="2"/>
  <c r="BK717" i="2"/>
  <c r="BK724" i="2"/>
  <c r="BK731" i="2"/>
  <c r="BK738" i="2"/>
  <c r="BK745" i="2"/>
  <c r="BK754" i="2"/>
  <c r="BK761" i="2"/>
  <c r="BK768" i="2"/>
  <c r="BK775" i="2"/>
  <c r="BK782" i="2"/>
  <c r="BK791" i="2"/>
  <c r="BK798" i="2"/>
  <c r="BK805" i="2"/>
  <c r="H35" i="2"/>
  <c r="I35" i="2"/>
  <c r="J35" i="2"/>
  <c r="BK35" i="2"/>
  <c r="H36" i="2"/>
  <c r="I36" i="2"/>
  <c r="J36" i="2"/>
  <c r="K36" i="2"/>
  <c r="BK36" i="2" s="1"/>
  <c r="H38" i="2"/>
  <c r="I38" i="2"/>
  <c r="J38" i="2"/>
  <c r="K38" i="2"/>
  <c r="BK38" i="2" s="1"/>
  <c r="H39" i="2"/>
  <c r="I39" i="2"/>
  <c r="J39" i="2"/>
  <c r="K39" i="2"/>
  <c r="BK39" i="2" s="1"/>
  <c r="H40" i="2"/>
  <c r="I40" i="2"/>
  <c r="J40" i="2"/>
  <c r="K40" i="2"/>
  <c r="BK40" i="2" s="1"/>
  <c r="H42" i="2"/>
  <c r="I42" i="2"/>
  <c r="J42" i="2"/>
  <c r="K42" i="2"/>
  <c r="BK42" i="2" s="1"/>
  <c r="H43" i="2"/>
  <c r="I43" i="2"/>
  <c r="J43" i="2"/>
  <c r="K43" i="2"/>
  <c r="BK43" i="2" s="1"/>
  <c r="H45" i="2"/>
  <c r="I45" i="2"/>
  <c r="J45" i="2"/>
  <c r="K45" i="2"/>
  <c r="BK45" i="2" s="1"/>
  <c r="H46" i="2"/>
  <c r="I46" i="2"/>
  <c r="J46" i="2"/>
  <c r="K46" i="2"/>
  <c r="BK46" i="2" s="1"/>
  <c r="H47" i="2"/>
  <c r="I47" i="2"/>
  <c r="J47" i="2"/>
  <c r="K47" i="2"/>
  <c r="BK47" i="2" s="1"/>
  <c r="H49" i="2"/>
  <c r="I49" i="2"/>
  <c r="J49" i="2"/>
  <c r="K49" i="2"/>
  <c r="BK49" i="2" s="1"/>
  <c r="H51" i="2"/>
  <c r="I51" i="2"/>
  <c r="J51" i="2"/>
  <c r="K51" i="2"/>
  <c r="BK51" i="2" s="1"/>
  <c r="H52" i="2"/>
  <c r="I52" i="2"/>
  <c r="J52" i="2"/>
  <c r="K52" i="2"/>
  <c r="BK52" i="2" s="1"/>
  <c r="H54" i="2"/>
  <c r="I54" i="2"/>
  <c r="J54" i="2"/>
  <c r="K54" i="2"/>
  <c r="BK54" i="2" s="1"/>
  <c r="H55" i="2"/>
  <c r="I55" i="2"/>
  <c r="J55" i="2"/>
  <c r="K55" i="2"/>
  <c r="BK55" i="2" s="1"/>
  <c r="H56" i="2"/>
  <c r="I56" i="2"/>
  <c r="J56" i="2"/>
  <c r="K56" i="2"/>
  <c r="BK56" i="2" s="1"/>
  <c r="H58" i="2"/>
  <c r="I58" i="2"/>
  <c r="J58" i="2"/>
  <c r="K58" i="2"/>
  <c r="BK58" i="2" s="1"/>
  <c r="H59" i="2"/>
  <c r="I59" i="2"/>
  <c r="J59" i="2"/>
  <c r="K59" i="2"/>
  <c r="BK59" i="2" s="1"/>
  <c r="H61" i="2"/>
  <c r="I61" i="2"/>
  <c r="J61" i="2"/>
  <c r="K61" i="2"/>
  <c r="BK61" i="2" s="1"/>
  <c r="H62" i="2"/>
  <c r="I62" i="2"/>
  <c r="J62" i="2"/>
  <c r="K62" i="2"/>
  <c r="BK62" i="2" s="1"/>
  <c r="H63" i="2"/>
  <c r="I63" i="2"/>
  <c r="J63" i="2"/>
  <c r="K63" i="2"/>
  <c r="BK63" i="2" s="1"/>
  <c r="H65" i="2"/>
  <c r="I65" i="2"/>
  <c r="J65" i="2"/>
  <c r="K65" i="2"/>
  <c r="BK65" i="2" s="1"/>
  <c r="H66" i="2"/>
  <c r="I66" i="2"/>
  <c r="J66" i="2"/>
  <c r="K66" i="2"/>
  <c r="BK66" i="2" s="1"/>
  <c r="H68" i="2"/>
  <c r="I68" i="2"/>
  <c r="J68" i="2"/>
  <c r="K68" i="2"/>
  <c r="BK68" i="2" s="1"/>
  <c r="H69" i="2"/>
  <c r="I69" i="2"/>
  <c r="J69" i="2"/>
  <c r="K69" i="2"/>
  <c r="BK69" i="2" s="1"/>
  <c r="H70" i="2"/>
  <c r="I70" i="2"/>
  <c r="J70" i="2"/>
  <c r="K70" i="2"/>
  <c r="BK70" i="2" s="1"/>
  <c r="H72" i="2"/>
  <c r="I72" i="2"/>
  <c r="J72" i="2"/>
  <c r="K72" i="2"/>
  <c r="BK72" i="2" s="1"/>
  <c r="H73" i="2"/>
  <c r="I73" i="2"/>
  <c r="J73" i="2"/>
  <c r="H75" i="2"/>
  <c r="I75" i="2"/>
  <c r="J75" i="2"/>
  <c r="K75" i="2"/>
  <c r="BK75" i="2" s="1"/>
  <c r="H76" i="2"/>
  <c r="I76" i="2"/>
  <c r="J76" i="2"/>
  <c r="K76" i="2"/>
  <c r="BK76" i="2" s="1"/>
  <c r="H77" i="2"/>
  <c r="I77" i="2"/>
  <c r="J77" i="2"/>
  <c r="K77" i="2"/>
  <c r="BK77" i="2" s="1"/>
  <c r="H79" i="2"/>
  <c r="I79" i="2"/>
  <c r="J79" i="2"/>
  <c r="K79" i="2"/>
  <c r="BK79" i="2" s="1"/>
  <c r="H80" i="2"/>
  <c r="I80" i="2"/>
  <c r="J80" i="2"/>
  <c r="K80" i="2"/>
  <c r="BK80" i="2" s="1"/>
  <c r="H82" i="2"/>
  <c r="I82" i="2"/>
  <c r="J82" i="2"/>
  <c r="BK82" i="2"/>
  <c r="H83" i="2"/>
  <c r="I83" i="2"/>
  <c r="J83" i="2"/>
  <c r="K83" i="2"/>
  <c r="BK83" i="2" s="1"/>
  <c r="H84" i="2"/>
  <c r="I84" i="2"/>
  <c r="J84" i="2"/>
  <c r="K84" i="2"/>
  <c r="BK84" i="2" s="1"/>
  <c r="H86" i="2"/>
  <c r="I86" i="2"/>
  <c r="J86" i="2"/>
  <c r="K86" i="2"/>
  <c r="BK86" i="2" s="1"/>
  <c r="H87" i="2"/>
  <c r="I87" i="2"/>
  <c r="J87" i="2"/>
  <c r="K87" i="2"/>
  <c r="BK87" i="2" s="1"/>
  <c r="H89" i="2"/>
  <c r="I89" i="2"/>
  <c r="J89" i="2"/>
  <c r="K89" i="2"/>
  <c r="BK89" i="2" s="1"/>
  <c r="H90" i="2"/>
  <c r="I90" i="2"/>
  <c r="J90" i="2"/>
  <c r="K90" i="2"/>
  <c r="BK90" i="2" s="1"/>
  <c r="H91" i="2"/>
  <c r="I91" i="2"/>
  <c r="J91" i="2"/>
  <c r="K91" i="2"/>
  <c r="BK91" i="2" s="1"/>
  <c r="H93" i="2"/>
  <c r="I93" i="2"/>
  <c r="J93" i="2"/>
  <c r="K93" i="2"/>
  <c r="BK93" i="2" s="1"/>
  <c r="H94" i="2"/>
  <c r="I94" i="2"/>
  <c r="J94" i="2"/>
  <c r="K94" i="2"/>
  <c r="BK94" i="2" s="1"/>
  <c r="H96" i="2"/>
  <c r="I96" i="2"/>
  <c r="J96" i="2"/>
  <c r="K96" i="2"/>
  <c r="BK96" i="2" s="1"/>
  <c r="H97" i="2"/>
  <c r="I97" i="2"/>
  <c r="J97" i="2"/>
  <c r="K97" i="2"/>
  <c r="BK97" i="2" s="1"/>
  <c r="H98" i="2"/>
  <c r="I98" i="2"/>
  <c r="J98" i="2"/>
  <c r="K98" i="2"/>
  <c r="BK98" i="2" s="1"/>
  <c r="H100" i="2"/>
  <c r="I100" i="2"/>
  <c r="J100" i="2"/>
  <c r="K100" i="2"/>
  <c r="BK100" i="2" s="1"/>
  <c r="H101" i="2"/>
  <c r="I101" i="2"/>
  <c r="J101" i="2"/>
  <c r="K101" i="2"/>
  <c r="BK101" i="2" s="1"/>
  <c r="H103" i="2"/>
  <c r="I103" i="2"/>
  <c r="J103" i="2"/>
  <c r="K103" i="2"/>
  <c r="H104" i="2"/>
  <c r="I104" i="2"/>
  <c r="J104" i="2"/>
  <c r="K104" i="2"/>
  <c r="H105" i="2"/>
  <c r="I105" i="2"/>
  <c r="J105" i="2"/>
  <c r="K105" i="2"/>
  <c r="H107" i="2"/>
  <c r="I107" i="2"/>
  <c r="J107" i="2"/>
  <c r="K107" i="2"/>
  <c r="H108" i="2"/>
  <c r="I108" i="2"/>
  <c r="J108" i="2"/>
  <c r="K108" i="2"/>
  <c r="BK108" i="2" s="1"/>
  <c r="H110" i="2"/>
  <c r="I110" i="2"/>
  <c r="J110" i="2"/>
  <c r="K110" i="2"/>
  <c r="BK110" i="2" s="1"/>
  <c r="H111" i="2"/>
  <c r="I111" i="2"/>
  <c r="J111" i="2"/>
  <c r="K111" i="2"/>
  <c r="BK111" i="2" s="1"/>
  <c r="H112" i="2"/>
  <c r="I112" i="2"/>
  <c r="J112" i="2"/>
  <c r="K112" i="2"/>
  <c r="BK112" i="2" s="1"/>
  <c r="H114" i="2"/>
  <c r="I114" i="2"/>
  <c r="J114" i="2"/>
  <c r="K114" i="2"/>
  <c r="BK114" i="2" s="1"/>
  <c r="H115" i="2"/>
  <c r="I115" i="2"/>
  <c r="J115" i="2"/>
  <c r="K115" i="2"/>
  <c r="BK115" i="2" s="1"/>
  <c r="H117" i="2"/>
  <c r="I117" i="2"/>
  <c r="J117" i="2"/>
  <c r="K117" i="2"/>
  <c r="BK117" i="2" s="1"/>
  <c r="H118" i="2"/>
  <c r="I118" i="2"/>
  <c r="J118" i="2"/>
  <c r="K118" i="2"/>
  <c r="BK118" i="2" s="1"/>
  <c r="H119" i="2"/>
  <c r="I119" i="2"/>
  <c r="J119" i="2"/>
  <c r="K119" i="2"/>
  <c r="BK119" i="2" s="1"/>
  <c r="H121" i="2"/>
  <c r="I121" i="2"/>
  <c r="J121" i="2"/>
  <c r="K121" i="2"/>
  <c r="BK121" i="2" s="1"/>
  <c r="H123" i="2"/>
  <c r="I123" i="2"/>
  <c r="J123" i="2"/>
  <c r="K123" i="2"/>
  <c r="BK123" i="2" s="1"/>
  <c r="H124" i="2"/>
  <c r="I124" i="2"/>
  <c r="J124" i="2"/>
  <c r="K124" i="2"/>
  <c r="BK124" i="2" s="1"/>
  <c r="H126" i="2"/>
  <c r="I126" i="2"/>
  <c r="J126" i="2"/>
  <c r="K126" i="2"/>
  <c r="BK126" i="2" s="1"/>
  <c r="H127" i="2"/>
  <c r="I127" i="2"/>
  <c r="J127" i="2"/>
  <c r="K127" i="2"/>
  <c r="BK127" i="2" s="1"/>
  <c r="H128" i="2"/>
  <c r="I128" i="2"/>
  <c r="J128" i="2"/>
  <c r="K128" i="2"/>
  <c r="BK128" i="2" s="1"/>
  <c r="H130" i="2"/>
  <c r="I130" i="2"/>
  <c r="J130" i="2"/>
  <c r="K130" i="2"/>
  <c r="BK130" i="2" s="1"/>
  <c r="H131" i="2"/>
  <c r="I131" i="2"/>
  <c r="J131" i="2"/>
  <c r="K131" i="2"/>
  <c r="BK131" i="2" s="1"/>
  <c r="H133" i="2"/>
  <c r="I133" i="2"/>
  <c r="J133" i="2"/>
  <c r="K133" i="2"/>
  <c r="BK133" i="2" s="1"/>
  <c r="H134" i="2"/>
  <c r="I134" i="2"/>
  <c r="J134" i="2"/>
  <c r="K134" i="2"/>
  <c r="BK134" i="2" s="1"/>
  <c r="H135" i="2"/>
  <c r="I135" i="2"/>
  <c r="J135" i="2"/>
  <c r="K135" i="2"/>
  <c r="BK135" i="2" s="1"/>
  <c r="H137" i="2"/>
  <c r="I137" i="2"/>
  <c r="J137" i="2"/>
  <c r="K137" i="2"/>
  <c r="BK137" i="2" s="1"/>
  <c r="H138" i="2"/>
  <c r="I138" i="2"/>
  <c r="J138" i="2"/>
  <c r="K138" i="2"/>
  <c r="BK138" i="2" s="1"/>
  <c r="H140" i="2"/>
  <c r="I140" i="2"/>
  <c r="J140" i="2"/>
  <c r="K140" i="2"/>
  <c r="BK140" i="2" s="1"/>
  <c r="H141" i="2"/>
  <c r="I141" i="2"/>
  <c r="J141" i="2"/>
  <c r="K141" i="2"/>
  <c r="BK141" i="2" s="1"/>
  <c r="H142" i="2"/>
  <c r="I142" i="2"/>
  <c r="J142" i="2"/>
  <c r="K142" i="2"/>
  <c r="BK142" i="2" s="1"/>
  <c r="H144" i="2"/>
  <c r="I144" i="2"/>
  <c r="J144" i="2"/>
  <c r="K144" i="2"/>
  <c r="BK144" i="2" s="1"/>
  <c r="H145" i="2"/>
  <c r="I145" i="2"/>
  <c r="J145" i="2"/>
  <c r="K145" i="2"/>
  <c r="BK145" i="2" s="1"/>
  <c r="H147" i="2"/>
  <c r="I147" i="2"/>
  <c r="J147" i="2"/>
  <c r="K147" i="2"/>
  <c r="BK147" i="2" s="1"/>
  <c r="H148" i="2"/>
  <c r="I148" i="2"/>
  <c r="J148" i="2"/>
  <c r="K148" i="2"/>
  <c r="BK148" i="2" s="1"/>
  <c r="H149" i="2"/>
  <c r="I149" i="2"/>
  <c r="J149" i="2"/>
  <c r="K149" i="2"/>
  <c r="BK149" i="2" s="1"/>
  <c r="H151" i="2"/>
  <c r="I151" i="2"/>
  <c r="J151" i="2"/>
  <c r="K151" i="2"/>
  <c r="BK151" i="2" s="1"/>
  <c r="H152" i="2"/>
  <c r="I152" i="2"/>
  <c r="J152" i="2"/>
  <c r="K152" i="2"/>
  <c r="BK152" i="2" s="1"/>
  <c r="H154" i="2"/>
  <c r="I154" i="2"/>
  <c r="J154" i="2"/>
  <c r="K154" i="2"/>
  <c r="BK154" i="2" s="1"/>
  <c r="H155" i="2"/>
  <c r="I155" i="2"/>
  <c r="J155" i="2"/>
  <c r="K155" i="2"/>
  <c r="BK155" i="2" s="1"/>
  <c r="H156" i="2"/>
  <c r="I156" i="2"/>
  <c r="J156" i="2"/>
  <c r="K156" i="2"/>
  <c r="BK156" i="2" s="1"/>
  <c r="H158" i="2"/>
  <c r="I158" i="2"/>
  <c r="J158" i="2"/>
  <c r="K158" i="2"/>
  <c r="BK158" i="2" s="1"/>
  <c r="H160" i="2"/>
  <c r="I160" i="2"/>
  <c r="J160" i="2"/>
  <c r="K160" i="2"/>
  <c r="BK160" i="2" s="1"/>
  <c r="H161" i="2"/>
  <c r="I161" i="2"/>
  <c r="J161" i="2"/>
  <c r="K161" i="2"/>
  <c r="BK161" i="2" s="1"/>
  <c r="H163" i="2"/>
  <c r="I163" i="2"/>
  <c r="J163" i="2"/>
  <c r="K163" i="2"/>
  <c r="BK163" i="2" s="1"/>
  <c r="H164" i="2"/>
  <c r="I164" i="2"/>
  <c r="J164" i="2"/>
  <c r="K164" i="2"/>
  <c r="BK164" i="2" s="1"/>
  <c r="H165" i="2"/>
  <c r="I165" i="2"/>
  <c r="J165" i="2"/>
  <c r="K165" i="2"/>
  <c r="BK165" i="2" s="1"/>
  <c r="H167" i="2"/>
  <c r="I167" i="2"/>
  <c r="J167" i="2"/>
  <c r="K167" i="2"/>
  <c r="BK167" i="2" s="1"/>
  <c r="H168" i="2"/>
  <c r="I168" i="2"/>
  <c r="J168" i="2"/>
  <c r="K168" i="2"/>
  <c r="BK168" i="2" s="1"/>
  <c r="H170" i="2"/>
  <c r="I170" i="2"/>
  <c r="J170" i="2"/>
  <c r="K170" i="2"/>
  <c r="BK170" i="2" s="1"/>
  <c r="H171" i="2"/>
  <c r="I171" i="2"/>
  <c r="J171" i="2"/>
  <c r="K171" i="2"/>
  <c r="BK171" i="2" s="1"/>
  <c r="H172" i="2"/>
  <c r="I172" i="2"/>
  <c r="J172" i="2"/>
  <c r="K172" i="2"/>
  <c r="BK172" i="2" s="1"/>
  <c r="H174" i="2"/>
  <c r="I174" i="2"/>
  <c r="J174" i="2"/>
  <c r="K174" i="2"/>
  <c r="BK174" i="2" s="1"/>
  <c r="H175" i="2"/>
  <c r="I175" i="2"/>
  <c r="J175" i="2"/>
  <c r="K175" i="2"/>
  <c r="BK175" i="2" s="1"/>
  <c r="H177" i="2"/>
  <c r="I177" i="2"/>
  <c r="J177" i="2"/>
  <c r="K177" i="2"/>
  <c r="BK177" i="2" s="1"/>
  <c r="H178" i="2"/>
  <c r="I178" i="2"/>
  <c r="J178" i="2"/>
  <c r="K178" i="2"/>
  <c r="BK178" i="2" s="1"/>
  <c r="H179" i="2"/>
  <c r="I179" i="2"/>
  <c r="J179" i="2"/>
  <c r="K179" i="2"/>
  <c r="BK179" i="2" s="1"/>
  <c r="BK181" i="2"/>
  <c r="BK182" i="2"/>
  <c r="BK184" i="2"/>
  <c r="BK185" i="2"/>
  <c r="BK186" i="2"/>
  <c r="BK188" i="2"/>
  <c r="BK191" i="2"/>
  <c r="BK192" i="2"/>
  <c r="BK193" i="2"/>
  <c r="BK195" i="2"/>
  <c r="BK197" i="2"/>
  <c r="BK198" i="2"/>
  <c r="BK200" i="2"/>
  <c r="BK201" i="2"/>
  <c r="BK202" i="2"/>
  <c r="BK204" i="2"/>
  <c r="BK205" i="2"/>
  <c r="BK207" i="2"/>
  <c r="BK208" i="2"/>
  <c r="BK209" i="2"/>
  <c r="BK211" i="2"/>
  <c r="BK212" i="2"/>
  <c r="BK214" i="2"/>
  <c r="BK215" i="2"/>
  <c r="BK216" i="2"/>
  <c r="H218" i="2"/>
  <c r="I218" i="2"/>
  <c r="J218" i="2"/>
  <c r="K218" i="2"/>
  <c r="BK218" i="2" s="1"/>
  <c r="H219" i="2"/>
  <c r="I219" i="2"/>
  <c r="J219" i="2"/>
  <c r="K219" i="2"/>
  <c r="BK219" i="2" s="1"/>
  <c r="H221" i="2"/>
  <c r="I221" i="2"/>
  <c r="J221" i="2"/>
  <c r="K221" i="2"/>
  <c r="BK221" i="2" s="1"/>
  <c r="H222" i="2"/>
  <c r="I222" i="2"/>
  <c r="J222" i="2"/>
  <c r="K222" i="2"/>
  <c r="BK222" i="2" s="1"/>
  <c r="H223" i="2"/>
  <c r="I223" i="2"/>
  <c r="J223" i="2"/>
  <c r="K223" i="2"/>
  <c r="BK223" i="2" s="1"/>
  <c r="H225" i="2"/>
  <c r="I225" i="2"/>
  <c r="J225" i="2"/>
  <c r="K225" i="2"/>
  <c r="BK225" i="2" s="1"/>
  <c r="H226" i="2"/>
  <c r="I226" i="2"/>
  <c r="J226" i="2"/>
  <c r="K226" i="2"/>
  <c r="BK226" i="2" s="1"/>
  <c r="H228" i="2"/>
  <c r="I228" i="2"/>
  <c r="J228" i="2"/>
  <c r="K228" i="2"/>
  <c r="BK228" i="2" s="1"/>
  <c r="H229" i="2"/>
  <c r="I229" i="2"/>
  <c r="J229" i="2"/>
  <c r="K229" i="2"/>
  <c r="BK229" i="2" s="1"/>
  <c r="H230" i="2"/>
  <c r="I230" i="2"/>
  <c r="J230" i="2"/>
  <c r="K230" i="2"/>
  <c r="BK230" i="2" s="1"/>
  <c r="H232" i="2"/>
  <c r="I232" i="2"/>
  <c r="J232" i="2"/>
  <c r="K232" i="2"/>
  <c r="BK232" i="2" s="1"/>
  <c r="H234" i="2"/>
  <c r="I234" i="2"/>
  <c r="J234" i="2"/>
  <c r="K234" i="2"/>
  <c r="BK234" i="2" s="1"/>
  <c r="H235" i="2"/>
  <c r="I235" i="2"/>
  <c r="J235" i="2"/>
  <c r="K235" i="2"/>
  <c r="BK235" i="2" s="1"/>
  <c r="H237" i="2"/>
  <c r="I237" i="2"/>
  <c r="J237" i="2"/>
  <c r="K237" i="2"/>
  <c r="BK237" i="2" s="1"/>
  <c r="H238" i="2"/>
  <c r="I238" i="2"/>
  <c r="J238" i="2"/>
  <c r="K238" i="2"/>
  <c r="BK238" i="2" s="1"/>
  <c r="H239" i="2"/>
  <c r="I239" i="2"/>
  <c r="J239" i="2"/>
  <c r="K239" i="2"/>
  <c r="BK239" i="2" s="1"/>
  <c r="H241" i="2"/>
  <c r="I241" i="2"/>
  <c r="J241" i="2"/>
  <c r="K241" i="2"/>
  <c r="BK241" i="2" s="1"/>
  <c r="H242" i="2"/>
  <c r="I242" i="2"/>
  <c r="J242" i="2"/>
  <c r="K242" i="2"/>
  <c r="BK242" i="2" s="1"/>
  <c r="H244" i="2"/>
  <c r="I244" i="2"/>
  <c r="J244" i="2"/>
  <c r="K244" i="2"/>
  <c r="BK244" i="2" s="1"/>
  <c r="H245" i="2"/>
  <c r="I245" i="2"/>
  <c r="J245" i="2"/>
  <c r="K245" i="2"/>
  <c r="BK245" i="2" s="1"/>
  <c r="H246" i="2"/>
  <c r="I246" i="2"/>
  <c r="J246" i="2"/>
  <c r="K246" i="2"/>
  <c r="BK246" i="2" s="1"/>
  <c r="H248" i="2"/>
  <c r="I248" i="2"/>
  <c r="J248" i="2"/>
  <c r="K248" i="2"/>
  <c r="BK248" i="2" s="1"/>
  <c r="H249" i="2"/>
  <c r="I249" i="2"/>
  <c r="J249" i="2"/>
  <c r="K249" i="2"/>
  <c r="BK249" i="2" s="1"/>
  <c r="H251" i="2"/>
  <c r="I251" i="2"/>
  <c r="J251" i="2"/>
  <c r="K251" i="2"/>
  <c r="BK251" i="2" s="1"/>
  <c r="H252" i="2"/>
  <c r="I252" i="2"/>
  <c r="J252" i="2"/>
  <c r="K252" i="2"/>
  <c r="BK252" i="2" s="1"/>
  <c r="H253" i="2"/>
  <c r="I253" i="2"/>
  <c r="J253" i="2"/>
  <c r="K253" i="2"/>
  <c r="BK253" i="2" s="1"/>
  <c r="H255" i="2"/>
  <c r="I255" i="2"/>
  <c r="J255" i="2"/>
  <c r="K255" i="2"/>
  <c r="BK255" i="2" s="1"/>
  <c r="H256" i="2"/>
  <c r="I256" i="2"/>
  <c r="J256" i="2"/>
  <c r="K256" i="2"/>
  <c r="BK256" i="2" s="1"/>
  <c r="H258" i="2"/>
  <c r="I258" i="2"/>
  <c r="J258" i="2"/>
  <c r="K258" i="2"/>
  <c r="BK258" i="2" s="1"/>
  <c r="H259" i="2"/>
  <c r="I259" i="2"/>
  <c r="J259" i="2"/>
  <c r="K259" i="2"/>
  <c r="BK259" i="2" s="1"/>
  <c r="H260" i="2"/>
  <c r="I260" i="2"/>
  <c r="J260" i="2"/>
  <c r="K260" i="2"/>
  <c r="BK260" i="2" s="1"/>
  <c r="H262" i="2"/>
  <c r="I262" i="2"/>
  <c r="J262" i="2"/>
  <c r="K262" i="2"/>
  <c r="BK262" i="2" s="1"/>
  <c r="H263" i="2"/>
  <c r="I263" i="2"/>
  <c r="J263" i="2"/>
  <c r="K263" i="2"/>
  <c r="BK263" i="2" s="1"/>
  <c r="H265" i="2"/>
  <c r="I265" i="2"/>
  <c r="J265" i="2"/>
  <c r="K265" i="2"/>
  <c r="BK265" i="2" s="1"/>
  <c r="H266" i="2"/>
  <c r="I266" i="2"/>
  <c r="J266" i="2"/>
  <c r="K266" i="2"/>
  <c r="BK266" i="2" s="1"/>
  <c r="H267" i="2"/>
  <c r="I267" i="2"/>
  <c r="J267" i="2"/>
  <c r="K267" i="2"/>
  <c r="BK267" i="2" s="1"/>
  <c r="H269" i="2"/>
  <c r="I269" i="2"/>
  <c r="J269" i="2"/>
  <c r="K269" i="2"/>
  <c r="BK269" i="2" s="1"/>
  <c r="H271" i="2"/>
  <c r="I271" i="2"/>
  <c r="J271" i="2"/>
  <c r="K271" i="2"/>
  <c r="BK271" i="2" s="1"/>
  <c r="H272" i="2"/>
  <c r="I272" i="2"/>
  <c r="J272" i="2"/>
  <c r="K272" i="2"/>
  <c r="BK272" i="2" s="1"/>
  <c r="H274" i="2"/>
  <c r="I274" i="2"/>
  <c r="J274" i="2"/>
  <c r="K274" i="2"/>
  <c r="BK274" i="2" s="1"/>
  <c r="H275" i="2"/>
  <c r="I275" i="2"/>
  <c r="J275" i="2"/>
  <c r="K275" i="2"/>
  <c r="BK275" i="2" s="1"/>
  <c r="H276" i="2"/>
  <c r="I276" i="2"/>
  <c r="J276" i="2"/>
  <c r="K276" i="2"/>
  <c r="BK276" i="2" s="1"/>
  <c r="H278" i="2"/>
  <c r="I278" i="2"/>
  <c r="J278" i="2"/>
  <c r="K278" i="2"/>
  <c r="BK278" i="2" s="1"/>
  <c r="H279" i="2"/>
  <c r="I279" i="2"/>
  <c r="J279" i="2"/>
  <c r="K279" i="2"/>
  <c r="BK279" i="2" s="1"/>
  <c r="H281" i="2"/>
  <c r="I281" i="2"/>
  <c r="J281" i="2"/>
  <c r="K281" i="2"/>
  <c r="BK281" i="2" s="1"/>
  <c r="H282" i="2"/>
  <c r="I282" i="2"/>
  <c r="J282" i="2"/>
  <c r="K282" i="2"/>
  <c r="BK282" i="2" s="1"/>
  <c r="H283" i="2"/>
  <c r="I283" i="2"/>
  <c r="J283" i="2"/>
  <c r="K283" i="2"/>
  <c r="BK283" i="2" s="1"/>
  <c r="H285" i="2"/>
  <c r="I285" i="2"/>
  <c r="J285" i="2"/>
  <c r="K285" i="2"/>
  <c r="BK285" i="2" s="1"/>
  <c r="H286" i="2"/>
  <c r="I286" i="2"/>
  <c r="J286" i="2"/>
  <c r="K286" i="2"/>
  <c r="BK286" i="2" s="1"/>
  <c r="H288" i="2"/>
  <c r="I288" i="2"/>
  <c r="J288" i="2"/>
  <c r="K288" i="2"/>
  <c r="BK288" i="2" s="1"/>
  <c r="H289" i="2"/>
  <c r="I289" i="2"/>
  <c r="J289" i="2"/>
  <c r="K289" i="2"/>
  <c r="BK289" i="2" s="1"/>
  <c r="H290" i="2"/>
  <c r="I290" i="2"/>
  <c r="J290" i="2"/>
  <c r="K290" i="2"/>
  <c r="BK290" i="2" s="1"/>
  <c r="H292" i="2"/>
  <c r="I292" i="2"/>
  <c r="J292" i="2"/>
  <c r="K292" i="2"/>
  <c r="BK292" i="2" s="1"/>
  <c r="H293" i="2"/>
  <c r="I293" i="2"/>
  <c r="J293" i="2"/>
  <c r="K293" i="2"/>
  <c r="BK293" i="2" s="1"/>
  <c r="H295" i="2"/>
  <c r="I295" i="2"/>
  <c r="J295" i="2"/>
  <c r="K295" i="2"/>
  <c r="BK295" i="2" s="1"/>
  <c r="H296" i="2"/>
  <c r="I296" i="2"/>
  <c r="J296" i="2"/>
  <c r="K296" i="2"/>
  <c r="BK296" i="2" s="1"/>
  <c r="H297" i="2"/>
  <c r="I297" i="2"/>
  <c r="J297" i="2"/>
  <c r="K297" i="2"/>
  <c r="BK297" i="2" s="1"/>
  <c r="BK299" i="2"/>
  <c r="H300" i="2"/>
  <c r="I300" i="2"/>
  <c r="J300" i="2"/>
  <c r="K300" i="2"/>
  <c r="BK300" i="2" s="1"/>
  <c r="H302" i="2"/>
  <c r="I302" i="2"/>
  <c r="J302" i="2"/>
  <c r="K302" i="2"/>
  <c r="BK302" i="2" s="1"/>
  <c r="H303" i="2"/>
  <c r="I303" i="2"/>
  <c r="J303" i="2"/>
  <c r="K303" i="2"/>
  <c r="BK303" i="2" s="1"/>
  <c r="H304" i="2"/>
  <c r="I304" i="2"/>
  <c r="J304" i="2"/>
  <c r="K304" i="2"/>
  <c r="BK304" i="2" s="1"/>
  <c r="H306" i="2"/>
  <c r="I306" i="2"/>
  <c r="J306" i="2"/>
  <c r="K306" i="2"/>
  <c r="BK306" i="2" s="1"/>
  <c r="BK308" i="2"/>
  <c r="H309" i="2"/>
  <c r="I309" i="2"/>
  <c r="J309" i="2"/>
  <c r="K309" i="2"/>
  <c r="BK309" i="2" s="1"/>
  <c r="H311" i="2"/>
  <c r="I311" i="2"/>
  <c r="J311" i="2"/>
  <c r="K311" i="2"/>
  <c r="BK311" i="2" s="1"/>
  <c r="H312" i="2"/>
  <c r="I312" i="2"/>
  <c r="J312" i="2"/>
  <c r="K312" i="2"/>
  <c r="H313" i="2"/>
  <c r="I313" i="2"/>
  <c r="J313" i="2"/>
  <c r="K313" i="2"/>
  <c r="BK313" i="2" s="1"/>
  <c r="BK315" i="2"/>
  <c r="H316" i="2"/>
  <c r="I316" i="2"/>
  <c r="J316" i="2"/>
  <c r="K316" i="2"/>
  <c r="BK316" i="2" s="1"/>
  <c r="H318" i="2"/>
  <c r="I318" i="2"/>
  <c r="J318" i="2"/>
  <c r="K318" i="2"/>
  <c r="BK318" i="2" s="1"/>
  <c r="H319" i="2"/>
  <c r="I319" i="2"/>
  <c r="J319" i="2"/>
  <c r="K319" i="2"/>
  <c r="BK319" i="2" s="1"/>
  <c r="H320" i="2"/>
  <c r="I320" i="2"/>
  <c r="J320" i="2"/>
  <c r="K320" i="2"/>
  <c r="BK320" i="2" s="1"/>
  <c r="BK322" i="2"/>
  <c r="H323" i="2"/>
  <c r="I323" i="2"/>
  <c r="J323" i="2"/>
  <c r="K323" i="2"/>
  <c r="BK323" i="2" s="1"/>
  <c r="H325" i="2"/>
  <c r="I325" i="2"/>
  <c r="J325" i="2"/>
  <c r="K325" i="2"/>
  <c r="BK325" i="2" s="1"/>
  <c r="H326" i="2"/>
  <c r="I326" i="2"/>
  <c r="J326" i="2"/>
  <c r="K326" i="2"/>
  <c r="BK326" i="2" s="1"/>
  <c r="H327" i="2"/>
  <c r="I327" i="2"/>
  <c r="J327" i="2"/>
  <c r="K327" i="2"/>
  <c r="BK327" i="2" s="1"/>
  <c r="H329" i="2"/>
  <c r="I329" i="2"/>
  <c r="J329" i="2"/>
  <c r="K329" i="2"/>
  <c r="BK329" i="2" s="1"/>
  <c r="H330" i="2"/>
  <c r="I330" i="2"/>
  <c r="J330" i="2"/>
  <c r="K330" i="2"/>
  <c r="BK330" i="2" s="1"/>
  <c r="H332" i="2"/>
  <c r="I332" i="2"/>
  <c r="J332" i="2"/>
  <c r="K332" i="2"/>
  <c r="BK332" i="2" s="1"/>
  <c r="H333" i="2"/>
  <c r="BK333" i="2"/>
  <c r="H334" i="2"/>
  <c r="I334" i="2"/>
  <c r="J334" i="2"/>
  <c r="K334" i="2"/>
  <c r="BK334" i="2" s="1"/>
  <c r="H336" i="2"/>
  <c r="I336" i="2"/>
  <c r="J336" i="2"/>
  <c r="K336" i="2"/>
  <c r="BK336" i="2" s="1"/>
  <c r="H337" i="2"/>
  <c r="I337" i="2"/>
  <c r="J337" i="2"/>
  <c r="K337" i="2"/>
  <c r="BK337" i="2" s="1"/>
  <c r="H339" i="2"/>
  <c r="I339" i="2"/>
  <c r="J339" i="2"/>
  <c r="K339" i="2"/>
  <c r="BK339" i="2" s="1"/>
  <c r="BK340" i="2"/>
  <c r="H341" i="2"/>
  <c r="I341" i="2"/>
  <c r="J341" i="2"/>
  <c r="K341" i="2"/>
  <c r="BK341" i="2" s="1"/>
  <c r="H343" i="2"/>
  <c r="I343" i="2"/>
  <c r="J343" i="2"/>
  <c r="K343" i="2"/>
  <c r="BK343" i="2" s="1"/>
  <c r="H345" i="2"/>
  <c r="I345" i="2"/>
  <c r="J345" i="2"/>
  <c r="K345" i="2"/>
  <c r="BK345" i="2" s="1"/>
  <c r="H346" i="2"/>
  <c r="I346" i="2"/>
  <c r="J346" i="2"/>
  <c r="K346" i="2"/>
  <c r="BK346" i="2" s="1"/>
  <c r="H348" i="2"/>
  <c r="I348" i="2"/>
  <c r="J348" i="2"/>
  <c r="K348" i="2"/>
  <c r="BK348" i="2" s="1"/>
  <c r="BK349" i="2"/>
  <c r="H350" i="2"/>
  <c r="I350" i="2"/>
  <c r="J350" i="2"/>
  <c r="K350" i="2"/>
  <c r="BK350" i="2" s="1"/>
  <c r="H352" i="2"/>
  <c r="I352" i="2"/>
  <c r="J352" i="2"/>
  <c r="K352" i="2"/>
  <c r="BK352" i="2" s="1"/>
  <c r="H353" i="2"/>
  <c r="I353" i="2"/>
  <c r="J353" i="2"/>
  <c r="K353" i="2"/>
  <c r="BK353" i="2" s="1"/>
  <c r="H355" i="2"/>
  <c r="I355" i="2"/>
  <c r="J355" i="2"/>
  <c r="K355" i="2"/>
  <c r="BK355" i="2" s="1"/>
  <c r="BK356" i="2"/>
  <c r="H357" i="2"/>
  <c r="I357" i="2"/>
  <c r="J357" i="2"/>
  <c r="K357" i="2"/>
  <c r="BK357" i="2" s="1"/>
  <c r="BK359" i="2"/>
  <c r="H360" i="2"/>
  <c r="I360" i="2"/>
  <c r="J360" i="2"/>
  <c r="K360" i="2"/>
  <c r="BK360" i="2" s="1"/>
  <c r="H362" i="2"/>
  <c r="I362" i="2"/>
  <c r="J362" i="2"/>
  <c r="K362" i="2"/>
  <c r="BK362" i="2" s="1"/>
  <c r="BK363" i="2"/>
  <c r="H364" i="2"/>
  <c r="I364" i="2"/>
  <c r="J364" i="2"/>
  <c r="K364" i="2"/>
  <c r="BK364" i="2" s="1"/>
  <c r="H366" i="2"/>
  <c r="I366" i="2"/>
  <c r="J366" i="2"/>
  <c r="K366" i="2"/>
  <c r="H367" i="2"/>
  <c r="I367" i="2"/>
  <c r="J367" i="2"/>
  <c r="K367" i="2"/>
  <c r="BK367" i="2" s="1"/>
  <c r="H369" i="2"/>
  <c r="I369" i="2"/>
  <c r="J369" i="2"/>
  <c r="K369" i="2"/>
  <c r="BK369" i="2" s="1"/>
  <c r="H370" i="2"/>
  <c r="I370" i="2"/>
  <c r="J370" i="2"/>
  <c r="K370" i="2"/>
  <c r="BK370" i="2" s="1"/>
  <c r="H371" i="2"/>
  <c r="I371" i="2"/>
  <c r="J371" i="2"/>
  <c r="K371" i="2"/>
  <c r="BK371" i="2" s="1"/>
  <c r="H373" i="2"/>
  <c r="I373" i="2"/>
  <c r="J373" i="2"/>
  <c r="K373" i="2"/>
  <c r="H374" i="2"/>
  <c r="I374" i="2"/>
  <c r="J374" i="2"/>
  <c r="K374" i="2"/>
  <c r="BK374" i="2" s="1"/>
  <c r="H376" i="2"/>
  <c r="I376" i="2"/>
  <c r="J376" i="2"/>
  <c r="K376" i="2"/>
  <c r="BK376" i="2" s="1"/>
  <c r="H377" i="2"/>
  <c r="I377" i="2"/>
  <c r="J377" i="2"/>
  <c r="K377" i="2"/>
  <c r="BK377" i="2" s="1"/>
  <c r="H378" i="2"/>
  <c r="I378" i="2"/>
  <c r="J378" i="2"/>
  <c r="K378" i="2"/>
  <c r="BK378" i="2" s="1"/>
  <c r="H380" i="2"/>
  <c r="I380" i="2"/>
  <c r="J380" i="2"/>
  <c r="K380" i="2"/>
  <c r="BK380" i="2" s="1"/>
  <c r="H382" i="2"/>
  <c r="I382" i="2"/>
  <c r="J382" i="2"/>
  <c r="K382" i="2"/>
  <c r="H383" i="2"/>
  <c r="I383" i="2"/>
  <c r="J383" i="2"/>
  <c r="K383" i="2"/>
  <c r="BK383" i="2" s="1"/>
  <c r="H385" i="2"/>
  <c r="I385" i="2"/>
  <c r="J385" i="2"/>
  <c r="K385" i="2"/>
  <c r="BK385" i="2" s="1"/>
  <c r="H386" i="2"/>
  <c r="I386" i="2"/>
  <c r="J386" i="2"/>
  <c r="K386" i="2"/>
  <c r="BK386" i="2" s="1"/>
  <c r="H387" i="2"/>
  <c r="I387" i="2"/>
  <c r="J387" i="2"/>
  <c r="K387" i="2"/>
  <c r="BK387" i="2" s="1"/>
  <c r="H389" i="2"/>
  <c r="I389" i="2"/>
  <c r="J389" i="2"/>
  <c r="K389" i="2"/>
  <c r="BK389" i="2" s="1"/>
  <c r="H390" i="2"/>
  <c r="I390" i="2"/>
  <c r="J390" i="2"/>
  <c r="K390" i="2"/>
  <c r="BK390" i="2" s="1"/>
  <c r="H392" i="2"/>
  <c r="I392" i="2"/>
  <c r="J392" i="2"/>
  <c r="K392" i="2"/>
  <c r="BK392" i="2" s="1"/>
  <c r="H393" i="2"/>
  <c r="I393" i="2"/>
  <c r="J393" i="2"/>
  <c r="K393" i="2"/>
  <c r="BK393" i="2" s="1"/>
  <c r="H394" i="2"/>
  <c r="I394" i="2"/>
  <c r="J394" i="2"/>
  <c r="K394" i="2"/>
  <c r="BK394" i="2" s="1"/>
  <c r="H396" i="2"/>
  <c r="I396" i="2"/>
  <c r="J396" i="2"/>
  <c r="K396" i="2"/>
  <c r="BK396" i="2" s="1"/>
  <c r="H397" i="2"/>
  <c r="I397" i="2"/>
  <c r="J397" i="2"/>
  <c r="K397" i="2"/>
  <c r="BK397" i="2" s="1"/>
  <c r="H399" i="2"/>
  <c r="I399" i="2"/>
  <c r="J399" i="2"/>
  <c r="K399" i="2"/>
  <c r="BK399" i="2" s="1"/>
  <c r="H400" i="2"/>
  <c r="I400" i="2"/>
  <c r="J400" i="2"/>
  <c r="K400" i="2"/>
  <c r="BK400" i="2" s="1"/>
  <c r="H401" i="2"/>
  <c r="I401" i="2"/>
  <c r="J401" i="2"/>
  <c r="K401" i="2"/>
  <c r="BK401" i="2" s="1"/>
  <c r="H403" i="2"/>
  <c r="I403" i="2"/>
  <c r="J403" i="2"/>
  <c r="K403" i="2"/>
  <c r="BK403" i="2" s="1"/>
  <c r="H404" i="2"/>
  <c r="I404" i="2"/>
  <c r="J404" i="2"/>
  <c r="K404" i="2"/>
  <c r="BK404" i="2" s="1"/>
  <c r="H406" i="2"/>
  <c r="I406" i="2"/>
  <c r="J406" i="2"/>
  <c r="K406" i="2"/>
  <c r="BK406" i="2" s="1"/>
  <c r="H407" i="2"/>
  <c r="I407" i="2"/>
  <c r="J407" i="2"/>
  <c r="K407" i="2"/>
  <c r="BK407" i="2" s="1"/>
  <c r="H408" i="2"/>
  <c r="I408" i="2"/>
  <c r="J408" i="2"/>
  <c r="K408" i="2"/>
  <c r="BK408" i="2" s="1"/>
  <c r="H410" i="2"/>
  <c r="I410" i="2"/>
  <c r="J410" i="2"/>
  <c r="K410" i="2"/>
  <c r="BK410" i="2" s="1"/>
  <c r="H411" i="2"/>
  <c r="I411" i="2"/>
  <c r="J411" i="2"/>
  <c r="K411" i="2"/>
  <c r="BK411" i="2" s="1"/>
  <c r="H413" i="2"/>
  <c r="I413" i="2"/>
  <c r="J413" i="2"/>
  <c r="K413" i="2"/>
  <c r="BK413" i="2" s="1"/>
  <c r="H414" i="2"/>
  <c r="I414" i="2"/>
  <c r="J414" i="2"/>
  <c r="K414" i="2"/>
  <c r="BK414" i="2" s="1"/>
  <c r="H415" i="2"/>
  <c r="I415" i="2"/>
  <c r="J415" i="2"/>
  <c r="K415" i="2"/>
  <c r="BK415" i="2" s="1"/>
  <c r="H417" i="2"/>
  <c r="I417" i="2"/>
  <c r="J417" i="2"/>
  <c r="K417" i="2"/>
  <c r="BK417" i="2" s="1"/>
  <c r="H419" i="2"/>
  <c r="I419" i="2"/>
  <c r="J419" i="2"/>
  <c r="K419" i="2"/>
  <c r="BK419" i="2" s="1"/>
  <c r="H420" i="2"/>
  <c r="I420" i="2"/>
  <c r="J420" i="2"/>
  <c r="K420" i="2"/>
  <c r="BK420" i="2" s="1"/>
  <c r="H422" i="2"/>
  <c r="I422" i="2"/>
  <c r="J422" i="2"/>
  <c r="K422" i="2"/>
  <c r="BK422" i="2" s="1"/>
  <c r="H423" i="2"/>
  <c r="J423" i="2"/>
  <c r="K423" i="2"/>
  <c r="BK423" i="2" s="1"/>
  <c r="H424" i="2"/>
  <c r="I424" i="2"/>
  <c r="J424" i="2"/>
  <c r="K424" i="2"/>
  <c r="BK424" i="2" s="1"/>
  <c r="H426" i="2"/>
  <c r="I426" i="2"/>
  <c r="J426" i="2"/>
  <c r="K426" i="2"/>
  <c r="BK426" i="2" s="1"/>
  <c r="H427" i="2"/>
  <c r="I427" i="2"/>
  <c r="J427" i="2"/>
  <c r="K427" i="2"/>
  <c r="BK427" i="2" s="1"/>
  <c r="H429" i="2"/>
  <c r="I429" i="2"/>
  <c r="J429" i="2"/>
  <c r="K429" i="2"/>
  <c r="BK429" i="2" s="1"/>
  <c r="H430" i="2"/>
  <c r="I430" i="2"/>
  <c r="J430" i="2"/>
  <c r="K430" i="2"/>
  <c r="BK430" i="2" s="1"/>
  <c r="H431" i="2"/>
  <c r="I431" i="2"/>
  <c r="J431" i="2"/>
  <c r="K431" i="2"/>
  <c r="BK431" i="2" s="1"/>
  <c r="H433" i="2"/>
  <c r="I433" i="2"/>
  <c r="J433" i="2"/>
  <c r="K433" i="2"/>
  <c r="BK433" i="2" s="1"/>
  <c r="H434" i="2"/>
  <c r="I434" i="2"/>
  <c r="J434" i="2"/>
  <c r="K434" i="2"/>
  <c r="BK434" i="2" s="1"/>
  <c r="H436" i="2"/>
  <c r="I436" i="2"/>
  <c r="J436" i="2"/>
  <c r="K436" i="2"/>
  <c r="BK436" i="2" s="1"/>
  <c r="H437" i="2"/>
  <c r="I437" i="2"/>
  <c r="J437" i="2"/>
  <c r="K437" i="2"/>
  <c r="BK437" i="2" s="1"/>
  <c r="H438" i="2"/>
  <c r="I438" i="2"/>
  <c r="J438" i="2"/>
  <c r="K438" i="2"/>
  <c r="BK438" i="2" s="1"/>
  <c r="BK440" i="2"/>
  <c r="BK441" i="2"/>
  <c r="BK443" i="2"/>
  <c r="BK444" i="2"/>
  <c r="BK445" i="2"/>
  <c r="BK447" i="2"/>
  <c r="BK448" i="2"/>
  <c r="BK450" i="2"/>
  <c r="BK451" i="2"/>
  <c r="BK452" i="2"/>
  <c r="BK454" i="2"/>
  <c r="BK456" i="2"/>
  <c r="BK457" i="2"/>
  <c r="BK459" i="2"/>
  <c r="BK460" i="2"/>
  <c r="BK461" i="2"/>
  <c r="BK463" i="2"/>
  <c r="BK464" i="2"/>
  <c r="BK466" i="2"/>
  <c r="BK467" i="2"/>
  <c r="BK468" i="2"/>
  <c r="BK470" i="2"/>
  <c r="BK471" i="2"/>
  <c r="BK473" i="2"/>
  <c r="BK474" i="2"/>
  <c r="BK475" i="2"/>
  <c r="H477" i="2"/>
  <c r="I477" i="2"/>
  <c r="J477" i="2"/>
  <c r="K477" i="2"/>
  <c r="BK477" i="2" s="1"/>
  <c r="H478" i="2"/>
  <c r="I478" i="2"/>
  <c r="J478" i="2"/>
  <c r="K478" i="2"/>
  <c r="BK478" i="2" s="1"/>
  <c r="H480" i="2"/>
  <c r="I480" i="2"/>
  <c r="J480" i="2"/>
  <c r="K480" i="2"/>
  <c r="BK480" i="2" s="1"/>
  <c r="H481" i="2"/>
  <c r="I481" i="2"/>
  <c r="J481" i="2"/>
  <c r="K481" i="2"/>
  <c r="BK481" i="2" s="1"/>
  <c r="H482" i="2"/>
  <c r="I482" i="2"/>
  <c r="J482" i="2"/>
  <c r="K482" i="2"/>
  <c r="BK482" i="2" s="1"/>
  <c r="H484" i="2"/>
  <c r="I484" i="2"/>
  <c r="J484" i="2"/>
  <c r="K484" i="2"/>
  <c r="BK484" i="2" s="1"/>
  <c r="H485" i="2"/>
  <c r="I485" i="2"/>
  <c r="J485" i="2"/>
  <c r="K485" i="2"/>
  <c r="BK485" i="2" s="1"/>
  <c r="H487" i="2"/>
  <c r="I487" i="2"/>
  <c r="J487" i="2"/>
  <c r="K487" i="2"/>
  <c r="BK487" i="2" s="1"/>
  <c r="H488" i="2"/>
  <c r="I488" i="2"/>
  <c r="J488" i="2"/>
  <c r="K488" i="2"/>
  <c r="BK488" i="2" s="1"/>
  <c r="H489" i="2"/>
  <c r="I489" i="2"/>
  <c r="J489" i="2"/>
  <c r="K489" i="2"/>
  <c r="BK489" i="2" s="1"/>
  <c r="H491" i="2"/>
  <c r="I491" i="2"/>
  <c r="J491" i="2"/>
  <c r="K491" i="2"/>
  <c r="BK491" i="2" s="1"/>
  <c r="H493" i="2"/>
  <c r="I493" i="2"/>
  <c r="J493" i="2"/>
  <c r="K493" i="2"/>
  <c r="BK493" i="2" s="1"/>
  <c r="H494" i="2"/>
  <c r="I494" i="2"/>
  <c r="J494" i="2"/>
  <c r="K494" i="2"/>
  <c r="BK494" i="2" s="1"/>
  <c r="H496" i="2"/>
  <c r="I496" i="2"/>
  <c r="J496" i="2"/>
  <c r="K496" i="2"/>
  <c r="BK496" i="2" s="1"/>
  <c r="H497" i="2"/>
  <c r="I497" i="2"/>
  <c r="J497" i="2"/>
  <c r="K497" i="2"/>
  <c r="BK497" i="2" s="1"/>
  <c r="H498" i="2"/>
  <c r="I498" i="2"/>
  <c r="J498" i="2"/>
  <c r="K498" i="2"/>
  <c r="BK498" i="2" s="1"/>
  <c r="H500" i="2"/>
  <c r="I500" i="2"/>
  <c r="J500" i="2"/>
  <c r="K500" i="2"/>
  <c r="BK500" i="2" s="1"/>
  <c r="H501" i="2"/>
  <c r="I501" i="2"/>
  <c r="J501" i="2"/>
  <c r="K501" i="2"/>
  <c r="BK501" i="2" s="1"/>
  <c r="H503" i="2"/>
  <c r="I503" i="2"/>
  <c r="J503" i="2"/>
  <c r="K503" i="2"/>
  <c r="BK503" i="2" s="1"/>
  <c r="H504" i="2"/>
  <c r="I504" i="2"/>
  <c r="J504" i="2"/>
  <c r="K504" i="2"/>
  <c r="BK504" i="2" s="1"/>
  <c r="H505" i="2"/>
  <c r="I505" i="2"/>
  <c r="J505" i="2"/>
  <c r="K505" i="2"/>
  <c r="BK505" i="2" s="1"/>
  <c r="H507" i="2"/>
  <c r="I507" i="2"/>
  <c r="J507" i="2"/>
  <c r="K507" i="2"/>
  <c r="BK507" i="2" s="1"/>
  <c r="H508" i="2"/>
  <c r="I508" i="2"/>
  <c r="J508" i="2"/>
  <c r="K508" i="2"/>
  <c r="BK508" i="2" s="1"/>
  <c r="H510" i="2"/>
  <c r="I510" i="2"/>
  <c r="J510" i="2"/>
  <c r="K510" i="2"/>
  <c r="BK510" i="2" s="1"/>
  <c r="H511" i="2"/>
  <c r="I511" i="2"/>
  <c r="J511" i="2"/>
  <c r="K511" i="2"/>
  <c r="BK511" i="2" s="1"/>
  <c r="H512" i="2"/>
  <c r="I512" i="2"/>
  <c r="J512" i="2"/>
  <c r="K512" i="2"/>
  <c r="BK512" i="2" s="1"/>
  <c r="H514" i="2"/>
  <c r="I514" i="2"/>
  <c r="J514" i="2"/>
  <c r="K514" i="2"/>
  <c r="BK514" i="2" s="1"/>
  <c r="H515" i="2"/>
  <c r="I515" i="2"/>
  <c r="J515" i="2"/>
  <c r="H517" i="2"/>
  <c r="I517" i="2"/>
  <c r="J517" i="2"/>
  <c r="K517" i="2"/>
  <c r="BK517" i="2" s="1"/>
  <c r="H518" i="2"/>
  <c r="I518" i="2"/>
  <c r="J518" i="2"/>
  <c r="K518" i="2"/>
  <c r="BK518" i="2" s="1"/>
  <c r="H519" i="2"/>
  <c r="I519" i="2"/>
  <c r="J519" i="2"/>
  <c r="K519" i="2"/>
  <c r="BK519" i="2" s="1"/>
  <c r="H521" i="2"/>
  <c r="I521" i="2"/>
  <c r="J521" i="2"/>
  <c r="K521" i="2"/>
  <c r="BK521" i="2" s="1"/>
  <c r="H522" i="2"/>
  <c r="I522" i="2"/>
  <c r="J522" i="2"/>
  <c r="K522" i="2"/>
  <c r="BK522" i="2" s="1"/>
  <c r="H524" i="2"/>
  <c r="I524" i="2"/>
  <c r="J524" i="2"/>
  <c r="K524" i="2"/>
  <c r="BK524" i="2" s="1"/>
  <c r="H525" i="2"/>
  <c r="I525" i="2"/>
  <c r="J525" i="2"/>
  <c r="K525" i="2"/>
  <c r="BK525" i="2" s="1"/>
  <c r="H526" i="2"/>
  <c r="I526" i="2"/>
  <c r="J526" i="2"/>
  <c r="K526" i="2"/>
  <c r="BK526" i="2" s="1"/>
  <c r="H528" i="2"/>
  <c r="I528" i="2"/>
  <c r="J528" i="2"/>
  <c r="K528" i="2"/>
  <c r="BK528" i="2" s="1"/>
  <c r="H530" i="2"/>
  <c r="I530" i="2"/>
  <c r="J530" i="2"/>
  <c r="K530" i="2"/>
  <c r="BK530" i="2" s="1"/>
  <c r="H531" i="2"/>
  <c r="I531" i="2"/>
  <c r="J531" i="2"/>
  <c r="K531" i="2"/>
  <c r="BK531" i="2" s="1"/>
  <c r="H533" i="2"/>
  <c r="I533" i="2"/>
  <c r="J533" i="2"/>
  <c r="K533" i="2"/>
  <c r="BK533" i="2" s="1"/>
  <c r="H534" i="2"/>
  <c r="I534" i="2"/>
  <c r="J534" i="2"/>
  <c r="K534" i="2"/>
  <c r="BK534" i="2" s="1"/>
  <c r="H535" i="2"/>
  <c r="I535" i="2"/>
  <c r="J535" i="2"/>
  <c r="K535" i="2"/>
  <c r="BK535" i="2" s="1"/>
  <c r="H537" i="2"/>
  <c r="I537" i="2"/>
  <c r="J537" i="2"/>
  <c r="K537" i="2"/>
  <c r="BK537" i="2" s="1"/>
  <c r="H538" i="2"/>
  <c r="I538" i="2"/>
  <c r="J538" i="2"/>
  <c r="K538" i="2"/>
  <c r="BK538" i="2" s="1"/>
  <c r="H540" i="2"/>
  <c r="I540" i="2"/>
  <c r="J540" i="2"/>
  <c r="K540" i="2"/>
  <c r="BK540" i="2" s="1"/>
  <c r="H541" i="2"/>
  <c r="I541" i="2"/>
  <c r="J541" i="2"/>
  <c r="K541" i="2"/>
  <c r="BK541" i="2" s="1"/>
  <c r="H542" i="2"/>
  <c r="I542" i="2"/>
  <c r="J542" i="2"/>
  <c r="K542" i="2"/>
  <c r="BK542" i="2" s="1"/>
  <c r="H544" i="2"/>
  <c r="I544" i="2"/>
  <c r="J544" i="2"/>
  <c r="K544" i="2"/>
  <c r="BK544" i="2" s="1"/>
  <c r="H545" i="2"/>
  <c r="I545" i="2"/>
  <c r="J545" i="2"/>
  <c r="K545" i="2"/>
  <c r="BK545" i="2" s="1"/>
  <c r="H547" i="2"/>
  <c r="I547" i="2"/>
  <c r="H548" i="2"/>
  <c r="I548" i="2"/>
  <c r="J548" i="2"/>
  <c r="K548" i="2"/>
  <c r="H549" i="2"/>
  <c r="I549" i="2"/>
  <c r="J549" i="2"/>
  <c r="K549" i="2"/>
  <c r="BK549" i="2" s="1"/>
  <c r="H551" i="2"/>
  <c r="I551" i="2"/>
  <c r="J551" i="2"/>
  <c r="K551" i="2"/>
  <c r="BK551" i="2" s="1"/>
  <c r="H552" i="2"/>
  <c r="I552" i="2"/>
  <c r="J552" i="2"/>
  <c r="K552" i="2"/>
  <c r="BK552" i="2" s="1"/>
  <c r="H554" i="2"/>
  <c r="I554" i="2"/>
  <c r="J554" i="2"/>
  <c r="K554" i="2"/>
  <c r="BK554" i="2" s="1"/>
  <c r="H555" i="2"/>
  <c r="I555" i="2"/>
  <c r="J555" i="2"/>
  <c r="K555" i="2"/>
  <c r="BK555" i="2" s="1"/>
  <c r="H556" i="2"/>
  <c r="I556" i="2"/>
  <c r="J556" i="2"/>
  <c r="K556" i="2"/>
  <c r="BK556" i="2" s="1"/>
  <c r="H558" i="2"/>
  <c r="I558" i="2"/>
  <c r="J558" i="2"/>
  <c r="K558" i="2"/>
  <c r="BK558" i="2" s="1"/>
  <c r="H559" i="2"/>
  <c r="I559" i="2"/>
  <c r="J559" i="2"/>
  <c r="K559" i="2"/>
  <c r="BK559" i="2" s="1"/>
  <c r="H561" i="2"/>
  <c r="I561" i="2"/>
  <c r="J561" i="2"/>
  <c r="K561" i="2"/>
  <c r="BK561" i="2" s="1"/>
  <c r="H562" i="2"/>
  <c r="I562" i="2"/>
  <c r="J562" i="2"/>
  <c r="K562" i="2"/>
  <c r="BK562" i="2" s="1"/>
  <c r="H563" i="2"/>
  <c r="I563" i="2"/>
  <c r="J563" i="2"/>
  <c r="K563" i="2"/>
  <c r="BK563" i="2" s="1"/>
  <c r="H565" i="2"/>
  <c r="I565" i="2"/>
  <c r="J565" i="2"/>
  <c r="K565" i="2"/>
  <c r="BK565" i="2" s="1"/>
  <c r="H567" i="2"/>
  <c r="I567" i="2"/>
  <c r="J567" i="2"/>
  <c r="K567" i="2"/>
  <c r="BK567" i="2" s="1"/>
  <c r="H568" i="2"/>
  <c r="I568" i="2"/>
  <c r="J568" i="2"/>
  <c r="K568" i="2"/>
  <c r="BK568" i="2" s="1"/>
  <c r="H570" i="2"/>
  <c r="I570" i="2"/>
  <c r="J570" i="2"/>
  <c r="K570" i="2"/>
  <c r="BK570" i="2" s="1"/>
  <c r="H571" i="2"/>
  <c r="I571" i="2"/>
  <c r="J571" i="2"/>
  <c r="K571" i="2"/>
  <c r="BK571" i="2" s="1"/>
  <c r="H572" i="2"/>
  <c r="I572" i="2"/>
  <c r="J572" i="2"/>
  <c r="K572" i="2"/>
  <c r="BK572" i="2" s="1"/>
  <c r="H574" i="2"/>
  <c r="I574" i="2"/>
  <c r="J574" i="2"/>
  <c r="K574" i="2"/>
  <c r="BK574" i="2" s="1"/>
  <c r="H575" i="2"/>
  <c r="I575" i="2"/>
  <c r="J575" i="2"/>
  <c r="K575" i="2"/>
  <c r="BK575" i="2" s="1"/>
  <c r="H577" i="2"/>
  <c r="I577" i="2"/>
  <c r="J577" i="2"/>
  <c r="K577" i="2"/>
  <c r="BK577" i="2" s="1"/>
  <c r="H578" i="2"/>
  <c r="I578" i="2"/>
  <c r="J578" i="2"/>
  <c r="K578" i="2"/>
  <c r="BK578" i="2" s="1"/>
  <c r="H579" i="2"/>
  <c r="I579" i="2"/>
  <c r="J579" i="2"/>
  <c r="K579" i="2"/>
  <c r="BK579" i="2" s="1"/>
  <c r="H581" i="2"/>
  <c r="I581" i="2"/>
  <c r="J581" i="2"/>
  <c r="K581" i="2"/>
  <c r="BK581" i="2" s="1"/>
  <c r="H582" i="2"/>
  <c r="I582" i="2"/>
  <c r="J582" i="2"/>
  <c r="K582" i="2"/>
  <c r="BK582" i="2" s="1"/>
  <c r="H584" i="2"/>
  <c r="I584" i="2"/>
  <c r="J584" i="2"/>
  <c r="K584" i="2"/>
  <c r="BK584" i="2" s="1"/>
  <c r="H585" i="2"/>
  <c r="I585" i="2"/>
  <c r="J585" i="2"/>
  <c r="K585" i="2"/>
  <c r="BK585" i="2" s="1"/>
  <c r="H586" i="2"/>
  <c r="I586" i="2"/>
  <c r="J586" i="2"/>
  <c r="K586" i="2"/>
  <c r="BK586" i="2" s="1"/>
  <c r="H588" i="2"/>
  <c r="I588" i="2"/>
  <c r="J588" i="2"/>
  <c r="K588" i="2"/>
  <c r="BK588" i="2" s="1"/>
  <c r="H589" i="2"/>
  <c r="I589" i="2"/>
  <c r="J589" i="2"/>
  <c r="K589" i="2"/>
  <c r="BK589" i="2" s="1"/>
  <c r="H591" i="2"/>
  <c r="I591" i="2"/>
  <c r="J591" i="2"/>
  <c r="K591" i="2"/>
  <c r="BK591" i="2" s="1"/>
  <c r="H592" i="2"/>
  <c r="I592" i="2"/>
  <c r="J592" i="2"/>
  <c r="K592" i="2"/>
  <c r="BK592" i="2" s="1"/>
  <c r="H593" i="2"/>
  <c r="I593" i="2"/>
  <c r="J593" i="2"/>
  <c r="K593" i="2"/>
  <c r="BK593" i="2" s="1"/>
  <c r="H595" i="2"/>
  <c r="I595" i="2"/>
  <c r="J595" i="2"/>
  <c r="K595" i="2"/>
  <c r="BK595" i="2" s="1"/>
  <c r="H596" i="2"/>
  <c r="I596" i="2"/>
  <c r="J596" i="2"/>
  <c r="K596" i="2"/>
  <c r="BK596" i="2" s="1"/>
  <c r="H598" i="2"/>
  <c r="I598" i="2"/>
  <c r="J598" i="2"/>
  <c r="K598" i="2"/>
  <c r="BK598" i="2" s="1"/>
  <c r="H599" i="2"/>
  <c r="I599" i="2"/>
  <c r="J599" i="2"/>
  <c r="K599" i="2"/>
  <c r="BK599" i="2" s="1"/>
  <c r="H600" i="2"/>
  <c r="I600" i="2"/>
  <c r="J600" i="2"/>
  <c r="K600" i="2"/>
  <c r="BK600" i="2" s="1"/>
  <c r="H602" i="2"/>
  <c r="I602" i="2"/>
  <c r="J602" i="2"/>
  <c r="K602" i="2"/>
  <c r="BK602" i="2" s="1"/>
  <c r="H604" i="2"/>
  <c r="I604" i="2"/>
  <c r="J604" i="2"/>
  <c r="K604" i="2"/>
  <c r="BK604" i="2" s="1"/>
  <c r="H605" i="2"/>
  <c r="I605" i="2"/>
  <c r="J605" i="2"/>
  <c r="K605" i="2"/>
  <c r="BK605" i="2" s="1"/>
  <c r="H607" i="2"/>
  <c r="I607" i="2"/>
  <c r="J607" i="2"/>
  <c r="K607" i="2"/>
  <c r="BK607" i="2" s="1"/>
  <c r="H608" i="2"/>
  <c r="I608" i="2"/>
  <c r="J608" i="2"/>
  <c r="K608" i="2"/>
  <c r="BK608" i="2" s="1"/>
  <c r="H609" i="2"/>
  <c r="I609" i="2"/>
  <c r="J609" i="2"/>
  <c r="K609" i="2"/>
  <c r="BK609" i="2" s="1"/>
  <c r="H611" i="2"/>
  <c r="I611" i="2"/>
  <c r="J611" i="2"/>
  <c r="K611" i="2"/>
  <c r="BK611" i="2" s="1"/>
  <c r="H612" i="2"/>
  <c r="I612" i="2"/>
  <c r="J612" i="2"/>
  <c r="K612" i="2"/>
  <c r="BK612" i="2" s="1"/>
  <c r="H614" i="2"/>
  <c r="I614" i="2"/>
  <c r="J614" i="2"/>
  <c r="K614" i="2"/>
  <c r="BK614" i="2" s="1"/>
  <c r="H615" i="2"/>
  <c r="I615" i="2"/>
  <c r="J615" i="2"/>
  <c r="K615" i="2"/>
  <c r="BK615" i="2" s="1"/>
  <c r="H616" i="2"/>
  <c r="I616" i="2"/>
  <c r="J616" i="2"/>
  <c r="K616" i="2"/>
  <c r="BK616" i="2" s="1"/>
  <c r="H618" i="2"/>
  <c r="I618" i="2"/>
  <c r="J618" i="2"/>
  <c r="K618" i="2"/>
  <c r="BK618" i="2" s="1"/>
  <c r="H619" i="2"/>
  <c r="I619" i="2"/>
  <c r="J619" i="2"/>
  <c r="K619" i="2"/>
  <c r="BK619" i="2" s="1"/>
  <c r="H621" i="2"/>
  <c r="I621" i="2"/>
  <c r="J621" i="2"/>
  <c r="K621" i="2"/>
  <c r="BK621" i="2" s="1"/>
  <c r="H622" i="2"/>
  <c r="I622" i="2"/>
  <c r="J622" i="2"/>
  <c r="K622" i="2"/>
  <c r="BK622" i="2" s="1"/>
  <c r="H623" i="2"/>
  <c r="I623" i="2"/>
  <c r="J623" i="2"/>
  <c r="K623" i="2"/>
  <c r="BK623" i="2" s="1"/>
  <c r="I626" i="2"/>
  <c r="J626" i="2"/>
  <c r="K626" i="2"/>
  <c r="BK626" i="2" s="1"/>
  <c r="H628" i="2"/>
  <c r="I628" i="2"/>
  <c r="J628" i="2"/>
  <c r="K628" i="2"/>
  <c r="BK628" i="2" s="1"/>
  <c r="H629" i="2"/>
  <c r="I629" i="2"/>
  <c r="J629" i="2"/>
  <c r="K629" i="2"/>
  <c r="BK629" i="2" s="1"/>
  <c r="H630" i="2"/>
  <c r="I630" i="2"/>
  <c r="J630" i="2"/>
  <c r="K630" i="2"/>
  <c r="BK630" i="2" s="1"/>
  <c r="H633" i="2"/>
  <c r="I633" i="2"/>
  <c r="J633" i="2"/>
  <c r="K633" i="2"/>
  <c r="BK633" i="2" s="1"/>
  <c r="H635" i="2"/>
  <c r="I635" i="2"/>
  <c r="J635" i="2"/>
  <c r="K635" i="2"/>
  <c r="BK635" i="2" s="1"/>
  <c r="H641" i="2"/>
  <c r="I641" i="2"/>
  <c r="J641" i="2"/>
  <c r="K641" i="2"/>
  <c r="BK641" i="2" s="1"/>
  <c r="H642" i="2"/>
  <c r="I642" i="2"/>
  <c r="J642" i="2"/>
  <c r="K642" i="2"/>
  <c r="BK642" i="2" s="1"/>
  <c r="H644" i="2"/>
  <c r="I644" i="2"/>
  <c r="J644" i="2"/>
  <c r="K644" i="2"/>
  <c r="BK644" i="2" s="1"/>
  <c r="H645" i="2"/>
  <c r="I645" i="2"/>
  <c r="J645" i="2"/>
  <c r="K645" i="2"/>
  <c r="BK645" i="2" s="1"/>
  <c r="H646" i="2"/>
  <c r="I646" i="2"/>
  <c r="J646" i="2"/>
  <c r="K646" i="2"/>
  <c r="BK646" i="2" s="1"/>
  <c r="H648" i="2"/>
  <c r="I648" i="2"/>
  <c r="J648" i="2"/>
  <c r="K648" i="2"/>
  <c r="BK648" i="2" s="1"/>
  <c r="H651" i="2"/>
  <c r="I651" i="2"/>
  <c r="J651" i="2"/>
  <c r="K651" i="2"/>
  <c r="BK651" i="2" s="1"/>
  <c r="H652" i="2"/>
  <c r="I652" i="2"/>
  <c r="J652" i="2"/>
  <c r="K652" i="2"/>
  <c r="BK652" i="2" s="1"/>
  <c r="H653" i="2"/>
  <c r="I653" i="2"/>
  <c r="J653" i="2"/>
  <c r="K653" i="2"/>
  <c r="BK653" i="2" s="1"/>
  <c r="H655" i="2"/>
  <c r="I655" i="2"/>
  <c r="J655" i="2"/>
  <c r="K655" i="2"/>
  <c r="BK655" i="2" s="1"/>
  <c r="H656" i="2"/>
  <c r="I656" i="2"/>
  <c r="J656" i="2"/>
  <c r="K656" i="2"/>
  <c r="BK656" i="2" s="1"/>
  <c r="I659" i="2"/>
  <c r="J659" i="2"/>
  <c r="K659" i="2"/>
  <c r="BK659" i="2" s="1"/>
  <c r="H660" i="2"/>
  <c r="I660" i="2"/>
  <c r="J660" i="2"/>
  <c r="K660" i="2"/>
  <c r="BK660" i="2" s="1"/>
  <c r="H662" i="2"/>
  <c r="I662" i="2"/>
  <c r="J662" i="2"/>
  <c r="K662" i="2"/>
  <c r="BK662" i="2" s="1"/>
  <c r="H663" i="2"/>
  <c r="I663" i="2"/>
  <c r="J663" i="2"/>
  <c r="K663" i="2"/>
  <c r="BK663" i="2" s="1"/>
  <c r="H665" i="2"/>
  <c r="I665" i="2"/>
  <c r="J665" i="2"/>
  <c r="K665" i="2"/>
  <c r="BK665" i="2" s="1"/>
  <c r="H666" i="2"/>
  <c r="I666" i="2"/>
  <c r="J666" i="2"/>
  <c r="K666" i="2"/>
  <c r="BK666" i="2" s="1"/>
  <c r="H667" i="2"/>
  <c r="I667" i="2"/>
  <c r="J667" i="2"/>
  <c r="K667" i="2"/>
  <c r="BK667" i="2" s="1"/>
  <c r="H669" i="2"/>
  <c r="I669" i="2"/>
  <c r="J669" i="2"/>
  <c r="K669" i="2"/>
  <c r="BK669" i="2" s="1"/>
  <c r="H670" i="2"/>
  <c r="I670" i="2"/>
  <c r="J670" i="2"/>
  <c r="K670" i="2"/>
  <c r="BK670" i="2" s="1"/>
  <c r="H672" i="2"/>
  <c r="I672" i="2"/>
  <c r="J672" i="2"/>
  <c r="K672" i="2"/>
  <c r="BK672" i="2" s="1"/>
  <c r="H673" i="2"/>
  <c r="I673" i="2"/>
  <c r="J673" i="2"/>
  <c r="K673" i="2"/>
  <c r="BK673" i="2" s="1"/>
  <c r="H674" i="2"/>
  <c r="I674" i="2"/>
  <c r="J674" i="2"/>
  <c r="K674" i="2"/>
  <c r="BK674" i="2" s="1"/>
  <c r="H676" i="2"/>
  <c r="I676" i="2"/>
  <c r="J676" i="2"/>
  <c r="K676" i="2"/>
  <c r="BK676" i="2" s="1"/>
  <c r="H678" i="2"/>
  <c r="I678" i="2"/>
  <c r="J678" i="2"/>
  <c r="K678" i="2"/>
  <c r="BK678" i="2" s="1"/>
  <c r="H679" i="2"/>
  <c r="I679" i="2"/>
  <c r="J679" i="2"/>
  <c r="K679" i="2"/>
  <c r="BK679" i="2" s="1"/>
  <c r="H681" i="2"/>
  <c r="I681" i="2"/>
  <c r="J681" i="2"/>
  <c r="K681" i="2"/>
  <c r="BK681" i="2" s="1"/>
  <c r="H682" i="2"/>
  <c r="I682" i="2"/>
  <c r="J682" i="2"/>
  <c r="K682" i="2"/>
  <c r="BK682" i="2" s="1"/>
  <c r="H683" i="2"/>
  <c r="I683" i="2"/>
  <c r="J683" i="2"/>
  <c r="K683" i="2"/>
  <c r="BK683" i="2" s="1"/>
  <c r="H685" i="2"/>
  <c r="I685" i="2"/>
  <c r="J685" i="2"/>
  <c r="K685" i="2"/>
  <c r="BK685" i="2" s="1"/>
  <c r="H686" i="2"/>
  <c r="I686" i="2"/>
  <c r="J686" i="2"/>
  <c r="K686" i="2"/>
  <c r="BK686" i="2" s="1"/>
  <c r="H688" i="2"/>
  <c r="I688" i="2"/>
  <c r="J688" i="2"/>
  <c r="K688" i="2"/>
  <c r="BK688" i="2" s="1"/>
  <c r="H689" i="2"/>
  <c r="I689" i="2"/>
  <c r="J689" i="2"/>
  <c r="K689" i="2"/>
  <c r="BK689" i="2" s="1"/>
  <c r="H690" i="2"/>
  <c r="I690" i="2"/>
  <c r="J690" i="2"/>
  <c r="K690" i="2"/>
  <c r="BK690" i="2" s="1"/>
  <c r="H692" i="2"/>
  <c r="I692" i="2"/>
  <c r="J692" i="2"/>
  <c r="K692" i="2"/>
  <c r="BK692" i="2" s="1"/>
  <c r="H693" i="2"/>
  <c r="I693" i="2"/>
  <c r="J693" i="2"/>
  <c r="K693" i="2"/>
  <c r="BK693" i="2" s="1"/>
  <c r="H695" i="2"/>
  <c r="I695" i="2"/>
  <c r="J695" i="2"/>
  <c r="K695" i="2"/>
  <c r="BK695" i="2" s="1"/>
  <c r="H696" i="2"/>
  <c r="I696" i="2"/>
  <c r="J696" i="2"/>
  <c r="K696" i="2"/>
  <c r="BK696" i="2" s="1"/>
  <c r="H697" i="2"/>
  <c r="I697" i="2"/>
  <c r="J697" i="2"/>
  <c r="K697" i="2"/>
  <c r="BK697" i="2" s="1"/>
  <c r="H699" i="2"/>
  <c r="BK699" i="2"/>
  <c r="H700" i="2"/>
  <c r="I700" i="2"/>
  <c r="J700" i="2"/>
  <c r="K700" i="2"/>
  <c r="BK700" i="2" s="1"/>
  <c r="H702" i="2"/>
  <c r="I702" i="2"/>
  <c r="J702" i="2"/>
  <c r="K702" i="2"/>
  <c r="BK702" i="2" s="1"/>
  <c r="H703" i="2"/>
  <c r="BK703" i="2"/>
  <c r="H704" i="2"/>
  <c r="I704" i="2"/>
  <c r="J704" i="2"/>
  <c r="K704" i="2"/>
  <c r="BK704" i="2" s="1"/>
  <c r="H706" i="2"/>
  <c r="BK706" i="2"/>
  <c r="H707" i="2"/>
  <c r="I707" i="2"/>
  <c r="J707" i="2"/>
  <c r="K707" i="2"/>
  <c r="BK707" i="2" s="1"/>
  <c r="H709" i="2"/>
  <c r="I709" i="2"/>
  <c r="J709" i="2"/>
  <c r="K709" i="2"/>
  <c r="BK709" i="2" s="1"/>
  <c r="H710" i="2"/>
  <c r="BK710" i="2"/>
  <c r="H711" i="2"/>
  <c r="I711" i="2"/>
  <c r="J711" i="2"/>
  <c r="K711" i="2"/>
  <c r="BK711" i="2" s="1"/>
  <c r="H713" i="2"/>
  <c r="I713" i="2"/>
  <c r="J713" i="2"/>
  <c r="K713" i="2"/>
  <c r="BK713" i="2" s="1"/>
  <c r="H715" i="2"/>
  <c r="BK715" i="2"/>
  <c r="H716" i="2"/>
  <c r="I716" i="2"/>
  <c r="J716" i="2"/>
  <c r="K716" i="2"/>
  <c r="BK716" i="2" s="1"/>
  <c r="H718" i="2"/>
  <c r="I718" i="2"/>
  <c r="J718" i="2"/>
  <c r="K718" i="2"/>
  <c r="BK718" i="2" s="1"/>
  <c r="H719" i="2"/>
  <c r="BK719" i="2"/>
  <c r="H720" i="2"/>
  <c r="I720" i="2"/>
  <c r="J720" i="2"/>
  <c r="K720" i="2"/>
  <c r="BK720" i="2" s="1"/>
  <c r="H722" i="2"/>
  <c r="BK722" i="2"/>
  <c r="H723" i="2"/>
  <c r="I723" i="2"/>
  <c r="J723" i="2"/>
  <c r="K723" i="2"/>
  <c r="BK723" i="2" s="1"/>
  <c r="H725" i="2"/>
  <c r="I725" i="2"/>
  <c r="J725" i="2"/>
  <c r="K725" i="2"/>
  <c r="BK725" i="2" s="1"/>
  <c r="H726" i="2"/>
  <c r="BK726" i="2"/>
  <c r="H727" i="2"/>
  <c r="I727" i="2"/>
  <c r="J727" i="2"/>
  <c r="K727" i="2"/>
  <c r="BK727" i="2" s="1"/>
  <c r="H729" i="2"/>
  <c r="BK729" i="2"/>
  <c r="H730" i="2"/>
  <c r="I730" i="2"/>
  <c r="J730" i="2"/>
  <c r="K730" i="2"/>
  <c r="BK730" i="2" s="1"/>
  <c r="H732" i="2"/>
  <c r="I732" i="2"/>
  <c r="J732" i="2"/>
  <c r="K732" i="2"/>
  <c r="BK732" i="2" s="1"/>
  <c r="H733" i="2"/>
  <c r="BK733" i="2"/>
  <c r="H734" i="2"/>
  <c r="I734" i="2"/>
  <c r="J734" i="2"/>
  <c r="K734" i="2"/>
  <c r="BK734" i="2" s="1"/>
  <c r="H736" i="2"/>
  <c r="I736" i="2"/>
  <c r="J736" i="2"/>
  <c r="BK736" i="2"/>
  <c r="H737" i="2"/>
  <c r="I737" i="2"/>
  <c r="J737" i="2"/>
  <c r="H739" i="2"/>
  <c r="I739" i="2"/>
  <c r="J739" i="2"/>
  <c r="K739" i="2"/>
  <c r="BK739" i="2" s="1"/>
  <c r="H740" i="2"/>
  <c r="I740" i="2"/>
  <c r="J740" i="2"/>
  <c r="K740" i="2"/>
  <c r="BK740" i="2" s="1"/>
  <c r="H741" i="2"/>
  <c r="I741" i="2"/>
  <c r="J741" i="2"/>
  <c r="K741" i="2"/>
  <c r="BK741" i="2" s="1"/>
  <c r="H743" i="2"/>
  <c r="I743" i="2"/>
  <c r="J743" i="2"/>
  <c r="K743" i="2"/>
  <c r="BK743" i="2" s="1"/>
  <c r="H744" i="2"/>
  <c r="I744" i="2"/>
  <c r="J744" i="2"/>
  <c r="K744" i="2"/>
  <c r="BK744" i="2" s="1"/>
  <c r="H746" i="2"/>
  <c r="I746" i="2"/>
  <c r="J746" i="2"/>
  <c r="K746" i="2"/>
  <c r="BK746" i="2" s="1"/>
  <c r="H747" i="2"/>
  <c r="I747" i="2"/>
  <c r="J747" i="2"/>
  <c r="K747" i="2"/>
  <c r="BK747" i="2" s="1"/>
  <c r="H748" i="2"/>
  <c r="I748" i="2"/>
  <c r="J748" i="2"/>
  <c r="K748" i="2"/>
  <c r="BK748" i="2" s="1"/>
  <c r="H750" i="2"/>
  <c r="I750" i="2"/>
  <c r="J750" i="2"/>
  <c r="K750" i="2"/>
  <c r="BK750" i="2" s="1"/>
  <c r="H752" i="2"/>
  <c r="I752" i="2"/>
  <c r="J752" i="2"/>
  <c r="K752" i="2"/>
  <c r="BK752" i="2" s="1"/>
  <c r="H753" i="2"/>
  <c r="I753" i="2"/>
  <c r="J753" i="2"/>
  <c r="K753" i="2"/>
  <c r="BK753" i="2" s="1"/>
  <c r="H755" i="2"/>
  <c r="I755" i="2"/>
  <c r="J755" i="2"/>
  <c r="K755" i="2"/>
  <c r="BK755" i="2" s="1"/>
  <c r="H756" i="2"/>
  <c r="I756" i="2"/>
  <c r="J756" i="2"/>
  <c r="K756" i="2"/>
  <c r="BK756" i="2" s="1"/>
  <c r="H757" i="2"/>
  <c r="I757" i="2"/>
  <c r="J757" i="2"/>
  <c r="K757" i="2"/>
  <c r="BK757" i="2" s="1"/>
  <c r="H759" i="2"/>
  <c r="I759" i="2"/>
  <c r="J759" i="2"/>
  <c r="K759" i="2"/>
  <c r="BK759" i="2" s="1"/>
  <c r="H760" i="2"/>
  <c r="I760" i="2"/>
  <c r="J760" i="2"/>
  <c r="K760" i="2"/>
  <c r="BK760" i="2" s="1"/>
  <c r="H762" i="2"/>
  <c r="I762" i="2"/>
  <c r="J762" i="2"/>
  <c r="H763" i="2"/>
  <c r="I763" i="2"/>
  <c r="J763" i="2"/>
  <c r="K763" i="2"/>
  <c r="BK763" i="2" s="1"/>
  <c r="H764" i="2"/>
  <c r="I764" i="2"/>
  <c r="J764" i="2"/>
  <c r="K764" i="2"/>
  <c r="BK764" i="2" s="1"/>
  <c r="H766" i="2"/>
  <c r="I766" i="2"/>
  <c r="J766" i="2"/>
  <c r="K766" i="2"/>
  <c r="BK766" i="2" s="1"/>
  <c r="H767" i="2"/>
  <c r="I767" i="2"/>
  <c r="J767" i="2"/>
  <c r="K767" i="2"/>
  <c r="BK767" i="2" s="1"/>
  <c r="H770" i="2"/>
  <c r="I770" i="2"/>
  <c r="J770" i="2"/>
  <c r="K770" i="2"/>
  <c r="BK770" i="2" s="1"/>
  <c r="H771" i="2"/>
  <c r="I771" i="2"/>
  <c r="J771" i="2"/>
  <c r="K771" i="2"/>
  <c r="BK771" i="2" s="1"/>
  <c r="H773" i="2"/>
  <c r="I773" i="2"/>
  <c r="J773" i="2"/>
  <c r="K773" i="2"/>
  <c r="BK773" i="2" s="1"/>
  <c r="H774" i="2"/>
  <c r="I774" i="2"/>
  <c r="J774" i="2"/>
  <c r="K774" i="2"/>
  <c r="BK774" i="2" s="1"/>
  <c r="H776" i="2"/>
  <c r="I776" i="2"/>
  <c r="J776" i="2"/>
  <c r="K776" i="2"/>
  <c r="BK776" i="2" s="1"/>
  <c r="H777" i="2"/>
  <c r="I777" i="2"/>
  <c r="J777" i="2"/>
  <c r="K777" i="2"/>
  <c r="BK777" i="2" s="1"/>
  <c r="H778" i="2"/>
  <c r="I778" i="2"/>
  <c r="J778" i="2"/>
  <c r="K778" i="2"/>
  <c r="BK778" i="2" s="1"/>
  <c r="H780" i="2"/>
  <c r="I780" i="2"/>
  <c r="J780" i="2"/>
  <c r="K780" i="2"/>
  <c r="BK780" i="2" s="1"/>
  <c r="H781" i="2"/>
  <c r="I781" i="2"/>
  <c r="J781" i="2"/>
  <c r="K781" i="2"/>
  <c r="BK781" i="2" s="1"/>
  <c r="H783" i="2"/>
  <c r="I783" i="2"/>
  <c r="J783" i="2"/>
  <c r="K783" i="2"/>
  <c r="BK783" i="2" s="1"/>
  <c r="H784" i="2"/>
  <c r="I784" i="2"/>
  <c r="J784" i="2"/>
  <c r="K784" i="2"/>
  <c r="BK784" i="2" s="1"/>
  <c r="H785" i="2"/>
  <c r="I785" i="2"/>
  <c r="J785" i="2"/>
  <c r="K785" i="2"/>
  <c r="BK785" i="2" s="1"/>
  <c r="H787" i="2"/>
  <c r="I787" i="2"/>
  <c r="J787" i="2"/>
  <c r="K787" i="2"/>
  <c r="BK787" i="2" s="1"/>
  <c r="H789" i="2"/>
  <c r="I789" i="2"/>
  <c r="J789" i="2"/>
  <c r="K789" i="2"/>
  <c r="BK789" i="2" s="1"/>
  <c r="H790" i="2"/>
  <c r="I790" i="2"/>
  <c r="J790" i="2"/>
  <c r="K790" i="2"/>
  <c r="BK790" i="2" s="1"/>
  <c r="H792" i="2"/>
  <c r="I792" i="2"/>
  <c r="J792" i="2"/>
  <c r="K792" i="2"/>
  <c r="BK792" i="2" s="1"/>
  <c r="H793" i="2"/>
  <c r="I793" i="2"/>
  <c r="J793" i="2"/>
  <c r="K793" i="2"/>
  <c r="BK793" i="2" s="1"/>
  <c r="H794" i="2"/>
  <c r="I794" i="2"/>
  <c r="J794" i="2"/>
  <c r="K794" i="2"/>
  <c r="BK794" i="2" s="1"/>
  <c r="H796" i="2"/>
  <c r="I796" i="2"/>
  <c r="J796" i="2"/>
  <c r="K796" i="2"/>
  <c r="BK796" i="2" s="1"/>
  <c r="H797" i="2"/>
  <c r="I797" i="2"/>
  <c r="J797" i="2"/>
  <c r="K797" i="2"/>
  <c r="BK797" i="2" s="1"/>
  <c r="H799" i="2"/>
  <c r="I799" i="2"/>
  <c r="J799" i="2"/>
  <c r="K799" i="2"/>
  <c r="BK799" i="2" s="1"/>
  <c r="H800" i="2"/>
  <c r="I800" i="2"/>
  <c r="J800" i="2"/>
  <c r="K800" i="2"/>
  <c r="BK800" i="2" s="1"/>
  <c r="H801" i="2"/>
  <c r="I801" i="2"/>
  <c r="J801" i="2"/>
  <c r="K801" i="2"/>
  <c r="BK801" i="2" s="1"/>
  <c r="H803" i="2"/>
  <c r="I803" i="2"/>
  <c r="J803" i="2"/>
  <c r="K803" i="2"/>
  <c r="BK803" i="2" s="1"/>
  <c r="H804" i="2"/>
  <c r="I804" i="2"/>
  <c r="J804" i="2"/>
  <c r="K804" i="2"/>
  <c r="BK804" i="2" s="1"/>
  <c r="H805" i="2"/>
  <c r="H806" i="2"/>
  <c r="I806" i="2"/>
  <c r="J806" i="2"/>
  <c r="K806" i="2"/>
  <c r="BK806" i="2" s="1"/>
  <c r="H807" i="2"/>
  <c r="I807" i="2"/>
  <c r="J807" i="2"/>
  <c r="K807" i="2"/>
  <c r="BK807" i="2" s="1"/>
  <c r="H808" i="2"/>
  <c r="I808" i="2"/>
  <c r="J808" i="2"/>
  <c r="K808" i="2"/>
  <c r="BK808" i="2" s="1"/>
  <c r="BO343" i="2" l="1"/>
  <c r="BN343" i="2"/>
  <c r="BN358" i="2"/>
  <c r="BO358" i="2"/>
  <c r="BN350" i="2"/>
  <c r="BO350" i="2"/>
  <c r="BM350" i="2" s="1"/>
  <c r="BN342" i="2"/>
  <c r="BO342" i="2"/>
  <c r="BN334" i="2"/>
  <c r="BO334" i="2"/>
  <c r="BO357" i="2"/>
  <c r="BN357" i="2"/>
  <c r="BO349" i="2"/>
  <c r="BN349" i="2"/>
  <c r="BL349" i="2" s="1"/>
  <c r="BO341" i="2"/>
  <c r="BM341" i="2" s="1"/>
  <c r="BN341" i="2"/>
  <c r="BL341" i="2" s="1"/>
  <c r="BO333" i="2"/>
  <c r="BN333" i="2"/>
  <c r="BN364" i="2"/>
  <c r="BO364" i="2"/>
  <c r="BN356" i="2"/>
  <c r="BO356" i="2"/>
  <c r="BM356" i="2" s="1"/>
  <c r="BN348" i="2"/>
  <c r="BL348" i="2" s="1"/>
  <c r="BO348" i="2"/>
  <c r="BM348" i="2" s="1"/>
  <c r="BN340" i="2"/>
  <c r="BO340" i="2"/>
  <c r="BN332" i="2"/>
  <c r="BO332" i="2"/>
  <c r="BO359" i="2"/>
  <c r="BN359" i="2"/>
  <c r="BL359" i="2" s="1"/>
  <c r="BO335" i="2"/>
  <c r="BN335" i="2"/>
  <c r="BO363" i="2"/>
  <c r="BN363" i="2"/>
  <c r="BO355" i="2"/>
  <c r="BN355" i="2"/>
  <c r="BO347" i="2"/>
  <c r="BN347" i="2"/>
  <c r="BL347" i="2" s="1"/>
  <c r="BO339" i="2"/>
  <c r="BM339" i="2" s="1"/>
  <c r="BN339" i="2"/>
  <c r="BL339" i="2" s="1"/>
  <c r="BO331" i="2"/>
  <c r="BN331" i="2"/>
  <c r="BO351" i="2"/>
  <c r="BN351" i="2"/>
  <c r="BN362" i="2"/>
  <c r="BO362" i="2"/>
  <c r="BN354" i="2"/>
  <c r="BL354" i="2" s="1"/>
  <c r="BO354" i="2"/>
  <c r="BM354" i="2" s="1"/>
  <c r="BN346" i="2"/>
  <c r="BO346" i="2"/>
  <c r="BN338" i="2"/>
  <c r="BO338" i="2"/>
  <c r="BN330" i="2"/>
  <c r="BO330" i="2"/>
  <c r="BM330" i="2" s="1"/>
  <c r="BO361" i="2"/>
  <c r="BN361" i="2"/>
  <c r="BL361" i="2" s="1"/>
  <c r="BN353" i="2"/>
  <c r="BO353" i="2"/>
  <c r="BO345" i="2"/>
  <c r="BN345" i="2"/>
  <c r="BN337" i="2"/>
  <c r="BO337" i="2"/>
  <c r="BM337" i="2" s="1"/>
  <c r="BO329" i="2"/>
  <c r="BM329" i="2" s="1"/>
  <c r="BN329" i="2"/>
  <c r="BL329" i="2" s="1"/>
  <c r="L329" i="2" s="1"/>
  <c r="BN360" i="2"/>
  <c r="BO360" i="2"/>
  <c r="BN352" i="2"/>
  <c r="BO352" i="2"/>
  <c r="BN344" i="2"/>
  <c r="BO344" i="2"/>
  <c r="BN336" i="2"/>
  <c r="BL336" i="2" s="1"/>
  <c r="BO336" i="2"/>
  <c r="BM336" i="2" s="1"/>
  <c r="BO328" i="2"/>
  <c r="BN328" i="2"/>
  <c r="BO725" i="2"/>
  <c r="BN725" i="2"/>
  <c r="BN727" i="2"/>
  <c r="BO727" i="2"/>
  <c r="BM727" i="2" s="1"/>
  <c r="BN719" i="2"/>
  <c r="BL719" i="2" s="1"/>
  <c r="BO719" i="2"/>
  <c r="BM719" i="2" s="1"/>
  <c r="BO711" i="2"/>
  <c r="BN711" i="2"/>
  <c r="BL711" i="2" s="1"/>
  <c r="BO703" i="2"/>
  <c r="BN703" i="2"/>
  <c r="BN733" i="2"/>
  <c r="BO733" i="2"/>
  <c r="BO734" i="2"/>
  <c r="BN734" i="2"/>
  <c r="BL734" i="2" s="1"/>
  <c r="BO726" i="2"/>
  <c r="BN726" i="2"/>
  <c r="BL726" i="2" s="1"/>
  <c r="BO718" i="2"/>
  <c r="BN718" i="2"/>
  <c r="BN710" i="2"/>
  <c r="BO710" i="2"/>
  <c r="BM710" i="2" s="1"/>
  <c r="BO702" i="2"/>
  <c r="BM702" i="2" s="1"/>
  <c r="BN702" i="2"/>
  <c r="BL702" i="2" s="1"/>
  <c r="BO732" i="2"/>
  <c r="BN732" i="2"/>
  <c r="BL732" i="2" s="1"/>
  <c r="BN716" i="2"/>
  <c r="BO716" i="2"/>
  <c r="BO700" i="2"/>
  <c r="BN700" i="2"/>
  <c r="BL700" i="2" s="1"/>
  <c r="BO723" i="2"/>
  <c r="BM723" i="2" s="1"/>
  <c r="BN723" i="2"/>
  <c r="BL723" i="2" s="1"/>
  <c r="BO715" i="2"/>
  <c r="BN715" i="2"/>
  <c r="BL715" i="2" s="1"/>
  <c r="BN707" i="2"/>
  <c r="BO707" i="2"/>
  <c r="BN699" i="2"/>
  <c r="BO699" i="2"/>
  <c r="BM699" i="2" s="1"/>
  <c r="BN730" i="2"/>
  <c r="BL730" i="2" s="1"/>
  <c r="BO730" i="2"/>
  <c r="BN722" i="2"/>
  <c r="BO722" i="2"/>
  <c r="BM722" i="2" s="1"/>
  <c r="BO706" i="2"/>
  <c r="BN706" i="2"/>
  <c r="BO729" i="2"/>
  <c r="BN729" i="2"/>
  <c r="BL729" i="2" s="1"/>
  <c r="BO713" i="2"/>
  <c r="BM713" i="2" s="1"/>
  <c r="BN713" i="2"/>
  <c r="BL713" i="2" s="1"/>
  <c r="BO709" i="2"/>
  <c r="BN709" i="2"/>
  <c r="BL709" i="2" s="1"/>
  <c r="BO720" i="2"/>
  <c r="BN720" i="2"/>
  <c r="BN704" i="2"/>
  <c r="BO704" i="2"/>
  <c r="BM704" i="2" s="1"/>
  <c r="BK382" i="2"/>
  <c r="BK373" i="2"/>
  <c r="BK366" i="2"/>
  <c r="BN489" i="2"/>
  <c r="BL489" i="2" s="1"/>
  <c r="M489" i="2" s="1"/>
  <c r="BO489" i="2"/>
  <c r="BN512" i="2"/>
  <c r="BO512" i="2"/>
  <c r="BN480" i="2"/>
  <c r="BL480" i="2" s="1"/>
  <c r="M480" i="2" s="1"/>
  <c r="BO480" i="2"/>
  <c r="BM480" i="2" s="1"/>
  <c r="BN511" i="2"/>
  <c r="BL511" i="2" s="1"/>
  <c r="M511" i="2" s="1"/>
  <c r="BO511" i="2"/>
  <c r="BN503" i="2"/>
  <c r="BL503" i="2" s="1"/>
  <c r="M503" i="2" s="1"/>
  <c r="BO503" i="2"/>
  <c r="BN495" i="2"/>
  <c r="BO495" i="2"/>
  <c r="BM495" i="2" s="1"/>
  <c r="BN487" i="2"/>
  <c r="BL487" i="2" s="1"/>
  <c r="M487" i="2" s="1"/>
  <c r="BO487" i="2"/>
  <c r="BM487" i="2" s="1"/>
  <c r="BN479" i="2"/>
  <c r="BL479" i="2" s="1"/>
  <c r="BO479" i="2"/>
  <c r="BM479" i="2" s="1"/>
  <c r="BN505" i="2"/>
  <c r="BL505" i="2" s="1"/>
  <c r="M505" i="2" s="1"/>
  <c r="BO505" i="2"/>
  <c r="BN510" i="2"/>
  <c r="BO510" i="2"/>
  <c r="BN502" i="2"/>
  <c r="BL502" i="2" s="1"/>
  <c r="BO502" i="2"/>
  <c r="BM502" i="2" s="1"/>
  <c r="BN494" i="2"/>
  <c r="BL494" i="2" s="1"/>
  <c r="M494" i="2" s="1"/>
  <c r="BO494" i="2"/>
  <c r="BM494" i="2" s="1"/>
  <c r="BN486" i="2"/>
  <c r="BL486" i="2" s="1"/>
  <c r="BO486" i="2"/>
  <c r="BN478" i="2"/>
  <c r="BL478" i="2" s="1"/>
  <c r="M478" i="2" s="1"/>
  <c r="BO478" i="2"/>
  <c r="BM478" i="2" s="1"/>
  <c r="BN509" i="2"/>
  <c r="BL509" i="2" s="1"/>
  <c r="BO509" i="2"/>
  <c r="BN501" i="2"/>
  <c r="BL501" i="2" s="1"/>
  <c r="M501" i="2" s="1"/>
  <c r="BO501" i="2"/>
  <c r="BM501" i="2" s="1"/>
  <c r="BN493" i="2"/>
  <c r="BL493" i="2" s="1"/>
  <c r="M493" i="2" s="1"/>
  <c r="BO493" i="2"/>
  <c r="BN485" i="2"/>
  <c r="BL485" i="2" s="1"/>
  <c r="M485" i="2" s="1"/>
  <c r="BO485" i="2"/>
  <c r="BM485" i="2" s="1"/>
  <c r="BN477" i="2"/>
  <c r="BL477" i="2" s="1"/>
  <c r="M477" i="2" s="1"/>
  <c r="BO477" i="2"/>
  <c r="BM477" i="2" s="1"/>
  <c r="BN497" i="2"/>
  <c r="BL497" i="2" s="1"/>
  <c r="M497" i="2" s="1"/>
  <c r="BO497" i="2"/>
  <c r="BM497" i="2" s="1"/>
  <c r="BN488" i="2"/>
  <c r="BL488" i="2" s="1"/>
  <c r="M488" i="2" s="1"/>
  <c r="BO488" i="2"/>
  <c r="BN508" i="2"/>
  <c r="BL508" i="2" s="1"/>
  <c r="M508" i="2" s="1"/>
  <c r="BO508" i="2"/>
  <c r="BN500" i="2"/>
  <c r="BL500" i="2" s="1"/>
  <c r="M500" i="2" s="1"/>
  <c r="BO500" i="2"/>
  <c r="BM500" i="2" s="1"/>
  <c r="BN492" i="2"/>
  <c r="BO492" i="2"/>
  <c r="BN484" i="2"/>
  <c r="BL484" i="2" s="1"/>
  <c r="M484" i="2" s="1"/>
  <c r="BO484" i="2"/>
  <c r="BN476" i="2"/>
  <c r="BO476" i="2"/>
  <c r="BN481" i="2"/>
  <c r="BL481" i="2" s="1"/>
  <c r="M481" i="2" s="1"/>
  <c r="BO481" i="2"/>
  <c r="BM481" i="2" s="1"/>
  <c r="BN504" i="2"/>
  <c r="BL504" i="2" s="1"/>
  <c r="M504" i="2" s="1"/>
  <c r="BO504" i="2"/>
  <c r="BM504" i="2" s="1"/>
  <c r="BN507" i="2"/>
  <c r="BL507" i="2" s="1"/>
  <c r="M507" i="2" s="1"/>
  <c r="BO507" i="2"/>
  <c r="BN499" i="2"/>
  <c r="BO499" i="2"/>
  <c r="BN491" i="2"/>
  <c r="BL491" i="2" s="1"/>
  <c r="M491" i="2" s="1"/>
  <c r="BO491" i="2"/>
  <c r="BM491" i="2" s="1"/>
  <c r="BN483" i="2"/>
  <c r="BO483" i="2"/>
  <c r="BN496" i="2"/>
  <c r="BL496" i="2" s="1"/>
  <c r="M496" i="2" s="1"/>
  <c r="BO496" i="2"/>
  <c r="BN506" i="2"/>
  <c r="BO506" i="2"/>
  <c r="BN498" i="2"/>
  <c r="BL498" i="2" s="1"/>
  <c r="M498" i="2" s="1"/>
  <c r="BO498" i="2"/>
  <c r="BM498" i="2" s="1"/>
  <c r="BN490" i="2"/>
  <c r="BO490" i="2"/>
  <c r="BN482" i="2"/>
  <c r="BL482" i="2" s="1"/>
  <c r="M482" i="2" s="1"/>
  <c r="BO482" i="2"/>
  <c r="BL343" i="2"/>
  <c r="BM343" i="2"/>
  <c r="BL350" i="2"/>
  <c r="BL334" i="2"/>
  <c r="BM334" i="2"/>
  <c r="BL357" i="2"/>
  <c r="BM349" i="2"/>
  <c r="BL333" i="2"/>
  <c r="BM333" i="2"/>
  <c r="BL356" i="2"/>
  <c r="BL340" i="2"/>
  <c r="BM340" i="2"/>
  <c r="BL332" i="2"/>
  <c r="BL363" i="2"/>
  <c r="BL355" i="2"/>
  <c r="BM355" i="2"/>
  <c r="BM347" i="2"/>
  <c r="BL331" i="2"/>
  <c r="BM331" i="2"/>
  <c r="BL362" i="2"/>
  <c r="BL346" i="2"/>
  <c r="BL338" i="2"/>
  <c r="BM338" i="2"/>
  <c r="BL330" i="2"/>
  <c r="BL353" i="2"/>
  <c r="BL345" i="2"/>
  <c r="BM345" i="2"/>
  <c r="BL337" i="2"/>
  <c r="BL360" i="2"/>
  <c r="BL352" i="2"/>
  <c r="BM352" i="2"/>
  <c r="BK107" i="2"/>
  <c r="BN86" i="2"/>
  <c r="BL86" i="2" s="1"/>
  <c r="BN615" i="2"/>
  <c r="BL615" i="2" s="1"/>
  <c r="BN607" i="2"/>
  <c r="BL607" i="2" s="1"/>
  <c r="BN599" i="2"/>
  <c r="BL599" i="2" s="1"/>
  <c r="BN591" i="2"/>
  <c r="BL591" i="2" s="1"/>
  <c r="BN535" i="2"/>
  <c r="BL535" i="2" s="1"/>
  <c r="BN527" i="2"/>
  <c r="BN519" i="2"/>
  <c r="BL519" i="2" s="1"/>
  <c r="BN298" i="2"/>
  <c r="BN431" i="2"/>
  <c r="BL431" i="2" s="1"/>
  <c r="BN423" i="2"/>
  <c r="BL423" i="2" s="1"/>
  <c r="BN415" i="2"/>
  <c r="BL415" i="2" s="1"/>
  <c r="BN407" i="2"/>
  <c r="BL407" i="2" s="1"/>
  <c r="BN319" i="2"/>
  <c r="BN311" i="2"/>
  <c r="BN303" i="2"/>
  <c r="BL303" i="2" s="1"/>
  <c r="BN295" i="2"/>
  <c r="BL295" i="2" s="1"/>
  <c r="BN95" i="2"/>
  <c r="BL95" i="2" s="1"/>
  <c r="BN87" i="2"/>
  <c r="BL87" i="2" s="1"/>
  <c r="BN79" i="2"/>
  <c r="BL79" i="2" s="1"/>
  <c r="BN71" i="2"/>
  <c r="BN63" i="2"/>
  <c r="BL63" i="2" s="1"/>
  <c r="BN55" i="2"/>
  <c r="BN47" i="2"/>
  <c r="BL47" i="2" s="1"/>
  <c r="BN39" i="2"/>
  <c r="BL39" i="2" s="1"/>
  <c r="BN542" i="2"/>
  <c r="BL542" i="2" s="1"/>
  <c r="BN414" i="2"/>
  <c r="BL414" i="2" s="1"/>
  <c r="BN62" i="2"/>
  <c r="BL62" i="2" s="1"/>
  <c r="BN613" i="2"/>
  <c r="BL613" i="2" s="1"/>
  <c r="BN605" i="2"/>
  <c r="BN597" i="2"/>
  <c r="BN589" i="2"/>
  <c r="BL589" i="2" s="1"/>
  <c r="BN541" i="2"/>
  <c r="BL541" i="2" s="1"/>
  <c r="BN533" i="2"/>
  <c r="BL533" i="2" s="1"/>
  <c r="BN525" i="2"/>
  <c r="BL525" i="2" s="1"/>
  <c r="BN517" i="2"/>
  <c r="BL517" i="2" s="1"/>
  <c r="BN429" i="2"/>
  <c r="BN413" i="2"/>
  <c r="BN405" i="2"/>
  <c r="BN317" i="2"/>
  <c r="BL317" i="2" s="1"/>
  <c r="BN309" i="2"/>
  <c r="BL309" i="2" s="1"/>
  <c r="BN301" i="2"/>
  <c r="BL301" i="2" s="1"/>
  <c r="BN293" i="2"/>
  <c r="BL293" i="2" s="1"/>
  <c r="BN277" i="2"/>
  <c r="BN261" i="2"/>
  <c r="BN93" i="2"/>
  <c r="BL93" i="2" s="1"/>
  <c r="BN85" i="2"/>
  <c r="BN77" i="2"/>
  <c r="BL77" i="2" s="1"/>
  <c r="BN61" i="2"/>
  <c r="BL61" i="2" s="1"/>
  <c r="BN53" i="2"/>
  <c r="BL53" i="2" s="1"/>
  <c r="BN45" i="2"/>
  <c r="BL45" i="2" s="1"/>
  <c r="BN37" i="2"/>
  <c r="BL37" i="2" s="1"/>
  <c r="BN590" i="2"/>
  <c r="BL590" i="2" s="1"/>
  <c r="BN430" i="2"/>
  <c r="BL430" i="2" s="1"/>
  <c r="BN254" i="2"/>
  <c r="BN94" i="2"/>
  <c r="BL94" i="2" s="1"/>
  <c r="BN38" i="2"/>
  <c r="BL38" i="2" s="1"/>
  <c r="BN612" i="2"/>
  <c r="BL612" i="2" s="1"/>
  <c r="BN604" i="2"/>
  <c r="BL604" i="2" s="1"/>
  <c r="BN596" i="2"/>
  <c r="BL596" i="2" s="1"/>
  <c r="BN588" i="2"/>
  <c r="BL588" i="2" s="1"/>
  <c r="BN540" i="2"/>
  <c r="BL540" i="2" s="1"/>
  <c r="BN532" i="2"/>
  <c r="BN524" i="2"/>
  <c r="BL524" i="2" s="1"/>
  <c r="BN516" i="2"/>
  <c r="BL516" i="2" s="1"/>
  <c r="BN428" i="2"/>
  <c r="BL428" i="2" s="1"/>
  <c r="BN420" i="2"/>
  <c r="BL420" i="2" s="1"/>
  <c r="BN412" i="2"/>
  <c r="BL412" i="2" s="1"/>
  <c r="BN404" i="2"/>
  <c r="BL404" i="2" s="1"/>
  <c r="BN316" i="2"/>
  <c r="BL316" i="2" s="1"/>
  <c r="BN308" i="2"/>
  <c r="BL308" i="2" s="1"/>
  <c r="BN300" i="2"/>
  <c r="BL300" i="2" s="1"/>
  <c r="BN292" i="2"/>
  <c r="BL292" i="2" s="1"/>
  <c r="BN268" i="2"/>
  <c r="BN314" i="2"/>
  <c r="BN92" i="2"/>
  <c r="BN84" i="2"/>
  <c r="BL84" i="2" s="1"/>
  <c r="BN76" i="2"/>
  <c r="BL76" i="2" s="1"/>
  <c r="BN60" i="2"/>
  <c r="BL60" i="2" s="1"/>
  <c r="BN52" i="2"/>
  <c r="BL52" i="2" s="1"/>
  <c r="BN44" i="2"/>
  <c r="BL44" i="2" s="1"/>
  <c r="BN36" i="2"/>
  <c r="BL36" i="2" s="1"/>
  <c r="P36" i="2" s="1"/>
  <c r="BN614" i="2"/>
  <c r="BL614" i="2" s="1"/>
  <c r="BN46" i="2"/>
  <c r="BL46" i="2" s="1"/>
  <c r="BN611" i="2"/>
  <c r="BL611" i="2" s="1"/>
  <c r="BN603" i="2"/>
  <c r="BN595" i="2"/>
  <c r="BN587" i="2"/>
  <c r="BN539" i="2"/>
  <c r="BL539" i="2" s="1"/>
  <c r="BN531" i="2"/>
  <c r="BL531" i="2" s="1"/>
  <c r="BN523" i="2"/>
  <c r="BL523" i="2" s="1"/>
  <c r="BN515" i="2"/>
  <c r="BN427" i="2"/>
  <c r="BL427" i="2" s="1"/>
  <c r="BN419" i="2"/>
  <c r="BL419" i="2" s="1"/>
  <c r="BN411" i="2"/>
  <c r="BN403" i="2"/>
  <c r="BL403" i="2" s="1"/>
  <c r="BN315" i="2"/>
  <c r="BL315" i="2" s="1"/>
  <c r="BN305" i="2"/>
  <c r="BN299" i="2"/>
  <c r="BL299" i="2" s="1"/>
  <c r="BN91" i="2"/>
  <c r="BL91" i="2" s="1"/>
  <c r="BN83" i="2"/>
  <c r="BL83" i="2" s="1"/>
  <c r="BN75" i="2"/>
  <c r="BL75" i="2" s="1"/>
  <c r="BN59" i="2"/>
  <c r="BL59" i="2" s="1"/>
  <c r="BN51" i="2"/>
  <c r="BL51" i="2" s="1"/>
  <c r="BN534" i="2"/>
  <c r="BL534" i="2" s="1"/>
  <c r="BN54" i="2"/>
  <c r="BL54" i="2" s="1"/>
  <c r="BN610" i="2"/>
  <c r="BN594" i="2"/>
  <c r="BN538" i="2"/>
  <c r="BL538" i="2" s="1"/>
  <c r="BN530" i="2"/>
  <c r="BL530" i="2" s="1"/>
  <c r="BN522" i="2"/>
  <c r="BL522" i="2" s="1"/>
  <c r="BN514" i="2"/>
  <c r="BL514" i="2" s="1"/>
  <c r="BN426" i="2"/>
  <c r="BL426" i="2" s="1"/>
  <c r="BN418" i="2"/>
  <c r="BN410" i="2"/>
  <c r="BL410" i="2" s="1"/>
  <c r="BN402" i="2"/>
  <c r="BN98" i="2"/>
  <c r="BL98" i="2" s="1"/>
  <c r="BN90" i="2"/>
  <c r="BL90" i="2" s="1"/>
  <c r="BN82" i="2"/>
  <c r="BL82" i="2" s="1"/>
  <c r="BN74" i="2"/>
  <c r="BL74" i="2" s="1"/>
  <c r="BN58" i="2"/>
  <c r="BL58" i="2" s="1"/>
  <c r="BN42" i="2"/>
  <c r="BL42" i="2" s="1"/>
  <c r="BN598" i="2"/>
  <c r="BL598" i="2" s="1"/>
  <c r="BN526" i="2"/>
  <c r="BL526" i="2" s="1"/>
  <c r="BN406" i="2"/>
  <c r="BL406" i="2" s="1"/>
  <c r="BN318" i="2"/>
  <c r="BL318" i="2" s="1"/>
  <c r="X318" i="2" s="1"/>
  <c r="BN78" i="2"/>
  <c r="BN35" i="2"/>
  <c r="BL35" i="2" s="1"/>
  <c r="BN593" i="2"/>
  <c r="BL593" i="2" s="1"/>
  <c r="BN537" i="2"/>
  <c r="BL537" i="2" s="1"/>
  <c r="BN521" i="2"/>
  <c r="BL521" i="2" s="1"/>
  <c r="BN513" i="2"/>
  <c r="BN425" i="2"/>
  <c r="BN417" i="2"/>
  <c r="BL417" i="2" s="1"/>
  <c r="BN409" i="2"/>
  <c r="BN313" i="2"/>
  <c r="BL313" i="2" s="1"/>
  <c r="BN297" i="2"/>
  <c r="BL297" i="2" s="1"/>
  <c r="BN273" i="2"/>
  <c r="BL273" i="2" s="1"/>
  <c r="BN257" i="2"/>
  <c r="BL257" i="2" s="1"/>
  <c r="BN307" i="2"/>
  <c r="BN97" i="2"/>
  <c r="BL97" i="2" s="1"/>
  <c r="BN81" i="2"/>
  <c r="BL81" i="2" s="1"/>
  <c r="BN73" i="2"/>
  <c r="BN57" i="2"/>
  <c r="BN41" i="2"/>
  <c r="BN518" i="2"/>
  <c r="BL518" i="2" s="1"/>
  <c r="BN422" i="2"/>
  <c r="BL422" i="2" s="1"/>
  <c r="BN302" i="2"/>
  <c r="BL302" i="2" s="1"/>
  <c r="BN616" i="2"/>
  <c r="BL616" i="2" s="1"/>
  <c r="BN608" i="2"/>
  <c r="BL608" i="2" s="1"/>
  <c r="BN600" i="2"/>
  <c r="BL600" i="2" s="1"/>
  <c r="BN592" i="2"/>
  <c r="BL592" i="2" s="1"/>
  <c r="BN536" i="2"/>
  <c r="BN528" i="2"/>
  <c r="BL528" i="2" s="1"/>
  <c r="BN520" i="2"/>
  <c r="BN424" i="2"/>
  <c r="BL424" i="2" s="1"/>
  <c r="BN416" i="2"/>
  <c r="BN408" i="2"/>
  <c r="BL408" i="2" s="1"/>
  <c r="BN320" i="2"/>
  <c r="BL320" i="2" s="1"/>
  <c r="BN312" i="2"/>
  <c r="BN304" i="2"/>
  <c r="BL304" i="2" s="1"/>
  <c r="BN296" i="2"/>
  <c r="BL296" i="2" s="1"/>
  <c r="BN280" i="2"/>
  <c r="BL280" i="2" s="1"/>
  <c r="BN264" i="2"/>
  <c r="BL264" i="2" s="1"/>
  <c r="BN96" i="2"/>
  <c r="BL96" i="2" s="1"/>
  <c r="BN88" i="2"/>
  <c r="BL88" i="2" s="1"/>
  <c r="BN80" i="2"/>
  <c r="BL80" i="2" s="1"/>
  <c r="BN72" i="2"/>
  <c r="BL72" i="2" s="1"/>
  <c r="BN56" i="2"/>
  <c r="BL56" i="2" s="1"/>
  <c r="BN48" i="2"/>
  <c r="BN40" i="2"/>
  <c r="BL40" i="2" s="1"/>
  <c r="H31" i="2"/>
  <c r="I31" i="2" s="1"/>
  <c r="J31" i="2" s="1"/>
  <c r="K31" i="2" s="1"/>
  <c r="L31" i="2" s="1"/>
  <c r="M31" i="2" s="1"/>
  <c r="N31" i="2" s="1"/>
  <c r="BN695" i="2"/>
  <c r="BL695" i="2" s="1"/>
  <c r="M695" i="2" s="1"/>
  <c r="BO695" i="2"/>
  <c r="BN687" i="2"/>
  <c r="BL687" i="2" s="1"/>
  <c r="BO687" i="2"/>
  <c r="BM687" i="2" s="1"/>
  <c r="BN679" i="2"/>
  <c r="BL679" i="2" s="1"/>
  <c r="M679" i="2" s="1"/>
  <c r="BO679" i="2"/>
  <c r="BM679" i="2" s="1"/>
  <c r="BN671" i="2"/>
  <c r="BL671" i="2" s="1"/>
  <c r="BO671" i="2"/>
  <c r="BM671" i="2" s="1"/>
  <c r="BN663" i="2"/>
  <c r="BL663" i="2" s="1"/>
  <c r="M663" i="2" s="1"/>
  <c r="BO663" i="2"/>
  <c r="BM663" i="2" s="1"/>
  <c r="BO439" i="2"/>
  <c r="BN439" i="2"/>
  <c r="BM503" i="2"/>
  <c r="BL495" i="2"/>
  <c r="BO471" i="2"/>
  <c r="BN471" i="2"/>
  <c r="BL471" i="2" s="1"/>
  <c r="M471" i="2" s="1"/>
  <c r="BO463" i="2"/>
  <c r="BM463" i="2" s="1"/>
  <c r="BN463" i="2"/>
  <c r="BL463" i="2" s="1"/>
  <c r="M463" i="2" s="1"/>
  <c r="BO447" i="2"/>
  <c r="BN447" i="2"/>
  <c r="BL447" i="2" s="1"/>
  <c r="M447" i="2" s="1"/>
  <c r="BO694" i="2"/>
  <c r="BN694" i="2"/>
  <c r="BL694" i="2" s="1"/>
  <c r="BO686" i="2"/>
  <c r="BM686" i="2" s="1"/>
  <c r="BN686" i="2"/>
  <c r="BL686" i="2" s="1"/>
  <c r="M686" i="2" s="1"/>
  <c r="BO678" i="2"/>
  <c r="BM678" i="2" s="1"/>
  <c r="BN678" i="2"/>
  <c r="BL678" i="2" s="1"/>
  <c r="M678" i="2" s="1"/>
  <c r="BO670" i="2"/>
  <c r="BN670" i="2"/>
  <c r="BL670" i="2" s="1"/>
  <c r="M670" i="2" s="1"/>
  <c r="BO662" i="2"/>
  <c r="BM662" i="2" s="1"/>
  <c r="BN662" i="2"/>
  <c r="BL662" i="2" s="1"/>
  <c r="M662" i="2" s="1"/>
  <c r="BL510" i="2"/>
  <c r="M510" i="2" s="1"/>
  <c r="BO470" i="2"/>
  <c r="BN470" i="2"/>
  <c r="BL470" i="2" s="1"/>
  <c r="M470" i="2" s="1"/>
  <c r="BO446" i="2"/>
  <c r="BN446" i="2"/>
  <c r="BO454" i="2"/>
  <c r="BM454" i="2" s="1"/>
  <c r="BN454" i="2"/>
  <c r="BL454" i="2" s="1"/>
  <c r="M454" i="2" s="1"/>
  <c r="BO469" i="2"/>
  <c r="BN469" i="2"/>
  <c r="BO693" i="2"/>
  <c r="BN693" i="2"/>
  <c r="BL693" i="2" s="1"/>
  <c r="M693" i="2" s="1"/>
  <c r="BO685" i="2"/>
  <c r="BM685" i="2" s="1"/>
  <c r="BN685" i="2"/>
  <c r="BL685" i="2" s="1"/>
  <c r="M685" i="2" s="1"/>
  <c r="BO677" i="2"/>
  <c r="BN677" i="2"/>
  <c r="BO669" i="2"/>
  <c r="BM669" i="2" s="1"/>
  <c r="BN669" i="2"/>
  <c r="BL669" i="2" s="1"/>
  <c r="M669" i="2" s="1"/>
  <c r="BO661" i="2"/>
  <c r="BN661" i="2"/>
  <c r="BM493" i="2"/>
  <c r="BO461" i="2"/>
  <c r="BM461" i="2" s="1"/>
  <c r="BN461" i="2"/>
  <c r="BL461" i="2" s="1"/>
  <c r="M461" i="2" s="1"/>
  <c r="BO445" i="2"/>
  <c r="BM445" i="2" s="1"/>
  <c r="BN445" i="2"/>
  <c r="BL445" i="2" s="1"/>
  <c r="M445" i="2" s="1"/>
  <c r="BO692" i="2"/>
  <c r="BN692" i="2"/>
  <c r="BL692" i="2" s="1"/>
  <c r="M692" i="2" s="1"/>
  <c r="BO684" i="2"/>
  <c r="BN684" i="2"/>
  <c r="BO676" i="2"/>
  <c r="BM676" i="2" s="1"/>
  <c r="BN676" i="2"/>
  <c r="BL676" i="2" s="1"/>
  <c r="M676" i="2" s="1"/>
  <c r="BO668" i="2"/>
  <c r="BN668" i="2"/>
  <c r="BM484" i="2"/>
  <c r="BO468" i="2"/>
  <c r="BM468" i="2" s="1"/>
  <c r="BN468" i="2"/>
  <c r="BL468" i="2" s="1"/>
  <c r="M468" i="2" s="1"/>
  <c r="BO460" i="2"/>
  <c r="BM460" i="2" s="1"/>
  <c r="BN460" i="2"/>
  <c r="BL460" i="2" s="1"/>
  <c r="M460" i="2" s="1"/>
  <c r="BO452" i="2"/>
  <c r="BM452" i="2" s="1"/>
  <c r="BN452" i="2"/>
  <c r="BL452" i="2" s="1"/>
  <c r="M452" i="2" s="1"/>
  <c r="BO444" i="2"/>
  <c r="BM444" i="2" s="1"/>
  <c r="BN444" i="2"/>
  <c r="BL444" i="2" s="1"/>
  <c r="M444" i="2" s="1"/>
  <c r="BO691" i="2"/>
  <c r="BN691" i="2"/>
  <c r="BO683" i="2"/>
  <c r="BM683" i="2" s="1"/>
  <c r="BN683" i="2"/>
  <c r="BL683" i="2" s="1"/>
  <c r="M683" i="2" s="1"/>
  <c r="BO675" i="2"/>
  <c r="BN675" i="2"/>
  <c r="BO667" i="2"/>
  <c r="BM667" i="2" s="1"/>
  <c r="BN667" i="2"/>
  <c r="BL667" i="2" s="1"/>
  <c r="M667" i="2" s="1"/>
  <c r="BO475" i="2"/>
  <c r="BN475" i="2"/>
  <c r="BL475" i="2" s="1"/>
  <c r="M475" i="2" s="1"/>
  <c r="BO467" i="2"/>
  <c r="BM467" i="2" s="1"/>
  <c r="BN467" i="2"/>
  <c r="BL467" i="2" s="1"/>
  <c r="M467" i="2" s="1"/>
  <c r="BO459" i="2"/>
  <c r="BM459" i="2" s="1"/>
  <c r="BN459" i="2"/>
  <c r="BL459" i="2" s="1"/>
  <c r="M459" i="2" s="1"/>
  <c r="BO451" i="2"/>
  <c r="BM451" i="2" s="1"/>
  <c r="BN451" i="2"/>
  <c r="BL451" i="2" s="1"/>
  <c r="M451" i="2" s="1"/>
  <c r="BO443" i="2"/>
  <c r="BM443" i="2" s="1"/>
  <c r="BN443" i="2"/>
  <c r="BL443" i="2" s="1"/>
  <c r="M443" i="2" s="1"/>
  <c r="BO462" i="2"/>
  <c r="BN462" i="2"/>
  <c r="BN690" i="2"/>
  <c r="BL690" i="2" s="1"/>
  <c r="M690" i="2" s="1"/>
  <c r="BO690" i="2"/>
  <c r="BM690" i="2" s="1"/>
  <c r="BN682" i="2"/>
  <c r="BL682" i="2" s="1"/>
  <c r="M682" i="2" s="1"/>
  <c r="BO682" i="2"/>
  <c r="BM682" i="2" s="1"/>
  <c r="BN674" i="2"/>
  <c r="BL674" i="2" s="1"/>
  <c r="M674" i="2" s="1"/>
  <c r="BO674" i="2"/>
  <c r="BM674" i="2" s="1"/>
  <c r="BN666" i="2"/>
  <c r="BL666" i="2" s="1"/>
  <c r="M666" i="2" s="1"/>
  <c r="BO666" i="2"/>
  <c r="BM666" i="2" s="1"/>
  <c r="BM482" i="2"/>
  <c r="BO474" i="2"/>
  <c r="BN474" i="2"/>
  <c r="BL474" i="2" s="1"/>
  <c r="M474" i="2" s="1"/>
  <c r="BO466" i="2"/>
  <c r="BM466" i="2" s="1"/>
  <c r="BN466" i="2"/>
  <c r="BL466" i="2" s="1"/>
  <c r="M466" i="2" s="1"/>
  <c r="BO458" i="2"/>
  <c r="BM458" i="2" s="1"/>
  <c r="BN458" i="2"/>
  <c r="BL458" i="2" s="1"/>
  <c r="BO450" i="2"/>
  <c r="BM450" i="2" s="1"/>
  <c r="BN450" i="2"/>
  <c r="BL450" i="2" s="1"/>
  <c r="M450" i="2" s="1"/>
  <c r="BO442" i="2"/>
  <c r="BM442" i="2" s="1"/>
  <c r="BN442" i="2"/>
  <c r="BL442" i="2" s="1"/>
  <c r="BO453" i="2"/>
  <c r="BN453" i="2"/>
  <c r="BN697" i="2"/>
  <c r="BL697" i="2" s="1"/>
  <c r="M697" i="2" s="1"/>
  <c r="BO697" i="2"/>
  <c r="BN689" i="2"/>
  <c r="BL689" i="2" s="1"/>
  <c r="M689" i="2" s="1"/>
  <c r="BO689" i="2"/>
  <c r="BM689" i="2" s="1"/>
  <c r="BN681" i="2"/>
  <c r="BL681" i="2" s="1"/>
  <c r="M681" i="2" s="1"/>
  <c r="BO681" i="2"/>
  <c r="BM681" i="2" s="1"/>
  <c r="BN673" i="2"/>
  <c r="BL673" i="2" s="1"/>
  <c r="M673" i="2" s="1"/>
  <c r="BO673" i="2"/>
  <c r="BM673" i="2" s="1"/>
  <c r="BN665" i="2"/>
  <c r="BL665" i="2" s="1"/>
  <c r="M665" i="2" s="1"/>
  <c r="BO665" i="2"/>
  <c r="BM665" i="2" s="1"/>
  <c r="BM505" i="2"/>
  <c r="BN473" i="2"/>
  <c r="BL473" i="2" s="1"/>
  <c r="M473" i="2" s="1"/>
  <c r="BO473" i="2"/>
  <c r="BN465" i="2"/>
  <c r="BL465" i="2" s="1"/>
  <c r="BO465" i="2"/>
  <c r="BM465" i="2" s="1"/>
  <c r="BN457" i="2"/>
  <c r="BL457" i="2" s="1"/>
  <c r="M457" i="2" s="1"/>
  <c r="BO457" i="2"/>
  <c r="BM457" i="2" s="1"/>
  <c r="BN449" i="2"/>
  <c r="BL449" i="2" s="1"/>
  <c r="BO449" i="2"/>
  <c r="BM449" i="2" s="1"/>
  <c r="BN441" i="2"/>
  <c r="BL441" i="2" s="1"/>
  <c r="M441" i="2" s="1"/>
  <c r="BO441" i="2"/>
  <c r="BM441" i="2" s="1"/>
  <c r="BN696" i="2"/>
  <c r="BL696" i="2" s="1"/>
  <c r="M696" i="2" s="1"/>
  <c r="BO696" i="2"/>
  <c r="BN688" i="2"/>
  <c r="BL688" i="2" s="1"/>
  <c r="M688" i="2" s="1"/>
  <c r="BO688" i="2"/>
  <c r="BM688" i="2" s="1"/>
  <c r="BN680" i="2"/>
  <c r="BL680" i="2" s="1"/>
  <c r="BO680" i="2"/>
  <c r="BM680" i="2" s="1"/>
  <c r="BN672" i="2"/>
  <c r="BL672" i="2" s="1"/>
  <c r="M672" i="2" s="1"/>
  <c r="BO672" i="2"/>
  <c r="BM672" i="2" s="1"/>
  <c r="BN664" i="2"/>
  <c r="BL664" i="2" s="1"/>
  <c r="BO664" i="2"/>
  <c r="BM664" i="2" s="1"/>
  <c r="BL512" i="2"/>
  <c r="M512" i="2" s="1"/>
  <c r="BM496" i="2"/>
  <c r="BM488" i="2"/>
  <c r="BN472" i="2"/>
  <c r="BL472" i="2" s="1"/>
  <c r="BO472" i="2"/>
  <c r="BN464" i="2"/>
  <c r="BL464" i="2" s="1"/>
  <c r="M464" i="2" s="1"/>
  <c r="BO464" i="2"/>
  <c r="BM464" i="2" s="1"/>
  <c r="BN456" i="2"/>
  <c r="BL456" i="2" s="1"/>
  <c r="M456" i="2" s="1"/>
  <c r="BO456" i="2"/>
  <c r="BM456" i="2" s="1"/>
  <c r="BN448" i="2"/>
  <c r="BL448" i="2" s="1"/>
  <c r="M448" i="2" s="1"/>
  <c r="BO448" i="2"/>
  <c r="BM448" i="2" s="1"/>
  <c r="BN440" i="2"/>
  <c r="BL440" i="2" s="1"/>
  <c r="M440" i="2" s="1"/>
  <c r="BO440" i="2"/>
  <c r="BM440" i="2" s="1"/>
  <c r="BO455" i="2"/>
  <c r="BN455" i="2"/>
  <c r="BO583" i="2"/>
  <c r="BN583" i="2"/>
  <c r="BL583" i="2" s="1"/>
  <c r="BO575" i="2"/>
  <c r="BM575" i="2" s="1"/>
  <c r="BN575" i="2"/>
  <c r="BL575" i="2" s="1"/>
  <c r="BO567" i="2"/>
  <c r="BM567" i="2" s="1"/>
  <c r="BN567" i="2"/>
  <c r="BL567" i="2" s="1"/>
  <c r="BO559" i="2"/>
  <c r="BM559" i="2" s="1"/>
  <c r="BN559" i="2"/>
  <c r="BL559" i="2" s="1"/>
  <c r="BO551" i="2"/>
  <c r="BM551" i="2" s="1"/>
  <c r="BN551" i="2"/>
  <c r="BL551" i="2" s="1"/>
  <c r="BO582" i="2"/>
  <c r="BN582" i="2"/>
  <c r="BL582" i="2" s="1"/>
  <c r="BN574" i="2"/>
  <c r="BL574" i="2" s="1"/>
  <c r="BO574" i="2"/>
  <c r="BM574" i="2" s="1"/>
  <c r="BO566" i="2"/>
  <c r="BN566" i="2"/>
  <c r="BN558" i="2"/>
  <c r="BL558" i="2" s="1"/>
  <c r="BO558" i="2"/>
  <c r="BM558" i="2" s="1"/>
  <c r="BN550" i="2"/>
  <c r="BO550" i="2"/>
  <c r="BN557" i="2"/>
  <c r="BO557" i="2"/>
  <c r="BN580" i="2"/>
  <c r="BO580" i="2"/>
  <c r="BN564" i="2"/>
  <c r="BO564" i="2"/>
  <c r="BN556" i="2"/>
  <c r="BL556" i="2" s="1"/>
  <c r="BO556" i="2"/>
  <c r="BM556" i="2" s="1"/>
  <c r="BN573" i="2"/>
  <c r="BO573" i="2"/>
  <c r="BO579" i="2"/>
  <c r="BM579" i="2" s="1"/>
  <c r="BN579" i="2"/>
  <c r="BL579" i="2" s="1"/>
  <c r="BO571" i="2"/>
  <c r="BM571" i="2" s="1"/>
  <c r="BN571" i="2"/>
  <c r="BL571" i="2" s="1"/>
  <c r="BO563" i="2"/>
  <c r="BM563" i="2" s="1"/>
  <c r="BN563" i="2"/>
  <c r="BL563" i="2" s="1"/>
  <c r="BO555" i="2"/>
  <c r="BM555" i="2" s="1"/>
  <c r="BN555" i="2"/>
  <c r="BL555" i="2" s="1"/>
  <c r="BN581" i="2"/>
  <c r="BL581" i="2" s="1"/>
  <c r="BO581" i="2"/>
  <c r="BN572" i="2"/>
  <c r="BL572" i="2" s="1"/>
  <c r="BO572" i="2"/>
  <c r="BM572" i="2" s="1"/>
  <c r="BO586" i="2"/>
  <c r="BN586" i="2"/>
  <c r="BL586" i="2" s="1"/>
  <c r="BO578" i="2"/>
  <c r="BM578" i="2" s="1"/>
  <c r="BN578" i="2"/>
  <c r="BL578" i="2" s="1"/>
  <c r="BO570" i="2"/>
  <c r="BN570" i="2"/>
  <c r="BL570" i="2" s="1"/>
  <c r="BO562" i="2"/>
  <c r="BM562" i="2" s="1"/>
  <c r="BN562" i="2"/>
  <c r="BL562" i="2" s="1"/>
  <c r="BO554" i="2"/>
  <c r="BM554" i="2" s="1"/>
  <c r="BN554" i="2"/>
  <c r="BL554" i="2" s="1"/>
  <c r="BN565" i="2"/>
  <c r="BL565" i="2" s="1"/>
  <c r="BO565" i="2"/>
  <c r="BM565" i="2" s="1"/>
  <c r="BN585" i="2"/>
  <c r="BL585" i="2" s="1"/>
  <c r="BO585" i="2"/>
  <c r="BN577" i="2"/>
  <c r="BL577" i="2" s="1"/>
  <c r="BO577" i="2"/>
  <c r="BM577" i="2" s="1"/>
  <c r="BN569" i="2"/>
  <c r="BL569" i="2" s="1"/>
  <c r="BO569" i="2"/>
  <c r="BM569" i="2" s="1"/>
  <c r="BN561" i="2"/>
  <c r="BL561" i="2" s="1"/>
  <c r="BO561" i="2"/>
  <c r="BM561" i="2" s="1"/>
  <c r="BN553" i="2"/>
  <c r="BL553" i="2" s="1"/>
  <c r="BO553" i="2"/>
  <c r="BM553" i="2" s="1"/>
  <c r="BN584" i="2"/>
  <c r="BL584" i="2" s="1"/>
  <c r="BO584" i="2"/>
  <c r="BN576" i="2"/>
  <c r="BL576" i="2" s="1"/>
  <c r="BO576" i="2"/>
  <c r="BM576" i="2" s="1"/>
  <c r="BN568" i="2"/>
  <c r="BL568" i="2" s="1"/>
  <c r="BO568" i="2"/>
  <c r="BM568" i="2" s="1"/>
  <c r="BN560" i="2"/>
  <c r="BL560" i="2" s="1"/>
  <c r="BO560" i="2"/>
  <c r="BM560" i="2" s="1"/>
  <c r="BN552" i="2"/>
  <c r="BL552" i="2" s="1"/>
  <c r="BO552" i="2"/>
  <c r="BM552" i="2" s="1"/>
  <c r="BN399" i="2"/>
  <c r="BL399" i="2" s="1"/>
  <c r="BO399" i="2"/>
  <c r="BN391" i="2"/>
  <c r="BL391" i="2" s="1"/>
  <c r="BO391" i="2"/>
  <c r="BM391" i="2" s="1"/>
  <c r="BN383" i="2"/>
  <c r="BL383" i="2" s="1"/>
  <c r="BO383" i="2"/>
  <c r="BM383" i="2" s="1"/>
  <c r="BN375" i="2"/>
  <c r="BL375" i="2" s="1"/>
  <c r="BO375" i="2"/>
  <c r="BM375" i="2" s="1"/>
  <c r="BN367" i="2"/>
  <c r="BL367" i="2" s="1"/>
  <c r="M367" i="2" s="1"/>
  <c r="BO367" i="2"/>
  <c r="BM367" i="2" s="1"/>
  <c r="BO398" i="2"/>
  <c r="BN398" i="2"/>
  <c r="BL398" i="2" s="1"/>
  <c r="BO390" i="2"/>
  <c r="BM390" i="2" s="1"/>
  <c r="BN390" i="2"/>
  <c r="BL390" i="2" s="1"/>
  <c r="BO382" i="2"/>
  <c r="BM382" i="2" s="1"/>
  <c r="BN382" i="2"/>
  <c r="BO374" i="2"/>
  <c r="BM374" i="2" s="1"/>
  <c r="BN374" i="2"/>
  <c r="BL374" i="2" s="1"/>
  <c r="BO366" i="2"/>
  <c r="BN366" i="2"/>
  <c r="BN396" i="2"/>
  <c r="BL396" i="2" s="1"/>
  <c r="BO396" i="2"/>
  <c r="BN388" i="2"/>
  <c r="BO388" i="2"/>
  <c r="BN380" i="2"/>
  <c r="BL380" i="2" s="1"/>
  <c r="BO380" i="2"/>
  <c r="BM380" i="2" s="1"/>
  <c r="BN372" i="2"/>
  <c r="BO372" i="2"/>
  <c r="BO397" i="2"/>
  <c r="BN397" i="2"/>
  <c r="BL397" i="2" s="1"/>
  <c r="BN395" i="2"/>
  <c r="BO395" i="2"/>
  <c r="BN387" i="2"/>
  <c r="BL387" i="2" s="1"/>
  <c r="BO387" i="2"/>
  <c r="BM387" i="2" s="1"/>
  <c r="BN379" i="2"/>
  <c r="BO379" i="2"/>
  <c r="BN371" i="2"/>
  <c r="BL371" i="2" s="1"/>
  <c r="BO371" i="2"/>
  <c r="BM371" i="2" s="1"/>
  <c r="BO389" i="2"/>
  <c r="BM389" i="2" s="1"/>
  <c r="BN389" i="2"/>
  <c r="BL389" i="2" s="1"/>
  <c r="BO373" i="2"/>
  <c r="BN373" i="2"/>
  <c r="BN365" i="2"/>
  <c r="BO365" i="2"/>
  <c r="BO394" i="2"/>
  <c r="BM394" i="2" s="1"/>
  <c r="BN394" i="2"/>
  <c r="BL394" i="2" s="1"/>
  <c r="BO386" i="2"/>
  <c r="BM386" i="2" s="1"/>
  <c r="BN386" i="2"/>
  <c r="BL386" i="2" s="1"/>
  <c r="BO378" i="2"/>
  <c r="BM378" i="2" s="1"/>
  <c r="BN378" i="2"/>
  <c r="BL378" i="2" s="1"/>
  <c r="BO370" i="2"/>
  <c r="BM370" i="2" s="1"/>
  <c r="BN370" i="2"/>
  <c r="BL370" i="2" s="1"/>
  <c r="BO381" i="2"/>
  <c r="BN381" i="2"/>
  <c r="BO401" i="2"/>
  <c r="BM401" i="2" s="1"/>
  <c r="BN401" i="2"/>
  <c r="BL401" i="2" s="1"/>
  <c r="BN393" i="2"/>
  <c r="BL393" i="2" s="1"/>
  <c r="BO393" i="2"/>
  <c r="BM393" i="2" s="1"/>
  <c r="BO385" i="2"/>
  <c r="BM385" i="2" s="1"/>
  <c r="BN385" i="2"/>
  <c r="BL385" i="2" s="1"/>
  <c r="BO377" i="2"/>
  <c r="BM377" i="2" s="1"/>
  <c r="BN377" i="2"/>
  <c r="BL377" i="2" s="1"/>
  <c r="BN369" i="2"/>
  <c r="BL369" i="2" s="1"/>
  <c r="BO369" i="2"/>
  <c r="BM369" i="2" s="1"/>
  <c r="BN400" i="2"/>
  <c r="BL400" i="2" s="1"/>
  <c r="BO400" i="2"/>
  <c r="BN392" i="2"/>
  <c r="BL392" i="2" s="1"/>
  <c r="BO392" i="2"/>
  <c r="BM392" i="2" s="1"/>
  <c r="BN384" i="2"/>
  <c r="BL384" i="2" s="1"/>
  <c r="BO384" i="2"/>
  <c r="BM384" i="2" s="1"/>
  <c r="BN376" i="2"/>
  <c r="BL376" i="2" s="1"/>
  <c r="BO376" i="2"/>
  <c r="BM376" i="2" s="1"/>
  <c r="BN368" i="2"/>
  <c r="BL368" i="2" s="1"/>
  <c r="BO368" i="2"/>
  <c r="BM368" i="2" s="1"/>
  <c r="BO807" i="2"/>
  <c r="BN807" i="2"/>
  <c r="BL807" i="2" s="1"/>
  <c r="BO791" i="2"/>
  <c r="BM791" i="2" s="1"/>
  <c r="BN791" i="2"/>
  <c r="BL791" i="2" s="1"/>
  <c r="BO775" i="2"/>
  <c r="BM775" i="2" s="1"/>
  <c r="BN775" i="2"/>
  <c r="BL775" i="2" s="1"/>
  <c r="BO799" i="2"/>
  <c r="BM799" i="2" s="1"/>
  <c r="BN799" i="2"/>
  <c r="BL799" i="2" s="1"/>
  <c r="BO783" i="2"/>
  <c r="BM783" i="2" s="1"/>
  <c r="BN783" i="2"/>
  <c r="BL783" i="2" s="1"/>
  <c r="BL727" i="2"/>
  <c r="BM711" i="2"/>
  <c r="BM703" i="2"/>
  <c r="BL703" i="2"/>
  <c r="BO806" i="2"/>
  <c r="BN806" i="2"/>
  <c r="BL806" i="2" s="1"/>
  <c r="BO798" i="2"/>
  <c r="BM798" i="2" s="1"/>
  <c r="BN798" i="2"/>
  <c r="BL798" i="2" s="1"/>
  <c r="BO790" i="2"/>
  <c r="BM790" i="2" s="1"/>
  <c r="BN790" i="2"/>
  <c r="BL790" i="2" s="1"/>
  <c r="BO782" i="2"/>
  <c r="BM782" i="2" s="1"/>
  <c r="BN782" i="2"/>
  <c r="BL782" i="2" s="1"/>
  <c r="BO774" i="2"/>
  <c r="BM774" i="2" s="1"/>
  <c r="BN774" i="2"/>
  <c r="BL774" i="2" s="1"/>
  <c r="BM726" i="2"/>
  <c r="BM718" i="2"/>
  <c r="BL718" i="2"/>
  <c r="BL710" i="2"/>
  <c r="BO805" i="2"/>
  <c r="BN805" i="2"/>
  <c r="BL805" i="2" s="1"/>
  <c r="BN781" i="2"/>
  <c r="BL781" i="2" s="1"/>
  <c r="BO781" i="2"/>
  <c r="BM781" i="2" s="1"/>
  <c r="BM725" i="2"/>
  <c r="BL725" i="2"/>
  <c r="BO701" i="2"/>
  <c r="BM701" i="2" s="1"/>
  <c r="BN701" i="2"/>
  <c r="BL701" i="2" s="1"/>
  <c r="BO804" i="2"/>
  <c r="BN804" i="2"/>
  <c r="BL804" i="2" s="1"/>
  <c r="BO796" i="2"/>
  <c r="BM796" i="2" s="1"/>
  <c r="BN796" i="2"/>
  <c r="BL796" i="2" s="1"/>
  <c r="BO788" i="2"/>
  <c r="BN788" i="2"/>
  <c r="BO780" i="2"/>
  <c r="BM780" i="2" s="1"/>
  <c r="BN780" i="2"/>
  <c r="BL780" i="2" s="1"/>
  <c r="BO772" i="2"/>
  <c r="BN772" i="2"/>
  <c r="BN724" i="2"/>
  <c r="BL724" i="2" s="1"/>
  <c r="BO724" i="2"/>
  <c r="BM724" i="2" s="1"/>
  <c r="BL716" i="2"/>
  <c r="BM716" i="2"/>
  <c r="BO708" i="2"/>
  <c r="BM708" i="2" s="1"/>
  <c r="BN708" i="2"/>
  <c r="BL708" i="2" s="1"/>
  <c r="BM700" i="2"/>
  <c r="BN797" i="2"/>
  <c r="BL797" i="2" s="1"/>
  <c r="BO797" i="2"/>
  <c r="BM797" i="2" s="1"/>
  <c r="BL733" i="2"/>
  <c r="BM709" i="2"/>
  <c r="BO803" i="2"/>
  <c r="BN803" i="2"/>
  <c r="BL803" i="2" s="1"/>
  <c r="BO795" i="2"/>
  <c r="BN795" i="2"/>
  <c r="BO787" i="2"/>
  <c r="BM787" i="2" s="1"/>
  <c r="BN787" i="2"/>
  <c r="BL787" i="2" s="1"/>
  <c r="BO779" i="2"/>
  <c r="BN779" i="2"/>
  <c r="BO731" i="2"/>
  <c r="BN731" i="2"/>
  <c r="BL731" i="2" s="1"/>
  <c r="BM715" i="2"/>
  <c r="BM707" i="2"/>
  <c r="BL707" i="2"/>
  <c r="BL699" i="2"/>
  <c r="BO802" i="2"/>
  <c r="BN802" i="2"/>
  <c r="BO794" i="2"/>
  <c r="BM794" i="2" s="1"/>
  <c r="BN794" i="2"/>
  <c r="BL794" i="2" s="1"/>
  <c r="BO786" i="2"/>
  <c r="BN786" i="2"/>
  <c r="BO778" i="2"/>
  <c r="BM778" i="2" s="1"/>
  <c r="BN778" i="2"/>
  <c r="BL778" i="2" s="1"/>
  <c r="BL722" i="2"/>
  <c r="BO714" i="2"/>
  <c r="BN714" i="2"/>
  <c r="BM706" i="2"/>
  <c r="BL706" i="2"/>
  <c r="BO698" i="2"/>
  <c r="BN698" i="2"/>
  <c r="BN789" i="2"/>
  <c r="BL789" i="2" s="1"/>
  <c r="BO789" i="2"/>
  <c r="BM789" i="2" s="1"/>
  <c r="BO773" i="2"/>
  <c r="BM773" i="2" s="1"/>
  <c r="BN773" i="2"/>
  <c r="BL773" i="2" s="1"/>
  <c r="BO717" i="2"/>
  <c r="BM717" i="2" s="1"/>
  <c r="BN717" i="2"/>
  <c r="BL717" i="2" s="1"/>
  <c r="BN801" i="2"/>
  <c r="BL801" i="2" s="1"/>
  <c r="BO801" i="2"/>
  <c r="BM801" i="2" s="1"/>
  <c r="BN793" i="2"/>
  <c r="BL793" i="2" s="1"/>
  <c r="BO793" i="2"/>
  <c r="BM793" i="2" s="1"/>
  <c r="BN785" i="2"/>
  <c r="BL785" i="2" s="1"/>
  <c r="BO785" i="2"/>
  <c r="BM785" i="2" s="1"/>
  <c r="BN777" i="2"/>
  <c r="BL777" i="2" s="1"/>
  <c r="BO777" i="2"/>
  <c r="BM777" i="2" s="1"/>
  <c r="BO721" i="2"/>
  <c r="BN721" i="2"/>
  <c r="BO705" i="2"/>
  <c r="BN705" i="2"/>
  <c r="BO808" i="2"/>
  <c r="BN808" i="2"/>
  <c r="BL808" i="2" s="1"/>
  <c r="BO800" i="2"/>
  <c r="BM800" i="2" s="1"/>
  <c r="BN800" i="2"/>
  <c r="BL800" i="2" s="1"/>
  <c r="BO792" i="2"/>
  <c r="BM792" i="2" s="1"/>
  <c r="BN792" i="2"/>
  <c r="BL792" i="2" s="1"/>
  <c r="BO784" i="2"/>
  <c r="BM784" i="2" s="1"/>
  <c r="BN784" i="2"/>
  <c r="BL784" i="2" s="1"/>
  <c r="BO776" i="2"/>
  <c r="BM776" i="2" s="1"/>
  <c r="BN776" i="2"/>
  <c r="BL776" i="2" s="1"/>
  <c r="BN728" i="2"/>
  <c r="BO728" i="2"/>
  <c r="BL720" i="2"/>
  <c r="BM720" i="2"/>
  <c r="BN712" i="2"/>
  <c r="BO712" i="2"/>
  <c r="BL704" i="2"/>
  <c r="BN639" i="2"/>
  <c r="BO639" i="2"/>
  <c r="BO640" i="2"/>
  <c r="BN640" i="2"/>
  <c r="BO624" i="2"/>
  <c r="BN624" i="2"/>
  <c r="BN646" i="2"/>
  <c r="BL646" i="2" s="1"/>
  <c r="BO646" i="2"/>
  <c r="BM646" i="2" s="1"/>
  <c r="BO630" i="2"/>
  <c r="BM630" i="2" s="1"/>
  <c r="BN630" i="2"/>
  <c r="BL630" i="2" s="1"/>
  <c r="BO660" i="2"/>
  <c r="BN660" i="2"/>
  <c r="BL660" i="2" s="1"/>
  <c r="BO652" i="2"/>
  <c r="BM652" i="2" s="1"/>
  <c r="BN652" i="2"/>
  <c r="BL652" i="2" s="1"/>
  <c r="BN644" i="2"/>
  <c r="BL644" i="2" s="1"/>
  <c r="BO644" i="2"/>
  <c r="BM644" i="2" s="1"/>
  <c r="BN636" i="2"/>
  <c r="BO636" i="2"/>
  <c r="BO645" i="2"/>
  <c r="BM645" i="2" s="1"/>
  <c r="BN645" i="2"/>
  <c r="BL645" i="2" s="1"/>
  <c r="BO629" i="2"/>
  <c r="BM629" i="2" s="1"/>
  <c r="BN629" i="2"/>
  <c r="BL629" i="2" s="1"/>
  <c r="BO659" i="2"/>
  <c r="BN659" i="2"/>
  <c r="BL659" i="2" s="1"/>
  <c r="BN651" i="2"/>
  <c r="BL651" i="2" s="1"/>
  <c r="BO651" i="2"/>
  <c r="BM651" i="2" s="1"/>
  <c r="BO643" i="2"/>
  <c r="BM643" i="2" s="1"/>
  <c r="BN643" i="2"/>
  <c r="BL643" i="2" s="1"/>
  <c r="BO635" i="2"/>
  <c r="BM635" i="2" s="1"/>
  <c r="BN635" i="2"/>
  <c r="BL635" i="2" s="1"/>
  <c r="BO627" i="2"/>
  <c r="BM627" i="2" s="1"/>
  <c r="BN627" i="2"/>
  <c r="BL627" i="2" s="1"/>
  <c r="BO654" i="2"/>
  <c r="BN654" i="2"/>
  <c r="BO628" i="2"/>
  <c r="BM628" i="2" s="1"/>
  <c r="BN628" i="2"/>
  <c r="BL628" i="2" s="1"/>
  <c r="BO658" i="2"/>
  <c r="BN658" i="2"/>
  <c r="BO650" i="2"/>
  <c r="BM650" i="2" s="1"/>
  <c r="BN650" i="2"/>
  <c r="BL650" i="2" s="1"/>
  <c r="BO642" i="2"/>
  <c r="BM642" i="2" s="1"/>
  <c r="BN642" i="2"/>
  <c r="BL642" i="2" s="1"/>
  <c r="BO634" i="2"/>
  <c r="BM634" i="2" s="1"/>
  <c r="BN634" i="2"/>
  <c r="BL634" i="2" s="1"/>
  <c r="BO626" i="2"/>
  <c r="BM626" i="2" s="1"/>
  <c r="BN626" i="2"/>
  <c r="BL626" i="2" s="1"/>
  <c r="M626" i="2" s="1"/>
  <c r="BN647" i="2"/>
  <c r="BO647" i="2"/>
  <c r="BN655" i="2"/>
  <c r="BL655" i="2" s="1"/>
  <c r="M655" i="2" s="1"/>
  <c r="BO655" i="2"/>
  <c r="BN653" i="2"/>
  <c r="BL653" i="2" s="1"/>
  <c r="BO653" i="2"/>
  <c r="BM653" i="2" s="1"/>
  <c r="BO637" i="2"/>
  <c r="BN637" i="2"/>
  <c r="BO631" i="2"/>
  <c r="BN631" i="2"/>
  <c r="BO657" i="2"/>
  <c r="BN657" i="2"/>
  <c r="BL657" i="2" s="1"/>
  <c r="BN649" i="2"/>
  <c r="BO649" i="2"/>
  <c r="BO641" i="2"/>
  <c r="BM641" i="2" s="1"/>
  <c r="BN641" i="2"/>
  <c r="BL641" i="2" s="1"/>
  <c r="BO633" i="2"/>
  <c r="BM633" i="2" s="1"/>
  <c r="BN633" i="2"/>
  <c r="BL633" i="2" s="1"/>
  <c r="BN625" i="2"/>
  <c r="BO625" i="2"/>
  <c r="BO638" i="2"/>
  <c r="BN638" i="2"/>
  <c r="BO656" i="2"/>
  <c r="BN656" i="2"/>
  <c r="BL656" i="2" s="1"/>
  <c r="BO648" i="2"/>
  <c r="BM648" i="2" s="1"/>
  <c r="BN648" i="2"/>
  <c r="BL648" i="2" s="1"/>
  <c r="BN632" i="2"/>
  <c r="BO632" i="2"/>
  <c r="BO285" i="2"/>
  <c r="BN285" i="2"/>
  <c r="BL285" i="2" s="1"/>
  <c r="BO269" i="2"/>
  <c r="BM269" i="2" s="1"/>
  <c r="BN269" i="2"/>
  <c r="BL269" i="2" s="1"/>
  <c r="BO276" i="2"/>
  <c r="BM276" i="2" s="1"/>
  <c r="BN276" i="2"/>
  <c r="BL276" i="2" s="1"/>
  <c r="BO283" i="2"/>
  <c r="BM283" i="2" s="1"/>
  <c r="BN283" i="2"/>
  <c r="BL283" i="2" s="1"/>
  <c r="BO275" i="2"/>
  <c r="BM275" i="2" s="1"/>
  <c r="BN275" i="2"/>
  <c r="BL275" i="2" s="1"/>
  <c r="BO267" i="2"/>
  <c r="BM267" i="2" s="1"/>
  <c r="BN267" i="2"/>
  <c r="BL267" i="2" s="1"/>
  <c r="BO259" i="2"/>
  <c r="BM259" i="2" s="1"/>
  <c r="BN259" i="2"/>
  <c r="BL259" i="2" s="1"/>
  <c r="BO260" i="2"/>
  <c r="BM260" i="2" s="1"/>
  <c r="BN260" i="2"/>
  <c r="BL260" i="2" s="1"/>
  <c r="BO290" i="2"/>
  <c r="BN290" i="2"/>
  <c r="BL290" i="2" s="1"/>
  <c r="BO282" i="2"/>
  <c r="BM282" i="2" s="1"/>
  <c r="BN282" i="2"/>
  <c r="BL282" i="2" s="1"/>
  <c r="BO274" i="2"/>
  <c r="BM274" i="2" s="1"/>
  <c r="BN274" i="2"/>
  <c r="BL274" i="2" s="1"/>
  <c r="BO266" i="2"/>
  <c r="BM266" i="2" s="1"/>
  <c r="BN266" i="2"/>
  <c r="BL266" i="2" s="1"/>
  <c r="BO258" i="2"/>
  <c r="BM258" i="2" s="1"/>
  <c r="BN258" i="2"/>
  <c r="BL258" i="2" s="1"/>
  <c r="BO289" i="2"/>
  <c r="BN289" i="2"/>
  <c r="BL289" i="2" s="1"/>
  <c r="BO281" i="2"/>
  <c r="BM281" i="2" s="1"/>
  <c r="BN281" i="2"/>
  <c r="BL281" i="2" s="1"/>
  <c r="BO265" i="2"/>
  <c r="BM265" i="2" s="1"/>
  <c r="BN265" i="2"/>
  <c r="BL265" i="2" s="1"/>
  <c r="BO288" i="2"/>
  <c r="BN288" i="2"/>
  <c r="BL288" i="2" s="1"/>
  <c r="BO272" i="2"/>
  <c r="BM272" i="2" s="1"/>
  <c r="BN272" i="2"/>
  <c r="BL272" i="2" s="1"/>
  <c r="BO256" i="2"/>
  <c r="BM256" i="2" s="1"/>
  <c r="BN256" i="2"/>
  <c r="BL256" i="2" s="1"/>
  <c r="BO279" i="2"/>
  <c r="BM279" i="2" s="1"/>
  <c r="BN279" i="2"/>
  <c r="BL279" i="2" s="1"/>
  <c r="BO271" i="2"/>
  <c r="BM271" i="2" s="1"/>
  <c r="BN271" i="2"/>
  <c r="BL271" i="2" s="1"/>
  <c r="BO263" i="2"/>
  <c r="BM263" i="2" s="1"/>
  <c r="BN263" i="2"/>
  <c r="BL263" i="2" s="1"/>
  <c r="BO255" i="2"/>
  <c r="BM255" i="2" s="1"/>
  <c r="BN255" i="2"/>
  <c r="BL255" i="2" s="1"/>
  <c r="BO286" i="2"/>
  <c r="BN286" i="2"/>
  <c r="BL286" i="2" s="1"/>
  <c r="BO278" i="2"/>
  <c r="BM278" i="2" s="1"/>
  <c r="BN278" i="2"/>
  <c r="BL278" i="2" s="1"/>
  <c r="BO262" i="2"/>
  <c r="BM262" i="2" s="1"/>
  <c r="BN262" i="2"/>
  <c r="BL262" i="2" s="1"/>
  <c r="BO291" i="2"/>
  <c r="BN291" i="2"/>
  <c r="BO294" i="2"/>
  <c r="BM294" i="2" s="1"/>
  <c r="BN294" i="2"/>
  <c r="BL294" i="2" s="1"/>
  <c r="BK189" i="2"/>
  <c r="BK312" i="2"/>
  <c r="BO251" i="2"/>
  <c r="BN251" i="2"/>
  <c r="BL251" i="2" s="1"/>
  <c r="BO243" i="2"/>
  <c r="BM243" i="2" s="1"/>
  <c r="BN243" i="2"/>
  <c r="BL243" i="2" s="1"/>
  <c r="BN235" i="2"/>
  <c r="BL235" i="2" s="1"/>
  <c r="BO235" i="2"/>
  <c r="BM235" i="2" s="1"/>
  <c r="BO227" i="2"/>
  <c r="BM227" i="2" s="1"/>
  <c r="BN227" i="2"/>
  <c r="BL227" i="2" s="1"/>
  <c r="BN219" i="2"/>
  <c r="BL219" i="2" s="1"/>
  <c r="BO219" i="2"/>
  <c r="BM219" i="2" s="1"/>
  <c r="BO211" i="2"/>
  <c r="BN211" i="2"/>
  <c r="BL211" i="2" s="1"/>
  <c r="BN195" i="2"/>
  <c r="BL195" i="2" s="1"/>
  <c r="BO195" i="2"/>
  <c r="BM195" i="2" s="1"/>
  <c r="BN203" i="2"/>
  <c r="BO203" i="2"/>
  <c r="BO194" i="2"/>
  <c r="BN194" i="2"/>
  <c r="BN250" i="2"/>
  <c r="BL250" i="2" s="1"/>
  <c r="BO250" i="2"/>
  <c r="BO242" i="2"/>
  <c r="BM242" i="2" s="1"/>
  <c r="BN242" i="2"/>
  <c r="BL242" i="2" s="1"/>
  <c r="BN234" i="2"/>
  <c r="BL234" i="2" s="1"/>
  <c r="BO234" i="2"/>
  <c r="BM234" i="2" s="1"/>
  <c r="BN226" i="2"/>
  <c r="BL226" i="2" s="1"/>
  <c r="V226" i="2" s="1"/>
  <c r="BO226" i="2"/>
  <c r="BM226" i="2" s="1"/>
  <c r="BN218" i="2"/>
  <c r="BL218" i="2" s="1"/>
  <c r="BO218" i="2"/>
  <c r="BM218" i="2" s="1"/>
  <c r="BN202" i="2"/>
  <c r="BL202" i="2" s="1"/>
  <c r="BO202" i="2"/>
  <c r="BM202" i="2" s="1"/>
  <c r="BN240" i="2"/>
  <c r="BO240" i="2"/>
  <c r="BN186" i="2"/>
  <c r="BL186" i="2" s="1"/>
  <c r="BO186" i="2"/>
  <c r="BM186" i="2" s="1"/>
  <c r="BO231" i="2"/>
  <c r="BN231" i="2"/>
  <c r="BO193" i="2"/>
  <c r="BM193" i="2" s="1"/>
  <c r="BN193" i="2"/>
  <c r="BL193" i="2" s="1"/>
  <c r="BO248" i="2"/>
  <c r="BN248" i="2"/>
  <c r="BL248" i="2" s="1"/>
  <c r="BO232" i="2"/>
  <c r="BM232" i="2" s="1"/>
  <c r="BN232" i="2"/>
  <c r="BL232" i="2" s="1"/>
  <c r="BN196" i="2"/>
  <c r="BO196" i="2"/>
  <c r="BO216" i="2"/>
  <c r="BN216" i="2"/>
  <c r="BL216" i="2" s="1"/>
  <c r="BO208" i="2"/>
  <c r="BM208" i="2" s="1"/>
  <c r="BN208" i="2"/>
  <c r="BL208" i="2" s="1"/>
  <c r="BN200" i="2"/>
  <c r="BL200" i="2" s="1"/>
  <c r="BO200" i="2"/>
  <c r="BM200" i="2" s="1"/>
  <c r="BN192" i="2"/>
  <c r="BL192" i="2" s="1"/>
  <c r="BO192" i="2"/>
  <c r="BM192" i="2" s="1"/>
  <c r="BN184" i="2"/>
  <c r="BL184" i="2" s="1"/>
  <c r="BO184" i="2"/>
  <c r="BM184" i="2" s="1"/>
  <c r="BN185" i="2"/>
  <c r="BL185" i="2" s="1"/>
  <c r="BO185" i="2"/>
  <c r="BM185" i="2" s="1"/>
  <c r="BN180" i="2"/>
  <c r="BO180" i="2"/>
  <c r="BN239" i="2"/>
  <c r="BL239" i="2" s="1"/>
  <c r="BO239" i="2"/>
  <c r="BM239" i="2" s="1"/>
  <c r="BN233" i="2"/>
  <c r="BO233" i="2"/>
  <c r="BN223" i="2"/>
  <c r="BL223" i="2" s="1"/>
  <c r="BO223" i="2"/>
  <c r="BM223" i="2" s="1"/>
  <c r="BN215" i="2"/>
  <c r="BL215" i="2" s="1"/>
  <c r="BO215" i="2"/>
  <c r="BO207" i="2"/>
  <c r="BM207" i="2" s="1"/>
  <c r="BN207" i="2"/>
  <c r="BL207" i="2" s="1"/>
  <c r="BN199" i="2"/>
  <c r="BL199" i="2" s="1"/>
  <c r="BO199" i="2"/>
  <c r="BM199" i="2" s="1"/>
  <c r="BN191" i="2"/>
  <c r="BL191" i="2" s="1"/>
  <c r="BO191" i="2"/>
  <c r="BM191" i="2" s="1"/>
  <c r="BN183" i="2"/>
  <c r="BL183" i="2" s="1"/>
  <c r="BO183" i="2"/>
  <c r="BM183" i="2" s="1"/>
  <c r="BO249" i="2"/>
  <c r="BM249" i="2" s="1"/>
  <c r="BN249" i="2"/>
  <c r="BL249" i="2" s="1"/>
  <c r="BO209" i="2"/>
  <c r="BM209" i="2" s="1"/>
  <c r="BN209" i="2"/>
  <c r="BL209" i="2" s="1"/>
  <c r="BN217" i="2"/>
  <c r="BO217" i="2"/>
  <c r="BN187" i="2"/>
  <c r="BO187" i="2"/>
  <c r="BN246" i="2"/>
  <c r="BL246" i="2" s="1"/>
  <c r="BO246" i="2"/>
  <c r="BM246" i="2" s="1"/>
  <c r="BN238" i="2"/>
  <c r="BL238" i="2" s="1"/>
  <c r="BO238" i="2"/>
  <c r="BM238" i="2" s="1"/>
  <c r="BN230" i="2"/>
  <c r="BL230" i="2" s="1"/>
  <c r="BO230" i="2"/>
  <c r="BM230" i="2" s="1"/>
  <c r="BN222" i="2"/>
  <c r="BL222" i="2" s="1"/>
  <c r="BO222" i="2"/>
  <c r="BM222" i="2" s="1"/>
  <c r="BO214" i="2"/>
  <c r="BN214" i="2"/>
  <c r="BL214" i="2" s="1"/>
  <c r="BO206" i="2"/>
  <c r="BM206" i="2" s="1"/>
  <c r="BN206" i="2"/>
  <c r="BL206" i="2" s="1"/>
  <c r="BN198" i="2"/>
  <c r="BL198" i="2" s="1"/>
  <c r="BO198" i="2"/>
  <c r="BM198" i="2" s="1"/>
  <c r="BO190" i="2"/>
  <c r="BM190" i="2" s="1"/>
  <c r="BN190" i="2"/>
  <c r="BL190" i="2" s="1"/>
  <c r="BN182" i="2"/>
  <c r="BL182" i="2" s="1"/>
  <c r="BO182" i="2"/>
  <c r="BM182" i="2" s="1"/>
  <c r="BO210" i="2"/>
  <c r="BN210" i="2"/>
  <c r="BO241" i="2"/>
  <c r="BM241" i="2" s="1"/>
  <c r="BN241" i="2"/>
  <c r="BL241" i="2" s="1"/>
  <c r="BO225" i="2"/>
  <c r="BM225" i="2" s="1"/>
  <c r="BN225" i="2"/>
  <c r="BL225" i="2" s="1"/>
  <c r="BN201" i="2"/>
  <c r="BL201" i="2" s="1"/>
  <c r="BO201" i="2"/>
  <c r="BM201" i="2" s="1"/>
  <c r="BO224" i="2"/>
  <c r="BN224" i="2"/>
  <c r="BO253" i="2"/>
  <c r="BN253" i="2"/>
  <c r="BL253" i="2" s="1"/>
  <c r="BO245" i="2"/>
  <c r="BM245" i="2" s="1"/>
  <c r="BN245" i="2"/>
  <c r="BL245" i="2" s="1"/>
  <c r="BN237" i="2"/>
  <c r="BL237" i="2" s="1"/>
  <c r="BO237" i="2"/>
  <c r="BM237" i="2" s="1"/>
  <c r="BO229" i="2"/>
  <c r="BM229" i="2" s="1"/>
  <c r="BN229" i="2"/>
  <c r="BL229" i="2" s="1"/>
  <c r="BN221" i="2"/>
  <c r="BL221" i="2" s="1"/>
  <c r="BO221" i="2"/>
  <c r="BM221" i="2" s="1"/>
  <c r="BN213" i="2"/>
  <c r="BL213" i="2" s="1"/>
  <c r="BO213" i="2"/>
  <c r="BN205" i="2"/>
  <c r="BL205" i="2" s="1"/>
  <c r="BO205" i="2"/>
  <c r="BM205" i="2" s="1"/>
  <c r="BN197" i="2"/>
  <c r="BL197" i="2" s="1"/>
  <c r="BO197" i="2"/>
  <c r="BM197" i="2" s="1"/>
  <c r="BO189" i="2"/>
  <c r="BN189" i="2"/>
  <c r="BN181" i="2"/>
  <c r="BL181" i="2" s="1"/>
  <c r="BO181" i="2"/>
  <c r="BM181" i="2" s="1"/>
  <c r="BO247" i="2"/>
  <c r="BN247" i="2"/>
  <c r="BN252" i="2"/>
  <c r="BL252" i="2" s="1"/>
  <c r="BO252" i="2"/>
  <c r="BN244" i="2"/>
  <c r="BL244" i="2" s="1"/>
  <c r="BO244" i="2"/>
  <c r="BM244" i="2" s="1"/>
  <c r="BN236" i="2"/>
  <c r="BL236" i="2" s="1"/>
  <c r="BO236" i="2"/>
  <c r="BM236" i="2" s="1"/>
  <c r="BO228" i="2"/>
  <c r="BM228" i="2" s="1"/>
  <c r="BN228" i="2"/>
  <c r="BL228" i="2" s="1"/>
  <c r="BN220" i="2"/>
  <c r="BL220" i="2" s="1"/>
  <c r="BO220" i="2"/>
  <c r="BM220" i="2" s="1"/>
  <c r="BO212" i="2"/>
  <c r="BN212" i="2"/>
  <c r="BL212" i="2" s="1"/>
  <c r="BO204" i="2"/>
  <c r="BM204" i="2" s="1"/>
  <c r="BN204" i="2"/>
  <c r="BL204" i="2" s="1"/>
  <c r="BN188" i="2"/>
  <c r="BL188" i="2" s="1"/>
  <c r="BO188" i="2"/>
  <c r="BM188" i="2" s="1"/>
  <c r="BK105" i="2"/>
  <c r="BL105" i="2" s="1"/>
  <c r="L105" i="2" s="1"/>
  <c r="BK103" i="2"/>
  <c r="BL103" i="2" s="1"/>
  <c r="L103" i="2" s="1"/>
  <c r="BK104" i="2"/>
  <c r="BL104" i="2" s="1"/>
  <c r="L104" i="2" s="1"/>
  <c r="BK548" i="2"/>
  <c r="BL548" i="2" s="1"/>
  <c r="BO157" i="2"/>
  <c r="BN157" i="2"/>
  <c r="BO179" i="2"/>
  <c r="BM179" i="2" s="1"/>
  <c r="BN179" i="2"/>
  <c r="BL179" i="2" s="1"/>
  <c r="BO171" i="2"/>
  <c r="BM171" i="2" s="1"/>
  <c r="BN171" i="2"/>
  <c r="BL171" i="2" s="1"/>
  <c r="BO163" i="2"/>
  <c r="BM163" i="2" s="1"/>
  <c r="BN163" i="2"/>
  <c r="BL163" i="2" s="1"/>
  <c r="BO155" i="2"/>
  <c r="BM155" i="2" s="1"/>
  <c r="BN155" i="2"/>
  <c r="BL155" i="2" s="1"/>
  <c r="BO147" i="2"/>
  <c r="BM147" i="2" s="1"/>
  <c r="BN147" i="2"/>
  <c r="BL147" i="2" s="1"/>
  <c r="BN139" i="2"/>
  <c r="BL139" i="2" s="1"/>
  <c r="BO139" i="2"/>
  <c r="BM139" i="2" s="1"/>
  <c r="BN131" i="2"/>
  <c r="BL131" i="2" s="1"/>
  <c r="BO131" i="2"/>
  <c r="BM131" i="2" s="1"/>
  <c r="BN123" i="2"/>
  <c r="BL123" i="2" s="1"/>
  <c r="BO123" i="2"/>
  <c r="BM123" i="2" s="1"/>
  <c r="BO115" i="2"/>
  <c r="BM115" i="2" s="1"/>
  <c r="BN115" i="2"/>
  <c r="BL115" i="2" s="1"/>
  <c r="BO107" i="2"/>
  <c r="BN107" i="2"/>
  <c r="BO770" i="2"/>
  <c r="BM770" i="2" s="1"/>
  <c r="BN770" i="2"/>
  <c r="BL770" i="2" s="1"/>
  <c r="BO762" i="2"/>
  <c r="BN762" i="2"/>
  <c r="BO754" i="2"/>
  <c r="BM754" i="2" s="1"/>
  <c r="BN754" i="2"/>
  <c r="BL754" i="2" s="1"/>
  <c r="BO746" i="2"/>
  <c r="BM746" i="2" s="1"/>
  <c r="BN746" i="2"/>
  <c r="BL746" i="2" s="1"/>
  <c r="BN738" i="2"/>
  <c r="BL738" i="2" s="1"/>
  <c r="BO738" i="2"/>
  <c r="BM738" i="2" s="1"/>
  <c r="BN178" i="2"/>
  <c r="BL178" i="2" s="1"/>
  <c r="BO178" i="2"/>
  <c r="BM178" i="2" s="1"/>
  <c r="BO170" i="2"/>
  <c r="BM170" i="2" s="1"/>
  <c r="BN170" i="2"/>
  <c r="BL170" i="2" s="1"/>
  <c r="BO162" i="2"/>
  <c r="BM162" i="2" s="1"/>
  <c r="BN162" i="2"/>
  <c r="BL162" i="2" s="1"/>
  <c r="BN154" i="2"/>
  <c r="BL154" i="2" s="1"/>
  <c r="BO154" i="2"/>
  <c r="BM154" i="2" s="1"/>
  <c r="BN146" i="2"/>
  <c r="BL146" i="2" s="1"/>
  <c r="BO146" i="2"/>
  <c r="BM146" i="2" s="1"/>
  <c r="BO138" i="2"/>
  <c r="BM138" i="2" s="1"/>
  <c r="BN138" i="2"/>
  <c r="BL138" i="2" s="1"/>
  <c r="BO130" i="2"/>
  <c r="BM130" i="2" s="1"/>
  <c r="BN130" i="2"/>
  <c r="BL130" i="2" s="1"/>
  <c r="BO122" i="2"/>
  <c r="BN122" i="2"/>
  <c r="BO114" i="2"/>
  <c r="BM114" i="2" s="1"/>
  <c r="BN114" i="2"/>
  <c r="BL114" i="2" s="1"/>
  <c r="BO106" i="2"/>
  <c r="BN106" i="2"/>
  <c r="BO768" i="2"/>
  <c r="BM768" i="2" s="1"/>
  <c r="BN768" i="2"/>
  <c r="BL768" i="2" s="1"/>
  <c r="BN760" i="2"/>
  <c r="BL760" i="2" s="1"/>
  <c r="BO760" i="2"/>
  <c r="BM760" i="2" s="1"/>
  <c r="BN752" i="2"/>
  <c r="BL752" i="2" s="1"/>
  <c r="BO752" i="2"/>
  <c r="BM752" i="2" s="1"/>
  <c r="BN744" i="2"/>
  <c r="BL744" i="2" s="1"/>
  <c r="BO744" i="2"/>
  <c r="BM744" i="2" s="1"/>
  <c r="BO736" i="2"/>
  <c r="BM736" i="2" s="1"/>
  <c r="BN736" i="2"/>
  <c r="BL736" i="2" s="1"/>
  <c r="BO143" i="2"/>
  <c r="BN143" i="2"/>
  <c r="BO176" i="2"/>
  <c r="BM176" i="2" s="1"/>
  <c r="BN176" i="2"/>
  <c r="BL176" i="2" s="1"/>
  <c r="BO168" i="2"/>
  <c r="BM168" i="2" s="1"/>
  <c r="BN168" i="2"/>
  <c r="BL168" i="2" s="1"/>
  <c r="BO160" i="2"/>
  <c r="BM160" i="2" s="1"/>
  <c r="BN160" i="2"/>
  <c r="BL160" i="2" s="1"/>
  <c r="BO152" i="2"/>
  <c r="BM152" i="2" s="1"/>
  <c r="BN152" i="2"/>
  <c r="BL152" i="2" s="1"/>
  <c r="BO144" i="2"/>
  <c r="BM144" i="2" s="1"/>
  <c r="BN144" i="2"/>
  <c r="BL144" i="2" s="1"/>
  <c r="BO136" i="2"/>
  <c r="BN136" i="2"/>
  <c r="BO128" i="2"/>
  <c r="BM128" i="2" s="1"/>
  <c r="BN128" i="2"/>
  <c r="BL128" i="2" s="1"/>
  <c r="BO120" i="2"/>
  <c r="BN120" i="2"/>
  <c r="BN112" i="2"/>
  <c r="BL112" i="2" s="1"/>
  <c r="BO112" i="2"/>
  <c r="BM112" i="2" s="1"/>
  <c r="BO771" i="2"/>
  <c r="BM771" i="2" s="1"/>
  <c r="BN771" i="2"/>
  <c r="BL771" i="2" s="1"/>
  <c r="BO753" i="2"/>
  <c r="BM753" i="2" s="1"/>
  <c r="BN753" i="2"/>
  <c r="BL753" i="2" s="1"/>
  <c r="BO737" i="2"/>
  <c r="BM737" i="2" s="1"/>
  <c r="BN737" i="2"/>
  <c r="BL737" i="2" s="1"/>
  <c r="BO177" i="2"/>
  <c r="BM177" i="2" s="1"/>
  <c r="BN177" i="2"/>
  <c r="BL177" i="2" s="1"/>
  <c r="BO767" i="2"/>
  <c r="BM767" i="2" s="1"/>
  <c r="BN767" i="2"/>
  <c r="BL767" i="2" s="1"/>
  <c r="BO759" i="2"/>
  <c r="BM759" i="2" s="1"/>
  <c r="BN759" i="2"/>
  <c r="BL759" i="2" s="1"/>
  <c r="BO751" i="2"/>
  <c r="BN751" i="2"/>
  <c r="BO743" i="2"/>
  <c r="BM743" i="2" s="1"/>
  <c r="BN743" i="2"/>
  <c r="BL743" i="2" s="1"/>
  <c r="BN735" i="2"/>
  <c r="BO735" i="2"/>
  <c r="BO150" i="2"/>
  <c r="BN150" i="2"/>
  <c r="BO175" i="2"/>
  <c r="BM175" i="2" s="1"/>
  <c r="BN175" i="2"/>
  <c r="BL175" i="2" s="1"/>
  <c r="BO167" i="2"/>
  <c r="BM167" i="2" s="1"/>
  <c r="BN167" i="2"/>
  <c r="BL167" i="2" s="1"/>
  <c r="BO151" i="2"/>
  <c r="BM151" i="2" s="1"/>
  <c r="BN151" i="2"/>
  <c r="BL151" i="2" s="1"/>
  <c r="BN173" i="2"/>
  <c r="BO173" i="2"/>
  <c r="BN135" i="2"/>
  <c r="BL135" i="2" s="1"/>
  <c r="BO135" i="2"/>
  <c r="BM135" i="2" s="1"/>
  <c r="BO127" i="2"/>
  <c r="BM127" i="2" s="1"/>
  <c r="BN127" i="2"/>
  <c r="BL127" i="2" s="1"/>
  <c r="BN119" i="2"/>
  <c r="BL119" i="2" s="1"/>
  <c r="BO119" i="2"/>
  <c r="BM119" i="2" s="1"/>
  <c r="BO111" i="2"/>
  <c r="BM111" i="2" s="1"/>
  <c r="BN111" i="2"/>
  <c r="BL111" i="2" s="1"/>
  <c r="BO745" i="2"/>
  <c r="BM745" i="2" s="1"/>
  <c r="BN745" i="2"/>
  <c r="BL745" i="2" s="1"/>
  <c r="BO766" i="2"/>
  <c r="BM766" i="2" s="1"/>
  <c r="BN766" i="2"/>
  <c r="BL766" i="2" s="1"/>
  <c r="BO758" i="2"/>
  <c r="BN758" i="2"/>
  <c r="BO750" i="2"/>
  <c r="BM750" i="2" s="1"/>
  <c r="BN750" i="2"/>
  <c r="BL750" i="2" s="1"/>
  <c r="BO742" i="2"/>
  <c r="BN742" i="2"/>
  <c r="BN174" i="2"/>
  <c r="BL174" i="2" s="1"/>
  <c r="BO174" i="2"/>
  <c r="BM174" i="2" s="1"/>
  <c r="BO158" i="2"/>
  <c r="BM158" i="2" s="1"/>
  <c r="BN158" i="2"/>
  <c r="BL158" i="2" s="1"/>
  <c r="BO142" i="2"/>
  <c r="BM142" i="2" s="1"/>
  <c r="BN142" i="2"/>
  <c r="BL142" i="2" s="1"/>
  <c r="BO134" i="2"/>
  <c r="BM134" i="2" s="1"/>
  <c r="BN134" i="2"/>
  <c r="BL134" i="2" s="1"/>
  <c r="BO126" i="2"/>
  <c r="BM126" i="2" s="1"/>
  <c r="BN126" i="2"/>
  <c r="BL126" i="2" s="1"/>
  <c r="BO118" i="2"/>
  <c r="BM118" i="2" s="1"/>
  <c r="BN118" i="2"/>
  <c r="BL118" i="2" s="1"/>
  <c r="BN110" i="2"/>
  <c r="BL110" i="2" s="1"/>
  <c r="BO110" i="2"/>
  <c r="BM110" i="2" s="1"/>
  <c r="BO755" i="2"/>
  <c r="BM755" i="2" s="1"/>
  <c r="BN755" i="2"/>
  <c r="BL755" i="2" s="1"/>
  <c r="BO739" i="2"/>
  <c r="BM739" i="2" s="1"/>
  <c r="BN739" i="2"/>
  <c r="BL739" i="2" s="1"/>
  <c r="BO769" i="2"/>
  <c r="BN769" i="2"/>
  <c r="BO161" i="2"/>
  <c r="BM161" i="2" s="1"/>
  <c r="BN161" i="2"/>
  <c r="BL161" i="2" s="1"/>
  <c r="BN145" i="2"/>
  <c r="BL145" i="2" s="1"/>
  <c r="BO145" i="2"/>
  <c r="BM145" i="2" s="1"/>
  <c r="BO129" i="2"/>
  <c r="BN129" i="2"/>
  <c r="BO113" i="2"/>
  <c r="BN113" i="2"/>
  <c r="BO765" i="2"/>
  <c r="BN765" i="2"/>
  <c r="BO757" i="2"/>
  <c r="BM757" i="2" s="1"/>
  <c r="BN757" i="2"/>
  <c r="BL757" i="2" s="1"/>
  <c r="BO749" i="2"/>
  <c r="BN749" i="2"/>
  <c r="BO741" i="2"/>
  <c r="BM741" i="2" s="1"/>
  <c r="BN741" i="2"/>
  <c r="BL741" i="2" s="1"/>
  <c r="BO165" i="2"/>
  <c r="BM165" i="2" s="1"/>
  <c r="BN165" i="2"/>
  <c r="BL165" i="2" s="1"/>
  <c r="BO149" i="2"/>
  <c r="BM149" i="2" s="1"/>
  <c r="BN149" i="2"/>
  <c r="BL149" i="2" s="1"/>
  <c r="BO141" i="2"/>
  <c r="BM141" i="2" s="1"/>
  <c r="BN141" i="2"/>
  <c r="BL141" i="2" s="1"/>
  <c r="BO133" i="2"/>
  <c r="BM133" i="2" s="1"/>
  <c r="BN133" i="2"/>
  <c r="BL133" i="2" s="1"/>
  <c r="BO125" i="2"/>
  <c r="BM125" i="2" s="1"/>
  <c r="BN125" i="2"/>
  <c r="BL125" i="2" s="1"/>
  <c r="BO117" i="2"/>
  <c r="BM117" i="2" s="1"/>
  <c r="BN117" i="2"/>
  <c r="BL117" i="2" s="1"/>
  <c r="BO109" i="2"/>
  <c r="BM109" i="2" s="1"/>
  <c r="BN109" i="2"/>
  <c r="BL109" i="2" s="1"/>
  <c r="BO763" i="2"/>
  <c r="BM763" i="2" s="1"/>
  <c r="BN763" i="2"/>
  <c r="BL763" i="2" s="1"/>
  <c r="BO747" i="2"/>
  <c r="BM747" i="2" s="1"/>
  <c r="BN747" i="2"/>
  <c r="BL747" i="2" s="1"/>
  <c r="BO761" i="2"/>
  <c r="BM761" i="2" s="1"/>
  <c r="BN761" i="2"/>
  <c r="BL761" i="2" s="1"/>
  <c r="BO159" i="2"/>
  <c r="BN159" i="2"/>
  <c r="BN169" i="2"/>
  <c r="BL169" i="2" s="1"/>
  <c r="BO169" i="2"/>
  <c r="BM169" i="2" s="1"/>
  <c r="BO153" i="2"/>
  <c r="BM153" i="2" s="1"/>
  <c r="BN153" i="2"/>
  <c r="BL153" i="2" s="1"/>
  <c r="BO137" i="2"/>
  <c r="BM137" i="2" s="1"/>
  <c r="BN137" i="2"/>
  <c r="BL137" i="2" s="1"/>
  <c r="BO121" i="2"/>
  <c r="BM121" i="2" s="1"/>
  <c r="BN121" i="2"/>
  <c r="BL121" i="2" s="1"/>
  <c r="BN764" i="2"/>
  <c r="BL764" i="2" s="1"/>
  <c r="BO764" i="2"/>
  <c r="BM764" i="2" s="1"/>
  <c r="BN756" i="2"/>
  <c r="BL756" i="2" s="1"/>
  <c r="BO756" i="2"/>
  <c r="BM756" i="2" s="1"/>
  <c r="BN748" i="2"/>
  <c r="BL748" i="2" s="1"/>
  <c r="BO748" i="2"/>
  <c r="BM748" i="2" s="1"/>
  <c r="BN740" i="2"/>
  <c r="BL740" i="2" s="1"/>
  <c r="BO740" i="2"/>
  <c r="BM740" i="2" s="1"/>
  <c r="BL620" i="2"/>
  <c r="BL532" i="2"/>
  <c r="BL436" i="2"/>
  <c r="BL364" i="2"/>
  <c r="BL324" i="2"/>
  <c r="BO166" i="2"/>
  <c r="BN166" i="2"/>
  <c r="BO172" i="2"/>
  <c r="BM172" i="2" s="1"/>
  <c r="BN172" i="2"/>
  <c r="BL172" i="2" s="1"/>
  <c r="BN164" i="2"/>
  <c r="BL164" i="2" s="1"/>
  <c r="BO164" i="2"/>
  <c r="BM164" i="2" s="1"/>
  <c r="BO156" i="2"/>
  <c r="BM156" i="2" s="1"/>
  <c r="BN156" i="2"/>
  <c r="BL156" i="2" s="1"/>
  <c r="BO148" i="2"/>
  <c r="BM148" i="2" s="1"/>
  <c r="BN148" i="2"/>
  <c r="BL148" i="2" s="1"/>
  <c r="BO140" i="2"/>
  <c r="BM140" i="2" s="1"/>
  <c r="BN140" i="2"/>
  <c r="BL140" i="2" s="1"/>
  <c r="BO132" i="2"/>
  <c r="BM132" i="2" s="1"/>
  <c r="BN132" i="2"/>
  <c r="BL132" i="2" s="1"/>
  <c r="BO124" i="2"/>
  <c r="BM124" i="2" s="1"/>
  <c r="BN124" i="2"/>
  <c r="BL124" i="2" s="1"/>
  <c r="BO116" i="2"/>
  <c r="BM116" i="2" s="1"/>
  <c r="BN116" i="2"/>
  <c r="BL116" i="2" s="1"/>
  <c r="BO108" i="2"/>
  <c r="BM108" i="2" s="1"/>
  <c r="BN108" i="2"/>
  <c r="BL108" i="2" s="1"/>
  <c r="BL100" i="2"/>
  <c r="BL68" i="2"/>
  <c r="BL619" i="2"/>
  <c r="BL595" i="2"/>
  <c r="BL435" i="2"/>
  <c r="BL411" i="2"/>
  <c r="BL323" i="2"/>
  <c r="BL67" i="2"/>
  <c r="BO43" i="2"/>
  <c r="BM43" i="2" s="1"/>
  <c r="BN43" i="2"/>
  <c r="BL43" i="2" s="1"/>
  <c r="BO34" i="2"/>
  <c r="BN34" i="2"/>
  <c r="BL618" i="2"/>
  <c r="BO602" i="2"/>
  <c r="BM602" i="2" s="1"/>
  <c r="BN602" i="2"/>
  <c r="BL602" i="2" s="1"/>
  <c r="BM570" i="2"/>
  <c r="BL546" i="2"/>
  <c r="BL434" i="2"/>
  <c r="BM346" i="2"/>
  <c r="BL322" i="2"/>
  <c r="BO306" i="2"/>
  <c r="BM306" i="2" s="1"/>
  <c r="BN306" i="2"/>
  <c r="BL306" i="2" s="1"/>
  <c r="BL66" i="2"/>
  <c r="BO50" i="2"/>
  <c r="BN50" i="2"/>
  <c r="BO609" i="2"/>
  <c r="BM609" i="2" s="1"/>
  <c r="BN609" i="2"/>
  <c r="BL609" i="2" s="1"/>
  <c r="BO601" i="2"/>
  <c r="BN601" i="2"/>
  <c r="BL545" i="2"/>
  <c r="BO529" i="2"/>
  <c r="BN529" i="2"/>
  <c r="BL433" i="2"/>
  <c r="BO89" i="2"/>
  <c r="BM89" i="2" s="1"/>
  <c r="BN89" i="2"/>
  <c r="BL89" i="2" s="1"/>
  <c r="BL65" i="2"/>
  <c r="BO49" i="2"/>
  <c r="BM49" i="2" s="1"/>
  <c r="BN49" i="2"/>
  <c r="BL49" i="2" s="1"/>
  <c r="BL544" i="2"/>
  <c r="BL623" i="2"/>
  <c r="BL327" i="2"/>
  <c r="BL319" i="2"/>
  <c r="BL311" i="2"/>
  <c r="BL287" i="2"/>
  <c r="BL55" i="2"/>
  <c r="BL622" i="2"/>
  <c r="BO606" i="2"/>
  <c r="BM606" i="2" s="1"/>
  <c r="BN606" i="2"/>
  <c r="BL606" i="2" s="1"/>
  <c r="BL438" i="2"/>
  <c r="BL326" i="2"/>
  <c r="BO310" i="2"/>
  <c r="BM310" i="2" s="1"/>
  <c r="BN310" i="2"/>
  <c r="BL310" i="2" s="1"/>
  <c r="BO270" i="2"/>
  <c r="BN270" i="2"/>
  <c r="BL102" i="2"/>
  <c r="BL70" i="2"/>
  <c r="BL621" i="2"/>
  <c r="BL605" i="2"/>
  <c r="BL597" i="2"/>
  <c r="BL549" i="2"/>
  <c r="BL437" i="2"/>
  <c r="BL429" i="2"/>
  <c r="BO421" i="2"/>
  <c r="BM421" i="2" s="1"/>
  <c r="BN421" i="2"/>
  <c r="BL421" i="2" s="1"/>
  <c r="BL413" i="2"/>
  <c r="BL405" i="2"/>
  <c r="BL325" i="2"/>
  <c r="BL101" i="2"/>
  <c r="BL69" i="2"/>
  <c r="BO513" i="2"/>
  <c r="BO544" i="2"/>
  <c r="BM544" i="2" s="1"/>
  <c r="BO528" i="2"/>
  <c r="BM528" i="2" s="1"/>
  <c r="BO424" i="2"/>
  <c r="BM424" i="2" s="1"/>
  <c r="BO408" i="2"/>
  <c r="BM408" i="2" s="1"/>
  <c r="BO535" i="2"/>
  <c r="BM535" i="2" s="1"/>
  <c r="BO519" i="2"/>
  <c r="BM519" i="2" s="1"/>
  <c r="BO431" i="2"/>
  <c r="BM431" i="2" s="1"/>
  <c r="BO423" i="2"/>
  <c r="BM423" i="2" s="1"/>
  <c r="BO415" i="2"/>
  <c r="BM415" i="2" s="1"/>
  <c r="BO407" i="2"/>
  <c r="BM407" i="2" s="1"/>
  <c r="BO422" i="2"/>
  <c r="BM422" i="2" s="1"/>
  <c r="BO549" i="2"/>
  <c r="BM549" i="2" s="1"/>
  <c r="BO541" i="2"/>
  <c r="BM541" i="2" s="1"/>
  <c r="BO533" i="2"/>
  <c r="BM533" i="2" s="1"/>
  <c r="BO525" i="2"/>
  <c r="BM525" i="2" s="1"/>
  <c r="BO517" i="2"/>
  <c r="BM517" i="2" s="1"/>
  <c r="BO437" i="2"/>
  <c r="BM437" i="2" s="1"/>
  <c r="BO429" i="2"/>
  <c r="BM429" i="2" s="1"/>
  <c r="BO413" i="2"/>
  <c r="BM413" i="2" s="1"/>
  <c r="BO526" i="2"/>
  <c r="BM526" i="2" s="1"/>
  <c r="BO548" i="2"/>
  <c r="BO540" i="2"/>
  <c r="BM540" i="2" s="1"/>
  <c r="BO524" i="2"/>
  <c r="BM524" i="2" s="1"/>
  <c r="BO436" i="2"/>
  <c r="BM436" i="2" s="1"/>
  <c r="BO420" i="2"/>
  <c r="BM420" i="2" s="1"/>
  <c r="BO404" i="2"/>
  <c r="BM404" i="2" s="1"/>
  <c r="BO547" i="2"/>
  <c r="BO531" i="2"/>
  <c r="BM531" i="2" s="1"/>
  <c r="BO515" i="2"/>
  <c r="BO427" i="2"/>
  <c r="BM427" i="2" s="1"/>
  <c r="BO419" i="2"/>
  <c r="BM419" i="2" s="1"/>
  <c r="BO411" i="2"/>
  <c r="BM411" i="2" s="1"/>
  <c r="BO403" i="2"/>
  <c r="BM403" i="2" s="1"/>
  <c r="BO542" i="2"/>
  <c r="BM542" i="2" s="1"/>
  <c r="BO518" i="2"/>
  <c r="BM518" i="2" s="1"/>
  <c r="BO438" i="2"/>
  <c r="BM438" i="2" s="1"/>
  <c r="BO406" i="2"/>
  <c r="BM406" i="2" s="1"/>
  <c r="BO538" i="2"/>
  <c r="BM538" i="2" s="1"/>
  <c r="BO530" i="2"/>
  <c r="BM530" i="2" s="1"/>
  <c r="BO522" i="2"/>
  <c r="BM522" i="2" s="1"/>
  <c r="BO514" i="2"/>
  <c r="BM514" i="2" s="1"/>
  <c r="BO434" i="2"/>
  <c r="BM434" i="2" s="1"/>
  <c r="BO426" i="2"/>
  <c r="BM426" i="2" s="1"/>
  <c r="BO410" i="2"/>
  <c r="BM410" i="2" s="1"/>
  <c r="BO534" i="2"/>
  <c r="BM534" i="2" s="1"/>
  <c r="BO430" i="2"/>
  <c r="BM430" i="2" s="1"/>
  <c r="BO414" i="2"/>
  <c r="BM414" i="2" s="1"/>
  <c r="BO545" i="2"/>
  <c r="BM545" i="2" s="1"/>
  <c r="BO537" i="2"/>
  <c r="BM537" i="2" s="1"/>
  <c r="BO521" i="2"/>
  <c r="BM521" i="2" s="1"/>
  <c r="BO433" i="2"/>
  <c r="BM433" i="2" s="1"/>
  <c r="BO417" i="2"/>
  <c r="BM417" i="2" s="1"/>
  <c r="BO63" i="2"/>
  <c r="BM63" i="2" s="1"/>
  <c r="BM670" i="2"/>
  <c r="BO614" i="2"/>
  <c r="BM614" i="2" s="1"/>
  <c r="BO598" i="2"/>
  <c r="BM598" i="2" s="1"/>
  <c r="BM486" i="2"/>
  <c r="BO318" i="2"/>
  <c r="BM318" i="2" s="1"/>
  <c r="BO302" i="2"/>
  <c r="BM302" i="2" s="1"/>
  <c r="BO46" i="2"/>
  <c r="BM46" i="2" s="1"/>
  <c r="BM357" i="2"/>
  <c r="BO610" i="2"/>
  <c r="BO594" i="2"/>
  <c r="BO98" i="2"/>
  <c r="BM98" i="2" s="1"/>
  <c r="BO58" i="2"/>
  <c r="BM58" i="2" s="1"/>
  <c r="BO593" i="2"/>
  <c r="BM593" i="2" s="1"/>
  <c r="BM489" i="2"/>
  <c r="BM353" i="2"/>
  <c r="BO97" i="2"/>
  <c r="BM97" i="2" s="1"/>
  <c r="BO57" i="2"/>
  <c r="BO41" i="2"/>
  <c r="BO590" i="2"/>
  <c r="BM590" i="2" s="1"/>
  <c r="BO71" i="2"/>
  <c r="BO254" i="2"/>
  <c r="BO38" i="2"/>
  <c r="BM38" i="2" s="1"/>
  <c r="BO74" i="2"/>
  <c r="BM74" i="2" s="1"/>
  <c r="BO79" i="2"/>
  <c r="BM79" i="2" s="1"/>
  <c r="BO55" i="2"/>
  <c r="BM55" i="2" s="1"/>
  <c r="BO599" i="2"/>
  <c r="BM599" i="2" s="1"/>
  <c r="BO295" i="2"/>
  <c r="BM295" i="2" s="1"/>
  <c r="BO87" i="2"/>
  <c r="BM87" i="2" s="1"/>
  <c r="BO613" i="2"/>
  <c r="BM613" i="2" s="1"/>
  <c r="BO597" i="2"/>
  <c r="BM597" i="2" s="1"/>
  <c r="BO589" i="2"/>
  <c r="BM589" i="2" s="1"/>
  <c r="BO405" i="2"/>
  <c r="BM405" i="2" s="1"/>
  <c r="BO317" i="2"/>
  <c r="BM317" i="2" s="1"/>
  <c r="BO309" i="2"/>
  <c r="BM309" i="2" s="1"/>
  <c r="BO301" i="2"/>
  <c r="BM301" i="2" s="1"/>
  <c r="BO293" i="2"/>
  <c r="BM293" i="2" s="1"/>
  <c r="BO607" i="2"/>
  <c r="BM607" i="2" s="1"/>
  <c r="BO527" i="2"/>
  <c r="BO298" i="2"/>
  <c r="BO319" i="2"/>
  <c r="BM319" i="2" s="1"/>
  <c r="BO620" i="2"/>
  <c r="BM620" i="2" s="1"/>
  <c r="BO612" i="2"/>
  <c r="BM612" i="2" s="1"/>
  <c r="BO604" i="2"/>
  <c r="BM604" i="2" s="1"/>
  <c r="BO596" i="2"/>
  <c r="BM596" i="2" s="1"/>
  <c r="BO588" i="2"/>
  <c r="BM588" i="2" s="1"/>
  <c r="BO532" i="2"/>
  <c r="BM532" i="2" s="1"/>
  <c r="BO516" i="2"/>
  <c r="BM516" i="2" s="1"/>
  <c r="BO428" i="2"/>
  <c r="BM428" i="2" s="1"/>
  <c r="BO412" i="2"/>
  <c r="BM412" i="2" s="1"/>
  <c r="BM332" i="2"/>
  <c r="BO316" i="2"/>
  <c r="BM316" i="2" s="1"/>
  <c r="BO308" i="2"/>
  <c r="BM308" i="2" s="1"/>
  <c r="BO300" i="2"/>
  <c r="BM300" i="2" s="1"/>
  <c r="BO292" i="2"/>
  <c r="BM292" i="2" s="1"/>
  <c r="BO268" i="2"/>
  <c r="BO314" i="2"/>
  <c r="BO92" i="2"/>
  <c r="BO84" i="2"/>
  <c r="BM84" i="2" s="1"/>
  <c r="BO76" i="2"/>
  <c r="BM76" i="2" s="1"/>
  <c r="BO60" i="2"/>
  <c r="BM60" i="2" s="1"/>
  <c r="BO52" i="2"/>
  <c r="BM52" i="2" s="1"/>
  <c r="BO44" i="2"/>
  <c r="BM44" i="2" s="1"/>
  <c r="BO36" i="2"/>
  <c r="BM36" i="2" s="1"/>
  <c r="BO605" i="2"/>
  <c r="BM605" i="2" s="1"/>
  <c r="BO615" i="2"/>
  <c r="BM615" i="2" s="1"/>
  <c r="BM447" i="2"/>
  <c r="BO611" i="2"/>
  <c r="BM611" i="2" s="1"/>
  <c r="BO603" i="2"/>
  <c r="BO595" i="2"/>
  <c r="BM595" i="2" s="1"/>
  <c r="BO587" i="2"/>
  <c r="BO539" i="2"/>
  <c r="BM539" i="2" s="1"/>
  <c r="BO523" i="2"/>
  <c r="BM523" i="2" s="1"/>
  <c r="BO315" i="2"/>
  <c r="BM315" i="2" s="1"/>
  <c r="BO305" i="2"/>
  <c r="BO299" i="2"/>
  <c r="BM299" i="2" s="1"/>
  <c r="BO91" i="2"/>
  <c r="BM91" i="2" s="1"/>
  <c r="BO83" i="2"/>
  <c r="BM83" i="2" s="1"/>
  <c r="BO75" i="2"/>
  <c r="BM75" i="2" s="1"/>
  <c r="BO59" i="2"/>
  <c r="BM59" i="2" s="1"/>
  <c r="BO51" i="2"/>
  <c r="BM51" i="2" s="1"/>
  <c r="BO311" i="2"/>
  <c r="BM311" i="2" s="1"/>
  <c r="BO418" i="2"/>
  <c r="BO402" i="2"/>
  <c r="BO90" i="2"/>
  <c r="BM90" i="2" s="1"/>
  <c r="BO82" i="2"/>
  <c r="BM82" i="2" s="1"/>
  <c r="BO35" i="2"/>
  <c r="BM35" i="2" s="1"/>
  <c r="BO95" i="2"/>
  <c r="BM95" i="2" s="1"/>
  <c r="BO425" i="2"/>
  <c r="BO409" i="2"/>
  <c r="BO313" i="2"/>
  <c r="BM313" i="2" s="1"/>
  <c r="BO297" i="2"/>
  <c r="BM297" i="2" s="1"/>
  <c r="BO273" i="2"/>
  <c r="BM273" i="2" s="1"/>
  <c r="BO257" i="2"/>
  <c r="BM257" i="2" s="1"/>
  <c r="BO307" i="2"/>
  <c r="BO81" i="2"/>
  <c r="BM81" i="2" s="1"/>
  <c r="BO73" i="2"/>
  <c r="BO591" i="2"/>
  <c r="BM591" i="2" s="1"/>
  <c r="BO303" i="2"/>
  <c r="BM303" i="2" s="1"/>
  <c r="BO616" i="2"/>
  <c r="BM616" i="2" s="1"/>
  <c r="BO608" i="2"/>
  <c r="BM608" i="2" s="1"/>
  <c r="BO600" i="2"/>
  <c r="BM600" i="2" s="1"/>
  <c r="BO592" i="2"/>
  <c r="BM592" i="2" s="1"/>
  <c r="BO536" i="2"/>
  <c r="BO520" i="2"/>
  <c r="BO416" i="2"/>
  <c r="BO320" i="2"/>
  <c r="BM320" i="2" s="1"/>
  <c r="BO312" i="2"/>
  <c r="BO304" i="2"/>
  <c r="BM304" i="2" s="1"/>
  <c r="BO296" i="2"/>
  <c r="BM296" i="2" s="1"/>
  <c r="BO280" i="2"/>
  <c r="BM280" i="2" s="1"/>
  <c r="BO264" i="2"/>
  <c r="BM264" i="2" s="1"/>
  <c r="BO96" i="2"/>
  <c r="BM96" i="2" s="1"/>
  <c r="BO88" i="2"/>
  <c r="BM88" i="2" s="1"/>
  <c r="BO80" i="2"/>
  <c r="BM80" i="2" s="1"/>
  <c r="BO72" i="2"/>
  <c r="BM72" i="2" s="1"/>
  <c r="BO56" i="2"/>
  <c r="BM56" i="2" s="1"/>
  <c r="BO48" i="2"/>
  <c r="BO40" i="2"/>
  <c r="BM40" i="2" s="1"/>
  <c r="BO42" i="2"/>
  <c r="BM42" i="2" s="1"/>
  <c r="BO47" i="2"/>
  <c r="BM47" i="2" s="1"/>
  <c r="BO39" i="2"/>
  <c r="BM39" i="2" s="1"/>
  <c r="BO94" i="2"/>
  <c r="BM94" i="2" s="1"/>
  <c r="BO86" i="2"/>
  <c r="BM86" i="2" s="1"/>
  <c r="BO78" i="2"/>
  <c r="BO62" i="2"/>
  <c r="BM62" i="2" s="1"/>
  <c r="BO54" i="2"/>
  <c r="BM54" i="2" s="1"/>
  <c r="BO277" i="2"/>
  <c r="BO261" i="2"/>
  <c r="BO93" i="2"/>
  <c r="BM93" i="2" s="1"/>
  <c r="BO85" i="2"/>
  <c r="BO77" i="2"/>
  <c r="BM77" i="2" s="1"/>
  <c r="BO61" i="2"/>
  <c r="BM61" i="2" s="1"/>
  <c r="BO53" i="2"/>
  <c r="BM53" i="2" s="1"/>
  <c r="BO45" i="2"/>
  <c r="BM45" i="2" s="1"/>
  <c r="BO37" i="2"/>
  <c r="BM37" i="2" s="1"/>
  <c r="O31" i="2"/>
  <c r="P31" i="2" s="1"/>
  <c r="Q31" i="2" s="1"/>
  <c r="R31" i="2" s="1"/>
  <c r="S31" i="2" s="1"/>
  <c r="T31" i="2" s="1"/>
  <c r="U31" i="2" s="1"/>
  <c r="V31" i="2" s="1"/>
  <c r="W31" i="2" s="1"/>
  <c r="X31" i="2" s="1"/>
  <c r="Y31" i="2" s="1"/>
  <c r="Z31" i="2" s="1"/>
  <c r="AA31" i="2" s="1"/>
  <c r="AB31" i="2" s="1"/>
  <c r="AC31" i="2" s="1"/>
  <c r="AD31" i="2" s="1"/>
  <c r="AE31" i="2" s="1"/>
  <c r="AF31" i="2" s="1"/>
  <c r="AG31" i="2" s="1"/>
  <c r="AH31" i="2" s="1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H9" i="2"/>
  <c r="H8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24" i="2"/>
  <c r="A653" i="2"/>
  <c r="A652" i="2"/>
  <c r="A651" i="2"/>
  <c r="A650" i="2"/>
  <c r="A649" i="2"/>
  <c r="A648" i="2"/>
  <c r="A439" i="2"/>
  <c r="A646" i="2"/>
  <c r="A645" i="2"/>
  <c r="A644" i="2"/>
  <c r="A643" i="2"/>
  <c r="A642" i="2"/>
  <c r="A641" i="2"/>
  <c r="A291" i="2"/>
  <c r="A639" i="2"/>
  <c r="A217" i="2"/>
  <c r="A637" i="2"/>
  <c r="A636" i="2"/>
  <c r="A635" i="2"/>
  <c r="A634" i="2"/>
  <c r="A633" i="2"/>
  <c r="A632" i="2"/>
  <c r="A180" i="2"/>
  <c r="A630" i="2"/>
  <c r="A629" i="2"/>
  <c r="A628" i="2"/>
  <c r="A627" i="2"/>
  <c r="A626" i="2"/>
  <c r="A625" i="2"/>
  <c r="A143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631" i="2"/>
  <c r="A468" i="2"/>
  <c r="A467" i="2"/>
  <c r="A466" i="2"/>
  <c r="A465" i="2"/>
  <c r="A464" i="2"/>
  <c r="A463" i="2"/>
  <c r="A446" i="2"/>
  <c r="A461" i="2"/>
  <c r="A460" i="2"/>
  <c r="A459" i="2"/>
  <c r="A458" i="2"/>
  <c r="A457" i="2"/>
  <c r="A456" i="2"/>
  <c r="A298" i="2"/>
  <c r="A454" i="2"/>
  <c r="A224" i="2"/>
  <c r="A452" i="2"/>
  <c r="A451" i="2"/>
  <c r="A450" i="2"/>
  <c r="A449" i="2"/>
  <c r="A448" i="2"/>
  <c r="A447" i="2"/>
  <c r="A187" i="2"/>
  <c r="A445" i="2"/>
  <c r="A444" i="2"/>
  <c r="A443" i="2"/>
  <c r="A442" i="2"/>
  <c r="A441" i="2"/>
  <c r="A440" i="2"/>
  <c r="A150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L354" i="2" s="1"/>
  <c r="M354" i="2" s="1"/>
  <c r="N354" i="2" s="1"/>
  <c r="O354" i="2" s="1"/>
  <c r="P354" i="2" s="1"/>
  <c r="Q354" i="2" s="1"/>
  <c r="R354" i="2" s="1"/>
  <c r="S354" i="2" s="1"/>
  <c r="T354" i="2" s="1"/>
  <c r="U354" i="2" s="1"/>
  <c r="V354" i="2" s="1"/>
  <c r="W354" i="2" s="1"/>
  <c r="X354" i="2" s="1"/>
  <c r="Y354" i="2" s="1"/>
  <c r="Z354" i="2" s="1"/>
  <c r="AA354" i="2" s="1"/>
  <c r="AB354" i="2" s="1"/>
  <c r="AC354" i="2" s="1"/>
  <c r="AD354" i="2" s="1"/>
  <c r="AE354" i="2" s="1"/>
  <c r="AF354" i="2" s="1"/>
  <c r="AG354" i="2" s="1"/>
  <c r="AH354" i="2" s="1"/>
  <c r="AI354" i="2" s="1"/>
  <c r="AJ354" i="2" s="1"/>
  <c r="AK354" i="2" s="1"/>
  <c r="AL354" i="2" s="1"/>
  <c r="AM354" i="2" s="1"/>
  <c r="AN354" i="2" s="1"/>
  <c r="A353" i="2"/>
  <c r="A352" i="2"/>
  <c r="A351" i="2"/>
  <c r="A350" i="2"/>
  <c r="A349" i="2"/>
  <c r="A348" i="2"/>
  <c r="A347" i="2"/>
  <c r="L347" i="2" s="1"/>
  <c r="M347" i="2" s="1"/>
  <c r="N347" i="2" s="1"/>
  <c r="O347" i="2" s="1"/>
  <c r="P347" i="2" s="1"/>
  <c r="Q347" i="2" s="1"/>
  <c r="R347" i="2" s="1"/>
  <c r="S347" i="2" s="1"/>
  <c r="T347" i="2" s="1"/>
  <c r="U347" i="2" s="1"/>
  <c r="V347" i="2" s="1"/>
  <c r="W347" i="2" s="1"/>
  <c r="X347" i="2" s="1"/>
  <c r="Y347" i="2" s="1"/>
  <c r="Z347" i="2" s="1"/>
  <c r="AA347" i="2" s="1"/>
  <c r="AB347" i="2" s="1"/>
  <c r="AC347" i="2" s="1"/>
  <c r="AD347" i="2" s="1"/>
  <c r="AE347" i="2" s="1"/>
  <c r="AF347" i="2" s="1"/>
  <c r="AG347" i="2" s="1"/>
  <c r="AH347" i="2" s="1"/>
  <c r="AI347" i="2" s="1"/>
  <c r="AJ347" i="2" s="1"/>
  <c r="AK347" i="2" s="1"/>
  <c r="AL347" i="2" s="1"/>
  <c r="AM347" i="2" s="1"/>
  <c r="AN347" i="2" s="1"/>
  <c r="A346" i="2"/>
  <c r="A345" i="2"/>
  <c r="A344" i="2"/>
  <c r="A343" i="2"/>
  <c r="A342" i="2"/>
  <c r="A341" i="2"/>
  <c r="A340" i="2"/>
  <c r="A339" i="2"/>
  <c r="A338" i="2"/>
  <c r="L338" i="2" s="1"/>
  <c r="M338" i="2" s="1"/>
  <c r="N338" i="2" s="1"/>
  <c r="O338" i="2" s="1"/>
  <c r="P338" i="2" s="1"/>
  <c r="Q338" i="2" s="1"/>
  <c r="R338" i="2" s="1"/>
  <c r="S338" i="2" s="1"/>
  <c r="T338" i="2" s="1"/>
  <c r="U338" i="2" s="1"/>
  <c r="V338" i="2" s="1"/>
  <c r="W338" i="2" s="1"/>
  <c r="X338" i="2" s="1"/>
  <c r="Y338" i="2" s="1"/>
  <c r="Z338" i="2" s="1"/>
  <c r="AA338" i="2" s="1"/>
  <c r="AB338" i="2" s="1"/>
  <c r="AC338" i="2" s="1"/>
  <c r="AD338" i="2" s="1"/>
  <c r="AE338" i="2" s="1"/>
  <c r="AF338" i="2" s="1"/>
  <c r="AG338" i="2" s="1"/>
  <c r="AH338" i="2" s="1"/>
  <c r="AI338" i="2" s="1"/>
  <c r="AJ338" i="2" s="1"/>
  <c r="AK338" i="2" s="1"/>
  <c r="AL338" i="2" s="1"/>
  <c r="AM338" i="2" s="1"/>
  <c r="AN338" i="2" s="1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638" i="2"/>
  <c r="A320" i="2"/>
  <c r="A319" i="2"/>
  <c r="A318" i="2"/>
  <c r="A317" i="2"/>
  <c r="L317" i="2" s="1"/>
  <c r="M317" i="2" s="1"/>
  <c r="N317" i="2" s="1"/>
  <c r="O317" i="2" s="1"/>
  <c r="P317" i="2" s="1"/>
  <c r="Q317" i="2" s="1"/>
  <c r="R317" i="2" s="1"/>
  <c r="S317" i="2" s="1"/>
  <c r="T317" i="2" s="1"/>
  <c r="U317" i="2" s="1"/>
  <c r="V317" i="2" s="1"/>
  <c r="W317" i="2" s="1"/>
  <c r="X317" i="2" s="1"/>
  <c r="Y317" i="2" s="1"/>
  <c r="Z317" i="2" s="1"/>
  <c r="AA317" i="2" s="1"/>
  <c r="AB317" i="2" s="1"/>
  <c r="AC317" i="2" s="1"/>
  <c r="AD317" i="2" s="1"/>
  <c r="AE317" i="2" s="1"/>
  <c r="AF317" i="2" s="1"/>
  <c r="AG317" i="2" s="1"/>
  <c r="AH317" i="2" s="1"/>
  <c r="AI317" i="2" s="1"/>
  <c r="AJ317" i="2" s="1"/>
  <c r="AK317" i="2" s="1"/>
  <c r="AL317" i="2" s="1"/>
  <c r="AM317" i="2" s="1"/>
  <c r="AN317" i="2" s="1"/>
  <c r="A316" i="2"/>
  <c r="A315" i="2"/>
  <c r="A453" i="2"/>
  <c r="A313" i="2"/>
  <c r="A312" i="2"/>
  <c r="A311" i="2"/>
  <c r="A310" i="2"/>
  <c r="A309" i="2"/>
  <c r="A308" i="2"/>
  <c r="A305" i="2"/>
  <c r="A306" i="2"/>
  <c r="A231" i="2"/>
  <c r="A304" i="2"/>
  <c r="A303" i="2"/>
  <c r="A302" i="2"/>
  <c r="A301" i="2"/>
  <c r="L301" i="2" s="1"/>
  <c r="M301" i="2" s="1"/>
  <c r="N301" i="2" s="1"/>
  <c r="O301" i="2" s="1"/>
  <c r="P301" i="2" s="1"/>
  <c r="Q301" i="2" s="1"/>
  <c r="R301" i="2" s="1"/>
  <c r="S301" i="2" s="1"/>
  <c r="T301" i="2" s="1"/>
  <c r="U301" i="2" s="1"/>
  <c r="V301" i="2" s="1"/>
  <c r="W301" i="2" s="1"/>
  <c r="X301" i="2" s="1"/>
  <c r="Y301" i="2" s="1"/>
  <c r="Z301" i="2" s="1"/>
  <c r="AA301" i="2" s="1"/>
  <c r="AB301" i="2" s="1"/>
  <c r="AC301" i="2" s="1"/>
  <c r="AD301" i="2" s="1"/>
  <c r="AE301" i="2" s="1"/>
  <c r="AF301" i="2" s="1"/>
  <c r="AG301" i="2" s="1"/>
  <c r="AH301" i="2" s="1"/>
  <c r="AI301" i="2" s="1"/>
  <c r="AJ301" i="2" s="1"/>
  <c r="AK301" i="2" s="1"/>
  <c r="AL301" i="2" s="1"/>
  <c r="AM301" i="2" s="1"/>
  <c r="AN301" i="2" s="1"/>
  <c r="A300" i="2"/>
  <c r="A299" i="2"/>
  <c r="A194" i="2"/>
  <c r="A297" i="2"/>
  <c r="A296" i="2"/>
  <c r="A295" i="2"/>
  <c r="A294" i="2"/>
  <c r="A293" i="2"/>
  <c r="A292" i="2"/>
  <c r="A157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640" i="2"/>
  <c r="A246" i="2"/>
  <c r="A245" i="2"/>
  <c r="A244" i="2"/>
  <c r="A243" i="2"/>
  <c r="A242" i="2"/>
  <c r="A241" i="2"/>
  <c r="A455" i="2"/>
  <c r="A239" i="2"/>
  <c r="A238" i="2"/>
  <c r="A237" i="2"/>
  <c r="A236" i="2"/>
  <c r="A235" i="2"/>
  <c r="A234" i="2"/>
  <c r="A307" i="2"/>
  <c r="A232" i="2"/>
  <c r="A233" i="2"/>
  <c r="A230" i="2"/>
  <c r="A229" i="2"/>
  <c r="A228" i="2"/>
  <c r="A227" i="2"/>
  <c r="A226" i="2"/>
  <c r="A225" i="2"/>
  <c r="A196" i="2"/>
  <c r="A223" i="2"/>
  <c r="A222" i="2"/>
  <c r="A221" i="2"/>
  <c r="A220" i="2"/>
  <c r="A219" i="2"/>
  <c r="A218" i="2"/>
  <c r="A159" i="2"/>
  <c r="A216" i="2"/>
  <c r="A215" i="2"/>
  <c r="A214" i="2"/>
  <c r="A213" i="2"/>
  <c r="A212" i="2"/>
  <c r="A211" i="2"/>
  <c r="A647" i="2"/>
  <c r="A209" i="2"/>
  <c r="A208" i="2"/>
  <c r="A207" i="2"/>
  <c r="A206" i="2"/>
  <c r="A205" i="2"/>
  <c r="A204" i="2"/>
  <c r="A462" i="2"/>
  <c r="A202" i="2"/>
  <c r="A201" i="2"/>
  <c r="A200" i="2"/>
  <c r="A199" i="2"/>
  <c r="A198" i="2"/>
  <c r="A197" i="2"/>
  <c r="A314" i="2"/>
  <c r="A195" i="2"/>
  <c r="A240" i="2"/>
  <c r="A193" i="2"/>
  <c r="A192" i="2"/>
  <c r="A191" i="2"/>
  <c r="A190" i="2"/>
  <c r="A189" i="2"/>
  <c r="A188" i="2"/>
  <c r="A203" i="2"/>
  <c r="A186" i="2"/>
  <c r="A185" i="2"/>
  <c r="A184" i="2"/>
  <c r="A183" i="2"/>
  <c r="A182" i="2"/>
  <c r="A181" i="2"/>
  <c r="A166" i="2"/>
  <c r="A179" i="2"/>
  <c r="A178" i="2"/>
  <c r="A177" i="2"/>
  <c r="A176" i="2"/>
  <c r="A175" i="2"/>
  <c r="A174" i="2"/>
  <c r="A654" i="2"/>
  <c r="A172" i="2"/>
  <c r="A171" i="2"/>
  <c r="A170" i="2"/>
  <c r="A169" i="2"/>
  <c r="A168" i="2"/>
  <c r="A167" i="2"/>
  <c r="A469" i="2"/>
  <c r="A165" i="2"/>
  <c r="A164" i="2"/>
  <c r="A163" i="2"/>
  <c r="A162" i="2"/>
  <c r="A161" i="2"/>
  <c r="A160" i="2"/>
  <c r="A321" i="2"/>
  <c r="A158" i="2"/>
  <c r="A247" i="2"/>
  <c r="A156" i="2"/>
  <c r="A155" i="2"/>
  <c r="A154" i="2"/>
  <c r="A153" i="2"/>
  <c r="A152" i="2"/>
  <c r="A151" i="2"/>
  <c r="A210" i="2"/>
  <c r="A149" i="2"/>
  <c r="A148" i="2"/>
  <c r="A147" i="2"/>
  <c r="A146" i="2"/>
  <c r="A145" i="2"/>
  <c r="A144" i="2"/>
  <c r="A17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B32" i="2"/>
  <c r="A32" i="2"/>
  <c r="K32" i="2" s="1"/>
  <c r="H7" i="2"/>
  <c r="Q349" i="2" l="1"/>
  <c r="R349" i="2"/>
  <c r="L349" i="2"/>
  <c r="M349" i="2"/>
  <c r="N349" i="2"/>
  <c r="O349" i="2"/>
  <c r="P349" i="2"/>
  <c r="BL382" i="2"/>
  <c r="M382" i="2" s="1"/>
  <c r="BL366" i="2"/>
  <c r="L366" i="2" s="1"/>
  <c r="BM366" i="2"/>
  <c r="BM373" i="2"/>
  <c r="BL373" i="2"/>
  <c r="L373" i="2" s="1"/>
  <c r="BM107" i="2"/>
  <c r="BL107" i="2"/>
  <c r="M107" i="2" s="1"/>
  <c r="BL312" i="2"/>
  <c r="L312" i="2" s="1"/>
  <c r="BM189" i="2"/>
  <c r="BM312" i="2"/>
  <c r="BL189" i="2"/>
  <c r="V189" i="2" s="1"/>
  <c r="M103" i="2"/>
  <c r="BM548" i="2"/>
  <c r="X494" i="2"/>
  <c r="P494" i="2"/>
  <c r="W494" i="2"/>
  <c r="O494" i="2"/>
  <c r="U494" i="2"/>
  <c r="S494" i="2"/>
  <c r="V494" i="2"/>
  <c r="T494" i="2"/>
  <c r="R494" i="2"/>
  <c r="Q494" i="2"/>
  <c r="Y494" i="2"/>
  <c r="N494" i="2"/>
  <c r="L494" i="2"/>
  <c r="T602" i="2"/>
  <c r="L602" i="2"/>
  <c r="S602" i="2"/>
  <c r="R602" i="2"/>
  <c r="Y602" i="2"/>
  <c r="Q602" i="2"/>
  <c r="X602" i="2"/>
  <c r="P602" i="2"/>
  <c r="M602" i="2"/>
  <c r="W602" i="2"/>
  <c r="V602" i="2"/>
  <c r="U602" i="2"/>
  <c r="O602" i="2"/>
  <c r="N602" i="2"/>
  <c r="T646" i="2"/>
  <c r="L646" i="2"/>
  <c r="S646" i="2"/>
  <c r="R646" i="2"/>
  <c r="Y646" i="2"/>
  <c r="Q646" i="2"/>
  <c r="V646" i="2"/>
  <c r="U646" i="2"/>
  <c r="P646" i="2"/>
  <c r="O646" i="2"/>
  <c r="N646" i="2"/>
  <c r="X646" i="2"/>
  <c r="W646" i="2"/>
  <c r="M646" i="2"/>
  <c r="R678" i="2"/>
  <c r="Y678" i="2"/>
  <c r="Q678" i="2"/>
  <c r="X678" i="2"/>
  <c r="P678" i="2"/>
  <c r="W678" i="2"/>
  <c r="O678" i="2"/>
  <c r="V678" i="2"/>
  <c r="N678" i="2"/>
  <c r="U678" i="2"/>
  <c r="L678" i="2"/>
  <c r="T678" i="2"/>
  <c r="S678" i="2"/>
  <c r="R713" i="2"/>
  <c r="Y713" i="2"/>
  <c r="Q713" i="2"/>
  <c r="X713" i="2"/>
  <c r="P713" i="2"/>
  <c r="W713" i="2"/>
  <c r="O713" i="2"/>
  <c r="V713" i="2"/>
  <c r="N713" i="2"/>
  <c r="T713" i="2"/>
  <c r="L713" i="2"/>
  <c r="M713" i="2"/>
  <c r="U713" i="2"/>
  <c r="S713" i="2"/>
  <c r="V642" i="2"/>
  <c r="N642" i="2"/>
  <c r="U642" i="2"/>
  <c r="M642" i="2"/>
  <c r="T642" i="2"/>
  <c r="L642" i="2"/>
  <c r="S642" i="2"/>
  <c r="P642" i="2"/>
  <c r="O642" i="2"/>
  <c r="Y642" i="2"/>
  <c r="X642" i="2"/>
  <c r="R642" i="2"/>
  <c r="W642" i="2"/>
  <c r="Q642" i="2"/>
  <c r="X790" i="2"/>
  <c r="P790" i="2"/>
  <c r="W790" i="2"/>
  <c r="O790" i="2"/>
  <c r="V790" i="2"/>
  <c r="N790" i="2"/>
  <c r="U790" i="2"/>
  <c r="M790" i="2"/>
  <c r="T790" i="2"/>
  <c r="L790" i="2"/>
  <c r="S790" i="2"/>
  <c r="R790" i="2"/>
  <c r="Y790" i="2"/>
  <c r="Q790" i="2"/>
  <c r="V306" i="2"/>
  <c r="N306" i="2"/>
  <c r="U306" i="2"/>
  <c r="M306" i="2"/>
  <c r="T306" i="2"/>
  <c r="L306" i="2"/>
  <c r="S306" i="2"/>
  <c r="R306" i="2"/>
  <c r="X306" i="2"/>
  <c r="P306" i="2"/>
  <c r="Y306" i="2"/>
  <c r="Q306" i="2"/>
  <c r="W306" i="2"/>
  <c r="O306" i="2"/>
  <c r="T793" i="2"/>
  <c r="L793" i="2"/>
  <c r="S793" i="2"/>
  <c r="R793" i="2"/>
  <c r="Y793" i="2"/>
  <c r="Q793" i="2"/>
  <c r="X793" i="2"/>
  <c r="P793" i="2"/>
  <c r="W793" i="2"/>
  <c r="O793" i="2"/>
  <c r="V793" i="2"/>
  <c r="N793" i="2"/>
  <c r="U793" i="2"/>
  <c r="M793" i="2"/>
  <c r="V346" i="2"/>
  <c r="N346" i="2"/>
  <c r="U346" i="2"/>
  <c r="M346" i="2"/>
  <c r="T346" i="2"/>
  <c r="L346" i="2"/>
  <c r="S346" i="2"/>
  <c r="R346" i="2"/>
  <c r="X346" i="2"/>
  <c r="P346" i="2"/>
  <c r="Y346" i="2"/>
  <c r="W346" i="2"/>
  <c r="Q346" i="2"/>
  <c r="O346" i="2"/>
  <c r="R238" i="2"/>
  <c r="Y238" i="2"/>
  <c r="Q238" i="2"/>
  <c r="W238" i="2"/>
  <c r="O238" i="2"/>
  <c r="V238" i="2"/>
  <c r="N238" i="2"/>
  <c r="T238" i="2"/>
  <c r="L238" i="2"/>
  <c r="X238" i="2"/>
  <c r="U238" i="2"/>
  <c r="S238" i="2"/>
  <c r="P238" i="2"/>
  <c r="M238" i="2"/>
  <c r="V609" i="2"/>
  <c r="N609" i="2"/>
  <c r="U609" i="2"/>
  <c r="M609" i="2"/>
  <c r="T609" i="2"/>
  <c r="L609" i="2"/>
  <c r="S609" i="2"/>
  <c r="R609" i="2"/>
  <c r="X609" i="2"/>
  <c r="P609" i="2"/>
  <c r="Y609" i="2"/>
  <c r="W609" i="2"/>
  <c r="Q609" i="2"/>
  <c r="O609" i="2"/>
  <c r="X403" i="2"/>
  <c r="P403" i="2"/>
  <c r="W403" i="2"/>
  <c r="O403" i="2"/>
  <c r="V403" i="2"/>
  <c r="N403" i="2"/>
  <c r="R403" i="2"/>
  <c r="Q403" i="2"/>
  <c r="M403" i="2"/>
  <c r="L403" i="2"/>
  <c r="Y403" i="2"/>
  <c r="T403" i="2"/>
  <c r="U403" i="2"/>
  <c r="S403" i="2"/>
  <c r="Y49" i="2"/>
  <c r="Q49" i="2"/>
  <c r="X49" i="2"/>
  <c r="P49" i="2"/>
  <c r="W49" i="2"/>
  <c r="O49" i="2"/>
  <c r="V49" i="2"/>
  <c r="N49" i="2"/>
  <c r="U49" i="2"/>
  <c r="M49" i="2"/>
  <c r="S49" i="2"/>
  <c r="T49" i="2"/>
  <c r="R49" i="2"/>
  <c r="L49" i="2"/>
  <c r="R89" i="2"/>
  <c r="Y89" i="2"/>
  <c r="Q89" i="2"/>
  <c r="X89" i="2"/>
  <c r="P89" i="2"/>
  <c r="W89" i="2"/>
  <c r="O89" i="2"/>
  <c r="V89" i="2"/>
  <c r="N89" i="2"/>
  <c r="T89" i="2"/>
  <c r="L89" i="2"/>
  <c r="M89" i="2"/>
  <c r="U89" i="2"/>
  <c r="S89" i="2"/>
  <c r="X202" i="2"/>
  <c r="P202" i="2"/>
  <c r="W202" i="2"/>
  <c r="O202" i="2"/>
  <c r="U202" i="2"/>
  <c r="M202" i="2"/>
  <c r="T202" i="2"/>
  <c r="R202" i="2"/>
  <c r="Y202" i="2"/>
  <c r="V202" i="2"/>
  <c r="S202" i="2"/>
  <c r="Q202" i="2"/>
  <c r="N202" i="2"/>
  <c r="V498" i="2"/>
  <c r="N498" i="2"/>
  <c r="U498" i="2"/>
  <c r="S498" i="2"/>
  <c r="Y498" i="2"/>
  <c r="Q498" i="2"/>
  <c r="L498" i="2"/>
  <c r="X498" i="2"/>
  <c r="W498" i="2"/>
  <c r="P498" i="2"/>
  <c r="T498" i="2"/>
  <c r="R498" i="2"/>
  <c r="O498" i="2"/>
  <c r="V682" i="2"/>
  <c r="N682" i="2"/>
  <c r="U682" i="2"/>
  <c r="T682" i="2"/>
  <c r="L682" i="2"/>
  <c r="S682" i="2"/>
  <c r="R682" i="2"/>
  <c r="X682" i="2"/>
  <c r="P682" i="2"/>
  <c r="Y682" i="2"/>
  <c r="W682" i="2"/>
  <c r="Q682" i="2"/>
  <c r="O682" i="2"/>
  <c r="T497" i="2"/>
  <c r="L497" i="2"/>
  <c r="S497" i="2"/>
  <c r="Y497" i="2"/>
  <c r="Q497" i="2"/>
  <c r="W497" i="2"/>
  <c r="O497" i="2"/>
  <c r="X497" i="2"/>
  <c r="V497" i="2"/>
  <c r="U497" i="2"/>
  <c r="N497" i="2"/>
  <c r="R497" i="2"/>
  <c r="P497" i="2"/>
  <c r="T641" i="2"/>
  <c r="L641" i="2"/>
  <c r="S641" i="2"/>
  <c r="R641" i="2"/>
  <c r="Y641" i="2"/>
  <c r="Q641" i="2"/>
  <c r="N641" i="2"/>
  <c r="M641" i="2"/>
  <c r="X641" i="2"/>
  <c r="W641" i="2"/>
  <c r="V641" i="2"/>
  <c r="P641" i="2"/>
  <c r="U641" i="2"/>
  <c r="O641" i="2"/>
  <c r="X454" i="2"/>
  <c r="P454" i="2"/>
  <c r="W454" i="2"/>
  <c r="O454" i="2"/>
  <c r="V454" i="2"/>
  <c r="N454" i="2"/>
  <c r="U454" i="2"/>
  <c r="R454" i="2"/>
  <c r="Q454" i="2"/>
  <c r="T454" i="2"/>
  <c r="Y454" i="2"/>
  <c r="S454" i="2"/>
  <c r="X718" i="2"/>
  <c r="P718" i="2"/>
  <c r="W718" i="2"/>
  <c r="O718" i="2"/>
  <c r="V718" i="2"/>
  <c r="N718" i="2"/>
  <c r="U718" i="2"/>
  <c r="M718" i="2"/>
  <c r="T718" i="2"/>
  <c r="L718" i="2"/>
  <c r="R718" i="2"/>
  <c r="Y718" i="2"/>
  <c r="S718" i="2"/>
  <c r="Q718" i="2"/>
  <c r="Y43" i="2"/>
  <c r="Q43" i="2"/>
  <c r="X43" i="2"/>
  <c r="P43" i="2"/>
  <c r="W43" i="2"/>
  <c r="O43" i="2"/>
  <c r="V43" i="2"/>
  <c r="N43" i="2"/>
  <c r="U43" i="2"/>
  <c r="M43" i="2"/>
  <c r="S43" i="2"/>
  <c r="L43" i="2"/>
  <c r="T43" i="2"/>
  <c r="R43" i="2"/>
  <c r="V459" i="2"/>
  <c r="N459" i="2"/>
  <c r="U459" i="2"/>
  <c r="T459" i="2"/>
  <c r="S459" i="2"/>
  <c r="X459" i="2"/>
  <c r="W459" i="2"/>
  <c r="R459" i="2"/>
  <c r="Q459" i="2"/>
  <c r="P459" i="2"/>
  <c r="O459" i="2"/>
  <c r="Y459" i="2"/>
  <c r="V385" i="2"/>
  <c r="N385" i="2"/>
  <c r="U385" i="2"/>
  <c r="M385" i="2"/>
  <c r="T385" i="2"/>
  <c r="L385" i="2"/>
  <c r="S385" i="2"/>
  <c r="R385" i="2"/>
  <c r="Q385" i="2"/>
  <c r="P385" i="2"/>
  <c r="O385" i="2"/>
  <c r="X385" i="2"/>
  <c r="Y385" i="2"/>
  <c r="W385" i="2"/>
  <c r="T681" i="2"/>
  <c r="L681" i="2"/>
  <c r="S681" i="2"/>
  <c r="R681" i="2"/>
  <c r="Y681" i="2"/>
  <c r="Q681" i="2"/>
  <c r="X681" i="2"/>
  <c r="V681" i="2"/>
  <c r="N681" i="2"/>
  <c r="P681" i="2"/>
  <c r="O681" i="2"/>
  <c r="W681" i="2"/>
  <c r="U681" i="2"/>
  <c r="T274" i="2"/>
  <c r="L274" i="2"/>
  <c r="S274" i="2"/>
  <c r="R274" i="2"/>
  <c r="Y274" i="2"/>
  <c r="Q274" i="2"/>
  <c r="X274" i="2"/>
  <c r="P274" i="2"/>
  <c r="V274" i="2"/>
  <c r="N274" i="2"/>
  <c r="O274" i="2"/>
  <c r="M274" i="2"/>
  <c r="W274" i="2"/>
  <c r="U274" i="2"/>
  <c r="T570" i="2"/>
  <c r="L570" i="2"/>
  <c r="S570" i="2"/>
  <c r="R570" i="2"/>
  <c r="Y570" i="2"/>
  <c r="Q570" i="2"/>
  <c r="X570" i="2"/>
  <c r="P570" i="2"/>
  <c r="W570" i="2"/>
  <c r="O570" i="2"/>
  <c r="V570" i="2"/>
  <c r="N570" i="2"/>
  <c r="U570" i="2"/>
  <c r="M570" i="2"/>
  <c r="V794" i="2"/>
  <c r="N794" i="2"/>
  <c r="U794" i="2"/>
  <c r="M794" i="2"/>
  <c r="T794" i="2"/>
  <c r="L794" i="2"/>
  <c r="S794" i="2"/>
  <c r="R794" i="2"/>
  <c r="Y794" i="2"/>
  <c r="Q794" i="2"/>
  <c r="X794" i="2"/>
  <c r="P794" i="2"/>
  <c r="W794" i="2"/>
  <c r="O794" i="2"/>
  <c r="BO99" i="2"/>
  <c r="BM655" i="2"/>
  <c r="BM733" i="2"/>
  <c r="BM248" i="2"/>
  <c r="BM363" i="2"/>
  <c r="BM251" i="2"/>
  <c r="BM510" i="2"/>
  <c r="BO104" i="2"/>
  <c r="BM104" i="2" s="1"/>
  <c r="BO327" i="2"/>
  <c r="BM327" i="2" s="1"/>
  <c r="BM585" i="2"/>
  <c r="BM216" i="2"/>
  <c r="BM288" i="2"/>
  <c r="BM471" i="2"/>
  <c r="BM289" i="2"/>
  <c r="BO287" i="2"/>
  <c r="BM287" i="2" s="1"/>
  <c r="BM362" i="2"/>
  <c r="BO623" i="2"/>
  <c r="BM623" i="2" s="1"/>
  <c r="BM660" i="2"/>
  <c r="BM805" i="2"/>
  <c r="BO546" i="2"/>
  <c r="BM546" i="2" s="1"/>
  <c r="BM582" i="2"/>
  <c r="BM729" i="2"/>
  <c r="BO102" i="2"/>
  <c r="BM102" i="2" s="1"/>
  <c r="BM360" i="2"/>
  <c r="BO432" i="2"/>
  <c r="BM511" i="2"/>
  <c r="BM731" i="2"/>
  <c r="BM215" i="2"/>
  <c r="BM804" i="2"/>
  <c r="BO100" i="2"/>
  <c r="BM100" i="2" s="1"/>
  <c r="BM586" i="2"/>
  <c r="BO622" i="2"/>
  <c r="BM622" i="2" s="1"/>
  <c r="BO70" i="2"/>
  <c r="BM70" i="2" s="1"/>
  <c r="BM400" i="2"/>
  <c r="BM472" i="2"/>
  <c r="BO105" i="2"/>
  <c r="BM105" i="2" s="1"/>
  <c r="BM359" i="2"/>
  <c r="BO67" i="2"/>
  <c r="BM67" i="2" s="1"/>
  <c r="BO68" i="2"/>
  <c r="BM68" i="2" s="1"/>
  <c r="BM732" i="2"/>
  <c r="BM211" i="2"/>
  <c r="BM397" i="2"/>
  <c r="BO66" i="2"/>
  <c r="BM66" i="2" s="1"/>
  <c r="BO618" i="2"/>
  <c r="BM618" i="2" s="1"/>
  <c r="BM697" i="2"/>
  <c r="BM694" i="2"/>
  <c r="BM512" i="2"/>
  <c r="BM584" i="2"/>
  <c r="BM214" i="2"/>
  <c r="BM398" i="2"/>
  <c r="BM250" i="2"/>
  <c r="BO435" i="2"/>
  <c r="BM435" i="2" s="1"/>
  <c r="BM803" i="2"/>
  <c r="BM212" i="2"/>
  <c r="BO284" i="2"/>
  <c r="BM692" i="2"/>
  <c r="BO325" i="2"/>
  <c r="BM325" i="2" s="1"/>
  <c r="BM734" i="2"/>
  <c r="BM399" i="2"/>
  <c r="BM656" i="2"/>
  <c r="BO323" i="2"/>
  <c r="BM323" i="2" s="1"/>
  <c r="BM252" i="2"/>
  <c r="BO324" i="2"/>
  <c r="BM324" i="2" s="1"/>
  <c r="BM396" i="2"/>
  <c r="BM290" i="2"/>
  <c r="BM730" i="2"/>
  <c r="BM286" i="2"/>
  <c r="BM806" i="2"/>
  <c r="BO617" i="2"/>
  <c r="BO101" i="2"/>
  <c r="BM101" i="2" s="1"/>
  <c r="BM213" i="2"/>
  <c r="BM696" i="2"/>
  <c r="BM808" i="2"/>
  <c r="BM361" i="2"/>
  <c r="BM583" i="2"/>
  <c r="BO543" i="2"/>
  <c r="BM507" i="2"/>
  <c r="BM659" i="2"/>
  <c r="BO326" i="2"/>
  <c r="BM326" i="2" s="1"/>
  <c r="BM364" i="2"/>
  <c r="BO103" i="2"/>
  <c r="BM103" i="2" s="1"/>
  <c r="BM285" i="2"/>
  <c r="BO621" i="2"/>
  <c r="BM621" i="2" s="1"/>
  <c r="BM695" i="2"/>
  <c r="BO322" i="2"/>
  <c r="BM322" i="2" s="1"/>
  <c r="BO65" i="2"/>
  <c r="BM65" i="2" s="1"/>
  <c r="BM657" i="2"/>
  <c r="BO69" i="2"/>
  <c r="BM69" i="2" s="1"/>
  <c r="BM253" i="2"/>
  <c r="BO64" i="2"/>
  <c r="BM807" i="2"/>
  <c r="BM470" i="2"/>
  <c r="BM475" i="2"/>
  <c r="BO619" i="2"/>
  <c r="BM619" i="2" s="1"/>
  <c r="BM508" i="2"/>
  <c r="BO321" i="2"/>
  <c r="BM509" i="2"/>
  <c r="BM581" i="2"/>
  <c r="BM693" i="2"/>
  <c r="BM474" i="2"/>
  <c r="BM473" i="2"/>
  <c r="J32" i="2"/>
  <c r="I32" i="2"/>
  <c r="H32" i="2"/>
  <c r="H649" i="1"/>
  <c r="M366" i="2" l="1"/>
  <c r="N366" i="2"/>
  <c r="N382" i="2"/>
  <c r="L382" i="2"/>
  <c r="M373" i="2"/>
  <c r="N373" i="2"/>
  <c r="Q189" i="2"/>
  <c r="T189" i="2"/>
  <c r="N189" i="2"/>
  <c r="S189" i="2"/>
  <c r="P189" i="2"/>
  <c r="X189" i="2"/>
  <c r="Y189" i="2"/>
  <c r="AD189" i="2" s="1"/>
  <c r="M189" i="2"/>
  <c r="O189" i="2"/>
  <c r="R189" i="2"/>
  <c r="W189" i="2"/>
  <c r="U189" i="2"/>
  <c r="M112" i="2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V80" i="2"/>
  <c r="N80" i="2"/>
  <c r="U80" i="2"/>
  <c r="M80" i="2"/>
  <c r="T80" i="2"/>
  <c r="L80" i="2"/>
  <c r="S80" i="2"/>
  <c r="R80" i="2"/>
  <c r="X80" i="2"/>
  <c r="P80" i="2"/>
  <c r="Y80" i="2"/>
  <c r="W80" i="2"/>
  <c r="Q80" i="2"/>
  <c r="O80" i="2"/>
  <c r="R371" i="2"/>
  <c r="Y371" i="2"/>
  <c r="Q371" i="2"/>
  <c r="X371" i="2"/>
  <c r="P371" i="2"/>
  <c r="W371" i="2"/>
  <c r="O371" i="2"/>
  <c r="V371" i="2"/>
  <c r="N371" i="2"/>
  <c r="T371" i="2"/>
  <c r="L371" i="2"/>
  <c r="U371" i="2"/>
  <c r="M371" i="2"/>
  <c r="S371" i="2"/>
  <c r="X784" i="2"/>
  <c r="P784" i="2"/>
  <c r="W784" i="2"/>
  <c r="O784" i="2"/>
  <c r="V784" i="2"/>
  <c r="N784" i="2"/>
  <c r="U784" i="2"/>
  <c r="M784" i="2"/>
  <c r="T784" i="2"/>
  <c r="L784" i="2"/>
  <c r="S784" i="2"/>
  <c r="R784" i="2"/>
  <c r="Q784" i="2"/>
  <c r="Y784" i="2"/>
  <c r="T759" i="2"/>
  <c r="L759" i="2"/>
  <c r="S759" i="2"/>
  <c r="R759" i="2"/>
  <c r="Y759" i="2"/>
  <c r="Q759" i="2"/>
  <c r="X759" i="2"/>
  <c r="P759" i="2"/>
  <c r="W759" i="2"/>
  <c r="O759" i="2"/>
  <c r="V759" i="2"/>
  <c r="N759" i="2"/>
  <c r="M759" i="2"/>
  <c r="U759" i="2"/>
  <c r="V548" i="2"/>
  <c r="N548" i="2"/>
  <c r="U548" i="2"/>
  <c r="M548" i="2"/>
  <c r="T548" i="2"/>
  <c r="L548" i="2"/>
  <c r="S548" i="2"/>
  <c r="R548" i="2"/>
  <c r="Y548" i="2"/>
  <c r="Q548" i="2"/>
  <c r="P548" i="2"/>
  <c r="O548" i="2"/>
  <c r="X548" i="2"/>
  <c r="W548" i="2"/>
  <c r="T406" i="2"/>
  <c r="L406" i="2"/>
  <c r="S406" i="2"/>
  <c r="R406" i="2"/>
  <c r="Y406" i="2"/>
  <c r="O406" i="2"/>
  <c r="N406" i="2"/>
  <c r="X406" i="2"/>
  <c r="M406" i="2"/>
  <c r="W406" i="2"/>
  <c r="V406" i="2"/>
  <c r="Q406" i="2"/>
  <c r="U406" i="2"/>
  <c r="P406" i="2"/>
  <c r="W593" i="2"/>
  <c r="O593" i="2"/>
  <c r="V593" i="2"/>
  <c r="N593" i="2"/>
  <c r="U593" i="2"/>
  <c r="M593" i="2"/>
  <c r="T593" i="2"/>
  <c r="L593" i="2"/>
  <c r="P593" i="2"/>
  <c r="Y593" i="2"/>
  <c r="X593" i="2"/>
  <c r="S593" i="2"/>
  <c r="R593" i="2"/>
  <c r="Q593" i="2"/>
  <c r="V275" i="2"/>
  <c r="N275" i="2"/>
  <c r="U275" i="2"/>
  <c r="M275" i="2"/>
  <c r="T275" i="2"/>
  <c r="L275" i="2"/>
  <c r="S275" i="2"/>
  <c r="R275" i="2"/>
  <c r="X275" i="2"/>
  <c r="P275" i="2"/>
  <c r="Y275" i="2"/>
  <c r="W275" i="2"/>
  <c r="Q275" i="2"/>
  <c r="O275" i="2"/>
  <c r="T228" i="2"/>
  <c r="L228" i="2"/>
  <c r="S228" i="2"/>
  <c r="Y228" i="2"/>
  <c r="Q228" i="2"/>
  <c r="X228" i="2"/>
  <c r="P228" i="2"/>
  <c r="V228" i="2"/>
  <c r="N228" i="2"/>
  <c r="O228" i="2"/>
  <c r="M228" i="2"/>
  <c r="W228" i="2"/>
  <c r="U228" i="2"/>
  <c r="R228" i="2"/>
  <c r="X683" i="2"/>
  <c r="P683" i="2"/>
  <c r="W683" i="2"/>
  <c r="O683" i="2"/>
  <c r="V683" i="2"/>
  <c r="N683" i="2"/>
  <c r="U683" i="2"/>
  <c r="T683" i="2"/>
  <c r="L683" i="2"/>
  <c r="R683" i="2"/>
  <c r="S683" i="2"/>
  <c r="Q683" i="2"/>
  <c r="Y683" i="2"/>
  <c r="X193" i="2"/>
  <c r="P193" i="2"/>
  <c r="W193" i="2"/>
  <c r="O193" i="2"/>
  <c r="V193" i="2"/>
  <c r="N193" i="2"/>
  <c r="U193" i="2"/>
  <c r="M193" i="2"/>
  <c r="T193" i="2"/>
  <c r="S193" i="2"/>
  <c r="Y193" i="2"/>
  <c r="R193" i="2"/>
  <c r="Q193" i="2"/>
  <c r="X796" i="2"/>
  <c r="P796" i="2"/>
  <c r="W796" i="2"/>
  <c r="O796" i="2"/>
  <c r="V796" i="2"/>
  <c r="N796" i="2"/>
  <c r="U796" i="2"/>
  <c r="M796" i="2"/>
  <c r="T796" i="2"/>
  <c r="L796" i="2"/>
  <c r="S796" i="2"/>
  <c r="R796" i="2"/>
  <c r="Q796" i="2"/>
  <c r="Y796" i="2"/>
  <c r="X313" i="2"/>
  <c r="P313" i="2"/>
  <c r="W313" i="2"/>
  <c r="O313" i="2"/>
  <c r="V313" i="2"/>
  <c r="N313" i="2"/>
  <c r="U313" i="2"/>
  <c r="M313" i="2"/>
  <c r="T313" i="2"/>
  <c r="L313" i="2"/>
  <c r="R313" i="2"/>
  <c r="Y313" i="2"/>
  <c r="S313" i="2"/>
  <c r="Q313" i="2"/>
  <c r="V198" i="2"/>
  <c r="N198" i="2"/>
  <c r="U198" i="2"/>
  <c r="M198" i="2"/>
  <c r="T198" i="2"/>
  <c r="S198" i="2"/>
  <c r="R198" i="2"/>
  <c r="Q198" i="2"/>
  <c r="P198" i="2"/>
  <c r="Y198" i="2"/>
  <c r="X198" i="2"/>
  <c r="W198" i="2"/>
  <c r="O198" i="2"/>
  <c r="T117" i="2"/>
  <c r="Y117" i="2"/>
  <c r="Q117" i="2"/>
  <c r="S117" i="2"/>
  <c r="W117" i="2"/>
  <c r="M117" i="2"/>
  <c r="V117" i="2"/>
  <c r="U117" i="2"/>
  <c r="R117" i="2"/>
  <c r="P117" i="2"/>
  <c r="O117" i="2"/>
  <c r="X117" i="2"/>
  <c r="N117" i="2"/>
  <c r="R244" i="2"/>
  <c r="Y244" i="2"/>
  <c r="Q244" i="2"/>
  <c r="W244" i="2"/>
  <c r="O244" i="2"/>
  <c r="V244" i="2"/>
  <c r="N244" i="2"/>
  <c r="T244" i="2"/>
  <c r="L244" i="2"/>
  <c r="X244" i="2"/>
  <c r="U244" i="2"/>
  <c r="P244" i="2"/>
  <c r="M244" i="2"/>
  <c r="S244" i="2"/>
  <c r="R209" i="2"/>
  <c r="Y209" i="2"/>
  <c r="Q209" i="2"/>
  <c r="W209" i="2"/>
  <c r="O209" i="2"/>
  <c r="V209" i="2"/>
  <c r="N209" i="2"/>
  <c r="T209" i="2"/>
  <c r="X209" i="2"/>
  <c r="U209" i="2"/>
  <c r="S209" i="2"/>
  <c r="P209" i="2"/>
  <c r="M209" i="2"/>
  <c r="T302" i="2"/>
  <c r="L302" i="2"/>
  <c r="S302" i="2"/>
  <c r="R302" i="2"/>
  <c r="Y302" i="2"/>
  <c r="Q302" i="2"/>
  <c r="X302" i="2"/>
  <c r="P302" i="2"/>
  <c r="V302" i="2"/>
  <c r="N302" i="2"/>
  <c r="W302" i="2"/>
  <c r="U302" i="2"/>
  <c r="O302" i="2"/>
  <c r="M302" i="2"/>
  <c r="R138" i="2"/>
  <c r="Y138" i="2"/>
  <c r="Q138" i="2"/>
  <c r="X138" i="2"/>
  <c r="P138" i="2"/>
  <c r="W138" i="2"/>
  <c r="O138" i="2"/>
  <c r="N138" i="2"/>
  <c r="M138" i="2"/>
  <c r="V138" i="2"/>
  <c r="U138" i="2"/>
  <c r="T138" i="2"/>
  <c r="S138" i="2"/>
  <c r="T128" i="2"/>
  <c r="S128" i="2"/>
  <c r="R128" i="2"/>
  <c r="Y128" i="2"/>
  <c r="Q128" i="2"/>
  <c r="P128" i="2"/>
  <c r="W128" i="2"/>
  <c r="O128" i="2"/>
  <c r="N128" i="2"/>
  <c r="M128" i="2"/>
  <c r="V128" i="2"/>
  <c r="X128" i="2"/>
  <c r="U128" i="2"/>
  <c r="T747" i="2"/>
  <c r="L747" i="2"/>
  <c r="S747" i="2"/>
  <c r="R747" i="2"/>
  <c r="Y747" i="2"/>
  <c r="Q747" i="2"/>
  <c r="X747" i="2"/>
  <c r="P747" i="2"/>
  <c r="W747" i="2"/>
  <c r="O747" i="2"/>
  <c r="V747" i="2"/>
  <c r="N747" i="2"/>
  <c r="U747" i="2"/>
  <c r="M747" i="2"/>
  <c r="V124" i="2"/>
  <c r="N124" i="2"/>
  <c r="U124" i="2"/>
  <c r="M124" i="2"/>
  <c r="T124" i="2"/>
  <c r="S124" i="2"/>
  <c r="Q124" i="2"/>
  <c r="P124" i="2"/>
  <c r="O124" i="2"/>
  <c r="Y124" i="2"/>
  <c r="W124" i="2"/>
  <c r="X124" i="2"/>
  <c r="R124" i="2"/>
  <c r="T429" i="2"/>
  <c r="L429" i="2"/>
  <c r="S429" i="2"/>
  <c r="R429" i="2"/>
  <c r="Y429" i="2"/>
  <c r="Q429" i="2"/>
  <c r="N429" i="2"/>
  <c r="M429" i="2"/>
  <c r="X429" i="2"/>
  <c r="W429" i="2"/>
  <c r="V429" i="2"/>
  <c r="P429" i="2"/>
  <c r="U429" i="2"/>
  <c r="O429" i="2"/>
  <c r="V542" i="2"/>
  <c r="N542" i="2"/>
  <c r="U542" i="2"/>
  <c r="M542" i="2"/>
  <c r="T542" i="2"/>
  <c r="L542" i="2"/>
  <c r="S542" i="2"/>
  <c r="R542" i="2"/>
  <c r="Y542" i="2"/>
  <c r="Q542" i="2"/>
  <c r="X542" i="2"/>
  <c r="P542" i="2"/>
  <c r="O542" i="2"/>
  <c r="W542" i="2"/>
  <c r="V207" i="2"/>
  <c r="N207" i="2"/>
  <c r="U207" i="2"/>
  <c r="M207" i="2"/>
  <c r="S207" i="2"/>
  <c r="R207" i="2"/>
  <c r="X207" i="2"/>
  <c r="P207" i="2"/>
  <c r="Y207" i="2"/>
  <c r="W207" i="2"/>
  <c r="T207" i="2"/>
  <c r="O207" i="2"/>
  <c r="Q207" i="2"/>
  <c r="X599" i="2"/>
  <c r="P599" i="2"/>
  <c r="W599" i="2"/>
  <c r="O599" i="2"/>
  <c r="V599" i="2"/>
  <c r="N599" i="2"/>
  <c r="U599" i="2"/>
  <c r="M599" i="2"/>
  <c r="T599" i="2"/>
  <c r="L599" i="2"/>
  <c r="R599" i="2"/>
  <c r="Q599" i="2"/>
  <c r="Y599" i="2"/>
  <c r="S599" i="2"/>
  <c r="X653" i="2"/>
  <c r="P653" i="2"/>
  <c r="W653" i="2"/>
  <c r="O653" i="2"/>
  <c r="V653" i="2"/>
  <c r="N653" i="2"/>
  <c r="U653" i="2"/>
  <c r="M653" i="2"/>
  <c r="T653" i="2"/>
  <c r="L653" i="2"/>
  <c r="S653" i="2"/>
  <c r="Y653" i="2"/>
  <c r="R653" i="2"/>
  <c r="Q653" i="2"/>
  <c r="R309" i="2"/>
  <c r="Y309" i="2"/>
  <c r="Q309" i="2"/>
  <c r="X309" i="2"/>
  <c r="P309" i="2"/>
  <c r="W309" i="2"/>
  <c r="O309" i="2"/>
  <c r="V309" i="2"/>
  <c r="N309" i="2"/>
  <c r="T309" i="2"/>
  <c r="L309" i="2"/>
  <c r="M309" i="2"/>
  <c r="U309" i="2"/>
  <c r="S309" i="2"/>
  <c r="U592" i="2"/>
  <c r="M592" i="2"/>
  <c r="T592" i="2"/>
  <c r="L592" i="2"/>
  <c r="S592" i="2"/>
  <c r="R592" i="2"/>
  <c r="N592" i="2"/>
  <c r="Y592" i="2"/>
  <c r="X592" i="2"/>
  <c r="W592" i="2"/>
  <c r="V592" i="2"/>
  <c r="Q592" i="2"/>
  <c r="P592" i="2"/>
  <c r="O592" i="2"/>
  <c r="W47" i="2"/>
  <c r="O47" i="2"/>
  <c r="V47" i="2"/>
  <c r="N47" i="2"/>
  <c r="U47" i="2"/>
  <c r="M47" i="2"/>
  <c r="T47" i="2"/>
  <c r="L47" i="2"/>
  <c r="S47" i="2"/>
  <c r="Y47" i="2"/>
  <c r="Q47" i="2"/>
  <c r="X47" i="2"/>
  <c r="R47" i="2"/>
  <c r="P47" i="2"/>
  <c r="AN646" i="2"/>
  <c r="AF646" i="2"/>
  <c r="AM646" i="2"/>
  <c r="AE646" i="2"/>
  <c r="AL646" i="2"/>
  <c r="AD646" i="2"/>
  <c r="AK646" i="2"/>
  <c r="AC646" i="2"/>
  <c r="AJ646" i="2"/>
  <c r="AB646" i="2"/>
  <c r="AH646" i="2"/>
  <c r="Z646" i="2"/>
  <c r="AI646" i="2"/>
  <c r="AA646" i="2"/>
  <c r="AG646" i="2"/>
  <c r="R736" i="2"/>
  <c r="Y736" i="2"/>
  <c r="Q736" i="2"/>
  <c r="X736" i="2"/>
  <c r="P736" i="2"/>
  <c r="W736" i="2"/>
  <c r="O736" i="2"/>
  <c r="V736" i="2"/>
  <c r="N736" i="2"/>
  <c r="T736" i="2"/>
  <c r="L736" i="2"/>
  <c r="M736" i="2"/>
  <c r="U736" i="2"/>
  <c r="S736" i="2"/>
  <c r="V147" i="2"/>
  <c r="N147" i="2"/>
  <c r="U147" i="2"/>
  <c r="M147" i="2"/>
  <c r="T147" i="2"/>
  <c r="L147" i="2"/>
  <c r="S147" i="2"/>
  <c r="Y147" i="2"/>
  <c r="X147" i="2"/>
  <c r="R147" i="2"/>
  <c r="Q147" i="2"/>
  <c r="W147" i="2"/>
  <c r="P147" i="2"/>
  <c r="O147" i="2"/>
  <c r="R422" i="2"/>
  <c r="Y422" i="2"/>
  <c r="Q422" i="2"/>
  <c r="X422" i="2"/>
  <c r="P422" i="2"/>
  <c r="W422" i="2"/>
  <c r="O422" i="2"/>
  <c r="T422" i="2"/>
  <c r="S422" i="2"/>
  <c r="N422" i="2"/>
  <c r="M422" i="2"/>
  <c r="L422" i="2"/>
  <c r="V422" i="2"/>
  <c r="U422" i="2"/>
  <c r="R645" i="2"/>
  <c r="Y645" i="2"/>
  <c r="Q645" i="2"/>
  <c r="X645" i="2"/>
  <c r="P645" i="2"/>
  <c r="W645" i="2"/>
  <c r="O645" i="2"/>
  <c r="T645" i="2"/>
  <c r="S645" i="2"/>
  <c r="N645" i="2"/>
  <c r="M645" i="2"/>
  <c r="L645" i="2"/>
  <c r="V645" i="2"/>
  <c r="U645" i="2"/>
  <c r="X488" i="2"/>
  <c r="P488" i="2"/>
  <c r="W488" i="2"/>
  <c r="O488" i="2"/>
  <c r="U488" i="2"/>
  <c r="S488" i="2"/>
  <c r="N488" i="2"/>
  <c r="L488" i="2"/>
  <c r="Y488" i="2"/>
  <c r="R488" i="2"/>
  <c r="Q488" i="2"/>
  <c r="V488" i="2"/>
  <c r="T488" i="2"/>
  <c r="V615" i="2"/>
  <c r="N615" i="2"/>
  <c r="U615" i="2"/>
  <c r="M615" i="2"/>
  <c r="T615" i="2"/>
  <c r="L615" i="2"/>
  <c r="S615" i="2"/>
  <c r="R615" i="2"/>
  <c r="X615" i="2"/>
  <c r="P615" i="2"/>
  <c r="Q615" i="2"/>
  <c r="O615" i="2"/>
  <c r="Y615" i="2"/>
  <c r="W615" i="2"/>
  <c r="AH570" i="2"/>
  <c r="Z570" i="2"/>
  <c r="AG570" i="2"/>
  <c r="AN570" i="2"/>
  <c r="AF570" i="2"/>
  <c r="AM570" i="2"/>
  <c r="AE570" i="2"/>
  <c r="AL570" i="2"/>
  <c r="AD570" i="2"/>
  <c r="AJ570" i="2"/>
  <c r="AB570" i="2"/>
  <c r="AC570" i="2"/>
  <c r="AA570" i="2"/>
  <c r="AK570" i="2"/>
  <c r="AI570" i="2"/>
  <c r="X108" i="2"/>
  <c r="P108" i="2"/>
  <c r="U108" i="2"/>
  <c r="M108" i="2"/>
  <c r="R108" i="2"/>
  <c r="V108" i="2"/>
  <c r="T108" i="2"/>
  <c r="S108" i="2"/>
  <c r="Q108" i="2"/>
  <c r="O108" i="2"/>
  <c r="N108" i="2"/>
  <c r="Y108" i="2"/>
  <c r="W108" i="2"/>
  <c r="V436" i="2"/>
  <c r="N436" i="2"/>
  <c r="U436" i="2"/>
  <c r="M436" i="2"/>
  <c r="T436" i="2"/>
  <c r="L436" i="2"/>
  <c r="S436" i="2"/>
  <c r="X436" i="2"/>
  <c r="W436" i="2"/>
  <c r="R436" i="2"/>
  <c r="Q436" i="2"/>
  <c r="P436" i="2"/>
  <c r="Y436" i="2"/>
  <c r="O436" i="2"/>
  <c r="T709" i="2"/>
  <c r="L709" i="2"/>
  <c r="S709" i="2"/>
  <c r="R709" i="2"/>
  <c r="Y709" i="2"/>
  <c r="Q709" i="2"/>
  <c r="X709" i="2"/>
  <c r="P709" i="2"/>
  <c r="V709" i="2"/>
  <c r="N709" i="2"/>
  <c r="W709" i="2"/>
  <c r="U709" i="2"/>
  <c r="O709" i="2"/>
  <c r="M709" i="2"/>
  <c r="R595" i="2"/>
  <c r="Y595" i="2"/>
  <c r="Q595" i="2"/>
  <c r="X595" i="2"/>
  <c r="P595" i="2"/>
  <c r="W595" i="2"/>
  <c r="O595" i="2"/>
  <c r="V595" i="2"/>
  <c r="N595" i="2"/>
  <c r="S595" i="2"/>
  <c r="M595" i="2"/>
  <c r="L595" i="2"/>
  <c r="U595" i="2"/>
  <c r="T595" i="2"/>
  <c r="Y75" i="2"/>
  <c r="U75" i="2"/>
  <c r="M75" i="2"/>
  <c r="T75" i="2"/>
  <c r="L75" i="2"/>
  <c r="S75" i="2"/>
  <c r="R75" i="2"/>
  <c r="Q75" i="2"/>
  <c r="W75" i="2"/>
  <c r="O75" i="2"/>
  <c r="X75" i="2"/>
  <c r="V75" i="2"/>
  <c r="P75" i="2"/>
  <c r="N75" i="2"/>
  <c r="X336" i="2"/>
  <c r="P336" i="2"/>
  <c r="W336" i="2"/>
  <c r="O336" i="2"/>
  <c r="V336" i="2"/>
  <c r="N336" i="2"/>
  <c r="U336" i="2"/>
  <c r="M336" i="2"/>
  <c r="T336" i="2"/>
  <c r="L336" i="2"/>
  <c r="R336" i="2"/>
  <c r="Y336" i="2"/>
  <c r="S336" i="2"/>
  <c r="Q336" i="2"/>
  <c r="AG459" i="2"/>
  <c r="AN459" i="2"/>
  <c r="AF459" i="2"/>
  <c r="AM459" i="2"/>
  <c r="AE459" i="2"/>
  <c r="AL459" i="2"/>
  <c r="AD459" i="2"/>
  <c r="AB459" i="2"/>
  <c r="AA459" i="2"/>
  <c r="Z459" i="2"/>
  <c r="AK459" i="2"/>
  <c r="AJ459" i="2"/>
  <c r="AH459" i="2"/>
  <c r="AI459" i="2"/>
  <c r="AC459" i="2"/>
  <c r="S39" i="2"/>
  <c r="R39" i="2"/>
  <c r="Y39" i="2"/>
  <c r="Q39" i="2"/>
  <c r="X39" i="2"/>
  <c r="P39" i="2"/>
  <c r="W39" i="2"/>
  <c r="O39" i="2"/>
  <c r="U39" i="2"/>
  <c r="M39" i="2"/>
  <c r="V39" i="2"/>
  <c r="T39" i="2"/>
  <c r="N39" i="2"/>
  <c r="L39" i="2"/>
  <c r="X549" i="2"/>
  <c r="P549" i="2"/>
  <c r="W549" i="2"/>
  <c r="O549" i="2"/>
  <c r="V549" i="2"/>
  <c r="N549" i="2"/>
  <c r="U549" i="2"/>
  <c r="M549" i="2"/>
  <c r="T549" i="2"/>
  <c r="L549" i="2"/>
  <c r="S549" i="2"/>
  <c r="R549" i="2"/>
  <c r="Y549" i="2"/>
  <c r="Q549" i="2"/>
  <c r="V663" i="2"/>
  <c r="N663" i="2"/>
  <c r="U663" i="2"/>
  <c r="T663" i="2"/>
  <c r="L663" i="2"/>
  <c r="S663" i="2"/>
  <c r="R663" i="2"/>
  <c r="Y663" i="2"/>
  <c r="Q663" i="2"/>
  <c r="X663" i="2"/>
  <c r="W663" i="2"/>
  <c r="P663" i="2"/>
  <c r="O663" i="2"/>
  <c r="V755" i="2"/>
  <c r="N755" i="2"/>
  <c r="U755" i="2"/>
  <c r="M755" i="2"/>
  <c r="T755" i="2"/>
  <c r="L755" i="2"/>
  <c r="S755" i="2"/>
  <c r="R755" i="2"/>
  <c r="Y755" i="2"/>
  <c r="Q755" i="2"/>
  <c r="X755" i="2"/>
  <c r="P755" i="2"/>
  <c r="W755" i="2"/>
  <c r="O755" i="2"/>
  <c r="V312" i="2"/>
  <c r="N312" i="2"/>
  <c r="U312" i="2"/>
  <c r="M312" i="2"/>
  <c r="T312" i="2"/>
  <c r="S312" i="2"/>
  <c r="R312" i="2"/>
  <c r="X312" i="2"/>
  <c r="P312" i="2"/>
  <c r="Q312" i="2"/>
  <c r="O312" i="2"/>
  <c r="Y312" i="2"/>
  <c r="W312" i="2"/>
  <c r="AJ497" i="2"/>
  <c r="AB497" i="2"/>
  <c r="AI497" i="2"/>
  <c r="AA497" i="2"/>
  <c r="AH497" i="2"/>
  <c r="Z497" i="2"/>
  <c r="AG497" i="2"/>
  <c r="AE497" i="2"/>
  <c r="AD497" i="2"/>
  <c r="AC497" i="2"/>
  <c r="AN497" i="2"/>
  <c r="AM497" i="2"/>
  <c r="AK497" i="2"/>
  <c r="AF497" i="2"/>
  <c r="AL497" i="2"/>
  <c r="V357" i="2"/>
  <c r="N357" i="2"/>
  <c r="U357" i="2"/>
  <c r="M357" i="2"/>
  <c r="T357" i="2"/>
  <c r="L357" i="2"/>
  <c r="S357" i="2"/>
  <c r="R357" i="2"/>
  <c r="X357" i="2"/>
  <c r="P357" i="2"/>
  <c r="Q357" i="2"/>
  <c r="O357" i="2"/>
  <c r="Y357" i="2"/>
  <c r="W357" i="2"/>
  <c r="R415" i="2"/>
  <c r="Y415" i="2"/>
  <c r="Q415" i="2"/>
  <c r="X415" i="2"/>
  <c r="P415" i="2"/>
  <c r="W415" i="2"/>
  <c r="O415" i="2"/>
  <c r="L415" i="2"/>
  <c r="V415" i="2"/>
  <c r="U415" i="2"/>
  <c r="T415" i="2"/>
  <c r="N415" i="2"/>
  <c r="S415" i="2"/>
  <c r="M415" i="2"/>
  <c r="X188" i="2"/>
  <c r="P188" i="2"/>
  <c r="W188" i="2"/>
  <c r="O188" i="2"/>
  <c r="V188" i="2"/>
  <c r="N188" i="2"/>
  <c r="U188" i="2"/>
  <c r="M188" i="2"/>
  <c r="T188" i="2"/>
  <c r="S188" i="2"/>
  <c r="R188" i="2"/>
  <c r="Q188" i="2"/>
  <c r="Y188" i="2"/>
  <c r="V800" i="2"/>
  <c r="N800" i="2"/>
  <c r="U800" i="2"/>
  <c r="M800" i="2"/>
  <c r="T800" i="2"/>
  <c r="L800" i="2"/>
  <c r="S800" i="2"/>
  <c r="R800" i="2"/>
  <c r="Y800" i="2"/>
  <c r="Q800" i="2"/>
  <c r="X800" i="2"/>
  <c r="P800" i="2"/>
  <c r="W800" i="2"/>
  <c r="O800" i="2"/>
  <c r="V447" i="2"/>
  <c r="N447" i="2"/>
  <c r="U447" i="2"/>
  <c r="T447" i="2"/>
  <c r="S447" i="2"/>
  <c r="X447" i="2"/>
  <c r="W447" i="2"/>
  <c r="R447" i="2"/>
  <c r="Q447" i="2"/>
  <c r="P447" i="2"/>
  <c r="Y447" i="2"/>
  <c r="O447" i="2"/>
  <c r="X137" i="2"/>
  <c r="P137" i="2"/>
  <c r="W137" i="2"/>
  <c r="O137" i="2"/>
  <c r="V137" i="2"/>
  <c r="N137" i="2"/>
  <c r="U137" i="2"/>
  <c r="M137" i="2"/>
  <c r="T137" i="2"/>
  <c r="S137" i="2"/>
  <c r="Y137" i="2"/>
  <c r="R137" i="2"/>
  <c r="Q137" i="2"/>
  <c r="R295" i="2"/>
  <c r="Y295" i="2"/>
  <c r="Q295" i="2"/>
  <c r="X295" i="2"/>
  <c r="P295" i="2"/>
  <c r="W295" i="2"/>
  <c r="O295" i="2"/>
  <c r="V295" i="2"/>
  <c r="N295" i="2"/>
  <c r="T295" i="2"/>
  <c r="L295" i="2"/>
  <c r="U295" i="2"/>
  <c r="S295" i="2"/>
  <c r="M295" i="2"/>
  <c r="X282" i="2"/>
  <c r="P282" i="2"/>
  <c r="W282" i="2"/>
  <c r="O282" i="2"/>
  <c r="V282" i="2"/>
  <c r="N282" i="2"/>
  <c r="U282" i="2"/>
  <c r="M282" i="2"/>
  <c r="T282" i="2"/>
  <c r="L282" i="2"/>
  <c r="R282" i="2"/>
  <c r="Y282" i="2"/>
  <c r="S282" i="2"/>
  <c r="Q282" i="2"/>
  <c r="V760" i="2"/>
  <c r="N760" i="2"/>
  <c r="U760" i="2"/>
  <c r="M760" i="2"/>
  <c r="T760" i="2"/>
  <c r="L760" i="2"/>
  <c r="S760" i="2"/>
  <c r="R760" i="2"/>
  <c r="Y760" i="2"/>
  <c r="Q760" i="2"/>
  <c r="X760" i="2"/>
  <c r="P760" i="2"/>
  <c r="W760" i="2"/>
  <c r="O760" i="2"/>
  <c r="X744" i="2"/>
  <c r="P744" i="2"/>
  <c r="W744" i="2"/>
  <c r="O744" i="2"/>
  <c r="V744" i="2"/>
  <c r="N744" i="2"/>
  <c r="U744" i="2"/>
  <c r="M744" i="2"/>
  <c r="T744" i="2"/>
  <c r="L744" i="2"/>
  <c r="S744" i="2"/>
  <c r="R744" i="2"/>
  <c r="Y744" i="2"/>
  <c r="Q744" i="2"/>
  <c r="X420" i="2"/>
  <c r="P420" i="2"/>
  <c r="W420" i="2"/>
  <c r="O420" i="2"/>
  <c r="V420" i="2"/>
  <c r="N420" i="2"/>
  <c r="U420" i="2"/>
  <c r="M420" i="2"/>
  <c r="R420" i="2"/>
  <c r="Q420" i="2"/>
  <c r="L420" i="2"/>
  <c r="T420" i="2"/>
  <c r="Y420" i="2"/>
  <c r="S420" i="2"/>
  <c r="U46" i="2"/>
  <c r="M46" i="2"/>
  <c r="T46" i="2"/>
  <c r="L46" i="2"/>
  <c r="S46" i="2"/>
  <c r="R46" i="2"/>
  <c r="Y46" i="2"/>
  <c r="Q46" i="2"/>
  <c r="W46" i="2"/>
  <c r="O46" i="2"/>
  <c r="P46" i="2"/>
  <c r="N46" i="2"/>
  <c r="X46" i="2"/>
  <c r="V46" i="2"/>
  <c r="V630" i="2"/>
  <c r="N630" i="2"/>
  <c r="U630" i="2"/>
  <c r="M630" i="2"/>
  <c r="T630" i="2"/>
  <c r="L630" i="2"/>
  <c r="S630" i="2"/>
  <c r="P630" i="2"/>
  <c r="O630" i="2"/>
  <c r="Y630" i="2"/>
  <c r="X630" i="2"/>
  <c r="R630" i="2"/>
  <c r="W630" i="2"/>
  <c r="Q630" i="2"/>
  <c r="T662" i="2"/>
  <c r="L662" i="2"/>
  <c r="S662" i="2"/>
  <c r="R662" i="2"/>
  <c r="Y662" i="2"/>
  <c r="Q662" i="2"/>
  <c r="X662" i="2"/>
  <c r="P662" i="2"/>
  <c r="W662" i="2"/>
  <c r="O662" i="2"/>
  <c r="V662" i="2"/>
  <c r="N662" i="2"/>
  <c r="U662" i="2"/>
  <c r="V783" i="2"/>
  <c r="N783" i="2"/>
  <c r="U783" i="2"/>
  <c r="M783" i="2"/>
  <c r="T783" i="2"/>
  <c r="L783" i="2"/>
  <c r="S783" i="2"/>
  <c r="R783" i="2"/>
  <c r="Y783" i="2"/>
  <c r="Q783" i="2"/>
  <c r="X783" i="2"/>
  <c r="P783" i="2"/>
  <c r="O783" i="2"/>
  <c r="W783" i="2"/>
  <c r="R579" i="2"/>
  <c r="Y579" i="2"/>
  <c r="Q579" i="2"/>
  <c r="X579" i="2"/>
  <c r="P579" i="2"/>
  <c r="W579" i="2"/>
  <c r="O579" i="2"/>
  <c r="V579" i="2"/>
  <c r="N579" i="2"/>
  <c r="U579" i="2"/>
  <c r="M579" i="2"/>
  <c r="T579" i="2"/>
  <c r="S579" i="2"/>
  <c r="L579" i="2"/>
  <c r="T311" i="2"/>
  <c r="L311" i="2"/>
  <c r="S311" i="2"/>
  <c r="R311" i="2"/>
  <c r="Y311" i="2"/>
  <c r="Q311" i="2"/>
  <c r="X311" i="2"/>
  <c r="P311" i="2"/>
  <c r="V311" i="2"/>
  <c r="N311" i="2"/>
  <c r="W311" i="2"/>
  <c r="U311" i="2"/>
  <c r="O311" i="2"/>
  <c r="M311" i="2"/>
  <c r="X374" i="2"/>
  <c r="P374" i="2"/>
  <c r="W374" i="2"/>
  <c r="O374" i="2"/>
  <c r="V374" i="2"/>
  <c r="N374" i="2"/>
  <c r="Q374" i="2"/>
  <c r="M374" i="2"/>
  <c r="L374" i="2"/>
  <c r="Y374" i="2"/>
  <c r="U374" i="2"/>
  <c r="S374" i="2"/>
  <c r="T374" i="2"/>
  <c r="R374" i="2"/>
  <c r="V318" i="2"/>
  <c r="N318" i="2"/>
  <c r="U318" i="2"/>
  <c r="M318" i="2"/>
  <c r="T318" i="2"/>
  <c r="L318" i="2"/>
  <c r="S318" i="2"/>
  <c r="R318" i="2"/>
  <c r="P318" i="2"/>
  <c r="Y318" i="2"/>
  <c r="W318" i="2"/>
  <c r="Q318" i="2"/>
  <c r="O318" i="2"/>
  <c r="AK790" i="2"/>
  <c r="AC790" i="2"/>
  <c r="AJ790" i="2"/>
  <c r="AB790" i="2"/>
  <c r="AI790" i="2"/>
  <c r="AA790" i="2"/>
  <c r="AH790" i="2"/>
  <c r="Z790" i="2"/>
  <c r="AG790" i="2"/>
  <c r="AM790" i="2"/>
  <c r="AE790" i="2"/>
  <c r="AF790" i="2"/>
  <c r="AD790" i="2"/>
  <c r="AN790" i="2"/>
  <c r="AL790" i="2"/>
  <c r="AN678" i="2"/>
  <c r="AF678" i="2"/>
  <c r="AM678" i="2"/>
  <c r="AE678" i="2"/>
  <c r="AK678" i="2"/>
  <c r="AC678" i="2"/>
  <c r="AI678" i="2"/>
  <c r="AA678" i="2"/>
  <c r="AG678" i="2"/>
  <c r="AD678" i="2"/>
  <c r="AB678" i="2"/>
  <c r="Z678" i="2"/>
  <c r="AJ678" i="2"/>
  <c r="AL678" i="2"/>
  <c r="AH678" i="2"/>
  <c r="X131" i="2"/>
  <c r="P131" i="2"/>
  <c r="W131" i="2"/>
  <c r="O131" i="2"/>
  <c r="V131" i="2"/>
  <c r="N131" i="2"/>
  <c r="U131" i="2"/>
  <c r="M131" i="2"/>
  <c r="T131" i="2"/>
  <c r="S131" i="2"/>
  <c r="R131" i="2"/>
  <c r="Q131" i="2"/>
  <c r="Y131" i="2"/>
  <c r="X538" i="2"/>
  <c r="P538" i="2"/>
  <c r="W538" i="2"/>
  <c r="O538" i="2"/>
  <c r="V538" i="2"/>
  <c r="N538" i="2"/>
  <c r="U538" i="2"/>
  <c r="M538" i="2"/>
  <c r="T538" i="2"/>
  <c r="L538" i="2"/>
  <c r="S538" i="2"/>
  <c r="R538" i="2"/>
  <c r="Q538" i="2"/>
  <c r="Y538" i="2"/>
  <c r="T686" i="2"/>
  <c r="L686" i="2"/>
  <c r="S686" i="2"/>
  <c r="R686" i="2"/>
  <c r="Y686" i="2"/>
  <c r="Q686" i="2"/>
  <c r="X686" i="2"/>
  <c r="P686" i="2"/>
  <c r="V686" i="2"/>
  <c r="N686" i="2"/>
  <c r="W686" i="2"/>
  <c r="U686" i="2"/>
  <c r="O686" i="2"/>
  <c r="R792" i="2"/>
  <c r="Y792" i="2"/>
  <c r="Q792" i="2"/>
  <c r="X792" i="2"/>
  <c r="P792" i="2"/>
  <c r="W792" i="2"/>
  <c r="O792" i="2"/>
  <c r="V792" i="2"/>
  <c r="N792" i="2"/>
  <c r="U792" i="2"/>
  <c r="M792" i="2"/>
  <c r="T792" i="2"/>
  <c r="L792" i="2"/>
  <c r="S792" i="2"/>
  <c r="T552" i="2"/>
  <c r="L552" i="2"/>
  <c r="S552" i="2"/>
  <c r="R552" i="2"/>
  <c r="Y552" i="2"/>
  <c r="Q552" i="2"/>
  <c r="X552" i="2"/>
  <c r="P552" i="2"/>
  <c r="W552" i="2"/>
  <c r="O552" i="2"/>
  <c r="V552" i="2"/>
  <c r="N552" i="2"/>
  <c r="U552" i="2"/>
  <c r="M552" i="2"/>
  <c r="U63" i="2"/>
  <c r="M63" i="2"/>
  <c r="T63" i="2"/>
  <c r="L63" i="2"/>
  <c r="S63" i="2"/>
  <c r="R63" i="2"/>
  <c r="Y63" i="2"/>
  <c r="Q63" i="2"/>
  <c r="W63" i="2"/>
  <c r="O63" i="2"/>
  <c r="X63" i="2"/>
  <c r="P63" i="2"/>
  <c r="V63" i="2"/>
  <c r="N63" i="2"/>
  <c r="AJ494" i="2"/>
  <c r="AB494" i="2"/>
  <c r="AI494" i="2"/>
  <c r="AA494" i="2"/>
  <c r="AH494" i="2"/>
  <c r="Z494" i="2"/>
  <c r="AG494" i="2"/>
  <c r="AE494" i="2"/>
  <c r="AD494" i="2"/>
  <c r="AC494" i="2"/>
  <c r="AN494" i="2"/>
  <c r="AM494" i="2"/>
  <c r="AK494" i="2"/>
  <c r="AL494" i="2"/>
  <c r="AF494" i="2"/>
  <c r="R195" i="2"/>
  <c r="Y195" i="2"/>
  <c r="Q195" i="2"/>
  <c r="X195" i="2"/>
  <c r="P195" i="2"/>
  <c r="W195" i="2"/>
  <c r="O195" i="2"/>
  <c r="N195" i="2"/>
  <c r="M195" i="2"/>
  <c r="V195" i="2"/>
  <c r="U195" i="2"/>
  <c r="T195" i="2"/>
  <c r="S195" i="2"/>
  <c r="R633" i="2"/>
  <c r="Y633" i="2"/>
  <c r="Q633" i="2"/>
  <c r="X633" i="2"/>
  <c r="P633" i="2"/>
  <c r="W633" i="2"/>
  <c r="O633" i="2"/>
  <c r="T633" i="2"/>
  <c r="S633" i="2"/>
  <c r="N633" i="2"/>
  <c r="M633" i="2"/>
  <c r="L633" i="2"/>
  <c r="V633" i="2"/>
  <c r="U633" i="2"/>
  <c r="V292" i="2"/>
  <c r="N292" i="2"/>
  <c r="U292" i="2"/>
  <c r="M292" i="2"/>
  <c r="T292" i="2"/>
  <c r="L292" i="2"/>
  <c r="S292" i="2"/>
  <c r="R292" i="2"/>
  <c r="X292" i="2"/>
  <c r="P292" i="2"/>
  <c r="Y292" i="2"/>
  <c r="W292" i="2"/>
  <c r="Q292" i="2"/>
  <c r="O292" i="2"/>
  <c r="R752" i="2"/>
  <c r="Y752" i="2"/>
  <c r="Q752" i="2"/>
  <c r="X752" i="2"/>
  <c r="P752" i="2"/>
  <c r="W752" i="2"/>
  <c r="O752" i="2"/>
  <c r="V752" i="2"/>
  <c r="N752" i="2"/>
  <c r="U752" i="2"/>
  <c r="M752" i="2"/>
  <c r="T752" i="2"/>
  <c r="L752" i="2"/>
  <c r="S752" i="2"/>
  <c r="V281" i="2"/>
  <c r="N281" i="2"/>
  <c r="U281" i="2"/>
  <c r="M281" i="2"/>
  <c r="T281" i="2"/>
  <c r="L281" i="2"/>
  <c r="S281" i="2"/>
  <c r="R281" i="2"/>
  <c r="X281" i="2"/>
  <c r="P281" i="2"/>
  <c r="Y281" i="2"/>
  <c r="Q281" i="2"/>
  <c r="O281" i="2"/>
  <c r="W281" i="2"/>
  <c r="T111" i="2"/>
  <c r="Y111" i="2"/>
  <c r="Q111" i="2"/>
  <c r="V111" i="2"/>
  <c r="O111" i="2"/>
  <c r="U111" i="2"/>
  <c r="S111" i="2"/>
  <c r="R111" i="2"/>
  <c r="P111" i="2"/>
  <c r="N111" i="2"/>
  <c r="X111" i="2"/>
  <c r="W111" i="2"/>
  <c r="M111" i="2"/>
  <c r="X353" i="2"/>
  <c r="P353" i="2"/>
  <c r="W353" i="2"/>
  <c r="O353" i="2"/>
  <c r="V353" i="2"/>
  <c r="N353" i="2"/>
  <c r="U353" i="2"/>
  <c r="M353" i="2"/>
  <c r="T353" i="2"/>
  <c r="L353" i="2"/>
  <c r="R353" i="2"/>
  <c r="Y353" i="2"/>
  <c r="S353" i="2"/>
  <c r="Q353" i="2"/>
  <c r="W59" i="2"/>
  <c r="O59" i="2"/>
  <c r="V59" i="2"/>
  <c r="N59" i="2"/>
  <c r="U59" i="2"/>
  <c r="M59" i="2"/>
  <c r="T59" i="2"/>
  <c r="L59" i="2"/>
  <c r="S59" i="2"/>
  <c r="Y59" i="2"/>
  <c r="Q59" i="2"/>
  <c r="R59" i="2"/>
  <c r="P59" i="2"/>
  <c r="X59" i="2"/>
  <c r="V152" i="2"/>
  <c r="N152" i="2"/>
  <c r="U152" i="2"/>
  <c r="M152" i="2"/>
  <c r="T152" i="2"/>
  <c r="L152" i="2"/>
  <c r="S152" i="2"/>
  <c r="R152" i="2"/>
  <c r="Q152" i="2"/>
  <c r="P152" i="2"/>
  <c r="Y152" i="2"/>
  <c r="O152" i="2"/>
  <c r="X152" i="2"/>
  <c r="W152" i="2"/>
  <c r="R607" i="2"/>
  <c r="Y607" i="2"/>
  <c r="Q607" i="2"/>
  <c r="X607" i="2"/>
  <c r="P607" i="2"/>
  <c r="W607" i="2"/>
  <c r="O607" i="2"/>
  <c r="V607" i="2"/>
  <c r="N607" i="2"/>
  <c r="L607" i="2"/>
  <c r="U607" i="2"/>
  <c r="T607" i="2"/>
  <c r="S607" i="2"/>
  <c r="M607" i="2"/>
  <c r="V263" i="2"/>
  <c r="N263" i="2"/>
  <c r="U263" i="2"/>
  <c r="M263" i="2"/>
  <c r="T263" i="2"/>
  <c r="L263" i="2"/>
  <c r="S263" i="2"/>
  <c r="R263" i="2"/>
  <c r="X263" i="2"/>
  <c r="P263" i="2"/>
  <c r="Q263" i="2"/>
  <c r="O263" i="2"/>
  <c r="W263" i="2"/>
  <c r="Y263" i="2"/>
  <c r="AI385" i="2"/>
  <c r="AA385" i="2"/>
  <c r="AN385" i="2"/>
  <c r="AF385" i="2"/>
  <c r="AJ385" i="2"/>
  <c r="AH385" i="2"/>
  <c r="AG385" i="2"/>
  <c r="AE385" i="2"/>
  <c r="AD385" i="2"/>
  <c r="AL385" i="2"/>
  <c r="AB385" i="2"/>
  <c r="AC385" i="2"/>
  <c r="Z385" i="2"/>
  <c r="AM385" i="2"/>
  <c r="AK385" i="2"/>
  <c r="R278" i="2"/>
  <c r="Y278" i="2"/>
  <c r="Q278" i="2"/>
  <c r="X278" i="2"/>
  <c r="P278" i="2"/>
  <c r="W278" i="2"/>
  <c r="O278" i="2"/>
  <c r="V278" i="2"/>
  <c r="N278" i="2"/>
  <c r="T278" i="2"/>
  <c r="L278" i="2"/>
  <c r="U278" i="2"/>
  <c r="S278" i="2"/>
  <c r="M278" i="2"/>
  <c r="R461" i="2"/>
  <c r="Y461" i="2"/>
  <c r="Q461" i="2"/>
  <c r="X461" i="2"/>
  <c r="P461" i="2"/>
  <c r="W461" i="2"/>
  <c r="O461" i="2"/>
  <c r="V461" i="2"/>
  <c r="U461" i="2"/>
  <c r="T461" i="2"/>
  <c r="N461" i="2"/>
  <c r="S461" i="2"/>
  <c r="R221" i="2"/>
  <c r="Y221" i="2"/>
  <c r="Q221" i="2"/>
  <c r="W221" i="2"/>
  <c r="O221" i="2"/>
  <c r="V221" i="2"/>
  <c r="N221" i="2"/>
  <c r="T221" i="2"/>
  <c r="L221" i="2"/>
  <c r="U221" i="2"/>
  <c r="S221" i="2"/>
  <c r="P221" i="2"/>
  <c r="M221" i="2"/>
  <c r="X221" i="2"/>
  <c r="X644" i="2"/>
  <c r="P644" i="2"/>
  <c r="W644" i="2"/>
  <c r="O644" i="2"/>
  <c r="V644" i="2"/>
  <c r="N644" i="2"/>
  <c r="U644" i="2"/>
  <c r="M644" i="2"/>
  <c r="R644" i="2"/>
  <c r="Q644" i="2"/>
  <c r="L644" i="2"/>
  <c r="T644" i="2"/>
  <c r="Y644" i="2"/>
  <c r="S644" i="2"/>
  <c r="U40" i="2"/>
  <c r="M40" i="2"/>
  <c r="T40" i="2"/>
  <c r="L40" i="2"/>
  <c r="S40" i="2"/>
  <c r="R40" i="2"/>
  <c r="Y40" i="2"/>
  <c r="Q40" i="2"/>
  <c r="W40" i="2"/>
  <c r="O40" i="2"/>
  <c r="X40" i="2"/>
  <c r="P40" i="2"/>
  <c r="V40" i="2"/>
  <c r="N40" i="2"/>
  <c r="V107" i="2"/>
  <c r="N107" i="2"/>
  <c r="S107" i="2"/>
  <c r="U107" i="2"/>
  <c r="Y107" i="2"/>
  <c r="O107" i="2"/>
  <c r="T107" i="2"/>
  <c r="R107" i="2"/>
  <c r="Q107" i="2"/>
  <c r="P107" i="2"/>
  <c r="X107" i="2"/>
  <c r="W107" i="2"/>
  <c r="T541" i="2"/>
  <c r="L541" i="2"/>
  <c r="S541" i="2"/>
  <c r="R541" i="2"/>
  <c r="Y541" i="2"/>
  <c r="Q541" i="2"/>
  <c r="X541" i="2"/>
  <c r="P541" i="2"/>
  <c r="W541" i="2"/>
  <c r="O541" i="2"/>
  <c r="V541" i="2"/>
  <c r="U541" i="2"/>
  <c r="N541" i="2"/>
  <c r="M541" i="2"/>
  <c r="V674" i="2"/>
  <c r="N674" i="2"/>
  <c r="U674" i="2"/>
  <c r="T674" i="2"/>
  <c r="L674" i="2"/>
  <c r="S674" i="2"/>
  <c r="R674" i="2"/>
  <c r="Y674" i="2"/>
  <c r="Q674" i="2"/>
  <c r="X674" i="2"/>
  <c r="P674" i="2"/>
  <c r="W674" i="2"/>
  <c r="O674" i="2"/>
  <c r="R780" i="2"/>
  <c r="Y780" i="2"/>
  <c r="Q780" i="2"/>
  <c r="X780" i="2"/>
  <c r="P780" i="2"/>
  <c r="W780" i="2"/>
  <c r="O780" i="2"/>
  <c r="V780" i="2"/>
  <c r="N780" i="2"/>
  <c r="U780" i="2"/>
  <c r="M780" i="2"/>
  <c r="T780" i="2"/>
  <c r="L780" i="2"/>
  <c r="S780" i="2"/>
  <c r="X348" i="2"/>
  <c r="P348" i="2"/>
  <c r="W348" i="2"/>
  <c r="O348" i="2"/>
  <c r="V348" i="2"/>
  <c r="N348" i="2"/>
  <c r="U348" i="2"/>
  <c r="M348" i="2"/>
  <c r="T348" i="2"/>
  <c r="L348" i="2"/>
  <c r="R348" i="2"/>
  <c r="S348" i="2"/>
  <c r="Q348" i="2"/>
  <c r="Y348" i="2"/>
  <c r="R450" i="2"/>
  <c r="Y450" i="2"/>
  <c r="Q450" i="2"/>
  <c r="X450" i="2"/>
  <c r="P450" i="2"/>
  <c r="W450" i="2"/>
  <c r="O450" i="2"/>
  <c r="V450" i="2"/>
  <c r="U450" i="2"/>
  <c r="T450" i="2"/>
  <c r="N450" i="2"/>
  <c r="S450" i="2"/>
  <c r="T720" i="2"/>
  <c r="L720" i="2"/>
  <c r="S720" i="2"/>
  <c r="R720" i="2"/>
  <c r="Y720" i="2"/>
  <c r="Q720" i="2"/>
  <c r="X720" i="2"/>
  <c r="P720" i="2"/>
  <c r="V720" i="2"/>
  <c r="N720" i="2"/>
  <c r="W720" i="2"/>
  <c r="U720" i="2"/>
  <c r="O720" i="2"/>
  <c r="M720" i="2"/>
  <c r="R332" i="2"/>
  <c r="Y332" i="2"/>
  <c r="Q332" i="2"/>
  <c r="X332" i="2"/>
  <c r="P332" i="2"/>
  <c r="W332" i="2"/>
  <c r="O332" i="2"/>
  <c r="V332" i="2"/>
  <c r="N332" i="2"/>
  <c r="T332" i="2"/>
  <c r="L332" i="2"/>
  <c r="M332" i="2"/>
  <c r="U332" i="2"/>
  <c r="S332" i="2"/>
  <c r="R133" i="2"/>
  <c r="Y133" i="2"/>
  <c r="Q133" i="2"/>
  <c r="X133" i="2"/>
  <c r="P133" i="2"/>
  <c r="W133" i="2"/>
  <c r="O133" i="2"/>
  <c r="V133" i="2"/>
  <c r="U133" i="2"/>
  <c r="T133" i="2"/>
  <c r="M133" i="2"/>
  <c r="S133" i="2"/>
  <c r="N133" i="2"/>
  <c r="R226" i="2"/>
  <c r="Y226" i="2"/>
  <c r="Q226" i="2"/>
  <c r="W226" i="2"/>
  <c r="O226" i="2"/>
  <c r="N226" i="2"/>
  <c r="T226" i="2"/>
  <c r="L226" i="2"/>
  <c r="X226" i="2"/>
  <c r="U226" i="2"/>
  <c r="S226" i="2"/>
  <c r="M226" i="2"/>
  <c r="P226" i="2"/>
  <c r="R478" i="2"/>
  <c r="Y478" i="2"/>
  <c r="Q478" i="2"/>
  <c r="X478" i="2"/>
  <c r="P478" i="2"/>
  <c r="W478" i="2"/>
  <c r="O478" i="2"/>
  <c r="T478" i="2"/>
  <c r="S478" i="2"/>
  <c r="N478" i="2"/>
  <c r="L478" i="2"/>
  <c r="V478" i="2"/>
  <c r="U478" i="2"/>
  <c r="V487" i="2"/>
  <c r="N487" i="2"/>
  <c r="U487" i="2"/>
  <c r="S487" i="2"/>
  <c r="Y487" i="2"/>
  <c r="Q487" i="2"/>
  <c r="L487" i="2"/>
  <c r="X487" i="2"/>
  <c r="W487" i="2"/>
  <c r="T487" i="2"/>
  <c r="R487" i="2"/>
  <c r="P487" i="2"/>
  <c r="O487" i="2"/>
  <c r="R355" i="2"/>
  <c r="Y355" i="2"/>
  <c r="Q355" i="2"/>
  <c r="X355" i="2"/>
  <c r="P355" i="2"/>
  <c r="W355" i="2"/>
  <c r="O355" i="2"/>
  <c r="V355" i="2"/>
  <c r="N355" i="2"/>
  <c r="T355" i="2"/>
  <c r="L355" i="2"/>
  <c r="M355" i="2"/>
  <c r="U355" i="2"/>
  <c r="S355" i="2"/>
  <c r="V727" i="2"/>
  <c r="N727" i="2"/>
  <c r="U727" i="2"/>
  <c r="M727" i="2"/>
  <c r="T727" i="2"/>
  <c r="L727" i="2"/>
  <c r="S727" i="2"/>
  <c r="R727" i="2"/>
  <c r="X727" i="2"/>
  <c r="P727" i="2"/>
  <c r="Y727" i="2"/>
  <c r="W727" i="2"/>
  <c r="Q727" i="2"/>
  <c r="O727" i="2"/>
  <c r="AL346" i="2"/>
  <c r="AD346" i="2"/>
  <c r="AK346" i="2"/>
  <c r="AC346" i="2"/>
  <c r="AJ346" i="2"/>
  <c r="AB346" i="2"/>
  <c r="AI346" i="2"/>
  <c r="AA346" i="2"/>
  <c r="AH346" i="2"/>
  <c r="Z346" i="2"/>
  <c r="AN346" i="2"/>
  <c r="AF346" i="2"/>
  <c r="AG346" i="2"/>
  <c r="AE346" i="2"/>
  <c r="AM346" i="2"/>
  <c r="X98" i="2"/>
  <c r="P98" i="2"/>
  <c r="W98" i="2"/>
  <c r="O98" i="2"/>
  <c r="V98" i="2"/>
  <c r="N98" i="2"/>
  <c r="U98" i="2"/>
  <c r="M98" i="2"/>
  <c r="T98" i="2"/>
  <c r="L98" i="2"/>
  <c r="R98" i="2"/>
  <c r="S98" i="2"/>
  <c r="Y98" i="2"/>
  <c r="Q98" i="2"/>
  <c r="X265" i="2"/>
  <c r="P265" i="2"/>
  <c r="W265" i="2"/>
  <c r="O265" i="2"/>
  <c r="V265" i="2"/>
  <c r="N265" i="2"/>
  <c r="U265" i="2"/>
  <c r="M265" i="2"/>
  <c r="T265" i="2"/>
  <c r="L265" i="2"/>
  <c r="R265" i="2"/>
  <c r="Y265" i="2"/>
  <c r="S265" i="2"/>
  <c r="Q265" i="2"/>
  <c r="U58" i="2"/>
  <c r="M58" i="2"/>
  <c r="T58" i="2"/>
  <c r="L58" i="2"/>
  <c r="S58" i="2"/>
  <c r="R58" i="2"/>
  <c r="Y58" i="2"/>
  <c r="Q58" i="2"/>
  <c r="W58" i="2"/>
  <c r="O58" i="2"/>
  <c r="X58" i="2"/>
  <c r="V58" i="2"/>
  <c r="P58" i="2"/>
  <c r="N58" i="2"/>
  <c r="R651" i="2"/>
  <c r="Y651" i="2"/>
  <c r="Q651" i="2"/>
  <c r="X651" i="2"/>
  <c r="P651" i="2"/>
  <c r="W651" i="2"/>
  <c r="O651" i="2"/>
  <c r="L651" i="2"/>
  <c r="V651" i="2"/>
  <c r="U651" i="2"/>
  <c r="T651" i="2"/>
  <c r="N651" i="2"/>
  <c r="S651" i="2"/>
  <c r="M651" i="2"/>
  <c r="X616" i="2"/>
  <c r="P616" i="2"/>
  <c r="W616" i="2"/>
  <c r="O616" i="2"/>
  <c r="V616" i="2"/>
  <c r="N616" i="2"/>
  <c r="U616" i="2"/>
  <c r="M616" i="2"/>
  <c r="T616" i="2"/>
  <c r="L616" i="2"/>
  <c r="R616" i="2"/>
  <c r="Y616" i="2"/>
  <c r="S616" i="2"/>
  <c r="Q616" i="2"/>
  <c r="X177" i="2"/>
  <c r="P177" i="2"/>
  <c r="W177" i="2"/>
  <c r="O177" i="2"/>
  <c r="V177" i="2"/>
  <c r="N177" i="2"/>
  <c r="U177" i="2"/>
  <c r="M177" i="2"/>
  <c r="T177" i="2"/>
  <c r="S177" i="2"/>
  <c r="R177" i="2"/>
  <c r="L177" i="2"/>
  <c r="Y177" i="2"/>
  <c r="Q177" i="2"/>
  <c r="V175" i="2"/>
  <c r="N175" i="2"/>
  <c r="U175" i="2"/>
  <c r="M175" i="2"/>
  <c r="T175" i="2"/>
  <c r="L175" i="2"/>
  <c r="S175" i="2"/>
  <c r="R175" i="2"/>
  <c r="Q175" i="2"/>
  <c r="P175" i="2"/>
  <c r="Y175" i="2"/>
  <c r="X175" i="2"/>
  <c r="O175" i="2"/>
  <c r="W175" i="2"/>
  <c r="X142" i="2"/>
  <c r="P142" i="2"/>
  <c r="W142" i="2"/>
  <c r="O142" i="2"/>
  <c r="V142" i="2"/>
  <c r="N142" i="2"/>
  <c r="U142" i="2"/>
  <c r="M142" i="2"/>
  <c r="T142" i="2"/>
  <c r="S142" i="2"/>
  <c r="R142" i="2"/>
  <c r="Y142" i="2"/>
  <c r="Q142" i="2"/>
  <c r="R404" i="2"/>
  <c r="Y404" i="2"/>
  <c r="Q404" i="2"/>
  <c r="X404" i="2"/>
  <c r="P404" i="2"/>
  <c r="O404" i="2"/>
  <c r="N404" i="2"/>
  <c r="M404" i="2"/>
  <c r="W404" i="2"/>
  <c r="L404" i="2"/>
  <c r="V404" i="2"/>
  <c r="T404" i="2"/>
  <c r="U404" i="2"/>
  <c r="S404" i="2"/>
  <c r="V390" i="2"/>
  <c r="N390" i="2"/>
  <c r="U390" i="2"/>
  <c r="M390" i="2"/>
  <c r="T390" i="2"/>
  <c r="L390" i="2"/>
  <c r="P390" i="2"/>
  <c r="O390" i="2"/>
  <c r="Y390" i="2"/>
  <c r="X390" i="2"/>
  <c r="W390" i="2"/>
  <c r="R390" i="2"/>
  <c r="S390" i="2"/>
  <c r="Q390" i="2"/>
  <c r="X572" i="2"/>
  <c r="P572" i="2"/>
  <c r="W572" i="2"/>
  <c r="O572" i="2"/>
  <c r="V572" i="2"/>
  <c r="N572" i="2"/>
  <c r="U572" i="2"/>
  <c r="M572" i="2"/>
  <c r="T572" i="2"/>
  <c r="L572" i="2"/>
  <c r="S572" i="2"/>
  <c r="Y572" i="2"/>
  <c r="R572" i="2"/>
  <c r="Q572" i="2"/>
  <c r="R300" i="2"/>
  <c r="Y300" i="2"/>
  <c r="Q300" i="2"/>
  <c r="X300" i="2"/>
  <c r="P300" i="2"/>
  <c r="W300" i="2"/>
  <c r="O300" i="2"/>
  <c r="V300" i="2"/>
  <c r="N300" i="2"/>
  <c r="T300" i="2"/>
  <c r="L300" i="2"/>
  <c r="U300" i="2"/>
  <c r="S300" i="2"/>
  <c r="M300" i="2"/>
  <c r="R496" i="2"/>
  <c r="Y496" i="2"/>
  <c r="Q496" i="2"/>
  <c r="W496" i="2"/>
  <c r="O496" i="2"/>
  <c r="U496" i="2"/>
  <c r="X496" i="2"/>
  <c r="V496" i="2"/>
  <c r="T496" i="2"/>
  <c r="S496" i="2"/>
  <c r="L496" i="2"/>
  <c r="P496" i="2"/>
  <c r="N496" i="2"/>
  <c r="T781" i="2"/>
  <c r="L781" i="2"/>
  <c r="S781" i="2"/>
  <c r="R781" i="2"/>
  <c r="Y781" i="2"/>
  <c r="Q781" i="2"/>
  <c r="X781" i="2"/>
  <c r="P781" i="2"/>
  <c r="W781" i="2"/>
  <c r="O781" i="2"/>
  <c r="V781" i="2"/>
  <c r="N781" i="2"/>
  <c r="U781" i="2"/>
  <c r="M781" i="2"/>
  <c r="X500" i="2"/>
  <c r="P500" i="2"/>
  <c r="W500" i="2"/>
  <c r="O500" i="2"/>
  <c r="U500" i="2"/>
  <c r="S500" i="2"/>
  <c r="N500" i="2"/>
  <c r="L500" i="2"/>
  <c r="Y500" i="2"/>
  <c r="R500" i="2"/>
  <c r="T500" i="2"/>
  <c r="V500" i="2"/>
  <c r="Q500" i="2"/>
  <c r="T239" i="2"/>
  <c r="L239" i="2"/>
  <c r="S239" i="2"/>
  <c r="Y239" i="2"/>
  <c r="Q239" i="2"/>
  <c r="X239" i="2"/>
  <c r="P239" i="2"/>
  <c r="V239" i="2"/>
  <c r="N239" i="2"/>
  <c r="W239" i="2"/>
  <c r="U239" i="2"/>
  <c r="R239" i="2"/>
  <c r="O239" i="2"/>
  <c r="M239" i="2"/>
  <c r="R178" i="2"/>
  <c r="Y178" i="2"/>
  <c r="Q178" i="2"/>
  <c r="X178" i="2"/>
  <c r="P178" i="2"/>
  <c r="W178" i="2"/>
  <c r="O178" i="2"/>
  <c r="V178" i="2"/>
  <c r="U178" i="2"/>
  <c r="T178" i="2"/>
  <c r="N178" i="2"/>
  <c r="M178" i="2"/>
  <c r="S178" i="2"/>
  <c r="L178" i="2"/>
  <c r="T535" i="2"/>
  <c r="L535" i="2"/>
  <c r="S535" i="2"/>
  <c r="R535" i="2"/>
  <c r="Y535" i="2"/>
  <c r="Q535" i="2"/>
  <c r="X535" i="2"/>
  <c r="P535" i="2"/>
  <c r="W535" i="2"/>
  <c r="O535" i="2"/>
  <c r="N535" i="2"/>
  <c r="M535" i="2"/>
  <c r="V535" i="2"/>
  <c r="U535" i="2"/>
  <c r="X126" i="2"/>
  <c r="P126" i="2"/>
  <c r="W126" i="2"/>
  <c r="O126" i="2"/>
  <c r="V126" i="2"/>
  <c r="N126" i="2"/>
  <c r="U126" i="2"/>
  <c r="M126" i="2"/>
  <c r="S126" i="2"/>
  <c r="Y126" i="2"/>
  <c r="T126" i="2"/>
  <c r="R126" i="2"/>
  <c r="Q126" i="2"/>
  <c r="R501" i="2"/>
  <c r="Y501" i="2"/>
  <c r="Q501" i="2"/>
  <c r="W501" i="2"/>
  <c r="O501" i="2"/>
  <c r="U501" i="2"/>
  <c r="P501" i="2"/>
  <c r="N501" i="2"/>
  <c r="L501" i="2"/>
  <c r="T501" i="2"/>
  <c r="X501" i="2"/>
  <c r="V501" i="2"/>
  <c r="S501" i="2"/>
  <c r="T614" i="2"/>
  <c r="L614" i="2"/>
  <c r="S614" i="2"/>
  <c r="R614" i="2"/>
  <c r="Y614" i="2"/>
  <c r="Q614" i="2"/>
  <c r="X614" i="2"/>
  <c r="P614" i="2"/>
  <c r="V614" i="2"/>
  <c r="N614" i="2"/>
  <c r="W614" i="2"/>
  <c r="U614" i="2"/>
  <c r="O614" i="2"/>
  <c r="M614" i="2"/>
  <c r="T558" i="2"/>
  <c r="L558" i="2"/>
  <c r="S558" i="2"/>
  <c r="R558" i="2"/>
  <c r="Y558" i="2"/>
  <c r="Q558" i="2"/>
  <c r="X558" i="2"/>
  <c r="P558" i="2"/>
  <c r="W558" i="2"/>
  <c r="O558" i="2"/>
  <c r="N558" i="2"/>
  <c r="M558" i="2"/>
  <c r="V558" i="2"/>
  <c r="U558" i="2"/>
  <c r="V559" i="2"/>
  <c r="N559" i="2"/>
  <c r="U559" i="2"/>
  <c r="M559" i="2"/>
  <c r="T559" i="2"/>
  <c r="L559" i="2"/>
  <c r="S559" i="2"/>
  <c r="R559" i="2"/>
  <c r="Y559" i="2"/>
  <c r="Q559" i="2"/>
  <c r="X559" i="2"/>
  <c r="P559" i="2"/>
  <c r="O559" i="2"/>
  <c r="W559" i="2"/>
  <c r="T445" i="2"/>
  <c r="S445" i="2"/>
  <c r="R445" i="2"/>
  <c r="Y445" i="2"/>
  <c r="Q445" i="2"/>
  <c r="V445" i="2"/>
  <c r="U445" i="2"/>
  <c r="P445" i="2"/>
  <c r="O445" i="2"/>
  <c r="N445" i="2"/>
  <c r="X445" i="2"/>
  <c r="W445" i="2"/>
  <c r="V464" i="2"/>
  <c r="N464" i="2"/>
  <c r="U464" i="2"/>
  <c r="T464" i="2"/>
  <c r="S464" i="2"/>
  <c r="P464" i="2"/>
  <c r="O464" i="2"/>
  <c r="Y464" i="2"/>
  <c r="X464" i="2"/>
  <c r="R464" i="2"/>
  <c r="W464" i="2"/>
  <c r="Q464" i="2"/>
  <c r="V130" i="2"/>
  <c r="N130" i="2"/>
  <c r="U130" i="2"/>
  <c r="M130" i="2"/>
  <c r="T130" i="2"/>
  <c r="S130" i="2"/>
  <c r="R130" i="2"/>
  <c r="Q130" i="2"/>
  <c r="P130" i="2"/>
  <c r="Y130" i="2"/>
  <c r="X130" i="2"/>
  <c r="W130" i="2"/>
  <c r="O130" i="2"/>
  <c r="AH713" i="2"/>
  <c r="Z713" i="2"/>
  <c r="AG713" i="2"/>
  <c r="AN713" i="2"/>
  <c r="AF713" i="2"/>
  <c r="AM713" i="2"/>
  <c r="AE713" i="2"/>
  <c r="AL713" i="2"/>
  <c r="AD713" i="2"/>
  <c r="AJ713" i="2"/>
  <c r="AB713" i="2"/>
  <c r="AK713" i="2"/>
  <c r="AC713" i="2"/>
  <c r="AI713" i="2"/>
  <c r="AA713" i="2"/>
  <c r="T770" i="2"/>
  <c r="L770" i="2"/>
  <c r="S770" i="2"/>
  <c r="R770" i="2"/>
  <c r="Y770" i="2"/>
  <c r="Q770" i="2"/>
  <c r="X770" i="2"/>
  <c r="P770" i="2"/>
  <c r="W770" i="2"/>
  <c r="O770" i="2"/>
  <c r="V770" i="2"/>
  <c r="N770" i="2"/>
  <c r="M770" i="2"/>
  <c r="U770" i="2"/>
  <c r="R161" i="2"/>
  <c r="Y161" i="2"/>
  <c r="Q161" i="2"/>
  <c r="X161" i="2"/>
  <c r="P161" i="2"/>
  <c r="W161" i="2"/>
  <c r="O161" i="2"/>
  <c r="N161" i="2"/>
  <c r="M161" i="2"/>
  <c r="L161" i="2"/>
  <c r="V161" i="2"/>
  <c r="U161" i="2"/>
  <c r="S161" i="2"/>
  <c r="T161" i="2"/>
  <c r="T151" i="2"/>
  <c r="L151" i="2"/>
  <c r="S151" i="2"/>
  <c r="R151" i="2"/>
  <c r="Y151" i="2"/>
  <c r="Q151" i="2"/>
  <c r="P151" i="2"/>
  <c r="O151" i="2"/>
  <c r="N151" i="2"/>
  <c r="X151" i="2"/>
  <c r="W151" i="2"/>
  <c r="V151" i="2"/>
  <c r="U151" i="2"/>
  <c r="M151" i="2"/>
  <c r="X171" i="2"/>
  <c r="P171" i="2"/>
  <c r="W171" i="2"/>
  <c r="O171" i="2"/>
  <c r="V171" i="2"/>
  <c r="N171" i="2"/>
  <c r="U171" i="2"/>
  <c r="M171" i="2"/>
  <c r="L171" i="2"/>
  <c r="T171" i="2"/>
  <c r="S171" i="2"/>
  <c r="Y171" i="2"/>
  <c r="Q171" i="2"/>
  <c r="R171" i="2"/>
  <c r="X408" i="2"/>
  <c r="P408" i="2"/>
  <c r="W408" i="2"/>
  <c r="O408" i="2"/>
  <c r="V408" i="2"/>
  <c r="N408" i="2"/>
  <c r="U408" i="2"/>
  <c r="M408" i="2"/>
  <c r="R408" i="2"/>
  <c r="Q408" i="2"/>
  <c r="L408" i="2"/>
  <c r="T408" i="2"/>
  <c r="Y408" i="2"/>
  <c r="S408" i="2"/>
  <c r="T411" i="2"/>
  <c r="L411" i="2"/>
  <c r="S411" i="2"/>
  <c r="R411" i="2"/>
  <c r="Y411" i="2"/>
  <c r="Q411" i="2"/>
  <c r="V411" i="2"/>
  <c r="U411" i="2"/>
  <c r="P411" i="2"/>
  <c r="O411" i="2"/>
  <c r="N411" i="2"/>
  <c r="X411" i="2"/>
  <c r="M411" i="2"/>
  <c r="W411" i="2"/>
  <c r="V258" i="2"/>
  <c r="N258" i="2"/>
  <c r="U258" i="2"/>
  <c r="M258" i="2"/>
  <c r="T258" i="2"/>
  <c r="L258" i="2"/>
  <c r="S258" i="2"/>
  <c r="R258" i="2"/>
  <c r="X258" i="2"/>
  <c r="P258" i="2"/>
  <c r="Y258" i="2"/>
  <c r="W258" i="2"/>
  <c r="Q258" i="2"/>
  <c r="O258" i="2"/>
  <c r="V669" i="2"/>
  <c r="N669" i="2"/>
  <c r="U669" i="2"/>
  <c r="T669" i="2"/>
  <c r="L669" i="2"/>
  <c r="S669" i="2"/>
  <c r="R669" i="2"/>
  <c r="Y669" i="2"/>
  <c r="Q669" i="2"/>
  <c r="X669" i="2"/>
  <c r="W669" i="2"/>
  <c r="P669" i="2"/>
  <c r="O669" i="2"/>
  <c r="R707" i="2"/>
  <c r="Y707" i="2"/>
  <c r="Q707" i="2"/>
  <c r="X707" i="2"/>
  <c r="P707" i="2"/>
  <c r="W707" i="2"/>
  <c r="O707" i="2"/>
  <c r="V707" i="2"/>
  <c r="N707" i="2"/>
  <c r="T707" i="2"/>
  <c r="L707" i="2"/>
  <c r="U707" i="2"/>
  <c r="S707" i="2"/>
  <c r="M707" i="2"/>
  <c r="X460" i="2"/>
  <c r="P460" i="2"/>
  <c r="W460" i="2"/>
  <c r="O460" i="2"/>
  <c r="V460" i="2"/>
  <c r="N460" i="2"/>
  <c r="U460" i="2"/>
  <c r="Y460" i="2"/>
  <c r="T460" i="2"/>
  <c r="S460" i="2"/>
  <c r="R460" i="2"/>
  <c r="Q460" i="2"/>
  <c r="X76" i="2"/>
  <c r="P76" i="2"/>
  <c r="W76" i="2"/>
  <c r="O76" i="2"/>
  <c r="V76" i="2"/>
  <c r="N76" i="2"/>
  <c r="U76" i="2"/>
  <c r="M76" i="2"/>
  <c r="T76" i="2"/>
  <c r="L76" i="2"/>
  <c r="R76" i="2"/>
  <c r="S76" i="2"/>
  <c r="Y76" i="2"/>
  <c r="Q76" i="2"/>
  <c r="R283" i="2"/>
  <c r="Y283" i="2"/>
  <c r="Q283" i="2"/>
  <c r="X283" i="2"/>
  <c r="P283" i="2"/>
  <c r="W283" i="2"/>
  <c r="O283" i="2"/>
  <c r="V283" i="2"/>
  <c r="N283" i="2"/>
  <c r="T283" i="2"/>
  <c r="L283" i="2"/>
  <c r="M283" i="2"/>
  <c r="U283" i="2"/>
  <c r="S283" i="2"/>
  <c r="T394" i="2"/>
  <c r="L394" i="2"/>
  <c r="S394" i="2"/>
  <c r="R394" i="2"/>
  <c r="X394" i="2"/>
  <c r="M394" i="2"/>
  <c r="W394" i="2"/>
  <c r="V394" i="2"/>
  <c r="U394" i="2"/>
  <c r="Q394" i="2"/>
  <c r="O394" i="2"/>
  <c r="P394" i="2"/>
  <c r="N394" i="2"/>
  <c r="Y394" i="2"/>
  <c r="T191" i="2"/>
  <c r="S191" i="2"/>
  <c r="R191" i="2"/>
  <c r="Y191" i="2"/>
  <c r="Q191" i="2"/>
  <c r="X191" i="2"/>
  <c r="W191" i="2"/>
  <c r="V191" i="2"/>
  <c r="P191" i="2"/>
  <c r="O191" i="2"/>
  <c r="U191" i="2"/>
  <c r="N191" i="2"/>
  <c r="M191" i="2"/>
  <c r="V688" i="2"/>
  <c r="N688" i="2"/>
  <c r="U688" i="2"/>
  <c r="T688" i="2"/>
  <c r="L688" i="2"/>
  <c r="S688" i="2"/>
  <c r="R688" i="2"/>
  <c r="X688" i="2"/>
  <c r="P688" i="2"/>
  <c r="Y688" i="2"/>
  <c r="W688" i="2"/>
  <c r="Q688" i="2"/>
  <c r="O688" i="2"/>
  <c r="T480" i="2"/>
  <c r="L480" i="2"/>
  <c r="S480" i="2"/>
  <c r="R480" i="2"/>
  <c r="Y480" i="2"/>
  <c r="Q480" i="2"/>
  <c r="V480" i="2"/>
  <c r="U480" i="2"/>
  <c r="P480" i="2"/>
  <c r="O480" i="2"/>
  <c r="N480" i="2"/>
  <c r="X480" i="2"/>
  <c r="W480" i="2"/>
  <c r="T304" i="2"/>
  <c r="S304" i="2"/>
  <c r="R304" i="2"/>
  <c r="Y304" i="2"/>
  <c r="Q304" i="2"/>
  <c r="X304" i="2"/>
  <c r="P304" i="2"/>
  <c r="V304" i="2"/>
  <c r="N304" i="2"/>
  <c r="W304" i="2"/>
  <c r="U304" i="2"/>
  <c r="O304" i="2"/>
  <c r="M304" i="2"/>
  <c r="L304" i="2"/>
  <c r="V303" i="2"/>
  <c r="N303" i="2"/>
  <c r="U303" i="2"/>
  <c r="M303" i="2"/>
  <c r="T303" i="2"/>
  <c r="L303" i="2"/>
  <c r="S303" i="2"/>
  <c r="R303" i="2"/>
  <c r="X303" i="2"/>
  <c r="P303" i="2"/>
  <c r="Y303" i="2"/>
  <c r="O303" i="2"/>
  <c r="W303" i="2"/>
  <c r="Q303" i="2"/>
  <c r="R115" i="2"/>
  <c r="W115" i="2"/>
  <c r="O115" i="2"/>
  <c r="V115" i="2"/>
  <c r="P115" i="2"/>
  <c r="U115" i="2"/>
  <c r="T115" i="2"/>
  <c r="S115" i="2"/>
  <c r="Q115" i="2"/>
  <c r="N115" i="2"/>
  <c r="Y115" i="2"/>
  <c r="X115" i="2"/>
  <c r="M115" i="2"/>
  <c r="X665" i="2"/>
  <c r="P665" i="2"/>
  <c r="W665" i="2"/>
  <c r="O665" i="2"/>
  <c r="V665" i="2"/>
  <c r="N665" i="2"/>
  <c r="U665" i="2"/>
  <c r="T665" i="2"/>
  <c r="L665" i="2"/>
  <c r="S665" i="2"/>
  <c r="R665" i="2"/>
  <c r="Y665" i="2"/>
  <c r="Q665" i="2"/>
  <c r="X431" i="2"/>
  <c r="P431" i="2"/>
  <c r="W431" i="2"/>
  <c r="O431" i="2"/>
  <c r="V431" i="2"/>
  <c r="N431" i="2"/>
  <c r="U431" i="2"/>
  <c r="M431" i="2"/>
  <c r="R431" i="2"/>
  <c r="Q431" i="2"/>
  <c r="L431" i="2"/>
  <c r="T431" i="2"/>
  <c r="Y431" i="2"/>
  <c r="S431" i="2"/>
  <c r="T367" i="2"/>
  <c r="L367" i="2"/>
  <c r="S367" i="2"/>
  <c r="R367" i="2"/>
  <c r="Y367" i="2"/>
  <c r="Q367" i="2"/>
  <c r="X367" i="2"/>
  <c r="P367" i="2"/>
  <c r="V367" i="2"/>
  <c r="N367" i="2"/>
  <c r="O367" i="2"/>
  <c r="W367" i="2"/>
  <c r="U367" i="2"/>
  <c r="V329" i="2"/>
  <c r="N329" i="2"/>
  <c r="U329" i="2"/>
  <c r="M329" i="2"/>
  <c r="T329" i="2"/>
  <c r="S329" i="2"/>
  <c r="R329" i="2"/>
  <c r="X329" i="2"/>
  <c r="P329" i="2"/>
  <c r="Y329" i="2"/>
  <c r="Q329" i="2"/>
  <c r="W329" i="2"/>
  <c r="O329" i="2"/>
  <c r="AM454" i="2"/>
  <c r="AE454" i="2"/>
  <c r="AL454" i="2"/>
  <c r="AD454" i="2"/>
  <c r="AK454" i="2"/>
  <c r="AC454" i="2"/>
  <c r="AJ454" i="2"/>
  <c r="AB454" i="2"/>
  <c r="Z454" i="2"/>
  <c r="AN454" i="2"/>
  <c r="AI454" i="2"/>
  <c r="AH454" i="2"/>
  <c r="AF454" i="2"/>
  <c r="AG454" i="2"/>
  <c r="AA454" i="2"/>
  <c r="T174" i="2"/>
  <c r="L174" i="2"/>
  <c r="S174" i="2"/>
  <c r="R174" i="2"/>
  <c r="Y174" i="2"/>
  <c r="Q174" i="2"/>
  <c r="P174" i="2"/>
  <c r="O174" i="2"/>
  <c r="N174" i="2"/>
  <c r="X174" i="2"/>
  <c r="W174" i="2"/>
  <c r="U174" i="2"/>
  <c r="M174" i="2"/>
  <c r="V174" i="2"/>
  <c r="X517" i="2"/>
  <c r="P517" i="2"/>
  <c r="W517" i="2"/>
  <c r="O517" i="2"/>
  <c r="U517" i="2"/>
  <c r="M517" i="2"/>
  <c r="S517" i="2"/>
  <c r="V517" i="2"/>
  <c r="T517" i="2"/>
  <c r="R517" i="2"/>
  <c r="Q517" i="2"/>
  <c r="L517" i="2"/>
  <c r="Y517" i="2"/>
  <c r="N517" i="2"/>
  <c r="R410" i="2"/>
  <c r="Y410" i="2"/>
  <c r="Q410" i="2"/>
  <c r="X410" i="2"/>
  <c r="P410" i="2"/>
  <c r="W410" i="2"/>
  <c r="O410" i="2"/>
  <c r="T410" i="2"/>
  <c r="S410" i="2"/>
  <c r="N410" i="2"/>
  <c r="M410" i="2"/>
  <c r="L410" i="2"/>
  <c r="V410" i="2"/>
  <c r="U410" i="2"/>
  <c r="T262" i="2"/>
  <c r="L262" i="2"/>
  <c r="S262" i="2"/>
  <c r="R262" i="2"/>
  <c r="Y262" i="2"/>
  <c r="Q262" i="2"/>
  <c r="X262" i="2"/>
  <c r="P262" i="2"/>
  <c r="V262" i="2"/>
  <c r="N262" i="2"/>
  <c r="W262" i="2"/>
  <c r="U262" i="2"/>
  <c r="O262" i="2"/>
  <c r="M262" i="2"/>
  <c r="T350" i="2"/>
  <c r="L350" i="2"/>
  <c r="S350" i="2"/>
  <c r="R350" i="2"/>
  <c r="Y350" i="2"/>
  <c r="Q350" i="2"/>
  <c r="X350" i="2"/>
  <c r="P350" i="2"/>
  <c r="V350" i="2"/>
  <c r="N350" i="2"/>
  <c r="W350" i="2"/>
  <c r="U350" i="2"/>
  <c r="O350" i="2"/>
  <c r="M350" i="2"/>
  <c r="R249" i="2"/>
  <c r="Y249" i="2"/>
  <c r="Q249" i="2"/>
  <c r="X249" i="2"/>
  <c r="P249" i="2"/>
  <c r="W249" i="2"/>
  <c r="O249" i="2"/>
  <c r="V249" i="2"/>
  <c r="N249" i="2"/>
  <c r="T249" i="2"/>
  <c r="L249" i="2"/>
  <c r="U249" i="2"/>
  <c r="S249" i="2"/>
  <c r="M249" i="2"/>
  <c r="W54" i="2"/>
  <c r="O54" i="2"/>
  <c r="V54" i="2"/>
  <c r="N54" i="2"/>
  <c r="U54" i="2"/>
  <c r="M54" i="2"/>
  <c r="T54" i="2"/>
  <c r="L54" i="2"/>
  <c r="S54" i="2"/>
  <c r="Y54" i="2"/>
  <c r="Q54" i="2"/>
  <c r="R54" i="2"/>
  <c r="X54" i="2"/>
  <c r="P54" i="2"/>
  <c r="T179" i="2"/>
  <c r="L179" i="2"/>
  <c r="S179" i="2"/>
  <c r="R179" i="2"/>
  <c r="Y179" i="2"/>
  <c r="Q179" i="2"/>
  <c r="X179" i="2"/>
  <c r="W179" i="2"/>
  <c r="V179" i="2"/>
  <c r="P179" i="2"/>
  <c r="O179" i="2"/>
  <c r="N179" i="2"/>
  <c r="U179" i="2"/>
  <c r="M179" i="2"/>
  <c r="X414" i="2"/>
  <c r="P414" i="2"/>
  <c r="W414" i="2"/>
  <c r="O414" i="2"/>
  <c r="V414" i="2"/>
  <c r="N414" i="2"/>
  <c r="U414" i="2"/>
  <c r="M414" i="2"/>
  <c r="Y414" i="2"/>
  <c r="T414" i="2"/>
  <c r="S414" i="2"/>
  <c r="R414" i="2"/>
  <c r="L414" i="2"/>
  <c r="Q414" i="2"/>
  <c r="R204" i="2"/>
  <c r="Y204" i="2"/>
  <c r="Q204" i="2"/>
  <c r="W204" i="2"/>
  <c r="O204" i="2"/>
  <c r="V204" i="2"/>
  <c r="N204" i="2"/>
  <c r="T204" i="2"/>
  <c r="S204" i="2"/>
  <c r="P204" i="2"/>
  <c r="M204" i="2"/>
  <c r="X204" i="2"/>
  <c r="U204" i="2"/>
  <c r="R489" i="2"/>
  <c r="Y489" i="2"/>
  <c r="Q489" i="2"/>
  <c r="W489" i="2"/>
  <c r="O489" i="2"/>
  <c r="U489" i="2"/>
  <c r="P489" i="2"/>
  <c r="N489" i="2"/>
  <c r="L489" i="2"/>
  <c r="X489" i="2"/>
  <c r="V489" i="2"/>
  <c r="T489" i="2"/>
  <c r="S489" i="2"/>
  <c r="AL49" i="2"/>
  <c r="AD49" i="2"/>
  <c r="AK49" i="2"/>
  <c r="AC49" i="2"/>
  <c r="AJ49" i="2"/>
  <c r="AB49" i="2"/>
  <c r="AI49" i="2"/>
  <c r="AA49" i="2"/>
  <c r="AH49" i="2"/>
  <c r="Z49" i="2"/>
  <c r="AN49" i="2"/>
  <c r="AF49" i="2"/>
  <c r="AE49" i="2"/>
  <c r="AM49" i="2"/>
  <c r="AG49" i="2"/>
  <c r="V158" i="2"/>
  <c r="N158" i="2"/>
  <c r="U158" i="2"/>
  <c r="M158" i="2"/>
  <c r="T158" i="2"/>
  <c r="L158" i="2"/>
  <c r="S158" i="2"/>
  <c r="Y158" i="2"/>
  <c r="X158" i="2"/>
  <c r="R158" i="2"/>
  <c r="Q158" i="2"/>
  <c r="W158" i="2"/>
  <c r="O158" i="2"/>
  <c r="P158" i="2"/>
  <c r="V771" i="2"/>
  <c r="N771" i="2"/>
  <c r="U771" i="2"/>
  <c r="M771" i="2"/>
  <c r="T771" i="2"/>
  <c r="L771" i="2"/>
  <c r="S771" i="2"/>
  <c r="R771" i="2"/>
  <c r="Y771" i="2"/>
  <c r="Q771" i="2"/>
  <c r="X771" i="2"/>
  <c r="P771" i="2"/>
  <c r="O771" i="2"/>
  <c r="W771" i="2"/>
  <c r="AK403" i="2"/>
  <c r="AC403" i="2"/>
  <c r="AJ403" i="2"/>
  <c r="AB403" i="2"/>
  <c r="AI403" i="2"/>
  <c r="AA403" i="2"/>
  <c r="AH403" i="2"/>
  <c r="Z403" i="2"/>
  <c r="AF403" i="2"/>
  <c r="AE403" i="2"/>
  <c r="AD403" i="2"/>
  <c r="AN403" i="2"/>
  <c r="AL403" i="2"/>
  <c r="AM403" i="2"/>
  <c r="AG403" i="2"/>
  <c r="V537" i="2"/>
  <c r="N537" i="2"/>
  <c r="U537" i="2"/>
  <c r="M537" i="2"/>
  <c r="T537" i="2"/>
  <c r="L537" i="2"/>
  <c r="S537" i="2"/>
  <c r="R537" i="2"/>
  <c r="Y537" i="2"/>
  <c r="Q537" i="2"/>
  <c r="X537" i="2"/>
  <c r="P537" i="2"/>
  <c r="W537" i="2"/>
  <c r="O537" i="2"/>
  <c r="X443" i="2"/>
  <c r="P443" i="2"/>
  <c r="W443" i="2"/>
  <c r="O443" i="2"/>
  <c r="V443" i="2"/>
  <c r="N443" i="2"/>
  <c r="U443" i="2"/>
  <c r="R443" i="2"/>
  <c r="Q443" i="2"/>
  <c r="T443" i="2"/>
  <c r="Y443" i="2"/>
  <c r="S443" i="2"/>
  <c r="X773" i="2"/>
  <c r="P773" i="2"/>
  <c r="W773" i="2"/>
  <c r="O773" i="2"/>
  <c r="V773" i="2"/>
  <c r="N773" i="2"/>
  <c r="U773" i="2"/>
  <c r="M773" i="2"/>
  <c r="T773" i="2"/>
  <c r="L773" i="2"/>
  <c r="S773" i="2"/>
  <c r="R773" i="2"/>
  <c r="Y773" i="2"/>
  <c r="Q773" i="2"/>
  <c r="X605" i="2"/>
  <c r="P605" i="2"/>
  <c r="W605" i="2"/>
  <c r="O605" i="2"/>
  <c r="V605" i="2"/>
  <c r="N605" i="2"/>
  <c r="U605" i="2"/>
  <c r="M605" i="2"/>
  <c r="T605" i="2"/>
  <c r="L605" i="2"/>
  <c r="Y605" i="2"/>
  <c r="S605" i="2"/>
  <c r="R605" i="2"/>
  <c r="Q605" i="2"/>
  <c r="T491" i="2"/>
  <c r="L491" i="2"/>
  <c r="S491" i="2"/>
  <c r="Y491" i="2"/>
  <c r="Q491" i="2"/>
  <c r="W491" i="2"/>
  <c r="O491" i="2"/>
  <c r="R491" i="2"/>
  <c r="P491" i="2"/>
  <c r="N491" i="2"/>
  <c r="V491" i="2"/>
  <c r="U491" i="2"/>
  <c r="X491" i="2"/>
  <c r="T296" i="2"/>
  <c r="L296" i="2"/>
  <c r="S296" i="2"/>
  <c r="R296" i="2"/>
  <c r="Y296" i="2"/>
  <c r="Q296" i="2"/>
  <c r="X296" i="2"/>
  <c r="P296" i="2"/>
  <c r="V296" i="2"/>
  <c r="N296" i="2"/>
  <c r="O296" i="2"/>
  <c r="M296" i="2"/>
  <c r="W296" i="2"/>
  <c r="U296" i="2"/>
  <c r="S56" i="2"/>
  <c r="R56" i="2"/>
  <c r="Y56" i="2"/>
  <c r="Q56" i="2"/>
  <c r="X56" i="2"/>
  <c r="P56" i="2"/>
  <c r="W56" i="2"/>
  <c r="O56" i="2"/>
  <c r="U56" i="2"/>
  <c r="M56" i="2"/>
  <c r="N56" i="2"/>
  <c r="L56" i="2"/>
  <c r="V56" i="2"/>
  <c r="T56" i="2"/>
  <c r="X670" i="2"/>
  <c r="P670" i="2"/>
  <c r="W670" i="2"/>
  <c r="O670" i="2"/>
  <c r="V670" i="2"/>
  <c r="N670" i="2"/>
  <c r="U670" i="2"/>
  <c r="T670" i="2"/>
  <c r="L670" i="2"/>
  <c r="S670" i="2"/>
  <c r="R670" i="2"/>
  <c r="Q670" i="2"/>
  <c r="Y670" i="2"/>
  <c r="T451" i="2"/>
  <c r="S451" i="2"/>
  <c r="R451" i="2"/>
  <c r="Y451" i="2"/>
  <c r="Q451" i="2"/>
  <c r="N451" i="2"/>
  <c r="X451" i="2"/>
  <c r="W451" i="2"/>
  <c r="V451" i="2"/>
  <c r="P451" i="2"/>
  <c r="U451" i="2"/>
  <c r="O451" i="2"/>
  <c r="T163" i="2"/>
  <c r="L163" i="2"/>
  <c r="S163" i="2"/>
  <c r="R163" i="2"/>
  <c r="Y163" i="2"/>
  <c r="Q163" i="2"/>
  <c r="P163" i="2"/>
  <c r="O163" i="2"/>
  <c r="N163" i="2"/>
  <c r="X163" i="2"/>
  <c r="W163" i="2"/>
  <c r="V163" i="2"/>
  <c r="M163" i="2"/>
  <c r="U163" i="2"/>
  <c r="X723" i="2"/>
  <c r="P723" i="2"/>
  <c r="W723" i="2"/>
  <c r="O723" i="2"/>
  <c r="V723" i="2"/>
  <c r="N723" i="2"/>
  <c r="U723" i="2"/>
  <c r="M723" i="2"/>
  <c r="T723" i="2"/>
  <c r="L723" i="2"/>
  <c r="R723" i="2"/>
  <c r="Y723" i="2"/>
  <c r="S723" i="2"/>
  <c r="Q723" i="2"/>
  <c r="AI238" i="2"/>
  <c r="AA238" i="2"/>
  <c r="AH238" i="2"/>
  <c r="Z238" i="2"/>
  <c r="AG238" i="2"/>
  <c r="AN238" i="2"/>
  <c r="AF238" i="2"/>
  <c r="AM238" i="2"/>
  <c r="AE238" i="2"/>
  <c r="AK238" i="2"/>
  <c r="AC238" i="2"/>
  <c r="AL238" i="2"/>
  <c r="AJ238" i="2"/>
  <c r="AD238" i="2"/>
  <c r="AB238" i="2"/>
  <c r="V369" i="2"/>
  <c r="N369" i="2"/>
  <c r="U369" i="2"/>
  <c r="M369" i="2"/>
  <c r="T369" i="2"/>
  <c r="L369" i="2"/>
  <c r="S369" i="2"/>
  <c r="R369" i="2"/>
  <c r="X369" i="2"/>
  <c r="P369" i="2"/>
  <c r="Y369" i="2"/>
  <c r="W369" i="2"/>
  <c r="Q369" i="2"/>
  <c r="O369" i="2"/>
  <c r="V334" i="2"/>
  <c r="N334" i="2"/>
  <c r="U334" i="2"/>
  <c r="M334" i="2"/>
  <c r="T334" i="2"/>
  <c r="L334" i="2"/>
  <c r="S334" i="2"/>
  <c r="R334" i="2"/>
  <c r="X334" i="2"/>
  <c r="P334" i="2"/>
  <c r="Q334" i="2"/>
  <c r="O334" i="2"/>
  <c r="Y334" i="2"/>
  <c r="W334" i="2"/>
  <c r="S51" i="2"/>
  <c r="R51" i="2"/>
  <c r="Y51" i="2"/>
  <c r="Q51" i="2"/>
  <c r="X51" i="2"/>
  <c r="P51" i="2"/>
  <c r="W51" i="2"/>
  <c r="O51" i="2"/>
  <c r="U51" i="2"/>
  <c r="M51" i="2"/>
  <c r="V51" i="2"/>
  <c r="N51" i="2"/>
  <c r="T51" i="2"/>
  <c r="L51" i="2"/>
  <c r="R666" i="2"/>
  <c r="Y666" i="2"/>
  <c r="Q666" i="2"/>
  <c r="X666" i="2"/>
  <c r="P666" i="2"/>
  <c r="W666" i="2"/>
  <c r="O666" i="2"/>
  <c r="V666" i="2"/>
  <c r="N666" i="2"/>
  <c r="U666" i="2"/>
  <c r="T666" i="2"/>
  <c r="S666" i="2"/>
  <c r="L666" i="2"/>
  <c r="V743" i="2"/>
  <c r="N743" i="2"/>
  <c r="U743" i="2"/>
  <c r="M743" i="2"/>
  <c r="T743" i="2"/>
  <c r="L743" i="2"/>
  <c r="S743" i="2"/>
  <c r="R743" i="2"/>
  <c r="Y743" i="2"/>
  <c r="Q743" i="2"/>
  <c r="X743" i="2"/>
  <c r="P743" i="2"/>
  <c r="W743" i="2"/>
  <c r="O743" i="2"/>
  <c r="V413" i="2"/>
  <c r="N413" i="2"/>
  <c r="U413" i="2"/>
  <c r="M413" i="2"/>
  <c r="T413" i="2"/>
  <c r="L413" i="2"/>
  <c r="S413" i="2"/>
  <c r="X413" i="2"/>
  <c r="W413" i="2"/>
  <c r="R413" i="2"/>
  <c r="Q413" i="2"/>
  <c r="P413" i="2"/>
  <c r="O413" i="2"/>
  <c r="Y413" i="2"/>
  <c r="AK642" i="2"/>
  <c r="AC642" i="2"/>
  <c r="AJ642" i="2"/>
  <c r="AB642" i="2"/>
  <c r="AI642" i="2"/>
  <c r="AA642" i="2"/>
  <c r="AH642" i="2"/>
  <c r="Z642" i="2"/>
  <c r="AG642" i="2"/>
  <c r="AM642" i="2"/>
  <c r="AE642" i="2"/>
  <c r="AF642" i="2"/>
  <c r="AD642" i="2"/>
  <c r="AN642" i="2"/>
  <c r="AL642" i="2"/>
  <c r="T35" i="2"/>
  <c r="M35" i="2"/>
  <c r="U35" i="2"/>
  <c r="N35" i="2"/>
  <c r="V35" i="2"/>
  <c r="O35" i="2"/>
  <c r="W35" i="2"/>
  <c r="L35" i="2"/>
  <c r="P35" i="2"/>
  <c r="X35" i="2"/>
  <c r="R35" i="2"/>
  <c r="Q35" i="2"/>
  <c r="S35" i="2"/>
  <c r="Y35" i="2"/>
  <c r="R763" i="2"/>
  <c r="Y763" i="2"/>
  <c r="Q763" i="2"/>
  <c r="X763" i="2"/>
  <c r="P763" i="2"/>
  <c r="W763" i="2"/>
  <c r="O763" i="2"/>
  <c r="V763" i="2"/>
  <c r="N763" i="2"/>
  <c r="U763" i="2"/>
  <c r="M763" i="2"/>
  <c r="T763" i="2"/>
  <c r="L763" i="2"/>
  <c r="S763" i="2"/>
  <c r="Y740" i="2"/>
  <c r="X740" i="2"/>
  <c r="V740" i="2"/>
  <c r="U740" i="2"/>
  <c r="T740" i="2"/>
  <c r="P740" i="2"/>
  <c r="O740" i="2"/>
  <c r="N740" i="2"/>
  <c r="M740" i="2"/>
  <c r="W740" i="2"/>
  <c r="L740" i="2"/>
  <c r="R740" i="2"/>
  <c r="S740" i="2"/>
  <c r="Q740" i="2"/>
  <c r="T519" i="2"/>
  <c r="L519" i="2"/>
  <c r="S519" i="2"/>
  <c r="Y519" i="2"/>
  <c r="Q519" i="2"/>
  <c r="W519" i="2"/>
  <c r="O519" i="2"/>
  <c r="X519" i="2"/>
  <c r="V519" i="2"/>
  <c r="U519" i="2"/>
  <c r="R519" i="2"/>
  <c r="N519" i="2"/>
  <c r="P519" i="2"/>
  <c r="M519" i="2"/>
  <c r="T434" i="2"/>
  <c r="L434" i="2"/>
  <c r="S434" i="2"/>
  <c r="R434" i="2"/>
  <c r="Y434" i="2"/>
  <c r="Q434" i="2"/>
  <c r="V434" i="2"/>
  <c r="U434" i="2"/>
  <c r="P434" i="2"/>
  <c r="O434" i="2"/>
  <c r="N434" i="2"/>
  <c r="X434" i="2"/>
  <c r="W434" i="2"/>
  <c r="M434" i="2"/>
  <c r="V554" i="2"/>
  <c r="N554" i="2"/>
  <c r="U554" i="2"/>
  <c r="M554" i="2"/>
  <c r="T554" i="2"/>
  <c r="L554" i="2"/>
  <c r="S554" i="2"/>
  <c r="R554" i="2"/>
  <c r="Y554" i="2"/>
  <c r="Q554" i="2"/>
  <c r="X554" i="2"/>
  <c r="W554" i="2"/>
  <c r="P554" i="2"/>
  <c r="O554" i="2"/>
  <c r="R725" i="2"/>
  <c r="Y725" i="2"/>
  <c r="Q725" i="2"/>
  <c r="X725" i="2"/>
  <c r="P725" i="2"/>
  <c r="W725" i="2"/>
  <c r="O725" i="2"/>
  <c r="V725" i="2"/>
  <c r="N725" i="2"/>
  <c r="T725" i="2"/>
  <c r="L725" i="2"/>
  <c r="U725" i="2"/>
  <c r="S725" i="2"/>
  <c r="M725" i="2"/>
  <c r="T485" i="2"/>
  <c r="L485" i="2"/>
  <c r="S485" i="2"/>
  <c r="Y485" i="2"/>
  <c r="Q485" i="2"/>
  <c r="W485" i="2"/>
  <c r="O485" i="2"/>
  <c r="X485" i="2"/>
  <c r="V485" i="2"/>
  <c r="U485" i="2"/>
  <c r="N485" i="2"/>
  <c r="R485" i="2"/>
  <c r="P485" i="2"/>
  <c r="X219" i="2"/>
  <c r="P219" i="2"/>
  <c r="W219" i="2"/>
  <c r="O219" i="2"/>
  <c r="U219" i="2"/>
  <c r="M219" i="2"/>
  <c r="T219" i="2"/>
  <c r="L219" i="2"/>
  <c r="R219" i="2"/>
  <c r="N219" i="2"/>
  <c r="Y219" i="2"/>
  <c r="V219" i="2"/>
  <c r="S219" i="2"/>
  <c r="Q219" i="2"/>
  <c r="R672" i="2"/>
  <c r="Y672" i="2"/>
  <c r="Q672" i="2"/>
  <c r="X672" i="2"/>
  <c r="P672" i="2"/>
  <c r="W672" i="2"/>
  <c r="O672" i="2"/>
  <c r="V672" i="2"/>
  <c r="N672" i="2"/>
  <c r="U672" i="2"/>
  <c r="T672" i="2"/>
  <c r="L672" i="2"/>
  <c r="S672" i="2"/>
  <c r="R320" i="2"/>
  <c r="Y320" i="2"/>
  <c r="Q320" i="2"/>
  <c r="X320" i="2"/>
  <c r="P320" i="2"/>
  <c r="W320" i="2"/>
  <c r="O320" i="2"/>
  <c r="V320" i="2"/>
  <c r="N320" i="2"/>
  <c r="T320" i="2"/>
  <c r="L320" i="2"/>
  <c r="U320" i="2"/>
  <c r="S320" i="2"/>
  <c r="M320" i="2"/>
  <c r="T197" i="2"/>
  <c r="S197" i="2"/>
  <c r="R197" i="2"/>
  <c r="Y197" i="2"/>
  <c r="Q197" i="2"/>
  <c r="P197" i="2"/>
  <c r="O197" i="2"/>
  <c r="N197" i="2"/>
  <c r="X197" i="2"/>
  <c r="W197" i="2"/>
  <c r="U197" i="2"/>
  <c r="V197" i="2"/>
  <c r="M197" i="2"/>
  <c r="X778" i="2"/>
  <c r="P778" i="2"/>
  <c r="W778" i="2"/>
  <c r="O778" i="2"/>
  <c r="V778" i="2"/>
  <c r="N778" i="2"/>
  <c r="U778" i="2"/>
  <c r="M778" i="2"/>
  <c r="T778" i="2"/>
  <c r="L778" i="2"/>
  <c r="S778" i="2"/>
  <c r="R778" i="2"/>
  <c r="Y778" i="2"/>
  <c r="Q778" i="2"/>
  <c r="V739" i="2"/>
  <c r="N739" i="2"/>
  <c r="U739" i="2"/>
  <c r="M739" i="2"/>
  <c r="T739" i="2"/>
  <c r="L739" i="2"/>
  <c r="S739" i="2"/>
  <c r="R739" i="2"/>
  <c r="X739" i="2"/>
  <c r="P739" i="2"/>
  <c r="Q739" i="2"/>
  <c r="O739" i="2"/>
  <c r="Y739" i="2"/>
  <c r="W739" i="2"/>
  <c r="V626" i="2"/>
  <c r="N626" i="2"/>
  <c r="U626" i="2"/>
  <c r="T626" i="2"/>
  <c r="L626" i="2"/>
  <c r="S626" i="2"/>
  <c r="R626" i="2"/>
  <c r="X626" i="2"/>
  <c r="P626" i="2"/>
  <c r="Y626" i="2"/>
  <c r="W626" i="2"/>
  <c r="Q626" i="2"/>
  <c r="O626" i="2"/>
  <c r="V604" i="2"/>
  <c r="N604" i="2"/>
  <c r="U604" i="2"/>
  <c r="M604" i="2"/>
  <c r="T604" i="2"/>
  <c r="L604" i="2"/>
  <c r="S604" i="2"/>
  <c r="R604" i="2"/>
  <c r="Q604" i="2"/>
  <c r="P604" i="2"/>
  <c r="O604" i="2"/>
  <c r="Y604" i="2"/>
  <c r="X604" i="2"/>
  <c r="W604" i="2"/>
  <c r="V269" i="2"/>
  <c r="N269" i="2"/>
  <c r="U269" i="2"/>
  <c r="M269" i="2"/>
  <c r="T269" i="2"/>
  <c r="L269" i="2"/>
  <c r="S269" i="2"/>
  <c r="R269" i="2"/>
  <c r="X269" i="2"/>
  <c r="P269" i="2"/>
  <c r="Y269" i="2"/>
  <c r="W269" i="2"/>
  <c r="Q269" i="2"/>
  <c r="O269" i="2"/>
  <c r="V297" i="2"/>
  <c r="N297" i="2"/>
  <c r="U297" i="2"/>
  <c r="M297" i="2"/>
  <c r="T297" i="2"/>
  <c r="L297" i="2"/>
  <c r="S297" i="2"/>
  <c r="R297" i="2"/>
  <c r="X297" i="2"/>
  <c r="P297" i="2"/>
  <c r="Y297" i="2"/>
  <c r="W297" i="2"/>
  <c r="Q297" i="2"/>
  <c r="O297" i="2"/>
  <c r="Y589" i="2"/>
  <c r="Q589" i="2"/>
  <c r="X589" i="2"/>
  <c r="P589" i="2"/>
  <c r="W589" i="2"/>
  <c r="O589" i="2"/>
  <c r="V589" i="2"/>
  <c r="N589" i="2"/>
  <c r="U589" i="2"/>
  <c r="T589" i="2"/>
  <c r="S589" i="2"/>
  <c r="R589" i="2"/>
  <c r="M589" i="2"/>
  <c r="L589" i="2"/>
  <c r="T608" i="2"/>
  <c r="L608" i="2"/>
  <c r="S608" i="2"/>
  <c r="R608" i="2"/>
  <c r="Y608" i="2"/>
  <c r="Q608" i="2"/>
  <c r="X608" i="2"/>
  <c r="P608" i="2"/>
  <c r="V608" i="2"/>
  <c r="N608" i="2"/>
  <c r="W608" i="2"/>
  <c r="U608" i="2"/>
  <c r="O608" i="2"/>
  <c r="M608" i="2"/>
  <c r="R574" i="2"/>
  <c r="Y574" i="2"/>
  <c r="Q574" i="2"/>
  <c r="X574" i="2"/>
  <c r="P574" i="2"/>
  <c r="W574" i="2"/>
  <c r="O574" i="2"/>
  <c r="V574" i="2"/>
  <c r="N574" i="2"/>
  <c r="U574" i="2"/>
  <c r="M574" i="2"/>
  <c r="T574" i="2"/>
  <c r="S574" i="2"/>
  <c r="L574" i="2"/>
  <c r="R556" i="2"/>
  <c r="Y556" i="2"/>
  <c r="Q556" i="2"/>
  <c r="X556" i="2"/>
  <c r="P556" i="2"/>
  <c r="W556" i="2"/>
  <c r="O556" i="2"/>
  <c r="V556" i="2"/>
  <c r="N556" i="2"/>
  <c r="U556" i="2"/>
  <c r="M556" i="2"/>
  <c r="T556" i="2"/>
  <c r="L556" i="2"/>
  <c r="S556" i="2"/>
  <c r="R568" i="2"/>
  <c r="Y568" i="2"/>
  <c r="Q568" i="2"/>
  <c r="X568" i="2"/>
  <c r="P568" i="2"/>
  <c r="W568" i="2"/>
  <c r="O568" i="2"/>
  <c r="V568" i="2"/>
  <c r="N568" i="2"/>
  <c r="U568" i="2"/>
  <c r="M568" i="2"/>
  <c r="L568" i="2"/>
  <c r="T568" i="2"/>
  <c r="S568" i="2"/>
  <c r="AG43" i="2"/>
  <c r="AN43" i="2"/>
  <c r="AF43" i="2"/>
  <c r="AM43" i="2"/>
  <c r="AE43" i="2"/>
  <c r="AL43" i="2"/>
  <c r="AD43" i="2"/>
  <c r="AK43" i="2"/>
  <c r="AC43" i="2"/>
  <c r="AI43" i="2"/>
  <c r="AA43" i="2"/>
  <c r="Z43" i="2"/>
  <c r="AH43" i="2"/>
  <c r="AB43" i="2"/>
  <c r="AJ43" i="2"/>
  <c r="R785" i="2"/>
  <c r="Y785" i="2"/>
  <c r="Q785" i="2"/>
  <c r="X785" i="2"/>
  <c r="P785" i="2"/>
  <c r="W785" i="2"/>
  <c r="O785" i="2"/>
  <c r="V785" i="2"/>
  <c r="N785" i="2"/>
  <c r="U785" i="2"/>
  <c r="M785" i="2"/>
  <c r="T785" i="2"/>
  <c r="L785" i="2"/>
  <c r="S785" i="2"/>
  <c r="AJ641" i="2"/>
  <c r="AB641" i="2"/>
  <c r="AI641" i="2"/>
  <c r="AA641" i="2"/>
  <c r="AH641" i="2"/>
  <c r="Z641" i="2"/>
  <c r="AG641" i="2"/>
  <c r="AN641" i="2"/>
  <c r="AF641" i="2"/>
  <c r="AL641" i="2"/>
  <c r="AD641" i="2"/>
  <c r="AM641" i="2"/>
  <c r="AK641" i="2"/>
  <c r="AE641" i="2"/>
  <c r="AC641" i="2"/>
  <c r="V246" i="2"/>
  <c r="N246" i="2"/>
  <c r="U246" i="2"/>
  <c r="M246" i="2"/>
  <c r="S246" i="2"/>
  <c r="R246" i="2"/>
  <c r="X246" i="2"/>
  <c r="P246" i="2"/>
  <c r="Y246" i="2"/>
  <c r="W246" i="2"/>
  <c r="T246" i="2"/>
  <c r="Q246" i="2"/>
  <c r="O246" i="2"/>
  <c r="L246" i="2"/>
  <c r="X341" i="2"/>
  <c r="P341" i="2"/>
  <c r="W341" i="2"/>
  <c r="O341" i="2"/>
  <c r="V341" i="2"/>
  <c r="N341" i="2"/>
  <c r="U341" i="2"/>
  <c r="M341" i="2"/>
  <c r="T341" i="2"/>
  <c r="L341" i="2"/>
  <c r="R341" i="2"/>
  <c r="S341" i="2"/>
  <c r="Y341" i="2"/>
  <c r="Q341" i="2"/>
  <c r="AI681" i="2"/>
  <c r="AA681" i="2"/>
  <c r="AH681" i="2"/>
  <c r="Z681" i="2"/>
  <c r="AG681" i="2"/>
  <c r="AN681" i="2"/>
  <c r="AF681" i="2"/>
  <c r="AM681" i="2"/>
  <c r="AE681" i="2"/>
  <c r="AK681" i="2"/>
  <c r="AC681" i="2"/>
  <c r="AL681" i="2"/>
  <c r="AJ681" i="2"/>
  <c r="AD681" i="2"/>
  <c r="AB681" i="2"/>
  <c r="X154" i="2"/>
  <c r="P154" i="2"/>
  <c r="W154" i="2"/>
  <c r="O154" i="2"/>
  <c r="V154" i="2"/>
  <c r="N154" i="2"/>
  <c r="U154" i="2"/>
  <c r="M154" i="2"/>
  <c r="T154" i="2"/>
  <c r="S154" i="2"/>
  <c r="R154" i="2"/>
  <c r="L154" i="2"/>
  <c r="Y154" i="2"/>
  <c r="Q154" i="2"/>
  <c r="X119" i="2"/>
  <c r="P119" i="2"/>
  <c r="W119" i="2"/>
  <c r="O119" i="2"/>
  <c r="V119" i="2"/>
  <c r="N119" i="2"/>
  <c r="U119" i="2"/>
  <c r="M119" i="2"/>
  <c r="T119" i="2"/>
  <c r="Q119" i="2"/>
  <c r="S119" i="2"/>
  <c r="Y119" i="2"/>
  <c r="R119" i="2"/>
  <c r="X700" i="2"/>
  <c r="P700" i="2"/>
  <c r="W700" i="2"/>
  <c r="O700" i="2"/>
  <c r="V700" i="2"/>
  <c r="N700" i="2"/>
  <c r="U700" i="2"/>
  <c r="M700" i="2"/>
  <c r="T700" i="2"/>
  <c r="L700" i="2"/>
  <c r="R700" i="2"/>
  <c r="Y700" i="2"/>
  <c r="S700" i="2"/>
  <c r="Q700" i="2"/>
  <c r="L36" i="2"/>
  <c r="O36" i="2"/>
  <c r="W36" i="2"/>
  <c r="X36" i="2"/>
  <c r="Q36" i="2"/>
  <c r="R36" i="2"/>
  <c r="S36" i="2"/>
  <c r="M36" i="2"/>
  <c r="U36" i="2"/>
  <c r="T36" i="2"/>
  <c r="N36" i="2"/>
  <c r="V36" i="2"/>
  <c r="R266" i="2"/>
  <c r="Y266" i="2"/>
  <c r="Q266" i="2"/>
  <c r="X266" i="2"/>
  <c r="P266" i="2"/>
  <c r="W266" i="2"/>
  <c r="O266" i="2"/>
  <c r="V266" i="2"/>
  <c r="T266" i="2"/>
  <c r="L266" i="2"/>
  <c r="U266" i="2"/>
  <c r="S266" i="2"/>
  <c r="M266" i="2"/>
  <c r="V141" i="2"/>
  <c r="N141" i="2"/>
  <c r="U141" i="2"/>
  <c r="M141" i="2"/>
  <c r="T141" i="2"/>
  <c r="S141" i="2"/>
  <c r="R141" i="2"/>
  <c r="Q141" i="2"/>
  <c r="P141" i="2"/>
  <c r="Y141" i="2"/>
  <c r="X141" i="2"/>
  <c r="W141" i="2"/>
  <c r="O141" i="2"/>
  <c r="AL498" i="2"/>
  <c r="AK498" i="2"/>
  <c r="AC498" i="2"/>
  <c r="AJ498" i="2"/>
  <c r="AB498" i="2"/>
  <c r="AI498" i="2"/>
  <c r="AA498" i="2"/>
  <c r="AH498" i="2"/>
  <c r="Z498" i="2"/>
  <c r="AF498" i="2"/>
  <c r="AE498" i="2"/>
  <c r="AD498" i="2"/>
  <c r="AM498" i="2"/>
  <c r="AN498" i="2"/>
  <c r="AG498" i="2"/>
  <c r="AL89" i="2"/>
  <c r="AD89" i="2"/>
  <c r="AK89" i="2"/>
  <c r="AC89" i="2"/>
  <c r="AJ89" i="2"/>
  <c r="AB89" i="2"/>
  <c r="AI89" i="2"/>
  <c r="AA89" i="2"/>
  <c r="AH89" i="2"/>
  <c r="Z89" i="2"/>
  <c r="AN89" i="2"/>
  <c r="AF89" i="2"/>
  <c r="AM89" i="2"/>
  <c r="AG89" i="2"/>
  <c r="AE89" i="2"/>
  <c r="V118" i="2"/>
  <c r="N118" i="2"/>
  <c r="U118" i="2"/>
  <c r="M118" i="2"/>
  <c r="T118" i="2"/>
  <c r="S118" i="2"/>
  <c r="R118" i="2"/>
  <c r="Y118" i="2"/>
  <c r="X118" i="2"/>
  <c r="W118" i="2"/>
  <c r="Q118" i="2"/>
  <c r="O118" i="2"/>
  <c r="P118" i="2"/>
  <c r="X242" i="2"/>
  <c r="P242" i="2"/>
  <c r="W242" i="2"/>
  <c r="O242" i="2"/>
  <c r="U242" i="2"/>
  <c r="M242" i="2"/>
  <c r="T242" i="2"/>
  <c r="L242" i="2"/>
  <c r="R242" i="2"/>
  <c r="Y242" i="2"/>
  <c r="V242" i="2"/>
  <c r="S242" i="2"/>
  <c r="Q242" i="2"/>
  <c r="N242" i="2"/>
  <c r="V481" i="2"/>
  <c r="W481" i="2"/>
  <c r="N481" i="2"/>
  <c r="U481" i="2"/>
  <c r="T481" i="2"/>
  <c r="L481" i="2"/>
  <c r="S481" i="2"/>
  <c r="Y481" i="2"/>
  <c r="X481" i="2"/>
  <c r="R481" i="2"/>
  <c r="Q481" i="2"/>
  <c r="P481" i="2"/>
  <c r="O481" i="2"/>
  <c r="T629" i="2"/>
  <c r="L629" i="2"/>
  <c r="S629" i="2"/>
  <c r="R629" i="2"/>
  <c r="Y629" i="2"/>
  <c r="Q629" i="2"/>
  <c r="N629" i="2"/>
  <c r="M629" i="2"/>
  <c r="X629" i="2"/>
  <c r="W629" i="2"/>
  <c r="V629" i="2"/>
  <c r="P629" i="2"/>
  <c r="U629" i="2"/>
  <c r="O629" i="2"/>
  <c r="T256" i="2"/>
  <c r="L256" i="2"/>
  <c r="S256" i="2"/>
  <c r="R256" i="2"/>
  <c r="Y256" i="2"/>
  <c r="Q256" i="2"/>
  <c r="X256" i="2"/>
  <c r="P256" i="2"/>
  <c r="V256" i="2"/>
  <c r="N256" i="2"/>
  <c r="W256" i="2"/>
  <c r="U256" i="2"/>
  <c r="O256" i="2"/>
  <c r="M256" i="2"/>
  <c r="T245" i="2"/>
  <c r="L245" i="2"/>
  <c r="S245" i="2"/>
  <c r="Y245" i="2"/>
  <c r="Q245" i="2"/>
  <c r="X245" i="2"/>
  <c r="P245" i="2"/>
  <c r="V245" i="2"/>
  <c r="N245" i="2"/>
  <c r="R245" i="2"/>
  <c r="O245" i="2"/>
  <c r="M245" i="2"/>
  <c r="W245" i="2"/>
  <c r="U245" i="2"/>
  <c r="V97" i="2"/>
  <c r="N97" i="2"/>
  <c r="U97" i="2"/>
  <c r="M97" i="2"/>
  <c r="T97" i="2"/>
  <c r="L97" i="2"/>
  <c r="S97" i="2"/>
  <c r="R97" i="2"/>
  <c r="X97" i="2"/>
  <c r="P97" i="2"/>
  <c r="Y97" i="2"/>
  <c r="W97" i="2"/>
  <c r="Q97" i="2"/>
  <c r="O97" i="2"/>
  <c r="T345" i="2"/>
  <c r="L345" i="2"/>
  <c r="S345" i="2"/>
  <c r="R345" i="2"/>
  <c r="Y345" i="2"/>
  <c r="Q345" i="2"/>
  <c r="X345" i="2"/>
  <c r="P345" i="2"/>
  <c r="V345" i="2"/>
  <c r="N345" i="2"/>
  <c r="O345" i="2"/>
  <c r="M345" i="2"/>
  <c r="W345" i="2"/>
  <c r="U345" i="2"/>
  <c r="V704" i="2"/>
  <c r="N704" i="2"/>
  <c r="U704" i="2"/>
  <c r="M704" i="2"/>
  <c r="T704" i="2"/>
  <c r="L704" i="2"/>
  <c r="S704" i="2"/>
  <c r="R704" i="2"/>
  <c r="X704" i="2"/>
  <c r="P704" i="2"/>
  <c r="Y704" i="2"/>
  <c r="W704" i="2"/>
  <c r="Q704" i="2"/>
  <c r="O704" i="2"/>
  <c r="AL609" i="2"/>
  <c r="AD609" i="2"/>
  <c r="AK609" i="2"/>
  <c r="AC609" i="2"/>
  <c r="AJ609" i="2"/>
  <c r="AB609" i="2"/>
  <c r="AI609" i="2"/>
  <c r="AA609" i="2"/>
  <c r="AH609" i="2"/>
  <c r="Z609" i="2"/>
  <c r="AN609" i="2"/>
  <c r="AF609" i="2"/>
  <c r="AG609" i="2"/>
  <c r="AM609" i="2"/>
  <c r="AE609" i="2"/>
  <c r="T79" i="2"/>
  <c r="L79" i="2"/>
  <c r="S79" i="2"/>
  <c r="R79" i="2"/>
  <c r="Y79" i="2"/>
  <c r="Q79" i="2"/>
  <c r="X79" i="2"/>
  <c r="P79" i="2"/>
  <c r="V79" i="2"/>
  <c r="N79" i="2"/>
  <c r="O79" i="2"/>
  <c r="M79" i="2"/>
  <c r="W79" i="2"/>
  <c r="U79" i="2"/>
  <c r="V748" i="2"/>
  <c r="N748" i="2"/>
  <c r="U748" i="2"/>
  <c r="M748" i="2"/>
  <c r="T748" i="2"/>
  <c r="L748" i="2"/>
  <c r="S748" i="2"/>
  <c r="R748" i="2"/>
  <c r="Y748" i="2"/>
  <c r="Q748" i="2"/>
  <c r="X748" i="2"/>
  <c r="P748" i="2"/>
  <c r="W748" i="2"/>
  <c r="O748" i="2"/>
  <c r="Y534" i="2"/>
  <c r="X534" i="2"/>
  <c r="Q534" i="2"/>
  <c r="P534" i="2"/>
  <c r="W534" i="2"/>
  <c r="O534" i="2"/>
  <c r="U534" i="2"/>
  <c r="M534" i="2"/>
  <c r="S534" i="2"/>
  <c r="N534" i="2"/>
  <c r="L534" i="2"/>
  <c r="T534" i="2"/>
  <c r="V534" i="2"/>
  <c r="R534" i="2"/>
  <c r="V577" i="2"/>
  <c r="N577" i="2"/>
  <c r="U577" i="2"/>
  <c r="M577" i="2"/>
  <c r="T577" i="2"/>
  <c r="L577" i="2"/>
  <c r="S577" i="2"/>
  <c r="R577" i="2"/>
  <c r="Y577" i="2"/>
  <c r="Q577" i="2"/>
  <c r="X577" i="2"/>
  <c r="W577" i="2"/>
  <c r="P577" i="2"/>
  <c r="O577" i="2"/>
  <c r="X230" i="2"/>
  <c r="P230" i="2"/>
  <c r="W230" i="2"/>
  <c r="O230" i="2"/>
  <c r="U230" i="2"/>
  <c r="M230" i="2"/>
  <c r="T230" i="2"/>
  <c r="L230" i="2"/>
  <c r="R230" i="2"/>
  <c r="Y230" i="2"/>
  <c r="V230" i="2"/>
  <c r="S230" i="2"/>
  <c r="Q230" i="2"/>
  <c r="N230" i="2"/>
  <c r="V441" i="2"/>
  <c r="N441" i="2"/>
  <c r="U441" i="2"/>
  <c r="T441" i="2"/>
  <c r="S441" i="2"/>
  <c r="P441" i="2"/>
  <c r="O441" i="2"/>
  <c r="Y441" i="2"/>
  <c r="X441" i="2"/>
  <c r="R441" i="2"/>
  <c r="W441" i="2"/>
  <c r="Q441" i="2"/>
  <c r="R551" i="2"/>
  <c r="Y551" i="2"/>
  <c r="Q551" i="2"/>
  <c r="X551" i="2"/>
  <c r="P551" i="2"/>
  <c r="W551" i="2"/>
  <c r="O551" i="2"/>
  <c r="V551" i="2"/>
  <c r="N551" i="2"/>
  <c r="U551" i="2"/>
  <c r="M551" i="2"/>
  <c r="T551" i="2"/>
  <c r="S551" i="2"/>
  <c r="L551" i="2"/>
  <c r="W533" i="2"/>
  <c r="O533" i="2"/>
  <c r="V533" i="2"/>
  <c r="N533" i="2"/>
  <c r="U533" i="2"/>
  <c r="M533" i="2"/>
  <c r="S533" i="2"/>
  <c r="Y533" i="2"/>
  <c r="Q533" i="2"/>
  <c r="X533" i="2"/>
  <c r="T533" i="2"/>
  <c r="R533" i="2"/>
  <c r="L533" i="2"/>
  <c r="P533" i="2"/>
  <c r="Y38" i="2"/>
  <c r="Q38" i="2"/>
  <c r="X38" i="2"/>
  <c r="P38" i="2"/>
  <c r="W38" i="2"/>
  <c r="O38" i="2"/>
  <c r="V38" i="2"/>
  <c r="N38" i="2"/>
  <c r="U38" i="2"/>
  <c r="M38" i="2"/>
  <c r="S38" i="2"/>
  <c r="T38" i="2"/>
  <c r="L38" i="2"/>
  <c r="R38" i="2"/>
  <c r="R83" i="2"/>
  <c r="Y83" i="2"/>
  <c r="Q83" i="2"/>
  <c r="X83" i="2"/>
  <c r="P83" i="2"/>
  <c r="W83" i="2"/>
  <c r="O83" i="2"/>
  <c r="V83" i="2"/>
  <c r="N83" i="2"/>
  <c r="T83" i="2"/>
  <c r="L83" i="2"/>
  <c r="U83" i="2"/>
  <c r="M83" i="2"/>
  <c r="S83" i="2"/>
  <c r="V192" i="2"/>
  <c r="N192" i="2"/>
  <c r="U192" i="2"/>
  <c r="M192" i="2"/>
  <c r="T192" i="2"/>
  <c r="S192" i="2"/>
  <c r="Y192" i="2"/>
  <c r="X192" i="2"/>
  <c r="R192" i="2"/>
  <c r="Q192" i="2"/>
  <c r="P192" i="2"/>
  <c r="W192" i="2"/>
  <c r="O192" i="2"/>
  <c r="R387" i="2"/>
  <c r="Y387" i="2"/>
  <c r="Q387" i="2"/>
  <c r="X387" i="2"/>
  <c r="P387" i="2"/>
  <c r="S387" i="2"/>
  <c r="O387" i="2"/>
  <c r="N387" i="2"/>
  <c r="M387" i="2"/>
  <c r="W387" i="2"/>
  <c r="L387" i="2"/>
  <c r="U387" i="2"/>
  <c r="V387" i="2"/>
  <c r="T387" i="2"/>
  <c r="R427" i="2"/>
  <c r="Y427" i="2"/>
  <c r="Q427" i="2"/>
  <c r="X427" i="2"/>
  <c r="P427" i="2"/>
  <c r="W427" i="2"/>
  <c r="O427" i="2"/>
  <c r="L427" i="2"/>
  <c r="V427" i="2"/>
  <c r="U427" i="2"/>
  <c r="T427" i="2"/>
  <c r="N427" i="2"/>
  <c r="S427" i="2"/>
  <c r="M427" i="2"/>
  <c r="X689" i="2"/>
  <c r="P689" i="2"/>
  <c r="W689" i="2"/>
  <c r="O689" i="2"/>
  <c r="V689" i="2"/>
  <c r="N689" i="2"/>
  <c r="U689" i="2"/>
  <c r="T689" i="2"/>
  <c r="L689" i="2"/>
  <c r="R689" i="2"/>
  <c r="Y689" i="2"/>
  <c r="S689" i="2"/>
  <c r="Q689" i="2"/>
  <c r="X200" i="2"/>
  <c r="P200" i="2"/>
  <c r="W200" i="2"/>
  <c r="O200" i="2"/>
  <c r="V200" i="2"/>
  <c r="N200" i="2"/>
  <c r="U200" i="2"/>
  <c r="M200" i="2"/>
  <c r="T200" i="2"/>
  <c r="S200" i="2"/>
  <c r="R200" i="2"/>
  <c r="Y200" i="2"/>
  <c r="Q200" i="2"/>
  <c r="V789" i="2"/>
  <c r="N789" i="2"/>
  <c r="U789" i="2"/>
  <c r="M789" i="2"/>
  <c r="T789" i="2"/>
  <c r="L789" i="2"/>
  <c r="S789" i="2"/>
  <c r="R789" i="2"/>
  <c r="Y789" i="2"/>
  <c r="Q789" i="2"/>
  <c r="X789" i="2"/>
  <c r="P789" i="2"/>
  <c r="W789" i="2"/>
  <c r="O789" i="2"/>
  <c r="T84" i="2"/>
  <c r="L84" i="2"/>
  <c r="S84" i="2"/>
  <c r="R84" i="2"/>
  <c r="Y84" i="2"/>
  <c r="Q84" i="2"/>
  <c r="X84" i="2"/>
  <c r="P84" i="2"/>
  <c r="V84" i="2"/>
  <c r="N84" i="2"/>
  <c r="W84" i="2"/>
  <c r="U84" i="2"/>
  <c r="O84" i="2"/>
  <c r="M84" i="2"/>
  <c r="S530" i="2"/>
  <c r="R530" i="2"/>
  <c r="Y530" i="2"/>
  <c r="Q530" i="2"/>
  <c r="W530" i="2"/>
  <c r="O530" i="2"/>
  <c r="U530" i="2"/>
  <c r="M530" i="2"/>
  <c r="N530" i="2"/>
  <c r="L530" i="2"/>
  <c r="X530" i="2"/>
  <c r="T530" i="2"/>
  <c r="V530" i="2"/>
  <c r="P530" i="2"/>
  <c r="S62" i="2"/>
  <c r="R62" i="2"/>
  <c r="Y62" i="2"/>
  <c r="Q62" i="2"/>
  <c r="X62" i="2"/>
  <c r="P62" i="2"/>
  <c r="W62" i="2"/>
  <c r="O62" i="2"/>
  <c r="U62" i="2"/>
  <c r="M62" i="2"/>
  <c r="V62" i="2"/>
  <c r="T62" i="2"/>
  <c r="N62" i="2"/>
  <c r="L62" i="2"/>
  <c r="T140" i="2"/>
  <c r="S140" i="2"/>
  <c r="R140" i="2"/>
  <c r="Y140" i="2"/>
  <c r="Q140" i="2"/>
  <c r="P140" i="2"/>
  <c r="O140" i="2"/>
  <c r="N140" i="2"/>
  <c r="X140" i="2"/>
  <c r="W140" i="2"/>
  <c r="M140" i="2"/>
  <c r="V140" i="2"/>
  <c r="U140" i="2"/>
  <c r="R774" i="2"/>
  <c r="Y774" i="2"/>
  <c r="Q774" i="2"/>
  <c r="X774" i="2"/>
  <c r="P774" i="2"/>
  <c r="W774" i="2"/>
  <c r="O774" i="2"/>
  <c r="V774" i="2"/>
  <c r="N774" i="2"/>
  <c r="U774" i="2"/>
  <c r="M774" i="2"/>
  <c r="T774" i="2"/>
  <c r="L774" i="2"/>
  <c r="S774" i="2"/>
  <c r="T596" i="2"/>
  <c r="L596" i="2"/>
  <c r="S596" i="2"/>
  <c r="R596" i="2"/>
  <c r="Y596" i="2"/>
  <c r="Q596" i="2"/>
  <c r="X596" i="2"/>
  <c r="P596" i="2"/>
  <c r="W596" i="2"/>
  <c r="V596" i="2"/>
  <c r="U596" i="2"/>
  <c r="O596" i="2"/>
  <c r="N596" i="2"/>
  <c r="M596" i="2"/>
  <c r="X676" i="2"/>
  <c r="P676" i="2"/>
  <c r="W676" i="2"/>
  <c r="O676" i="2"/>
  <c r="V676" i="2"/>
  <c r="N676" i="2"/>
  <c r="U676" i="2"/>
  <c r="T676" i="2"/>
  <c r="L676" i="2"/>
  <c r="S676" i="2"/>
  <c r="Y676" i="2"/>
  <c r="R676" i="2"/>
  <c r="Q676" i="2"/>
  <c r="X756" i="2"/>
  <c r="P756" i="2"/>
  <c r="W756" i="2"/>
  <c r="O756" i="2"/>
  <c r="V756" i="2"/>
  <c r="N756" i="2"/>
  <c r="U756" i="2"/>
  <c r="M756" i="2"/>
  <c r="T756" i="2"/>
  <c r="L756" i="2"/>
  <c r="S756" i="2"/>
  <c r="R756" i="2"/>
  <c r="Y756" i="2"/>
  <c r="Q756" i="2"/>
  <c r="X482" i="2"/>
  <c r="P482" i="2"/>
  <c r="W482" i="2"/>
  <c r="O482" i="2"/>
  <c r="U482" i="2"/>
  <c r="S482" i="2"/>
  <c r="V482" i="2"/>
  <c r="T482" i="2"/>
  <c r="R482" i="2"/>
  <c r="Q482" i="2"/>
  <c r="N482" i="2"/>
  <c r="Y482" i="2"/>
  <c r="L482" i="2"/>
  <c r="X505" i="2"/>
  <c r="P505" i="2"/>
  <c r="W505" i="2"/>
  <c r="O505" i="2"/>
  <c r="U505" i="2"/>
  <c r="S505" i="2"/>
  <c r="V505" i="2"/>
  <c r="T505" i="2"/>
  <c r="R505" i="2"/>
  <c r="Q505" i="2"/>
  <c r="Y505" i="2"/>
  <c r="N505" i="2"/>
  <c r="L505" i="2"/>
  <c r="R524" i="2"/>
  <c r="Y524" i="2"/>
  <c r="Q524" i="2"/>
  <c r="W524" i="2"/>
  <c r="O524" i="2"/>
  <c r="U524" i="2"/>
  <c r="M524" i="2"/>
  <c r="P524" i="2"/>
  <c r="N524" i="2"/>
  <c r="L524" i="2"/>
  <c r="X524" i="2"/>
  <c r="T524" i="2"/>
  <c r="V524" i="2"/>
  <c r="S524" i="2"/>
  <c r="R232" i="2"/>
  <c r="Y232" i="2"/>
  <c r="Q232" i="2"/>
  <c r="W232" i="2"/>
  <c r="O232" i="2"/>
  <c r="V232" i="2"/>
  <c r="N232" i="2"/>
  <c r="T232" i="2"/>
  <c r="L232" i="2"/>
  <c r="P232" i="2"/>
  <c r="M232" i="2"/>
  <c r="S232" i="2"/>
  <c r="U232" i="2"/>
  <c r="X232" i="2"/>
  <c r="X767" i="2"/>
  <c r="P767" i="2"/>
  <c r="W767" i="2"/>
  <c r="O767" i="2"/>
  <c r="V767" i="2"/>
  <c r="N767" i="2"/>
  <c r="U767" i="2"/>
  <c r="M767" i="2"/>
  <c r="T767" i="2"/>
  <c r="L767" i="2"/>
  <c r="S767" i="2"/>
  <c r="R767" i="2"/>
  <c r="Y767" i="2"/>
  <c r="Q767" i="2"/>
  <c r="X293" i="2"/>
  <c r="P293" i="2"/>
  <c r="W293" i="2"/>
  <c r="O293" i="2"/>
  <c r="V293" i="2"/>
  <c r="N293" i="2"/>
  <c r="U293" i="2"/>
  <c r="M293" i="2"/>
  <c r="T293" i="2"/>
  <c r="L293" i="2"/>
  <c r="R293" i="2"/>
  <c r="S293" i="2"/>
  <c r="Q293" i="2"/>
  <c r="Y293" i="2"/>
  <c r="R467" i="2"/>
  <c r="Y467" i="2"/>
  <c r="Q467" i="2"/>
  <c r="X467" i="2"/>
  <c r="P467" i="2"/>
  <c r="W467" i="2"/>
  <c r="O467" i="2"/>
  <c r="T467" i="2"/>
  <c r="S467" i="2"/>
  <c r="N467" i="2"/>
  <c r="V467" i="2"/>
  <c r="U467" i="2"/>
  <c r="X578" i="2"/>
  <c r="P578" i="2"/>
  <c r="W578" i="2"/>
  <c r="O578" i="2"/>
  <c r="V578" i="2"/>
  <c r="N578" i="2"/>
  <c r="U578" i="2"/>
  <c r="M578" i="2"/>
  <c r="T578" i="2"/>
  <c r="L578" i="2"/>
  <c r="S578" i="2"/>
  <c r="Y578" i="2"/>
  <c r="R578" i="2"/>
  <c r="Q578" i="2"/>
  <c r="X522" i="2"/>
  <c r="P522" i="2"/>
  <c r="W522" i="2"/>
  <c r="O522" i="2"/>
  <c r="U522" i="2"/>
  <c r="M522" i="2"/>
  <c r="S522" i="2"/>
  <c r="N522" i="2"/>
  <c r="L522" i="2"/>
  <c r="Y522" i="2"/>
  <c r="V522" i="2"/>
  <c r="R522" i="2"/>
  <c r="T522" i="2"/>
  <c r="Q522" i="2"/>
  <c r="X477" i="2"/>
  <c r="P477" i="2"/>
  <c r="W477" i="2"/>
  <c r="O477" i="2"/>
  <c r="V477" i="2"/>
  <c r="N477" i="2"/>
  <c r="U477" i="2"/>
  <c r="R477" i="2"/>
  <c r="Q477" i="2"/>
  <c r="L477" i="2"/>
  <c r="T477" i="2"/>
  <c r="Y477" i="2"/>
  <c r="S477" i="2"/>
  <c r="AJ682" i="2"/>
  <c r="AB682" i="2"/>
  <c r="AI682" i="2"/>
  <c r="AA682" i="2"/>
  <c r="AH682" i="2"/>
  <c r="Z682" i="2"/>
  <c r="AG682" i="2"/>
  <c r="AN682" i="2"/>
  <c r="AF682" i="2"/>
  <c r="AL682" i="2"/>
  <c r="AD682" i="2"/>
  <c r="AE682" i="2"/>
  <c r="AC682" i="2"/>
  <c r="AM682" i="2"/>
  <c r="AK682" i="2"/>
  <c r="X114" i="2"/>
  <c r="P114" i="2"/>
  <c r="U114" i="2"/>
  <c r="M114" i="2"/>
  <c r="O114" i="2"/>
  <c r="S114" i="2"/>
  <c r="V114" i="2"/>
  <c r="T114" i="2"/>
  <c r="R114" i="2"/>
  <c r="Q114" i="2"/>
  <c r="N114" i="2"/>
  <c r="Y114" i="2"/>
  <c r="W114" i="2"/>
  <c r="X87" i="2"/>
  <c r="P87" i="2"/>
  <c r="W87" i="2"/>
  <c r="O87" i="2"/>
  <c r="V87" i="2"/>
  <c r="N87" i="2"/>
  <c r="U87" i="2"/>
  <c r="M87" i="2"/>
  <c r="T87" i="2"/>
  <c r="L87" i="2"/>
  <c r="R87" i="2"/>
  <c r="Y87" i="2"/>
  <c r="S87" i="2"/>
  <c r="Q87" i="2"/>
  <c r="X555" i="2"/>
  <c r="P555" i="2"/>
  <c r="W555" i="2"/>
  <c r="O555" i="2"/>
  <c r="V555" i="2"/>
  <c r="N555" i="2"/>
  <c r="U555" i="2"/>
  <c r="M555" i="2"/>
  <c r="T555" i="2"/>
  <c r="L555" i="2"/>
  <c r="S555" i="2"/>
  <c r="R555" i="2"/>
  <c r="Y555" i="2"/>
  <c r="Q555" i="2"/>
  <c r="V424" i="2"/>
  <c r="N424" i="2"/>
  <c r="U424" i="2"/>
  <c r="M424" i="2"/>
  <c r="T424" i="2"/>
  <c r="L424" i="2"/>
  <c r="S424" i="2"/>
  <c r="X424" i="2"/>
  <c r="W424" i="2"/>
  <c r="R424" i="2"/>
  <c r="Q424" i="2"/>
  <c r="P424" i="2"/>
  <c r="O424" i="2"/>
  <c r="Y424" i="2"/>
  <c r="R155" i="2"/>
  <c r="Y155" i="2"/>
  <c r="Q155" i="2"/>
  <c r="X155" i="2"/>
  <c r="P155" i="2"/>
  <c r="W155" i="2"/>
  <c r="O155" i="2"/>
  <c r="V155" i="2"/>
  <c r="U155" i="2"/>
  <c r="T155" i="2"/>
  <c r="N155" i="2"/>
  <c r="M155" i="2"/>
  <c r="S155" i="2"/>
  <c r="L155" i="2"/>
  <c r="Y528" i="2"/>
  <c r="Q528" i="2"/>
  <c r="X528" i="2"/>
  <c r="P528" i="2"/>
  <c r="W528" i="2"/>
  <c r="O528" i="2"/>
  <c r="U528" i="2"/>
  <c r="M528" i="2"/>
  <c r="S528" i="2"/>
  <c r="V528" i="2"/>
  <c r="T528" i="2"/>
  <c r="R528" i="2"/>
  <c r="L528" i="2"/>
  <c r="N528" i="2"/>
  <c r="R797" i="2"/>
  <c r="Y797" i="2"/>
  <c r="Q797" i="2"/>
  <c r="X797" i="2"/>
  <c r="P797" i="2"/>
  <c r="W797" i="2"/>
  <c r="O797" i="2"/>
  <c r="V797" i="2"/>
  <c r="N797" i="2"/>
  <c r="U797" i="2"/>
  <c r="M797" i="2"/>
  <c r="T797" i="2"/>
  <c r="L797" i="2"/>
  <c r="S797" i="2"/>
  <c r="R612" i="2"/>
  <c r="Y612" i="2"/>
  <c r="Q612" i="2"/>
  <c r="X612" i="2"/>
  <c r="P612" i="2"/>
  <c r="W612" i="2"/>
  <c r="O612" i="2"/>
  <c r="V612" i="2"/>
  <c r="N612" i="2"/>
  <c r="T612" i="2"/>
  <c r="L612" i="2"/>
  <c r="M612" i="2"/>
  <c r="U612" i="2"/>
  <c r="S612" i="2"/>
  <c r="V218" i="2"/>
  <c r="N218" i="2"/>
  <c r="U218" i="2"/>
  <c r="M218" i="2"/>
  <c r="S218" i="2"/>
  <c r="R218" i="2"/>
  <c r="X218" i="2"/>
  <c r="P218" i="2"/>
  <c r="Y218" i="2"/>
  <c r="W218" i="2"/>
  <c r="T218" i="2"/>
  <c r="Q218" i="2"/>
  <c r="L218" i="2"/>
  <c r="O218" i="2"/>
  <c r="V352" i="2"/>
  <c r="N352" i="2"/>
  <c r="U352" i="2"/>
  <c r="M352" i="2"/>
  <c r="T352" i="2"/>
  <c r="L352" i="2"/>
  <c r="S352" i="2"/>
  <c r="R352" i="2"/>
  <c r="X352" i="2"/>
  <c r="P352" i="2"/>
  <c r="Y352" i="2"/>
  <c r="Q352" i="2"/>
  <c r="O352" i="2"/>
  <c r="W352" i="2"/>
  <c r="R167" i="2"/>
  <c r="Y167" i="2"/>
  <c r="Q167" i="2"/>
  <c r="X167" i="2"/>
  <c r="P167" i="2"/>
  <c r="W167" i="2"/>
  <c r="O167" i="2"/>
  <c r="V167" i="2"/>
  <c r="U167" i="2"/>
  <c r="T167" i="2"/>
  <c r="N167" i="2"/>
  <c r="M167" i="2"/>
  <c r="L167" i="2"/>
  <c r="S167" i="2"/>
  <c r="R144" i="2"/>
  <c r="Y144" i="2"/>
  <c r="Q144" i="2"/>
  <c r="X144" i="2"/>
  <c r="P144" i="2"/>
  <c r="W144" i="2"/>
  <c r="O144" i="2"/>
  <c r="V144" i="2"/>
  <c r="U144" i="2"/>
  <c r="T144" i="2"/>
  <c r="N144" i="2"/>
  <c r="M144" i="2"/>
  <c r="L144" i="2"/>
  <c r="S144" i="2"/>
  <c r="R172" i="2"/>
  <c r="Y172" i="2"/>
  <c r="Q172" i="2"/>
  <c r="X172" i="2"/>
  <c r="P172" i="2"/>
  <c r="W172" i="2"/>
  <c r="O172" i="2"/>
  <c r="N172" i="2"/>
  <c r="M172" i="2"/>
  <c r="L172" i="2"/>
  <c r="V172" i="2"/>
  <c r="U172" i="2"/>
  <c r="T172" i="2"/>
  <c r="S172" i="2"/>
  <c r="T423" i="2"/>
  <c r="L423" i="2"/>
  <c r="S423" i="2"/>
  <c r="R423" i="2"/>
  <c r="Y423" i="2"/>
  <c r="Q423" i="2"/>
  <c r="V423" i="2"/>
  <c r="U423" i="2"/>
  <c r="P423" i="2"/>
  <c r="O423" i="2"/>
  <c r="N423" i="2"/>
  <c r="X423" i="2"/>
  <c r="W423" i="2"/>
  <c r="M423" i="2"/>
  <c r="R545" i="2"/>
  <c r="Y545" i="2"/>
  <c r="Q545" i="2"/>
  <c r="X545" i="2"/>
  <c r="P545" i="2"/>
  <c r="W545" i="2"/>
  <c r="O545" i="2"/>
  <c r="V545" i="2"/>
  <c r="N545" i="2"/>
  <c r="U545" i="2"/>
  <c r="M545" i="2"/>
  <c r="L545" i="2"/>
  <c r="T545" i="2"/>
  <c r="S545" i="2"/>
  <c r="R562" i="2"/>
  <c r="Y562" i="2"/>
  <c r="Q562" i="2"/>
  <c r="X562" i="2"/>
  <c r="P562" i="2"/>
  <c r="W562" i="2"/>
  <c r="O562" i="2"/>
  <c r="V562" i="2"/>
  <c r="N562" i="2"/>
  <c r="U562" i="2"/>
  <c r="M562" i="2"/>
  <c r="T562" i="2"/>
  <c r="L562" i="2"/>
  <c r="S562" i="2"/>
  <c r="T799" i="2"/>
  <c r="L799" i="2"/>
  <c r="S799" i="2"/>
  <c r="R799" i="2"/>
  <c r="Y799" i="2"/>
  <c r="Q799" i="2"/>
  <c r="X799" i="2"/>
  <c r="P799" i="2"/>
  <c r="W799" i="2"/>
  <c r="O799" i="2"/>
  <c r="V799" i="2"/>
  <c r="N799" i="2"/>
  <c r="U799" i="2"/>
  <c r="M799" i="2"/>
  <c r="V235" i="2"/>
  <c r="N235" i="2"/>
  <c r="U235" i="2"/>
  <c r="M235" i="2"/>
  <c r="S235" i="2"/>
  <c r="R235" i="2"/>
  <c r="X235" i="2"/>
  <c r="P235" i="2"/>
  <c r="Y235" i="2"/>
  <c r="W235" i="2"/>
  <c r="T235" i="2"/>
  <c r="O235" i="2"/>
  <c r="L235" i="2"/>
  <c r="Q235" i="2"/>
  <c r="V201" i="2"/>
  <c r="U201" i="2"/>
  <c r="S201" i="2"/>
  <c r="R201" i="2"/>
  <c r="X201" i="2"/>
  <c r="P201" i="2"/>
  <c r="W201" i="2"/>
  <c r="T201" i="2"/>
  <c r="Q201" i="2"/>
  <c r="O201" i="2"/>
  <c r="N201" i="2"/>
  <c r="M201" i="2"/>
  <c r="Y201" i="2"/>
  <c r="V648" i="2"/>
  <c r="N648" i="2"/>
  <c r="U648" i="2"/>
  <c r="M648" i="2"/>
  <c r="T648" i="2"/>
  <c r="L648" i="2"/>
  <c r="S648" i="2"/>
  <c r="X648" i="2"/>
  <c r="W648" i="2"/>
  <c r="R648" i="2"/>
  <c r="Q648" i="2"/>
  <c r="P648" i="2"/>
  <c r="O648" i="2"/>
  <c r="Y648" i="2"/>
  <c r="T440" i="2"/>
  <c r="S440" i="2"/>
  <c r="R440" i="2"/>
  <c r="Y440" i="2"/>
  <c r="Q440" i="2"/>
  <c r="N440" i="2"/>
  <c r="X440" i="2"/>
  <c r="W440" i="2"/>
  <c r="V440" i="2"/>
  <c r="P440" i="2"/>
  <c r="U440" i="2"/>
  <c r="O440" i="2"/>
  <c r="R184" i="2"/>
  <c r="Y184" i="2"/>
  <c r="Q184" i="2"/>
  <c r="X184" i="2"/>
  <c r="P184" i="2"/>
  <c r="W184" i="2"/>
  <c r="O184" i="2"/>
  <c r="N184" i="2"/>
  <c r="M184" i="2"/>
  <c r="V184" i="2"/>
  <c r="U184" i="2"/>
  <c r="S184" i="2"/>
  <c r="T184" i="2"/>
  <c r="V181" i="2"/>
  <c r="N181" i="2"/>
  <c r="U181" i="2"/>
  <c r="M181" i="2"/>
  <c r="T181" i="2"/>
  <c r="S181" i="2"/>
  <c r="Y181" i="2"/>
  <c r="X181" i="2"/>
  <c r="R181" i="2"/>
  <c r="Q181" i="2"/>
  <c r="W181" i="2"/>
  <c r="P181" i="2"/>
  <c r="O181" i="2"/>
  <c r="T525" i="2"/>
  <c r="L525" i="2"/>
  <c r="S525" i="2"/>
  <c r="Y525" i="2"/>
  <c r="Q525" i="2"/>
  <c r="W525" i="2"/>
  <c r="O525" i="2"/>
  <c r="R525" i="2"/>
  <c r="P525" i="2"/>
  <c r="N525" i="2"/>
  <c r="M525" i="2"/>
  <c r="V525" i="2"/>
  <c r="X525" i="2"/>
  <c r="U525" i="2"/>
  <c r="V716" i="2"/>
  <c r="N716" i="2"/>
  <c r="U716" i="2"/>
  <c r="M716" i="2"/>
  <c r="T716" i="2"/>
  <c r="L716" i="2"/>
  <c r="S716" i="2"/>
  <c r="R716" i="2"/>
  <c r="X716" i="2"/>
  <c r="P716" i="2"/>
  <c r="Q716" i="2"/>
  <c r="O716" i="2"/>
  <c r="Y716" i="2"/>
  <c r="W716" i="2"/>
  <c r="R433" i="2"/>
  <c r="Y433" i="2"/>
  <c r="Q433" i="2"/>
  <c r="X433" i="2"/>
  <c r="P433" i="2"/>
  <c r="W433" i="2"/>
  <c r="O433" i="2"/>
  <c r="T433" i="2"/>
  <c r="S433" i="2"/>
  <c r="N433" i="2"/>
  <c r="M433" i="2"/>
  <c r="L433" i="2"/>
  <c r="V433" i="2"/>
  <c r="U433" i="2"/>
  <c r="R343" i="2"/>
  <c r="Y343" i="2"/>
  <c r="Q343" i="2"/>
  <c r="X343" i="2"/>
  <c r="P343" i="2"/>
  <c r="W343" i="2"/>
  <c r="O343" i="2"/>
  <c r="V343" i="2"/>
  <c r="N343" i="2"/>
  <c r="T343" i="2"/>
  <c r="L343" i="2"/>
  <c r="U343" i="2"/>
  <c r="S343" i="2"/>
  <c r="M343" i="2"/>
  <c r="U531" i="2"/>
  <c r="M531" i="2"/>
  <c r="T531" i="2"/>
  <c r="L531" i="2"/>
  <c r="S531" i="2"/>
  <c r="Y531" i="2"/>
  <c r="Q531" i="2"/>
  <c r="W531" i="2"/>
  <c r="O531" i="2"/>
  <c r="V531" i="2"/>
  <c r="R531" i="2"/>
  <c r="P531" i="2"/>
  <c r="N531" i="2"/>
  <c r="X531" i="2"/>
  <c r="T417" i="2"/>
  <c r="L417" i="2"/>
  <c r="S417" i="2"/>
  <c r="R417" i="2"/>
  <c r="Y417" i="2"/>
  <c r="Q417" i="2"/>
  <c r="N417" i="2"/>
  <c r="M417" i="2"/>
  <c r="X417" i="2"/>
  <c r="W417" i="2"/>
  <c r="V417" i="2"/>
  <c r="P417" i="2"/>
  <c r="U417" i="2"/>
  <c r="O417" i="2"/>
  <c r="R690" i="2"/>
  <c r="Y690" i="2"/>
  <c r="Q690" i="2"/>
  <c r="X690" i="2"/>
  <c r="P690" i="2"/>
  <c r="W690" i="2"/>
  <c r="O690" i="2"/>
  <c r="V690" i="2"/>
  <c r="N690" i="2"/>
  <c r="T690" i="2"/>
  <c r="L690" i="2"/>
  <c r="U690" i="2"/>
  <c r="S690" i="2"/>
  <c r="Y55" i="2"/>
  <c r="Q55" i="2"/>
  <c r="X55" i="2"/>
  <c r="P55" i="2"/>
  <c r="W55" i="2"/>
  <c r="O55" i="2"/>
  <c r="V55" i="2"/>
  <c r="N55" i="2"/>
  <c r="U55" i="2"/>
  <c r="M55" i="2"/>
  <c r="S55" i="2"/>
  <c r="T55" i="2"/>
  <c r="R55" i="2"/>
  <c r="L55" i="2"/>
  <c r="X567" i="2"/>
  <c r="P567" i="2"/>
  <c r="W567" i="2"/>
  <c r="O567" i="2"/>
  <c r="V567" i="2"/>
  <c r="N567" i="2"/>
  <c r="U567" i="2"/>
  <c r="M567" i="2"/>
  <c r="T567" i="2"/>
  <c r="L567" i="2"/>
  <c r="S567" i="2"/>
  <c r="Y567" i="2"/>
  <c r="R567" i="2"/>
  <c r="Q567" i="2"/>
  <c r="T457" i="2"/>
  <c r="S457" i="2"/>
  <c r="R457" i="2"/>
  <c r="Y457" i="2"/>
  <c r="Q457" i="2"/>
  <c r="V457" i="2"/>
  <c r="U457" i="2"/>
  <c r="P457" i="2"/>
  <c r="O457" i="2"/>
  <c r="N457" i="2"/>
  <c r="X457" i="2"/>
  <c r="W457" i="2"/>
  <c r="S591" i="2"/>
  <c r="R591" i="2"/>
  <c r="Y591" i="2"/>
  <c r="Q591" i="2"/>
  <c r="X591" i="2"/>
  <c r="P591" i="2"/>
  <c r="L591" i="2"/>
  <c r="W591" i="2"/>
  <c r="V591" i="2"/>
  <c r="U591" i="2"/>
  <c r="T591" i="2"/>
  <c r="O591" i="2"/>
  <c r="N591" i="2"/>
  <c r="M591" i="2"/>
  <c r="T673" i="2"/>
  <c r="L673" i="2"/>
  <c r="S673" i="2"/>
  <c r="R673" i="2"/>
  <c r="Y673" i="2"/>
  <c r="Q673" i="2"/>
  <c r="X673" i="2"/>
  <c r="P673" i="2"/>
  <c r="W673" i="2"/>
  <c r="O673" i="2"/>
  <c r="V673" i="2"/>
  <c r="U673" i="2"/>
  <c r="N673" i="2"/>
  <c r="T339" i="2"/>
  <c r="L339" i="2"/>
  <c r="S339" i="2"/>
  <c r="R339" i="2"/>
  <c r="Y339" i="2"/>
  <c r="Q339" i="2"/>
  <c r="X339" i="2"/>
  <c r="P339" i="2"/>
  <c r="V339" i="2"/>
  <c r="N339" i="2"/>
  <c r="W339" i="2"/>
  <c r="O339" i="2"/>
  <c r="M339" i="2"/>
  <c r="U339" i="2"/>
  <c r="R127" i="2"/>
  <c r="Y127" i="2"/>
  <c r="Q127" i="2"/>
  <c r="X127" i="2"/>
  <c r="P127" i="2"/>
  <c r="W127" i="2"/>
  <c r="O127" i="2"/>
  <c r="N127" i="2"/>
  <c r="U127" i="2"/>
  <c r="V127" i="2"/>
  <c r="T127" i="2"/>
  <c r="M127" i="2"/>
  <c r="S127" i="2"/>
  <c r="X466" i="2"/>
  <c r="P466" i="2"/>
  <c r="W466" i="2"/>
  <c r="O466" i="2"/>
  <c r="V466" i="2"/>
  <c r="N466" i="2"/>
  <c r="U466" i="2"/>
  <c r="R466" i="2"/>
  <c r="Q466" i="2"/>
  <c r="T466" i="2"/>
  <c r="Y466" i="2"/>
  <c r="S466" i="2"/>
  <c r="V229" i="2"/>
  <c r="N229" i="2"/>
  <c r="U229" i="2"/>
  <c r="M229" i="2"/>
  <c r="S229" i="2"/>
  <c r="R229" i="2"/>
  <c r="X229" i="2"/>
  <c r="P229" i="2"/>
  <c r="W229" i="2"/>
  <c r="T229" i="2"/>
  <c r="Q229" i="2"/>
  <c r="O229" i="2"/>
  <c r="L229" i="2"/>
  <c r="Y229" i="2"/>
  <c r="T764" i="2"/>
  <c r="L764" i="2"/>
  <c r="S764" i="2"/>
  <c r="R764" i="2"/>
  <c r="Y764" i="2"/>
  <c r="Q764" i="2"/>
  <c r="X764" i="2"/>
  <c r="P764" i="2"/>
  <c r="W764" i="2"/>
  <c r="O764" i="2"/>
  <c r="V764" i="2"/>
  <c r="N764" i="2"/>
  <c r="U764" i="2"/>
  <c r="M764" i="2"/>
  <c r="X330" i="2"/>
  <c r="P330" i="2"/>
  <c r="W330" i="2"/>
  <c r="O330" i="2"/>
  <c r="V330" i="2"/>
  <c r="N330" i="2"/>
  <c r="U330" i="2"/>
  <c r="M330" i="2"/>
  <c r="T330" i="2"/>
  <c r="L330" i="2"/>
  <c r="R330" i="2"/>
  <c r="Y330" i="2"/>
  <c r="S330" i="2"/>
  <c r="Q330" i="2"/>
  <c r="T667" i="2"/>
  <c r="L667" i="2"/>
  <c r="S667" i="2"/>
  <c r="R667" i="2"/>
  <c r="Y667" i="2"/>
  <c r="Q667" i="2"/>
  <c r="X667" i="2"/>
  <c r="P667" i="2"/>
  <c r="W667" i="2"/>
  <c r="O667" i="2"/>
  <c r="N667" i="2"/>
  <c r="V667" i="2"/>
  <c r="U667" i="2"/>
  <c r="T168" i="2"/>
  <c r="L168" i="2"/>
  <c r="S168" i="2"/>
  <c r="R168" i="2"/>
  <c r="Y168" i="2"/>
  <c r="Q168" i="2"/>
  <c r="X168" i="2"/>
  <c r="W168" i="2"/>
  <c r="V168" i="2"/>
  <c r="P168" i="2"/>
  <c r="O168" i="2"/>
  <c r="U168" i="2"/>
  <c r="N168" i="2"/>
  <c r="M168" i="2"/>
  <c r="X544" i="2"/>
  <c r="P544" i="2"/>
  <c r="W544" i="2"/>
  <c r="O544" i="2"/>
  <c r="V544" i="2"/>
  <c r="N544" i="2"/>
  <c r="U544" i="2"/>
  <c r="M544" i="2"/>
  <c r="T544" i="2"/>
  <c r="L544" i="2"/>
  <c r="S544" i="2"/>
  <c r="Y544" i="2"/>
  <c r="R544" i="2"/>
  <c r="Q544" i="2"/>
  <c r="X437" i="2"/>
  <c r="P437" i="2"/>
  <c r="W437" i="2"/>
  <c r="O437" i="2"/>
  <c r="V437" i="2"/>
  <c r="N437" i="2"/>
  <c r="U437" i="2"/>
  <c r="M437" i="2"/>
  <c r="Y437" i="2"/>
  <c r="T437" i="2"/>
  <c r="S437" i="2"/>
  <c r="R437" i="2"/>
  <c r="L437" i="2"/>
  <c r="Q437" i="2"/>
  <c r="T463" i="2"/>
  <c r="S463" i="2"/>
  <c r="R463" i="2"/>
  <c r="Y463" i="2"/>
  <c r="Q463" i="2"/>
  <c r="N463" i="2"/>
  <c r="X463" i="2"/>
  <c r="W463" i="2"/>
  <c r="V463" i="2"/>
  <c r="P463" i="2"/>
  <c r="U463" i="2"/>
  <c r="O463" i="2"/>
  <c r="W588" i="2"/>
  <c r="O588" i="2"/>
  <c r="V588" i="2"/>
  <c r="N588" i="2"/>
  <c r="U588" i="2"/>
  <c r="M588" i="2"/>
  <c r="T588" i="2"/>
  <c r="L588" i="2"/>
  <c r="X588" i="2"/>
  <c r="S588" i="2"/>
  <c r="R588" i="2"/>
  <c r="Q588" i="2"/>
  <c r="P588" i="2"/>
  <c r="Y588" i="2"/>
  <c r="T787" i="2"/>
  <c r="L787" i="2"/>
  <c r="S787" i="2"/>
  <c r="R787" i="2"/>
  <c r="Y787" i="2"/>
  <c r="Q787" i="2"/>
  <c r="X787" i="2"/>
  <c r="P787" i="2"/>
  <c r="W787" i="2"/>
  <c r="O787" i="2"/>
  <c r="V787" i="2"/>
  <c r="N787" i="2"/>
  <c r="U787" i="2"/>
  <c r="M787" i="2"/>
  <c r="X386" i="2"/>
  <c r="P386" i="2"/>
  <c r="W386" i="2"/>
  <c r="O386" i="2"/>
  <c r="V386" i="2"/>
  <c r="N386" i="2"/>
  <c r="S386" i="2"/>
  <c r="R386" i="2"/>
  <c r="Q386" i="2"/>
  <c r="M386" i="2"/>
  <c r="L386" i="2"/>
  <c r="U386" i="2"/>
  <c r="Y386" i="2"/>
  <c r="T386" i="2"/>
  <c r="V241" i="2"/>
  <c r="N241" i="2"/>
  <c r="U241" i="2"/>
  <c r="M241" i="2"/>
  <c r="S241" i="2"/>
  <c r="R241" i="2"/>
  <c r="X241" i="2"/>
  <c r="P241" i="2"/>
  <c r="Q241" i="2"/>
  <c r="O241" i="2"/>
  <c r="L241" i="2"/>
  <c r="Y241" i="2"/>
  <c r="T241" i="2"/>
  <c r="W241" i="2"/>
  <c r="R600" i="2"/>
  <c r="Y600" i="2"/>
  <c r="Q600" i="2"/>
  <c r="X600" i="2"/>
  <c r="P600" i="2"/>
  <c r="W600" i="2"/>
  <c r="O600" i="2"/>
  <c r="V600" i="2"/>
  <c r="N600" i="2"/>
  <c r="U600" i="2"/>
  <c r="T600" i="2"/>
  <c r="S600" i="2"/>
  <c r="M600" i="2"/>
  <c r="L600" i="2"/>
  <c r="V164" i="2"/>
  <c r="N164" i="2"/>
  <c r="U164" i="2"/>
  <c r="M164" i="2"/>
  <c r="T164" i="2"/>
  <c r="L164" i="2"/>
  <c r="S164" i="2"/>
  <c r="R164" i="2"/>
  <c r="Q164" i="2"/>
  <c r="P164" i="2"/>
  <c r="Y164" i="2"/>
  <c r="X164" i="2"/>
  <c r="W164" i="2"/>
  <c r="O164" i="2"/>
  <c r="V777" i="2"/>
  <c r="N777" i="2"/>
  <c r="U777" i="2"/>
  <c r="M777" i="2"/>
  <c r="T777" i="2"/>
  <c r="L777" i="2"/>
  <c r="S777" i="2"/>
  <c r="R777" i="2"/>
  <c r="Y777" i="2"/>
  <c r="Q777" i="2"/>
  <c r="X777" i="2"/>
  <c r="P777" i="2"/>
  <c r="W777" i="2"/>
  <c r="O777" i="2"/>
  <c r="V652" i="2"/>
  <c r="U652" i="2"/>
  <c r="T652" i="2"/>
  <c r="L652" i="2"/>
  <c r="S652" i="2"/>
  <c r="R652" i="2"/>
  <c r="Y652" i="2"/>
  <c r="Q652" i="2"/>
  <c r="N652" i="2"/>
  <c r="M652" i="2"/>
  <c r="X652" i="2"/>
  <c r="P652" i="2"/>
  <c r="W652" i="2"/>
  <c r="O652" i="2"/>
  <c r="T575" i="2"/>
  <c r="L575" i="2"/>
  <c r="S575" i="2"/>
  <c r="R575" i="2"/>
  <c r="Y575" i="2"/>
  <c r="Q575" i="2"/>
  <c r="X575" i="2"/>
  <c r="P575" i="2"/>
  <c r="W575" i="2"/>
  <c r="O575" i="2"/>
  <c r="V575" i="2"/>
  <c r="N575" i="2"/>
  <c r="U575" i="2"/>
  <c r="M575" i="2"/>
  <c r="V86" i="2"/>
  <c r="N86" i="2"/>
  <c r="U86" i="2"/>
  <c r="M86" i="2"/>
  <c r="T86" i="2"/>
  <c r="L86" i="2"/>
  <c r="S86" i="2"/>
  <c r="R86" i="2"/>
  <c r="X86" i="2"/>
  <c r="P86" i="2"/>
  <c r="Y86" i="2"/>
  <c r="Q86" i="2"/>
  <c r="W86" i="2"/>
  <c r="O86" i="2"/>
  <c r="V170" i="2"/>
  <c r="N170" i="2"/>
  <c r="U170" i="2"/>
  <c r="M170" i="2"/>
  <c r="T170" i="2"/>
  <c r="L170" i="2"/>
  <c r="S170" i="2"/>
  <c r="Y170" i="2"/>
  <c r="X170" i="2"/>
  <c r="R170" i="2"/>
  <c r="Q170" i="2"/>
  <c r="P170" i="2"/>
  <c r="O170" i="2"/>
  <c r="W170" i="2"/>
  <c r="X160" i="2"/>
  <c r="P160" i="2"/>
  <c r="W160" i="2"/>
  <c r="O160" i="2"/>
  <c r="V160" i="2"/>
  <c r="N160" i="2"/>
  <c r="U160" i="2"/>
  <c r="M160" i="2"/>
  <c r="L160" i="2"/>
  <c r="T160" i="2"/>
  <c r="S160" i="2"/>
  <c r="Y160" i="2"/>
  <c r="R160" i="2"/>
  <c r="Q160" i="2"/>
  <c r="V135" i="2"/>
  <c r="N135" i="2"/>
  <c r="U135" i="2"/>
  <c r="M135" i="2"/>
  <c r="T135" i="2"/>
  <c r="S135" i="2"/>
  <c r="Y135" i="2"/>
  <c r="X135" i="2"/>
  <c r="R135" i="2"/>
  <c r="Q135" i="2"/>
  <c r="O135" i="2"/>
  <c r="W135" i="2"/>
  <c r="P135" i="2"/>
  <c r="R110" i="2"/>
  <c r="W110" i="2"/>
  <c r="O110" i="2"/>
  <c r="Y110" i="2"/>
  <c r="N110" i="2"/>
  <c r="S110" i="2"/>
  <c r="U110" i="2"/>
  <c r="T110" i="2"/>
  <c r="Q110" i="2"/>
  <c r="P110" i="2"/>
  <c r="M110" i="2"/>
  <c r="X110" i="2"/>
  <c r="V110" i="2"/>
  <c r="T156" i="2"/>
  <c r="L156" i="2"/>
  <c r="S156" i="2"/>
  <c r="R156" i="2"/>
  <c r="Y156" i="2"/>
  <c r="Q156" i="2"/>
  <c r="X156" i="2"/>
  <c r="W156" i="2"/>
  <c r="V156" i="2"/>
  <c r="P156" i="2"/>
  <c r="O156" i="2"/>
  <c r="N156" i="2"/>
  <c r="M156" i="2"/>
  <c r="U156" i="2"/>
  <c r="V407" i="2"/>
  <c r="N407" i="2"/>
  <c r="U407" i="2"/>
  <c r="M407" i="2"/>
  <c r="T407" i="2"/>
  <c r="L407" i="2"/>
  <c r="S407" i="2"/>
  <c r="P407" i="2"/>
  <c r="O407" i="2"/>
  <c r="Y407" i="2"/>
  <c r="X407" i="2"/>
  <c r="R407" i="2"/>
  <c r="W407" i="2"/>
  <c r="Q407" i="2"/>
  <c r="V521" i="2"/>
  <c r="N521" i="2"/>
  <c r="U521" i="2"/>
  <c r="M521" i="2"/>
  <c r="S521" i="2"/>
  <c r="Y521" i="2"/>
  <c r="Q521" i="2"/>
  <c r="L521" i="2"/>
  <c r="X521" i="2"/>
  <c r="W521" i="2"/>
  <c r="T521" i="2"/>
  <c r="P521" i="2"/>
  <c r="R521" i="2"/>
  <c r="O521" i="2"/>
  <c r="T185" i="2"/>
  <c r="S185" i="2"/>
  <c r="R185" i="2"/>
  <c r="Y185" i="2"/>
  <c r="Q185" i="2"/>
  <c r="P185" i="2"/>
  <c r="O185" i="2"/>
  <c r="N185" i="2"/>
  <c r="X185" i="2"/>
  <c r="W185" i="2"/>
  <c r="V185" i="2"/>
  <c r="U185" i="2"/>
  <c r="M185" i="2"/>
  <c r="R685" i="2"/>
  <c r="Y685" i="2"/>
  <c r="Q685" i="2"/>
  <c r="X685" i="2"/>
  <c r="P685" i="2"/>
  <c r="W685" i="2"/>
  <c r="O685" i="2"/>
  <c r="V685" i="2"/>
  <c r="N685" i="2"/>
  <c r="T685" i="2"/>
  <c r="L685" i="2"/>
  <c r="U685" i="2"/>
  <c r="S685" i="2"/>
  <c r="Y349" i="2"/>
  <c r="X349" i="2"/>
  <c r="W349" i="2"/>
  <c r="V349" i="2"/>
  <c r="T349" i="2"/>
  <c r="U349" i="2"/>
  <c r="S349" i="2"/>
  <c r="R444" i="2"/>
  <c r="Y444" i="2"/>
  <c r="Q444" i="2"/>
  <c r="X444" i="2"/>
  <c r="P444" i="2"/>
  <c r="W444" i="2"/>
  <c r="O444" i="2"/>
  <c r="T444" i="2"/>
  <c r="S444" i="2"/>
  <c r="N444" i="2"/>
  <c r="V444" i="2"/>
  <c r="U444" i="2"/>
  <c r="R260" i="2"/>
  <c r="Y260" i="2"/>
  <c r="Q260" i="2"/>
  <c r="X260" i="2"/>
  <c r="P260" i="2"/>
  <c r="W260" i="2"/>
  <c r="O260" i="2"/>
  <c r="V260" i="2"/>
  <c r="N260" i="2"/>
  <c r="T260" i="2"/>
  <c r="L260" i="2"/>
  <c r="M260" i="2"/>
  <c r="U260" i="2"/>
  <c r="S260" i="2"/>
  <c r="V91" i="2"/>
  <c r="N91" i="2"/>
  <c r="U91" i="2"/>
  <c r="M91" i="2"/>
  <c r="T91" i="2"/>
  <c r="L91" i="2"/>
  <c r="S91" i="2"/>
  <c r="R91" i="2"/>
  <c r="X91" i="2"/>
  <c r="P91" i="2"/>
  <c r="Q91" i="2"/>
  <c r="O91" i="2"/>
  <c r="Y91" i="2"/>
  <c r="W91" i="2"/>
  <c r="T679" i="2"/>
  <c r="L679" i="2"/>
  <c r="S679" i="2"/>
  <c r="R679" i="2"/>
  <c r="Y679" i="2"/>
  <c r="Q679" i="2"/>
  <c r="X679" i="2"/>
  <c r="P679" i="2"/>
  <c r="W679" i="2"/>
  <c r="O679" i="2"/>
  <c r="V679" i="2"/>
  <c r="U679" i="2"/>
  <c r="N679" i="2"/>
  <c r="R456" i="2"/>
  <c r="Y456" i="2"/>
  <c r="Q456" i="2"/>
  <c r="X456" i="2"/>
  <c r="P456" i="2"/>
  <c r="W456" i="2"/>
  <c r="O456" i="2"/>
  <c r="T456" i="2"/>
  <c r="S456" i="2"/>
  <c r="N456" i="2"/>
  <c r="V456" i="2"/>
  <c r="U456" i="2"/>
  <c r="S45" i="2"/>
  <c r="R45" i="2"/>
  <c r="Y45" i="2"/>
  <c r="Q45" i="2"/>
  <c r="X45" i="2"/>
  <c r="P45" i="2"/>
  <c r="W45" i="2"/>
  <c r="O45" i="2"/>
  <c r="U45" i="2"/>
  <c r="M45" i="2"/>
  <c r="V45" i="2"/>
  <c r="T45" i="2"/>
  <c r="N45" i="2"/>
  <c r="L45" i="2"/>
  <c r="T145" i="2"/>
  <c r="L145" i="2"/>
  <c r="S145" i="2"/>
  <c r="R145" i="2"/>
  <c r="Y145" i="2"/>
  <c r="Q145" i="2"/>
  <c r="X145" i="2"/>
  <c r="W145" i="2"/>
  <c r="V145" i="2"/>
  <c r="P145" i="2"/>
  <c r="O145" i="2"/>
  <c r="U145" i="2"/>
  <c r="M145" i="2"/>
  <c r="N145" i="2"/>
  <c r="V571" i="2"/>
  <c r="N571" i="2"/>
  <c r="U571" i="2"/>
  <c r="M571" i="2"/>
  <c r="T571" i="2"/>
  <c r="L571" i="2"/>
  <c r="S571" i="2"/>
  <c r="R571" i="2"/>
  <c r="Y571" i="2"/>
  <c r="Q571" i="2"/>
  <c r="P571" i="2"/>
  <c r="O571" i="2"/>
  <c r="X571" i="2"/>
  <c r="W571" i="2"/>
  <c r="X148" i="2"/>
  <c r="P148" i="2"/>
  <c r="W148" i="2"/>
  <c r="O148" i="2"/>
  <c r="V148" i="2"/>
  <c r="N148" i="2"/>
  <c r="U148" i="2"/>
  <c r="M148" i="2"/>
  <c r="L148" i="2"/>
  <c r="T148" i="2"/>
  <c r="S148" i="2"/>
  <c r="Q148" i="2"/>
  <c r="Y148" i="2"/>
  <c r="R148" i="2"/>
  <c r="R77" i="2"/>
  <c r="Y77" i="2"/>
  <c r="Q77" i="2"/>
  <c r="X77" i="2"/>
  <c r="P77" i="2"/>
  <c r="W77" i="2"/>
  <c r="O77" i="2"/>
  <c r="V77" i="2"/>
  <c r="N77" i="2"/>
  <c r="T77" i="2"/>
  <c r="L77" i="2"/>
  <c r="U77" i="2"/>
  <c r="S77" i="2"/>
  <c r="M77" i="2"/>
  <c r="X801" i="2"/>
  <c r="P801" i="2"/>
  <c r="W801" i="2"/>
  <c r="O801" i="2"/>
  <c r="V801" i="2"/>
  <c r="N801" i="2"/>
  <c r="U801" i="2"/>
  <c r="M801" i="2"/>
  <c r="T801" i="2"/>
  <c r="L801" i="2"/>
  <c r="S801" i="2"/>
  <c r="R801" i="2"/>
  <c r="Y801" i="2"/>
  <c r="Q801" i="2"/>
  <c r="T316" i="2"/>
  <c r="L316" i="2"/>
  <c r="S316" i="2"/>
  <c r="R316" i="2"/>
  <c r="Y316" i="2"/>
  <c r="Q316" i="2"/>
  <c r="X316" i="2"/>
  <c r="P316" i="2"/>
  <c r="V316" i="2"/>
  <c r="N316" i="2"/>
  <c r="W316" i="2"/>
  <c r="O316" i="2"/>
  <c r="U316" i="2"/>
  <c r="M316" i="2"/>
  <c r="R376" i="2"/>
  <c r="Y376" i="2"/>
  <c r="Q376" i="2"/>
  <c r="X376" i="2"/>
  <c r="P376" i="2"/>
  <c r="N376" i="2"/>
  <c r="M376" i="2"/>
  <c r="W376" i="2"/>
  <c r="L376" i="2"/>
  <c r="V376" i="2"/>
  <c r="U376" i="2"/>
  <c r="S376" i="2"/>
  <c r="T376" i="2"/>
  <c r="O376" i="2"/>
  <c r="T503" i="2"/>
  <c r="L503" i="2"/>
  <c r="S503" i="2"/>
  <c r="Y503" i="2"/>
  <c r="Q503" i="2"/>
  <c r="W503" i="2"/>
  <c r="O503" i="2"/>
  <c r="R503" i="2"/>
  <c r="P503" i="2"/>
  <c r="N503" i="2"/>
  <c r="V503" i="2"/>
  <c r="X503" i="2"/>
  <c r="U503" i="2"/>
  <c r="T123" i="2"/>
  <c r="S123" i="2"/>
  <c r="R123" i="2"/>
  <c r="Y123" i="2"/>
  <c r="Q123" i="2"/>
  <c r="X123" i="2"/>
  <c r="O123" i="2"/>
  <c r="W123" i="2"/>
  <c r="V123" i="2"/>
  <c r="U123" i="2"/>
  <c r="N123" i="2"/>
  <c r="P123" i="2"/>
  <c r="M123" i="2"/>
  <c r="T205" i="2"/>
  <c r="S205" i="2"/>
  <c r="Y205" i="2"/>
  <c r="Q205" i="2"/>
  <c r="X205" i="2"/>
  <c r="P205" i="2"/>
  <c r="V205" i="2"/>
  <c r="N205" i="2"/>
  <c r="W205" i="2"/>
  <c r="U205" i="2"/>
  <c r="R205" i="2"/>
  <c r="O205" i="2"/>
  <c r="M205" i="2"/>
  <c r="T737" i="2"/>
  <c r="L737" i="2"/>
  <c r="S737" i="2"/>
  <c r="R737" i="2"/>
  <c r="Y737" i="2"/>
  <c r="Q737" i="2"/>
  <c r="X737" i="2"/>
  <c r="P737" i="2"/>
  <c r="V737" i="2"/>
  <c r="N737" i="2"/>
  <c r="W737" i="2"/>
  <c r="U737" i="2"/>
  <c r="O737" i="2"/>
  <c r="M737" i="2"/>
  <c r="X276" i="2"/>
  <c r="P276" i="2"/>
  <c r="W276" i="2"/>
  <c r="O276" i="2"/>
  <c r="V276" i="2"/>
  <c r="N276" i="2"/>
  <c r="U276" i="2"/>
  <c r="M276" i="2"/>
  <c r="T276" i="2"/>
  <c r="L276" i="2"/>
  <c r="R276" i="2"/>
  <c r="S276" i="2"/>
  <c r="Q276" i="2"/>
  <c r="Y276" i="2"/>
  <c r="T776" i="2"/>
  <c r="L776" i="2"/>
  <c r="S776" i="2"/>
  <c r="R776" i="2"/>
  <c r="Y776" i="2"/>
  <c r="Q776" i="2"/>
  <c r="X776" i="2"/>
  <c r="P776" i="2"/>
  <c r="W776" i="2"/>
  <c r="O776" i="2"/>
  <c r="V776" i="2"/>
  <c r="N776" i="2"/>
  <c r="U776" i="2"/>
  <c r="M776" i="2"/>
  <c r="W42" i="2"/>
  <c r="O42" i="2"/>
  <c r="V42" i="2"/>
  <c r="N42" i="2"/>
  <c r="U42" i="2"/>
  <c r="M42" i="2"/>
  <c r="T42" i="2"/>
  <c r="L42" i="2"/>
  <c r="S42" i="2"/>
  <c r="Y42" i="2"/>
  <c r="Q42" i="2"/>
  <c r="X42" i="2"/>
  <c r="R42" i="2"/>
  <c r="P42" i="2"/>
  <c r="Y628" i="2"/>
  <c r="X628" i="2"/>
  <c r="W628" i="2"/>
  <c r="P628" i="2"/>
  <c r="O628" i="2"/>
  <c r="V628" i="2"/>
  <c r="N628" i="2"/>
  <c r="U628" i="2"/>
  <c r="M628" i="2"/>
  <c r="T628" i="2"/>
  <c r="L628" i="2"/>
  <c r="R628" i="2"/>
  <c r="S628" i="2"/>
  <c r="Q628" i="2"/>
  <c r="R94" i="2"/>
  <c r="Y94" i="2"/>
  <c r="Q94" i="2"/>
  <c r="X94" i="2"/>
  <c r="P94" i="2"/>
  <c r="W94" i="2"/>
  <c r="O94" i="2"/>
  <c r="V94" i="2"/>
  <c r="N94" i="2"/>
  <c r="T94" i="2"/>
  <c r="L94" i="2"/>
  <c r="U94" i="2"/>
  <c r="S94" i="2"/>
  <c r="M94" i="2"/>
  <c r="V419" i="2"/>
  <c r="N419" i="2"/>
  <c r="U419" i="2"/>
  <c r="M419" i="2"/>
  <c r="T419" i="2"/>
  <c r="L419" i="2"/>
  <c r="S419" i="2"/>
  <c r="P419" i="2"/>
  <c r="O419" i="2"/>
  <c r="Y419" i="2"/>
  <c r="X419" i="2"/>
  <c r="R419" i="2"/>
  <c r="W419" i="2"/>
  <c r="Q419" i="2"/>
  <c r="T635" i="2"/>
  <c r="L635" i="2"/>
  <c r="S635" i="2"/>
  <c r="R635" i="2"/>
  <c r="Y635" i="2"/>
  <c r="Q635" i="2"/>
  <c r="V635" i="2"/>
  <c r="U635" i="2"/>
  <c r="P635" i="2"/>
  <c r="O635" i="2"/>
  <c r="N635" i="2"/>
  <c r="X635" i="2"/>
  <c r="M635" i="2"/>
  <c r="W635" i="2"/>
  <c r="L741" i="2"/>
  <c r="M741" i="2" s="1"/>
  <c r="N741" i="2" s="1"/>
  <c r="O741" i="2" s="1"/>
  <c r="P741" i="2" s="1"/>
  <c r="Q741" i="2" s="1"/>
  <c r="R741" i="2" s="1"/>
  <c r="S741" i="2" s="1"/>
  <c r="T741" i="2" s="1"/>
  <c r="U741" i="2" s="1"/>
  <c r="V741" i="2" s="1"/>
  <c r="W741" i="2" s="1"/>
  <c r="X741" i="2" s="1"/>
  <c r="Y741" i="2" s="1"/>
  <c r="Z741" i="2" s="1"/>
  <c r="AA741" i="2" s="1"/>
  <c r="AB741" i="2" s="1"/>
  <c r="AC741" i="2" s="1"/>
  <c r="AD741" i="2" s="1"/>
  <c r="AE741" i="2" s="1"/>
  <c r="AF741" i="2" s="1"/>
  <c r="AG741" i="2" s="1"/>
  <c r="AH741" i="2" s="1"/>
  <c r="AI741" i="2" s="1"/>
  <c r="AJ741" i="2" s="1"/>
  <c r="AK741" i="2" s="1"/>
  <c r="AL741" i="2" s="1"/>
  <c r="AM741" i="2" s="1"/>
  <c r="AN741" i="2" s="1"/>
  <c r="T514" i="2"/>
  <c r="L514" i="2"/>
  <c r="S514" i="2"/>
  <c r="Y514" i="2"/>
  <c r="Q514" i="2"/>
  <c r="W514" i="2"/>
  <c r="O514" i="2"/>
  <c r="R514" i="2"/>
  <c r="P514" i="2"/>
  <c r="N514" i="2"/>
  <c r="M514" i="2"/>
  <c r="V514" i="2"/>
  <c r="X514" i="2"/>
  <c r="U514" i="2"/>
  <c r="V452" i="2"/>
  <c r="N452" i="2"/>
  <c r="U452" i="2"/>
  <c r="T452" i="2"/>
  <c r="S452" i="2"/>
  <c r="P452" i="2"/>
  <c r="O452" i="2"/>
  <c r="Y452" i="2"/>
  <c r="X452" i="2"/>
  <c r="R452" i="2"/>
  <c r="W452" i="2"/>
  <c r="Q452" i="2"/>
  <c r="T90" i="2"/>
  <c r="L90" i="2"/>
  <c r="S90" i="2"/>
  <c r="R90" i="2"/>
  <c r="Y90" i="2"/>
  <c r="Q90" i="2"/>
  <c r="X90" i="2"/>
  <c r="P90" i="2"/>
  <c r="V90" i="2"/>
  <c r="N90" i="2"/>
  <c r="W90" i="2"/>
  <c r="U90" i="2"/>
  <c r="O90" i="2"/>
  <c r="M90" i="2"/>
  <c r="X93" i="2"/>
  <c r="P93" i="2"/>
  <c r="W93" i="2"/>
  <c r="O93" i="2"/>
  <c r="V93" i="2"/>
  <c r="N93" i="2"/>
  <c r="U93" i="2"/>
  <c r="M93" i="2"/>
  <c r="T93" i="2"/>
  <c r="L93" i="2"/>
  <c r="R93" i="2"/>
  <c r="Y93" i="2"/>
  <c r="S93" i="2"/>
  <c r="Q93" i="2"/>
  <c r="T222" i="2"/>
  <c r="L222" i="2"/>
  <c r="S222" i="2"/>
  <c r="Y222" i="2"/>
  <c r="Q222" i="2"/>
  <c r="X222" i="2"/>
  <c r="P222" i="2"/>
  <c r="V222" i="2"/>
  <c r="N222" i="2"/>
  <c r="W222" i="2"/>
  <c r="U222" i="2"/>
  <c r="R222" i="2"/>
  <c r="O222" i="2"/>
  <c r="M222" i="2"/>
  <c r="T753" i="2"/>
  <c r="L753" i="2"/>
  <c r="S753" i="2"/>
  <c r="R753" i="2"/>
  <c r="Y753" i="2"/>
  <c r="Q753" i="2"/>
  <c r="X753" i="2"/>
  <c r="P753" i="2"/>
  <c r="W753" i="2"/>
  <c r="O753" i="2"/>
  <c r="V753" i="2"/>
  <c r="N753" i="2"/>
  <c r="U753" i="2"/>
  <c r="M753" i="2"/>
  <c r="X750" i="2"/>
  <c r="P750" i="2"/>
  <c r="W750" i="2"/>
  <c r="O750" i="2"/>
  <c r="V750" i="2"/>
  <c r="N750" i="2"/>
  <c r="U750" i="2"/>
  <c r="M750" i="2"/>
  <c r="T750" i="2"/>
  <c r="L750" i="2"/>
  <c r="S750" i="2"/>
  <c r="R750" i="2"/>
  <c r="Q750" i="2"/>
  <c r="Y750" i="2"/>
  <c r="R540" i="2"/>
  <c r="Y540" i="2"/>
  <c r="Q540" i="2"/>
  <c r="X540" i="2"/>
  <c r="P540" i="2"/>
  <c r="W540" i="2"/>
  <c r="O540" i="2"/>
  <c r="V540" i="2"/>
  <c r="N540" i="2"/>
  <c r="U540" i="2"/>
  <c r="M540" i="2"/>
  <c r="T540" i="2"/>
  <c r="L540" i="2"/>
  <c r="S540" i="2"/>
  <c r="X225" i="2"/>
  <c r="P225" i="2"/>
  <c r="W225" i="2"/>
  <c r="O225" i="2"/>
  <c r="U225" i="2"/>
  <c r="M225" i="2"/>
  <c r="T225" i="2"/>
  <c r="L225" i="2"/>
  <c r="R225" i="2"/>
  <c r="V225" i="2"/>
  <c r="S225" i="2"/>
  <c r="Q225" i="2"/>
  <c r="N225" i="2"/>
  <c r="Y225" i="2"/>
  <c r="V565" i="2"/>
  <c r="N565" i="2"/>
  <c r="U565" i="2"/>
  <c r="M565" i="2"/>
  <c r="T565" i="2"/>
  <c r="L565" i="2"/>
  <c r="S565" i="2"/>
  <c r="R565" i="2"/>
  <c r="Y565" i="2"/>
  <c r="Q565" i="2"/>
  <c r="X565" i="2"/>
  <c r="P565" i="2"/>
  <c r="W565" i="2"/>
  <c r="O565" i="2"/>
  <c r="X259" i="2"/>
  <c r="P259" i="2"/>
  <c r="W259" i="2"/>
  <c r="O259" i="2"/>
  <c r="V259" i="2"/>
  <c r="N259" i="2"/>
  <c r="U259" i="2"/>
  <c r="M259" i="2"/>
  <c r="T259" i="2"/>
  <c r="L259" i="2"/>
  <c r="R259" i="2"/>
  <c r="Y259" i="2"/>
  <c r="S259" i="2"/>
  <c r="Q259" i="2"/>
  <c r="X237" i="2"/>
  <c r="P237" i="2"/>
  <c r="W237" i="2"/>
  <c r="O237" i="2"/>
  <c r="U237" i="2"/>
  <c r="M237" i="2"/>
  <c r="T237" i="2"/>
  <c r="L237" i="2"/>
  <c r="R237" i="2"/>
  <c r="Q237" i="2"/>
  <c r="N237" i="2"/>
  <c r="Y237" i="2"/>
  <c r="V237" i="2"/>
  <c r="S237" i="2"/>
  <c r="AG602" i="2"/>
  <c r="AN602" i="2"/>
  <c r="AF602" i="2"/>
  <c r="AM602" i="2"/>
  <c r="AE602" i="2"/>
  <c r="AL602" i="2"/>
  <c r="AD602" i="2"/>
  <c r="AK602" i="2"/>
  <c r="AC602" i="2"/>
  <c r="AI602" i="2"/>
  <c r="AA602" i="2"/>
  <c r="AJ602" i="2"/>
  <c r="AH602" i="2"/>
  <c r="AB602" i="2"/>
  <c r="Z602" i="2"/>
  <c r="R272" i="2"/>
  <c r="Y272" i="2"/>
  <c r="Q272" i="2"/>
  <c r="X272" i="2"/>
  <c r="P272" i="2"/>
  <c r="W272" i="2"/>
  <c r="O272" i="2"/>
  <c r="V272" i="2"/>
  <c r="N272" i="2"/>
  <c r="T272" i="2"/>
  <c r="L272" i="2"/>
  <c r="U272" i="2"/>
  <c r="S272" i="2"/>
  <c r="M272" i="2"/>
  <c r="AN794" i="2"/>
  <c r="AF794" i="2"/>
  <c r="AM794" i="2"/>
  <c r="AE794" i="2"/>
  <c r="AL794" i="2"/>
  <c r="AD794" i="2"/>
  <c r="AK794" i="2"/>
  <c r="AC794" i="2"/>
  <c r="AJ794" i="2"/>
  <c r="AB794" i="2"/>
  <c r="AH794" i="2"/>
  <c r="Z794" i="2"/>
  <c r="AI794" i="2"/>
  <c r="AA794" i="2"/>
  <c r="AG794" i="2"/>
  <c r="AL274" i="2"/>
  <c r="AD274" i="2"/>
  <c r="AA274" i="2"/>
  <c r="AH274" i="2"/>
  <c r="Z274" i="2"/>
  <c r="AK274" i="2"/>
  <c r="AG274" i="2"/>
  <c r="AC274" i="2"/>
  <c r="AN274" i="2"/>
  <c r="AJ274" i="2"/>
  <c r="AF274" i="2"/>
  <c r="AM274" i="2"/>
  <c r="AE274" i="2"/>
  <c r="AI274" i="2"/>
  <c r="AB274" i="2"/>
  <c r="V766" i="2"/>
  <c r="N766" i="2"/>
  <c r="U766" i="2"/>
  <c r="M766" i="2"/>
  <c r="T766" i="2"/>
  <c r="L766" i="2"/>
  <c r="S766" i="2"/>
  <c r="R766" i="2"/>
  <c r="Y766" i="2"/>
  <c r="Q766" i="2"/>
  <c r="X766" i="2"/>
  <c r="P766" i="2"/>
  <c r="W766" i="2"/>
  <c r="O766" i="2"/>
  <c r="W526" i="2"/>
  <c r="V526" i="2"/>
  <c r="N526" i="2"/>
  <c r="U526" i="2"/>
  <c r="M526" i="2"/>
  <c r="S526" i="2"/>
  <c r="Y526" i="2"/>
  <c r="Q526" i="2"/>
  <c r="T526" i="2"/>
  <c r="R526" i="2"/>
  <c r="P526" i="2"/>
  <c r="O526" i="2"/>
  <c r="L526" i="2"/>
  <c r="X526" i="2"/>
  <c r="V186" i="2"/>
  <c r="N186" i="2"/>
  <c r="U186" i="2"/>
  <c r="M186" i="2"/>
  <c r="T186" i="2"/>
  <c r="S186" i="2"/>
  <c r="R186" i="2"/>
  <c r="Q186" i="2"/>
  <c r="P186" i="2"/>
  <c r="Y186" i="2"/>
  <c r="W186" i="2"/>
  <c r="O186" i="2"/>
  <c r="X186" i="2"/>
  <c r="Y72" i="2"/>
  <c r="Q72" i="2"/>
  <c r="X72" i="2"/>
  <c r="P72" i="2"/>
  <c r="W72" i="2"/>
  <c r="O72" i="2"/>
  <c r="V72" i="2"/>
  <c r="N72" i="2"/>
  <c r="U72" i="2"/>
  <c r="M72" i="2"/>
  <c r="S72" i="2"/>
  <c r="T72" i="2"/>
  <c r="R72" i="2"/>
  <c r="L72" i="2"/>
  <c r="Y61" i="2"/>
  <c r="Q61" i="2"/>
  <c r="X61" i="2"/>
  <c r="P61" i="2"/>
  <c r="W61" i="2"/>
  <c r="O61" i="2"/>
  <c r="V61" i="2"/>
  <c r="N61" i="2"/>
  <c r="U61" i="2"/>
  <c r="M61" i="2"/>
  <c r="S61" i="2"/>
  <c r="T61" i="2"/>
  <c r="L61" i="2"/>
  <c r="R61" i="2"/>
  <c r="T279" i="2"/>
  <c r="L279" i="2"/>
  <c r="S279" i="2"/>
  <c r="R279" i="2"/>
  <c r="Y279" i="2"/>
  <c r="Q279" i="2"/>
  <c r="X279" i="2"/>
  <c r="P279" i="2"/>
  <c r="V279" i="2"/>
  <c r="N279" i="2"/>
  <c r="W279" i="2"/>
  <c r="U279" i="2"/>
  <c r="O279" i="2"/>
  <c r="M279" i="2"/>
  <c r="R518" i="2"/>
  <c r="Y518" i="2"/>
  <c r="Q518" i="2"/>
  <c r="W518" i="2"/>
  <c r="O518" i="2"/>
  <c r="U518" i="2"/>
  <c r="M518" i="2"/>
  <c r="X518" i="2"/>
  <c r="V518" i="2"/>
  <c r="T518" i="2"/>
  <c r="S518" i="2"/>
  <c r="L518" i="2"/>
  <c r="P518" i="2"/>
  <c r="N518" i="2"/>
  <c r="V598" i="2"/>
  <c r="N598" i="2"/>
  <c r="U598" i="2"/>
  <c r="M598" i="2"/>
  <c r="T598" i="2"/>
  <c r="L598" i="2"/>
  <c r="S598" i="2"/>
  <c r="R598" i="2"/>
  <c r="Y598" i="2"/>
  <c r="X598" i="2"/>
  <c r="W598" i="2"/>
  <c r="Q598" i="2"/>
  <c r="P598" i="2"/>
  <c r="O598" i="2"/>
  <c r="T563" i="2"/>
  <c r="L563" i="2"/>
  <c r="S563" i="2"/>
  <c r="R563" i="2"/>
  <c r="Y563" i="2"/>
  <c r="Q563" i="2"/>
  <c r="X563" i="2"/>
  <c r="P563" i="2"/>
  <c r="W563" i="2"/>
  <c r="O563" i="2"/>
  <c r="V563" i="2"/>
  <c r="U563" i="2"/>
  <c r="N563" i="2"/>
  <c r="M563" i="2"/>
  <c r="AK718" i="2"/>
  <c r="AC718" i="2"/>
  <c r="AJ718" i="2"/>
  <c r="AB718" i="2"/>
  <c r="AI718" i="2"/>
  <c r="AA718" i="2"/>
  <c r="AH718" i="2"/>
  <c r="Z718" i="2"/>
  <c r="AG718" i="2"/>
  <c r="AM718" i="2"/>
  <c r="AE718" i="2"/>
  <c r="AN718" i="2"/>
  <c r="AL718" i="2"/>
  <c r="AF718" i="2"/>
  <c r="AD718" i="2"/>
  <c r="R438" i="2"/>
  <c r="Y438" i="2"/>
  <c r="Q438" i="2"/>
  <c r="X438" i="2"/>
  <c r="P438" i="2"/>
  <c r="W438" i="2"/>
  <c r="O438" i="2"/>
  <c r="L438" i="2"/>
  <c r="V438" i="2"/>
  <c r="U438" i="2"/>
  <c r="T438" i="2"/>
  <c r="N438" i="2"/>
  <c r="S438" i="2"/>
  <c r="M438" i="2"/>
  <c r="V378" i="2"/>
  <c r="N378" i="2"/>
  <c r="U378" i="2"/>
  <c r="M378" i="2"/>
  <c r="T378" i="2"/>
  <c r="L378" i="2"/>
  <c r="Y378" i="2"/>
  <c r="X378" i="2"/>
  <c r="W378" i="2"/>
  <c r="S378" i="2"/>
  <c r="R378" i="2"/>
  <c r="P378" i="2"/>
  <c r="Q378" i="2"/>
  <c r="O378" i="2"/>
  <c r="X711" i="2"/>
  <c r="P711" i="2"/>
  <c r="W711" i="2"/>
  <c r="O711" i="2"/>
  <c r="V711" i="2"/>
  <c r="N711" i="2"/>
  <c r="U711" i="2"/>
  <c r="M711" i="2"/>
  <c r="T711" i="2"/>
  <c r="L711" i="2"/>
  <c r="R711" i="2"/>
  <c r="Y711" i="2"/>
  <c r="S711" i="2"/>
  <c r="Q711" i="2"/>
  <c r="R393" i="2"/>
  <c r="Y393" i="2"/>
  <c r="Q393" i="2"/>
  <c r="X393" i="2"/>
  <c r="P393" i="2"/>
  <c r="M393" i="2"/>
  <c r="W393" i="2"/>
  <c r="L393" i="2"/>
  <c r="V393" i="2"/>
  <c r="U393" i="2"/>
  <c r="T393" i="2"/>
  <c r="O393" i="2"/>
  <c r="S393" i="2"/>
  <c r="N393" i="2"/>
  <c r="R746" i="2"/>
  <c r="Y746" i="2"/>
  <c r="Q746" i="2"/>
  <c r="X746" i="2"/>
  <c r="P746" i="2"/>
  <c r="W746" i="2"/>
  <c r="O746" i="2"/>
  <c r="V746" i="2"/>
  <c r="N746" i="2"/>
  <c r="U746" i="2"/>
  <c r="M746" i="2"/>
  <c r="T746" i="2"/>
  <c r="L746" i="2"/>
  <c r="S746" i="2"/>
  <c r="R757" i="2"/>
  <c r="Y757" i="2"/>
  <c r="Q757" i="2"/>
  <c r="X757" i="2"/>
  <c r="P757" i="2"/>
  <c r="W757" i="2"/>
  <c r="O757" i="2"/>
  <c r="V757" i="2"/>
  <c r="N757" i="2"/>
  <c r="U757" i="2"/>
  <c r="M757" i="2"/>
  <c r="T757" i="2"/>
  <c r="L757" i="2"/>
  <c r="S757" i="2"/>
  <c r="AK202" i="2"/>
  <c r="AC202" i="2"/>
  <c r="AJ202" i="2"/>
  <c r="AB202" i="2"/>
  <c r="AH202" i="2"/>
  <c r="Z202" i="2"/>
  <c r="AG202" i="2"/>
  <c r="AD202" i="2"/>
  <c r="AA202" i="2"/>
  <c r="AN202" i="2"/>
  <c r="AM202" i="2"/>
  <c r="AL202" i="2"/>
  <c r="AF202" i="2"/>
  <c r="AI202" i="2"/>
  <c r="AE202" i="2"/>
  <c r="V493" i="2"/>
  <c r="N493" i="2"/>
  <c r="U493" i="2"/>
  <c r="S493" i="2"/>
  <c r="Y493" i="2"/>
  <c r="Q493" i="2"/>
  <c r="T493" i="2"/>
  <c r="R493" i="2"/>
  <c r="P493" i="2"/>
  <c r="O493" i="2"/>
  <c r="X493" i="2"/>
  <c r="L493" i="2"/>
  <c r="W493" i="2"/>
  <c r="R484" i="2"/>
  <c r="Y484" i="2"/>
  <c r="Q484" i="2"/>
  <c r="W484" i="2"/>
  <c r="O484" i="2"/>
  <c r="U484" i="2"/>
  <c r="X484" i="2"/>
  <c r="V484" i="2"/>
  <c r="T484" i="2"/>
  <c r="S484" i="2"/>
  <c r="P484" i="2"/>
  <c r="N484" i="2"/>
  <c r="L484" i="2"/>
  <c r="T267" i="2"/>
  <c r="L267" i="2"/>
  <c r="S267" i="2"/>
  <c r="R267" i="2"/>
  <c r="Y267" i="2"/>
  <c r="Q267" i="2"/>
  <c r="X267" i="2"/>
  <c r="P267" i="2"/>
  <c r="V267" i="2"/>
  <c r="N267" i="2"/>
  <c r="W267" i="2"/>
  <c r="O267" i="2"/>
  <c r="M267" i="2"/>
  <c r="U267" i="2"/>
  <c r="T234" i="2"/>
  <c r="L234" i="2"/>
  <c r="S234" i="2"/>
  <c r="Y234" i="2"/>
  <c r="Q234" i="2"/>
  <c r="X234" i="2"/>
  <c r="P234" i="2"/>
  <c r="V234" i="2"/>
  <c r="N234" i="2"/>
  <c r="W234" i="2"/>
  <c r="U234" i="2"/>
  <c r="R234" i="2"/>
  <c r="O234" i="2"/>
  <c r="M234" i="2"/>
  <c r="V504" i="2"/>
  <c r="N504" i="2"/>
  <c r="U504" i="2"/>
  <c r="S504" i="2"/>
  <c r="Y504" i="2"/>
  <c r="Q504" i="2"/>
  <c r="T504" i="2"/>
  <c r="R504" i="2"/>
  <c r="P504" i="2"/>
  <c r="O504" i="2"/>
  <c r="X504" i="2"/>
  <c r="W504" i="2"/>
  <c r="L504" i="2"/>
  <c r="X208" i="2"/>
  <c r="P208" i="2"/>
  <c r="W208" i="2"/>
  <c r="O208" i="2"/>
  <c r="U208" i="2"/>
  <c r="M208" i="2"/>
  <c r="T208" i="2"/>
  <c r="R208" i="2"/>
  <c r="S208" i="2"/>
  <c r="Q208" i="2"/>
  <c r="N208" i="2"/>
  <c r="Y208" i="2"/>
  <c r="V208" i="2"/>
  <c r="L389" i="2"/>
  <c r="N389" i="2"/>
  <c r="M389" i="2"/>
  <c r="X448" i="2"/>
  <c r="P448" i="2"/>
  <c r="W448" i="2"/>
  <c r="O448" i="2"/>
  <c r="V448" i="2"/>
  <c r="N448" i="2"/>
  <c r="U448" i="2"/>
  <c r="Y448" i="2"/>
  <c r="T448" i="2"/>
  <c r="S448" i="2"/>
  <c r="R448" i="2"/>
  <c r="Q448" i="2"/>
  <c r="X319" i="2"/>
  <c r="P319" i="2"/>
  <c r="W319" i="2"/>
  <c r="O319" i="2"/>
  <c r="V319" i="2"/>
  <c r="N319" i="2"/>
  <c r="U319" i="2"/>
  <c r="M319" i="2"/>
  <c r="T319" i="2"/>
  <c r="L319" i="2"/>
  <c r="R319" i="2"/>
  <c r="S319" i="2"/>
  <c r="Y319" i="2"/>
  <c r="Q319" i="2"/>
  <c r="R121" i="2"/>
  <c r="Y121" i="2"/>
  <c r="Q121" i="2"/>
  <c r="X121" i="2"/>
  <c r="P121" i="2"/>
  <c r="W121" i="2"/>
  <c r="O121" i="2"/>
  <c r="V121" i="2"/>
  <c r="M121" i="2"/>
  <c r="U121" i="2"/>
  <c r="T121" i="2"/>
  <c r="S121" i="2"/>
  <c r="N121" i="2"/>
  <c r="R702" i="2"/>
  <c r="Y702" i="2"/>
  <c r="Q702" i="2"/>
  <c r="X702" i="2"/>
  <c r="P702" i="2"/>
  <c r="W702" i="2"/>
  <c r="O702" i="2"/>
  <c r="V702" i="2"/>
  <c r="N702" i="2"/>
  <c r="T702" i="2"/>
  <c r="L702" i="2"/>
  <c r="U702" i="2"/>
  <c r="S702" i="2"/>
  <c r="M702" i="2"/>
  <c r="R337" i="2"/>
  <c r="Y337" i="2"/>
  <c r="Q337" i="2"/>
  <c r="X337" i="2"/>
  <c r="P337" i="2"/>
  <c r="W337" i="2"/>
  <c r="O337" i="2"/>
  <c r="V337" i="2"/>
  <c r="N337" i="2"/>
  <c r="T337" i="2"/>
  <c r="L337" i="2"/>
  <c r="U337" i="2"/>
  <c r="S337" i="2"/>
  <c r="M337" i="2"/>
  <c r="X611" i="2"/>
  <c r="P611" i="2"/>
  <c r="W611" i="2"/>
  <c r="O611" i="2"/>
  <c r="V611" i="2"/>
  <c r="N611" i="2"/>
  <c r="U611" i="2"/>
  <c r="M611" i="2"/>
  <c r="T611" i="2"/>
  <c r="L611" i="2"/>
  <c r="R611" i="2"/>
  <c r="Y611" i="2"/>
  <c r="S611" i="2"/>
  <c r="Q611" i="2"/>
  <c r="T377" i="2"/>
  <c r="L377" i="2"/>
  <c r="S377" i="2"/>
  <c r="R377" i="2"/>
  <c r="Y377" i="2"/>
  <c r="N377" i="2"/>
  <c r="X377" i="2"/>
  <c r="M377" i="2"/>
  <c r="W377" i="2"/>
  <c r="V377" i="2"/>
  <c r="U377" i="2"/>
  <c r="P377" i="2"/>
  <c r="Q377" i="2"/>
  <c r="O377" i="2"/>
  <c r="AM793" i="2"/>
  <c r="AE793" i="2"/>
  <c r="AL793" i="2"/>
  <c r="AD793" i="2"/>
  <c r="AK793" i="2"/>
  <c r="AC793" i="2"/>
  <c r="AJ793" i="2"/>
  <c r="AB793" i="2"/>
  <c r="AI793" i="2"/>
  <c r="AA793" i="2"/>
  <c r="AG793" i="2"/>
  <c r="AH793" i="2"/>
  <c r="AF793" i="2"/>
  <c r="Z793" i="2"/>
  <c r="AN793" i="2"/>
  <c r="V430" i="2"/>
  <c r="N430" i="2"/>
  <c r="U430" i="2"/>
  <c r="M430" i="2"/>
  <c r="T430" i="2"/>
  <c r="L430" i="2"/>
  <c r="S430" i="2"/>
  <c r="P430" i="2"/>
  <c r="O430" i="2"/>
  <c r="Y430" i="2"/>
  <c r="X430" i="2"/>
  <c r="R430" i="2"/>
  <c r="W430" i="2"/>
  <c r="Q430" i="2"/>
  <c r="T383" i="2"/>
  <c r="L383" i="2"/>
  <c r="S383" i="2"/>
  <c r="R383" i="2"/>
  <c r="V383" i="2"/>
  <c r="U383" i="2"/>
  <c r="Q383" i="2"/>
  <c r="P383" i="2"/>
  <c r="O383" i="2"/>
  <c r="X383" i="2"/>
  <c r="M383" i="2"/>
  <c r="Y383" i="2"/>
  <c r="W383" i="2"/>
  <c r="N383" i="2"/>
  <c r="AH306" i="2"/>
  <c r="Z306" i="2"/>
  <c r="AG306" i="2"/>
  <c r="AN306" i="2"/>
  <c r="AF306" i="2"/>
  <c r="AM306" i="2"/>
  <c r="AE306" i="2"/>
  <c r="AL306" i="2"/>
  <c r="AD306" i="2"/>
  <c r="AJ306" i="2"/>
  <c r="AB306" i="2"/>
  <c r="AC306" i="2"/>
  <c r="AA306" i="2"/>
  <c r="AK306" i="2"/>
  <c r="AI306" i="2"/>
  <c r="T134" i="2"/>
  <c r="S134" i="2"/>
  <c r="R134" i="2"/>
  <c r="Y134" i="2"/>
  <c r="Q134" i="2"/>
  <c r="X134" i="2"/>
  <c r="W134" i="2"/>
  <c r="V134" i="2"/>
  <c r="P134" i="2"/>
  <c r="O134" i="2"/>
  <c r="U134" i="2"/>
  <c r="N134" i="2"/>
  <c r="M134" i="2"/>
  <c r="X426" i="2"/>
  <c r="P426" i="2"/>
  <c r="W426" i="2"/>
  <c r="O426" i="2"/>
  <c r="V426" i="2"/>
  <c r="N426" i="2"/>
  <c r="U426" i="2"/>
  <c r="M426" i="2"/>
  <c r="Y426" i="2"/>
  <c r="T426" i="2"/>
  <c r="S426" i="2"/>
  <c r="R426" i="2"/>
  <c r="L426" i="2"/>
  <c r="Q426" i="2"/>
  <c r="T468" i="2"/>
  <c r="S468" i="2"/>
  <c r="R468" i="2"/>
  <c r="Y468" i="2"/>
  <c r="Q468" i="2"/>
  <c r="V468" i="2"/>
  <c r="U468" i="2"/>
  <c r="P468" i="2"/>
  <c r="O468" i="2"/>
  <c r="N468" i="2"/>
  <c r="X468" i="2"/>
  <c r="W468" i="2"/>
  <c r="V223" i="2"/>
  <c r="N223" i="2"/>
  <c r="U223" i="2"/>
  <c r="M223" i="2"/>
  <c r="S223" i="2"/>
  <c r="R223" i="2"/>
  <c r="X223" i="2"/>
  <c r="P223" i="2"/>
  <c r="O223" i="2"/>
  <c r="L223" i="2"/>
  <c r="Y223" i="2"/>
  <c r="W223" i="2"/>
  <c r="Q223" i="2"/>
  <c r="T223" i="2"/>
  <c r="L149" i="2"/>
  <c r="M149" i="2" s="1"/>
  <c r="N149" i="2" s="1"/>
  <c r="O149" i="2" s="1"/>
  <c r="P149" i="2" s="1"/>
  <c r="Q149" i="2" s="1"/>
  <c r="R149" i="2" s="1"/>
  <c r="S149" i="2" s="1"/>
  <c r="T149" i="2" s="1"/>
  <c r="U149" i="2" s="1"/>
  <c r="V149" i="2" s="1"/>
  <c r="W149" i="2" s="1"/>
  <c r="X149" i="2" s="1"/>
  <c r="Y149" i="2" s="1"/>
  <c r="Z149" i="2" s="1"/>
  <c r="AA149" i="2" s="1"/>
  <c r="AB149" i="2" s="1"/>
  <c r="AC149" i="2" s="1"/>
  <c r="AD149" i="2" s="1"/>
  <c r="AE149" i="2" s="1"/>
  <c r="AF149" i="2" s="1"/>
  <c r="AG149" i="2" s="1"/>
  <c r="AH149" i="2" s="1"/>
  <c r="AI149" i="2" s="1"/>
  <c r="AJ149" i="2" s="1"/>
  <c r="AK149" i="2" s="1"/>
  <c r="AL149" i="2" s="1"/>
  <c r="AM149" i="2" s="1"/>
  <c r="AN149" i="2" s="1"/>
  <c r="X271" i="2"/>
  <c r="P271" i="2"/>
  <c r="W271" i="2"/>
  <c r="O271" i="2"/>
  <c r="V271" i="2"/>
  <c r="N271" i="2"/>
  <c r="U271" i="2"/>
  <c r="M271" i="2"/>
  <c r="T271" i="2"/>
  <c r="L271" i="2"/>
  <c r="R271" i="2"/>
  <c r="Y271" i="2"/>
  <c r="S271" i="2"/>
  <c r="Q271" i="2"/>
  <c r="X165" i="2"/>
  <c r="P165" i="2"/>
  <c r="W165" i="2"/>
  <c r="O165" i="2"/>
  <c r="V165" i="2"/>
  <c r="N165" i="2"/>
  <c r="U165" i="2"/>
  <c r="M165" i="2"/>
  <c r="T165" i="2"/>
  <c r="S165" i="2"/>
  <c r="R165" i="2"/>
  <c r="L165" i="2"/>
  <c r="Q165" i="2"/>
  <c r="Y165" i="2"/>
  <c r="X561" i="2"/>
  <c r="P561" i="2"/>
  <c r="W561" i="2"/>
  <c r="O561" i="2"/>
  <c r="V561" i="2"/>
  <c r="N561" i="2"/>
  <c r="U561" i="2"/>
  <c r="M561" i="2"/>
  <c r="T561" i="2"/>
  <c r="L561" i="2"/>
  <c r="S561" i="2"/>
  <c r="R561" i="2"/>
  <c r="Q561" i="2"/>
  <c r="Y561" i="2"/>
  <c r="X380" i="2"/>
  <c r="P380" i="2"/>
  <c r="W380" i="2"/>
  <c r="O380" i="2"/>
  <c r="V380" i="2"/>
  <c r="N380" i="2"/>
  <c r="Y380" i="2"/>
  <c r="U380" i="2"/>
  <c r="T380" i="2"/>
  <c r="S380" i="2"/>
  <c r="R380" i="2"/>
  <c r="M380" i="2"/>
  <c r="Q380" i="2"/>
  <c r="L380" i="2"/>
  <c r="U52" i="2"/>
  <c r="M52" i="2"/>
  <c r="T52" i="2"/>
  <c r="L52" i="2"/>
  <c r="S52" i="2"/>
  <c r="R52" i="2"/>
  <c r="Y52" i="2"/>
  <c r="Q52" i="2"/>
  <c r="W52" i="2"/>
  <c r="O52" i="2"/>
  <c r="X52" i="2"/>
  <c r="V52" i="2"/>
  <c r="P52" i="2"/>
  <c r="N52" i="2"/>
  <c r="X370" i="2"/>
  <c r="P370" i="2"/>
  <c r="W370" i="2"/>
  <c r="O370" i="2"/>
  <c r="V370" i="2"/>
  <c r="N370" i="2"/>
  <c r="U370" i="2"/>
  <c r="M370" i="2"/>
  <c r="T370" i="2"/>
  <c r="L370" i="2"/>
  <c r="R370" i="2"/>
  <c r="S370" i="2"/>
  <c r="Q370" i="2"/>
  <c r="Y370" i="2"/>
  <c r="R255" i="2"/>
  <c r="Y255" i="2"/>
  <c r="Q255" i="2"/>
  <c r="X255" i="2"/>
  <c r="P255" i="2"/>
  <c r="W255" i="2"/>
  <c r="O255" i="2"/>
  <c r="V255" i="2"/>
  <c r="N255" i="2"/>
  <c r="T255" i="2"/>
  <c r="L255" i="2"/>
  <c r="U255" i="2"/>
  <c r="M255" i="2"/>
  <c r="S255" i="2"/>
  <c r="X392" i="2"/>
  <c r="P392" i="2"/>
  <c r="W392" i="2"/>
  <c r="O392" i="2"/>
  <c r="V392" i="2"/>
  <c r="N392" i="2"/>
  <c r="M392" i="2"/>
  <c r="L392" i="2"/>
  <c r="Y392" i="2"/>
  <c r="U392" i="2"/>
  <c r="T392" i="2"/>
  <c r="R392" i="2"/>
  <c r="S392" i="2"/>
  <c r="Q392" i="2"/>
  <c r="V401" i="2"/>
  <c r="N401" i="2"/>
  <c r="U401" i="2"/>
  <c r="M401" i="2"/>
  <c r="T401" i="2"/>
  <c r="L401" i="2"/>
  <c r="R401" i="2"/>
  <c r="Q401" i="2"/>
  <c r="P401" i="2"/>
  <c r="O401" i="2"/>
  <c r="Y401" i="2"/>
  <c r="W401" i="2"/>
  <c r="X401" i="2"/>
  <c r="S401" i="2"/>
  <c r="I649" i="1"/>
  <c r="H649" i="2"/>
  <c r="AG189" i="2" l="1"/>
  <c r="AC189" i="2"/>
  <c r="AM189" i="2"/>
  <c r="AL189" i="2"/>
  <c r="AI189" i="2"/>
  <c r="AA189" i="2"/>
  <c r="Z189" i="2"/>
  <c r="AK189" i="2"/>
  <c r="AN189" i="2"/>
  <c r="AJ189" i="2"/>
  <c r="AF189" i="2"/>
  <c r="AB189" i="2"/>
  <c r="AE189" i="2"/>
  <c r="AH189" i="2"/>
  <c r="AE219" i="2"/>
  <c r="AM219" i="2"/>
  <c r="AG219" i="2"/>
  <c r="AH219" i="2"/>
  <c r="AP219" i="2"/>
  <c r="AK219" i="2"/>
  <c r="AD219" i="2"/>
  <c r="AF219" i="2"/>
  <c r="AO219" i="2"/>
  <c r="AI219" i="2"/>
  <c r="AJ219" i="2"/>
  <c r="AC219" i="2"/>
  <c r="AL219" i="2"/>
  <c r="AN219" i="2"/>
  <c r="AI430" i="2"/>
  <c r="AA430" i="2"/>
  <c r="AH430" i="2"/>
  <c r="Z430" i="2"/>
  <c r="AG430" i="2"/>
  <c r="AN430" i="2"/>
  <c r="AF430" i="2"/>
  <c r="AD430" i="2"/>
  <c r="AC430" i="2"/>
  <c r="AB430" i="2"/>
  <c r="AM430" i="2"/>
  <c r="AL430" i="2"/>
  <c r="AJ430" i="2"/>
  <c r="AK430" i="2"/>
  <c r="AE430" i="2"/>
  <c r="AM123" i="2"/>
  <c r="AE123" i="2"/>
  <c r="AL123" i="2"/>
  <c r="AD123" i="2"/>
  <c r="AK123" i="2"/>
  <c r="AC123" i="2"/>
  <c r="AJ123" i="2"/>
  <c r="AB123" i="2"/>
  <c r="AI123" i="2"/>
  <c r="AA123" i="2"/>
  <c r="AG123" i="2"/>
  <c r="AH123" i="2"/>
  <c r="AF123" i="2"/>
  <c r="Z123" i="2"/>
  <c r="AN123" i="2"/>
  <c r="AK148" i="2"/>
  <c r="AG148" i="2"/>
  <c r="AC148" i="2"/>
  <c r="AN148" i="2"/>
  <c r="AJ148" i="2"/>
  <c r="AF148" i="2"/>
  <c r="AB148" i="2"/>
  <c r="AM148" i="2"/>
  <c r="AD148" i="2"/>
  <c r="AI148" i="2"/>
  <c r="AE148" i="2"/>
  <c r="AA148" i="2"/>
  <c r="Z148" i="2"/>
  <c r="AL148" i="2"/>
  <c r="AH148" i="2"/>
  <c r="AL575" i="2"/>
  <c r="AD575" i="2"/>
  <c r="AK575" i="2"/>
  <c r="AC575" i="2"/>
  <c r="AJ575" i="2"/>
  <c r="AB575" i="2"/>
  <c r="AI575" i="2"/>
  <c r="AA575" i="2"/>
  <c r="AH575" i="2"/>
  <c r="Z575" i="2"/>
  <c r="AN575" i="2"/>
  <c r="AF575" i="2"/>
  <c r="AG575" i="2"/>
  <c r="AE575" i="2"/>
  <c r="AM575" i="2"/>
  <c r="AN667" i="2"/>
  <c r="AL667" i="2"/>
  <c r="AE667" i="2"/>
  <c r="AM667" i="2"/>
  <c r="AD667" i="2"/>
  <c r="AK667" i="2"/>
  <c r="AC667" i="2"/>
  <c r="AJ667" i="2"/>
  <c r="AB667" i="2"/>
  <c r="AI667" i="2"/>
  <c r="AA667" i="2"/>
  <c r="AG667" i="2"/>
  <c r="AH667" i="2"/>
  <c r="Z667" i="2"/>
  <c r="AF667" i="2"/>
  <c r="AK466" i="2"/>
  <c r="AC466" i="2"/>
  <c r="AJ466" i="2"/>
  <c r="AB466" i="2"/>
  <c r="AI466" i="2"/>
  <c r="AA466" i="2"/>
  <c r="AH466" i="2"/>
  <c r="Z466" i="2"/>
  <c r="AF466" i="2"/>
  <c r="AE466" i="2"/>
  <c r="AD466" i="2"/>
  <c r="AN466" i="2"/>
  <c r="AL466" i="2"/>
  <c r="AM466" i="2"/>
  <c r="AG466" i="2"/>
  <c r="AG591" i="2"/>
  <c r="AN591" i="2"/>
  <c r="AF591" i="2"/>
  <c r="AM591" i="2"/>
  <c r="AE591" i="2"/>
  <c r="AL591" i="2"/>
  <c r="AD591" i="2"/>
  <c r="AK591" i="2"/>
  <c r="AC591" i="2"/>
  <c r="AI591" i="2"/>
  <c r="AA591" i="2"/>
  <c r="AB591" i="2"/>
  <c r="Z591" i="2"/>
  <c r="AJ591" i="2"/>
  <c r="AH591" i="2"/>
  <c r="AN387" i="2"/>
  <c r="AJ387" i="2"/>
  <c r="AF387" i="2"/>
  <c r="AB387" i="2"/>
  <c r="AM387" i="2"/>
  <c r="AI387" i="2"/>
  <c r="AE387" i="2"/>
  <c r="AA387" i="2"/>
  <c r="AL387" i="2"/>
  <c r="AH387" i="2"/>
  <c r="AD387" i="2"/>
  <c r="Z387" i="2"/>
  <c r="AG387" i="2"/>
  <c r="AK387" i="2"/>
  <c r="AC387" i="2"/>
  <c r="AJ704" i="2"/>
  <c r="AB704" i="2"/>
  <c r="AI704" i="2"/>
  <c r="AA704" i="2"/>
  <c r="AH704" i="2"/>
  <c r="Z704" i="2"/>
  <c r="AG704" i="2"/>
  <c r="AN704" i="2"/>
  <c r="AF704" i="2"/>
  <c r="AL704" i="2"/>
  <c r="AD704" i="2"/>
  <c r="AM704" i="2"/>
  <c r="AK704" i="2"/>
  <c r="AE704" i="2"/>
  <c r="AC704" i="2"/>
  <c r="AN517" i="2"/>
  <c r="AF517" i="2"/>
  <c r="AM517" i="2"/>
  <c r="AE517" i="2"/>
  <c r="AL517" i="2"/>
  <c r="AD517" i="2"/>
  <c r="AK517" i="2"/>
  <c r="AC517" i="2"/>
  <c r="AJ517" i="2"/>
  <c r="AB517" i="2"/>
  <c r="AH517" i="2"/>
  <c r="Z517" i="2"/>
  <c r="AI517" i="2"/>
  <c r="AG517" i="2"/>
  <c r="AA517" i="2"/>
  <c r="AJ541" i="2"/>
  <c r="AM541" i="2"/>
  <c r="AH541" i="2"/>
  <c r="AC541" i="2"/>
  <c r="AD541" i="2"/>
  <c r="AL541" i="2"/>
  <c r="AE541" i="2"/>
  <c r="AN541" i="2"/>
  <c r="AG541" i="2"/>
  <c r="Z541" i="2"/>
  <c r="AI541" i="2"/>
  <c r="AK541" i="2"/>
  <c r="AB541" i="2"/>
  <c r="AF541" i="2"/>
  <c r="AA541" i="2"/>
  <c r="AL313" i="2"/>
  <c r="AC313" i="2"/>
  <c r="AN313" i="2"/>
  <c r="AJ313" i="2"/>
  <c r="AF313" i="2"/>
  <c r="AB313" i="2"/>
  <c r="AM313" i="2"/>
  <c r="AI313" i="2"/>
  <c r="AE313" i="2"/>
  <c r="AA313" i="2"/>
  <c r="AD313" i="2"/>
  <c r="AH313" i="2"/>
  <c r="Z313" i="2"/>
  <c r="AG313" i="2"/>
  <c r="AK313" i="2"/>
  <c r="AK683" i="2"/>
  <c r="AC683" i="2"/>
  <c r="AJ683" i="2"/>
  <c r="AB683" i="2"/>
  <c r="AI683" i="2"/>
  <c r="AA683" i="2"/>
  <c r="AH683" i="2"/>
  <c r="Z683" i="2"/>
  <c r="AG683" i="2"/>
  <c r="AM683" i="2"/>
  <c r="AE683" i="2"/>
  <c r="AN683" i="2"/>
  <c r="AL683" i="2"/>
  <c r="AF683" i="2"/>
  <c r="AD683" i="2"/>
  <c r="AH279" i="2"/>
  <c r="AE279" i="2"/>
  <c r="AA279" i="2"/>
  <c r="AL279" i="2"/>
  <c r="AD279" i="2"/>
  <c r="Z279" i="2"/>
  <c r="AK279" i="2"/>
  <c r="AG279" i="2"/>
  <c r="AC279" i="2"/>
  <c r="AN279" i="2"/>
  <c r="AJ279" i="2"/>
  <c r="AI279" i="2"/>
  <c r="AF279" i="2"/>
  <c r="AM279" i="2"/>
  <c r="AB279" i="2"/>
  <c r="T327" i="2"/>
  <c r="L327" i="2"/>
  <c r="S327" i="2"/>
  <c r="R327" i="2"/>
  <c r="Y327" i="2"/>
  <c r="Q327" i="2"/>
  <c r="X327" i="2"/>
  <c r="P327" i="2"/>
  <c r="V327" i="2"/>
  <c r="N327" i="2"/>
  <c r="W327" i="2"/>
  <c r="U327" i="2"/>
  <c r="O327" i="2"/>
  <c r="M327" i="2"/>
  <c r="R808" i="2"/>
  <c r="Y808" i="2"/>
  <c r="Q808" i="2"/>
  <c r="X808" i="2"/>
  <c r="P808" i="2"/>
  <c r="W808" i="2"/>
  <c r="O808" i="2"/>
  <c r="V808" i="2"/>
  <c r="N808" i="2"/>
  <c r="U808" i="2"/>
  <c r="M808" i="2"/>
  <c r="T808" i="2"/>
  <c r="L808" i="2"/>
  <c r="S808" i="2"/>
  <c r="AI259" i="2"/>
  <c r="AA259" i="2"/>
  <c r="AH259" i="2"/>
  <c r="Z259" i="2"/>
  <c r="AG259" i="2"/>
  <c r="AN259" i="2"/>
  <c r="AF259" i="2"/>
  <c r="AM259" i="2"/>
  <c r="AE259" i="2"/>
  <c r="AK259" i="2"/>
  <c r="AC259" i="2"/>
  <c r="AL259" i="2"/>
  <c r="AD259" i="2"/>
  <c r="AJ259" i="2"/>
  <c r="AB259" i="2"/>
  <c r="AJ225" i="2"/>
  <c r="AB225" i="2"/>
  <c r="Z225" i="2"/>
  <c r="AK225" i="2"/>
  <c r="AG225" i="2"/>
  <c r="AC225" i="2"/>
  <c r="AF225" i="2"/>
  <c r="AL225" i="2"/>
  <c r="AN225" i="2"/>
  <c r="AO225" i="2" s="1"/>
  <c r="AD225" i="2"/>
  <c r="AH225" i="2"/>
  <c r="AM225" i="2"/>
  <c r="AI225" i="2"/>
  <c r="AE225" i="2"/>
  <c r="AA225" i="2"/>
  <c r="AH93" i="2"/>
  <c r="Z93" i="2"/>
  <c r="AG93" i="2"/>
  <c r="AN93" i="2"/>
  <c r="AF93" i="2"/>
  <c r="AM93" i="2"/>
  <c r="AE93" i="2"/>
  <c r="AL93" i="2"/>
  <c r="AD93" i="2"/>
  <c r="AJ93" i="2"/>
  <c r="AB93" i="2"/>
  <c r="AK93" i="2"/>
  <c r="AI93" i="2"/>
  <c r="AC93" i="2"/>
  <c r="AA93" i="2"/>
  <c r="AN42" i="2"/>
  <c r="AF42" i="2"/>
  <c r="AM42" i="2"/>
  <c r="AE42" i="2"/>
  <c r="AL42" i="2"/>
  <c r="AD42" i="2"/>
  <c r="AK42" i="2"/>
  <c r="AC42" i="2"/>
  <c r="AJ42" i="2"/>
  <c r="AB42" i="2"/>
  <c r="AH42" i="2"/>
  <c r="Z42" i="2"/>
  <c r="AI42" i="2"/>
  <c r="AG42" i="2"/>
  <c r="AA42" i="2"/>
  <c r="AI276" i="2"/>
  <c r="AA276" i="2"/>
  <c r="AH276" i="2"/>
  <c r="Z276" i="2"/>
  <c r="AG276" i="2"/>
  <c r="AN276" i="2"/>
  <c r="AF276" i="2"/>
  <c r="AM276" i="2"/>
  <c r="AE276" i="2"/>
  <c r="AK276" i="2"/>
  <c r="AC276" i="2"/>
  <c r="AL276" i="2"/>
  <c r="AJ276" i="2"/>
  <c r="AD276" i="2"/>
  <c r="AB276" i="2"/>
  <c r="AM349" i="2"/>
  <c r="AE349" i="2"/>
  <c r="AL349" i="2"/>
  <c r="AD349" i="2"/>
  <c r="AK349" i="2"/>
  <c r="AC349" i="2"/>
  <c r="AJ349" i="2"/>
  <c r="AB349" i="2"/>
  <c r="AI349" i="2"/>
  <c r="AA349" i="2"/>
  <c r="AG349" i="2"/>
  <c r="AN349" i="2"/>
  <c r="AH349" i="2"/>
  <c r="Z349" i="2"/>
  <c r="AF349" i="2"/>
  <c r="AM407" i="2"/>
  <c r="AE407" i="2"/>
  <c r="AL407" i="2"/>
  <c r="AD407" i="2"/>
  <c r="AK407" i="2"/>
  <c r="AC407" i="2"/>
  <c r="AJ407" i="2"/>
  <c r="AB407" i="2"/>
  <c r="AH407" i="2"/>
  <c r="AG407" i="2"/>
  <c r="AF407" i="2"/>
  <c r="AA407" i="2"/>
  <c r="Z407" i="2"/>
  <c r="AN407" i="2"/>
  <c r="AI407" i="2"/>
  <c r="AK170" i="2"/>
  <c r="AC170" i="2"/>
  <c r="AJ170" i="2"/>
  <c r="AB170" i="2"/>
  <c r="AH170" i="2"/>
  <c r="Z170" i="2"/>
  <c r="AG170" i="2"/>
  <c r="AL170" i="2"/>
  <c r="AI170" i="2"/>
  <c r="AF170" i="2"/>
  <c r="AE170" i="2"/>
  <c r="AD170" i="2"/>
  <c r="AN170" i="2"/>
  <c r="AM170" i="2"/>
  <c r="AA170" i="2"/>
  <c r="AN600" i="2"/>
  <c r="AF600" i="2"/>
  <c r="AM600" i="2"/>
  <c r="AE600" i="2"/>
  <c r="AL600" i="2"/>
  <c r="AD600" i="2"/>
  <c r="AK600" i="2"/>
  <c r="AC600" i="2"/>
  <c r="AJ600" i="2"/>
  <c r="AB600" i="2"/>
  <c r="AH600" i="2"/>
  <c r="Z600" i="2"/>
  <c r="AI600" i="2"/>
  <c r="AA600" i="2"/>
  <c r="AG600" i="2"/>
  <c r="AM588" i="2"/>
  <c r="AE588" i="2"/>
  <c r="AL588" i="2"/>
  <c r="AD588" i="2"/>
  <c r="AK588" i="2"/>
  <c r="AC588" i="2"/>
  <c r="AJ588" i="2"/>
  <c r="AB588" i="2"/>
  <c r="AI588" i="2"/>
  <c r="AA588" i="2"/>
  <c r="AG588" i="2"/>
  <c r="Z588" i="2"/>
  <c r="AH588" i="2"/>
  <c r="AN588" i="2"/>
  <c r="AF588" i="2"/>
  <c r="AL229" i="2"/>
  <c r="AD229" i="2"/>
  <c r="AK229" i="2"/>
  <c r="AC229" i="2"/>
  <c r="AJ229" i="2"/>
  <c r="AB229" i="2"/>
  <c r="AI229" i="2"/>
  <c r="AA229" i="2"/>
  <c r="AH229" i="2"/>
  <c r="Z229" i="2"/>
  <c r="AN229" i="2"/>
  <c r="AF229" i="2"/>
  <c r="AG229" i="2"/>
  <c r="AM229" i="2"/>
  <c r="AE229" i="2"/>
  <c r="AH690" i="2"/>
  <c r="Z690" i="2"/>
  <c r="AG690" i="2"/>
  <c r="AN690" i="2"/>
  <c r="AF690" i="2"/>
  <c r="AM690" i="2"/>
  <c r="AE690" i="2"/>
  <c r="AL690" i="2"/>
  <c r="AD690" i="2"/>
  <c r="AJ690" i="2"/>
  <c r="AB690" i="2"/>
  <c r="AK690" i="2"/>
  <c r="AI690" i="2"/>
  <c r="AC690" i="2"/>
  <c r="AA690" i="2"/>
  <c r="AK531" i="2"/>
  <c r="AL531" i="2"/>
  <c r="AD531" i="2"/>
  <c r="AM531" i="2"/>
  <c r="Z531" i="2"/>
  <c r="AE531" i="2"/>
  <c r="AG531" i="2"/>
  <c r="AC531" i="2"/>
  <c r="AB531" i="2"/>
  <c r="AI531" i="2"/>
  <c r="AF531" i="2"/>
  <c r="AH531" i="2"/>
  <c r="AA531" i="2"/>
  <c r="AJ531" i="2"/>
  <c r="AN531" i="2"/>
  <c r="AK433" i="2"/>
  <c r="AG433" i="2"/>
  <c r="AC433" i="2"/>
  <c r="AN433" i="2"/>
  <c r="AJ433" i="2"/>
  <c r="AF433" i="2"/>
  <c r="AB433" i="2"/>
  <c r="AM433" i="2"/>
  <c r="AI433" i="2"/>
  <c r="AE433" i="2"/>
  <c r="AA433" i="2"/>
  <c r="AD433" i="2"/>
  <c r="AL433" i="2"/>
  <c r="AH433" i="2"/>
  <c r="Z433" i="2"/>
  <c r="AL525" i="2"/>
  <c r="AG525" i="2"/>
  <c r="AD525" i="2"/>
  <c r="AF525" i="2"/>
  <c r="AN525" i="2"/>
  <c r="AK525" i="2"/>
  <c r="AH525" i="2"/>
  <c r="AC525" i="2"/>
  <c r="AJ525" i="2"/>
  <c r="AM525" i="2"/>
  <c r="AI525" i="2"/>
  <c r="AE525" i="2"/>
  <c r="Z525" i="2"/>
  <c r="AA525" i="2"/>
  <c r="AB525" i="2"/>
  <c r="AN424" i="2"/>
  <c r="AF424" i="2"/>
  <c r="AM424" i="2"/>
  <c r="AE424" i="2"/>
  <c r="AL424" i="2"/>
  <c r="AD424" i="2"/>
  <c r="AK424" i="2"/>
  <c r="AC424" i="2"/>
  <c r="AA424" i="2"/>
  <c r="Z424" i="2"/>
  <c r="AJ424" i="2"/>
  <c r="AI424" i="2"/>
  <c r="AG424" i="2"/>
  <c r="AH424" i="2"/>
  <c r="AB424" i="2"/>
  <c r="AI477" i="2"/>
  <c r="AA477" i="2"/>
  <c r="AH477" i="2"/>
  <c r="Z477" i="2"/>
  <c r="AG477" i="2"/>
  <c r="AN477" i="2"/>
  <c r="AF477" i="2"/>
  <c r="AL477" i="2"/>
  <c r="AK477" i="2"/>
  <c r="AJ477" i="2"/>
  <c r="AE477" i="2"/>
  <c r="AD477" i="2"/>
  <c r="AB477" i="2"/>
  <c r="AC477" i="2"/>
  <c r="AM477" i="2"/>
  <c r="R215" i="2"/>
  <c r="Y215" i="2"/>
  <c r="Q215" i="2"/>
  <c r="W215" i="2"/>
  <c r="O215" i="2"/>
  <c r="V215" i="2"/>
  <c r="N215" i="2"/>
  <c r="T215" i="2"/>
  <c r="M215" i="2"/>
  <c r="X215" i="2"/>
  <c r="P215" i="2"/>
  <c r="U215" i="2"/>
  <c r="S215" i="2"/>
  <c r="AM84" i="2"/>
  <c r="AF84" i="2"/>
  <c r="AN84" i="2"/>
  <c r="AE84" i="2"/>
  <c r="Z84" i="2"/>
  <c r="AL84" i="2"/>
  <c r="AJ84" i="2"/>
  <c r="AH84" i="2"/>
  <c r="AC84" i="2"/>
  <c r="AK84" i="2"/>
  <c r="AG84" i="2"/>
  <c r="AD84" i="2"/>
  <c r="AA84" i="2"/>
  <c r="AI84" i="2"/>
  <c r="AB84" i="2"/>
  <c r="AM534" i="2"/>
  <c r="AH534" i="2"/>
  <c r="AJ534" i="2"/>
  <c r="AC534" i="2"/>
  <c r="AL534" i="2"/>
  <c r="AE534" i="2"/>
  <c r="AF534" i="2"/>
  <c r="AN534" i="2"/>
  <c r="AK534" i="2"/>
  <c r="AA534" i="2"/>
  <c r="Z534" i="2"/>
  <c r="AG534" i="2"/>
  <c r="AI534" i="2"/>
  <c r="AB534" i="2"/>
  <c r="AD534" i="2"/>
  <c r="AI79" i="2"/>
  <c r="AK79" i="2"/>
  <c r="AJ79" i="2"/>
  <c r="AC79" i="2"/>
  <c r="AB79" i="2"/>
  <c r="Z79" i="2"/>
  <c r="AA79" i="2"/>
  <c r="AH79" i="2"/>
  <c r="AE79" i="2"/>
  <c r="AF79" i="2"/>
  <c r="AG79" i="2"/>
  <c r="AM79" i="2"/>
  <c r="AN79" i="2"/>
  <c r="AO79" i="2" s="1"/>
  <c r="AP79" i="2" s="1"/>
  <c r="AQ79" i="2" s="1"/>
  <c r="AR79" i="2" s="1"/>
  <c r="AS79" i="2" s="1"/>
  <c r="AT79" i="2" s="1"/>
  <c r="AU79" i="2" s="1"/>
  <c r="AV79" i="2" s="1"/>
  <c r="AW79" i="2" s="1"/>
  <c r="AX79" i="2" s="1"/>
  <c r="AY79" i="2" s="1"/>
  <c r="AZ79" i="2" s="1"/>
  <c r="BA79" i="2" s="1"/>
  <c r="BB79" i="2" s="1"/>
  <c r="BC79" i="2" s="1"/>
  <c r="BD79" i="2" s="1"/>
  <c r="BE79" i="2" s="1"/>
  <c r="BF79" i="2" s="1"/>
  <c r="BG79" i="2" s="1"/>
  <c r="BH79" i="2" s="1"/>
  <c r="AD79" i="2"/>
  <c r="AL79" i="2"/>
  <c r="AK245" i="2"/>
  <c r="AJ245" i="2"/>
  <c r="AF245" i="2"/>
  <c r="AB245" i="2"/>
  <c r="AM245" i="2"/>
  <c r="AI245" i="2"/>
  <c r="AE245" i="2"/>
  <c r="AA245" i="2"/>
  <c r="AL245" i="2"/>
  <c r="AH245" i="2"/>
  <c r="AD245" i="2"/>
  <c r="Z245" i="2"/>
  <c r="AC245" i="2"/>
  <c r="AG245" i="2"/>
  <c r="AN245" i="2"/>
  <c r="V212" i="2"/>
  <c r="N212" i="2"/>
  <c r="U212" i="2"/>
  <c r="M212" i="2"/>
  <c r="S212" i="2"/>
  <c r="R212" i="2"/>
  <c r="X212" i="2"/>
  <c r="P212" i="2"/>
  <c r="T212" i="2"/>
  <c r="Q212" i="2"/>
  <c r="O212" i="2"/>
  <c r="Y212" i="2"/>
  <c r="W212" i="2"/>
  <c r="AH785" i="2"/>
  <c r="Z785" i="2"/>
  <c r="AG785" i="2"/>
  <c r="AN785" i="2"/>
  <c r="AF785" i="2"/>
  <c r="AM785" i="2"/>
  <c r="AE785" i="2"/>
  <c r="AL785" i="2"/>
  <c r="AD785" i="2"/>
  <c r="AJ785" i="2"/>
  <c r="AB785" i="2"/>
  <c r="AK785" i="2"/>
  <c r="AI785" i="2"/>
  <c r="AC785" i="2"/>
  <c r="AA785" i="2"/>
  <c r="AN589" i="2"/>
  <c r="AF589" i="2"/>
  <c r="AM589" i="2"/>
  <c r="AE589" i="2"/>
  <c r="AL589" i="2"/>
  <c r="AD589" i="2"/>
  <c r="AK589" i="2"/>
  <c r="AC589" i="2"/>
  <c r="AJ589" i="2"/>
  <c r="AB589" i="2"/>
  <c r="AH589" i="2"/>
  <c r="Z589" i="2"/>
  <c r="AI589" i="2"/>
  <c r="AG589" i="2"/>
  <c r="AA589" i="2"/>
  <c r="AK297" i="2"/>
  <c r="AC297" i="2"/>
  <c r="AJ297" i="2"/>
  <c r="AB297" i="2"/>
  <c r="AI297" i="2"/>
  <c r="AA297" i="2"/>
  <c r="AH297" i="2"/>
  <c r="Z297" i="2"/>
  <c r="AG297" i="2"/>
  <c r="AM297" i="2"/>
  <c r="AE297" i="2"/>
  <c r="AN297" i="2"/>
  <c r="AL297" i="2"/>
  <c r="AF297" i="2"/>
  <c r="AD297" i="2"/>
  <c r="AA56" i="2"/>
  <c r="AI56" i="2"/>
  <c r="AB56" i="2"/>
  <c r="AJ56" i="2"/>
  <c r="AE56" i="2"/>
  <c r="AN56" i="2"/>
  <c r="AM56" i="2"/>
  <c r="AK56" i="2"/>
  <c r="AF56" i="2"/>
  <c r="AG56" i="2"/>
  <c r="AC56" i="2"/>
  <c r="AD56" i="2"/>
  <c r="Z56" i="2"/>
  <c r="AL56" i="2"/>
  <c r="AH56" i="2"/>
  <c r="AJ773" i="2"/>
  <c r="AB773" i="2"/>
  <c r="AI773" i="2"/>
  <c r="AA773" i="2"/>
  <c r="AH773" i="2"/>
  <c r="Z773" i="2"/>
  <c r="AG773" i="2"/>
  <c r="AN773" i="2"/>
  <c r="AF773" i="2"/>
  <c r="AL773" i="2"/>
  <c r="AD773" i="2"/>
  <c r="AM773" i="2"/>
  <c r="AE773" i="2"/>
  <c r="AK773" i="2"/>
  <c r="AC773" i="2"/>
  <c r="AG54" i="2"/>
  <c r="AA54" i="2"/>
  <c r="AD54" i="2"/>
  <c r="AL54" i="2"/>
  <c r="AE54" i="2"/>
  <c r="AN54" i="2"/>
  <c r="Z54" i="2"/>
  <c r="AH54" i="2"/>
  <c r="AK54" i="2"/>
  <c r="AB54" i="2"/>
  <c r="AM54" i="2"/>
  <c r="AF54" i="2"/>
  <c r="AJ54" i="2"/>
  <c r="AC54" i="2"/>
  <c r="AI54" i="2"/>
  <c r="AG367" i="2"/>
  <c r="AN367" i="2"/>
  <c r="AF367" i="2"/>
  <c r="AM367" i="2"/>
  <c r="AE367" i="2"/>
  <c r="AL367" i="2"/>
  <c r="AD367" i="2"/>
  <c r="AK367" i="2"/>
  <c r="AC367" i="2"/>
  <c r="AI367" i="2"/>
  <c r="AA367" i="2"/>
  <c r="AB367" i="2"/>
  <c r="Z367" i="2"/>
  <c r="AJ367" i="2"/>
  <c r="AH367" i="2"/>
  <c r="X248" i="2"/>
  <c r="P248" i="2"/>
  <c r="W248" i="2"/>
  <c r="O248" i="2"/>
  <c r="V248" i="2"/>
  <c r="N248" i="2"/>
  <c r="U248" i="2"/>
  <c r="M248" i="2"/>
  <c r="T248" i="2"/>
  <c r="L248" i="2"/>
  <c r="R248" i="2"/>
  <c r="Y248" i="2"/>
  <c r="S248" i="2"/>
  <c r="Q248" i="2"/>
  <c r="X622" i="2"/>
  <c r="P622" i="2"/>
  <c r="W622" i="2"/>
  <c r="O622" i="2"/>
  <c r="V622" i="2"/>
  <c r="N622" i="2"/>
  <c r="U622" i="2"/>
  <c r="M622" i="2"/>
  <c r="T622" i="2"/>
  <c r="L622" i="2"/>
  <c r="R622" i="2"/>
  <c r="Y622" i="2"/>
  <c r="S622" i="2"/>
  <c r="Q622" i="2"/>
  <c r="X695" i="2"/>
  <c r="P695" i="2"/>
  <c r="W695" i="2"/>
  <c r="O695" i="2"/>
  <c r="V695" i="2"/>
  <c r="N695" i="2"/>
  <c r="U695" i="2"/>
  <c r="T695" i="2"/>
  <c r="L695" i="2"/>
  <c r="R695" i="2"/>
  <c r="Y695" i="2"/>
  <c r="S695" i="2"/>
  <c r="Q695" i="2"/>
  <c r="AJ464" i="2"/>
  <c r="AB464" i="2"/>
  <c r="AI464" i="2"/>
  <c r="AA464" i="2"/>
  <c r="AH464" i="2"/>
  <c r="Z464" i="2"/>
  <c r="AG464" i="2"/>
  <c r="AE464" i="2"/>
  <c r="AD464" i="2"/>
  <c r="AC464" i="2"/>
  <c r="AN464" i="2"/>
  <c r="AM464" i="2"/>
  <c r="AK464" i="2"/>
  <c r="AF464" i="2"/>
  <c r="AL464" i="2"/>
  <c r="AM500" i="2"/>
  <c r="AE500" i="2"/>
  <c r="AL500" i="2"/>
  <c r="AD500" i="2"/>
  <c r="AK500" i="2"/>
  <c r="AC500" i="2"/>
  <c r="AJ500" i="2"/>
  <c r="AB500" i="2"/>
  <c r="AI500" i="2"/>
  <c r="AA500" i="2"/>
  <c r="AN500" i="2"/>
  <c r="AH500" i="2"/>
  <c r="AG500" i="2"/>
  <c r="AF500" i="2"/>
  <c r="Z500" i="2"/>
  <c r="X734" i="2"/>
  <c r="P734" i="2"/>
  <c r="W734" i="2"/>
  <c r="O734" i="2"/>
  <c r="V734" i="2"/>
  <c r="N734" i="2"/>
  <c r="U734" i="2"/>
  <c r="M734" i="2"/>
  <c r="T734" i="2"/>
  <c r="L734" i="2"/>
  <c r="R734" i="2"/>
  <c r="Y734" i="2"/>
  <c r="S734" i="2"/>
  <c r="Q734" i="2"/>
  <c r="AL496" i="2"/>
  <c r="AJ496" i="2"/>
  <c r="AF496" i="2"/>
  <c r="AB496" i="2"/>
  <c r="AM496" i="2"/>
  <c r="AI496" i="2"/>
  <c r="AE496" i="2"/>
  <c r="AA496" i="2"/>
  <c r="AD496" i="2"/>
  <c r="AH496" i="2"/>
  <c r="Z496" i="2"/>
  <c r="AG496" i="2"/>
  <c r="AK496" i="2"/>
  <c r="AC496" i="2"/>
  <c r="AN496" i="2"/>
  <c r="AJ404" i="2"/>
  <c r="AF404" i="2"/>
  <c r="AL404" i="2"/>
  <c r="AB404" i="2"/>
  <c r="AM404" i="2"/>
  <c r="AI404" i="2"/>
  <c r="AE404" i="2"/>
  <c r="AA404" i="2"/>
  <c r="AD404" i="2"/>
  <c r="AH404" i="2"/>
  <c r="Z404" i="2"/>
  <c r="AK404" i="2"/>
  <c r="AC404" i="2"/>
  <c r="AG404" i="2"/>
  <c r="AN404" i="2"/>
  <c r="AL265" i="2"/>
  <c r="AD265" i="2"/>
  <c r="AK265" i="2"/>
  <c r="AC265" i="2"/>
  <c r="AJ265" i="2"/>
  <c r="AB265" i="2"/>
  <c r="AI265" i="2"/>
  <c r="AA265" i="2"/>
  <c r="AH265" i="2"/>
  <c r="Z265" i="2"/>
  <c r="AN265" i="2"/>
  <c r="AF265" i="2"/>
  <c r="AM265" i="2"/>
  <c r="AG265" i="2"/>
  <c r="AE265" i="2"/>
  <c r="AG478" i="2"/>
  <c r="AC478" i="2"/>
  <c r="AN478" i="2"/>
  <c r="AJ478" i="2"/>
  <c r="AF478" i="2"/>
  <c r="AB478" i="2"/>
  <c r="AM478" i="2"/>
  <c r="AI478" i="2"/>
  <c r="AE478" i="2"/>
  <c r="AA478" i="2"/>
  <c r="AL478" i="2"/>
  <c r="AH478" i="2"/>
  <c r="AD478" i="2"/>
  <c r="AK478" i="2"/>
  <c r="Z478" i="2"/>
  <c r="AK221" i="2"/>
  <c r="AC221" i="2"/>
  <c r="AJ221" i="2"/>
  <c r="AB221" i="2"/>
  <c r="AI221" i="2"/>
  <c r="AA221" i="2"/>
  <c r="AH221" i="2"/>
  <c r="Z221" i="2"/>
  <c r="AG221" i="2"/>
  <c r="AM221" i="2"/>
  <c r="AE221" i="2"/>
  <c r="AN221" i="2"/>
  <c r="AL221" i="2"/>
  <c r="AF221" i="2"/>
  <c r="AD221" i="2"/>
  <c r="X288" i="2"/>
  <c r="P288" i="2"/>
  <c r="W288" i="2"/>
  <c r="O288" i="2"/>
  <c r="V288" i="2"/>
  <c r="N288" i="2"/>
  <c r="U288" i="2"/>
  <c r="M288" i="2"/>
  <c r="T288" i="2"/>
  <c r="L288" i="2"/>
  <c r="R288" i="2"/>
  <c r="Y288" i="2"/>
  <c r="S288" i="2"/>
  <c r="Q288" i="2"/>
  <c r="T692" i="2"/>
  <c r="L692" i="2"/>
  <c r="S692" i="2"/>
  <c r="R692" i="2"/>
  <c r="Y692" i="2"/>
  <c r="Q692" i="2"/>
  <c r="X692" i="2"/>
  <c r="P692" i="2"/>
  <c r="V692" i="2"/>
  <c r="N692" i="2"/>
  <c r="W692" i="2"/>
  <c r="U692" i="2"/>
  <c r="O692" i="2"/>
  <c r="X807" i="2"/>
  <c r="P807" i="2"/>
  <c r="W807" i="2"/>
  <c r="O807" i="2"/>
  <c r="V807" i="2"/>
  <c r="N807" i="2"/>
  <c r="U807" i="2"/>
  <c r="M807" i="2"/>
  <c r="T807" i="2"/>
  <c r="L807" i="2"/>
  <c r="S807" i="2"/>
  <c r="R807" i="2"/>
  <c r="Y807" i="2"/>
  <c r="Q807" i="2"/>
  <c r="T400" i="2"/>
  <c r="L400" i="2"/>
  <c r="S400" i="2"/>
  <c r="R400" i="2"/>
  <c r="U400" i="2"/>
  <c r="Q400" i="2"/>
  <c r="P400" i="2"/>
  <c r="O400" i="2"/>
  <c r="Y400" i="2"/>
  <c r="N400" i="2"/>
  <c r="W400" i="2"/>
  <c r="M400" i="2"/>
  <c r="X400" i="2"/>
  <c r="V400" i="2"/>
  <c r="AD131" i="2"/>
  <c r="AK131" i="2"/>
  <c r="AG131" i="2"/>
  <c r="AC131" i="2"/>
  <c r="AN131" i="2"/>
  <c r="AJ131" i="2"/>
  <c r="Z131" i="2"/>
  <c r="AF131" i="2"/>
  <c r="AB131" i="2"/>
  <c r="AM131" i="2"/>
  <c r="AI131" i="2"/>
  <c r="AH131" i="2"/>
  <c r="AE131" i="2"/>
  <c r="AL131" i="2"/>
  <c r="AA131" i="2"/>
  <c r="AI662" i="2"/>
  <c r="AA662" i="2"/>
  <c r="AH662" i="2"/>
  <c r="Z662" i="2"/>
  <c r="AG662" i="2"/>
  <c r="AN662" i="2"/>
  <c r="AF662" i="2"/>
  <c r="AM662" i="2"/>
  <c r="AE662" i="2"/>
  <c r="AK662" i="2"/>
  <c r="AC662" i="2"/>
  <c r="AL662" i="2"/>
  <c r="AJ662" i="2"/>
  <c r="AD662" i="2"/>
  <c r="AB662" i="2"/>
  <c r="R289" i="2"/>
  <c r="Y289" i="2"/>
  <c r="Q289" i="2"/>
  <c r="X289" i="2"/>
  <c r="P289" i="2"/>
  <c r="W289" i="2"/>
  <c r="O289" i="2"/>
  <c r="V289" i="2"/>
  <c r="N289" i="2"/>
  <c r="T289" i="2"/>
  <c r="L289" i="2"/>
  <c r="U289" i="2"/>
  <c r="S289" i="2"/>
  <c r="M289" i="2"/>
  <c r="AM599" i="2"/>
  <c r="AE599" i="2"/>
  <c r="AL599" i="2"/>
  <c r="AD599" i="2"/>
  <c r="AK599" i="2"/>
  <c r="AC599" i="2"/>
  <c r="AJ599" i="2"/>
  <c r="AB599" i="2"/>
  <c r="AI599" i="2"/>
  <c r="AA599" i="2"/>
  <c r="AG599" i="2"/>
  <c r="AH599" i="2"/>
  <c r="AF599" i="2"/>
  <c r="Z599" i="2"/>
  <c r="AN599" i="2"/>
  <c r="AM542" i="2"/>
  <c r="AK542" i="2"/>
  <c r="AE542" i="2"/>
  <c r="AG542" i="2"/>
  <c r="Z542" i="2"/>
  <c r="AB542" i="2"/>
  <c r="AD542" i="2"/>
  <c r="AL542" i="2"/>
  <c r="AF542" i="2"/>
  <c r="AH542" i="2"/>
  <c r="AA542" i="2"/>
  <c r="AJ542" i="2"/>
  <c r="AN542" i="2"/>
  <c r="AI542" i="2"/>
  <c r="AC542" i="2"/>
  <c r="AB302" i="2"/>
  <c r="AM302" i="2"/>
  <c r="AI302" i="2"/>
  <c r="AE302" i="2"/>
  <c r="AA302" i="2"/>
  <c r="AL302" i="2"/>
  <c r="AH302" i="2"/>
  <c r="AD302" i="2"/>
  <c r="Z302" i="2"/>
  <c r="AK302" i="2"/>
  <c r="AG302" i="2"/>
  <c r="AN302" i="2"/>
  <c r="AF302" i="2"/>
  <c r="AJ302" i="2"/>
  <c r="AC302" i="2"/>
  <c r="AG548" i="2"/>
  <c r="AA548" i="2"/>
  <c r="AH548" i="2"/>
  <c r="AM548" i="2"/>
  <c r="AF548" i="2"/>
  <c r="AB548" i="2"/>
  <c r="AN548" i="2"/>
  <c r="AO548" i="2" s="1"/>
  <c r="AP548" i="2" s="1"/>
  <c r="AQ548" i="2" s="1"/>
  <c r="AR548" i="2" s="1"/>
  <c r="AS548" i="2" s="1"/>
  <c r="AT548" i="2" s="1"/>
  <c r="AU548" i="2" s="1"/>
  <c r="AV548" i="2" s="1"/>
  <c r="AW548" i="2" s="1"/>
  <c r="AX548" i="2" s="1"/>
  <c r="AY548" i="2" s="1"/>
  <c r="AZ548" i="2" s="1"/>
  <c r="BA548" i="2" s="1"/>
  <c r="BB548" i="2" s="1"/>
  <c r="BC548" i="2" s="1"/>
  <c r="BD548" i="2" s="1"/>
  <c r="BE548" i="2" s="1"/>
  <c r="BF548" i="2" s="1"/>
  <c r="BG548" i="2" s="1"/>
  <c r="BH548" i="2" s="1"/>
  <c r="AK548" i="2"/>
  <c r="AJ548" i="2"/>
  <c r="AI548" i="2"/>
  <c r="AD548" i="2"/>
  <c r="AE548" i="2"/>
  <c r="AC548" i="2"/>
  <c r="Z548" i="2"/>
  <c r="AL548" i="2"/>
  <c r="AJ663" i="2"/>
  <c r="AB663" i="2"/>
  <c r="AI663" i="2"/>
  <c r="AA663" i="2"/>
  <c r="AH663" i="2"/>
  <c r="Z663" i="2"/>
  <c r="AG663" i="2"/>
  <c r="AN663" i="2"/>
  <c r="AF663" i="2"/>
  <c r="AL663" i="2"/>
  <c r="AD663" i="2"/>
  <c r="AE663" i="2"/>
  <c r="AC663" i="2"/>
  <c r="AM663" i="2"/>
  <c r="AK663" i="2"/>
  <c r="V475" i="2"/>
  <c r="N475" i="2"/>
  <c r="U475" i="2"/>
  <c r="T475" i="2"/>
  <c r="S475" i="2"/>
  <c r="P475" i="2"/>
  <c r="O475" i="2"/>
  <c r="Y475" i="2"/>
  <c r="X475" i="2"/>
  <c r="R475" i="2"/>
  <c r="W475" i="2"/>
  <c r="Q475" i="2"/>
  <c r="AL207" i="2"/>
  <c r="AD207" i="2"/>
  <c r="AK207" i="2"/>
  <c r="AC207" i="2"/>
  <c r="AI207" i="2"/>
  <c r="AA207" i="2"/>
  <c r="AH207" i="2"/>
  <c r="Z207" i="2"/>
  <c r="AE207" i="2"/>
  <c r="AB207" i="2"/>
  <c r="AN207" i="2"/>
  <c r="AM207" i="2"/>
  <c r="AG207" i="2"/>
  <c r="AJ207" i="2"/>
  <c r="AF207" i="2"/>
  <c r="AN209" i="2"/>
  <c r="AO209" i="2" s="1"/>
  <c r="AP209" i="2" s="1"/>
  <c r="AQ209" i="2" s="1"/>
  <c r="AR209" i="2" s="1"/>
  <c r="AS209" i="2" s="1"/>
  <c r="AT209" i="2" s="1"/>
  <c r="AU209" i="2" s="1"/>
  <c r="AV209" i="2" s="1"/>
  <c r="AW209" i="2" s="1"/>
  <c r="AX209" i="2" s="1"/>
  <c r="AY209" i="2" s="1"/>
  <c r="AZ209" i="2" s="1"/>
  <c r="BA209" i="2" s="1"/>
  <c r="BB209" i="2" s="1"/>
  <c r="BC209" i="2" s="1"/>
  <c r="BD209" i="2" s="1"/>
  <c r="BE209" i="2" s="1"/>
  <c r="BF209" i="2" s="1"/>
  <c r="BG209" i="2" s="1"/>
  <c r="BH209" i="2" s="1"/>
  <c r="AF209" i="2"/>
  <c r="AM209" i="2"/>
  <c r="AE209" i="2"/>
  <c r="AK209" i="2"/>
  <c r="AC209" i="2"/>
  <c r="AJ209" i="2"/>
  <c r="AB209" i="2"/>
  <c r="AG209" i="2"/>
  <c r="AD209" i="2"/>
  <c r="AA209" i="2"/>
  <c r="Z209" i="2"/>
  <c r="AI209" i="2"/>
  <c r="AL209" i="2"/>
  <c r="AH209" i="2"/>
  <c r="AI371" i="2"/>
  <c r="AA371" i="2"/>
  <c r="AH371" i="2"/>
  <c r="Z371" i="2"/>
  <c r="AG371" i="2"/>
  <c r="AN371" i="2"/>
  <c r="AF371" i="2"/>
  <c r="AM371" i="2"/>
  <c r="AE371" i="2"/>
  <c r="AK371" i="2"/>
  <c r="AC371" i="2"/>
  <c r="AD371" i="2"/>
  <c r="AB371" i="2"/>
  <c r="AL371" i="2"/>
  <c r="AJ371" i="2"/>
  <c r="AK801" i="2"/>
  <c r="AC801" i="2"/>
  <c r="AJ801" i="2"/>
  <c r="AB801" i="2"/>
  <c r="AI801" i="2"/>
  <c r="AA801" i="2"/>
  <c r="AH801" i="2"/>
  <c r="Z801" i="2"/>
  <c r="AG801" i="2"/>
  <c r="AM801" i="2"/>
  <c r="AE801" i="2"/>
  <c r="AN801" i="2"/>
  <c r="AL801" i="2"/>
  <c r="AF801" i="2"/>
  <c r="AD801" i="2"/>
  <c r="AG235" i="2"/>
  <c r="AN235" i="2"/>
  <c r="AF235" i="2"/>
  <c r="AM235" i="2"/>
  <c r="AE235" i="2"/>
  <c r="AL235" i="2"/>
  <c r="AD235" i="2"/>
  <c r="AK235" i="2"/>
  <c r="AC235" i="2"/>
  <c r="AI235" i="2"/>
  <c r="AA235" i="2"/>
  <c r="AJ235" i="2"/>
  <c r="AH235" i="2"/>
  <c r="AB235" i="2"/>
  <c r="Z235" i="2"/>
  <c r="AG352" i="2"/>
  <c r="AN352" i="2"/>
  <c r="AF352" i="2"/>
  <c r="AM352" i="2"/>
  <c r="AE352" i="2"/>
  <c r="AL352" i="2"/>
  <c r="AD352" i="2"/>
  <c r="AK352" i="2"/>
  <c r="AC352" i="2"/>
  <c r="AI352" i="2"/>
  <c r="AA352" i="2"/>
  <c r="AJ352" i="2"/>
  <c r="AB352" i="2"/>
  <c r="AH352" i="2"/>
  <c r="Z352" i="2"/>
  <c r="AN555" i="2"/>
  <c r="AF555" i="2"/>
  <c r="AM555" i="2"/>
  <c r="AE555" i="2"/>
  <c r="AL555" i="2"/>
  <c r="AD555" i="2"/>
  <c r="AK555" i="2"/>
  <c r="AC555" i="2"/>
  <c r="AJ555" i="2"/>
  <c r="AB555" i="2"/>
  <c r="AH555" i="2"/>
  <c r="Z555" i="2"/>
  <c r="AI555" i="2"/>
  <c r="AA555" i="2"/>
  <c r="AG555" i="2"/>
  <c r="V470" i="2"/>
  <c r="N470" i="2"/>
  <c r="U470" i="2"/>
  <c r="T470" i="2"/>
  <c r="S470" i="2"/>
  <c r="X470" i="2"/>
  <c r="W470" i="2"/>
  <c r="R470" i="2"/>
  <c r="Q470" i="2"/>
  <c r="P470" i="2"/>
  <c r="O470" i="2"/>
  <c r="Y470" i="2"/>
  <c r="X511" i="2"/>
  <c r="P511" i="2"/>
  <c r="W511" i="2"/>
  <c r="O511" i="2"/>
  <c r="U511" i="2"/>
  <c r="S511" i="2"/>
  <c r="N511" i="2"/>
  <c r="L511" i="2"/>
  <c r="Y511" i="2"/>
  <c r="R511" i="2"/>
  <c r="V511" i="2"/>
  <c r="T511" i="2"/>
  <c r="Q511" i="2"/>
  <c r="AG255" i="2"/>
  <c r="AN255" i="2"/>
  <c r="AF255" i="2"/>
  <c r="AM255" i="2"/>
  <c r="AE255" i="2"/>
  <c r="AL255" i="2"/>
  <c r="AD255" i="2"/>
  <c r="AK255" i="2"/>
  <c r="AC255" i="2"/>
  <c r="AI255" i="2"/>
  <c r="AA255" i="2"/>
  <c r="AJ255" i="2"/>
  <c r="AB255" i="2"/>
  <c r="AH255" i="2"/>
  <c r="Z255" i="2"/>
  <c r="AI185" i="2"/>
  <c r="AA185" i="2"/>
  <c r="AH185" i="2"/>
  <c r="Z185" i="2"/>
  <c r="AN185" i="2"/>
  <c r="AF185" i="2"/>
  <c r="AM185" i="2"/>
  <c r="AE185" i="2"/>
  <c r="AB185" i="2"/>
  <c r="AL185" i="2"/>
  <c r="AK185" i="2"/>
  <c r="AJ185" i="2"/>
  <c r="AD185" i="2"/>
  <c r="AG185" i="2"/>
  <c r="AC185" i="2"/>
  <c r="AJ168" i="2"/>
  <c r="AB168" i="2"/>
  <c r="AI168" i="2"/>
  <c r="AA168" i="2"/>
  <c r="AG168" i="2"/>
  <c r="AN168" i="2"/>
  <c r="AF168" i="2"/>
  <c r="AK168" i="2"/>
  <c r="AH168" i="2"/>
  <c r="AE168" i="2"/>
  <c r="AD168" i="2"/>
  <c r="AC168" i="2"/>
  <c r="AM168" i="2"/>
  <c r="AL168" i="2"/>
  <c r="Z168" i="2"/>
  <c r="AM522" i="2"/>
  <c r="AF522" i="2"/>
  <c r="AH522" i="2"/>
  <c r="AC522" i="2"/>
  <c r="AA522" i="2"/>
  <c r="AN522" i="2"/>
  <c r="AE522" i="2"/>
  <c r="AI522" i="2"/>
  <c r="AL522" i="2"/>
  <c r="Z522" i="2"/>
  <c r="AB522" i="2"/>
  <c r="AD522" i="2"/>
  <c r="AG522" i="2"/>
  <c r="AJ522" i="2"/>
  <c r="AK522" i="2"/>
  <c r="AM676" i="2"/>
  <c r="AE676" i="2"/>
  <c r="AL676" i="2"/>
  <c r="AD676" i="2"/>
  <c r="AJ676" i="2"/>
  <c r="AB676" i="2"/>
  <c r="AH676" i="2"/>
  <c r="Z676" i="2"/>
  <c r="AF676" i="2"/>
  <c r="AC676" i="2"/>
  <c r="AA676" i="2"/>
  <c r="AN676" i="2"/>
  <c r="AI676" i="2"/>
  <c r="AK676" i="2"/>
  <c r="AG676" i="2"/>
  <c r="AC427" i="2"/>
  <c r="AN427" i="2"/>
  <c r="AJ427" i="2"/>
  <c r="AF427" i="2"/>
  <c r="AB427" i="2"/>
  <c r="AM427" i="2"/>
  <c r="AI427" i="2"/>
  <c r="AE427" i="2"/>
  <c r="AA427" i="2"/>
  <c r="AL427" i="2"/>
  <c r="AH427" i="2"/>
  <c r="AD427" i="2"/>
  <c r="Z427" i="2"/>
  <c r="AK427" i="2"/>
  <c r="AG427" i="2"/>
  <c r="AG119" i="2"/>
  <c r="AC119" i="2"/>
  <c r="AN119" i="2"/>
  <c r="AJ119" i="2"/>
  <c r="AF119" i="2"/>
  <c r="AB119" i="2"/>
  <c r="AM119" i="2"/>
  <c r="AI119" i="2"/>
  <c r="AE119" i="2"/>
  <c r="AA119" i="2"/>
  <c r="AH119" i="2"/>
  <c r="AL119" i="2"/>
  <c r="AD119" i="2"/>
  <c r="Z119" i="2"/>
  <c r="AK119" i="2"/>
  <c r="AG304" i="2"/>
  <c r="AN304" i="2"/>
  <c r="AF304" i="2"/>
  <c r="AM304" i="2"/>
  <c r="AE304" i="2"/>
  <c r="AL304" i="2"/>
  <c r="AD304" i="2"/>
  <c r="AK304" i="2"/>
  <c r="AC304" i="2"/>
  <c r="AI304" i="2"/>
  <c r="AA304" i="2"/>
  <c r="AJ304" i="2"/>
  <c r="AH304" i="2"/>
  <c r="AB304" i="2"/>
  <c r="Z304" i="2"/>
  <c r="AL283" i="2"/>
  <c r="AD283" i="2"/>
  <c r="AK283" i="2"/>
  <c r="AC283" i="2"/>
  <c r="AJ283" i="2"/>
  <c r="AB283" i="2"/>
  <c r="AI283" i="2"/>
  <c r="AA283" i="2"/>
  <c r="AH283" i="2"/>
  <c r="Z283" i="2"/>
  <c r="AN283" i="2"/>
  <c r="AO283" i="2" s="1"/>
  <c r="AP283" i="2" s="1"/>
  <c r="AQ283" i="2" s="1"/>
  <c r="AR283" i="2" s="1"/>
  <c r="AS283" i="2" s="1"/>
  <c r="AT283" i="2" s="1"/>
  <c r="AU283" i="2" s="1"/>
  <c r="AV283" i="2" s="1"/>
  <c r="AW283" i="2" s="1"/>
  <c r="AX283" i="2" s="1"/>
  <c r="AY283" i="2" s="1"/>
  <c r="AZ283" i="2" s="1"/>
  <c r="BA283" i="2" s="1"/>
  <c r="BB283" i="2" s="1"/>
  <c r="BC283" i="2" s="1"/>
  <c r="BD283" i="2" s="1"/>
  <c r="BE283" i="2" s="1"/>
  <c r="BF283" i="2" s="1"/>
  <c r="BG283" i="2" s="1"/>
  <c r="BH283" i="2" s="1"/>
  <c r="AF283" i="2"/>
  <c r="AM283" i="2"/>
  <c r="AG283" i="2"/>
  <c r="AE283" i="2"/>
  <c r="AM720" i="2"/>
  <c r="AE720" i="2"/>
  <c r="AL720" i="2"/>
  <c r="AD720" i="2"/>
  <c r="AK720" i="2"/>
  <c r="AC720" i="2"/>
  <c r="AJ720" i="2"/>
  <c r="AB720" i="2"/>
  <c r="AI720" i="2"/>
  <c r="AA720" i="2"/>
  <c r="AG720" i="2"/>
  <c r="AN720" i="2"/>
  <c r="AH720" i="2"/>
  <c r="AF720" i="2"/>
  <c r="Z720" i="2"/>
  <c r="AB63" i="2"/>
  <c r="AM63" i="2"/>
  <c r="AI63" i="2"/>
  <c r="AE63" i="2"/>
  <c r="AA63" i="2"/>
  <c r="AF63" i="2"/>
  <c r="AL63" i="2"/>
  <c r="AH63" i="2"/>
  <c r="AD63" i="2"/>
  <c r="Z63" i="2"/>
  <c r="AK63" i="2"/>
  <c r="AG63" i="2"/>
  <c r="AN63" i="2"/>
  <c r="AJ63" i="2"/>
  <c r="AC63" i="2"/>
  <c r="AL137" i="2"/>
  <c r="AD137" i="2"/>
  <c r="AA137" i="2"/>
  <c r="AH137" i="2"/>
  <c r="Z137" i="2"/>
  <c r="AK137" i="2"/>
  <c r="AG137" i="2"/>
  <c r="AC137" i="2"/>
  <c r="AN137" i="2"/>
  <c r="AJ137" i="2"/>
  <c r="AF137" i="2"/>
  <c r="AB137" i="2"/>
  <c r="AI137" i="2"/>
  <c r="AE137" i="2"/>
  <c r="AM137" i="2"/>
  <c r="AM392" i="2"/>
  <c r="AE392" i="2"/>
  <c r="AL392" i="2"/>
  <c r="AK392" i="2"/>
  <c r="AJ392" i="2"/>
  <c r="AB392" i="2"/>
  <c r="AC392" i="2"/>
  <c r="AA392" i="2"/>
  <c r="AN392" i="2"/>
  <c r="Z392" i="2"/>
  <c r="AI392" i="2"/>
  <c r="AH392" i="2"/>
  <c r="AF392" i="2"/>
  <c r="AG392" i="2"/>
  <c r="AD392" i="2"/>
  <c r="AB370" i="2"/>
  <c r="AM370" i="2"/>
  <c r="AI370" i="2"/>
  <c r="AE370" i="2"/>
  <c r="AA370" i="2"/>
  <c r="AL370" i="2"/>
  <c r="AH370" i="2"/>
  <c r="AD370" i="2"/>
  <c r="Z370" i="2"/>
  <c r="AK370" i="2"/>
  <c r="AG370" i="2"/>
  <c r="AC370" i="2"/>
  <c r="AJ370" i="2"/>
  <c r="AF370" i="2"/>
  <c r="AN370" i="2"/>
  <c r="AL377" i="2"/>
  <c r="AD377" i="2"/>
  <c r="AK377" i="2"/>
  <c r="AC377" i="2"/>
  <c r="AJ377" i="2"/>
  <c r="AB377" i="2"/>
  <c r="AI377" i="2"/>
  <c r="AA377" i="2"/>
  <c r="AH377" i="2"/>
  <c r="Z377" i="2"/>
  <c r="AN377" i="2"/>
  <c r="AF377" i="2"/>
  <c r="AM377" i="2"/>
  <c r="AG377" i="2"/>
  <c r="AE377" i="2"/>
  <c r="AM611" i="2"/>
  <c r="AE611" i="2"/>
  <c r="AL611" i="2"/>
  <c r="AD611" i="2"/>
  <c r="AK611" i="2"/>
  <c r="AC611" i="2"/>
  <c r="AJ611" i="2"/>
  <c r="AB611" i="2"/>
  <c r="AI611" i="2"/>
  <c r="AA611" i="2"/>
  <c r="AG611" i="2"/>
  <c r="AN611" i="2"/>
  <c r="AH611" i="2"/>
  <c r="AF611" i="2"/>
  <c r="Z611" i="2"/>
  <c r="AH702" i="2"/>
  <c r="Z702" i="2"/>
  <c r="AG702" i="2"/>
  <c r="AN702" i="2"/>
  <c r="AF702" i="2"/>
  <c r="AM702" i="2"/>
  <c r="AE702" i="2"/>
  <c r="AL702" i="2"/>
  <c r="AD702" i="2"/>
  <c r="AJ702" i="2"/>
  <c r="AB702" i="2"/>
  <c r="AK702" i="2"/>
  <c r="AI702" i="2"/>
  <c r="AC702" i="2"/>
  <c r="AA702" i="2"/>
  <c r="Z438" i="2"/>
  <c r="AK438" i="2"/>
  <c r="AG438" i="2"/>
  <c r="AC438" i="2"/>
  <c r="AN438" i="2"/>
  <c r="AJ438" i="2"/>
  <c r="AF438" i="2"/>
  <c r="AB438" i="2"/>
  <c r="AM438" i="2"/>
  <c r="AI438" i="2"/>
  <c r="AE438" i="2"/>
  <c r="AH438" i="2"/>
  <c r="AA438" i="2"/>
  <c r="AL438" i="2"/>
  <c r="AD438" i="2"/>
  <c r="AI61" i="2"/>
  <c r="AA61" i="2"/>
  <c r="AH61" i="2"/>
  <c r="Z61" i="2"/>
  <c r="AG61" i="2"/>
  <c r="AN61" i="2"/>
  <c r="AF61" i="2"/>
  <c r="AM61" i="2"/>
  <c r="AE61" i="2"/>
  <c r="AK61" i="2"/>
  <c r="AC61" i="2"/>
  <c r="AD61" i="2"/>
  <c r="AB61" i="2"/>
  <c r="AL61" i="2"/>
  <c r="AJ61" i="2"/>
  <c r="AH526" i="2"/>
  <c r="AA526" i="2"/>
  <c r="AI526" i="2"/>
  <c r="AN526" i="2"/>
  <c r="AC526" i="2"/>
  <c r="AE526" i="2"/>
  <c r="AF526" i="2"/>
  <c r="Z526" i="2"/>
  <c r="AG526" i="2"/>
  <c r="AL526" i="2"/>
  <c r="AJ526" i="2"/>
  <c r="AM526" i="2"/>
  <c r="AB526" i="2"/>
  <c r="AD526" i="2"/>
  <c r="AK526" i="2"/>
  <c r="T362" i="2"/>
  <c r="L362" i="2"/>
  <c r="S362" i="2"/>
  <c r="R362" i="2"/>
  <c r="Y362" i="2"/>
  <c r="Q362" i="2"/>
  <c r="X362" i="2"/>
  <c r="P362" i="2"/>
  <c r="V362" i="2"/>
  <c r="N362" i="2"/>
  <c r="W362" i="2"/>
  <c r="O362" i="2"/>
  <c r="U362" i="2"/>
  <c r="M362" i="2"/>
  <c r="X103" i="2"/>
  <c r="P103" i="2"/>
  <c r="U103" i="2"/>
  <c r="T103" i="2"/>
  <c r="Y103" i="2"/>
  <c r="N103" i="2"/>
  <c r="S103" i="2"/>
  <c r="R103" i="2"/>
  <c r="Q103" i="2"/>
  <c r="O103" i="2"/>
  <c r="W103" i="2"/>
  <c r="V103" i="2"/>
  <c r="AH237" i="2"/>
  <c r="Z237" i="2"/>
  <c r="AG237" i="2"/>
  <c r="AN237" i="2"/>
  <c r="AF237" i="2"/>
  <c r="AM237" i="2"/>
  <c r="AE237" i="2"/>
  <c r="AL237" i="2"/>
  <c r="AD237" i="2"/>
  <c r="AJ237" i="2"/>
  <c r="AB237" i="2"/>
  <c r="AC237" i="2"/>
  <c r="AA237" i="2"/>
  <c r="AK237" i="2"/>
  <c r="AI237" i="2"/>
  <c r="AI540" i="2"/>
  <c r="AB540" i="2"/>
  <c r="AJ540" i="2"/>
  <c r="AK540" i="2"/>
  <c r="AC540" i="2"/>
  <c r="AA540" i="2"/>
  <c r="AM540" i="2"/>
  <c r="AL540" i="2"/>
  <c r="AE540" i="2"/>
  <c r="Z540" i="2"/>
  <c r="AD540" i="2"/>
  <c r="AF540" i="2"/>
  <c r="AH540" i="2"/>
  <c r="AN540" i="2"/>
  <c r="AG540" i="2"/>
  <c r="AF222" i="2"/>
  <c r="AD222" i="2"/>
  <c r="Z222" i="2"/>
  <c r="AK222" i="2"/>
  <c r="AG222" i="2"/>
  <c r="AC222" i="2"/>
  <c r="AJ222" i="2"/>
  <c r="AB222" i="2"/>
  <c r="AM222" i="2"/>
  <c r="AI222" i="2"/>
  <c r="AA222" i="2"/>
  <c r="AE222" i="2"/>
  <c r="AH222" i="2"/>
  <c r="AN222" i="2"/>
  <c r="AL222" i="2"/>
  <c r="AL514" i="2"/>
  <c r="AD514" i="2"/>
  <c r="AK514" i="2"/>
  <c r="AC514" i="2"/>
  <c r="AJ514" i="2"/>
  <c r="AB514" i="2"/>
  <c r="AI514" i="2"/>
  <c r="AA514" i="2"/>
  <c r="AH514" i="2"/>
  <c r="Z514" i="2"/>
  <c r="AN514" i="2"/>
  <c r="AM514" i="2"/>
  <c r="AG514" i="2"/>
  <c r="AF514" i="2"/>
  <c r="AE514" i="2"/>
  <c r="AJ205" i="2"/>
  <c r="AB205" i="2"/>
  <c r="AF205" i="2"/>
  <c r="AM205" i="2"/>
  <c r="AI205" i="2"/>
  <c r="AE205" i="2"/>
  <c r="AA205" i="2"/>
  <c r="AL205" i="2"/>
  <c r="AH205" i="2"/>
  <c r="AD205" i="2"/>
  <c r="Z205" i="2"/>
  <c r="AK205" i="2"/>
  <c r="AG205" i="2"/>
  <c r="AN205" i="2"/>
  <c r="AC205" i="2"/>
  <c r="AG456" i="2"/>
  <c r="AC456" i="2"/>
  <c r="AN456" i="2"/>
  <c r="AJ456" i="2"/>
  <c r="AF456" i="2"/>
  <c r="AB456" i="2"/>
  <c r="AM456" i="2"/>
  <c r="AI456" i="2"/>
  <c r="AE456" i="2"/>
  <c r="AA456" i="2"/>
  <c r="AL456" i="2"/>
  <c r="AH456" i="2"/>
  <c r="AD456" i="2"/>
  <c r="AK456" i="2"/>
  <c r="Z456" i="2"/>
  <c r="Z444" i="2"/>
  <c r="AL444" i="2"/>
  <c r="AH444" i="2"/>
  <c r="AD444" i="2"/>
  <c r="AK444" i="2"/>
  <c r="AG444" i="2"/>
  <c r="AC444" i="2"/>
  <c r="AN444" i="2"/>
  <c r="AJ444" i="2"/>
  <c r="AF444" i="2"/>
  <c r="AB444" i="2"/>
  <c r="AI444" i="2"/>
  <c r="AA444" i="2"/>
  <c r="AE444" i="2"/>
  <c r="AM444" i="2"/>
  <c r="AJ110" i="2"/>
  <c r="AB110" i="2"/>
  <c r="AI110" i="2"/>
  <c r="AA110" i="2"/>
  <c r="AH110" i="2"/>
  <c r="Z110" i="2"/>
  <c r="AG110" i="2"/>
  <c r="AN110" i="2"/>
  <c r="AF110" i="2"/>
  <c r="AL110" i="2"/>
  <c r="AD110" i="2"/>
  <c r="AE110" i="2"/>
  <c r="AC110" i="2"/>
  <c r="AK110" i="2"/>
  <c r="AM110" i="2"/>
  <c r="AN567" i="2"/>
  <c r="AF567" i="2"/>
  <c r="AM567" i="2"/>
  <c r="AE567" i="2"/>
  <c r="AL567" i="2"/>
  <c r="AD567" i="2"/>
  <c r="AK567" i="2"/>
  <c r="AC567" i="2"/>
  <c r="AJ567" i="2"/>
  <c r="AB567" i="2"/>
  <c r="AH567" i="2"/>
  <c r="Z567" i="2"/>
  <c r="AA567" i="2"/>
  <c r="AI567" i="2"/>
  <c r="AG567" i="2"/>
  <c r="AJ343" i="2"/>
  <c r="AB343" i="2"/>
  <c r="AI343" i="2"/>
  <c r="AA343" i="2"/>
  <c r="AH343" i="2"/>
  <c r="Z343" i="2"/>
  <c r="AG343" i="2"/>
  <c r="AN343" i="2"/>
  <c r="AF343" i="2"/>
  <c r="AL343" i="2"/>
  <c r="AD343" i="2"/>
  <c r="AE343" i="2"/>
  <c r="AC343" i="2"/>
  <c r="AM343" i="2"/>
  <c r="AK343" i="2"/>
  <c r="AH181" i="2"/>
  <c r="Z181" i="2"/>
  <c r="AG181" i="2"/>
  <c r="AM181" i="2"/>
  <c r="AE181" i="2"/>
  <c r="AL181" i="2"/>
  <c r="AD181" i="2"/>
  <c r="AA181" i="2"/>
  <c r="AN181" i="2"/>
  <c r="AK181" i="2"/>
  <c r="AJ181" i="2"/>
  <c r="AI181" i="2"/>
  <c r="AC181" i="2"/>
  <c r="AF181" i="2"/>
  <c r="AB181" i="2"/>
  <c r="AM545" i="2"/>
  <c r="AK545" i="2"/>
  <c r="AA545" i="2"/>
  <c r="AJ545" i="2"/>
  <c r="AF545" i="2"/>
  <c r="AN545" i="2"/>
  <c r="AL545" i="2"/>
  <c r="AC545" i="2"/>
  <c r="Z545" i="2"/>
  <c r="AI545" i="2"/>
  <c r="AB545" i="2"/>
  <c r="AD545" i="2"/>
  <c r="AH545" i="2"/>
  <c r="AG545" i="2"/>
  <c r="AE545" i="2"/>
  <c r="AI167" i="2"/>
  <c r="AA167" i="2"/>
  <c r="AH167" i="2"/>
  <c r="Z167" i="2"/>
  <c r="AN167" i="2"/>
  <c r="AF167" i="2"/>
  <c r="AM167" i="2"/>
  <c r="AE167" i="2"/>
  <c r="AJ167" i="2"/>
  <c r="AG167" i="2"/>
  <c r="AD167" i="2"/>
  <c r="AC167" i="2"/>
  <c r="AB167" i="2"/>
  <c r="AL167" i="2"/>
  <c r="AK167" i="2"/>
  <c r="AH797" i="2"/>
  <c r="Z797" i="2"/>
  <c r="AG797" i="2"/>
  <c r="AN797" i="2"/>
  <c r="AF797" i="2"/>
  <c r="AM797" i="2"/>
  <c r="AE797" i="2"/>
  <c r="AL797" i="2"/>
  <c r="AD797" i="2"/>
  <c r="AJ797" i="2"/>
  <c r="AB797" i="2"/>
  <c r="AK797" i="2"/>
  <c r="AC797" i="2"/>
  <c r="AI797" i="2"/>
  <c r="AA797" i="2"/>
  <c r="AN756" i="2"/>
  <c r="AF756" i="2"/>
  <c r="AM756" i="2"/>
  <c r="AE756" i="2"/>
  <c r="AL756" i="2"/>
  <c r="AD756" i="2"/>
  <c r="AK756" i="2"/>
  <c r="AC756" i="2"/>
  <c r="AJ756" i="2"/>
  <c r="AB756" i="2"/>
  <c r="AH756" i="2"/>
  <c r="Z756" i="2"/>
  <c r="AI756" i="2"/>
  <c r="AG756" i="2"/>
  <c r="AA756" i="2"/>
  <c r="AM140" i="2"/>
  <c r="AE140" i="2"/>
  <c r="AL140" i="2"/>
  <c r="AD140" i="2"/>
  <c r="AK140" i="2"/>
  <c r="AC140" i="2"/>
  <c r="AJ140" i="2"/>
  <c r="AB140" i="2"/>
  <c r="AI140" i="2"/>
  <c r="AA140" i="2"/>
  <c r="AG140" i="2"/>
  <c r="Z140" i="2"/>
  <c r="AH140" i="2"/>
  <c r="AF140" i="2"/>
  <c r="AN140" i="2"/>
  <c r="R696" i="2"/>
  <c r="Y696" i="2"/>
  <c r="Q696" i="2"/>
  <c r="X696" i="2"/>
  <c r="P696" i="2"/>
  <c r="W696" i="2"/>
  <c r="O696" i="2"/>
  <c r="V696" i="2"/>
  <c r="N696" i="2"/>
  <c r="T696" i="2"/>
  <c r="L696" i="2"/>
  <c r="U696" i="2"/>
  <c r="S696" i="2"/>
  <c r="AJ789" i="2"/>
  <c r="AB789" i="2"/>
  <c r="AI789" i="2"/>
  <c r="AA789" i="2"/>
  <c r="AH789" i="2"/>
  <c r="Z789" i="2"/>
  <c r="AG789" i="2"/>
  <c r="AN789" i="2"/>
  <c r="AF789" i="2"/>
  <c r="AL789" i="2"/>
  <c r="AD789" i="2"/>
  <c r="AM789" i="2"/>
  <c r="AK789" i="2"/>
  <c r="AE789" i="2"/>
  <c r="AC789" i="2"/>
  <c r="AJ38" i="2"/>
  <c r="AB38" i="2"/>
  <c r="AI38" i="2"/>
  <c r="AA38" i="2"/>
  <c r="AH38" i="2"/>
  <c r="Z38" i="2"/>
  <c r="AG38" i="2"/>
  <c r="AN38" i="2"/>
  <c r="AF38" i="2"/>
  <c r="AL38" i="2"/>
  <c r="AD38" i="2"/>
  <c r="AE38" i="2"/>
  <c r="AM38" i="2"/>
  <c r="AK38" i="2"/>
  <c r="AC38" i="2"/>
  <c r="AM577" i="2"/>
  <c r="AE577" i="2"/>
  <c r="AL577" i="2"/>
  <c r="AD577" i="2"/>
  <c r="AK577" i="2"/>
  <c r="AC577" i="2"/>
  <c r="AJ577" i="2"/>
  <c r="AB577" i="2"/>
  <c r="AI577" i="2"/>
  <c r="AA577" i="2"/>
  <c r="AG577" i="2"/>
  <c r="AN577" i="2"/>
  <c r="AH577" i="2"/>
  <c r="Z577" i="2"/>
  <c r="AF577" i="2"/>
  <c r="AK242" i="2"/>
  <c r="AC242" i="2"/>
  <c r="AJ242" i="2"/>
  <c r="AB242" i="2"/>
  <c r="AI242" i="2"/>
  <c r="AA242" i="2"/>
  <c r="AH242" i="2"/>
  <c r="Z242" i="2"/>
  <c r="AG242" i="2"/>
  <c r="AM242" i="2"/>
  <c r="AE242" i="2"/>
  <c r="AN242" i="2"/>
  <c r="AL242" i="2"/>
  <c r="AF242" i="2"/>
  <c r="AD242" i="2"/>
  <c r="AM266" i="2"/>
  <c r="AE266" i="2"/>
  <c r="AL266" i="2"/>
  <c r="AD266" i="2"/>
  <c r="AK266" i="2"/>
  <c r="AC266" i="2"/>
  <c r="AJ266" i="2"/>
  <c r="AB266" i="2"/>
  <c r="AI266" i="2"/>
  <c r="AA266" i="2"/>
  <c r="AG266" i="2"/>
  <c r="Z266" i="2"/>
  <c r="AH266" i="2"/>
  <c r="AN266" i="2"/>
  <c r="AF266" i="2"/>
  <c r="T656" i="2"/>
  <c r="L656" i="2"/>
  <c r="S656" i="2"/>
  <c r="R656" i="2"/>
  <c r="Y656" i="2"/>
  <c r="Q656" i="2"/>
  <c r="P656" i="2"/>
  <c r="O656" i="2"/>
  <c r="N656" i="2"/>
  <c r="M656" i="2"/>
  <c r="AK341" i="2"/>
  <c r="AG341" i="2"/>
  <c r="AC341" i="2"/>
  <c r="AN341" i="2"/>
  <c r="AJ341" i="2"/>
  <c r="AF341" i="2"/>
  <c r="AB341" i="2"/>
  <c r="AM341" i="2"/>
  <c r="AI341" i="2"/>
  <c r="AE341" i="2"/>
  <c r="AA341" i="2"/>
  <c r="AH341" i="2"/>
  <c r="AL341" i="2"/>
  <c r="AD341" i="2"/>
  <c r="Z341" i="2"/>
  <c r="T251" i="2"/>
  <c r="L251" i="2"/>
  <c r="S251" i="2"/>
  <c r="R251" i="2"/>
  <c r="Y251" i="2"/>
  <c r="Q251" i="2"/>
  <c r="X251" i="2"/>
  <c r="P251" i="2"/>
  <c r="V251" i="2"/>
  <c r="N251" i="2"/>
  <c r="O251" i="2"/>
  <c r="M251" i="2"/>
  <c r="U251" i="2"/>
  <c r="W251" i="2"/>
  <c r="R104" i="2"/>
  <c r="W104" i="2"/>
  <c r="O104" i="2"/>
  <c r="Q104" i="2"/>
  <c r="U104" i="2"/>
  <c r="T104" i="2"/>
  <c r="S104" i="2"/>
  <c r="P104" i="2"/>
  <c r="N104" i="2"/>
  <c r="M104" i="2"/>
  <c r="X104" i="2"/>
  <c r="Y104" i="2"/>
  <c r="V104" i="2"/>
  <c r="AH626" i="2"/>
  <c r="Z626" i="2"/>
  <c r="AG626" i="2"/>
  <c r="AN626" i="2"/>
  <c r="AF626" i="2"/>
  <c r="AM626" i="2"/>
  <c r="AE626" i="2"/>
  <c r="AL626" i="2"/>
  <c r="AD626" i="2"/>
  <c r="AJ626" i="2"/>
  <c r="AB626" i="2"/>
  <c r="AK626" i="2"/>
  <c r="AI626" i="2"/>
  <c r="AC626" i="2"/>
  <c r="AA626" i="2"/>
  <c r="AM197" i="2"/>
  <c r="AH197" i="2"/>
  <c r="AG197" i="2"/>
  <c r="AD197" i="2"/>
  <c r="AF197" i="2"/>
  <c r="AN197" i="2"/>
  <c r="AB197" i="2"/>
  <c r="AE197" i="2"/>
  <c r="Z197" i="2"/>
  <c r="AL197" i="2"/>
  <c r="AA197" i="2"/>
  <c r="AK197" i="2"/>
  <c r="AC197" i="2"/>
  <c r="AI197" i="2"/>
  <c r="AJ197" i="2"/>
  <c r="AJ672" i="2"/>
  <c r="AB672" i="2"/>
  <c r="AI672" i="2"/>
  <c r="AA672" i="2"/>
  <c r="AG672" i="2"/>
  <c r="AM672" i="2"/>
  <c r="AE672" i="2"/>
  <c r="AC672" i="2"/>
  <c r="Z672" i="2"/>
  <c r="AN672" i="2"/>
  <c r="AL672" i="2"/>
  <c r="AK672" i="2"/>
  <c r="AF672" i="2"/>
  <c r="AH672" i="2"/>
  <c r="AD672" i="2"/>
  <c r="AH413" i="2"/>
  <c r="Z413" i="2"/>
  <c r="AG413" i="2"/>
  <c r="AN413" i="2"/>
  <c r="AF413" i="2"/>
  <c r="AM413" i="2"/>
  <c r="AE413" i="2"/>
  <c r="AK413" i="2"/>
  <c r="AJ413" i="2"/>
  <c r="AI413" i="2"/>
  <c r="AD413" i="2"/>
  <c r="AC413" i="2"/>
  <c r="AA413" i="2"/>
  <c r="AB413" i="2"/>
  <c r="AL413" i="2"/>
  <c r="AL666" i="2"/>
  <c r="AD666" i="2"/>
  <c r="AK666" i="2"/>
  <c r="AC666" i="2"/>
  <c r="AJ666" i="2"/>
  <c r="AB666" i="2"/>
  <c r="AI666" i="2"/>
  <c r="AA666" i="2"/>
  <c r="AH666" i="2"/>
  <c r="Z666" i="2"/>
  <c r="AN666" i="2"/>
  <c r="AF666" i="2"/>
  <c r="AG666" i="2"/>
  <c r="AE666" i="2"/>
  <c r="AM666" i="2"/>
  <c r="AK451" i="2"/>
  <c r="AC451" i="2"/>
  <c r="AJ451" i="2"/>
  <c r="AB451" i="2"/>
  <c r="AI451" i="2"/>
  <c r="AA451" i="2"/>
  <c r="AH451" i="2"/>
  <c r="Z451" i="2"/>
  <c r="AN451" i="2"/>
  <c r="AM451" i="2"/>
  <c r="AL451" i="2"/>
  <c r="AG451" i="2"/>
  <c r="AF451" i="2"/>
  <c r="AD451" i="2"/>
  <c r="AE451" i="2"/>
  <c r="AI605" i="2"/>
  <c r="AA605" i="2"/>
  <c r="AH605" i="2"/>
  <c r="Z605" i="2"/>
  <c r="AG605" i="2"/>
  <c r="AN605" i="2"/>
  <c r="AF605" i="2"/>
  <c r="AM605" i="2"/>
  <c r="AE605" i="2"/>
  <c r="AK605" i="2"/>
  <c r="AC605" i="2"/>
  <c r="AL605" i="2"/>
  <c r="AJ605" i="2"/>
  <c r="AD605" i="2"/>
  <c r="AB605" i="2"/>
  <c r="AM191" i="2"/>
  <c r="AE191" i="2"/>
  <c r="AB191" i="2"/>
  <c r="AJ191" i="2"/>
  <c r="AN191" i="2"/>
  <c r="AF191" i="2"/>
  <c r="AI191" i="2"/>
  <c r="AL191" i="2"/>
  <c r="AD191" i="2"/>
  <c r="Z191" i="2"/>
  <c r="AA191" i="2"/>
  <c r="AK191" i="2"/>
  <c r="AH191" i="2"/>
  <c r="AC191" i="2"/>
  <c r="AG191" i="2"/>
  <c r="AN408" i="2"/>
  <c r="AF408" i="2"/>
  <c r="AM408" i="2"/>
  <c r="AE408" i="2"/>
  <c r="AL408" i="2"/>
  <c r="AD408" i="2"/>
  <c r="AK408" i="2"/>
  <c r="AC408" i="2"/>
  <c r="AI408" i="2"/>
  <c r="AH408" i="2"/>
  <c r="AG408" i="2"/>
  <c r="AB408" i="2"/>
  <c r="AA408" i="2"/>
  <c r="AJ408" i="2"/>
  <c r="Z408" i="2"/>
  <c r="AH770" i="2"/>
  <c r="Z770" i="2"/>
  <c r="AG770" i="2"/>
  <c r="AN770" i="2"/>
  <c r="AF770" i="2"/>
  <c r="AM770" i="2"/>
  <c r="AE770" i="2"/>
  <c r="AL770" i="2"/>
  <c r="AD770" i="2"/>
  <c r="AJ770" i="2"/>
  <c r="AB770" i="2"/>
  <c r="AK770" i="2"/>
  <c r="AC770" i="2"/>
  <c r="AI770" i="2"/>
  <c r="AA770" i="2"/>
  <c r="T216" i="2"/>
  <c r="S216" i="2"/>
  <c r="Y216" i="2"/>
  <c r="Q216" i="2"/>
  <c r="X216" i="2"/>
  <c r="P216" i="2"/>
  <c r="V216" i="2"/>
  <c r="N216" i="2"/>
  <c r="U216" i="2"/>
  <c r="R216" i="2"/>
  <c r="O216" i="2"/>
  <c r="M216" i="2"/>
  <c r="W216" i="2"/>
  <c r="S68" i="2"/>
  <c r="R68" i="2"/>
  <c r="Y68" i="2"/>
  <c r="Q68" i="2"/>
  <c r="X68" i="2"/>
  <c r="P68" i="2"/>
  <c r="W68" i="2"/>
  <c r="O68" i="2"/>
  <c r="U68" i="2"/>
  <c r="M68" i="2"/>
  <c r="V68" i="2"/>
  <c r="T68" i="2"/>
  <c r="N68" i="2"/>
  <c r="L68" i="2"/>
  <c r="AG239" i="2"/>
  <c r="AD239" i="2"/>
  <c r="Z239" i="2"/>
  <c r="AK239" i="2"/>
  <c r="AC239" i="2"/>
  <c r="AN239" i="2"/>
  <c r="AJ239" i="2"/>
  <c r="AF239" i="2"/>
  <c r="AB239" i="2"/>
  <c r="AM239" i="2"/>
  <c r="AI239" i="2"/>
  <c r="AA239" i="2"/>
  <c r="AH239" i="2"/>
  <c r="AE239" i="2"/>
  <c r="AL239" i="2"/>
  <c r="AJ572" i="2"/>
  <c r="AB572" i="2"/>
  <c r="AI572" i="2"/>
  <c r="AA572" i="2"/>
  <c r="AH572" i="2"/>
  <c r="Z572" i="2"/>
  <c r="AG572" i="2"/>
  <c r="AN572" i="2"/>
  <c r="AF572" i="2"/>
  <c r="AL572" i="2"/>
  <c r="AD572" i="2"/>
  <c r="AE572" i="2"/>
  <c r="AC572" i="2"/>
  <c r="AM572" i="2"/>
  <c r="AK572" i="2"/>
  <c r="AL450" i="2"/>
  <c r="AB450" i="2"/>
  <c r="AM450" i="2"/>
  <c r="AI450" i="2"/>
  <c r="AE450" i="2"/>
  <c r="AA450" i="2"/>
  <c r="AD450" i="2"/>
  <c r="AH450" i="2"/>
  <c r="Z450" i="2"/>
  <c r="AK450" i="2"/>
  <c r="AG450" i="2"/>
  <c r="AJ450" i="2"/>
  <c r="AC450" i="2"/>
  <c r="AN450" i="2"/>
  <c r="AF450" i="2"/>
  <c r="W70" i="2"/>
  <c r="O70" i="2"/>
  <c r="V70" i="2"/>
  <c r="N70" i="2"/>
  <c r="U70" i="2"/>
  <c r="M70" i="2"/>
  <c r="T70" i="2"/>
  <c r="L70" i="2"/>
  <c r="S70" i="2"/>
  <c r="Y70" i="2"/>
  <c r="Q70" i="2"/>
  <c r="X70" i="2"/>
  <c r="R70" i="2"/>
  <c r="P70" i="2"/>
  <c r="T581" i="2"/>
  <c r="L581" i="2"/>
  <c r="S581" i="2"/>
  <c r="R581" i="2"/>
  <c r="Y581" i="2"/>
  <c r="Q581" i="2"/>
  <c r="X581" i="2"/>
  <c r="P581" i="2"/>
  <c r="W581" i="2"/>
  <c r="O581" i="2"/>
  <c r="N581" i="2"/>
  <c r="M581" i="2"/>
  <c r="V581" i="2"/>
  <c r="U581" i="2"/>
  <c r="AK152" i="2"/>
  <c r="AC152" i="2"/>
  <c r="AJ152" i="2"/>
  <c r="AB152" i="2"/>
  <c r="AH152" i="2"/>
  <c r="Z152" i="2"/>
  <c r="AG152" i="2"/>
  <c r="AL152" i="2"/>
  <c r="AI152" i="2"/>
  <c r="AF152" i="2"/>
  <c r="AE152" i="2"/>
  <c r="AD152" i="2"/>
  <c r="AN152" i="2"/>
  <c r="AM152" i="2"/>
  <c r="AA152" i="2"/>
  <c r="AJ281" i="2"/>
  <c r="AB281" i="2"/>
  <c r="AI281" i="2"/>
  <c r="AA281" i="2"/>
  <c r="AH281" i="2"/>
  <c r="Z281" i="2"/>
  <c r="AG281" i="2"/>
  <c r="AN281" i="2"/>
  <c r="AF281" i="2"/>
  <c r="AL281" i="2"/>
  <c r="AD281" i="2"/>
  <c r="AM281" i="2"/>
  <c r="AK281" i="2"/>
  <c r="AE281" i="2"/>
  <c r="AC281" i="2"/>
  <c r="X659" i="2"/>
  <c r="P659" i="2"/>
  <c r="W659" i="2"/>
  <c r="O659" i="2"/>
  <c r="V659" i="2"/>
  <c r="N659" i="2"/>
  <c r="U659" i="2"/>
  <c r="M659" i="2"/>
  <c r="T659" i="2"/>
  <c r="L659" i="2"/>
  <c r="S659" i="2"/>
  <c r="Y659" i="2"/>
  <c r="R659" i="2"/>
  <c r="Q659" i="2"/>
  <c r="AL792" i="2"/>
  <c r="AD792" i="2"/>
  <c r="AK792" i="2"/>
  <c r="AC792" i="2"/>
  <c r="AJ792" i="2"/>
  <c r="AB792" i="2"/>
  <c r="AI792" i="2"/>
  <c r="AA792" i="2"/>
  <c r="AH792" i="2"/>
  <c r="Z792" i="2"/>
  <c r="AN792" i="2"/>
  <c r="AF792" i="2"/>
  <c r="AM792" i="2"/>
  <c r="AG792" i="2"/>
  <c r="AE792" i="2"/>
  <c r="AI538" i="2"/>
  <c r="AH538" i="2"/>
  <c r="AA538" i="2"/>
  <c r="AL538" i="2"/>
  <c r="AG538" i="2"/>
  <c r="Z538" i="2"/>
  <c r="AE538" i="2"/>
  <c r="AN538" i="2"/>
  <c r="AJ538" i="2"/>
  <c r="AD538" i="2"/>
  <c r="AC538" i="2"/>
  <c r="AK538" i="2"/>
  <c r="AM538" i="2"/>
  <c r="AF538" i="2"/>
  <c r="AB538" i="2"/>
  <c r="AM318" i="2"/>
  <c r="AE318" i="2"/>
  <c r="AL318" i="2"/>
  <c r="AD318" i="2"/>
  <c r="AK318" i="2"/>
  <c r="AC318" i="2"/>
  <c r="AJ318" i="2"/>
  <c r="AB318" i="2"/>
  <c r="AI318" i="2"/>
  <c r="AA318" i="2"/>
  <c r="AG318" i="2"/>
  <c r="AH318" i="2"/>
  <c r="AF318" i="2"/>
  <c r="Z318" i="2"/>
  <c r="AN318" i="2"/>
  <c r="AK374" i="2"/>
  <c r="AC374" i="2"/>
  <c r="AJ374" i="2"/>
  <c r="AB374" i="2"/>
  <c r="AI374" i="2"/>
  <c r="AA374" i="2"/>
  <c r="AH374" i="2"/>
  <c r="Z374" i="2"/>
  <c r="AG374" i="2"/>
  <c r="AM374" i="2"/>
  <c r="AE374" i="2"/>
  <c r="AF374" i="2"/>
  <c r="AD374" i="2"/>
  <c r="AN374" i="2"/>
  <c r="AL374" i="2"/>
  <c r="AH46" i="2"/>
  <c r="AI46" i="2"/>
  <c r="AA46" i="2"/>
  <c r="AB46" i="2"/>
  <c r="AE46" i="2"/>
  <c r="Z46" i="2"/>
  <c r="AJ46" i="2"/>
  <c r="AC46" i="2"/>
  <c r="AM46" i="2"/>
  <c r="AG46" i="2"/>
  <c r="AK46" i="2"/>
  <c r="AD46" i="2"/>
  <c r="AL46" i="2"/>
  <c r="AF46" i="2"/>
  <c r="AN46" i="2"/>
  <c r="AL420" i="2"/>
  <c r="AD420" i="2"/>
  <c r="AK420" i="2"/>
  <c r="AC420" i="2"/>
  <c r="AJ420" i="2"/>
  <c r="AB420" i="2"/>
  <c r="AI420" i="2"/>
  <c r="AA420" i="2"/>
  <c r="AN420" i="2"/>
  <c r="AM420" i="2"/>
  <c r="AH420" i="2"/>
  <c r="AG420" i="2"/>
  <c r="AE420" i="2"/>
  <c r="AF420" i="2"/>
  <c r="Z420" i="2"/>
  <c r="AI760" i="2"/>
  <c r="AA760" i="2"/>
  <c r="AH760" i="2"/>
  <c r="Z760" i="2"/>
  <c r="AG760" i="2"/>
  <c r="AN760" i="2"/>
  <c r="AF760" i="2"/>
  <c r="AM760" i="2"/>
  <c r="AE760" i="2"/>
  <c r="AK760" i="2"/>
  <c r="AC760" i="2"/>
  <c r="AD760" i="2"/>
  <c r="AB760" i="2"/>
  <c r="AL760" i="2"/>
  <c r="AJ760" i="2"/>
  <c r="AD422" i="2"/>
  <c r="Z422" i="2"/>
  <c r="AK422" i="2"/>
  <c r="AG422" i="2"/>
  <c r="AC422" i="2"/>
  <c r="AN422" i="2"/>
  <c r="AJ422" i="2"/>
  <c r="AF422" i="2"/>
  <c r="AB422" i="2"/>
  <c r="AM422" i="2"/>
  <c r="AI422" i="2"/>
  <c r="AH422" i="2"/>
  <c r="AE422" i="2"/>
  <c r="AL422" i="2"/>
  <c r="AA422" i="2"/>
  <c r="AG147" i="2"/>
  <c r="AM147" i="2"/>
  <c r="AL147" i="2"/>
  <c r="AI147" i="2"/>
  <c r="Z147" i="2"/>
  <c r="AH147" i="2"/>
  <c r="AF147" i="2"/>
  <c r="AE147" i="2"/>
  <c r="AD147" i="2"/>
  <c r="AK147" i="2"/>
  <c r="AB147" i="2"/>
  <c r="AC147" i="2"/>
  <c r="AA147" i="2"/>
  <c r="AN147" i="2"/>
  <c r="AJ147" i="2"/>
  <c r="AH429" i="2"/>
  <c r="Z429" i="2"/>
  <c r="AG429" i="2"/>
  <c r="AN429" i="2"/>
  <c r="AF429" i="2"/>
  <c r="AM429" i="2"/>
  <c r="AE429" i="2"/>
  <c r="AC429" i="2"/>
  <c r="AB429" i="2"/>
  <c r="AA429" i="2"/>
  <c r="AL429" i="2"/>
  <c r="AK429" i="2"/>
  <c r="AI429" i="2"/>
  <c r="AJ429" i="2"/>
  <c r="AD429" i="2"/>
  <c r="AN124" i="2"/>
  <c r="AF124" i="2"/>
  <c r="AM124" i="2"/>
  <c r="AE124" i="2"/>
  <c r="AL124" i="2"/>
  <c r="AD124" i="2"/>
  <c r="AK124" i="2"/>
  <c r="AC124" i="2"/>
  <c r="AJ124" i="2"/>
  <c r="AB124" i="2"/>
  <c r="AH124" i="2"/>
  <c r="Z124" i="2"/>
  <c r="AG124" i="2"/>
  <c r="AI124" i="2"/>
  <c r="AA124" i="2"/>
  <c r="AI198" i="2"/>
  <c r="AA198" i="2"/>
  <c r="AH198" i="2"/>
  <c r="Z198" i="2"/>
  <c r="AN198" i="2"/>
  <c r="AF198" i="2"/>
  <c r="AM198" i="2"/>
  <c r="AE198" i="2"/>
  <c r="AB198" i="2"/>
  <c r="AL198" i="2"/>
  <c r="AK198" i="2"/>
  <c r="AJ198" i="2"/>
  <c r="AD198" i="2"/>
  <c r="AG198" i="2"/>
  <c r="AC198" i="2"/>
  <c r="AH759" i="2"/>
  <c r="Z759" i="2"/>
  <c r="AG759" i="2"/>
  <c r="AN759" i="2"/>
  <c r="AO759" i="2" s="1"/>
  <c r="AP759" i="2" s="1"/>
  <c r="AQ759" i="2" s="1"/>
  <c r="AR759" i="2" s="1"/>
  <c r="AS759" i="2" s="1"/>
  <c r="AT759" i="2" s="1"/>
  <c r="AU759" i="2" s="1"/>
  <c r="AV759" i="2" s="1"/>
  <c r="AW759" i="2" s="1"/>
  <c r="AX759" i="2" s="1"/>
  <c r="AY759" i="2" s="1"/>
  <c r="AZ759" i="2" s="1"/>
  <c r="BA759" i="2" s="1"/>
  <c r="BB759" i="2" s="1"/>
  <c r="BC759" i="2" s="1"/>
  <c r="BD759" i="2" s="1"/>
  <c r="BE759" i="2" s="1"/>
  <c r="BF759" i="2" s="1"/>
  <c r="BG759" i="2" s="1"/>
  <c r="BH759" i="2" s="1"/>
  <c r="AF759" i="2"/>
  <c r="AM759" i="2"/>
  <c r="AE759" i="2"/>
  <c r="AL759" i="2"/>
  <c r="AD759" i="2"/>
  <c r="AJ759" i="2"/>
  <c r="AB759" i="2"/>
  <c r="AK759" i="2"/>
  <c r="AI759" i="2"/>
  <c r="AC759" i="2"/>
  <c r="AA759" i="2"/>
  <c r="AJ561" i="2"/>
  <c r="AB561" i="2"/>
  <c r="AI561" i="2"/>
  <c r="AA561" i="2"/>
  <c r="AH561" i="2"/>
  <c r="Z561" i="2"/>
  <c r="AG561" i="2"/>
  <c r="AN561" i="2"/>
  <c r="AF561" i="2"/>
  <c r="AL561" i="2"/>
  <c r="AD561" i="2"/>
  <c r="AM561" i="2"/>
  <c r="AE561" i="2"/>
  <c r="AK561" i="2"/>
  <c r="AC561" i="2"/>
  <c r="AG757" i="2"/>
  <c r="AN757" i="2"/>
  <c r="AF757" i="2"/>
  <c r="AM757" i="2"/>
  <c r="AE757" i="2"/>
  <c r="AL757" i="2"/>
  <c r="AD757" i="2"/>
  <c r="AK757" i="2"/>
  <c r="AC757" i="2"/>
  <c r="AI757" i="2"/>
  <c r="AA757" i="2"/>
  <c r="AB757" i="2"/>
  <c r="Z757" i="2"/>
  <c r="AJ757" i="2"/>
  <c r="AH757" i="2"/>
  <c r="AJ186" i="2"/>
  <c r="AB186" i="2"/>
  <c r="AI186" i="2"/>
  <c r="AA186" i="2"/>
  <c r="AG186" i="2"/>
  <c r="AN186" i="2"/>
  <c r="AF186" i="2"/>
  <c r="AC186" i="2"/>
  <c r="Z186" i="2"/>
  <c r="AM186" i="2"/>
  <c r="AL186" i="2"/>
  <c r="AK186" i="2"/>
  <c r="AE186" i="2"/>
  <c r="AH186" i="2"/>
  <c r="AD186" i="2"/>
  <c r="AM565" i="2"/>
  <c r="AE565" i="2"/>
  <c r="AL565" i="2"/>
  <c r="AD565" i="2"/>
  <c r="AK565" i="2"/>
  <c r="AC565" i="2"/>
  <c r="AJ565" i="2"/>
  <c r="AB565" i="2"/>
  <c r="AI565" i="2"/>
  <c r="AA565" i="2"/>
  <c r="AG565" i="2"/>
  <c r="AN565" i="2"/>
  <c r="AH565" i="2"/>
  <c r="AF565" i="2"/>
  <c r="Z565" i="2"/>
  <c r="AK673" i="2"/>
  <c r="AC673" i="2"/>
  <c r="AJ673" i="2"/>
  <c r="AB673" i="2"/>
  <c r="AH673" i="2"/>
  <c r="Z673" i="2"/>
  <c r="AN673" i="2"/>
  <c r="AF673" i="2"/>
  <c r="AD673" i="2"/>
  <c r="AA673" i="2"/>
  <c r="AM673" i="2"/>
  <c r="AL673" i="2"/>
  <c r="AG673" i="2"/>
  <c r="AI673" i="2"/>
  <c r="AE673" i="2"/>
  <c r="X253" i="2"/>
  <c r="P253" i="2"/>
  <c r="W253" i="2"/>
  <c r="O253" i="2"/>
  <c r="V253" i="2"/>
  <c r="N253" i="2"/>
  <c r="U253" i="2"/>
  <c r="M253" i="2"/>
  <c r="T253" i="2"/>
  <c r="L253" i="2"/>
  <c r="R253" i="2"/>
  <c r="S253" i="2"/>
  <c r="Q253" i="2"/>
  <c r="Y253" i="2"/>
  <c r="AN394" i="2"/>
  <c r="AF394" i="2"/>
  <c r="AM394" i="2"/>
  <c r="AE394" i="2"/>
  <c r="AL394" i="2"/>
  <c r="AD394" i="2"/>
  <c r="AK394" i="2"/>
  <c r="AC394" i="2"/>
  <c r="AA394" i="2"/>
  <c r="Z394" i="2"/>
  <c r="AJ394" i="2"/>
  <c r="AI394" i="2"/>
  <c r="AG394" i="2"/>
  <c r="AH394" i="2"/>
  <c r="AB394" i="2"/>
  <c r="AH558" i="2"/>
  <c r="Z558" i="2"/>
  <c r="AG558" i="2"/>
  <c r="AN558" i="2"/>
  <c r="AF558" i="2"/>
  <c r="AM558" i="2"/>
  <c r="AE558" i="2"/>
  <c r="AL558" i="2"/>
  <c r="AD558" i="2"/>
  <c r="AJ558" i="2"/>
  <c r="AB558" i="2"/>
  <c r="AK558" i="2"/>
  <c r="AC558" i="2"/>
  <c r="AI558" i="2"/>
  <c r="AA558" i="2"/>
  <c r="AN177" i="2"/>
  <c r="AF177" i="2"/>
  <c r="AC177" i="2"/>
  <c r="AJ177" i="2"/>
  <c r="AB177" i="2"/>
  <c r="AM177" i="2"/>
  <c r="AE177" i="2"/>
  <c r="AL177" i="2"/>
  <c r="AH177" i="2"/>
  <c r="AD177" i="2"/>
  <c r="AA177" i="2"/>
  <c r="AK177" i="2"/>
  <c r="AI177" i="2"/>
  <c r="Z177" i="2"/>
  <c r="AG177" i="2"/>
  <c r="AK58" i="2"/>
  <c r="AI58" i="2"/>
  <c r="AD58" i="2"/>
  <c r="AC58" i="2"/>
  <c r="AL58" i="2"/>
  <c r="AN58" i="2"/>
  <c r="AB58" i="2"/>
  <c r="AF58" i="2"/>
  <c r="AG58" i="2"/>
  <c r="Z58" i="2"/>
  <c r="AH58" i="2"/>
  <c r="AJ58" i="2"/>
  <c r="AE58" i="2"/>
  <c r="AA58" i="2"/>
  <c r="AM58" i="2"/>
  <c r="AF188" i="2"/>
  <c r="AB188" i="2"/>
  <c r="AM188" i="2"/>
  <c r="AI188" i="2"/>
  <c r="AE188" i="2"/>
  <c r="AA188" i="2"/>
  <c r="AL188" i="2"/>
  <c r="AH188" i="2"/>
  <c r="AD188" i="2"/>
  <c r="Z188" i="2"/>
  <c r="AK188" i="2"/>
  <c r="AG188" i="2"/>
  <c r="AC188" i="2"/>
  <c r="AJ188" i="2"/>
  <c r="AN188" i="2"/>
  <c r="V510" i="2"/>
  <c r="N510" i="2"/>
  <c r="U510" i="2"/>
  <c r="S510" i="2"/>
  <c r="Y510" i="2"/>
  <c r="Q510" i="2"/>
  <c r="L510" i="2"/>
  <c r="X510" i="2"/>
  <c r="W510" i="2"/>
  <c r="P510" i="2"/>
  <c r="T510" i="2"/>
  <c r="R510" i="2"/>
  <c r="O510" i="2"/>
  <c r="AI309" i="2"/>
  <c r="AA309" i="2"/>
  <c r="AH309" i="2"/>
  <c r="Z309" i="2"/>
  <c r="AG309" i="2"/>
  <c r="AN309" i="2"/>
  <c r="AF309" i="2"/>
  <c r="AM309" i="2"/>
  <c r="AE309" i="2"/>
  <c r="AK309" i="2"/>
  <c r="AC309" i="2"/>
  <c r="AL309" i="2"/>
  <c r="AJ309" i="2"/>
  <c r="AD309" i="2"/>
  <c r="AB309" i="2"/>
  <c r="AL244" i="2"/>
  <c r="AD244" i="2"/>
  <c r="AK244" i="2"/>
  <c r="AC244" i="2"/>
  <c r="AJ244" i="2"/>
  <c r="AB244" i="2"/>
  <c r="AI244" i="2"/>
  <c r="AA244" i="2"/>
  <c r="AH244" i="2"/>
  <c r="Z244" i="2"/>
  <c r="AN244" i="2"/>
  <c r="AF244" i="2"/>
  <c r="AG244" i="2"/>
  <c r="AE244" i="2"/>
  <c r="AM244" i="2"/>
  <c r="AE228" i="2"/>
  <c r="AA228" i="2"/>
  <c r="AL228" i="2"/>
  <c r="AH228" i="2"/>
  <c r="AG228" i="2"/>
  <c r="AD228" i="2"/>
  <c r="Z228" i="2"/>
  <c r="AK228" i="2"/>
  <c r="AC228" i="2"/>
  <c r="AN228" i="2"/>
  <c r="AJ228" i="2"/>
  <c r="AB228" i="2"/>
  <c r="AF228" i="2"/>
  <c r="AM228" i="2"/>
  <c r="AI228" i="2"/>
  <c r="AM437" i="2"/>
  <c r="AE437" i="2"/>
  <c r="AL437" i="2"/>
  <c r="AD437" i="2"/>
  <c r="AK437" i="2"/>
  <c r="AC437" i="2"/>
  <c r="AJ437" i="2"/>
  <c r="AB437" i="2"/>
  <c r="AH437" i="2"/>
  <c r="AG437" i="2"/>
  <c r="AF437" i="2"/>
  <c r="AA437" i="2"/>
  <c r="Z437" i="2"/>
  <c r="AN437" i="2"/>
  <c r="AI437" i="2"/>
  <c r="AH339" i="2"/>
  <c r="Z339" i="2"/>
  <c r="AG339" i="2"/>
  <c r="AN339" i="2"/>
  <c r="AF339" i="2"/>
  <c r="AM339" i="2"/>
  <c r="AE339" i="2"/>
  <c r="AL339" i="2"/>
  <c r="AD339" i="2"/>
  <c r="AJ339" i="2"/>
  <c r="AB339" i="2"/>
  <c r="AC339" i="2"/>
  <c r="AA339" i="2"/>
  <c r="AK339" i="2"/>
  <c r="AI339" i="2"/>
  <c r="R623" i="2"/>
  <c r="Y623" i="2"/>
  <c r="Q623" i="2"/>
  <c r="X623" i="2"/>
  <c r="P623" i="2"/>
  <c r="W623" i="2"/>
  <c r="O623" i="2"/>
  <c r="V623" i="2"/>
  <c r="N623" i="2"/>
  <c r="T623" i="2"/>
  <c r="L623" i="2"/>
  <c r="U623" i="2"/>
  <c r="S623" i="2"/>
  <c r="M623" i="2"/>
  <c r="AE533" i="2"/>
  <c r="AL533" i="2"/>
  <c r="AN533" i="2"/>
  <c r="AM533" i="2"/>
  <c r="AF533" i="2"/>
  <c r="AC533" i="2"/>
  <c r="AI533" i="2"/>
  <c r="AB533" i="2"/>
  <c r="AK533" i="2"/>
  <c r="AH533" i="2"/>
  <c r="AJ533" i="2"/>
  <c r="AD533" i="2"/>
  <c r="Z533" i="2"/>
  <c r="AA533" i="2"/>
  <c r="AG533" i="2"/>
  <c r="AK118" i="2"/>
  <c r="AC118" i="2"/>
  <c r="AJ118" i="2"/>
  <c r="AB118" i="2"/>
  <c r="AI118" i="2"/>
  <c r="AA118" i="2"/>
  <c r="AH118" i="2"/>
  <c r="Z118" i="2"/>
  <c r="AG118" i="2"/>
  <c r="AM118" i="2"/>
  <c r="AE118" i="2"/>
  <c r="AF118" i="2"/>
  <c r="AD118" i="2"/>
  <c r="AN118" i="2"/>
  <c r="AO118" i="2" s="1"/>
  <c r="AP118" i="2" s="1"/>
  <c r="AQ118" i="2" s="1"/>
  <c r="AR118" i="2" s="1"/>
  <c r="AS118" i="2" s="1"/>
  <c r="AT118" i="2" s="1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AL118" i="2"/>
  <c r="AL644" i="2"/>
  <c r="AD644" i="2"/>
  <c r="AK644" i="2"/>
  <c r="AC644" i="2"/>
  <c r="AJ644" i="2"/>
  <c r="AB644" i="2"/>
  <c r="AI644" i="2"/>
  <c r="AA644" i="2"/>
  <c r="AH644" i="2"/>
  <c r="Z644" i="2"/>
  <c r="AN644" i="2"/>
  <c r="AF644" i="2"/>
  <c r="AM644" i="2"/>
  <c r="AG644" i="2"/>
  <c r="AE644" i="2"/>
  <c r="R473" i="2"/>
  <c r="Y473" i="2"/>
  <c r="Q473" i="2"/>
  <c r="X473" i="2"/>
  <c r="P473" i="2"/>
  <c r="W473" i="2"/>
  <c r="O473" i="2"/>
  <c r="V473" i="2"/>
  <c r="U473" i="2"/>
  <c r="T473" i="2"/>
  <c r="N473" i="2"/>
  <c r="S473" i="2"/>
  <c r="AM319" i="2"/>
  <c r="AI319" i="2"/>
  <c r="AE319" i="2"/>
  <c r="AA319" i="2"/>
  <c r="AL319" i="2"/>
  <c r="AH319" i="2"/>
  <c r="AD319" i="2"/>
  <c r="Z319" i="2"/>
  <c r="AK319" i="2"/>
  <c r="AG319" i="2"/>
  <c r="AC319" i="2"/>
  <c r="AJ319" i="2"/>
  <c r="AB319" i="2"/>
  <c r="AF319" i="2"/>
  <c r="AN319" i="2"/>
  <c r="AH267" i="2"/>
  <c r="AK267" i="2"/>
  <c r="AG267" i="2"/>
  <c r="AC267" i="2"/>
  <c r="AN267" i="2"/>
  <c r="AO267" i="2" s="1"/>
  <c r="AP267" i="2" s="1"/>
  <c r="AQ267" i="2" s="1"/>
  <c r="AR267" i="2" s="1"/>
  <c r="AS267" i="2" s="1"/>
  <c r="AT267" i="2" s="1"/>
  <c r="AU267" i="2" s="1"/>
  <c r="AV267" i="2" s="1"/>
  <c r="AW267" i="2" s="1"/>
  <c r="AX267" i="2" s="1"/>
  <c r="AY267" i="2" s="1"/>
  <c r="AZ267" i="2" s="1"/>
  <c r="BA267" i="2" s="1"/>
  <c r="BB267" i="2" s="1"/>
  <c r="BC267" i="2" s="1"/>
  <c r="BD267" i="2" s="1"/>
  <c r="BE267" i="2" s="1"/>
  <c r="BF267" i="2" s="1"/>
  <c r="BG267" i="2" s="1"/>
  <c r="BH267" i="2" s="1"/>
  <c r="AJ267" i="2"/>
  <c r="AF267" i="2"/>
  <c r="AB267" i="2"/>
  <c r="AM267" i="2"/>
  <c r="AI267" i="2"/>
  <c r="AE267" i="2"/>
  <c r="AA267" i="2"/>
  <c r="AL267" i="2"/>
  <c r="AD267" i="2"/>
  <c r="Z267" i="2"/>
  <c r="AG711" i="2"/>
  <c r="AN711" i="2"/>
  <c r="AF711" i="2"/>
  <c r="AM711" i="2"/>
  <c r="AE711" i="2"/>
  <c r="AL711" i="2"/>
  <c r="AD711" i="2"/>
  <c r="AK711" i="2"/>
  <c r="AC711" i="2"/>
  <c r="AI711" i="2"/>
  <c r="AA711" i="2"/>
  <c r="AJ711" i="2"/>
  <c r="AH711" i="2"/>
  <c r="AB711" i="2"/>
  <c r="Z711" i="2"/>
  <c r="AL753" i="2"/>
  <c r="AD753" i="2"/>
  <c r="AK753" i="2"/>
  <c r="AC753" i="2"/>
  <c r="AJ753" i="2"/>
  <c r="AB753" i="2"/>
  <c r="AI753" i="2"/>
  <c r="AA753" i="2"/>
  <c r="AH753" i="2"/>
  <c r="Z753" i="2"/>
  <c r="AN753" i="2"/>
  <c r="AF753" i="2"/>
  <c r="AM753" i="2"/>
  <c r="AG753" i="2"/>
  <c r="AE753" i="2"/>
  <c r="AI628" i="2"/>
  <c r="AA628" i="2"/>
  <c r="AH628" i="2"/>
  <c r="Z628" i="2"/>
  <c r="AG628" i="2"/>
  <c r="AN628" i="2"/>
  <c r="AF628" i="2"/>
  <c r="AM628" i="2"/>
  <c r="AE628" i="2"/>
  <c r="AK628" i="2"/>
  <c r="AC628" i="2"/>
  <c r="AL628" i="2"/>
  <c r="AD628" i="2"/>
  <c r="AJ628" i="2"/>
  <c r="AB628" i="2"/>
  <c r="AL776" i="2"/>
  <c r="AD776" i="2"/>
  <c r="AK776" i="2"/>
  <c r="AC776" i="2"/>
  <c r="AJ776" i="2"/>
  <c r="AB776" i="2"/>
  <c r="AI776" i="2"/>
  <c r="AA776" i="2"/>
  <c r="AH776" i="2"/>
  <c r="Z776" i="2"/>
  <c r="AN776" i="2"/>
  <c r="AF776" i="2"/>
  <c r="AG776" i="2"/>
  <c r="AM776" i="2"/>
  <c r="AE776" i="2"/>
  <c r="AG145" i="2"/>
  <c r="AN145" i="2"/>
  <c r="AF145" i="2"/>
  <c r="AM145" i="2"/>
  <c r="AE145" i="2"/>
  <c r="AL145" i="2"/>
  <c r="AD145" i="2"/>
  <c r="AK145" i="2"/>
  <c r="AC145" i="2"/>
  <c r="AI145" i="2"/>
  <c r="AA145" i="2"/>
  <c r="AJ145" i="2"/>
  <c r="AH145" i="2"/>
  <c r="AB145" i="2"/>
  <c r="Z145" i="2"/>
  <c r="AN45" i="2"/>
  <c r="Z45" i="2"/>
  <c r="AH45" i="2"/>
  <c r="AG45" i="2"/>
  <c r="AE45" i="2"/>
  <c r="AC45" i="2"/>
  <c r="AD45" i="2"/>
  <c r="AM45" i="2"/>
  <c r="AB45" i="2"/>
  <c r="AK45" i="2"/>
  <c r="AL45" i="2"/>
  <c r="AA45" i="2"/>
  <c r="AJ45" i="2"/>
  <c r="AI45" i="2"/>
  <c r="AF45" i="2"/>
  <c r="AL91" i="2"/>
  <c r="AD91" i="2"/>
  <c r="AC91" i="2"/>
  <c r="AN91" i="2"/>
  <c r="AJ91" i="2"/>
  <c r="AF91" i="2"/>
  <c r="AB91" i="2"/>
  <c r="AM91" i="2"/>
  <c r="AI91" i="2"/>
  <c r="AE91" i="2"/>
  <c r="AA91" i="2"/>
  <c r="AH91" i="2"/>
  <c r="Z91" i="2"/>
  <c r="AG91" i="2"/>
  <c r="AK91" i="2"/>
  <c r="AM156" i="2"/>
  <c r="AE156" i="2"/>
  <c r="AL156" i="2"/>
  <c r="AD156" i="2"/>
  <c r="AJ156" i="2"/>
  <c r="AB156" i="2"/>
  <c r="AI156" i="2"/>
  <c r="AA156" i="2"/>
  <c r="AN156" i="2"/>
  <c r="AK156" i="2"/>
  <c r="AH156" i="2"/>
  <c r="AG156" i="2"/>
  <c r="AF156" i="2"/>
  <c r="Z156" i="2"/>
  <c r="AC156" i="2"/>
  <c r="AN86" i="2"/>
  <c r="AF86" i="2"/>
  <c r="AK86" i="2"/>
  <c r="AD86" i="2"/>
  <c r="AI86" i="2"/>
  <c r="AL86" i="2"/>
  <c r="AE86" i="2"/>
  <c r="Z86" i="2"/>
  <c r="AG86" i="2"/>
  <c r="AA86" i="2"/>
  <c r="AJ86" i="2"/>
  <c r="AH86" i="2"/>
  <c r="AM86" i="2"/>
  <c r="AB86" i="2"/>
  <c r="AC86" i="2"/>
  <c r="AJ652" i="2"/>
  <c r="AB652" i="2"/>
  <c r="AI652" i="2"/>
  <c r="AA652" i="2"/>
  <c r="AH652" i="2"/>
  <c r="Z652" i="2"/>
  <c r="AG652" i="2"/>
  <c r="AN652" i="2"/>
  <c r="AO652" i="2" s="1"/>
  <c r="AP652" i="2" s="1"/>
  <c r="AQ652" i="2" s="1"/>
  <c r="AR652" i="2" s="1"/>
  <c r="AS652" i="2" s="1"/>
  <c r="AT652" i="2" s="1"/>
  <c r="AU652" i="2" s="1"/>
  <c r="AV652" i="2" s="1"/>
  <c r="AW652" i="2" s="1"/>
  <c r="AX652" i="2" s="1"/>
  <c r="AY652" i="2" s="1"/>
  <c r="AZ652" i="2" s="1"/>
  <c r="BA652" i="2" s="1"/>
  <c r="BB652" i="2" s="1"/>
  <c r="BC652" i="2" s="1"/>
  <c r="BD652" i="2" s="1"/>
  <c r="BE652" i="2" s="1"/>
  <c r="BF652" i="2" s="1"/>
  <c r="BG652" i="2" s="1"/>
  <c r="BH652" i="2" s="1"/>
  <c r="AF652" i="2"/>
  <c r="AL652" i="2"/>
  <c r="AD652" i="2"/>
  <c r="AM652" i="2"/>
  <c r="AE652" i="2"/>
  <c r="AK652" i="2"/>
  <c r="AC652" i="2"/>
  <c r="AH164" i="2"/>
  <c r="Z164" i="2"/>
  <c r="AG164" i="2"/>
  <c r="AM164" i="2"/>
  <c r="AE164" i="2"/>
  <c r="AL164" i="2"/>
  <c r="AD164" i="2"/>
  <c r="AI164" i="2"/>
  <c r="AF164" i="2"/>
  <c r="AC164" i="2"/>
  <c r="AB164" i="2"/>
  <c r="AA164" i="2"/>
  <c r="AK164" i="2"/>
  <c r="AN164" i="2"/>
  <c r="AJ164" i="2"/>
  <c r="AL764" i="2"/>
  <c r="AD764" i="2"/>
  <c r="AK764" i="2"/>
  <c r="AC764" i="2"/>
  <c r="AJ764" i="2"/>
  <c r="AB764" i="2"/>
  <c r="AI764" i="2"/>
  <c r="AA764" i="2"/>
  <c r="AH764" i="2"/>
  <c r="Z764" i="2"/>
  <c r="AN764" i="2"/>
  <c r="AF764" i="2"/>
  <c r="AM764" i="2"/>
  <c r="AG764" i="2"/>
  <c r="AE764" i="2"/>
  <c r="AN457" i="2"/>
  <c r="AF457" i="2"/>
  <c r="AM457" i="2"/>
  <c r="AE457" i="2"/>
  <c r="AL457" i="2"/>
  <c r="AD457" i="2"/>
  <c r="AK457" i="2"/>
  <c r="AC457" i="2"/>
  <c r="AA457" i="2"/>
  <c r="Z457" i="2"/>
  <c r="AJ457" i="2"/>
  <c r="AI457" i="2"/>
  <c r="AG457" i="2"/>
  <c r="AH457" i="2"/>
  <c r="AB457" i="2"/>
  <c r="AH55" i="2"/>
  <c r="Z55" i="2"/>
  <c r="AG55" i="2"/>
  <c r="AN55" i="2"/>
  <c r="AF55" i="2"/>
  <c r="AM55" i="2"/>
  <c r="AE55" i="2"/>
  <c r="AL55" i="2"/>
  <c r="AD55" i="2"/>
  <c r="AJ55" i="2"/>
  <c r="AB55" i="2"/>
  <c r="AC55" i="2"/>
  <c r="AA55" i="2"/>
  <c r="AK55" i="2"/>
  <c r="AI55" i="2"/>
  <c r="AJ417" i="2"/>
  <c r="AB417" i="2"/>
  <c r="AI417" i="2"/>
  <c r="AA417" i="2"/>
  <c r="AH417" i="2"/>
  <c r="Z417" i="2"/>
  <c r="AG417" i="2"/>
  <c r="AM417" i="2"/>
  <c r="AL417" i="2"/>
  <c r="AK417" i="2"/>
  <c r="AF417" i="2"/>
  <c r="AE417" i="2"/>
  <c r="AC417" i="2"/>
  <c r="AN417" i="2"/>
  <c r="AD417" i="2"/>
  <c r="AI799" i="2"/>
  <c r="AA799" i="2"/>
  <c r="AH799" i="2"/>
  <c r="Z799" i="2"/>
  <c r="AG799" i="2"/>
  <c r="AN799" i="2"/>
  <c r="AF799" i="2"/>
  <c r="AM799" i="2"/>
  <c r="AE799" i="2"/>
  <c r="AK799" i="2"/>
  <c r="AC799" i="2"/>
  <c r="AL799" i="2"/>
  <c r="AJ799" i="2"/>
  <c r="AD799" i="2"/>
  <c r="AB799" i="2"/>
  <c r="R100" i="2"/>
  <c r="Y100" i="2"/>
  <c r="Q100" i="2"/>
  <c r="X100" i="2"/>
  <c r="P100" i="2"/>
  <c r="W100" i="2"/>
  <c r="O100" i="2"/>
  <c r="V100" i="2"/>
  <c r="N100" i="2"/>
  <c r="T100" i="2"/>
  <c r="L100" i="2"/>
  <c r="U100" i="2"/>
  <c r="S100" i="2"/>
  <c r="M100" i="2"/>
  <c r="T285" i="2"/>
  <c r="L285" i="2"/>
  <c r="S285" i="2"/>
  <c r="R285" i="2"/>
  <c r="Y285" i="2"/>
  <c r="Q285" i="2"/>
  <c r="X285" i="2"/>
  <c r="P285" i="2"/>
  <c r="V285" i="2"/>
  <c r="N285" i="2"/>
  <c r="W285" i="2"/>
  <c r="U285" i="2"/>
  <c r="O285" i="2"/>
  <c r="M285" i="2"/>
  <c r="AN524" i="2"/>
  <c r="AH524" i="2"/>
  <c r="AG524" i="2"/>
  <c r="Z524" i="2"/>
  <c r="AM524" i="2"/>
  <c r="AK524" i="2"/>
  <c r="AF524" i="2"/>
  <c r="AB524" i="2"/>
  <c r="AL524" i="2"/>
  <c r="AA524" i="2"/>
  <c r="AJ524" i="2"/>
  <c r="AC524" i="2"/>
  <c r="AE524" i="2"/>
  <c r="AI524" i="2"/>
  <c r="AD524" i="2"/>
  <c r="AJ83" i="2"/>
  <c r="AB83" i="2"/>
  <c r="AI83" i="2"/>
  <c r="AA83" i="2"/>
  <c r="AH83" i="2"/>
  <c r="Z83" i="2"/>
  <c r="AG83" i="2"/>
  <c r="AN83" i="2"/>
  <c r="AF83" i="2"/>
  <c r="AL83" i="2"/>
  <c r="AD83" i="2"/>
  <c r="AE83" i="2"/>
  <c r="AC83" i="2"/>
  <c r="AM83" i="2"/>
  <c r="AK83" i="2"/>
  <c r="AG441" i="2"/>
  <c r="AN441" i="2"/>
  <c r="AF441" i="2"/>
  <c r="AM441" i="2"/>
  <c r="AE441" i="2"/>
  <c r="AL441" i="2"/>
  <c r="AD441" i="2"/>
  <c r="AJ441" i="2"/>
  <c r="AI441" i="2"/>
  <c r="AH441" i="2"/>
  <c r="AC441" i="2"/>
  <c r="AB441" i="2"/>
  <c r="Z441" i="2"/>
  <c r="AK441" i="2"/>
  <c r="AA441" i="2"/>
  <c r="AK345" i="2"/>
  <c r="AC345" i="2"/>
  <c r="AJ345" i="2"/>
  <c r="AB345" i="2"/>
  <c r="AI345" i="2"/>
  <c r="AA345" i="2"/>
  <c r="AH345" i="2"/>
  <c r="Z345" i="2"/>
  <c r="AG345" i="2"/>
  <c r="AM345" i="2"/>
  <c r="AE345" i="2"/>
  <c r="AN345" i="2"/>
  <c r="AL345" i="2"/>
  <c r="AF345" i="2"/>
  <c r="AD345" i="2"/>
  <c r="AH97" i="2"/>
  <c r="AD97" i="2"/>
  <c r="AK97" i="2"/>
  <c r="Z97" i="2"/>
  <c r="AG97" i="2"/>
  <c r="AC97" i="2"/>
  <c r="AN97" i="2"/>
  <c r="AJ97" i="2"/>
  <c r="AF97" i="2"/>
  <c r="AB97" i="2"/>
  <c r="AM97" i="2"/>
  <c r="AI97" i="2"/>
  <c r="AL97" i="2"/>
  <c r="AE97" i="2"/>
  <c r="AA97" i="2"/>
  <c r="AJ629" i="2"/>
  <c r="AB629" i="2"/>
  <c r="AI629" i="2"/>
  <c r="AA629" i="2"/>
  <c r="AH629" i="2"/>
  <c r="Z629" i="2"/>
  <c r="AG629" i="2"/>
  <c r="AN629" i="2"/>
  <c r="AO629" i="2" s="1"/>
  <c r="AP629" i="2" s="1"/>
  <c r="AQ629" i="2" s="1"/>
  <c r="AR629" i="2" s="1"/>
  <c r="AS629" i="2" s="1"/>
  <c r="AT629" i="2" s="1"/>
  <c r="AU629" i="2" s="1"/>
  <c r="AV629" i="2" s="1"/>
  <c r="AW629" i="2" s="1"/>
  <c r="AX629" i="2" s="1"/>
  <c r="AY629" i="2" s="1"/>
  <c r="AZ629" i="2" s="1"/>
  <c r="BA629" i="2" s="1"/>
  <c r="BB629" i="2" s="1"/>
  <c r="BC629" i="2" s="1"/>
  <c r="BD629" i="2" s="1"/>
  <c r="BE629" i="2" s="1"/>
  <c r="BF629" i="2" s="1"/>
  <c r="BG629" i="2" s="1"/>
  <c r="BH629" i="2" s="1"/>
  <c r="AF629" i="2"/>
  <c r="AL629" i="2"/>
  <c r="AD629" i="2"/>
  <c r="AM629" i="2"/>
  <c r="AK629" i="2"/>
  <c r="AE629" i="2"/>
  <c r="AC629" i="2"/>
  <c r="AN141" i="2"/>
  <c r="AO141" i="2" s="1"/>
  <c r="AP141" i="2" s="1"/>
  <c r="AQ141" i="2" s="1"/>
  <c r="AR141" i="2" s="1"/>
  <c r="AS141" i="2" s="1"/>
  <c r="AT141" i="2" s="1"/>
  <c r="AU141" i="2" s="1"/>
  <c r="AV141" i="2" s="1"/>
  <c r="AW141" i="2" s="1"/>
  <c r="AX141" i="2" s="1"/>
  <c r="AY141" i="2" s="1"/>
  <c r="AZ141" i="2" s="1"/>
  <c r="BA141" i="2" s="1"/>
  <c r="BB141" i="2" s="1"/>
  <c r="BC141" i="2" s="1"/>
  <c r="BD141" i="2" s="1"/>
  <c r="BE141" i="2" s="1"/>
  <c r="BF141" i="2" s="1"/>
  <c r="BG141" i="2" s="1"/>
  <c r="BH141" i="2" s="1"/>
  <c r="AF141" i="2"/>
  <c r="AM141" i="2"/>
  <c r="AE141" i="2"/>
  <c r="AL141" i="2"/>
  <c r="AD141" i="2"/>
  <c r="AK141" i="2"/>
  <c r="AC141" i="2"/>
  <c r="AJ141" i="2"/>
  <c r="AB141" i="2"/>
  <c r="AH141" i="2"/>
  <c r="Z141" i="2"/>
  <c r="AI141" i="2"/>
  <c r="AG141" i="2"/>
  <c r="AA141" i="2"/>
  <c r="AG568" i="2"/>
  <c r="AN568" i="2"/>
  <c r="AF568" i="2"/>
  <c r="AM568" i="2"/>
  <c r="AE568" i="2"/>
  <c r="AL568" i="2"/>
  <c r="AD568" i="2"/>
  <c r="AK568" i="2"/>
  <c r="AC568" i="2"/>
  <c r="AI568" i="2"/>
  <c r="AA568" i="2"/>
  <c r="AJ568" i="2"/>
  <c r="AH568" i="2"/>
  <c r="AB568" i="2"/>
  <c r="Z568" i="2"/>
  <c r="T211" i="2"/>
  <c r="S211" i="2"/>
  <c r="Y211" i="2"/>
  <c r="Q211" i="2"/>
  <c r="X211" i="2"/>
  <c r="P211" i="2"/>
  <c r="V211" i="2"/>
  <c r="N211" i="2"/>
  <c r="M211" i="2"/>
  <c r="W211" i="2"/>
  <c r="U211" i="2"/>
  <c r="R211" i="2"/>
  <c r="O211" i="2"/>
  <c r="AH604" i="2"/>
  <c r="Z604" i="2"/>
  <c r="AG604" i="2"/>
  <c r="AN604" i="2"/>
  <c r="AF604" i="2"/>
  <c r="AM604" i="2"/>
  <c r="AE604" i="2"/>
  <c r="AL604" i="2"/>
  <c r="AD604" i="2"/>
  <c r="AJ604" i="2"/>
  <c r="AB604" i="2"/>
  <c r="AK604" i="2"/>
  <c r="AC604" i="2"/>
  <c r="AI604" i="2"/>
  <c r="AA604" i="2"/>
  <c r="AN320" i="2"/>
  <c r="AF320" i="2"/>
  <c r="AM320" i="2"/>
  <c r="AE320" i="2"/>
  <c r="AL320" i="2"/>
  <c r="AD320" i="2"/>
  <c r="AK320" i="2"/>
  <c r="AC320" i="2"/>
  <c r="AJ320" i="2"/>
  <c r="AB320" i="2"/>
  <c r="AH320" i="2"/>
  <c r="Z320" i="2"/>
  <c r="AI320" i="2"/>
  <c r="AA320" i="2"/>
  <c r="AG320" i="2"/>
  <c r="AM554" i="2"/>
  <c r="AE554" i="2"/>
  <c r="AL554" i="2"/>
  <c r="AD554" i="2"/>
  <c r="AK554" i="2"/>
  <c r="AC554" i="2"/>
  <c r="AJ554" i="2"/>
  <c r="AB554" i="2"/>
  <c r="AI554" i="2"/>
  <c r="AA554" i="2"/>
  <c r="AG554" i="2"/>
  <c r="AH554" i="2"/>
  <c r="AF554" i="2"/>
  <c r="Z554" i="2"/>
  <c r="AN554" i="2"/>
  <c r="AK763" i="2"/>
  <c r="AC763" i="2"/>
  <c r="AJ763" i="2"/>
  <c r="AB763" i="2"/>
  <c r="AI763" i="2"/>
  <c r="AA763" i="2"/>
  <c r="AH763" i="2"/>
  <c r="Z763" i="2"/>
  <c r="AG763" i="2"/>
  <c r="AM763" i="2"/>
  <c r="AE763" i="2"/>
  <c r="AF763" i="2"/>
  <c r="AD763" i="2"/>
  <c r="AN763" i="2"/>
  <c r="AL763" i="2"/>
  <c r="AN334" i="2"/>
  <c r="AF334" i="2"/>
  <c r="AM334" i="2"/>
  <c r="AE334" i="2"/>
  <c r="AL334" i="2"/>
  <c r="AD334" i="2"/>
  <c r="AK334" i="2"/>
  <c r="AC334" i="2"/>
  <c r="AJ334" i="2"/>
  <c r="AB334" i="2"/>
  <c r="AH334" i="2"/>
  <c r="Z334" i="2"/>
  <c r="AA334" i="2"/>
  <c r="AI334" i="2"/>
  <c r="AG334" i="2"/>
  <c r="AH369" i="2"/>
  <c r="Z369" i="2"/>
  <c r="AG369" i="2"/>
  <c r="AN369" i="2"/>
  <c r="AF369" i="2"/>
  <c r="AM369" i="2"/>
  <c r="AE369" i="2"/>
  <c r="AL369" i="2"/>
  <c r="AD369" i="2"/>
  <c r="AJ369" i="2"/>
  <c r="AB369" i="2"/>
  <c r="AK369" i="2"/>
  <c r="AI369" i="2"/>
  <c r="AC369" i="2"/>
  <c r="AA369" i="2"/>
  <c r="AH491" i="2"/>
  <c r="Z491" i="2"/>
  <c r="AG491" i="2"/>
  <c r="AN491" i="2"/>
  <c r="AF491" i="2"/>
  <c r="AM491" i="2"/>
  <c r="AE491" i="2"/>
  <c r="AC491" i="2"/>
  <c r="AB491" i="2"/>
  <c r="AA491" i="2"/>
  <c r="AL491" i="2"/>
  <c r="AK491" i="2"/>
  <c r="AI491" i="2"/>
  <c r="AJ491" i="2"/>
  <c r="AD491" i="2"/>
  <c r="AD262" i="2"/>
  <c r="AI262" i="2"/>
  <c r="AE262" i="2"/>
  <c r="AA262" i="2"/>
  <c r="AL262" i="2"/>
  <c r="AH262" i="2"/>
  <c r="Z262" i="2"/>
  <c r="AK262" i="2"/>
  <c r="AG262" i="2"/>
  <c r="AC262" i="2"/>
  <c r="AN262" i="2"/>
  <c r="AF262" i="2"/>
  <c r="AM262" i="2"/>
  <c r="AJ262" i="2"/>
  <c r="AB262" i="2"/>
  <c r="AN303" i="2"/>
  <c r="AF303" i="2"/>
  <c r="AM303" i="2"/>
  <c r="AE303" i="2"/>
  <c r="AL303" i="2"/>
  <c r="AD303" i="2"/>
  <c r="AK303" i="2"/>
  <c r="AC303" i="2"/>
  <c r="AJ303" i="2"/>
  <c r="AB303" i="2"/>
  <c r="AH303" i="2"/>
  <c r="Z303" i="2"/>
  <c r="AA303" i="2"/>
  <c r="AI303" i="2"/>
  <c r="AG303" i="2"/>
  <c r="AL707" i="2"/>
  <c r="AD707" i="2"/>
  <c r="AK707" i="2"/>
  <c r="AC707" i="2"/>
  <c r="AJ707" i="2"/>
  <c r="AB707" i="2"/>
  <c r="AI707" i="2"/>
  <c r="AA707" i="2"/>
  <c r="AH707" i="2"/>
  <c r="Z707" i="2"/>
  <c r="AN707" i="2"/>
  <c r="AF707" i="2"/>
  <c r="AM707" i="2"/>
  <c r="AG707" i="2"/>
  <c r="AE707" i="2"/>
  <c r="AH669" i="2"/>
  <c r="Z669" i="2"/>
  <c r="AG669" i="2"/>
  <c r="AM669" i="2"/>
  <c r="AE669" i="2"/>
  <c r="AK669" i="2"/>
  <c r="AC669" i="2"/>
  <c r="AA669" i="2"/>
  <c r="AN669" i="2"/>
  <c r="AL669" i="2"/>
  <c r="AJ669" i="2"/>
  <c r="AI669" i="2"/>
  <c r="AD669" i="2"/>
  <c r="AF669" i="2"/>
  <c r="AB669" i="2"/>
  <c r="AI130" i="2"/>
  <c r="AA130" i="2"/>
  <c r="AH130" i="2"/>
  <c r="Z130" i="2"/>
  <c r="AG130" i="2"/>
  <c r="AN130" i="2"/>
  <c r="AF130" i="2"/>
  <c r="AM130" i="2"/>
  <c r="AE130" i="2"/>
  <c r="AK130" i="2"/>
  <c r="AC130" i="2"/>
  <c r="AL130" i="2"/>
  <c r="AJ130" i="2"/>
  <c r="AD130" i="2"/>
  <c r="AB130" i="2"/>
  <c r="AH445" i="2"/>
  <c r="Z445" i="2"/>
  <c r="AG445" i="2"/>
  <c r="AN445" i="2"/>
  <c r="AF445" i="2"/>
  <c r="AM445" i="2"/>
  <c r="AE445" i="2"/>
  <c r="AK445" i="2"/>
  <c r="AJ445" i="2"/>
  <c r="AI445" i="2"/>
  <c r="AD445" i="2"/>
  <c r="AC445" i="2"/>
  <c r="AA445" i="2"/>
  <c r="AB445" i="2"/>
  <c r="AL445" i="2"/>
  <c r="AC126" i="2"/>
  <c r="AN126" i="2"/>
  <c r="AJ126" i="2"/>
  <c r="AF126" i="2"/>
  <c r="AB126" i="2"/>
  <c r="AM126" i="2"/>
  <c r="AI126" i="2"/>
  <c r="AE126" i="2"/>
  <c r="AA126" i="2"/>
  <c r="AD126" i="2"/>
  <c r="AH126" i="2"/>
  <c r="AK126" i="2"/>
  <c r="Z126" i="2"/>
  <c r="AG126" i="2"/>
  <c r="AL126" i="2"/>
  <c r="V693" i="2"/>
  <c r="N693" i="2"/>
  <c r="U693" i="2"/>
  <c r="T693" i="2"/>
  <c r="L693" i="2"/>
  <c r="S693" i="2"/>
  <c r="R693" i="2"/>
  <c r="X693" i="2"/>
  <c r="P693" i="2"/>
  <c r="Q693" i="2"/>
  <c r="O693" i="2"/>
  <c r="Y693" i="2"/>
  <c r="W693" i="2"/>
  <c r="T619" i="2"/>
  <c r="L619" i="2"/>
  <c r="S619" i="2"/>
  <c r="R619" i="2"/>
  <c r="Y619" i="2"/>
  <c r="Q619" i="2"/>
  <c r="X619" i="2"/>
  <c r="P619" i="2"/>
  <c r="V619" i="2"/>
  <c r="N619" i="2"/>
  <c r="W619" i="2"/>
  <c r="U619" i="2"/>
  <c r="O619" i="2"/>
  <c r="M619" i="2"/>
  <c r="AL390" i="2"/>
  <c r="AD390" i="2"/>
  <c r="AI390" i="2"/>
  <c r="AA390" i="2"/>
  <c r="AG390" i="2"/>
  <c r="AF390" i="2"/>
  <c r="AE390" i="2"/>
  <c r="AN390" i="2"/>
  <c r="AC390" i="2"/>
  <c r="AM390" i="2"/>
  <c r="AB390" i="2"/>
  <c r="AJ390" i="2"/>
  <c r="Z390" i="2"/>
  <c r="AK390" i="2"/>
  <c r="AH390" i="2"/>
  <c r="AH142" i="2"/>
  <c r="AM142" i="2"/>
  <c r="AI142" i="2"/>
  <c r="AE142" i="2"/>
  <c r="AA142" i="2"/>
  <c r="AL142" i="2"/>
  <c r="AD142" i="2"/>
  <c r="AK142" i="2"/>
  <c r="AG142" i="2"/>
  <c r="AC142" i="2"/>
  <c r="AJ142" i="2"/>
  <c r="Z142" i="2"/>
  <c r="AN142" i="2"/>
  <c r="AF142" i="2"/>
  <c r="AB142" i="2"/>
  <c r="AN175" i="2"/>
  <c r="AO175" i="2" s="1"/>
  <c r="AP175" i="2" s="1"/>
  <c r="AQ175" i="2" s="1"/>
  <c r="AR175" i="2" s="1"/>
  <c r="AS175" i="2" s="1"/>
  <c r="AT175" i="2" s="1"/>
  <c r="AU175" i="2" s="1"/>
  <c r="AV175" i="2" s="1"/>
  <c r="AW175" i="2" s="1"/>
  <c r="AX175" i="2" s="1"/>
  <c r="AY175" i="2" s="1"/>
  <c r="AZ175" i="2" s="1"/>
  <c r="BA175" i="2" s="1"/>
  <c r="BB175" i="2" s="1"/>
  <c r="BC175" i="2" s="1"/>
  <c r="BD175" i="2" s="1"/>
  <c r="BE175" i="2" s="1"/>
  <c r="BF175" i="2" s="1"/>
  <c r="BG175" i="2" s="1"/>
  <c r="BH175" i="2" s="1"/>
  <c r="AF175" i="2"/>
  <c r="AM175" i="2"/>
  <c r="AE175" i="2"/>
  <c r="AK175" i="2"/>
  <c r="AC175" i="2"/>
  <c r="AJ175" i="2"/>
  <c r="AB175" i="2"/>
  <c r="AL175" i="2"/>
  <c r="AI175" i="2"/>
  <c r="AH175" i="2"/>
  <c r="AG175" i="2"/>
  <c r="AA175" i="2"/>
  <c r="AD175" i="2"/>
  <c r="Z175" i="2"/>
  <c r="AH355" i="2"/>
  <c r="Z355" i="2"/>
  <c r="AG355" i="2"/>
  <c r="AN355" i="2"/>
  <c r="AF355" i="2"/>
  <c r="AM355" i="2"/>
  <c r="AE355" i="2"/>
  <c r="AL355" i="2"/>
  <c r="AD355" i="2"/>
  <c r="AJ355" i="2"/>
  <c r="AB355" i="2"/>
  <c r="AK355" i="2"/>
  <c r="AI355" i="2"/>
  <c r="AC355" i="2"/>
  <c r="AA355" i="2"/>
  <c r="T732" i="2"/>
  <c r="L732" i="2"/>
  <c r="S732" i="2"/>
  <c r="R732" i="2"/>
  <c r="Y732" i="2"/>
  <c r="Q732" i="2"/>
  <c r="X732" i="2"/>
  <c r="P732" i="2"/>
  <c r="V732" i="2"/>
  <c r="N732" i="2"/>
  <c r="W732" i="2"/>
  <c r="U732" i="2"/>
  <c r="O732" i="2"/>
  <c r="M732" i="2"/>
  <c r="R507" i="2"/>
  <c r="Y507" i="2"/>
  <c r="Q507" i="2"/>
  <c r="W507" i="2"/>
  <c r="O507" i="2"/>
  <c r="U507" i="2"/>
  <c r="X507" i="2"/>
  <c r="V507" i="2"/>
  <c r="T507" i="2"/>
  <c r="S507" i="2"/>
  <c r="L507" i="2"/>
  <c r="P507" i="2"/>
  <c r="N507" i="2"/>
  <c r="AK263" i="2"/>
  <c r="AC263" i="2"/>
  <c r="AJ263" i="2"/>
  <c r="AB263" i="2"/>
  <c r="AI263" i="2"/>
  <c r="AA263" i="2"/>
  <c r="AH263" i="2"/>
  <c r="Z263" i="2"/>
  <c r="AG263" i="2"/>
  <c r="AM263" i="2"/>
  <c r="AE263" i="2"/>
  <c r="AN263" i="2"/>
  <c r="AF263" i="2"/>
  <c r="AL263" i="2"/>
  <c r="AD263" i="2"/>
  <c r="AM755" i="2"/>
  <c r="AE755" i="2"/>
  <c r="AL755" i="2"/>
  <c r="AD755" i="2"/>
  <c r="AK755" i="2"/>
  <c r="AC755" i="2"/>
  <c r="AJ755" i="2"/>
  <c r="AB755" i="2"/>
  <c r="AI755" i="2"/>
  <c r="AA755" i="2"/>
  <c r="AG755" i="2"/>
  <c r="Z755" i="2"/>
  <c r="AH755" i="2"/>
  <c r="AN755" i="2"/>
  <c r="AF755" i="2"/>
  <c r="AE549" i="2"/>
  <c r="AL549" i="2"/>
  <c r="AG549" i="2"/>
  <c r="AN549" i="2"/>
  <c r="AM549" i="2"/>
  <c r="AH549" i="2"/>
  <c r="AD549" i="2"/>
  <c r="AA549" i="2"/>
  <c r="Z549" i="2"/>
  <c r="AB549" i="2"/>
  <c r="AF549" i="2"/>
  <c r="AJ549" i="2"/>
  <c r="AI549" i="2"/>
  <c r="AK549" i="2"/>
  <c r="AC549" i="2"/>
  <c r="AM39" i="2"/>
  <c r="AN39" i="2"/>
  <c r="AG39" i="2"/>
  <c r="AF39" i="2"/>
  <c r="AA39" i="2"/>
  <c r="AJ39" i="2"/>
  <c r="AK39" i="2"/>
  <c r="Z39" i="2"/>
  <c r="AI39" i="2"/>
  <c r="AH39" i="2"/>
  <c r="AE39" i="2"/>
  <c r="AC39" i="2"/>
  <c r="AB39" i="2"/>
  <c r="AD39" i="2"/>
  <c r="AL39" i="2"/>
  <c r="AJ595" i="2"/>
  <c r="AB595" i="2"/>
  <c r="AI595" i="2"/>
  <c r="AA595" i="2"/>
  <c r="AH595" i="2"/>
  <c r="Z595" i="2"/>
  <c r="AG595" i="2"/>
  <c r="AN595" i="2"/>
  <c r="AF595" i="2"/>
  <c r="AL595" i="2"/>
  <c r="AD595" i="2"/>
  <c r="AM595" i="2"/>
  <c r="AK595" i="2"/>
  <c r="AE595" i="2"/>
  <c r="AC595" i="2"/>
  <c r="AK108" i="2"/>
  <c r="AG108" i="2"/>
  <c r="AC108" i="2"/>
  <c r="AN108" i="2"/>
  <c r="AJ108" i="2"/>
  <c r="AH108" i="2"/>
  <c r="AF108" i="2"/>
  <c r="AB108" i="2"/>
  <c r="AM108" i="2"/>
  <c r="AI108" i="2"/>
  <c r="AE108" i="2"/>
  <c r="AA108" i="2"/>
  <c r="AD108" i="2"/>
  <c r="Z108" i="2"/>
  <c r="AL108" i="2"/>
  <c r="X397" i="2"/>
  <c r="P397" i="2"/>
  <c r="W397" i="2"/>
  <c r="O397" i="2"/>
  <c r="V397" i="2"/>
  <c r="N397" i="2"/>
  <c r="U397" i="2"/>
  <c r="T397" i="2"/>
  <c r="S397" i="2"/>
  <c r="R397" i="2"/>
  <c r="Q397" i="2"/>
  <c r="L397" i="2"/>
  <c r="Y397" i="2"/>
  <c r="M397" i="2"/>
  <c r="T474" i="2"/>
  <c r="S474" i="2"/>
  <c r="R474" i="2"/>
  <c r="Y474" i="2"/>
  <c r="Q474" i="2"/>
  <c r="N474" i="2"/>
  <c r="X474" i="2"/>
  <c r="W474" i="2"/>
  <c r="V474" i="2"/>
  <c r="P474" i="2"/>
  <c r="U474" i="2"/>
  <c r="O474" i="2"/>
  <c r="AK47" i="2"/>
  <c r="AC47" i="2"/>
  <c r="AJ47" i="2"/>
  <c r="AB47" i="2"/>
  <c r="AI47" i="2"/>
  <c r="AA47" i="2"/>
  <c r="AH47" i="2"/>
  <c r="Z47" i="2"/>
  <c r="AG47" i="2"/>
  <c r="AM47" i="2"/>
  <c r="AE47" i="2"/>
  <c r="AF47" i="2"/>
  <c r="AD47" i="2"/>
  <c r="AL47" i="2"/>
  <c r="AN47" i="2"/>
  <c r="AH592" i="2"/>
  <c r="Z592" i="2"/>
  <c r="AG592" i="2"/>
  <c r="AN592" i="2"/>
  <c r="AF592" i="2"/>
  <c r="AM592" i="2"/>
  <c r="AE592" i="2"/>
  <c r="AL592" i="2"/>
  <c r="AD592" i="2"/>
  <c r="AJ592" i="2"/>
  <c r="AB592" i="2"/>
  <c r="AK592" i="2"/>
  <c r="AI592" i="2"/>
  <c r="AC592" i="2"/>
  <c r="AA592" i="2"/>
  <c r="AK653" i="2"/>
  <c r="AC653" i="2"/>
  <c r="AJ653" i="2"/>
  <c r="AB653" i="2"/>
  <c r="AI653" i="2"/>
  <c r="AA653" i="2"/>
  <c r="AH653" i="2"/>
  <c r="Z653" i="2"/>
  <c r="AG653" i="2"/>
  <c r="AM653" i="2"/>
  <c r="AE653" i="2"/>
  <c r="AN653" i="2"/>
  <c r="AL653" i="2"/>
  <c r="AF653" i="2"/>
  <c r="AD653" i="2"/>
  <c r="AG796" i="2"/>
  <c r="AN796" i="2"/>
  <c r="AF796" i="2"/>
  <c r="AM796" i="2"/>
  <c r="AE796" i="2"/>
  <c r="AL796" i="2"/>
  <c r="AD796" i="2"/>
  <c r="AK796" i="2"/>
  <c r="AC796" i="2"/>
  <c r="AI796" i="2"/>
  <c r="AA796" i="2"/>
  <c r="AJ796" i="2"/>
  <c r="AH796" i="2"/>
  <c r="AB796" i="2"/>
  <c r="Z796" i="2"/>
  <c r="AA193" i="2"/>
  <c r="AG193" i="2"/>
  <c r="AH193" i="2"/>
  <c r="AD193" i="2"/>
  <c r="AJ193" i="2"/>
  <c r="AI193" i="2"/>
  <c r="Z193" i="2"/>
  <c r="AB193" i="2"/>
  <c r="AK193" i="2"/>
  <c r="AN193" i="2"/>
  <c r="AO193" i="2" s="1"/>
  <c r="AP193" i="2" s="1"/>
  <c r="AQ193" i="2" s="1"/>
  <c r="AR193" i="2" s="1"/>
  <c r="AS193" i="2" s="1"/>
  <c r="AT193" i="2" s="1"/>
  <c r="AU193" i="2" s="1"/>
  <c r="AV193" i="2" s="1"/>
  <c r="AW193" i="2" s="1"/>
  <c r="AX193" i="2" s="1"/>
  <c r="AY193" i="2" s="1"/>
  <c r="AZ193" i="2" s="1"/>
  <c r="BA193" i="2" s="1"/>
  <c r="BB193" i="2" s="1"/>
  <c r="BC193" i="2" s="1"/>
  <c r="BD193" i="2" s="1"/>
  <c r="BE193" i="2" s="1"/>
  <c r="BF193" i="2" s="1"/>
  <c r="BG193" i="2" s="1"/>
  <c r="BH193" i="2" s="1"/>
  <c r="AC193" i="2"/>
  <c r="AM193" i="2"/>
  <c r="AL193" i="2"/>
  <c r="AF193" i="2"/>
  <c r="AE193" i="2"/>
  <c r="AG723" i="2"/>
  <c r="AN723" i="2"/>
  <c r="AF723" i="2"/>
  <c r="AM723" i="2"/>
  <c r="AE723" i="2"/>
  <c r="AL723" i="2"/>
  <c r="AD723" i="2"/>
  <c r="AK723" i="2"/>
  <c r="AC723" i="2"/>
  <c r="AI723" i="2"/>
  <c r="AA723" i="2"/>
  <c r="AJ723" i="2"/>
  <c r="AH723" i="2"/>
  <c r="AB723" i="2"/>
  <c r="Z723" i="2"/>
  <c r="AH258" i="2"/>
  <c r="Z258" i="2"/>
  <c r="AG258" i="2"/>
  <c r="AN258" i="2"/>
  <c r="AF258" i="2"/>
  <c r="AM258" i="2"/>
  <c r="AE258" i="2"/>
  <c r="AL258" i="2"/>
  <c r="AD258" i="2"/>
  <c r="AJ258" i="2"/>
  <c r="AB258" i="2"/>
  <c r="AK258" i="2"/>
  <c r="AI258" i="2"/>
  <c r="AC258" i="2"/>
  <c r="AA258" i="2"/>
  <c r="T105" i="2"/>
  <c r="Y105" i="2"/>
  <c r="Q105" i="2"/>
  <c r="X105" i="2"/>
  <c r="N105" i="2"/>
  <c r="R105" i="2"/>
  <c r="U105" i="2"/>
  <c r="S105" i="2"/>
  <c r="P105" i="2"/>
  <c r="O105" i="2"/>
  <c r="M105" i="2"/>
  <c r="W105" i="2"/>
  <c r="V105" i="2"/>
  <c r="AM72" i="2"/>
  <c r="AE72" i="2"/>
  <c r="AL72" i="2"/>
  <c r="AD72" i="2"/>
  <c r="AK72" i="2"/>
  <c r="AC72" i="2"/>
  <c r="AJ72" i="2"/>
  <c r="AB72" i="2"/>
  <c r="AI72" i="2"/>
  <c r="AA72" i="2"/>
  <c r="AG72" i="2"/>
  <c r="Z72" i="2"/>
  <c r="AH72" i="2"/>
  <c r="AF72" i="2"/>
  <c r="AN72" i="2"/>
  <c r="AK134" i="2"/>
  <c r="AC134" i="2"/>
  <c r="AJ134" i="2"/>
  <c r="AB134" i="2"/>
  <c r="AI134" i="2"/>
  <c r="AA134" i="2"/>
  <c r="AH134" i="2"/>
  <c r="Z134" i="2"/>
  <c r="AG134" i="2"/>
  <c r="AM134" i="2"/>
  <c r="AE134" i="2"/>
  <c r="AN134" i="2"/>
  <c r="AL134" i="2"/>
  <c r="AF134" i="2"/>
  <c r="AD134" i="2"/>
  <c r="AH272" i="2"/>
  <c r="Z272" i="2"/>
  <c r="AG272" i="2"/>
  <c r="AN272" i="2"/>
  <c r="AF272" i="2"/>
  <c r="AM272" i="2"/>
  <c r="AE272" i="2"/>
  <c r="AL272" i="2"/>
  <c r="AD272" i="2"/>
  <c r="AJ272" i="2"/>
  <c r="AB272" i="2"/>
  <c r="AK272" i="2"/>
  <c r="AI272" i="2"/>
  <c r="AC272" i="2"/>
  <c r="AA272" i="2"/>
  <c r="AL316" i="2"/>
  <c r="AD316" i="2"/>
  <c r="AK316" i="2"/>
  <c r="AC316" i="2"/>
  <c r="AJ316" i="2"/>
  <c r="AB316" i="2"/>
  <c r="AI316" i="2"/>
  <c r="AA316" i="2"/>
  <c r="AH316" i="2"/>
  <c r="Z316" i="2"/>
  <c r="AN316" i="2"/>
  <c r="AF316" i="2"/>
  <c r="AM316" i="2"/>
  <c r="AG316" i="2"/>
  <c r="AE316" i="2"/>
  <c r="AI571" i="2"/>
  <c r="AA571" i="2"/>
  <c r="AH571" i="2"/>
  <c r="Z571" i="2"/>
  <c r="AG571" i="2"/>
  <c r="AN571" i="2"/>
  <c r="AF571" i="2"/>
  <c r="AM571" i="2"/>
  <c r="AE571" i="2"/>
  <c r="AK571" i="2"/>
  <c r="AC571" i="2"/>
  <c r="AL571" i="2"/>
  <c r="AJ571" i="2"/>
  <c r="AD571" i="2"/>
  <c r="AB571" i="2"/>
  <c r="AJ386" i="2"/>
  <c r="AB386" i="2"/>
  <c r="AG386" i="2"/>
  <c r="AE386" i="2"/>
  <c r="AN386" i="2"/>
  <c r="AD386" i="2"/>
  <c r="AM386" i="2"/>
  <c r="AC386" i="2"/>
  <c r="AL386" i="2"/>
  <c r="AA386" i="2"/>
  <c r="AK386" i="2"/>
  <c r="Z386" i="2"/>
  <c r="AH386" i="2"/>
  <c r="AI386" i="2"/>
  <c r="AF386" i="2"/>
  <c r="AJ716" i="2"/>
  <c r="AB716" i="2"/>
  <c r="AI716" i="2"/>
  <c r="AA716" i="2"/>
  <c r="AH716" i="2"/>
  <c r="Z716" i="2"/>
  <c r="AG716" i="2"/>
  <c r="AN716" i="2"/>
  <c r="AF716" i="2"/>
  <c r="AL716" i="2"/>
  <c r="AD716" i="2"/>
  <c r="AM716" i="2"/>
  <c r="AE716" i="2"/>
  <c r="AK716" i="2"/>
  <c r="AC716" i="2"/>
  <c r="R730" i="2"/>
  <c r="Y730" i="2"/>
  <c r="Q730" i="2"/>
  <c r="X730" i="2"/>
  <c r="P730" i="2"/>
  <c r="W730" i="2"/>
  <c r="O730" i="2"/>
  <c r="V730" i="2"/>
  <c r="N730" i="2"/>
  <c r="T730" i="2"/>
  <c r="L730" i="2"/>
  <c r="U730" i="2"/>
  <c r="S730" i="2"/>
  <c r="M730" i="2"/>
  <c r="AB528" i="2"/>
  <c r="AI528" i="2"/>
  <c r="AJ528" i="2"/>
  <c r="AD528" i="2"/>
  <c r="AM528" i="2"/>
  <c r="AF528" i="2"/>
  <c r="AH528" i="2"/>
  <c r="AL528" i="2"/>
  <c r="AN528" i="2"/>
  <c r="AG528" i="2"/>
  <c r="AE528" i="2"/>
  <c r="Z528" i="2"/>
  <c r="AC528" i="2"/>
  <c r="AA528" i="2"/>
  <c r="AK528" i="2"/>
  <c r="AG689" i="2"/>
  <c r="AN689" i="2"/>
  <c r="AF689" i="2"/>
  <c r="AM689" i="2"/>
  <c r="AE689" i="2"/>
  <c r="AL689" i="2"/>
  <c r="AD689" i="2"/>
  <c r="AK689" i="2"/>
  <c r="AC689" i="2"/>
  <c r="AI689" i="2"/>
  <c r="AA689" i="2"/>
  <c r="AJ689" i="2"/>
  <c r="AB689" i="2"/>
  <c r="AH689" i="2"/>
  <c r="Z689" i="2"/>
  <c r="AM230" i="2"/>
  <c r="AE230" i="2"/>
  <c r="AL230" i="2"/>
  <c r="AD230" i="2"/>
  <c r="AK230" i="2"/>
  <c r="AC230" i="2"/>
  <c r="AJ230" i="2"/>
  <c r="AB230" i="2"/>
  <c r="AI230" i="2"/>
  <c r="AA230" i="2"/>
  <c r="AG230" i="2"/>
  <c r="AN230" i="2"/>
  <c r="AH230" i="2"/>
  <c r="AF230" i="2"/>
  <c r="Z230" i="2"/>
  <c r="AG556" i="2"/>
  <c r="AN556" i="2"/>
  <c r="AF556" i="2"/>
  <c r="AM556" i="2"/>
  <c r="AE556" i="2"/>
  <c r="AL556" i="2"/>
  <c r="AD556" i="2"/>
  <c r="AK556" i="2"/>
  <c r="AC556" i="2"/>
  <c r="AI556" i="2"/>
  <c r="AA556" i="2"/>
  <c r="AJ556" i="2"/>
  <c r="AH556" i="2"/>
  <c r="AB556" i="2"/>
  <c r="Z556" i="2"/>
  <c r="AD537" i="2"/>
  <c r="AH537" i="2"/>
  <c r="AN537" i="2"/>
  <c r="Z537" i="2"/>
  <c r="AE537" i="2"/>
  <c r="AI537" i="2"/>
  <c r="AG537" i="2"/>
  <c r="AK537" i="2"/>
  <c r="AC537" i="2"/>
  <c r="AB537" i="2"/>
  <c r="AF537" i="2"/>
  <c r="AA537" i="2"/>
  <c r="AM537" i="2"/>
  <c r="AJ537" i="2"/>
  <c r="AL537" i="2"/>
  <c r="V252" i="2"/>
  <c r="N252" i="2"/>
  <c r="U252" i="2"/>
  <c r="M252" i="2"/>
  <c r="T252" i="2"/>
  <c r="L252" i="2"/>
  <c r="S252" i="2"/>
  <c r="R252" i="2"/>
  <c r="X252" i="2"/>
  <c r="P252" i="2"/>
  <c r="Y252" i="2"/>
  <c r="W252" i="2"/>
  <c r="Q252" i="2"/>
  <c r="O252" i="2"/>
  <c r="AM781" i="2"/>
  <c r="AE781" i="2"/>
  <c r="AL781" i="2"/>
  <c r="AD781" i="2"/>
  <c r="AK781" i="2"/>
  <c r="AC781" i="2"/>
  <c r="AJ781" i="2"/>
  <c r="AB781" i="2"/>
  <c r="AI781" i="2"/>
  <c r="AA781" i="2"/>
  <c r="AG781" i="2"/>
  <c r="Z781" i="2"/>
  <c r="AH781" i="2"/>
  <c r="AN781" i="2"/>
  <c r="AF781" i="2"/>
  <c r="AL552" i="2"/>
  <c r="AD552" i="2"/>
  <c r="AK552" i="2"/>
  <c r="AC552" i="2"/>
  <c r="AJ552" i="2"/>
  <c r="AB552" i="2"/>
  <c r="AI552" i="2"/>
  <c r="AA552" i="2"/>
  <c r="AH552" i="2"/>
  <c r="Z552" i="2"/>
  <c r="AN552" i="2"/>
  <c r="AF552" i="2"/>
  <c r="AM552" i="2"/>
  <c r="AG552" i="2"/>
  <c r="AE552" i="2"/>
  <c r="AK630" i="2"/>
  <c r="AC630" i="2"/>
  <c r="AJ630" i="2"/>
  <c r="AB630" i="2"/>
  <c r="AI630" i="2"/>
  <c r="AA630" i="2"/>
  <c r="AH630" i="2"/>
  <c r="Z630" i="2"/>
  <c r="AG630" i="2"/>
  <c r="AM630" i="2"/>
  <c r="AE630" i="2"/>
  <c r="AN630" i="2"/>
  <c r="AF630" i="2"/>
  <c r="AL630" i="2"/>
  <c r="AD630" i="2"/>
  <c r="AG337" i="2"/>
  <c r="AN337" i="2"/>
  <c r="AF337" i="2"/>
  <c r="AM337" i="2"/>
  <c r="AE337" i="2"/>
  <c r="AL337" i="2"/>
  <c r="AD337" i="2"/>
  <c r="AK337" i="2"/>
  <c r="AC337" i="2"/>
  <c r="AI337" i="2"/>
  <c r="AA337" i="2"/>
  <c r="AJ337" i="2"/>
  <c r="AH337" i="2"/>
  <c r="AB337" i="2"/>
  <c r="Z337" i="2"/>
  <c r="AL563" i="2"/>
  <c r="AD563" i="2"/>
  <c r="AK563" i="2"/>
  <c r="AC563" i="2"/>
  <c r="AJ563" i="2"/>
  <c r="AB563" i="2"/>
  <c r="AI563" i="2"/>
  <c r="AA563" i="2"/>
  <c r="AH563" i="2"/>
  <c r="Z563" i="2"/>
  <c r="AN563" i="2"/>
  <c r="AF563" i="2"/>
  <c r="AG563" i="2"/>
  <c r="AM563" i="2"/>
  <c r="AE563" i="2"/>
  <c r="R399" i="2"/>
  <c r="Y399" i="2"/>
  <c r="Q399" i="2"/>
  <c r="X399" i="2"/>
  <c r="P399" i="2"/>
  <c r="U399" i="2"/>
  <c r="T399" i="2"/>
  <c r="S399" i="2"/>
  <c r="O399" i="2"/>
  <c r="N399" i="2"/>
  <c r="W399" i="2"/>
  <c r="L399" i="2"/>
  <c r="V399" i="2"/>
  <c r="M399" i="2"/>
  <c r="T508" i="2"/>
  <c r="L508" i="2"/>
  <c r="S508" i="2"/>
  <c r="Y508" i="2"/>
  <c r="Q508" i="2"/>
  <c r="W508" i="2"/>
  <c r="O508" i="2"/>
  <c r="X508" i="2"/>
  <c r="V508" i="2"/>
  <c r="U508" i="2"/>
  <c r="N508" i="2"/>
  <c r="R508" i="2"/>
  <c r="P508" i="2"/>
  <c r="AJ750" i="2"/>
  <c r="AB750" i="2"/>
  <c r="AI750" i="2"/>
  <c r="AA750" i="2"/>
  <c r="AH750" i="2"/>
  <c r="Z750" i="2"/>
  <c r="AG750" i="2"/>
  <c r="AN750" i="2"/>
  <c r="AF750" i="2"/>
  <c r="AL750" i="2"/>
  <c r="AD750" i="2"/>
  <c r="AM750" i="2"/>
  <c r="AK750" i="2"/>
  <c r="AE750" i="2"/>
  <c r="AC750" i="2"/>
  <c r="AI94" i="2"/>
  <c r="AA94" i="2"/>
  <c r="AH94" i="2"/>
  <c r="Z94" i="2"/>
  <c r="AG94" i="2"/>
  <c r="AN94" i="2"/>
  <c r="AF94" i="2"/>
  <c r="AM94" i="2"/>
  <c r="AE94" i="2"/>
  <c r="AK94" i="2"/>
  <c r="AC94" i="2"/>
  <c r="AJ94" i="2"/>
  <c r="AL94" i="2"/>
  <c r="AD94" i="2"/>
  <c r="AB94" i="2"/>
  <c r="AL77" i="2"/>
  <c r="AD77" i="2"/>
  <c r="AK77" i="2"/>
  <c r="AC77" i="2"/>
  <c r="AJ77" i="2"/>
  <c r="AB77" i="2"/>
  <c r="AI77" i="2"/>
  <c r="AA77" i="2"/>
  <c r="AH77" i="2"/>
  <c r="Z77" i="2"/>
  <c r="AN77" i="2"/>
  <c r="AF77" i="2"/>
  <c r="AE77" i="2"/>
  <c r="AM77" i="2"/>
  <c r="AG77" i="2"/>
  <c r="AJ260" i="2"/>
  <c r="AB260" i="2"/>
  <c r="AI260" i="2"/>
  <c r="AA260" i="2"/>
  <c r="AH260" i="2"/>
  <c r="Z260" i="2"/>
  <c r="AG260" i="2"/>
  <c r="AN260" i="2"/>
  <c r="AF260" i="2"/>
  <c r="AL260" i="2"/>
  <c r="AD260" i="2"/>
  <c r="AM260" i="2"/>
  <c r="AK260" i="2"/>
  <c r="AE260" i="2"/>
  <c r="AC260" i="2"/>
  <c r="AL135" i="2"/>
  <c r="AD135" i="2"/>
  <c r="AK135" i="2"/>
  <c r="AC135" i="2"/>
  <c r="AJ135" i="2"/>
  <c r="AB135" i="2"/>
  <c r="AI135" i="2"/>
  <c r="AA135" i="2"/>
  <c r="AH135" i="2"/>
  <c r="Z135" i="2"/>
  <c r="AN135" i="2"/>
  <c r="AF135" i="2"/>
  <c r="AM135" i="2"/>
  <c r="AG135" i="2"/>
  <c r="AE135" i="2"/>
  <c r="AJ241" i="2"/>
  <c r="AB241" i="2"/>
  <c r="AI241" i="2"/>
  <c r="AA241" i="2"/>
  <c r="AH241" i="2"/>
  <c r="Z241" i="2"/>
  <c r="AG241" i="2"/>
  <c r="AN241" i="2"/>
  <c r="AF241" i="2"/>
  <c r="AL241" i="2"/>
  <c r="AD241" i="2"/>
  <c r="AE241" i="2"/>
  <c r="AC241" i="2"/>
  <c r="AM241" i="2"/>
  <c r="AK241" i="2"/>
  <c r="AL544" i="2"/>
  <c r="AE544" i="2"/>
  <c r="AM544" i="2"/>
  <c r="AN544" i="2"/>
  <c r="Z544" i="2"/>
  <c r="AH544" i="2"/>
  <c r="AC544" i="2"/>
  <c r="AG544" i="2"/>
  <c r="AK544" i="2"/>
  <c r="AA544" i="2"/>
  <c r="AI544" i="2"/>
  <c r="AB544" i="2"/>
  <c r="AF544" i="2"/>
  <c r="AJ544" i="2"/>
  <c r="AD544" i="2"/>
  <c r="AK562" i="2"/>
  <c r="AC562" i="2"/>
  <c r="AJ562" i="2"/>
  <c r="AB562" i="2"/>
  <c r="AI562" i="2"/>
  <c r="AA562" i="2"/>
  <c r="AH562" i="2"/>
  <c r="Z562" i="2"/>
  <c r="AG562" i="2"/>
  <c r="AM562" i="2"/>
  <c r="AE562" i="2"/>
  <c r="AN562" i="2"/>
  <c r="AL562" i="2"/>
  <c r="AF562" i="2"/>
  <c r="AD562" i="2"/>
  <c r="AN144" i="2"/>
  <c r="AF144" i="2"/>
  <c r="AM144" i="2"/>
  <c r="AE144" i="2"/>
  <c r="AL144" i="2"/>
  <c r="AD144" i="2"/>
  <c r="AK144" i="2"/>
  <c r="AC144" i="2"/>
  <c r="AJ144" i="2"/>
  <c r="AB144" i="2"/>
  <c r="AH144" i="2"/>
  <c r="Z144" i="2"/>
  <c r="AA144" i="2"/>
  <c r="AI144" i="2"/>
  <c r="AG144" i="2"/>
  <c r="T697" i="2"/>
  <c r="L697" i="2"/>
  <c r="S697" i="2"/>
  <c r="R697" i="2"/>
  <c r="Y697" i="2"/>
  <c r="Q697" i="2"/>
  <c r="X697" i="2"/>
  <c r="P697" i="2"/>
  <c r="V697" i="2"/>
  <c r="N697" i="2"/>
  <c r="W697" i="2"/>
  <c r="U697" i="2"/>
  <c r="O697" i="2"/>
  <c r="AN612" i="2"/>
  <c r="AF612" i="2"/>
  <c r="AM612" i="2"/>
  <c r="AE612" i="2"/>
  <c r="AL612" i="2"/>
  <c r="AD612" i="2"/>
  <c r="AK612" i="2"/>
  <c r="AC612" i="2"/>
  <c r="AJ612" i="2"/>
  <c r="AB612" i="2"/>
  <c r="AH612" i="2"/>
  <c r="Z612" i="2"/>
  <c r="AA612" i="2"/>
  <c r="AI612" i="2"/>
  <c r="AG612" i="2"/>
  <c r="AI114" i="2"/>
  <c r="AE114" i="2"/>
  <c r="AA114" i="2"/>
  <c r="AH114" i="2"/>
  <c r="Z114" i="2"/>
  <c r="AD114" i="2"/>
  <c r="AK114" i="2"/>
  <c r="AG114" i="2"/>
  <c r="AC114" i="2"/>
  <c r="AN114" i="2"/>
  <c r="AF114" i="2"/>
  <c r="AM114" i="2"/>
  <c r="AB114" i="2"/>
  <c r="AL114" i="2"/>
  <c r="AJ114" i="2"/>
  <c r="X471" i="2"/>
  <c r="P471" i="2"/>
  <c r="W471" i="2"/>
  <c r="O471" i="2"/>
  <c r="V471" i="2"/>
  <c r="N471" i="2"/>
  <c r="U471" i="2"/>
  <c r="Y471" i="2"/>
  <c r="T471" i="2"/>
  <c r="S471" i="2"/>
  <c r="R471" i="2"/>
  <c r="Q471" i="2"/>
  <c r="AL482" i="2"/>
  <c r="AD482" i="2"/>
  <c r="AK482" i="2"/>
  <c r="AC482" i="2"/>
  <c r="AJ482" i="2"/>
  <c r="AB482" i="2"/>
  <c r="AI482" i="2"/>
  <c r="AA482" i="2"/>
  <c r="AN482" i="2"/>
  <c r="AM482" i="2"/>
  <c r="AH482" i="2"/>
  <c r="AG482" i="2"/>
  <c r="AE482" i="2"/>
  <c r="AF482" i="2"/>
  <c r="Z482" i="2"/>
  <c r="AJ530" i="2"/>
  <c r="AC530" i="2"/>
  <c r="AD530" i="2"/>
  <c r="AF530" i="2"/>
  <c r="AA530" i="2"/>
  <c r="AE530" i="2"/>
  <c r="AG530" i="2"/>
  <c r="AK530" i="2"/>
  <c r="AI530" i="2"/>
  <c r="AM530" i="2"/>
  <c r="AH530" i="2"/>
  <c r="AB530" i="2"/>
  <c r="AN530" i="2"/>
  <c r="Z530" i="2"/>
  <c r="AL530" i="2"/>
  <c r="AN200" i="2"/>
  <c r="AE200" i="2"/>
  <c r="AA200" i="2"/>
  <c r="AL200" i="2"/>
  <c r="AH200" i="2"/>
  <c r="AD200" i="2"/>
  <c r="Z200" i="2"/>
  <c r="AK200" i="2"/>
  <c r="AG200" i="2"/>
  <c r="AC200" i="2"/>
  <c r="AF200" i="2"/>
  <c r="AJ200" i="2"/>
  <c r="AM200" i="2"/>
  <c r="AB200" i="2"/>
  <c r="AI200" i="2"/>
  <c r="AG700" i="2"/>
  <c r="AN700" i="2"/>
  <c r="AF700" i="2"/>
  <c r="AM700" i="2"/>
  <c r="AE700" i="2"/>
  <c r="AL700" i="2"/>
  <c r="AD700" i="2"/>
  <c r="AK700" i="2"/>
  <c r="AC700" i="2"/>
  <c r="AI700" i="2"/>
  <c r="AA700" i="2"/>
  <c r="AB700" i="2"/>
  <c r="Z700" i="2"/>
  <c r="AJ700" i="2"/>
  <c r="AH700" i="2"/>
  <c r="S585" i="2"/>
  <c r="R585" i="2"/>
  <c r="Y585" i="2"/>
  <c r="Q585" i="2"/>
  <c r="X585" i="2"/>
  <c r="P585" i="2"/>
  <c r="T585" i="2"/>
  <c r="O585" i="2"/>
  <c r="N585" i="2"/>
  <c r="M585" i="2"/>
  <c r="L585" i="2"/>
  <c r="W585" i="2"/>
  <c r="V585" i="2"/>
  <c r="U585" i="2"/>
  <c r="V286" i="2"/>
  <c r="N286" i="2"/>
  <c r="U286" i="2"/>
  <c r="M286" i="2"/>
  <c r="T286" i="2"/>
  <c r="L286" i="2"/>
  <c r="S286" i="2"/>
  <c r="R286" i="2"/>
  <c r="X286" i="2"/>
  <c r="P286" i="2"/>
  <c r="Q286" i="2"/>
  <c r="O286" i="2"/>
  <c r="Y286" i="2"/>
  <c r="W286" i="2"/>
  <c r="AM246" i="2"/>
  <c r="AE246" i="2"/>
  <c r="AL246" i="2"/>
  <c r="AD246" i="2"/>
  <c r="AK246" i="2"/>
  <c r="AC246" i="2"/>
  <c r="AJ246" i="2"/>
  <c r="AB246" i="2"/>
  <c r="AI246" i="2"/>
  <c r="AA246" i="2"/>
  <c r="AG246" i="2"/>
  <c r="AN246" i="2"/>
  <c r="AH246" i="2"/>
  <c r="Z246" i="2"/>
  <c r="AF246" i="2"/>
  <c r="N396" i="2"/>
  <c r="M396" i="2"/>
  <c r="L396" i="2"/>
  <c r="AK778" i="2"/>
  <c r="AC778" i="2"/>
  <c r="AJ778" i="2"/>
  <c r="AB778" i="2"/>
  <c r="AI778" i="2"/>
  <c r="AA778" i="2"/>
  <c r="AH778" i="2"/>
  <c r="Z778" i="2"/>
  <c r="AG778" i="2"/>
  <c r="AM778" i="2"/>
  <c r="AE778" i="2"/>
  <c r="AN778" i="2"/>
  <c r="AF778" i="2"/>
  <c r="AL778" i="2"/>
  <c r="AD778" i="2"/>
  <c r="AM485" i="2"/>
  <c r="AE485" i="2"/>
  <c r="AL485" i="2"/>
  <c r="AD485" i="2"/>
  <c r="AK485" i="2"/>
  <c r="AC485" i="2"/>
  <c r="AJ485" i="2"/>
  <c r="AB485" i="2"/>
  <c r="Z485" i="2"/>
  <c r="AN485" i="2"/>
  <c r="AI485" i="2"/>
  <c r="AH485" i="2"/>
  <c r="AF485" i="2"/>
  <c r="AG485" i="2"/>
  <c r="AA485" i="2"/>
  <c r="AH725" i="2"/>
  <c r="Z725" i="2"/>
  <c r="AG725" i="2"/>
  <c r="AN725" i="2"/>
  <c r="AF725" i="2"/>
  <c r="AM725" i="2"/>
  <c r="AE725" i="2"/>
  <c r="AL725" i="2"/>
  <c r="AD725" i="2"/>
  <c r="AJ725" i="2"/>
  <c r="AB725" i="2"/>
  <c r="AC725" i="2"/>
  <c r="AA725" i="2"/>
  <c r="AK725" i="2"/>
  <c r="AI725" i="2"/>
  <c r="AG163" i="2"/>
  <c r="AN163" i="2"/>
  <c r="AF163" i="2"/>
  <c r="AL163" i="2"/>
  <c r="AD163" i="2"/>
  <c r="AK163" i="2"/>
  <c r="AC163" i="2"/>
  <c r="AH163" i="2"/>
  <c r="AE163" i="2"/>
  <c r="AB163" i="2"/>
  <c r="AA163" i="2"/>
  <c r="Z163" i="2"/>
  <c r="AJ163" i="2"/>
  <c r="AM163" i="2"/>
  <c r="AI163" i="2"/>
  <c r="AE296" i="2"/>
  <c r="AA296" i="2"/>
  <c r="AL296" i="2"/>
  <c r="AH296" i="2"/>
  <c r="AD296" i="2"/>
  <c r="Z296" i="2"/>
  <c r="AK296" i="2"/>
  <c r="AG296" i="2"/>
  <c r="AC296" i="2"/>
  <c r="AN296" i="2"/>
  <c r="AJ296" i="2"/>
  <c r="AF296" i="2"/>
  <c r="AM296" i="2"/>
  <c r="AB296" i="2"/>
  <c r="AI296" i="2"/>
  <c r="AI414" i="2"/>
  <c r="AA414" i="2"/>
  <c r="AH414" i="2"/>
  <c r="Z414" i="2"/>
  <c r="AG414" i="2"/>
  <c r="AN414" i="2"/>
  <c r="AF414" i="2"/>
  <c r="AL414" i="2"/>
  <c r="AK414" i="2"/>
  <c r="AJ414" i="2"/>
  <c r="AE414" i="2"/>
  <c r="AD414" i="2"/>
  <c r="AB414" i="2"/>
  <c r="AM414" i="2"/>
  <c r="AC414" i="2"/>
  <c r="AG410" i="2"/>
  <c r="AC410" i="2"/>
  <c r="AN410" i="2"/>
  <c r="AJ410" i="2"/>
  <c r="AF410" i="2"/>
  <c r="AB410" i="2"/>
  <c r="AM410" i="2"/>
  <c r="AI410" i="2"/>
  <c r="AE410" i="2"/>
  <c r="AA410" i="2"/>
  <c r="AL410" i="2"/>
  <c r="AH410" i="2"/>
  <c r="Z410" i="2"/>
  <c r="AD410" i="2"/>
  <c r="AK410" i="2"/>
  <c r="AK329" i="2"/>
  <c r="AC329" i="2"/>
  <c r="AJ329" i="2"/>
  <c r="AB329" i="2"/>
  <c r="AI329" i="2"/>
  <c r="AA329" i="2"/>
  <c r="AH329" i="2"/>
  <c r="Z329" i="2"/>
  <c r="AG329" i="2"/>
  <c r="AM329" i="2"/>
  <c r="AE329" i="2"/>
  <c r="AN329" i="2"/>
  <c r="AL329" i="2"/>
  <c r="AF329" i="2"/>
  <c r="AD329" i="2"/>
  <c r="AI115" i="2"/>
  <c r="AA115" i="2"/>
  <c r="AH115" i="2"/>
  <c r="Z115" i="2"/>
  <c r="AG115" i="2"/>
  <c r="AN115" i="2"/>
  <c r="AF115" i="2"/>
  <c r="AM115" i="2"/>
  <c r="AE115" i="2"/>
  <c r="AK115" i="2"/>
  <c r="AC115" i="2"/>
  <c r="AD115" i="2"/>
  <c r="AB115" i="2"/>
  <c r="AL115" i="2"/>
  <c r="AJ115" i="2"/>
  <c r="AK76" i="2"/>
  <c r="AC76" i="2"/>
  <c r="AJ76" i="2"/>
  <c r="AB76" i="2"/>
  <c r="AI76" i="2"/>
  <c r="AA76" i="2"/>
  <c r="AH76" i="2"/>
  <c r="Z76" i="2"/>
  <c r="AG76" i="2"/>
  <c r="AM76" i="2"/>
  <c r="AE76" i="2"/>
  <c r="AN76" i="2"/>
  <c r="AL76" i="2"/>
  <c r="AF76" i="2"/>
  <c r="AD76" i="2"/>
  <c r="AG411" i="2"/>
  <c r="AN411" i="2"/>
  <c r="AF411" i="2"/>
  <c r="AM411" i="2"/>
  <c r="AE411" i="2"/>
  <c r="AL411" i="2"/>
  <c r="AD411" i="2"/>
  <c r="AJ411" i="2"/>
  <c r="AI411" i="2"/>
  <c r="AH411" i="2"/>
  <c r="AC411" i="2"/>
  <c r="AB411" i="2"/>
  <c r="Z411" i="2"/>
  <c r="AK411" i="2"/>
  <c r="AA411" i="2"/>
  <c r="R660" i="2"/>
  <c r="Y660" i="2"/>
  <c r="Q660" i="2"/>
  <c r="X660" i="2"/>
  <c r="P660" i="2"/>
  <c r="W660" i="2"/>
  <c r="O660" i="2"/>
  <c r="V660" i="2"/>
  <c r="N660" i="2"/>
  <c r="U660" i="2"/>
  <c r="M660" i="2"/>
  <c r="T660" i="2"/>
  <c r="S660" i="2"/>
  <c r="L660" i="2"/>
  <c r="R512" i="2"/>
  <c r="Y512" i="2"/>
  <c r="Q512" i="2"/>
  <c r="W512" i="2"/>
  <c r="O512" i="2"/>
  <c r="U512" i="2"/>
  <c r="P512" i="2"/>
  <c r="N512" i="2"/>
  <c r="L512" i="2"/>
  <c r="T512" i="2"/>
  <c r="V512" i="2"/>
  <c r="X512" i="2"/>
  <c r="S512" i="2"/>
  <c r="AJ727" i="2"/>
  <c r="AB727" i="2"/>
  <c r="AI727" i="2"/>
  <c r="AA727" i="2"/>
  <c r="AH727" i="2"/>
  <c r="Z727" i="2"/>
  <c r="AG727" i="2"/>
  <c r="AN727" i="2"/>
  <c r="AF727" i="2"/>
  <c r="AL727" i="2"/>
  <c r="AD727" i="2"/>
  <c r="AE727" i="2"/>
  <c r="AC727" i="2"/>
  <c r="AM727" i="2"/>
  <c r="AK727" i="2"/>
  <c r="AJ133" i="2"/>
  <c r="AB133" i="2"/>
  <c r="AI133" i="2"/>
  <c r="AA133" i="2"/>
  <c r="AH133" i="2"/>
  <c r="Z133" i="2"/>
  <c r="AG133" i="2"/>
  <c r="AN133" i="2"/>
  <c r="AF133" i="2"/>
  <c r="AL133" i="2"/>
  <c r="AD133" i="2"/>
  <c r="AK133" i="2"/>
  <c r="AE133" i="2"/>
  <c r="AC133" i="2"/>
  <c r="AM133" i="2"/>
  <c r="AH348" i="2"/>
  <c r="AD348" i="2"/>
  <c r="Z348" i="2"/>
  <c r="AK348" i="2"/>
  <c r="AG348" i="2"/>
  <c r="AC348" i="2"/>
  <c r="AN348" i="2"/>
  <c r="AJ348" i="2"/>
  <c r="AF348" i="2"/>
  <c r="AB348" i="2"/>
  <c r="AM348" i="2"/>
  <c r="AI348" i="2"/>
  <c r="AA348" i="2"/>
  <c r="AE348" i="2"/>
  <c r="AL348" i="2"/>
  <c r="AJ278" i="2"/>
  <c r="AB278" i="2"/>
  <c r="AI278" i="2"/>
  <c r="AA278" i="2"/>
  <c r="AH278" i="2"/>
  <c r="Z278" i="2"/>
  <c r="AG278" i="2"/>
  <c r="AN278" i="2"/>
  <c r="AF278" i="2"/>
  <c r="AL278" i="2"/>
  <c r="AD278" i="2"/>
  <c r="AE278" i="2"/>
  <c r="AC278" i="2"/>
  <c r="AM278" i="2"/>
  <c r="AK278" i="2"/>
  <c r="AK111" i="2"/>
  <c r="AC111" i="2"/>
  <c r="AJ111" i="2"/>
  <c r="AB111" i="2"/>
  <c r="AI111" i="2"/>
  <c r="AA111" i="2"/>
  <c r="AH111" i="2"/>
  <c r="Z111" i="2"/>
  <c r="AG111" i="2"/>
  <c r="AM111" i="2"/>
  <c r="AE111" i="2"/>
  <c r="AN111" i="2"/>
  <c r="AL111" i="2"/>
  <c r="AF111" i="2"/>
  <c r="AD111" i="2"/>
  <c r="AJ357" i="2"/>
  <c r="AB357" i="2"/>
  <c r="AI357" i="2"/>
  <c r="AA357" i="2"/>
  <c r="AH357" i="2"/>
  <c r="Z357" i="2"/>
  <c r="AG357" i="2"/>
  <c r="AN357" i="2"/>
  <c r="AF357" i="2"/>
  <c r="AL357" i="2"/>
  <c r="AD357" i="2"/>
  <c r="AM357" i="2"/>
  <c r="AK357" i="2"/>
  <c r="AE357" i="2"/>
  <c r="AC357" i="2"/>
  <c r="AL436" i="2"/>
  <c r="AD436" i="2"/>
  <c r="AK436" i="2"/>
  <c r="AC436" i="2"/>
  <c r="AJ436" i="2"/>
  <c r="AB436" i="2"/>
  <c r="AI436" i="2"/>
  <c r="AA436" i="2"/>
  <c r="AG436" i="2"/>
  <c r="AF436" i="2"/>
  <c r="AE436" i="2"/>
  <c r="Z436" i="2"/>
  <c r="AM436" i="2"/>
  <c r="AN436" i="2"/>
  <c r="AH436" i="2"/>
  <c r="X325" i="2"/>
  <c r="P325" i="2"/>
  <c r="W325" i="2"/>
  <c r="O325" i="2"/>
  <c r="V325" i="2"/>
  <c r="N325" i="2"/>
  <c r="U325" i="2"/>
  <c r="M325" i="2"/>
  <c r="T325" i="2"/>
  <c r="L325" i="2"/>
  <c r="R325" i="2"/>
  <c r="S325" i="2"/>
  <c r="Q325" i="2"/>
  <c r="Y325" i="2"/>
  <c r="AM645" i="2"/>
  <c r="AE645" i="2"/>
  <c r="AL645" i="2"/>
  <c r="AD645" i="2"/>
  <c r="AK645" i="2"/>
  <c r="AC645" i="2"/>
  <c r="AJ645" i="2"/>
  <c r="AB645" i="2"/>
  <c r="AI645" i="2"/>
  <c r="AA645" i="2"/>
  <c r="AG645" i="2"/>
  <c r="AH645" i="2"/>
  <c r="AF645" i="2"/>
  <c r="Z645" i="2"/>
  <c r="AN645" i="2"/>
  <c r="AH128" i="2"/>
  <c r="Z128" i="2"/>
  <c r="AG128" i="2"/>
  <c r="AN128" i="2"/>
  <c r="AF128" i="2"/>
  <c r="AM128" i="2"/>
  <c r="AE128" i="2"/>
  <c r="AL128" i="2"/>
  <c r="AD128" i="2"/>
  <c r="AJ128" i="2"/>
  <c r="AB128" i="2"/>
  <c r="AC128" i="2"/>
  <c r="AA128" i="2"/>
  <c r="AK128" i="2"/>
  <c r="AI128" i="2"/>
  <c r="AJ117" i="2"/>
  <c r="AB117" i="2"/>
  <c r="AI117" i="2"/>
  <c r="AA117" i="2"/>
  <c r="AH117" i="2"/>
  <c r="Z117" i="2"/>
  <c r="AG117" i="2"/>
  <c r="AN117" i="2"/>
  <c r="AF117" i="2"/>
  <c r="AL117" i="2"/>
  <c r="AD117" i="2"/>
  <c r="AM117" i="2"/>
  <c r="AK117" i="2"/>
  <c r="AC117" i="2"/>
  <c r="AE117" i="2"/>
  <c r="AN52" i="2"/>
  <c r="AJ52" i="2"/>
  <c r="AB52" i="2"/>
  <c r="AM52" i="2"/>
  <c r="AI52" i="2"/>
  <c r="AE52" i="2"/>
  <c r="AA52" i="2"/>
  <c r="AF52" i="2"/>
  <c r="AL52" i="2"/>
  <c r="AH52" i="2"/>
  <c r="AD52" i="2"/>
  <c r="Z52" i="2"/>
  <c r="AG52" i="2"/>
  <c r="AK52" i="2"/>
  <c r="AC52" i="2"/>
  <c r="AG426" i="2"/>
  <c r="AN426" i="2"/>
  <c r="AF426" i="2"/>
  <c r="AM426" i="2"/>
  <c r="AE426" i="2"/>
  <c r="AL426" i="2"/>
  <c r="AD426" i="2"/>
  <c r="AB426" i="2"/>
  <c r="AA426" i="2"/>
  <c r="Z426" i="2"/>
  <c r="AK426" i="2"/>
  <c r="AJ426" i="2"/>
  <c r="AH426" i="2"/>
  <c r="AI426" i="2"/>
  <c r="AC426" i="2"/>
  <c r="AH383" i="2"/>
  <c r="Z383" i="2"/>
  <c r="AM383" i="2"/>
  <c r="AE383" i="2"/>
  <c r="AN383" i="2"/>
  <c r="AC383" i="2"/>
  <c r="AL383" i="2"/>
  <c r="AB383" i="2"/>
  <c r="AK383" i="2"/>
  <c r="AA383" i="2"/>
  <c r="AJ383" i="2"/>
  <c r="AI383" i="2"/>
  <c r="AF383" i="2"/>
  <c r="AG383" i="2"/>
  <c r="AD383" i="2"/>
  <c r="Y101" i="2"/>
  <c r="Q101" i="2"/>
  <c r="T101" i="2"/>
  <c r="V101" i="2"/>
  <c r="L101" i="2"/>
  <c r="U101" i="2"/>
  <c r="S101" i="2"/>
  <c r="R101" i="2"/>
  <c r="P101" i="2"/>
  <c r="X101" i="2"/>
  <c r="N101" i="2"/>
  <c r="O101" i="2"/>
  <c r="M101" i="2"/>
  <c r="W101" i="2"/>
  <c r="AI463" i="2"/>
  <c r="AA463" i="2"/>
  <c r="AH463" i="2"/>
  <c r="Z463" i="2"/>
  <c r="AG463" i="2"/>
  <c r="AN463" i="2"/>
  <c r="AF463" i="2"/>
  <c r="AD463" i="2"/>
  <c r="AC463" i="2"/>
  <c r="AB463" i="2"/>
  <c r="AM463" i="2"/>
  <c r="AL463" i="2"/>
  <c r="AJ463" i="2"/>
  <c r="AK463" i="2"/>
  <c r="AE463" i="2"/>
  <c r="AH505" i="2"/>
  <c r="Z505" i="2"/>
  <c r="AG505" i="2"/>
  <c r="AN505" i="2"/>
  <c r="AF505" i="2"/>
  <c r="AM505" i="2"/>
  <c r="AE505" i="2"/>
  <c r="AL505" i="2"/>
  <c r="AD505" i="2"/>
  <c r="AJ505" i="2"/>
  <c r="AI505" i="2"/>
  <c r="AC505" i="2"/>
  <c r="AB505" i="2"/>
  <c r="AA505" i="2"/>
  <c r="AK505" i="2"/>
  <c r="AK774" i="2"/>
  <c r="AC774" i="2"/>
  <c r="AJ774" i="2"/>
  <c r="AB774" i="2"/>
  <c r="AI774" i="2"/>
  <c r="AA774" i="2"/>
  <c r="AH774" i="2"/>
  <c r="Z774" i="2"/>
  <c r="AG774" i="2"/>
  <c r="AM774" i="2"/>
  <c r="AE774" i="2"/>
  <c r="AN774" i="2"/>
  <c r="AL774" i="2"/>
  <c r="AF774" i="2"/>
  <c r="AD774" i="2"/>
  <c r="AH192" i="2"/>
  <c r="Z192" i="2"/>
  <c r="AG192" i="2"/>
  <c r="AM192" i="2"/>
  <c r="AE192" i="2"/>
  <c r="AL192" i="2"/>
  <c r="AD192" i="2"/>
  <c r="AA192" i="2"/>
  <c r="AN192" i="2"/>
  <c r="AK192" i="2"/>
  <c r="AJ192" i="2"/>
  <c r="AI192" i="2"/>
  <c r="AC192" i="2"/>
  <c r="AF192" i="2"/>
  <c r="AB192" i="2"/>
  <c r="AL154" i="2"/>
  <c r="Z154" i="2"/>
  <c r="AD154" i="2"/>
  <c r="AK154" i="2"/>
  <c r="AG154" i="2"/>
  <c r="AC154" i="2"/>
  <c r="AN154" i="2"/>
  <c r="AJ154" i="2"/>
  <c r="AH154" i="2"/>
  <c r="AF154" i="2"/>
  <c r="AB154" i="2"/>
  <c r="AI154" i="2"/>
  <c r="AA154" i="2"/>
  <c r="AE154" i="2"/>
  <c r="AM154" i="2"/>
  <c r="AK574" i="2"/>
  <c r="AC574" i="2"/>
  <c r="AJ574" i="2"/>
  <c r="AB574" i="2"/>
  <c r="AI574" i="2"/>
  <c r="AA574" i="2"/>
  <c r="AH574" i="2"/>
  <c r="Z574" i="2"/>
  <c r="AG574" i="2"/>
  <c r="AM574" i="2"/>
  <c r="AE574" i="2"/>
  <c r="AN574" i="2"/>
  <c r="AL574" i="2"/>
  <c r="AF574" i="2"/>
  <c r="AD574" i="2"/>
  <c r="AN161" i="2"/>
  <c r="AF161" i="2"/>
  <c r="AM161" i="2"/>
  <c r="AE161" i="2"/>
  <c r="AK161" i="2"/>
  <c r="AC161" i="2"/>
  <c r="AJ161" i="2"/>
  <c r="AB161" i="2"/>
  <c r="AG161" i="2"/>
  <c r="AD161" i="2"/>
  <c r="AA161" i="2"/>
  <c r="Z161" i="2"/>
  <c r="AI161" i="2"/>
  <c r="AL161" i="2"/>
  <c r="AH161" i="2"/>
  <c r="AG579" i="2"/>
  <c r="AN579" i="2"/>
  <c r="AF579" i="2"/>
  <c r="AM579" i="2"/>
  <c r="AE579" i="2"/>
  <c r="AL579" i="2"/>
  <c r="AD579" i="2"/>
  <c r="AK579" i="2"/>
  <c r="AC579" i="2"/>
  <c r="AI579" i="2"/>
  <c r="AA579" i="2"/>
  <c r="AJ579" i="2"/>
  <c r="AB579" i="2"/>
  <c r="AH579" i="2"/>
  <c r="Z579" i="2"/>
  <c r="AI493" i="2"/>
  <c r="AA493" i="2"/>
  <c r="AH493" i="2"/>
  <c r="Z493" i="2"/>
  <c r="AG493" i="2"/>
  <c r="AN493" i="2"/>
  <c r="AF493" i="2"/>
  <c r="AD493" i="2"/>
  <c r="AC493" i="2"/>
  <c r="AB493" i="2"/>
  <c r="AM493" i="2"/>
  <c r="AL493" i="2"/>
  <c r="AJ493" i="2"/>
  <c r="AK493" i="2"/>
  <c r="AE493" i="2"/>
  <c r="AL223" i="2"/>
  <c r="AD223" i="2"/>
  <c r="AK223" i="2"/>
  <c r="AC223" i="2"/>
  <c r="AJ223" i="2"/>
  <c r="AB223" i="2"/>
  <c r="AI223" i="2"/>
  <c r="AA223" i="2"/>
  <c r="AH223" i="2"/>
  <c r="Z223" i="2"/>
  <c r="AN223" i="2"/>
  <c r="AF223" i="2"/>
  <c r="AG223" i="2"/>
  <c r="AM223" i="2"/>
  <c r="AE223" i="2"/>
  <c r="AN350" i="2"/>
  <c r="AF350" i="2"/>
  <c r="AM350" i="2"/>
  <c r="AE350" i="2"/>
  <c r="AL350" i="2"/>
  <c r="AD350" i="2"/>
  <c r="AK350" i="2"/>
  <c r="AC350" i="2"/>
  <c r="AJ350" i="2"/>
  <c r="AB350" i="2"/>
  <c r="AH350" i="2"/>
  <c r="Z350" i="2"/>
  <c r="AI350" i="2"/>
  <c r="AG350" i="2"/>
  <c r="AA350" i="2"/>
  <c r="AJ171" i="2"/>
  <c r="AI171" i="2"/>
  <c r="AE171" i="2"/>
  <c r="AA171" i="2"/>
  <c r="AL171" i="2"/>
  <c r="AH171" i="2"/>
  <c r="AD171" i="2"/>
  <c r="AB171" i="2"/>
  <c r="AN171" i="2"/>
  <c r="AF171" i="2"/>
  <c r="AM171" i="2"/>
  <c r="AC171" i="2"/>
  <c r="AG171" i="2"/>
  <c r="AK171" i="2"/>
  <c r="Z171" i="2"/>
  <c r="AL40" i="2"/>
  <c r="AE40" i="2"/>
  <c r="AM40" i="2"/>
  <c r="AG40" i="2"/>
  <c r="Z40" i="2"/>
  <c r="AK40" i="2"/>
  <c r="AH40" i="2"/>
  <c r="AB40" i="2"/>
  <c r="AJ40" i="2"/>
  <c r="AC40" i="2"/>
  <c r="AD40" i="2"/>
  <c r="AF40" i="2"/>
  <c r="AA40" i="2"/>
  <c r="AN40" i="2"/>
  <c r="AI40" i="2"/>
  <c r="AH59" i="2"/>
  <c r="Z59" i="2"/>
  <c r="AG59" i="2"/>
  <c r="AN59" i="2"/>
  <c r="AF59" i="2"/>
  <c r="AM59" i="2"/>
  <c r="AE59" i="2"/>
  <c r="AL59" i="2"/>
  <c r="AD59" i="2"/>
  <c r="AJ59" i="2"/>
  <c r="AB59" i="2"/>
  <c r="AK59" i="2"/>
  <c r="AI59" i="2"/>
  <c r="AC59" i="2"/>
  <c r="AA59" i="2"/>
  <c r="AK752" i="2"/>
  <c r="AC752" i="2"/>
  <c r="AJ752" i="2"/>
  <c r="AB752" i="2"/>
  <c r="AI752" i="2"/>
  <c r="AA752" i="2"/>
  <c r="AH752" i="2"/>
  <c r="Z752" i="2"/>
  <c r="AG752" i="2"/>
  <c r="AM752" i="2"/>
  <c r="AE752" i="2"/>
  <c r="AN752" i="2"/>
  <c r="AO752" i="2" s="1"/>
  <c r="AP752" i="2" s="1"/>
  <c r="AQ752" i="2" s="1"/>
  <c r="AR752" i="2" s="1"/>
  <c r="AS752" i="2" s="1"/>
  <c r="AT752" i="2" s="1"/>
  <c r="AU752" i="2" s="1"/>
  <c r="AV752" i="2" s="1"/>
  <c r="AW752" i="2" s="1"/>
  <c r="AX752" i="2" s="1"/>
  <c r="AY752" i="2" s="1"/>
  <c r="AZ752" i="2" s="1"/>
  <c r="BA752" i="2" s="1"/>
  <c r="BB752" i="2" s="1"/>
  <c r="BC752" i="2" s="1"/>
  <c r="BD752" i="2" s="1"/>
  <c r="BE752" i="2" s="1"/>
  <c r="BF752" i="2" s="1"/>
  <c r="BG752" i="2" s="1"/>
  <c r="BH752" i="2" s="1"/>
  <c r="AF752" i="2"/>
  <c r="AL752" i="2"/>
  <c r="AD752" i="2"/>
  <c r="Z415" i="2"/>
  <c r="AK415" i="2"/>
  <c r="AG415" i="2"/>
  <c r="AC415" i="2"/>
  <c r="AN415" i="2"/>
  <c r="AJ415" i="2"/>
  <c r="AF415" i="2"/>
  <c r="AB415" i="2"/>
  <c r="AM415" i="2"/>
  <c r="AI415" i="2"/>
  <c r="AE415" i="2"/>
  <c r="AA415" i="2"/>
  <c r="AH415" i="2"/>
  <c r="AD415" i="2"/>
  <c r="AL415" i="2"/>
  <c r="AK312" i="2"/>
  <c r="AC312" i="2"/>
  <c r="AJ312" i="2"/>
  <c r="AB312" i="2"/>
  <c r="AI312" i="2"/>
  <c r="AA312" i="2"/>
  <c r="AH312" i="2"/>
  <c r="Z312" i="2"/>
  <c r="AG312" i="2"/>
  <c r="AM312" i="2"/>
  <c r="AE312" i="2"/>
  <c r="AN312" i="2"/>
  <c r="AL312" i="2"/>
  <c r="AF312" i="2"/>
  <c r="AD312" i="2"/>
  <c r="AG380" i="2"/>
  <c r="AL380" i="2"/>
  <c r="AD380" i="2"/>
  <c r="AH380" i="2"/>
  <c r="AF380" i="2"/>
  <c r="AE380" i="2"/>
  <c r="AN380" i="2"/>
  <c r="AC380" i="2"/>
  <c r="AM380" i="2"/>
  <c r="AB380" i="2"/>
  <c r="AJ380" i="2"/>
  <c r="Z380" i="2"/>
  <c r="AK380" i="2"/>
  <c r="AA380" i="2"/>
  <c r="AI380" i="2"/>
  <c r="AL468" i="2"/>
  <c r="AD468" i="2"/>
  <c r="AK468" i="2"/>
  <c r="AC468" i="2"/>
  <c r="AJ468" i="2"/>
  <c r="AB468" i="2"/>
  <c r="AI468" i="2"/>
  <c r="AA468" i="2"/>
  <c r="AG468" i="2"/>
  <c r="AF468" i="2"/>
  <c r="AE468" i="2"/>
  <c r="Z468" i="2"/>
  <c r="AM468" i="2"/>
  <c r="AN468" i="2"/>
  <c r="AH468" i="2"/>
  <c r="AJ448" i="2"/>
  <c r="AB448" i="2"/>
  <c r="AI448" i="2"/>
  <c r="AA448" i="2"/>
  <c r="AH448" i="2"/>
  <c r="Z448" i="2"/>
  <c r="AG448" i="2"/>
  <c r="AM448" i="2"/>
  <c r="AL448" i="2"/>
  <c r="AK448" i="2"/>
  <c r="AF448" i="2"/>
  <c r="AE448" i="2"/>
  <c r="AC448" i="2"/>
  <c r="AN448" i="2"/>
  <c r="AD448" i="2"/>
  <c r="AG504" i="2"/>
  <c r="AN504" i="2"/>
  <c r="AF504" i="2"/>
  <c r="AM504" i="2"/>
  <c r="AE504" i="2"/>
  <c r="AL504" i="2"/>
  <c r="AD504" i="2"/>
  <c r="AK504" i="2"/>
  <c r="AC504" i="2"/>
  <c r="AB504" i="2"/>
  <c r="AA504" i="2"/>
  <c r="Z504" i="2"/>
  <c r="AI504" i="2"/>
  <c r="AJ504" i="2"/>
  <c r="AH504" i="2"/>
  <c r="Z518" i="2"/>
  <c r="AK518" i="2"/>
  <c r="AG518" i="2"/>
  <c r="AC518" i="2"/>
  <c r="AN518" i="2"/>
  <c r="AJ518" i="2"/>
  <c r="AF518" i="2"/>
  <c r="AB518" i="2"/>
  <c r="AM518" i="2"/>
  <c r="AI518" i="2"/>
  <c r="AE518" i="2"/>
  <c r="AA518" i="2"/>
  <c r="AH518" i="2"/>
  <c r="AL518" i="2"/>
  <c r="AD518" i="2"/>
  <c r="R655" i="2"/>
  <c r="Y655" i="2"/>
  <c r="Q655" i="2"/>
  <c r="X655" i="2"/>
  <c r="P655" i="2"/>
  <c r="W655" i="2"/>
  <c r="O655" i="2"/>
  <c r="V655" i="2"/>
  <c r="N655" i="2"/>
  <c r="U655" i="2"/>
  <c r="L655" i="2"/>
  <c r="T655" i="2"/>
  <c r="S655" i="2"/>
  <c r="T290" i="2"/>
  <c r="L290" i="2"/>
  <c r="S290" i="2"/>
  <c r="R290" i="2"/>
  <c r="Y290" i="2"/>
  <c r="Q290" i="2"/>
  <c r="X290" i="2"/>
  <c r="P290" i="2"/>
  <c r="V290" i="2"/>
  <c r="N290" i="2"/>
  <c r="W290" i="2"/>
  <c r="U290" i="2"/>
  <c r="M290" i="2"/>
  <c r="O290" i="2"/>
  <c r="AL90" i="2"/>
  <c r="AN90" i="2"/>
  <c r="AM90" i="2"/>
  <c r="AF90" i="2"/>
  <c r="AE90" i="2"/>
  <c r="AD90" i="2"/>
  <c r="AC90" i="2"/>
  <c r="AB90" i="2"/>
  <c r="AK90" i="2"/>
  <c r="AA90" i="2"/>
  <c r="AJ90" i="2"/>
  <c r="Z90" i="2"/>
  <c r="AH90" i="2"/>
  <c r="AI90" i="2"/>
  <c r="AG90" i="2"/>
  <c r="AN635" i="2"/>
  <c r="AF635" i="2"/>
  <c r="AM635" i="2"/>
  <c r="AE635" i="2"/>
  <c r="AL635" i="2"/>
  <c r="AD635" i="2"/>
  <c r="AK635" i="2"/>
  <c r="AC635" i="2"/>
  <c r="AJ635" i="2"/>
  <c r="AB635" i="2"/>
  <c r="AH635" i="2"/>
  <c r="Z635" i="2"/>
  <c r="AI635" i="2"/>
  <c r="AG635" i="2"/>
  <c r="AA635" i="2"/>
  <c r="X214" i="2"/>
  <c r="P214" i="2"/>
  <c r="W214" i="2"/>
  <c r="O214" i="2"/>
  <c r="U214" i="2"/>
  <c r="M214" i="2"/>
  <c r="T214" i="2"/>
  <c r="R214" i="2"/>
  <c r="Y214" i="2"/>
  <c r="V214" i="2"/>
  <c r="S214" i="2"/>
  <c r="Q214" i="2"/>
  <c r="N214" i="2"/>
  <c r="Y66" i="2"/>
  <c r="Q66" i="2"/>
  <c r="X66" i="2"/>
  <c r="P66" i="2"/>
  <c r="W66" i="2"/>
  <c r="O66" i="2"/>
  <c r="V66" i="2"/>
  <c r="N66" i="2"/>
  <c r="U66" i="2"/>
  <c r="M66" i="2"/>
  <c r="S66" i="2"/>
  <c r="L66" i="2"/>
  <c r="T66" i="2"/>
  <c r="R66" i="2"/>
  <c r="AG679" i="2"/>
  <c r="AN679" i="2"/>
  <c r="AF679" i="2"/>
  <c r="AM679" i="2"/>
  <c r="AL679" i="2"/>
  <c r="AD679" i="2"/>
  <c r="AJ679" i="2"/>
  <c r="AB679" i="2"/>
  <c r="AH679" i="2"/>
  <c r="AE679" i="2"/>
  <c r="AC679" i="2"/>
  <c r="AA679" i="2"/>
  <c r="Z679" i="2"/>
  <c r="AK679" i="2"/>
  <c r="AI679" i="2"/>
  <c r="AI787" i="2"/>
  <c r="AA787" i="2"/>
  <c r="AH787" i="2"/>
  <c r="Z787" i="2"/>
  <c r="AG787" i="2"/>
  <c r="AN787" i="2"/>
  <c r="AF787" i="2"/>
  <c r="AM787" i="2"/>
  <c r="AE787" i="2"/>
  <c r="AK787" i="2"/>
  <c r="AC787" i="2"/>
  <c r="AD787" i="2"/>
  <c r="AB787" i="2"/>
  <c r="AL787" i="2"/>
  <c r="AJ787" i="2"/>
  <c r="AJ201" i="2"/>
  <c r="AB201" i="2"/>
  <c r="AI201" i="2"/>
  <c r="AA201" i="2"/>
  <c r="AG201" i="2"/>
  <c r="AN201" i="2"/>
  <c r="AF201" i="2"/>
  <c r="AC201" i="2"/>
  <c r="Z201" i="2"/>
  <c r="AM201" i="2"/>
  <c r="AL201" i="2"/>
  <c r="AK201" i="2"/>
  <c r="AE201" i="2"/>
  <c r="AH201" i="2"/>
  <c r="AD201" i="2"/>
  <c r="AM423" i="2"/>
  <c r="AE423" i="2"/>
  <c r="AL423" i="2"/>
  <c r="AD423" i="2"/>
  <c r="AK423" i="2"/>
  <c r="AC423" i="2"/>
  <c r="AJ423" i="2"/>
  <c r="AB423" i="2"/>
  <c r="Z423" i="2"/>
  <c r="AN423" i="2"/>
  <c r="AI423" i="2"/>
  <c r="AH423" i="2"/>
  <c r="AF423" i="2"/>
  <c r="AG423" i="2"/>
  <c r="AA423" i="2"/>
  <c r="U69" i="2"/>
  <c r="M69" i="2"/>
  <c r="T69" i="2"/>
  <c r="L69" i="2"/>
  <c r="S69" i="2"/>
  <c r="R69" i="2"/>
  <c r="Y69" i="2"/>
  <c r="Q69" i="2"/>
  <c r="W69" i="2"/>
  <c r="O69" i="2"/>
  <c r="P69" i="2"/>
  <c r="N69" i="2"/>
  <c r="X69" i="2"/>
  <c r="V69" i="2"/>
  <c r="AN578" i="2"/>
  <c r="AF578" i="2"/>
  <c r="AM578" i="2"/>
  <c r="AE578" i="2"/>
  <c r="AL578" i="2"/>
  <c r="AD578" i="2"/>
  <c r="AK578" i="2"/>
  <c r="AC578" i="2"/>
  <c r="AJ578" i="2"/>
  <c r="AB578" i="2"/>
  <c r="AH578" i="2"/>
  <c r="Z578" i="2"/>
  <c r="AI578" i="2"/>
  <c r="AG578" i="2"/>
  <c r="AA578" i="2"/>
  <c r="AF467" i="2"/>
  <c r="AB467" i="2"/>
  <c r="AM467" i="2"/>
  <c r="AI467" i="2"/>
  <c r="AE467" i="2"/>
  <c r="AA467" i="2"/>
  <c r="AL467" i="2"/>
  <c r="AH467" i="2"/>
  <c r="AD467" i="2"/>
  <c r="Z467" i="2"/>
  <c r="AK467" i="2"/>
  <c r="AC467" i="2"/>
  <c r="AJ467" i="2"/>
  <c r="AG467" i="2"/>
  <c r="AN467" i="2"/>
  <c r="AN232" i="2"/>
  <c r="AF232" i="2"/>
  <c r="AM232" i="2"/>
  <c r="AE232" i="2"/>
  <c r="AL232" i="2"/>
  <c r="AD232" i="2"/>
  <c r="AK232" i="2"/>
  <c r="AC232" i="2"/>
  <c r="AJ232" i="2"/>
  <c r="AB232" i="2"/>
  <c r="AH232" i="2"/>
  <c r="Z232" i="2"/>
  <c r="AA232" i="2"/>
  <c r="AI232" i="2"/>
  <c r="AG232" i="2"/>
  <c r="AK551" i="2"/>
  <c r="AC551" i="2"/>
  <c r="AJ551" i="2"/>
  <c r="AB551" i="2"/>
  <c r="AI551" i="2"/>
  <c r="AA551" i="2"/>
  <c r="AH551" i="2"/>
  <c r="Z551" i="2"/>
  <c r="AG551" i="2"/>
  <c r="AM551" i="2"/>
  <c r="AE551" i="2"/>
  <c r="AF551" i="2"/>
  <c r="AD551" i="2"/>
  <c r="AN551" i="2"/>
  <c r="AL551" i="2"/>
  <c r="AG256" i="2"/>
  <c r="AC256" i="2"/>
  <c r="Z256" i="2"/>
  <c r="AN256" i="2"/>
  <c r="AJ256" i="2"/>
  <c r="AF256" i="2"/>
  <c r="AB256" i="2"/>
  <c r="AM256" i="2"/>
  <c r="AI256" i="2"/>
  <c r="AE256" i="2"/>
  <c r="AA256" i="2"/>
  <c r="AL256" i="2"/>
  <c r="AD256" i="2"/>
  <c r="AK256" i="2"/>
  <c r="AH256" i="2"/>
  <c r="AK481" i="2"/>
  <c r="AC481" i="2"/>
  <c r="AJ481" i="2"/>
  <c r="AB481" i="2"/>
  <c r="AI481" i="2"/>
  <c r="AA481" i="2"/>
  <c r="AH481" i="2"/>
  <c r="Z481" i="2"/>
  <c r="AN481" i="2"/>
  <c r="AM481" i="2"/>
  <c r="AL481" i="2"/>
  <c r="AG481" i="2"/>
  <c r="AF481" i="2"/>
  <c r="AD481" i="2"/>
  <c r="AE481" i="2"/>
  <c r="U586" i="2"/>
  <c r="M586" i="2"/>
  <c r="T586" i="2"/>
  <c r="L586" i="2"/>
  <c r="S586" i="2"/>
  <c r="R586" i="2"/>
  <c r="V586" i="2"/>
  <c r="Q586" i="2"/>
  <c r="P586" i="2"/>
  <c r="O586" i="2"/>
  <c r="N586" i="2"/>
  <c r="Y586" i="2"/>
  <c r="X586" i="2"/>
  <c r="W586" i="2"/>
  <c r="V621" i="2"/>
  <c r="N621" i="2"/>
  <c r="U621" i="2"/>
  <c r="M621" i="2"/>
  <c r="T621" i="2"/>
  <c r="L621" i="2"/>
  <c r="S621" i="2"/>
  <c r="R621" i="2"/>
  <c r="X621" i="2"/>
  <c r="P621" i="2"/>
  <c r="Y621" i="2"/>
  <c r="W621" i="2"/>
  <c r="Q621" i="2"/>
  <c r="O621" i="2"/>
  <c r="AB219" i="2"/>
  <c r="AA219" i="2"/>
  <c r="Z219" i="2"/>
  <c r="AG519" i="2"/>
  <c r="AN519" i="2"/>
  <c r="AF519" i="2"/>
  <c r="AM519" i="2"/>
  <c r="AE519" i="2"/>
  <c r="AL519" i="2"/>
  <c r="AD519" i="2"/>
  <c r="AK519" i="2"/>
  <c r="AC519" i="2"/>
  <c r="AI519" i="2"/>
  <c r="AA519" i="2"/>
  <c r="AJ519" i="2"/>
  <c r="AB519" i="2"/>
  <c r="Z519" i="2"/>
  <c r="AH519" i="2"/>
  <c r="AE35" i="2"/>
  <c r="AA35" i="2"/>
  <c r="AD35" i="2"/>
  <c r="AI35" i="2"/>
  <c r="AL35" i="2"/>
  <c r="AC35" i="2"/>
  <c r="AM35" i="2"/>
  <c r="AJ35" i="2"/>
  <c r="AB35" i="2"/>
  <c r="AH35" i="2"/>
  <c r="Z35" i="2"/>
  <c r="AG35" i="2"/>
  <c r="AN35" i="2"/>
  <c r="AO35" i="2" s="1"/>
  <c r="AF35" i="2"/>
  <c r="AK35" i="2"/>
  <c r="AK158" i="2"/>
  <c r="AF158" i="2"/>
  <c r="AC158" i="2"/>
  <c r="AB158" i="2"/>
  <c r="AN158" i="2"/>
  <c r="AA158" i="2"/>
  <c r="AD158" i="2"/>
  <c r="Z158" i="2"/>
  <c r="AM158" i="2"/>
  <c r="AE158" i="2"/>
  <c r="AH158" i="2"/>
  <c r="AG158" i="2"/>
  <c r="AL158" i="2"/>
  <c r="AJ158" i="2"/>
  <c r="AI158" i="2"/>
  <c r="AL204" i="2"/>
  <c r="AD204" i="2"/>
  <c r="AK204" i="2"/>
  <c r="AC204" i="2"/>
  <c r="AI204" i="2"/>
  <c r="AA204" i="2"/>
  <c r="AH204" i="2"/>
  <c r="Z204" i="2"/>
  <c r="AE204" i="2"/>
  <c r="AB204" i="2"/>
  <c r="AN204" i="2"/>
  <c r="AM204" i="2"/>
  <c r="AG204" i="2"/>
  <c r="AF204" i="2"/>
  <c r="AJ204" i="2"/>
  <c r="AM174" i="2"/>
  <c r="AE174" i="2"/>
  <c r="AL174" i="2"/>
  <c r="AD174" i="2"/>
  <c r="AJ174" i="2"/>
  <c r="AB174" i="2"/>
  <c r="AI174" i="2"/>
  <c r="AA174" i="2"/>
  <c r="AN174" i="2"/>
  <c r="AK174" i="2"/>
  <c r="AH174" i="2"/>
  <c r="AG174" i="2"/>
  <c r="AF174" i="2"/>
  <c r="Z174" i="2"/>
  <c r="AC174" i="2"/>
  <c r="AK665" i="2"/>
  <c r="AC665" i="2"/>
  <c r="AJ665" i="2"/>
  <c r="AB665" i="2"/>
  <c r="AI665" i="2"/>
  <c r="AA665" i="2"/>
  <c r="AH665" i="2"/>
  <c r="Z665" i="2"/>
  <c r="AG665" i="2"/>
  <c r="AM665" i="2"/>
  <c r="AE665" i="2"/>
  <c r="AN665" i="2"/>
  <c r="AL665" i="2"/>
  <c r="AF665" i="2"/>
  <c r="AD665" i="2"/>
  <c r="AI559" i="2"/>
  <c r="AA559" i="2"/>
  <c r="AH559" i="2"/>
  <c r="Z559" i="2"/>
  <c r="AG559" i="2"/>
  <c r="AN559" i="2"/>
  <c r="AF559" i="2"/>
  <c r="AM559" i="2"/>
  <c r="AE559" i="2"/>
  <c r="AK559" i="2"/>
  <c r="AC559" i="2"/>
  <c r="AL559" i="2"/>
  <c r="AJ559" i="2"/>
  <c r="AD559" i="2"/>
  <c r="AB559" i="2"/>
  <c r="AG614" i="2"/>
  <c r="AN614" i="2"/>
  <c r="AF614" i="2"/>
  <c r="AM614" i="2"/>
  <c r="AE614" i="2"/>
  <c r="AL614" i="2"/>
  <c r="AD614" i="2"/>
  <c r="AK614" i="2"/>
  <c r="AC614" i="2"/>
  <c r="AI614" i="2"/>
  <c r="AA614" i="2"/>
  <c r="AJ614" i="2"/>
  <c r="AH614" i="2"/>
  <c r="AB614" i="2"/>
  <c r="Z614" i="2"/>
  <c r="AB535" i="2"/>
  <c r="AA535" i="2"/>
  <c r="AJ535" i="2"/>
  <c r="AC535" i="2"/>
  <c r="AE535" i="2"/>
  <c r="AF535" i="2"/>
  <c r="AK535" i="2"/>
  <c r="AD535" i="2"/>
  <c r="AI535" i="2"/>
  <c r="AM535" i="2"/>
  <c r="AL535" i="2"/>
  <c r="AN535" i="2"/>
  <c r="AH535" i="2"/>
  <c r="AG535" i="2"/>
  <c r="Z535" i="2"/>
  <c r="AN98" i="2"/>
  <c r="AF98" i="2"/>
  <c r="AM98" i="2"/>
  <c r="AE98" i="2"/>
  <c r="AL98" i="2"/>
  <c r="AD98" i="2"/>
  <c r="AK98" i="2"/>
  <c r="AC98" i="2"/>
  <c r="AJ98" i="2"/>
  <c r="AB98" i="2"/>
  <c r="AH98" i="2"/>
  <c r="Z98" i="2"/>
  <c r="AI98" i="2"/>
  <c r="AG98" i="2"/>
  <c r="AA98" i="2"/>
  <c r="AN487" i="2"/>
  <c r="AF487" i="2"/>
  <c r="AM487" i="2"/>
  <c r="AE487" i="2"/>
  <c r="AL487" i="2"/>
  <c r="AD487" i="2"/>
  <c r="AK487" i="2"/>
  <c r="AC487" i="2"/>
  <c r="AA487" i="2"/>
  <c r="Z487" i="2"/>
  <c r="AJ487" i="2"/>
  <c r="AI487" i="2"/>
  <c r="AG487" i="2"/>
  <c r="AH487" i="2"/>
  <c r="AB487" i="2"/>
  <c r="AL674" i="2"/>
  <c r="AD674" i="2"/>
  <c r="AK674" i="2"/>
  <c r="AC674" i="2"/>
  <c r="AI674" i="2"/>
  <c r="AA674" i="2"/>
  <c r="AG674" i="2"/>
  <c r="AE674" i="2"/>
  <c r="AB674" i="2"/>
  <c r="Z674" i="2"/>
  <c r="AN674" i="2"/>
  <c r="AM674" i="2"/>
  <c r="AH674" i="2"/>
  <c r="AJ674" i="2"/>
  <c r="AF674" i="2"/>
  <c r="AK107" i="2"/>
  <c r="AM107" i="2"/>
  <c r="AL107" i="2"/>
  <c r="AD107" i="2"/>
  <c r="AE107" i="2"/>
  <c r="AB107" i="2"/>
  <c r="AJ107" i="2"/>
  <c r="AA107" i="2"/>
  <c r="Z107" i="2"/>
  <c r="AI107" i="2"/>
  <c r="AF107" i="2"/>
  <c r="AG107" i="2"/>
  <c r="AH107" i="2"/>
  <c r="AN107" i="2"/>
  <c r="AC107" i="2"/>
  <c r="Y584" i="2"/>
  <c r="Q584" i="2"/>
  <c r="X584" i="2"/>
  <c r="P584" i="2"/>
  <c r="W584" i="2"/>
  <c r="O584" i="2"/>
  <c r="V584" i="2"/>
  <c r="N584" i="2"/>
  <c r="R584" i="2"/>
  <c r="M584" i="2"/>
  <c r="L584" i="2"/>
  <c r="U584" i="2"/>
  <c r="T584" i="2"/>
  <c r="S584" i="2"/>
  <c r="AJ607" i="2"/>
  <c r="AB607" i="2"/>
  <c r="AI607" i="2"/>
  <c r="AA607" i="2"/>
  <c r="AH607" i="2"/>
  <c r="Z607" i="2"/>
  <c r="AG607" i="2"/>
  <c r="AN607" i="2"/>
  <c r="AF607" i="2"/>
  <c r="AL607" i="2"/>
  <c r="AD607" i="2"/>
  <c r="AM607" i="2"/>
  <c r="AE607" i="2"/>
  <c r="AK607" i="2"/>
  <c r="AC607" i="2"/>
  <c r="AN353" i="2"/>
  <c r="AJ353" i="2"/>
  <c r="AF353" i="2"/>
  <c r="AB353" i="2"/>
  <c r="AM353" i="2"/>
  <c r="AI353" i="2"/>
  <c r="AE353" i="2"/>
  <c r="AA353" i="2"/>
  <c r="AL353" i="2"/>
  <c r="AH353" i="2"/>
  <c r="AD353" i="2"/>
  <c r="AG353" i="2"/>
  <c r="AC353" i="2"/>
  <c r="Z353" i="2"/>
  <c r="AK353" i="2"/>
  <c r="AM633" i="2"/>
  <c r="AE633" i="2"/>
  <c r="AL633" i="2"/>
  <c r="AD633" i="2"/>
  <c r="AK633" i="2"/>
  <c r="AC633" i="2"/>
  <c r="AJ633" i="2"/>
  <c r="AB633" i="2"/>
  <c r="AI633" i="2"/>
  <c r="AA633" i="2"/>
  <c r="AG633" i="2"/>
  <c r="Z633" i="2"/>
  <c r="AH633" i="2"/>
  <c r="AN633" i="2"/>
  <c r="AF633" i="2"/>
  <c r="AL195" i="2"/>
  <c r="AG195" i="2"/>
  <c r="AD195" i="2"/>
  <c r="AN195" i="2"/>
  <c r="AK195" i="2"/>
  <c r="AF195" i="2"/>
  <c r="AB195" i="2"/>
  <c r="AA195" i="2"/>
  <c r="AC195" i="2"/>
  <c r="AM195" i="2"/>
  <c r="AJ195" i="2"/>
  <c r="AH195" i="2"/>
  <c r="AE195" i="2"/>
  <c r="AI195" i="2"/>
  <c r="Z195" i="2"/>
  <c r="AM686" i="2"/>
  <c r="AE686" i="2"/>
  <c r="AL686" i="2"/>
  <c r="AD686" i="2"/>
  <c r="AK686" i="2"/>
  <c r="AC686" i="2"/>
  <c r="AJ686" i="2"/>
  <c r="AB686" i="2"/>
  <c r="AI686" i="2"/>
  <c r="AA686" i="2"/>
  <c r="AG686" i="2"/>
  <c r="AN686" i="2"/>
  <c r="AH686" i="2"/>
  <c r="Z686" i="2"/>
  <c r="AF686" i="2"/>
  <c r="AK282" i="2"/>
  <c r="AC282" i="2"/>
  <c r="AJ282" i="2"/>
  <c r="AB282" i="2"/>
  <c r="AI282" i="2"/>
  <c r="AA282" i="2"/>
  <c r="AH282" i="2"/>
  <c r="Z282" i="2"/>
  <c r="AG282" i="2"/>
  <c r="AM282" i="2"/>
  <c r="AE282" i="2"/>
  <c r="AF282" i="2"/>
  <c r="AD282" i="2"/>
  <c r="AN282" i="2"/>
  <c r="AL282" i="2"/>
  <c r="AJ295" i="2"/>
  <c r="AB295" i="2"/>
  <c r="AI295" i="2"/>
  <c r="AA295" i="2"/>
  <c r="AH295" i="2"/>
  <c r="Z295" i="2"/>
  <c r="AG295" i="2"/>
  <c r="AN295" i="2"/>
  <c r="AF295" i="2"/>
  <c r="AL295" i="2"/>
  <c r="AD295" i="2"/>
  <c r="AM295" i="2"/>
  <c r="AE295" i="2"/>
  <c r="AK295" i="2"/>
  <c r="AC295" i="2"/>
  <c r="AC336" i="2"/>
  <c r="AN336" i="2"/>
  <c r="AJ336" i="2"/>
  <c r="AF336" i="2"/>
  <c r="AB336" i="2"/>
  <c r="AM336" i="2"/>
  <c r="AI336" i="2"/>
  <c r="AE336" i="2"/>
  <c r="AA336" i="2"/>
  <c r="AL336" i="2"/>
  <c r="AH336" i="2"/>
  <c r="AD336" i="2"/>
  <c r="Z336" i="2"/>
  <c r="AG336" i="2"/>
  <c r="AK336" i="2"/>
  <c r="AH615" i="2"/>
  <c r="Z615" i="2"/>
  <c r="AG615" i="2"/>
  <c r="AN615" i="2"/>
  <c r="AF615" i="2"/>
  <c r="AM615" i="2"/>
  <c r="AE615" i="2"/>
  <c r="AL615" i="2"/>
  <c r="AD615" i="2"/>
  <c r="AJ615" i="2"/>
  <c r="AB615" i="2"/>
  <c r="AC615" i="2"/>
  <c r="AA615" i="2"/>
  <c r="AK615" i="2"/>
  <c r="AI615" i="2"/>
  <c r="AL138" i="2"/>
  <c r="AD138" i="2"/>
  <c r="AK138" i="2"/>
  <c r="AC138" i="2"/>
  <c r="AJ138" i="2"/>
  <c r="AB138" i="2"/>
  <c r="AI138" i="2"/>
  <c r="AA138" i="2"/>
  <c r="AH138" i="2"/>
  <c r="Z138" i="2"/>
  <c r="AN138" i="2"/>
  <c r="AF138" i="2"/>
  <c r="AM138" i="2"/>
  <c r="AG138" i="2"/>
  <c r="AE138" i="2"/>
  <c r="AI593" i="2"/>
  <c r="AA593" i="2"/>
  <c r="AH593" i="2"/>
  <c r="Z593" i="2"/>
  <c r="AG593" i="2"/>
  <c r="AN593" i="2"/>
  <c r="AF593" i="2"/>
  <c r="AM593" i="2"/>
  <c r="AE593" i="2"/>
  <c r="AK593" i="2"/>
  <c r="AC593" i="2"/>
  <c r="AD593" i="2"/>
  <c r="AB593" i="2"/>
  <c r="AL593" i="2"/>
  <c r="AJ593" i="2"/>
  <c r="X364" i="2"/>
  <c r="P364" i="2"/>
  <c r="W364" i="2"/>
  <c r="O364" i="2"/>
  <c r="V364" i="2"/>
  <c r="N364" i="2"/>
  <c r="U364" i="2"/>
  <c r="M364" i="2"/>
  <c r="T364" i="2"/>
  <c r="L364" i="2"/>
  <c r="R364" i="2"/>
  <c r="S364" i="2"/>
  <c r="Y364" i="2"/>
  <c r="Q364" i="2"/>
  <c r="AJ777" i="2"/>
  <c r="AB777" i="2"/>
  <c r="AI777" i="2"/>
  <c r="AH777" i="2"/>
  <c r="AG777" i="2"/>
  <c r="AN777" i="2"/>
  <c r="AF777" i="2"/>
  <c r="AL777" i="2"/>
  <c r="AD777" i="2"/>
  <c r="AM777" i="2"/>
  <c r="AK777" i="2"/>
  <c r="AE777" i="2"/>
  <c r="AC777" i="2"/>
  <c r="AA777" i="2"/>
  <c r="Z777" i="2"/>
  <c r="AI218" i="2"/>
  <c r="AA218" i="2"/>
  <c r="AH218" i="2"/>
  <c r="Z218" i="2"/>
  <c r="AG218" i="2"/>
  <c r="AN218" i="2"/>
  <c r="AF218" i="2"/>
  <c r="AM218" i="2"/>
  <c r="AE218" i="2"/>
  <c r="AK218" i="2"/>
  <c r="AC218" i="2"/>
  <c r="AL218" i="2"/>
  <c r="AJ218" i="2"/>
  <c r="AD218" i="2"/>
  <c r="AB218" i="2"/>
  <c r="AI293" i="2"/>
  <c r="AA293" i="2"/>
  <c r="AH293" i="2"/>
  <c r="Z293" i="2"/>
  <c r="AG293" i="2"/>
  <c r="AN293" i="2"/>
  <c r="AF293" i="2"/>
  <c r="AM293" i="2"/>
  <c r="AE293" i="2"/>
  <c r="AK293" i="2"/>
  <c r="AC293" i="2"/>
  <c r="AL293" i="2"/>
  <c r="AJ293" i="2"/>
  <c r="AD293" i="2"/>
  <c r="AB293" i="2"/>
  <c r="AG51" i="2"/>
  <c r="AI51" i="2"/>
  <c r="AH51" i="2"/>
  <c r="AA51" i="2"/>
  <c r="Z51" i="2"/>
  <c r="AF51" i="2"/>
  <c r="AD51" i="2"/>
  <c r="AE51" i="2"/>
  <c r="AN51" i="2"/>
  <c r="AC51" i="2"/>
  <c r="AL51" i="2"/>
  <c r="AM51" i="2"/>
  <c r="AB51" i="2"/>
  <c r="AK51" i="2"/>
  <c r="AJ51" i="2"/>
  <c r="AI670" i="2"/>
  <c r="AA670" i="2"/>
  <c r="AH670" i="2"/>
  <c r="Z670" i="2"/>
  <c r="AN670" i="2"/>
  <c r="AO670" i="2" s="1"/>
  <c r="AP670" i="2" s="1"/>
  <c r="AQ670" i="2" s="1"/>
  <c r="AR670" i="2" s="1"/>
  <c r="AS670" i="2" s="1"/>
  <c r="AT670" i="2" s="1"/>
  <c r="AU670" i="2" s="1"/>
  <c r="AV670" i="2" s="1"/>
  <c r="AW670" i="2" s="1"/>
  <c r="AX670" i="2" s="1"/>
  <c r="AY670" i="2" s="1"/>
  <c r="AZ670" i="2" s="1"/>
  <c r="BA670" i="2" s="1"/>
  <c r="BB670" i="2" s="1"/>
  <c r="BC670" i="2" s="1"/>
  <c r="BD670" i="2" s="1"/>
  <c r="BE670" i="2" s="1"/>
  <c r="BF670" i="2" s="1"/>
  <c r="BG670" i="2" s="1"/>
  <c r="BH670" i="2" s="1"/>
  <c r="AF670" i="2"/>
  <c r="AL670" i="2"/>
  <c r="AD670" i="2"/>
  <c r="AB670" i="2"/>
  <c r="AM670" i="2"/>
  <c r="AK670" i="2"/>
  <c r="AJ670" i="2"/>
  <c r="AE670" i="2"/>
  <c r="AG670" i="2"/>
  <c r="AC670" i="2"/>
  <c r="W582" i="2"/>
  <c r="O582" i="2"/>
  <c r="V582" i="2"/>
  <c r="N582" i="2"/>
  <c r="U582" i="2"/>
  <c r="T582" i="2"/>
  <c r="P582" i="2"/>
  <c r="M582" i="2"/>
  <c r="L582" i="2"/>
  <c r="Y582" i="2"/>
  <c r="X582" i="2"/>
  <c r="S582" i="2"/>
  <c r="R582" i="2"/>
  <c r="Q582" i="2"/>
  <c r="R326" i="2"/>
  <c r="Y326" i="2"/>
  <c r="Q326" i="2"/>
  <c r="X326" i="2"/>
  <c r="P326" i="2"/>
  <c r="W326" i="2"/>
  <c r="O326" i="2"/>
  <c r="V326" i="2"/>
  <c r="N326" i="2"/>
  <c r="T326" i="2"/>
  <c r="L326" i="2"/>
  <c r="U326" i="2"/>
  <c r="M326" i="2"/>
  <c r="S326" i="2"/>
  <c r="AG784" i="2"/>
  <c r="AN784" i="2"/>
  <c r="AF784" i="2"/>
  <c r="AM784" i="2"/>
  <c r="AE784" i="2"/>
  <c r="AL784" i="2"/>
  <c r="AD784" i="2"/>
  <c r="AK784" i="2"/>
  <c r="AC784" i="2"/>
  <c r="AI784" i="2"/>
  <c r="AA784" i="2"/>
  <c r="AB784" i="2"/>
  <c r="Z784" i="2"/>
  <c r="AJ784" i="2"/>
  <c r="AH784" i="2"/>
  <c r="AL121" i="2"/>
  <c r="AD121" i="2"/>
  <c r="AK121" i="2"/>
  <c r="AC121" i="2"/>
  <c r="AJ121" i="2"/>
  <c r="AB121" i="2"/>
  <c r="AI121" i="2"/>
  <c r="AA121" i="2"/>
  <c r="AH121" i="2"/>
  <c r="Z121" i="2"/>
  <c r="AN121" i="2"/>
  <c r="AF121" i="2"/>
  <c r="AM121" i="2"/>
  <c r="AG121" i="2"/>
  <c r="AE121" i="2"/>
  <c r="AM208" i="2"/>
  <c r="AE208" i="2"/>
  <c r="AL208" i="2"/>
  <c r="AD208" i="2"/>
  <c r="AJ208" i="2"/>
  <c r="AB208" i="2"/>
  <c r="AI208" i="2"/>
  <c r="AA208" i="2"/>
  <c r="AF208" i="2"/>
  <c r="AC208" i="2"/>
  <c r="Z208" i="2"/>
  <c r="AN208" i="2"/>
  <c r="AH208" i="2"/>
  <c r="AK208" i="2"/>
  <c r="AG208" i="2"/>
  <c r="AJ401" i="2"/>
  <c r="AB401" i="2"/>
  <c r="AI401" i="2"/>
  <c r="AA401" i="2"/>
  <c r="AH401" i="2"/>
  <c r="Z401" i="2"/>
  <c r="AG401" i="2"/>
  <c r="AE401" i="2"/>
  <c r="AD401" i="2"/>
  <c r="AC401" i="2"/>
  <c r="AN401" i="2"/>
  <c r="AM401" i="2"/>
  <c r="AK401" i="2"/>
  <c r="AL401" i="2"/>
  <c r="AF401" i="2"/>
  <c r="R618" i="2"/>
  <c r="Y618" i="2"/>
  <c r="Q618" i="2"/>
  <c r="X618" i="2"/>
  <c r="P618" i="2"/>
  <c r="W618" i="2"/>
  <c r="O618" i="2"/>
  <c r="V618" i="2"/>
  <c r="N618" i="2"/>
  <c r="T618" i="2"/>
  <c r="L618" i="2"/>
  <c r="U618" i="2"/>
  <c r="S618" i="2"/>
  <c r="M618" i="2"/>
  <c r="AN440" i="2"/>
  <c r="AF440" i="2"/>
  <c r="AM440" i="2"/>
  <c r="AE440" i="2"/>
  <c r="AL440" i="2"/>
  <c r="AD440" i="2"/>
  <c r="AK440" i="2"/>
  <c r="AC440" i="2"/>
  <c r="AI440" i="2"/>
  <c r="AH440" i="2"/>
  <c r="AG440" i="2"/>
  <c r="AB440" i="2"/>
  <c r="AA440" i="2"/>
  <c r="AJ440" i="2"/>
  <c r="Z440" i="2"/>
  <c r="V323" i="2"/>
  <c r="N323" i="2"/>
  <c r="U323" i="2"/>
  <c r="M323" i="2"/>
  <c r="T323" i="2"/>
  <c r="L323" i="2"/>
  <c r="S323" i="2"/>
  <c r="R323" i="2"/>
  <c r="X323" i="2"/>
  <c r="P323" i="2"/>
  <c r="Y323" i="2"/>
  <c r="W323" i="2"/>
  <c r="Q323" i="2"/>
  <c r="O323" i="2"/>
  <c r="AN165" i="2"/>
  <c r="AD165" i="2"/>
  <c r="Z165" i="2"/>
  <c r="AK165" i="2"/>
  <c r="AG165" i="2"/>
  <c r="AC165" i="2"/>
  <c r="AM165" i="2"/>
  <c r="AI165" i="2"/>
  <c r="AF165" i="2"/>
  <c r="AA165" i="2"/>
  <c r="AJ165" i="2"/>
  <c r="AH165" i="2"/>
  <c r="AB165" i="2"/>
  <c r="AE165" i="2"/>
  <c r="AL165" i="2"/>
  <c r="AG271" i="2"/>
  <c r="AN271" i="2"/>
  <c r="AF271" i="2"/>
  <c r="AM271" i="2"/>
  <c r="AE271" i="2"/>
  <c r="AL271" i="2"/>
  <c r="AD271" i="2"/>
  <c r="AK271" i="2"/>
  <c r="AC271" i="2"/>
  <c r="AI271" i="2"/>
  <c r="AA271" i="2"/>
  <c r="AB271" i="2"/>
  <c r="Z271" i="2"/>
  <c r="AJ271" i="2"/>
  <c r="AH271" i="2"/>
  <c r="AN389" i="2"/>
  <c r="AN234" i="2"/>
  <c r="AJ234" i="2"/>
  <c r="AF234" i="2"/>
  <c r="AC234" i="2"/>
  <c r="AB234" i="2"/>
  <c r="AM234" i="2"/>
  <c r="AI234" i="2"/>
  <c r="AE234" i="2"/>
  <c r="AA234" i="2"/>
  <c r="AL234" i="2"/>
  <c r="AH234" i="2"/>
  <c r="AD234" i="2"/>
  <c r="AG234" i="2"/>
  <c r="Z234" i="2"/>
  <c r="AK234" i="2"/>
  <c r="Z484" i="2"/>
  <c r="AK484" i="2"/>
  <c r="AG484" i="2"/>
  <c r="AC484" i="2"/>
  <c r="AN484" i="2"/>
  <c r="AJ484" i="2"/>
  <c r="AF484" i="2"/>
  <c r="AB484" i="2"/>
  <c r="AM484" i="2"/>
  <c r="AI484" i="2"/>
  <c r="AE484" i="2"/>
  <c r="AD484" i="2"/>
  <c r="AL484" i="2"/>
  <c r="AA484" i="2"/>
  <c r="AH484" i="2"/>
  <c r="AK393" i="2"/>
  <c r="AG393" i="2"/>
  <c r="AC393" i="2"/>
  <c r="AN393" i="2"/>
  <c r="AJ393" i="2"/>
  <c r="AF393" i="2"/>
  <c r="AB393" i="2"/>
  <c r="AM393" i="2"/>
  <c r="AI393" i="2"/>
  <c r="AE393" i="2"/>
  <c r="AA393" i="2"/>
  <c r="AL393" i="2"/>
  <c r="AD393" i="2"/>
  <c r="AH393" i="2"/>
  <c r="Z393" i="2"/>
  <c r="AM378" i="2"/>
  <c r="AE378" i="2"/>
  <c r="AL378" i="2"/>
  <c r="AD378" i="2"/>
  <c r="AK378" i="2"/>
  <c r="AC378" i="2"/>
  <c r="AJ378" i="2"/>
  <c r="AB378" i="2"/>
  <c r="AI378" i="2"/>
  <c r="AA378" i="2"/>
  <c r="AG378" i="2"/>
  <c r="AH378" i="2"/>
  <c r="AF378" i="2"/>
  <c r="Z378" i="2"/>
  <c r="AN378" i="2"/>
  <c r="AL598" i="2"/>
  <c r="AD598" i="2"/>
  <c r="AK598" i="2"/>
  <c r="AC598" i="2"/>
  <c r="AJ598" i="2"/>
  <c r="AB598" i="2"/>
  <c r="AI598" i="2"/>
  <c r="AA598" i="2"/>
  <c r="AH598" i="2"/>
  <c r="Z598" i="2"/>
  <c r="AN598" i="2"/>
  <c r="AF598" i="2"/>
  <c r="AM598" i="2"/>
  <c r="AG598" i="2"/>
  <c r="AE598" i="2"/>
  <c r="AM766" i="2"/>
  <c r="AE766" i="2"/>
  <c r="AL766" i="2"/>
  <c r="AD766" i="2"/>
  <c r="AK766" i="2"/>
  <c r="AC766" i="2"/>
  <c r="AJ766" i="2"/>
  <c r="AB766" i="2"/>
  <c r="AI766" i="2"/>
  <c r="AA766" i="2"/>
  <c r="AG766" i="2"/>
  <c r="AH766" i="2"/>
  <c r="AF766" i="2"/>
  <c r="Z766" i="2"/>
  <c r="AN766" i="2"/>
  <c r="T804" i="2"/>
  <c r="L804" i="2"/>
  <c r="S804" i="2"/>
  <c r="R804" i="2"/>
  <c r="Y804" i="2"/>
  <c r="Q804" i="2"/>
  <c r="X804" i="2"/>
  <c r="P804" i="2"/>
  <c r="W804" i="2"/>
  <c r="O804" i="2"/>
  <c r="V804" i="2"/>
  <c r="N804" i="2"/>
  <c r="M804" i="2"/>
  <c r="U804" i="2"/>
  <c r="AL452" i="2"/>
  <c r="AD452" i="2"/>
  <c r="AK452" i="2"/>
  <c r="AC452" i="2"/>
  <c r="AJ452" i="2"/>
  <c r="AB452" i="2"/>
  <c r="AI452" i="2"/>
  <c r="AA452" i="2"/>
  <c r="AN452" i="2"/>
  <c r="AM452" i="2"/>
  <c r="AH452" i="2"/>
  <c r="AG452" i="2"/>
  <c r="AE452" i="2"/>
  <c r="AF452" i="2"/>
  <c r="Z452" i="2"/>
  <c r="AK419" i="2"/>
  <c r="AC419" i="2"/>
  <c r="AJ419" i="2"/>
  <c r="AB419" i="2"/>
  <c r="AI419" i="2"/>
  <c r="AA419" i="2"/>
  <c r="AH419" i="2"/>
  <c r="Z419" i="2"/>
  <c r="AN419" i="2"/>
  <c r="AM419" i="2"/>
  <c r="AL419" i="2"/>
  <c r="AG419" i="2"/>
  <c r="AF419" i="2"/>
  <c r="AD419" i="2"/>
  <c r="AE419" i="2"/>
  <c r="AN503" i="2"/>
  <c r="AF503" i="2"/>
  <c r="AM503" i="2"/>
  <c r="AE503" i="2"/>
  <c r="AL503" i="2"/>
  <c r="AD503" i="2"/>
  <c r="AK503" i="2"/>
  <c r="AC503" i="2"/>
  <c r="AJ503" i="2"/>
  <c r="AB503" i="2"/>
  <c r="AI503" i="2"/>
  <c r="AH503" i="2"/>
  <c r="AA503" i="2"/>
  <c r="AG503" i="2"/>
  <c r="Z503" i="2"/>
  <c r="AF376" i="2"/>
  <c r="AB376" i="2"/>
  <c r="AM376" i="2"/>
  <c r="AI376" i="2"/>
  <c r="AE376" i="2"/>
  <c r="AA376" i="2"/>
  <c r="AL376" i="2"/>
  <c r="AH376" i="2"/>
  <c r="AD376" i="2"/>
  <c r="Z376" i="2"/>
  <c r="AK376" i="2"/>
  <c r="AC376" i="2"/>
  <c r="AG376" i="2"/>
  <c r="AN376" i="2"/>
  <c r="AJ376" i="2"/>
  <c r="AL685" i="2"/>
  <c r="AD685" i="2"/>
  <c r="AK685" i="2"/>
  <c r="AC685" i="2"/>
  <c r="AJ685" i="2"/>
  <c r="AB685" i="2"/>
  <c r="AI685" i="2"/>
  <c r="AA685" i="2"/>
  <c r="AH685" i="2"/>
  <c r="Z685" i="2"/>
  <c r="AN685" i="2"/>
  <c r="AF685" i="2"/>
  <c r="AG685" i="2"/>
  <c r="AE685" i="2"/>
  <c r="AM685" i="2"/>
  <c r="AF521" i="2"/>
  <c r="AL521" i="2"/>
  <c r="AN521" i="2"/>
  <c r="AE521" i="2"/>
  <c r="AM521" i="2"/>
  <c r="AH521" i="2"/>
  <c r="AA521" i="2"/>
  <c r="AC521" i="2"/>
  <c r="AD521" i="2"/>
  <c r="AG521" i="2"/>
  <c r="AI521" i="2"/>
  <c r="AB521" i="2"/>
  <c r="AK521" i="2"/>
  <c r="AJ521" i="2"/>
  <c r="Z521" i="2"/>
  <c r="AI160" i="2"/>
  <c r="AD160" i="2"/>
  <c r="AA160" i="2"/>
  <c r="AL160" i="2"/>
  <c r="AM160" i="2"/>
  <c r="AH160" i="2"/>
  <c r="AG160" i="2"/>
  <c r="AC160" i="2"/>
  <c r="AE160" i="2"/>
  <c r="Z160" i="2"/>
  <c r="AK160" i="2"/>
  <c r="AN160" i="2"/>
  <c r="AF160" i="2"/>
  <c r="AB160" i="2"/>
  <c r="AJ160" i="2"/>
  <c r="AF330" i="2"/>
  <c r="AB330" i="2"/>
  <c r="AM330" i="2"/>
  <c r="AI330" i="2"/>
  <c r="AE330" i="2"/>
  <c r="AA330" i="2"/>
  <c r="AL330" i="2"/>
  <c r="AH330" i="2"/>
  <c r="AD330" i="2"/>
  <c r="Z330" i="2"/>
  <c r="AK330" i="2"/>
  <c r="AN330" i="2"/>
  <c r="AG330" i="2"/>
  <c r="AC330" i="2"/>
  <c r="AJ330" i="2"/>
  <c r="AG127" i="2"/>
  <c r="AN127" i="2"/>
  <c r="AF127" i="2"/>
  <c r="AM127" i="2"/>
  <c r="AE127" i="2"/>
  <c r="AL127" i="2"/>
  <c r="AD127" i="2"/>
  <c r="AK127" i="2"/>
  <c r="AC127" i="2"/>
  <c r="AI127" i="2"/>
  <c r="AA127" i="2"/>
  <c r="AJ127" i="2"/>
  <c r="AH127" i="2"/>
  <c r="AB127" i="2"/>
  <c r="Z127" i="2"/>
  <c r="AH184" i="2"/>
  <c r="Z184" i="2"/>
  <c r="AG184" i="2"/>
  <c r="AM184" i="2"/>
  <c r="AE184" i="2"/>
  <c r="AL184" i="2"/>
  <c r="AD184" i="2"/>
  <c r="AA184" i="2"/>
  <c r="AN184" i="2"/>
  <c r="AK184" i="2"/>
  <c r="AJ184" i="2"/>
  <c r="AI184" i="2"/>
  <c r="AC184" i="2"/>
  <c r="AB184" i="2"/>
  <c r="AF184" i="2"/>
  <c r="AG648" i="2"/>
  <c r="AN648" i="2"/>
  <c r="AF648" i="2"/>
  <c r="AM648" i="2"/>
  <c r="AE648" i="2"/>
  <c r="AL648" i="2"/>
  <c r="AD648" i="2"/>
  <c r="AK648" i="2"/>
  <c r="AC648" i="2"/>
  <c r="AI648" i="2"/>
  <c r="AA648" i="2"/>
  <c r="AJ648" i="2"/>
  <c r="AH648" i="2"/>
  <c r="AB648" i="2"/>
  <c r="Z648" i="2"/>
  <c r="AL172" i="2"/>
  <c r="AD172" i="2"/>
  <c r="AK172" i="2"/>
  <c r="AC172" i="2"/>
  <c r="AI172" i="2"/>
  <c r="AA172" i="2"/>
  <c r="AH172" i="2"/>
  <c r="Z172" i="2"/>
  <c r="AM172" i="2"/>
  <c r="AJ172" i="2"/>
  <c r="AG172" i="2"/>
  <c r="AF172" i="2"/>
  <c r="AE172" i="2"/>
  <c r="AB172" i="2"/>
  <c r="AN172" i="2"/>
  <c r="R803" i="2"/>
  <c r="Y803" i="2"/>
  <c r="Q803" i="2"/>
  <c r="X803" i="2"/>
  <c r="P803" i="2"/>
  <c r="W803" i="2"/>
  <c r="O803" i="2"/>
  <c r="V803" i="2"/>
  <c r="N803" i="2"/>
  <c r="U803" i="2"/>
  <c r="M803" i="2"/>
  <c r="T803" i="2"/>
  <c r="L803" i="2"/>
  <c r="S803" i="2"/>
  <c r="AL155" i="2"/>
  <c r="AD155" i="2"/>
  <c r="AK155" i="2"/>
  <c r="AC155" i="2"/>
  <c r="AI155" i="2"/>
  <c r="AA155" i="2"/>
  <c r="AH155" i="2"/>
  <c r="Z155" i="2"/>
  <c r="AM155" i="2"/>
  <c r="AJ155" i="2"/>
  <c r="AG155" i="2"/>
  <c r="AF155" i="2"/>
  <c r="AE155" i="2"/>
  <c r="AB155" i="2"/>
  <c r="AN155" i="2"/>
  <c r="AK87" i="2"/>
  <c r="AC87" i="2"/>
  <c r="AJ87" i="2"/>
  <c r="AB87" i="2"/>
  <c r="AI87" i="2"/>
  <c r="AA87" i="2"/>
  <c r="AH87" i="2"/>
  <c r="Z87" i="2"/>
  <c r="AG87" i="2"/>
  <c r="AM87" i="2"/>
  <c r="AE87" i="2"/>
  <c r="AN87" i="2"/>
  <c r="AL87" i="2"/>
  <c r="AF87" i="2"/>
  <c r="AD87" i="2"/>
  <c r="AN767" i="2"/>
  <c r="AF767" i="2"/>
  <c r="AM767" i="2"/>
  <c r="AE767" i="2"/>
  <c r="AL767" i="2"/>
  <c r="AD767" i="2"/>
  <c r="AK767" i="2"/>
  <c r="AC767" i="2"/>
  <c r="AJ767" i="2"/>
  <c r="AB767" i="2"/>
  <c r="AH767" i="2"/>
  <c r="Z767" i="2"/>
  <c r="AI767" i="2"/>
  <c r="AA767" i="2"/>
  <c r="AG767" i="2"/>
  <c r="AK596" i="2"/>
  <c r="AC596" i="2"/>
  <c r="AJ596" i="2"/>
  <c r="AB596" i="2"/>
  <c r="AI596" i="2"/>
  <c r="AA596" i="2"/>
  <c r="AH596" i="2"/>
  <c r="Z596" i="2"/>
  <c r="AG596" i="2"/>
  <c r="AM596" i="2"/>
  <c r="AE596" i="2"/>
  <c r="AF596" i="2"/>
  <c r="AD596" i="2"/>
  <c r="AN596" i="2"/>
  <c r="AL596" i="2"/>
  <c r="AH62" i="2"/>
  <c r="AI62" i="2"/>
  <c r="AB62" i="2"/>
  <c r="AA62" i="2"/>
  <c r="AJ62" i="2"/>
  <c r="AK62" i="2"/>
  <c r="AG62" i="2"/>
  <c r="AE62" i="2"/>
  <c r="AF62" i="2"/>
  <c r="AC62" i="2"/>
  <c r="AL62" i="2"/>
  <c r="AN62" i="2"/>
  <c r="AM62" i="2"/>
  <c r="Z62" i="2"/>
  <c r="AD62" i="2"/>
  <c r="AI748" i="2"/>
  <c r="AA748" i="2"/>
  <c r="AH748" i="2"/>
  <c r="Z748" i="2"/>
  <c r="AG748" i="2"/>
  <c r="AN748" i="2"/>
  <c r="AF748" i="2"/>
  <c r="AM748" i="2"/>
  <c r="AE748" i="2"/>
  <c r="AK748" i="2"/>
  <c r="AC748" i="2"/>
  <c r="AL748" i="2"/>
  <c r="AD748" i="2"/>
  <c r="AJ748" i="2"/>
  <c r="AB748" i="2"/>
  <c r="AK608" i="2"/>
  <c r="AC608" i="2"/>
  <c r="AJ608" i="2"/>
  <c r="AB608" i="2"/>
  <c r="AI608" i="2"/>
  <c r="AA608" i="2"/>
  <c r="AH608" i="2"/>
  <c r="Z608" i="2"/>
  <c r="AG608" i="2"/>
  <c r="AM608" i="2"/>
  <c r="AE608" i="2"/>
  <c r="AN608" i="2"/>
  <c r="AL608" i="2"/>
  <c r="AF608" i="2"/>
  <c r="AD608" i="2"/>
  <c r="AN269" i="2"/>
  <c r="AF269" i="2"/>
  <c r="AM269" i="2"/>
  <c r="AE269" i="2"/>
  <c r="AL269" i="2"/>
  <c r="AD269" i="2"/>
  <c r="AK269" i="2"/>
  <c r="AC269" i="2"/>
  <c r="AJ269" i="2"/>
  <c r="AB269" i="2"/>
  <c r="AH269" i="2"/>
  <c r="Z269" i="2"/>
  <c r="AI269" i="2"/>
  <c r="AG269" i="2"/>
  <c r="AA269" i="2"/>
  <c r="AH739" i="2"/>
  <c r="Z739" i="2"/>
  <c r="AG739" i="2"/>
  <c r="AN739" i="2"/>
  <c r="AF739" i="2"/>
  <c r="AM739" i="2"/>
  <c r="AE739" i="2"/>
  <c r="AL739" i="2"/>
  <c r="AD739" i="2"/>
  <c r="AJ739" i="2"/>
  <c r="AB739" i="2"/>
  <c r="AK739" i="2"/>
  <c r="AI739" i="2"/>
  <c r="AC739" i="2"/>
  <c r="AA739" i="2"/>
  <c r="AK434" i="2"/>
  <c r="AC434" i="2"/>
  <c r="AJ434" i="2"/>
  <c r="AB434" i="2"/>
  <c r="AI434" i="2"/>
  <c r="AA434" i="2"/>
  <c r="AH434" i="2"/>
  <c r="Z434" i="2"/>
  <c r="AF434" i="2"/>
  <c r="AE434" i="2"/>
  <c r="AD434" i="2"/>
  <c r="AN434" i="2"/>
  <c r="AL434" i="2"/>
  <c r="AM434" i="2"/>
  <c r="AG434" i="2"/>
  <c r="AH443" i="2"/>
  <c r="Z443" i="2"/>
  <c r="AG443" i="2"/>
  <c r="AN443" i="2"/>
  <c r="AF443" i="2"/>
  <c r="AM443" i="2"/>
  <c r="AE443" i="2"/>
  <c r="AK443" i="2"/>
  <c r="AJ443" i="2"/>
  <c r="AI443" i="2"/>
  <c r="AD443" i="2"/>
  <c r="AC443" i="2"/>
  <c r="AA443" i="2"/>
  <c r="AL443" i="2"/>
  <c r="AB443" i="2"/>
  <c r="AI771" i="2"/>
  <c r="AA771" i="2"/>
  <c r="AH771" i="2"/>
  <c r="Z771" i="2"/>
  <c r="AG771" i="2"/>
  <c r="AN771" i="2"/>
  <c r="AO771" i="2" s="1"/>
  <c r="AP771" i="2" s="1"/>
  <c r="AQ771" i="2" s="1"/>
  <c r="AR771" i="2" s="1"/>
  <c r="AS771" i="2" s="1"/>
  <c r="AT771" i="2" s="1"/>
  <c r="AU771" i="2" s="1"/>
  <c r="AV771" i="2" s="1"/>
  <c r="AW771" i="2" s="1"/>
  <c r="AX771" i="2" s="1"/>
  <c r="AY771" i="2" s="1"/>
  <c r="AZ771" i="2" s="1"/>
  <c r="BA771" i="2" s="1"/>
  <c r="BB771" i="2" s="1"/>
  <c r="BC771" i="2" s="1"/>
  <c r="BD771" i="2" s="1"/>
  <c r="BE771" i="2" s="1"/>
  <c r="BF771" i="2" s="1"/>
  <c r="BG771" i="2" s="1"/>
  <c r="BH771" i="2" s="1"/>
  <c r="AF771" i="2"/>
  <c r="AM771" i="2"/>
  <c r="AE771" i="2"/>
  <c r="AK771" i="2"/>
  <c r="AC771" i="2"/>
  <c r="AL771" i="2"/>
  <c r="AJ771" i="2"/>
  <c r="AD771" i="2"/>
  <c r="AB771" i="2"/>
  <c r="Z489" i="2"/>
  <c r="AE489" i="2"/>
  <c r="AA489" i="2"/>
  <c r="AL489" i="2"/>
  <c r="AH489" i="2"/>
  <c r="AD489" i="2"/>
  <c r="AK489" i="2"/>
  <c r="AG489" i="2"/>
  <c r="AC489" i="2"/>
  <c r="AN489" i="2"/>
  <c r="AJ489" i="2"/>
  <c r="AF489" i="2"/>
  <c r="AM489" i="2"/>
  <c r="AI489" i="2"/>
  <c r="AB489" i="2"/>
  <c r="AG179" i="2"/>
  <c r="AN179" i="2"/>
  <c r="AF179" i="2"/>
  <c r="AL179" i="2"/>
  <c r="AD179" i="2"/>
  <c r="AK179" i="2"/>
  <c r="AC179" i="2"/>
  <c r="Z179" i="2"/>
  <c r="AM179" i="2"/>
  <c r="AJ179" i="2"/>
  <c r="AI179" i="2"/>
  <c r="AH179" i="2"/>
  <c r="AB179" i="2"/>
  <c r="AE179" i="2"/>
  <c r="AA179" i="2"/>
  <c r="AL249" i="2"/>
  <c r="AD249" i="2"/>
  <c r="AK249" i="2"/>
  <c r="AC249" i="2"/>
  <c r="AJ249" i="2"/>
  <c r="AB249" i="2"/>
  <c r="AI249" i="2"/>
  <c r="AA249" i="2"/>
  <c r="AH249" i="2"/>
  <c r="Z249" i="2"/>
  <c r="AN249" i="2"/>
  <c r="AF249" i="2"/>
  <c r="AG249" i="2"/>
  <c r="AE249" i="2"/>
  <c r="AM249" i="2"/>
  <c r="AJ431" i="2"/>
  <c r="AB431" i="2"/>
  <c r="AI431" i="2"/>
  <c r="AA431" i="2"/>
  <c r="AH431" i="2"/>
  <c r="Z431" i="2"/>
  <c r="AG431" i="2"/>
  <c r="AE431" i="2"/>
  <c r="AD431" i="2"/>
  <c r="AC431" i="2"/>
  <c r="AN431" i="2"/>
  <c r="AM431" i="2"/>
  <c r="AK431" i="2"/>
  <c r="AF431" i="2"/>
  <c r="AL431" i="2"/>
  <c r="AJ480" i="2"/>
  <c r="AB480" i="2"/>
  <c r="AI480" i="2"/>
  <c r="AA480" i="2"/>
  <c r="AH480" i="2"/>
  <c r="Z480" i="2"/>
  <c r="AG480" i="2"/>
  <c r="AM480" i="2"/>
  <c r="AL480" i="2"/>
  <c r="AK480" i="2"/>
  <c r="AF480" i="2"/>
  <c r="AE480" i="2"/>
  <c r="AC480" i="2"/>
  <c r="AN480" i="2"/>
  <c r="AD480" i="2"/>
  <c r="AN688" i="2"/>
  <c r="AF688" i="2"/>
  <c r="AM688" i="2"/>
  <c r="AE688" i="2"/>
  <c r="AL688" i="2"/>
  <c r="AD688" i="2"/>
  <c r="AK688" i="2"/>
  <c r="AC688" i="2"/>
  <c r="AJ688" i="2"/>
  <c r="AB688" i="2"/>
  <c r="AH688" i="2"/>
  <c r="Z688" i="2"/>
  <c r="AI688" i="2"/>
  <c r="AG688" i="2"/>
  <c r="AA688" i="2"/>
  <c r="AH460" i="2"/>
  <c r="Z460" i="2"/>
  <c r="AG460" i="2"/>
  <c r="AN460" i="2"/>
  <c r="AF460" i="2"/>
  <c r="AM460" i="2"/>
  <c r="AE460" i="2"/>
  <c r="AC460" i="2"/>
  <c r="AB460" i="2"/>
  <c r="AA460" i="2"/>
  <c r="AL460" i="2"/>
  <c r="AK460" i="2"/>
  <c r="AI460" i="2"/>
  <c r="AJ460" i="2"/>
  <c r="AD460" i="2"/>
  <c r="AJ151" i="2"/>
  <c r="AB151" i="2"/>
  <c r="AI151" i="2"/>
  <c r="AA151" i="2"/>
  <c r="AG151" i="2"/>
  <c r="AN151" i="2"/>
  <c r="AF151" i="2"/>
  <c r="AK151" i="2"/>
  <c r="AH151" i="2"/>
  <c r="AE151" i="2"/>
  <c r="AD151" i="2"/>
  <c r="AC151" i="2"/>
  <c r="AM151" i="2"/>
  <c r="AL151" i="2"/>
  <c r="Z151" i="2"/>
  <c r="R360" i="2"/>
  <c r="Y360" i="2"/>
  <c r="Q360" i="2"/>
  <c r="X360" i="2"/>
  <c r="P360" i="2"/>
  <c r="W360" i="2"/>
  <c r="O360" i="2"/>
  <c r="V360" i="2"/>
  <c r="N360" i="2"/>
  <c r="T360" i="2"/>
  <c r="L360" i="2"/>
  <c r="U360" i="2"/>
  <c r="S360" i="2"/>
  <c r="M360" i="2"/>
  <c r="V806" i="2"/>
  <c r="N806" i="2"/>
  <c r="U806" i="2"/>
  <c r="M806" i="2"/>
  <c r="T806" i="2"/>
  <c r="L806" i="2"/>
  <c r="S806" i="2"/>
  <c r="R806" i="2"/>
  <c r="Y806" i="2"/>
  <c r="Q806" i="2"/>
  <c r="X806" i="2"/>
  <c r="P806" i="2"/>
  <c r="W806" i="2"/>
  <c r="O806" i="2"/>
  <c r="AN501" i="2"/>
  <c r="AJ501" i="2"/>
  <c r="AF501" i="2"/>
  <c r="AB501" i="2"/>
  <c r="AM501" i="2"/>
  <c r="AI501" i="2"/>
  <c r="AE501" i="2"/>
  <c r="AA501" i="2"/>
  <c r="AL501" i="2"/>
  <c r="AH501" i="2"/>
  <c r="AD501" i="2"/>
  <c r="Z501" i="2"/>
  <c r="AG501" i="2"/>
  <c r="AK501" i="2"/>
  <c r="AC501" i="2"/>
  <c r="AN178" i="2"/>
  <c r="AF178" i="2"/>
  <c r="AM178" i="2"/>
  <c r="AE178" i="2"/>
  <c r="AK178" i="2"/>
  <c r="AC178" i="2"/>
  <c r="AJ178" i="2"/>
  <c r="AB178" i="2"/>
  <c r="AL178" i="2"/>
  <c r="AI178" i="2"/>
  <c r="AH178" i="2"/>
  <c r="AG178" i="2"/>
  <c r="AA178" i="2"/>
  <c r="AD178" i="2"/>
  <c r="Z178" i="2"/>
  <c r="AM300" i="2"/>
  <c r="AE300" i="2"/>
  <c r="AL300" i="2"/>
  <c r="AD300" i="2"/>
  <c r="AK300" i="2"/>
  <c r="AC300" i="2"/>
  <c r="AJ300" i="2"/>
  <c r="AB300" i="2"/>
  <c r="AI300" i="2"/>
  <c r="AA300" i="2"/>
  <c r="AG300" i="2"/>
  <c r="AN300" i="2"/>
  <c r="AH300" i="2"/>
  <c r="AF300" i="2"/>
  <c r="Z300" i="2"/>
  <c r="AI616" i="2"/>
  <c r="AA616" i="2"/>
  <c r="AH616" i="2"/>
  <c r="Z616" i="2"/>
  <c r="AG616" i="2"/>
  <c r="AN616" i="2"/>
  <c r="AF616" i="2"/>
  <c r="AM616" i="2"/>
  <c r="AE616" i="2"/>
  <c r="AK616" i="2"/>
  <c r="AC616" i="2"/>
  <c r="AL616" i="2"/>
  <c r="AJ616" i="2"/>
  <c r="AD616" i="2"/>
  <c r="AB616" i="2"/>
  <c r="AI651" i="2"/>
  <c r="AA651" i="2"/>
  <c r="AH651" i="2"/>
  <c r="Z651" i="2"/>
  <c r="AG651" i="2"/>
  <c r="AN651" i="2"/>
  <c r="AF651" i="2"/>
  <c r="AM651" i="2"/>
  <c r="AE651" i="2"/>
  <c r="AK651" i="2"/>
  <c r="AC651" i="2"/>
  <c r="AL651" i="2"/>
  <c r="AJ651" i="2"/>
  <c r="AD651" i="2"/>
  <c r="AB651" i="2"/>
  <c r="AK226" i="2"/>
  <c r="AC226" i="2"/>
  <c r="AJ226" i="2"/>
  <c r="AB226" i="2"/>
  <c r="AI226" i="2"/>
  <c r="AA226" i="2"/>
  <c r="AH226" i="2"/>
  <c r="Z226" i="2"/>
  <c r="AG226" i="2"/>
  <c r="AM226" i="2"/>
  <c r="AE226" i="2"/>
  <c r="AN226" i="2"/>
  <c r="AL226" i="2"/>
  <c r="AF226" i="2"/>
  <c r="AD226" i="2"/>
  <c r="AL332" i="2"/>
  <c r="AD332" i="2"/>
  <c r="AK332" i="2"/>
  <c r="AC332" i="2"/>
  <c r="AJ332" i="2"/>
  <c r="AB332" i="2"/>
  <c r="AI332" i="2"/>
  <c r="AA332" i="2"/>
  <c r="AH332" i="2"/>
  <c r="Z332" i="2"/>
  <c r="AN332" i="2"/>
  <c r="AF332" i="2"/>
  <c r="AG332" i="2"/>
  <c r="AM332" i="2"/>
  <c r="AE332" i="2"/>
  <c r="AL780" i="2"/>
  <c r="AD780" i="2"/>
  <c r="AK780" i="2"/>
  <c r="AC780" i="2"/>
  <c r="AJ780" i="2"/>
  <c r="AB780" i="2"/>
  <c r="AI780" i="2"/>
  <c r="AA780" i="2"/>
  <c r="AH780" i="2"/>
  <c r="Z780" i="2"/>
  <c r="AN780" i="2"/>
  <c r="AF780" i="2"/>
  <c r="AM780" i="2"/>
  <c r="AG780" i="2"/>
  <c r="AE780" i="2"/>
  <c r="AH461" i="2"/>
  <c r="AD461" i="2"/>
  <c r="Z461" i="2"/>
  <c r="AK461" i="2"/>
  <c r="AG461" i="2"/>
  <c r="AC461" i="2"/>
  <c r="AN461" i="2"/>
  <c r="AJ461" i="2"/>
  <c r="AF461" i="2"/>
  <c r="AB461" i="2"/>
  <c r="AM461" i="2"/>
  <c r="AE461" i="2"/>
  <c r="AL461" i="2"/>
  <c r="AI461" i="2"/>
  <c r="AA461" i="2"/>
  <c r="AH292" i="2"/>
  <c r="Z292" i="2"/>
  <c r="AG292" i="2"/>
  <c r="AN292" i="2"/>
  <c r="AF292" i="2"/>
  <c r="AM292" i="2"/>
  <c r="AE292" i="2"/>
  <c r="AL292" i="2"/>
  <c r="AD292" i="2"/>
  <c r="AJ292" i="2"/>
  <c r="AB292" i="2"/>
  <c r="AK292" i="2"/>
  <c r="AC292" i="2"/>
  <c r="AI292" i="2"/>
  <c r="AA292" i="2"/>
  <c r="AJ311" i="2"/>
  <c r="AB311" i="2"/>
  <c r="AI311" i="2"/>
  <c r="AA311" i="2"/>
  <c r="AH311" i="2"/>
  <c r="Z311" i="2"/>
  <c r="AG311" i="2"/>
  <c r="AN311" i="2"/>
  <c r="AF311" i="2"/>
  <c r="AL311" i="2"/>
  <c r="AD311" i="2"/>
  <c r="AE311" i="2"/>
  <c r="AC311" i="2"/>
  <c r="AM311" i="2"/>
  <c r="AK311" i="2"/>
  <c r="AN783" i="2"/>
  <c r="AF783" i="2"/>
  <c r="AM783" i="2"/>
  <c r="AE783" i="2"/>
  <c r="AL783" i="2"/>
  <c r="AD783" i="2"/>
  <c r="AK783" i="2"/>
  <c r="AC783" i="2"/>
  <c r="AJ783" i="2"/>
  <c r="AB783" i="2"/>
  <c r="AH783" i="2"/>
  <c r="Z783" i="2"/>
  <c r="AI783" i="2"/>
  <c r="AG783" i="2"/>
  <c r="AA783" i="2"/>
  <c r="AI447" i="2"/>
  <c r="AA447" i="2"/>
  <c r="AH447" i="2"/>
  <c r="Z447" i="2"/>
  <c r="AG447" i="2"/>
  <c r="AN447" i="2"/>
  <c r="AF447" i="2"/>
  <c r="AL447" i="2"/>
  <c r="AK447" i="2"/>
  <c r="AJ447" i="2"/>
  <c r="AE447" i="2"/>
  <c r="AD447" i="2"/>
  <c r="AB447" i="2"/>
  <c r="AM447" i="2"/>
  <c r="AC447" i="2"/>
  <c r="AJ800" i="2"/>
  <c r="AB800" i="2"/>
  <c r="AI800" i="2"/>
  <c r="AA800" i="2"/>
  <c r="AH800" i="2"/>
  <c r="Z800" i="2"/>
  <c r="AG800" i="2"/>
  <c r="AN800" i="2"/>
  <c r="AF800" i="2"/>
  <c r="AL800" i="2"/>
  <c r="AD800" i="2"/>
  <c r="AM800" i="2"/>
  <c r="AE800" i="2"/>
  <c r="AK800" i="2"/>
  <c r="AC800" i="2"/>
  <c r="AN75" i="2"/>
  <c r="AK75" i="2"/>
  <c r="AG75" i="2"/>
  <c r="AC75" i="2"/>
  <c r="AJ75" i="2"/>
  <c r="AF75" i="2"/>
  <c r="AB75" i="2"/>
  <c r="AM75" i="2"/>
  <c r="AI75" i="2"/>
  <c r="AE75" i="2"/>
  <c r="AA75" i="2"/>
  <c r="AH75" i="2"/>
  <c r="Z75" i="2"/>
  <c r="AL75" i="2"/>
  <c r="AD75" i="2"/>
  <c r="AM709" i="2"/>
  <c r="AE709" i="2"/>
  <c r="AL709" i="2"/>
  <c r="AD709" i="2"/>
  <c r="AK709" i="2"/>
  <c r="AC709" i="2"/>
  <c r="AJ709" i="2"/>
  <c r="AB709" i="2"/>
  <c r="AI709" i="2"/>
  <c r="AA709" i="2"/>
  <c r="AG709" i="2"/>
  <c r="AH709" i="2"/>
  <c r="AF709" i="2"/>
  <c r="Z709" i="2"/>
  <c r="AN709" i="2"/>
  <c r="AG488" i="2"/>
  <c r="AN488" i="2"/>
  <c r="AF488" i="2"/>
  <c r="AM488" i="2"/>
  <c r="AE488" i="2"/>
  <c r="AL488" i="2"/>
  <c r="AD488" i="2"/>
  <c r="AB488" i="2"/>
  <c r="AA488" i="2"/>
  <c r="Z488" i="2"/>
  <c r="AK488" i="2"/>
  <c r="AJ488" i="2"/>
  <c r="AH488" i="2"/>
  <c r="AI488" i="2"/>
  <c r="AC488" i="2"/>
  <c r="AH275" i="2"/>
  <c r="Z275" i="2"/>
  <c r="AG275" i="2"/>
  <c r="AN275" i="2"/>
  <c r="AF275" i="2"/>
  <c r="AM275" i="2"/>
  <c r="AE275" i="2"/>
  <c r="AL275" i="2"/>
  <c r="AD275" i="2"/>
  <c r="AJ275" i="2"/>
  <c r="AB275" i="2"/>
  <c r="AC275" i="2"/>
  <c r="AA275" i="2"/>
  <c r="AK275" i="2"/>
  <c r="AI275" i="2"/>
  <c r="AL406" i="2"/>
  <c r="AD406" i="2"/>
  <c r="AK406" i="2"/>
  <c r="AC406" i="2"/>
  <c r="AJ406" i="2"/>
  <c r="AB406" i="2"/>
  <c r="AI406" i="2"/>
  <c r="AA406" i="2"/>
  <c r="AG406" i="2"/>
  <c r="AF406" i="2"/>
  <c r="AE406" i="2"/>
  <c r="Z406" i="2"/>
  <c r="AM406" i="2"/>
  <c r="AN406" i="2"/>
  <c r="AH406" i="2"/>
  <c r="AJ80" i="2"/>
  <c r="AN80" i="2"/>
  <c r="AF80" i="2"/>
  <c r="AB80" i="2"/>
  <c r="AM80" i="2"/>
  <c r="AI80" i="2"/>
  <c r="AE80" i="2"/>
  <c r="AA80" i="2"/>
  <c r="AL80" i="2"/>
  <c r="AH80" i="2"/>
  <c r="AD80" i="2"/>
  <c r="Z80" i="2"/>
  <c r="AG80" i="2"/>
  <c r="AK80" i="2"/>
  <c r="AC80" i="2"/>
  <c r="W65" i="2"/>
  <c r="O65" i="2"/>
  <c r="V65" i="2"/>
  <c r="N65" i="2"/>
  <c r="U65" i="2"/>
  <c r="M65" i="2"/>
  <c r="T65" i="2"/>
  <c r="L65" i="2"/>
  <c r="S65" i="2"/>
  <c r="Y65" i="2"/>
  <c r="Q65" i="2"/>
  <c r="X65" i="2"/>
  <c r="R65" i="2"/>
  <c r="P65" i="2"/>
  <c r="J649" i="1"/>
  <c r="I649" i="2"/>
  <c r="L32" i="2"/>
  <c r="H214" i="1"/>
  <c r="H214" i="2" s="1"/>
  <c r="AM286" i="2" l="1"/>
  <c r="AE286" i="2"/>
  <c r="AL286" i="2"/>
  <c r="AD286" i="2"/>
  <c r="AK286" i="2"/>
  <c r="AC286" i="2"/>
  <c r="AJ286" i="2"/>
  <c r="AB286" i="2"/>
  <c r="AI286" i="2"/>
  <c r="AA286" i="2"/>
  <c r="AG286" i="2"/>
  <c r="AH286" i="2"/>
  <c r="AF286" i="2"/>
  <c r="Z286" i="2"/>
  <c r="AN286" i="2"/>
  <c r="AO286" i="2" s="1"/>
  <c r="AP286" i="2" s="1"/>
  <c r="AQ286" i="2" s="1"/>
  <c r="AR286" i="2" s="1"/>
  <c r="AS286" i="2" s="1"/>
  <c r="AT286" i="2" s="1"/>
  <c r="AU286" i="2" s="1"/>
  <c r="AV286" i="2" s="1"/>
  <c r="AW286" i="2" s="1"/>
  <c r="AX286" i="2" s="1"/>
  <c r="AY286" i="2" s="1"/>
  <c r="AZ286" i="2" s="1"/>
  <c r="BA286" i="2" s="1"/>
  <c r="BB286" i="2" s="1"/>
  <c r="BC286" i="2" s="1"/>
  <c r="BD286" i="2" s="1"/>
  <c r="BE286" i="2" s="1"/>
  <c r="BF286" i="2" s="1"/>
  <c r="BG286" i="2" s="1"/>
  <c r="BH286" i="2" s="1"/>
  <c r="AL104" i="2"/>
  <c r="AD104" i="2"/>
  <c r="AK104" i="2"/>
  <c r="AC104" i="2"/>
  <c r="AJ104" i="2"/>
  <c r="AB104" i="2"/>
  <c r="AI104" i="2"/>
  <c r="AA104" i="2"/>
  <c r="AH104" i="2"/>
  <c r="Z104" i="2"/>
  <c r="AN104" i="2"/>
  <c r="AO104" i="2" s="1"/>
  <c r="AP104" i="2" s="1"/>
  <c r="AQ104" i="2" s="1"/>
  <c r="AR104" i="2" s="1"/>
  <c r="AS104" i="2" s="1"/>
  <c r="AT104" i="2" s="1"/>
  <c r="AU104" i="2" s="1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AF104" i="2"/>
  <c r="AG104" i="2"/>
  <c r="AE104" i="2"/>
  <c r="AM104" i="2"/>
  <c r="AK511" i="2"/>
  <c r="AC511" i="2"/>
  <c r="AJ511" i="2"/>
  <c r="AB511" i="2"/>
  <c r="AI511" i="2"/>
  <c r="AA511" i="2"/>
  <c r="AH511" i="2"/>
  <c r="Z511" i="2"/>
  <c r="AG511" i="2"/>
  <c r="AF511" i="2"/>
  <c r="AE511" i="2"/>
  <c r="AD511" i="2"/>
  <c r="AM511" i="2"/>
  <c r="AN511" i="2"/>
  <c r="AO511" i="2" s="1"/>
  <c r="AP511" i="2" s="1"/>
  <c r="AQ511" i="2" s="1"/>
  <c r="AR511" i="2" s="1"/>
  <c r="AS511" i="2" s="1"/>
  <c r="AT511" i="2" s="1"/>
  <c r="AU511" i="2" s="1"/>
  <c r="AV511" i="2" s="1"/>
  <c r="AW511" i="2" s="1"/>
  <c r="AX511" i="2" s="1"/>
  <c r="AY511" i="2" s="1"/>
  <c r="AZ511" i="2" s="1"/>
  <c r="BA511" i="2" s="1"/>
  <c r="BB511" i="2" s="1"/>
  <c r="BC511" i="2" s="1"/>
  <c r="BD511" i="2" s="1"/>
  <c r="BE511" i="2" s="1"/>
  <c r="BF511" i="2" s="1"/>
  <c r="BG511" i="2" s="1"/>
  <c r="BH511" i="2" s="1"/>
  <c r="AL511" i="2"/>
  <c r="AH808" i="2"/>
  <c r="Z808" i="2"/>
  <c r="AG808" i="2"/>
  <c r="AN808" i="2"/>
  <c r="AO808" i="2" s="1"/>
  <c r="AP808" i="2" s="1"/>
  <c r="AQ808" i="2" s="1"/>
  <c r="AR808" i="2" s="1"/>
  <c r="AS808" i="2" s="1"/>
  <c r="AT808" i="2" s="1"/>
  <c r="AU808" i="2" s="1"/>
  <c r="AV808" i="2" s="1"/>
  <c r="AW808" i="2" s="1"/>
  <c r="AX808" i="2" s="1"/>
  <c r="AY808" i="2" s="1"/>
  <c r="AZ808" i="2" s="1"/>
  <c r="BA808" i="2" s="1"/>
  <c r="BB808" i="2" s="1"/>
  <c r="BC808" i="2" s="1"/>
  <c r="BD808" i="2" s="1"/>
  <c r="BE808" i="2" s="1"/>
  <c r="BF808" i="2" s="1"/>
  <c r="BG808" i="2" s="1"/>
  <c r="BH808" i="2" s="1"/>
  <c r="AF808" i="2"/>
  <c r="AM808" i="2"/>
  <c r="AE808" i="2"/>
  <c r="AL808" i="2"/>
  <c r="AD808" i="2"/>
  <c r="AJ808" i="2"/>
  <c r="AB808" i="2"/>
  <c r="AC808" i="2"/>
  <c r="AA808" i="2"/>
  <c r="AK808" i="2"/>
  <c r="AI808" i="2"/>
  <c r="AK360" i="2"/>
  <c r="AC360" i="2"/>
  <c r="AJ360" i="2"/>
  <c r="AB360" i="2"/>
  <c r="AI360" i="2"/>
  <c r="AA360" i="2"/>
  <c r="AH360" i="2"/>
  <c r="Z360" i="2"/>
  <c r="AG360" i="2"/>
  <c r="AM360" i="2"/>
  <c r="AE360" i="2"/>
  <c r="AN360" i="2"/>
  <c r="AO360" i="2" s="1"/>
  <c r="AP360" i="2" s="1"/>
  <c r="AQ360" i="2" s="1"/>
  <c r="AR360" i="2" s="1"/>
  <c r="AS360" i="2" s="1"/>
  <c r="AT360" i="2" s="1"/>
  <c r="AU360" i="2" s="1"/>
  <c r="AV360" i="2" s="1"/>
  <c r="AW360" i="2" s="1"/>
  <c r="AX360" i="2" s="1"/>
  <c r="AY360" i="2" s="1"/>
  <c r="AZ360" i="2" s="1"/>
  <c r="BA360" i="2" s="1"/>
  <c r="BB360" i="2" s="1"/>
  <c r="BC360" i="2" s="1"/>
  <c r="BD360" i="2" s="1"/>
  <c r="BE360" i="2" s="1"/>
  <c r="BF360" i="2" s="1"/>
  <c r="BG360" i="2" s="1"/>
  <c r="BH360" i="2" s="1"/>
  <c r="AF360" i="2"/>
  <c r="AL360" i="2"/>
  <c r="AD360" i="2"/>
  <c r="AJ618" i="2"/>
  <c r="AB618" i="2"/>
  <c r="AI618" i="2"/>
  <c r="AA618" i="2"/>
  <c r="AH618" i="2"/>
  <c r="Z618" i="2"/>
  <c r="AG618" i="2"/>
  <c r="AN618" i="2"/>
  <c r="AO618" i="2" s="1"/>
  <c r="AP618" i="2" s="1"/>
  <c r="AQ618" i="2" s="1"/>
  <c r="AR618" i="2" s="1"/>
  <c r="AS618" i="2" s="1"/>
  <c r="AT618" i="2" s="1"/>
  <c r="AU618" i="2" s="1"/>
  <c r="AV618" i="2" s="1"/>
  <c r="AW618" i="2" s="1"/>
  <c r="AX618" i="2" s="1"/>
  <c r="AY618" i="2" s="1"/>
  <c r="AZ618" i="2" s="1"/>
  <c r="BA618" i="2" s="1"/>
  <c r="BB618" i="2" s="1"/>
  <c r="BC618" i="2" s="1"/>
  <c r="BD618" i="2" s="1"/>
  <c r="BE618" i="2" s="1"/>
  <c r="BF618" i="2" s="1"/>
  <c r="BG618" i="2" s="1"/>
  <c r="BH618" i="2" s="1"/>
  <c r="AF618" i="2"/>
  <c r="AL618" i="2"/>
  <c r="AD618" i="2"/>
  <c r="AE618" i="2"/>
  <c r="AC618" i="2"/>
  <c r="AM618" i="2"/>
  <c r="AK618" i="2"/>
  <c r="AI582" i="2"/>
  <c r="AA582" i="2"/>
  <c r="AH582" i="2"/>
  <c r="Z582" i="2"/>
  <c r="AG582" i="2"/>
  <c r="AN582" i="2"/>
  <c r="AO582" i="2" s="1"/>
  <c r="AP582" i="2" s="1"/>
  <c r="AQ582" i="2" s="1"/>
  <c r="AR582" i="2" s="1"/>
  <c r="AS582" i="2" s="1"/>
  <c r="AT582" i="2" s="1"/>
  <c r="AU582" i="2" s="1"/>
  <c r="AV582" i="2" s="1"/>
  <c r="AW582" i="2" s="1"/>
  <c r="AX582" i="2" s="1"/>
  <c r="AY582" i="2" s="1"/>
  <c r="AZ582" i="2" s="1"/>
  <c r="BA582" i="2" s="1"/>
  <c r="BB582" i="2" s="1"/>
  <c r="BC582" i="2" s="1"/>
  <c r="BD582" i="2" s="1"/>
  <c r="BE582" i="2" s="1"/>
  <c r="BF582" i="2" s="1"/>
  <c r="BG582" i="2" s="1"/>
  <c r="BH582" i="2" s="1"/>
  <c r="AF582" i="2"/>
  <c r="AM582" i="2"/>
  <c r="AE582" i="2"/>
  <c r="AK582" i="2"/>
  <c r="AC582" i="2"/>
  <c r="AL582" i="2"/>
  <c r="AD582" i="2"/>
  <c r="AJ582" i="2"/>
  <c r="AB582" i="2"/>
  <c r="AL621" i="2"/>
  <c r="AD621" i="2"/>
  <c r="AK621" i="2"/>
  <c r="AC621" i="2"/>
  <c r="AJ621" i="2"/>
  <c r="AB621" i="2"/>
  <c r="AI621" i="2"/>
  <c r="AA621" i="2"/>
  <c r="AH621" i="2"/>
  <c r="Z621" i="2"/>
  <c r="AN621" i="2"/>
  <c r="AO621" i="2" s="1"/>
  <c r="AP621" i="2" s="1"/>
  <c r="AQ621" i="2" s="1"/>
  <c r="AR621" i="2" s="1"/>
  <c r="AS621" i="2" s="1"/>
  <c r="AT621" i="2" s="1"/>
  <c r="AU621" i="2" s="1"/>
  <c r="AV621" i="2" s="1"/>
  <c r="AW621" i="2" s="1"/>
  <c r="AX621" i="2" s="1"/>
  <c r="AY621" i="2" s="1"/>
  <c r="AZ621" i="2" s="1"/>
  <c r="BA621" i="2" s="1"/>
  <c r="BB621" i="2" s="1"/>
  <c r="BC621" i="2" s="1"/>
  <c r="BD621" i="2" s="1"/>
  <c r="BE621" i="2" s="1"/>
  <c r="BF621" i="2" s="1"/>
  <c r="BG621" i="2" s="1"/>
  <c r="BH621" i="2" s="1"/>
  <c r="AF621" i="2"/>
  <c r="AG621" i="2"/>
  <c r="AE621" i="2"/>
  <c r="AM621" i="2"/>
  <c r="AI290" i="2"/>
  <c r="AE290" i="2"/>
  <c r="AA290" i="2"/>
  <c r="AL290" i="2"/>
  <c r="AH290" i="2"/>
  <c r="AD290" i="2"/>
  <c r="Z290" i="2"/>
  <c r="AK290" i="2"/>
  <c r="AG290" i="2"/>
  <c r="AC290" i="2"/>
  <c r="AN290" i="2"/>
  <c r="AB290" i="2"/>
  <c r="AJ290" i="2"/>
  <c r="AF290" i="2"/>
  <c r="AM290" i="2"/>
  <c r="AH101" i="2"/>
  <c r="AA101" i="2"/>
  <c r="AI101" i="2"/>
  <c r="AJ101" i="2"/>
  <c r="AB101" i="2"/>
  <c r="AF101" i="2"/>
  <c r="AE101" i="2"/>
  <c r="AN101" i="2"/>
  <c r="AO101" i="2" s="1"/>
  <c r="AP101" i="2" s="1"/>
  <c r="AQ101" i="2" s="1"/>
  <c r="AR101" i="2" s="1"/>
  <c r="AS101" i="2" s="1"/>
  <c r="AT101" i="2" s="1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AC101" i="2"/>
  <c r="AD101" i="2"/>
  <c r="AM101" i="2"/>
  <c r="AK101" i="2"/>
  <c r="AL101" i="2"/>
  <c r="Z101" i="2"/>
  <c r="AG101" i="2"/>
  <c r="AI508" i="2"/>
  <c r="AA508" i="2"/>
  <c r="AH508" i="2"/>
  <c r="Z508" i="2"/>
  <c r="AG508" i="2"/>
  <c r="AN508" i="2"/>
  <c r="AO508" i="2" s="1"/>
  <c r="AP508" i="2" s="1"/>
  <c r="AQ508" i="2" s="1"/>
  <c r="AR508" i="2" s="1"/>
  <c r="AS508" i="2" s="1"/>
  <c r="AT508" i="2" s="1"/>
  <c r="AU508" i="2" s="1"/>
  <c r="AV508" i="2" s="1"/>
  <c r="AW508" i="2" s="1"/>
  <c r="AX508" i="2" s="1"/>
  <c r="AY508" i="2" s="1"/>
  <c r="AZ508" i="2" s="1"/>
  <c r="BA508" i="2" s="1"/>
  <c r="BB508" i="2" s="1"/>
  <c r="BC508" i="2" s="1"/>
  <c r="BD508" i="2" s="1"/>
  <c r="BE508" i="2" s="1"/>
  <c r="BF508" i="2" s="1"/>
  <c r="BG508" i="2" s="1"/>
  <c r="BH508" i="2" s="1"/>
  <c r="AF508" i="2"/>
  <c r="AM508" i="2"/>
  <c r="AE508" i="2"/>
  <c r="AL508" i="2"/>
  <c r="AK508" i="2"/>
  <c r="AJ508" i="2"/>
  <c r="AD508" i="2"/>
  <c r="AB508" i="2"/>
  <c r="AC508" i="2"/>
  <c r="AE399" i="2"/>
  <c r="AA399" i="2"/>
  <c r="Z399" i="2"/>
  <c r="AL399" i="2"/>
  <c r="AH399" i="2"/>
  <c r="AD399" i="2"/>
  <c r="AK399" i="2"/>
  <c r="AG399" i="2"/>
  <c r="AC399" i="2"/>
  <c r="AN399" i="2"/>
  <c r="AO399" i="2" s="1"/>
  <c r="AP399" i="2" s="1"/>
  <c r="AQ399" i="2" s="1"/>
  <c r="AR399" i="2" s="1"/>
  <c r="AS399" i="2" s="1"/>
  <c r="AT399" i="2" s="1"/>
  <c r="AU399" i="2" s="1"/>
  <c r="AV399" i="2" s="1"/>
  <c r="AW399" i="2" s="1"/>
  <c r="AX399" i="2" s="1"/>
  <c r="AY399" i="2" s="1"/>
  <c r="AZ399" i="2" s="1"/>
  <c r="BA399" i="2" s="1"/>
  <c r="BB399" i="2" s="1"/>
  <c r="BC399" i="2" s="1"/>
  <c r="BD399" i="2" s="1"/>
  <c r="BE399" i="2" s="1"/>
  <c r="BF399" i="2" s="1"/>
  <c r="BG399" i="2" s="1"/>
  <c r="BH399" i="2" s="1"/>
  <c r="AJ399" i="2"/>
  <c r="AI399" i="2"/>
  <c r="AF399" i="2"/>
  <c r="AM399" i="2"/>
  <c r="AB399" i="2"/>
  <c r="AG474" i="2"/>
  <c r="AN474" i="2"/>
  <c r="AO474" i="2" s="1"/>
  <c r="AP474" i="2" s="1"/>
  <c r="AQ474" i="2" s="1"/>
  <c r="AR474" i="2" s="1"/>
  <c r="AS474" i="2" s="1"/>
  <c r="AT474" i="2" s="1"/>
  <c r="AU474" i="2" s="1"/>
  <c r="AV474" i="2" s="1"/>
  <c r="AW474" i="2" s="1"/>
  <c r="AX474" i="2" s="1"/>
  <c r="AY474" i="2" s="1"/>
  <c r="AZ474" i="2" s="1"/>
  <c r="BA474" i="2" s="1"/>
  <c r="BB474" i="2" s="1"/>
  <c r="BC474" i="2" s="1"/>
  <c r="BD474" i="2" s="1"/>
  <c r="BE474" i="2" s="1"/>
  <c r="BF474" i="2" s="1"/>
  <c r="BG474" i="2" s="1"/>
  <c r="BH474" i="2" s="1"/>
  <c r="AF474" i="2"/>
  <c r="AM474" i="2"/>
  <c r="AE474" i="2"/>
  <c r="AL474" i="2"/>
  <c r="AD474" i="2"/>
  <c r="AJ474" i="2"/>
  <c r="AI474" i="2"/>
  <c r="AH474" i="2"/>
  <c r="AC474" i="2"/>
  <c r="AB474" i="2"/>
  <c r="Z474" i="2"/>
  <c r="AK474" i="2"/>
  <c r="AA474" i="2"/>
  <c r="AG100" i="2"/>
  <c r="AN100" i="2"/>
  <c r="AO100" i="2" s="1"/>
  <c r="AP100" i="2" s="1"/>
  <c r="AQ100" i="2" s="1"/>
  <c r="AR100" i="2" s="1"/>
  <c r="AS100" i="2" s="1"/>
  <c r="AT100" i="2" s="1"/>
  <c r="AU100" i="2" s="1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AF100" i="2"/>
  <c r="AM100" i="2"/>
  <c r="AE100" i="2"/>
  <c r="AL100" i="2"/>
  <c r="AD100" i="2"/>
  <c r="AK100" i="2"/>
  <c r="AC100" i="2"/>
  <c r="AI100" i="2"/>
  <c r="AA100" i="2"/>
  <c r="AB100" i="2"/>
  <c r="Z100" i="2"/>
  <c r="AJ100" i="2"/>
  <c r="AH100" i="2"/>
  <c r="AG659" i="2"/>
  <c r="AN659" i="2"/>
  <c r="AO659" i="2" s="1"/>
  <c r="AP659" i="2" s="1"/>
  <c r="AQ659" i="2" s="1"/>
  <c r="AR659" i="2" s="1"/>
  <c r="AS659" i="2" s="1"/>
  <c r="AT659" i="2" s="1"/>
  <c r="AU659" i="2" s="1"/>
  <c r="AV659" i="2" s="1"/>
  <c r="AW659" i="2" s="1"/>
  <c r="AX659" i="2" s="1"/>
  <c r="AY659" i="2" s="1"/>
  <c r="AZ659" i="2" s="1"/>
  <c r="BA659" i="2" s="1"/>
  <c r="BB659" i="2" s="1"/>
  <c r="BC659" i="2" s="1"/>
  <c r="BD659" i="2" s="1"/>
  <c r="BE659" i="2" s="1"/>
  <c r="BF659" i="2" s="1"/>
  <c r="BG659" i="2" s="1"/>
  <c r="BH659" i="2" s="1"/>
  <c r="AF659" i="2"/>
  <c r="AM659" i="2"/>
  <c r="AE659" i="2"/>
  <c r="AL659" i="2"/>
  <c r="AD659" i="2"/>
  <c r="AK659" i="2"/>
  <c r="AC659" i="2"/>
  <c r="AI659" i="2"/>
  <c r="AA659" i="2"/>
  <c r="AJ659" i="2"/>
  <c r="AH659" i="2"/>
  <c r="AB659" i="2"/>
  <c r="Z659" i="2"/>
  <c r="AN288" i="2"/>
  <c r="AO288" i="2" s="1"/>
  <c r="AP288" i="2" s="1"/>
  <c r="AQ288" i="2" s="1"/>
  <c r="AR288" i="2" s="1"/>
  <c r="AS288" i="2" s="1"/>
  <c r="AT288" i="2" s="1"/>
  <c r="AU288" i="2" s="1"/>
  <c r="AV288" i="2" s="1"/>
  <c r="AW288" i="2" s="1"/>
  <c r="AX288" i="2" s="1"/>
  <c r="AY288" i="2" s="1"/>
  <c r="AZ288" i="2" s="1"/>
  <c r="BA288" i="2" s="1"/>
  <c r="BB288" i="2" s="1"/>
  <c r="BC288" i="2" s="1"/>
  <c r="BD288" i="2" s="1"/>
  <c r="BE288" i="2" s="1"/>
  <c r="BF288" i="2" s="1"/>
  <c r="BG288" i="2" s="1"/>
  <c r="BH288" i="2" s="1"/>
  <c r="AF288" i="2"/>
  <c r="AM288" i="2"/>
  <c r="AE288" i="2"/>
  <c r="AL288" i="2"/>
  <c r="AD288" i="2"/>
  <c r="AK288" i="2"/>
  <c r="AC288" i="2"/>
  <c r="AJ288" i="2"/>
  <c r="AB288" i="2"/>
  <c r="AH288" i="2"/>
  <c r="Z288" i="2"/>
  <c r="AI288" i="2"/>
  <c r="AA288" i="2"/>
  <c r="AG288" i="2"/>
  <c r="AG734" i="2"/>
  <c r="AN734" i="2"/>
  <c r="AO734" i="2" s="1"/>
  <c r="AP734" i="2" s="1"/>
  <c r="AQ734" i="2" s="1"/>
  <c r="AR734" i="2" s="1"/>
  <c r="AS734" i="2" s="1"/>
  <c r="AT734" i="2" s="1"/>
  <c r="AU734" i="2" s="1"/>
  <c r="AV734" i="2" s="1"/>
  <c r="AW734" i="2" s="1"/>
  <c r="AX734" i="2" s="1"/>
  <c r="AY734" i="2" s="1"/>
  <c r="AZ734" i="2" s="1"/>
  <c r="BA734" i="2" s="1"/>
  <c r="BB734" i="2" s="1"/>
  <c r="BC734" i="2" s="1"/>
  <c r="BD734" i="2" s="1"/>
  <c r="BE734" i="2" s="1"/>
  <c r="BF734" i="2" s="1"/>
  <c r="BG734" i="2" s="1"/>
  <c r="BH734" i="2" s="1"/>
  <c r="AF734" i="2"/>
  <c r="AM734" i="2"/>
  <c r="AE734" i="2"/>
  <c r="AL734" i="2"/>
  <c r="AD734" i="2"/>
  <c r="AK734" i="2"/>
  <c r="AC734" i="2"/>
  <c r="AI734" i="2"/>
  <c r="AA734" i="2"/>
  <c r="AJ734" i="2"/>
  <c r="AB734" i="2"/>
  <c r="AH734" i="2"/>
  <c r="Z734" i="2"/>
  <c r="AB248" i="2"/>
  <c r="AJ248" i="2"/>
  <c r="AG248" i="2"/>
  <c r="AN248" i="2"/>
  <c r="AA248" i="2"/>
  <c r="AE248" i="2"/>
  <c r="AK248" i="2"/>
  <c r="AL248" i="2"/>
  <c r="AD248" i="2"/>
  <c r="AI248" i="2"/>
  <c r="AF248" i="2"/>
  <c r="AH248" i="2"/>
  <c r="AC248" i="2"/>
  <c r="Z248" i="2"/>
  <c r="AM248" i="2"/>
  <c r="AG214" i="2"/>
  <c r="AN214" i="2"/>
  <c r="AO214" i="2" s="1"/>
  <c r="AP214" i="2" s="1"/>
  <c r="AQ214" i="2" s="1"/>
  <c r="AR214" i="2" s="1"/>
  <c r="AS214" i="2" s="1"/>
  <c r="AT214" i="2" s="1"/>
  <c r="AU214" i="2" s="1"/>
  <c r="AV214" i="2" s="1"/>
  <c r="AW214" i="2" s="1"/>
  <c r="AX214" i="2" s="1"/>
  <c r="AY214" i="2" s="1"/>
  <c r="AZ214" i="2" s="1"/>
  <c r="BA214" i="2" s="1"/>
  <c r="BB214" i="2" s="1"/>
  <c r="BC214" i="2" s="1"/>
  <c r="BD214" i="2" s="1"/>
  <c r="BE214" i="2" s="1"/>
  <c r="BF214" i="2" s="1"/>
  <c r="BG214" i="2" s="1"/>
  <c r="BH214" i="2" s="1"/>
  <c r="AF214" i="2"/>
  <c r="AM214" i="2"/>
  <c r="AL214" i="2"/>
  <c r="AD214" i="2"/>
  <c r="AK214" i="2"/>
  <c r="AC214" i="2"/>
  <c r="AI214" i="2"/>
  <c r="AA214" i="2"/>
  <c r="AJ214" i="2"/>
  <c r="AH214" i="2"/>
  <c r="AE214" i="2"/>
  <c r="AB214" i="2"/>
  <c r="Z214" i="2"/>
  <c r="AL655" i="2"/>
  <c r="AD655" i="2"/>
  <c r="AK655" i="2"/>
  <c r="AC655" i="2"/>
  <c r="AJ655" i="2"/>
  <c r="AB655" i="2"/>
  <c r="AI655" i="2"/>
  <c r="AA655" i="2"/>
  <c r="AH655" i="2"/>
  <c r="Z655" i="2"/>
  <c r="AN655" i="2"/>
  <c r="AO655" i="2" s="1"/>
  <c r="AP655" i="2" s="1"/>
  <c r="AQ655" i="2" s="1"/>
  <c r="AR655" i="2" s="1"/>
  <c r="AS655" i="2" s="1"/>
  <c r="AT655" i="2" s="1"/>
  <c r="AU655" i="2" s="1"/>
  <c r="AV655" i="2" s="1"/>
  <c r="AW655" i="2" s="1"/>
  <c r="AX655" i="2" s="1"/>
  <c r="AY655" i="2" s="1"/>
  <c r="AZ655" i="2" s="1"/>
  <c r="BA655" i="2" s="1"/>
  <c r="BB655" i="2" s="1"/>
  <c r="BC655" i="2" s="1"/>
  <c r="BD655" i="2" s="1"/>
  <c r="BE655" i="2" s="1"/>
  <c r="BF655" i="2" s="1"/>
  <c r="BG655" i="2" s="1"/>
  <c r="BH655" i="2" s="1"/>
  <c r="AF655" i="2"/>
  <c r="AG655" i="2"/>
  <c r="AM655" i="2"/>
  <c r="AE655" i="2"/>
  <c r="AK325" i="2"/>
  <c r="AG325" i="2"/>
  <c r="AC325" i="2"/>
  <c r="AN325" i="2"/>
  <c r="AO325" i="2" s="1"/>
  <c r="AP325" i="2" s="1"/>
  <c r="AQ325" i="2" s="1"/>
  <c r="AR325" i="2" s="1"/>
  <c r="AS325" i="2" s="1"/>
  <c r="AT325" i="2" s="1"/>
  <c r="AU325" i="2" s="1"/>
  <c r="AV325" i="2" s="1"/>
  <c r="AW325" i="2" s="1"/>
  <c r="AX325" i="2" s="1"/>
  <c r="AY325" i="2" s="1"/>
  <c r="AZ325" i="2" s="1"/>
  <c r="BA325" i="2" s="1"/>
  <c r="BB325" i="2" s="1"/>
  <c r="BC325" i="2" s="1"/>
  <c r="BD325" i="2" s="1"/>
  <c r="BE325" i="2" s="1"/>
  <c r="BF325" i="2" s="1"/>
  <c r="BG325" i="2" s="1"/>
  <c r="BH325" i="2" s="1"/>
  <c r="AJ325" i="2"/>
  <c r="AF325" i="2"/>
  <c r="AB325" i="2"/>
  <c r="AM325" i="2"/>
  <c r="AI325" i="2"/>
  <c r="AE325" i="2"/>
  <c r="AA325" i="2"/>
  <c r="AL325" i="2"/>
  <c r="AH325" i="2"/>
  <c r="Z325" i="2"/>
  <c r="AD325" i="2"/>
  <c r="AK507" i="2"/>
  <c r="AG507" i="2"/>
  <c r="AC507" i="2"/>
  <c r="AN507" i="2"/>
  <c r="AO507" i="2" s="1"/>
  <c r="AP507" i="2" s="1"/>
  <c r="AQ507" i="2" s="1"/>
  <c r="AR507" i="2" s="1"/>
  <c r="AS507" i="2" s="1"/>
  <c r="AT507" i="2" s="1"/>
  <c r="AU507" i="2" s="1"/>
  <c r="AV507" i="2" s="1"/>
  <c r="AW507" i="2" s="1"/>
  <c r="AX507" i="2" s="1"/>
  <c r="AY507" i="2" s="1"/>
  <c r="AZ507" i="2" s="1"/>
  <c r="BA507" i="2" s="1"/>
  <c r="BB507" i="2" s="1"/>
  <c r="BC507" i="2" s="1"/>
  <c r="BD507" i="2" s="1"/>
  <c r="BE507" i="2" s="1"/>
  <c r="BF507" i="2" s="1"/>
  <c r="BG507" i="2" s="1"/>
  <c r="BH507" i="2" s="1"/>
  <c r="AJ507" i="2"/>
  <c r="AF507" i="2"/>
  <c r="AB507" i="2"/>
  <c r="AM507" i="2"/>
  <c r="AI507" i="2"/>
  <c r="AE507" i="2"/>
  <c r="AA507" i="2"/>
  <c r="AL507" i="2"/>
  <c r="AD507" i="2"/>
  <c r="Z507" i="2"/>
  <c r="AH507" i="2"/>
  <c r="AM656" i="2"/>
  <c r="AE656" i="2"/>
  <c r="AL656" i="2"/>
  <c r="AD656" i="2"/>
  <c r="AK656" i="2"/>
  <c r="AC656" i="2"/>
  <c r="AJ656" i="2"/>
  <c r="AB656" i="2"/>
  <c r="AI656" i="2"/>
  <c r="AA656" i="2"/>
  <c r="AG656" i="2"/>
  <c r="AN656" i="2"/>
  <c r="AO656" i="2" s="1"/>
  <c r="AP656" i="2" s="1"/>
  <c r="AQ656" i="2" s="1"/>
  <c r="AR656" i="2" s="1"/>
  <c r="AS656" i="2" s="1"/>
  <c r="AT656" i="2" s="1"/>
  <c r="AU656" i="2" s="1"/>
  <c r="AV656" i="2" s="1"/>
  <c r="AW656" i="2" s="1"/>
  <c r="AX656" i="2" s="1"/>
  <c r="AY656" i="2" s="1"/>
  <c r="AZ656" i="2" s="1"/>
  <c r="BA656" i="2" s="1"/>
  <c r="BB656" i="2" s="1"/>
  <c r="BC656" i="2" s="1"/>
  <c r="BD656" i="2" s="1"/>
  <c r="BE656" i="2" s="1"/>
  <c r="BF656" i="2" s="1"/>
  <c r="BG656" i="2" s="1"/>
  <c r="BH656" i="2" s="1"/>
  <c r="AH656" i="2"/>
  <c r="AF656" i="2"/>
  <c r="Z656" i="2"/>
  <c r="AM470" i="2"/>
  <c r="AE470" i="2"/>
  <c r="AL470" i="2"/>
  <c r="AD470" i="2"/>
  <c r="AK470" i="2"/>
  <c r="AC470" i="2"/>
  <c r="AJ470" i="2"/>
  <c r="AB470" i="2"/>
  <c r="AH470" i="2"/>
  <c r="AG470" i="2"/>
  <c r="AF470" i="2"/>
  <c r="AA470" i="2"/>
  <c r="Z470" i="2"/>
  <c r="AN470" i="2"/>
  <c r="AO470" i="2" s="1"/>
  <c r="AP470" i="2" s="1"/>
  <c r="AQ470" i="2" s="1"/>
  <c r="AR470" i="2" s="1"/>
  <c r="AS470" i="2" s="1"/>
  <c r="AT470" i="2" s="1"/>
  <c r="AU470" i="2" s="1"/>
  <c r="AV470" i="2" s="1"/>
  <c r="AW470" i="2" s="1"/>
  <c r="AX470" i="2" s="1"/>
  <c r="AY470" i="2" s="1"/>
  <c r="AZ470" i="2" s="1"/>
  <c r="BA470" i="2" s="1"/>
  <c r="BB470" i="2" s="1"/>
  <c r="BC470" i="2" s="1"/>
  <c r="BD470" i="2" s="1"/>
  <c r="BE470" i="2" s="1"/>
  <c r="BF470" i="2" s="1"/>
  <c r="BG470" i="2" s="1"/>
  <c r="BH470" i="2" s="1"/>
  <c r="AI470" i="2"/>
  <c r="AI400" i="2"/>
  <c r="AA400" i="2"/>
  <c r="AH400" i="2"/>
  <c r="Z400" i="2"/>
  <c r="AG400" i="2"/>
  <c r="AN400" i="2"/>
  <c r="AO400" i="2" s="1"/>
  <c r="AP400" i="2" s="1"/>
  <c r="AQ400" i="2" s="1"/>
  <c r="AR400" i="2" s="1"/>
  <c r="AS400" i="2" s="1"/>
  <c r="AT400" i="2" s="1"/>
  <c r="AU400" i="2" s="1"/>
  <c r="AV400" i="2" s="1"/>
  <c r="AW400" i="2" s="1"/>
  <c r="AX400" i="2" s="1"/>
  <c r="AY400" i="2" s="1"/>
  <c r="AZ400" i="2" s="1"/>
  <c r="BA400" i="2" s="1"/>
  <c r="BB400" i="2" s="1"/>
  <c r="BC400" i="2" s="1"/>
  <c r="BD400" i="2" s="1"/>
  <c r="BE400" i="2" s="1"/>
  <c r="BF400" i="2" s="1"/>
  <c r="BG400" i="2" s="1"/>
  <c r="BH400" i="2" s="1"/>
  <c r="AF400" i="2"/>
  <c r="AD400" i="2"/>
  <c r="AC400" i="2"/>
  <c r="AB400" i="2"/>
  <c r="AM400" i="2"/>
  <c r="AL400" i="2"/>
  <c r="AJ400" i="2"/>
  <c r="AE400" i="2"/>
  <c r="AK400" i="2"/>
  <c r="AI692" i="2"/>
  <c r="AA692" i="2"/>
  <c r="AH692" i="2"/>
  <c r="Z692" i="2"/>
  <c r="AG692" i="2"/>
  <c r="AN692" i="2"/>
  <c r="AF692" i="2"/>
  <c r="AM692" i="2"/>
  <c r="AE692" i="2"/>
  <c r="AK692" i="2"/>
  <c r="AC692" i="2"/>
  <c r="AL692" i="2"/>
  <c r="AD692" i="2"/>
  <c r="AJ692" i="2"/>
  <c r="AB692" i="2"/>
  <c r="AM285" i="2"/>
  <c r="AI285" i="2"/>
  <c r="AE285" i="2"/>
  <c r="AA285" i="2"/>
  <c r="AL285" i="2"/>
  <c r="AH285" i="2"/>
  <c r="AD285" i="2"/>
  <c r="Z285" i="2"/>
  <c r="AK285" i="2"/>
  <c r="AG285" i="2"/>
  <c r="AC285" i="2"/>
  <c r="AN285" i="2"/>
  <c r="AO285" i="2" s="1"/>
  <c r="AP285" i="2" s="1"/>
  <c r="AQ285" i="2" s="1"/>
  <c r="AR285" i="2" s="1"/>
  <c r="AS285" i="2" s="1"/>
  <c r="AT285" i="2" s="1"/>
  <c r="AU285" i="2" s="1"/>
  <c r="AV285" i="2" s="1"/>
  <c r="AW285" i="2" s="1"/>
  <c r="AX285" i="2" s="1"/>
  <c r="AY285" i="2" s="1"/>
  <c r="AZ285" i="2" s="1"/>
  <c r="BA285" i="2" s="1"/>
  <c r="BB285" i="2" s="1"/>
  <c r="BC285" i="2" s="1"/>
  <c r="BD285" i="2" s="1"/>
  <c r="BE285" i="2" s="1"/>
  <c r="BF285" i="2" s="1"/>
  <c r="BG285" i="2" s="1"/>
  <c r="BH285" i="2" s="1"/>
  <c r="AF285" i="2"/>
  <c r="AJ285" i="2"/>
  <c r="AB285" i="2"/>
  <c r="AI326" i="2"/>
  <c r="AA326" i="2"/>
  <c r="AH326" i="2"/>
  <c r="Z326" i="2"/>
  <c r="AG326" i="2"/>
  <c r="AN326" i="2"/>
  <c r="AO326" i="2" s="1"/>
  <c r="AP326" i="2" s="1"/>
  <c r="AQ326" i="2" s="1"/>
  <c r="AR326" i="2" s="1"/>
  <c r="AS326" i="2" s="1"/>
  <c r="AT326" i="2" s="1"/>
  <c r="AU326" i="2" s="1"/>
  <c r="AV326" i="2" s="1"/>
  <c r="AW326" i="2" s="1"/>
  <c r="AX326" i="2" s="1"/>
  <c r="AY326" i="2" s="1"/>
  <c r="AZ326" i="2" s="1"/>
  <c r="BA326" i="2" s="1"/>
  <c r="BB326" i="2" s="1"/>
  <c r="BC326" i="2" s="1"/>
  <c r="BD326" i="2" s="1"/>
  <c r="BE326" i="2" s="1"/>
  <c r="BF326" i="2" s="1"/>
  <c r="BG326" i="2" s="1"/>
  <c r="BH326" i="2" s="1"/>
  <c r="AF326" i="2"/>
  <c r="AM326" i="2"/>
  <c r="AE326" i="2"/>
  <c r="AK326" i="2"/>
  <c r="AC326" i="2"/>
  <c r="AL326" i="2"/>
  <c r="AJ326" i="2"/>
  <c r="AD326" i="2"/>
  <c r="AB326" i="2"/>
  <c r="AJ69" i="2"/>
  <c r="AG69" i="2"/>
  <c r="AC69" i="2"/>
  <c r="AN69" i="2"/>
  <c r="AO69" i="2" s="1"/>
  <c r="AP69" i="2" s="1"/>
  <c r="AQ69" i="2" s="1"/>
  <c r="AR69" i="2" s="1"/>
  <c r="AS69" i="2" s="1"/>
  <c r="AT69" i="2" s="1"/>
  <c r="AU69" i="2" s="1"/>
  <c r="AV69" i="2" s="1"/>
  <c r="AW69" i="2" s="1"/>
  <c r="AX69" i="2" s="1"/>
  <c r="AY69" i="2" s="1"/>
  <c r="AZ69" i="2" s="1"/>
  <c r="BA69" i="2" s="1"/>
  <c r="BB69" i="2" s="1"/>
  <c r="BC69" i="2" s="1"/>
  <c r="BD69" i="2" s="1"/>
  <c r="BE69" i="2" s="1"/>
  <c r="BF69" i="2" s="1"/>
  <c r="BG69" i="2" s="1"/>
  <c r="BH69" i="2" s="1"/>
  <c r="AF69" i="2"/>
  <c r="AM69" i="2"/>
  <c r="AI69" i="2"/>
  <c r="AE69" i="2"/>
  <c r="AB69" i="2"/>
  <c r="AA69" i="2"/>
  <c r="AL69" i="2"/>
  <c r="Z69" i="2"/>
  <c r="AH69" i="2"/>
  <c r="AD69" i="2"/>
  <c r="AK69" i="2"/>
  <c r="AG66" i="2"/>
  <c r="AN66" i="2"/>
  <c r="AO66" i="2" s="1"/>
  <c r="AP66" i="2" s="1"/>
  <c r="AQ66" i="2" s="1"/>
  <c r="AR66" i="2" s="1"/>
  <c r="AS66" i="2" s="1"/>
  <c r="AT66" i="2" s="1"/>
  <c r="AU66" i="2" s="1"/>
  <c r="AV66" i="2" s="1"/>
  <c r="AW66" i="2" s="1"/>
  <c r="AX66" i="2" s="1"/>
  <c r="AY66" i="2" s="1"/>
  <c r="AZ66" i="2" s="1"/>
  <c r="BA66" i="2" s="1"/>
  <c r="BB66" i="2" s="1"/>
  <c r="BC66" i="2" s="1"/>
  <c r="BD66" i="2" s="1"/>
  <c r="BE66" i="2" s="1"/>
  <c r="BF66" i="2" s="1"/>
  <c r="BG66" i="2" s="1"/>
  <c r="BH66" i="2" s="1"/>
  <c r="AF66" i="2"/>
  <c r="AM66" i="2"/>
  <c r="AE66" i="2"/>
  <c r="AL66" i="2"/>
  <c r="AD66" i="2"/>
  <c r="AK66" i="2"/>
  <c r="AC66" i="2"/>
  <c r="AI66" i="2"/>
  <c r="AA66" i="2"/>
  <c r="AB66" i="2"/>
  <c r="Z66" i="2"/>
  <c r="AJ66" i="2"/>
  <c r="AH66" i="2"/>
  <c r="AH660" i="2"/>
  <c r="Z660" i="2"/>
  <c r="AG660" i="2"/>
  <c r="AN660" i="2"/>
  <c r="AO660" i="2" s="1"/>
  <c r="AP660" i="2" s="1"/>
  <c r="AQ660" i="2" s="1"/>
  <c r="AR660" i="2" s="1"/>
  <c r="AS660" i="2" s="1"/>
  <c r="AT660" i="2" s="1"/>
  <c r="AU660" i="2" s="1"/>
  <c r="AV660" i="2" s="1"/>
  <c r="AW660" i="2" s="1"/>
  <c r="AX660" i="2" s="1"/>
  <c r="AY660" i="2" s="1"/>
  <c r="AZ660" i="2" s="1"/>
  <c r="BA660" i="2" s="1"/>
  <c r="BB660" i="2" s="1"/>
  <c r="BC660" i="2" s="1"/>
  <c r="BD660" i="2" s="1"/>
  <c r="BE660" i="2" s="1"/>
  <c r="BF660" i="2" s="1"/>
  <c r="BG660" i="2" s="1"/>
  <c r="BH660" i="2" s="1"/>
  <c r="AF660" i="2"/>
  <c r="AM660" i="2"/>
  <c r="AE660" i="2"/>
  <c r="AL660" i="2"/>
  <c r="AD660" i="2"/>
  <c r="AJ660" i="2"/>
  <c r="AB660" i="2"/>
  <c r="AC660" i="2"/>
  <c r="AA660" i="2"/>
  <c r="AK660" i="2"/>
  <c r="AI660" i="2"/>
  <c r="AH475" i="2"/>
  <c r="Z475" i="2"/>
  <c r="AG475" i="2"/>
  <c r="AN475" i="2"/>
  <c r="AO475" i="2" s="1"/>
  <c r="AP475" i="2" s="1"/>
  <c r="AQ475" i="2" s="1"/>
  <c r="AR475" i="2" s="1"/>
  <c r="AS475" i="2" s="1"/>
  <c r="AT475" i="2" s="1"/>
  <c r="AU475" i="2" s="1"/>
  <c r="AV475" i="2" s="1"/>
  <c r="AW475" i="2" s="1"/>
  <c r="AX475" i="2" s="1"/>
  <c r="AY475" i="2" s="1"/>
  <c r="AZ475" i="2" s="1"/>
  <c r="BA475" i="2" s="1"/>
  <c r="BB475" i="2" s="1"/>
  <c r="BC475" i="2" s="1"/>
  <c r="BD475" i="2" s="1"/>
  <c r="BE475" i="2" s="1"/>
  <c r="BF475" i="2" s="1"/>
  <c r="BG475" i="2" s="1"/>
  <c r="BH475" i="2" s="1"/>
  <c r="AF475" i="2"/>
  <c r="AM475" i="2"/>
  <c r="AE475" i="2"/>
  <c r="AK475" i="2"/>
  <c r="AJ475" i="2"/>
  <c r="AI475" i="2"/>
  <c r="AD475" i="2"/>
  <c r="AC475" i="2"/>
  <c r="AA475" i="2"/>
  <c r="AL475" i="2"/>
  <c r="AB475" i="2"/>
  <c r="AM622" i="2"/>
  <c r="AE622" i="2"/>
  <c r="AL622" i="2"/>
  <c r="AD622" i="2"/>
  <c r="AK622" i="2"/>
  <c r="AC622" i="2"/>
  <c r="AJ622" i="2"/>
  <c r="AB622" i="2"/>
  <c r="AI622" i="2"/>
  <c r="AA622" i="2"/>
  <c r="AG622" i="2"/>
  <c r="AN622" i="2"/>
  <c r="AO622" i="2" s="1"/>
  <c r="AP622" i="2" s="1"/>
  <c r="AQ622" i="2" s="1"/>
  <c r="AR622" i="2" s="1"/>
  <c r="AS622" i="2" s="1"/>
  <c r="AT622" i="2" s="1"/>
  <c r="AU622" i="2" s="1"/>
  <c r="AV622" i="2" s="1"/>
  <c r="AW622" i="2" s="1"/>
  <c r="AX622" i="2" s="1"/>
  <c r="AY622" i="2" s="1"/>
  <c r="AZ622" i="2" s="1"/>
  <c r="BA622" i="2" s="1"/>
  <c r="BB622" i="2" s="1"/>
  <c r="BC622" i="2" s="1"/>
  <c r="BD622" i="2" s="1"/>
  <c r="BE622" i="2" s="1"/>
  <c r="BF622" i="2" s="1"/>
  <c r="BG622" i="2" s="1"/>
  <c r="BH622" i="2" s="1"/>
  <c r="AH622" i="2"/>
  <c r="Z622" i="2"/>
  <c r="AF622" i="2"/>
  <c r="AH215" i="2"/>
  <c r="Z215" i="2"/>
  <c r="AG215" i="2"/>
  <c r="AN215" i="2"/>
  <c r="AO215" i="2" s="1"/>
  <c r="AP215" i="2" s="1"/>
  <c r="AQ215" i="2" s="1"/>
  <c r="AR215" i="2" s="1"/>
  <c r="AS215" i="2" s="1"/>
  <c r="AT215" i="2" s="1"/>
  <c r="AU215" i="2" s="1"/>
  <c r="AV215" i="2" s="1"/>
  <c r="AW215" i="2" s="1"/>
  <c r="AX215" i="2" s="1"/>
  <c r="AY215" i="2" s="1"/>
  <c r="AZ215" i="2" s="1"/>
  <c r="BA215" i="2" s="1"/>
  <c r="BB215" i="2" s="1"/>
  <c r="BC215" i="2" s="1"/>
  <c r="BD215" i="2" s="1"/>
  <c r="BE215" i="2" s="1"/>
  <c r="BF215" i="2" s="1"/>
  <c r="BG215" i="2" s="1"/>
  <c r="BH215" i="2" s="1"/>
  <c r="AF215" i="2"/>
  <c r="AM215" i="2"/>
  <c r="AE215" i="2"/>
  <c r="AL215" i="2"/>
  <c r="AD215" i="2"/>
  <c r="AJ215" i="2"/>
  <c r="AB215" i="2"/>
  <c r="AK215" i="2"/>
  <c r="AC215" i="2"/>
  <c r="AI215" i="2"/>
  <c r="AA215" i="2"/>
  <c r="AJ327" i="2"/>
  <c r="AB327" i="2"/>
  <c r="AI327" i="2"/>
  <c r="AA327" i="2"/>
  <c r="AH327" i="2"/>
  <c r="Z327" i="2"/>
  <c r="AG327" i="2"/>
  <c r="AN327" i="2"/>
  <c r="AO327" i="2" s="1"/>
  <c r="AP327" i="2" s="1"/>
  <c r="AQ327" i="2" s="1"/>
  <c r="AR327" i="2" s="1"/>
  <c r="AS327" i="2" s="1"/>
  <c r="AT327" i="2" s="1"/>
  <c r="AU327" i="2" s="1"/>
  <c r="AV327" i="2" s="1"/>
  <c r="AW327" i="2" s="1"/>
  <c r="AX327" i="2" s="1"/>
  <c r="AY327" i="2" s="1"/>
  <c r="AZ327" i="2" s="1"/>
  <c r="BA327" i="2" s="1"/>
  <c r="BB327" i="2" s="1"/>
  <c r="BC327" i="2" s="1"/>
  <c r="BD327" i="2" s="1"/>
  <c r="BE327" i="2" s="1"/>
  <c r="BF327" i="2" s="1"/>
  <c r="BG327" i="2" s="1"/>
  <c r="BH327" i="2" s="1"/>
  <c r="AF327" i="2"/>
  <c r="AL327" i="2"/>
  <c r="AD327" i="2"/>
  <c r="AM327" i="2"/>
  <c r="AE327" i="2"/>
  <c r="AC327" i="2"/>
  <c r="AK327" i="2"/>
  <c r="AK585" i="2"/>
  <c r="AC585" i="2"/>
  <c r="AJ585" i="2"/>
  <c r="AB585" i="2"/>
  <c r="AI585" i="2"/>
  <c r="AA585" i="2"/>
  <c r="AH585" i="2"/>
  <c r="Z585" i="2"/>
  <c r="AG585" i="2"/>
  <c r="AM585" i="2"/>
  <c r="AE585" i="2"/>
  <c r="AN585" i="2"/>
  <c r="AO585" i="2" s="1"/>
  <c r="AP585" i="2" s="1"/>
  <c r="AQ585" i="2" s="1"/>
  <c r="AR585" i="2" s="1"/>
  <c r="AS585" i="2" s="1"/>
  <c r="AT585" i="2" s="1"/>
  <c r="AU585" i="2" s="1"/>
  <c r="AV585" i="2" s="1"/>
  <c r="AW585" i="2" s="1"/>
  <c r="AX585" i="2" s="1"/>
  <c r="AY585" i="2" s="1"/>
  <c r="AZ585" i="2" s="1"/>
  <c r="BA585" i="2" s="1"/>
  <c r="BB585" i="2" s="1"/>
  <c r="BC585" i="2" s="1"/>
  <c r="BD585" i="2" s="1"/>
  <c r="BE585" i="2" s="1"/>
  <c r="BF585" i="2" s="1"/>
  <c r="BG585" i="2" s="1"/>
  <c r="BH585" i="2" s="1"/>
  <c r="AF585" i="2"/>
  <c r="AL585" i="2"/>
  <c r="AD585" i="2"/>
  <c r="AN623" i="2"/>
  <c r="AF623" i="2"/>
  <c r="AM623" i="2"/>
  <c r="AE623" i="2"/>
  <c r="AL623" i="2"/>
  <c r="AD623" i="2"/>
  <c r="AK623" i="2"/>
  <c r="AC623" i="2"/>
  <c r="AJ623" i="2"/>
  <c r="AB623" i="2"/>
  <c r="AH623" i="2"/>
  <c r="Z623" i="2"/>
  <c r="AI623" i="2"/>
  <c r="AG623" i="2"/>
  <c r="AA623" i="2"/>
  <c r="AN65" i="2"/>
  <c r="AO65" i="2" s="1"/>
  <c r="AP65" i="2" s="1"/>
  <c r="AQ65" i="2" s="1"/>
  <c r="AR65" i="2" s="1"/>
  <c r="AS65" i="2" s="1"/>
  <c r="AT65" i="2" s="1"/>
  <c r="AU65" i="2" s="1"/>
  <c r="AV65" i="2" s="1"/>
  <c r="AW65" i="2" s="1"/>
  <c r="AX65" i="2" s="1"/>
  <c r="AY65" i="2" s="1"/>
  <c r="AZ65" i="2" s="1"/>
  <c r="BA65" i="2" s="1"/>
  <c r="BB65" i="2" s="1"/>
  <c r="BC65" i="2" s="1"/>
  <c r="BD65" i="2" s="1"/>
  <c r="BE65" i="2" s="1"/>
  <c r="BF65" i="2" s="1"/>
  <c r="BG65" i="2" s="1"/>
  <c r="BH65" i="2" s="1"/>
  <c r="AF65" i="2"/>
  <c r="AM65" i="2"/>
  <c r="AE65" i="2"/>
  <c r="AL65" i="2"/>
  <c r="AD65" i="2"/>
  <c r="AK65" i="2"/>
  <c r="AC65" i="2"/>
  <c r="AJ65" i="2"/>
  <c r="AB65" i="2"/>
  <c r="AH65" i="2"/>
  <c r="Z65" i="2"/>
  <c r="AI65" i="2"/>
  <c r="AG65" i="2"/>
  <c r="AA65" i="2"/>
  <c r="AN806" i="2"/>
  <c r="AO806" i="2" s="1"/>
  <c r="AP806" i="2" s="1"/>
  <c r="AQ806" i="2" s="1"/>
  <c r="AR806" i="2" s="1"/>
  <c r="AS806" i="2" s="1"/>
  <c r="AT806" i="2" s="1"/>
  <c r="AU806" i="2" s="1"/>
  <c r="AV806" i="2" s="1"/>
  <c r="AW806" i="2" s="1"/>
  <c r="AX806" i="2" s="1"/>
  <c r="AY806" i="2" s="1"/>
  <c r="AZ806" i="2" s="1"/>
  <c r="BA806" i="2" s="1"/>
  <c r="BB806" i="2" s="1"/>
  <c r="BC806" i="2" s="1"/>
  <c r="BD806" i="2" s="1"/>
  <c r="BE806" i="2" s="1"/>
  <c r="BF806" i="2" s="1"/>
  <c r="BG806" i="2" s="1"/>
  <c r="BH806" i="2" s="1"/>
  <c r="AF806" i="2"/>
  <c r="AM806" i="2"/>
  <c r="AE806" i="2"/>
  <c r="AL806" i="2"/>
  <c r="AD806" i="2"/>
  <c r="AK806" i="2"/>
  <c r="AC806" i="2"/>
  <c r="AJ806" i="2"/>
  <c r="AB806" i="2"/>
  <c r="AH806" i="2"/>
  <c r="Z806" i="2"/>
  <c r="AA806" i="2"/>
  <c r="AI806" i="2"/>
  <c r="AG806" i="2"/>
  <c r="AL803" i="2"/>
  <c r="AD803" i="2"/>
  <c r="AK803" i="2"/>
  <c r="AC803" i="2"/>
  <c r="AJ803" i="2"/>
  <c r="AB803" i="2"/>
  <c r="AI803" i="2"/>
  <c r="AA803" i="2"/>
  <c r="AH803" i="2"/>
  <c r="Z803" i="2"/>
  <c r="AN803" i="2"/>
  <c r="AO803" i="2" s="1"/>
  <c r="AP803" i="2" s="1"/>
  <c r="AQ803" i="2" s="1"/>
  <c r="AR803" i="2" s="1"/>
  <c r="AS803" i="2" s="1"/>
  <c r="AT803" i="2" s="1"/>
  <c r="AU803" i="2" s="1"/>
  <c r="AV803" i="2" s="1"/>
  <c r="AW803" i="2" s="1"/>
  <c r="AX803" i="2" s="1"/>
  <c r="AY803" i="2" s="1"/>
  <c r="AZ803" i="2" s="1"/>
  <c r="BA803" i="2" s="1"/>
  <c r="BB803" i="2" s="1"/>
  <c r="BC803" i="2" s="1"/>
  <c r="BD803" i="2" s="1"/>
  <c r="BE803" i="2" s="1"/>
  <c r="BF803" i="2" s="1"/>
  <c r="BG803" i="2" s="1"/>
  <c r="BH803" i="2" s="1"/>
  <c r="AF803" i="2"/>
  <c r="AG803" i="2"/>
  <c r="AM803" i="2"/>
  <c r="AE803" i="2"/>
  <c r="AH323" i="2"/>
  <c r="Z323" i="2"/>
  <c r="AG323" i="2"/>
  <c r="AN323" i="2"/>
  <c r="AF323" i="2"/>
  <c r="AM323" i="2"/>
  <c r="AE323" i="2"/>
  <c r="AL323" i="2"/>
  <c r="AD323" i="2"/>
  <c r="AJ323" i="2"/>
  <c r="AB323" i="2"/>
  <c r="AK323" i="2"/>
  <c r="AC323" i="2"/>
  <c r="AA323" i="2"/>
  <c r="AI323" i="2"/>
  <c r="AJ584" i="2"/>
  <c r="AB584" i="2"/>
  <c r="AI584" i="2"/>
  <c r="AA584" i="2"/>
  <c r="AH584" i="2"/>
  <c r="Z584" i="2"/>
  <c r="AG584" i="2"/>
  <c r="AN584" i="2"/>
  <c r="AO584" i="2" s="1"/>
  <c r="AP584" i="2" s="1"/>
  <c r="AQ584" i="2" s="1"/>
  <c r="AR584" i="2" s="1"/>
  <c r="AS584" i="2" s="1"/>
  <c r="AT584" i="2" s="1"/>
  <c r="AU584" i="2" s="1"/>
  <c r="AV584" i="2" s="1"/>
  <c r="AW584" i="2" s="1"/>
  <c r="AX584" i="2" s="1"/>
  <c r="AY584" i="2" s="1"/>
  <c r="AZ584" i="2" s="1"/>
  <c r="BA584" i="2" s="1"/>
  <c r="BB584" i="2" s="1"/>
  <c r="BC584" i="2" s="1"/>
  <c r="BD584" i="2" s="1"/>
  <c r="BE584" i="2" s="1"/>
  <c r="BF584" i="2" s="1"/>
  <c r="BG584" i="2" s="1"/>
  <c r="BH584" i="2" s="1"/>
  <c r="AF584" i="2"/>
  <c r="AL584" i="2"/>
  <c r="AD584" i="2"/>
  <c r="AM584" i="2"/>
  <c r="AK584" i="2"/>
  <c r="AE584" i="2"/>
  <c r="AC584" i="2"/>
  <c r="AO359" i="2"/>
  <c r="AP359" i="2" s="1"/>
  <c r="AQ359" i="2" s="1"/>
  <c r="AR359" i="2" s="1"/>
  <c r="AS359" i="2" s="1"/>
  <c r="AT359" i="2" s="1"/>
  <c r="AU359" i="2" s="1"/>
  <c r="AV359" i="2" s="1"/>
  <c r="AW359" i="2" s="1"/>
  <c r="AX359" i="2" s="1"/>
  <c r="AY359" i="2" s="1"/>
  <c r="AZ359" i="2" s="1"/>
  <c r="BA359" i="2" s="1"/>
  <c r="BB359" i="2" s="1"/>
  <c r="BC359" i="2" s="1"/>
  <c r="BD359" i="2" s="1"/>
  <c r="BE359" i="2" s="1"/>
  <c r="BF359" i="2" s="1"/>
  <c r="BG359" i="2" s="1"/>
  <c r="BH359" i="2" s="1"/>
  <c r="AN471" i="2"/>
  <c r="AO471" i="2" s="1"/>
  <c r="AP471" i="2" s="1"/>
  <c r="AQ471" i="2" s="1"/>
  <c r="AR471" i="2" s="1"/>
  <c r="AS471" i="2" s="1"/>
  <c r="AT471" i="2" s="1"/>
  <c r="AU471" i="2" s="1"/>
  <c r="AV471" i="2" s="1"/>
  <c r="AW471" i="2" s="1"/>
  <c r="AX471" i="2" s="1"/>
  <c r="AY471" i="2" s="1"/>
  <c r="AZ471" i="2" s="1"/>
  <c r="BA471" i="2" s="1"/>
  <c r="BB471" i="2" s="1"/>
  <c r="BC471" i="2" s="1"/>
  <c r="BD471" i="2" s="1"/>
  <c r="BE471" i="2" s="1"/>
  <c r="BF471" i="2" s="1"/>
  <c r="BG471" i="2" s="1"/>
  <c r="BH471" i="2" s="1"/>
  <c r="AF471" i="2"/>
  <c r="AM471" i="2"/>
  <c r="AE471" i="2"/>
  <c r="AL471" i="2"/>
  <c r="AD471" i="2"/>
  <c r="AK471" i="2"/>
  <c r="AC471" i="2"/>
  <c r="AI471" i="2"/>
  <c r="AH471" i="2"/>
  <c r="AG471" i="2"/>
  <c r="AB471" i="2"/>
  <c r="AA471" i="2"/>
  <c r="AJ471" i="2"/>
  <c r="Z471" i="2"/>
  <c r="AM697" i="2"/>
  <c r="AE697" i="2"/>
  <c r="AL697" i="2"/>
  <c r="AD697" i="2"/>
  <c r="AK697" i="2"/>
  <c r="AC697" i="2"/>
  <c r="AJ697" i="2"/>
  <c r="AB697" i="2"/>
  <c r="AI697" i="2"/>
  <c r="AA697" i="2"/>
  <c r="AG697" i="2"/>
  <c r="Z697" i="2"/>
  <c r="AH697" i="2"/>
  <c r="AN697" i="2"/>
  <c r="AO697" i="2" s="1"/>
  <c r="AP697" i="2" s="1"/>
  <c r="AQ697" i="2" s="1"/>
  <c r="AR697" i="2" s="1"/>
  <c r="AS697" i="2" s="1"/>
  <c r="AT697" i="2" s="1"/>
  <c r="AU697" i="2" s="1"/>
  <c r="AV697" i="2" s="1"/>
  <c r="AW697" i="2" s="1"/>
  <c r="AX697" i="2" s="1"/>
  <c r="AY697" i="2" s="1"/>
  <c r="AZ697" i="2" s="1"/>
  <c r="BA697" i="2" s="1"/>
  <c r="BB697" i="2" s="1"/>
  <c r="BC697" i="2" s="1"/>
  <c r="BD697" i="2" s="1"/>
  <c r="BE697" i="2" s="1"/>
  <c r="BF697" i="2" s="1"/>
  <c r="BG697" i="2" s="1"/>
  <c r="BH697" i="2" s="1"/>
  <c r="AF697" i="2"/>
  <c r="AJ693" i="2"/>
  <c r="AB693" i="2"/>
  <c r="AI693" i="2"/>
  <c r="AA693" i="2"/>
  <c r="AH693" i="2"/>
  <c r="Z693" i="2"/>
  <c r="AG693" i="2"/>
  <c r="AN693" i="2"/>
  <c r="AO693" i="2" s="1"/>
  <c r="AP693" i="2" s="1"/>
  <c r="AQ693" i="2" s="1"/>
  <c r="AR693" i="2" s="1"/>
  <c r="AS693" i="2" s="1"/>
  <c r="AT693" i="2" s="1"/>
  <c r="AU693" i="2" s="1"/>
  <c r="AV693" i="2" s="1"/>
  <c r="AW693" i="2" s="1"/>
  <c r="AX693" i="2" s="1"/>
  <c r="AY693" i="2" s="1"/>
  <c r="AZ693" i="2" s="1"/>
  <c r="BA693" i="2" s="1"/>
  <c r="BB693" i="2" s="1"/>
  <c r="BC693" i="2" s="1"/>
  <c r="BD693" i="2" s="1"/>
  <c r="BE693" i="2" s="1"/>
  <c r="BF693" i="2" s="1"/>
  <c r="BG693" i="2" s="1"/>
  <c r="BH693" i="2" s="1"/>
  <c r="AF693" i="2"/>
  <c r="AL693" i="2"/>
  <c r="AD693" i="2"/>
  <c r="AM693" i="2"/>
  <c r="AK693" i="2"/>
  <c r="AE693" i="2"/>
  <c r="AC693" i="2"/>
  <c r="AH581" i="2"/>
  <c r="Z581" i="2"/>
  <c r="AG581" i="2"/>
  <c r="AN581" i="2"/>
  <c r="AO581" i="2" s="1"/>
  <c r="AP581" i="2" s="1"/>
  <c r="AQ581" i="2" s="1"/>
  <c r="AR581" i="2" s="1"/>
  <c r="AS581" i="2" s="1"/>
  <c r="AT581" i="2" s="1"/>
  <c r="AU581" i="2" s="1"/>
  <c r="AV581" i="2" s="1"/>
  <c r="AW581" i="2" s="1"/>
  <c r="AX581" i="2" s="1"/>
  <c r="AY581" i="2" s="1"/>
  <c r="AZ581" i="2" s="1"/>
  <c r="BA581" i="2" s="1"/>
  <c r="BB581" i="2" s="1"/>
  <c r="BC581" i="2" s="1"/>
  <c r="BD581" i="2" s="1"/>
  <c r="BE581" i="2" s="1"/>
  <c r="BF581" i="2" s="1"/>
  <c r="BG581" i="2" s="1"/>
  <c r="BH581" i="2" s="1"/>
  <c r="AF581" i="2"/>
  <c r="AM581" i="2"/>
  <c r="AE581" i="2"/>
  <c r="AL581" i="2"/>
  <c r="AD581" i="2"/>
  <c r="AJ581" i="2"/>
  <c r="AB581" i="2"/>
  <c r="AK581" i="2"/>
  <c r="AI581" i="2"/>
  <c r="AC581" i="2"/>
  <c r="AA581" i="2"/>
  <c r="AH216" i="2"/>
  <c r="AD216" i="2"/>
  <c r="AJ216" i="2"/>
  <c r="Z216" i="2"/>
  <c r="AK216" i="2"/>
  <c r="AG216" i="2"/>
  <c r="AC216" i="2"/>
  <c r="AN216" i="2"/>
  <c r="AO216" i="2" s="1"/>
  <c r="AP216" i="2" s="1"/>
  <c r="AQ216" i="2" s="1"/>
  <c r="AR216" i="2" s="1"/>
  <c r="AS216" i="2" s="1"/>
  <c r="AT216" i="2" s="1"/>
  <c r="AU216" i="2" s="1"/>
  <c r="AV216" i="2" s="1"/>
  <c r="AW216" i="2" s="1"/>
  <c r="AX216" i="2" s="1"/>
  <c r="AY216" i="2" s="1"/>
  <c r="AZ216" i="2" s="1"/>
  <c r="BA216" i="2" s="1"/>
  <c r="BB216" i="2" s="1"/>
  <c r="BC216" i="2" s="1"/>
  <c r="BD216" i="2" s="1"/>
  <c r="BE216" i="2" s="1"/>
  <c r="BF216" i="2" s="1"/>
  <c r="BG216" i="2" s="1"/>
  <c r="BH216" i="2" s="1"/>
  <c r="AF216" i="2"/>
  <c r="AM216" i="2"/>
  <c r="AB216" i="2"/>
  <c r="AL216" i="2"/>
  <c r="AI216" i="2"/>
  <c r="AA216" i="2"/>
  <c r="AE216" i="2"/>
  <c r="AL362" i="2"/>
  <c r="AD362" i="2"/>
  <c r="AK362" i="2"/>
  <c r="AC362" i="2"/>
  <c r="AJ362" i="2"/>
  <c r="AB362" i="2"/>
  <c r="AI362" i="2"/>
  <c r="AA362" i="2"/>
  <c r="AH362" i="2"/>
  <c r="Z362" i="2"/>
  <c r="AN362" i="2"/>
  <c r="AO362" i="2" s="1"/>
  <c r="AP362" i="2" s="1"/>
  <c r="AQ362" i="2" s="1"/>
  <c r="AR362" i="2" s="1"/>
  <c r="AS362" i="2" s="1"/>
  <c r="AT362" i="2" s="1"/>
  <c r="AU362" i="2" s="1"/>
  <c r="AV362" i="2" s="1"/>
  <c r="AW362" i="2" s="1"/>
  <c r="AX362" i="2" s="1"/>
  <c r="AY362" i="2" s="1"/>
  <c r="AZ362" i="2" s="1"/>
  <c r="BA362" i="2" s="1"/>
  <c r="BB362" i="2" s="1"/>
  <c r="BC362" i="2" s="1"/>
  <c r="BD362" i="2" s="1"/>
  <c r="BE362" i="2" s="1"/>
  <c r="BF362" i="2" s="1"/>
  <c r="BG362" i="2" s="1"/>
  <c r="BH362" i="2" s="1"/>
  <c r="AF362" i="2"/>
  <c r="AM362" i="2"/>
  <c r="AG362" i="2"/>
  <c r="AE362" i="2"/>
  <c r="AG807" i="2"/>
  <c r="AN807" i="2"/>
  <c r="AO807" i="2" s="1"/>
  <c r="AP807" i="2" s="1"/>
  <c r="AQ807" i="2" s="1"/>
  <c r="AR807" i="2" s="1"/>
  <c r="AS807" i="2" s="1"/>
  <c r="AT807" i="2" s="1"/>
  <c r="AU807" i="2" s="1"/>
  <c r="AV807" i="2" s="1"/>
  <c r="AW807" i="2" s="1"/>
  <c r="AX807" i="2" s="1"/>
  <c r="AY807" i="2" s="1"/>
  <c r="AZ807" i="2" s="1"/>
  <c r="BA807" i="2" s="1"/>
  <c r="BB807" i="2" s="1"/>
  <c r="BC807" i="2" s="1"/>
  <c r="BD807" i="2" s="1"/>
  <c r="BE807" i="2" s="1"/>
  <c r="BF807" i="2" s="1"/>
  <c r="BG807" i="2" s="1"/>
  <c r="BH807" i="2" s="1"/>
  <c r="AF807" i="2"/>
  <c r="AM807" i="2"/>
  <c r="AE807" i="2"/>
  <c r="AL807" i="2"/>
  <c r="AD807" i="2"/>
  <c r="AK807" i="2"/>
  <c r="AC807" i="2"/>
  <c r="AI807" i="2"/>
  <c r="AA807" i="2"/>
  <c r="AJ807" i="2"/>
  <c r="AH807" i="2"/>
  <c r="AB807" i="2"/>
  <c r="Z807" i="2"/>
  <c r="AO733" i="2"/>
  <c r="AP733" i="2" s="1"/>
  <c r="AQ733" i="2" s="1"/>
  <c r="AR733" i="2" s="1"/>
  <c r="AS733" i="2" s="1"/>
  <c r="AT733" i="2" s="1"/>
  <c r="AU733" i="2" s="1"/>
  <c r="AV733" i="2" s="1"/>
  <c r="AW733" i="2" s="1"/>
  <c r="AX733" i="2" s="1"/>
  <c r="AY733" i="2" s="1"/>
  <c r="AZ733" i="2" s="1"/>
  <c r="BA733" i="2" s="1"/>
  <c r="BB733" i="2" s="1"/>
  <c r="BC733" i="2" s="1"/>
  <c r="BD733" i="2" s="1"/>
  <c r="BE733" i="2" s="1"/>
  <c r="BF733" i="2" s="1"/>
  <c r="BG733" i="2" s="1"/>
  <c r="BH733" i="2" s="1"/>
  <c r="AO363" i="2"/>
  <c r="AP363" i="2" s="1"/>
  <c r="AQ363" i="2" s="1"/>
  <c r="AR363" i="2" s="1"/>
  <c r="AS363" i="2" s="1"/>
  <c r="AT363" i="2" s="1"/>
  <c r="AU363" i="2" s="1"/>
  <c r="AV363" i="2" s="1"/>
  <c r="AW363" i="2" s="1"/>
  <c r="AX363" i="2" s="1"/>
  <c r="AY363" i="2" s="1"/>
  <c r="AZ363" i="2" s="1"/>
  <c r="BA363" i="2" s="1"/>
  <c r="BB363" i="2" s="1"/>
  <c r="BC363" i="2" s="1"/>
  <c r="BD363" i="2" s="1"/>
  <c r="BE363" i="2" s="1"/>
  <c r="BF363" i="2" s="1"/>
  <c r="BG363" i="2" s="1"/>
  <c r="BH363" i="2" s="1"/>
  <c r="AG364" i="2"/>
  <c r="AC364" i="2"/>
  <c r="AN364" i="2"/>
  <c r="AO364" i="2" s="1"/>
  <c r="AP364" i="2" s="1"/>
  <c r="AQ364" i="2" s="1"/>
  <c r="AR364" i="2" s="1"/>
  <c r="AS364" i="2" s="1"/>
  <c r="AT364" i="2" s="1"/>
  <c r="AU364" i="2" s="1"/>
  <c r="AV364" i="2" s="1"/>
  <c r="AW364" i="2" s="1"/>
  <c r="AX364" i="2" s="1"/>
  <c r="AY364" i="2" s="1"/>
  <c r="AZ364" i="2" s="1"/>
  <c r="BA364" i="2" s="1"/>
  <c r="BB364" i="2" s="1"/>
  <c r="BC364" i="2" s="1"/>
  <c r="BD364" i="2" s="1"/>
  <c r="BE364" i="2" s="1"/>
  <c r="BF364" i="2" s="1"/>
  <c r="BG364" i="2" s="1"/>
  <c r="BH364" i="2" s="1"/>
  <c r="AJ364" i="2"/>
  <c r="AF364" i="2"/>
  <c r="AB364" i="2"/>
  <c r="AM364" i="2"/>
  <c r="AI364" i="2"/>
  <c r="AE364" i="2"/>
  <c r="AA364" i="2"/>
  <c r="AL364" i="2"/>
  <c r="AH364" i="2"/>
  <c r="Z364" i="2"/>
  <c r="AK364" i="2"/>
  <c r="AD364" i="2"/>
  <c r="AK512" i="2"/>
  <c r="AG512" i="2"/>
  <c r="AC512" i="2"/>
  <c r="AN512" i="2"/>
  <c r="AO512" i="2" s="1"/>
  <c r="AP512" i="2" s="1"/>
  <c r="AQ512" i="2" s="1"/>
  <c r="AR512" i="2" s="1"/>
  <c r="AS512" i="2" s="1"/>
  <c r="AT512" i="2" s="1"/>
  <c r="AU512" i="2" s="1"/>
  <c r="AV512" i="2" s="1"/>
  <c r="AW512" i="2" s="1"/>
  <c r="AX512" i="2" s="1"/>
  <c r="AY512" i="2" s="1"/>
  <c r="AZ512" i="2" s="1"/>
  <c r="BA512" i="2" s="1"/>
  <c r="BB512" i="2" s="1"/>
  <c r="BC512" i="2" s="1"/>
  <c r="BD512" i="2" s="1"/>
  <c r="BE512" i="2" s="1"/>
  <c r="BF512" i="2" s="1"/>
  <c r="BG512" i="2" s="1"/>
  <c r="BH512" i="2" s="1"/>
  <c r="AJ512" i="2"/>
  <c r="AF512" i="2"/>
  <c r="AB512" i="2"/>
  <c r="AM512" i="2"/>
  <c r="AI512" i="2"/>
  <c r="AE512" i="2"/>
  <c r="AA512" i="2"/>
  <c r="AD512" i="2"/>
  <c r="AL512" i="2"/>
  <c r="AH512" i="2"/>
  <c r="Z512" i="2"/>
  <c r="AM105" i="2"/>
  <c r="AE105" i="2"/>
  <c r="AL105" i="2"/>
  <c r="AD105" i="2"/>
  <c r="AK105" i="2"/>
  <c r="AC105" i="2"/>
  <c r="AJ105" i="2"/>
  <c r="AB105" i="2"/>
  <c r="AI105" i="2"/>
  <c r="AA105" i="2"/>
  <c r="AG105" i="2"/>
  <c r="AN105" i="2"/>
  <c r="AO105" i="2" s="1"/>
  <c r="AP105" i="2" s="1"/>
  <c r="AQ105" i="2" s="1"/>
  <c r="AR105" i="2" s="1"/>
  <c r="AS105" i="2" s="1"/>
  <c r="AT105" i="2" s="1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AF105" i="2"/>
  <c r="AH105" i="2"/>
  <c r="Z105" i="2"/>
  <c r="AM732" i="2"/>
  <c r="AE732" i="2"/>
  <c r="AL732" i="2"/>
  <c r="AD732" i="2"/>
  <c r="AK732" i="2"/>
  <c r="AC732" i="2"/>
  <c r="AJ732" i="2"/>
  <c r="AB732" i="2"/>
  <c r="AI732" i="2"/>
  <c r="AA732" i="2"/>
  <c r="AG732" i="2"/>
  <c r="AN732" i="2"/>
  <c r="AO732" i="2" s="1"/>
  <c r="AP732" i="2" s="1"/>
  <c r="AQ732" i="2" s="1"/>
  <c r="AR732" i="2" s="1"/>
  <c r="AS732" i="2" s="1"/>
  <c r="AT732" i="2" s="1"/>
  <c r="AU732" i="2" s="1"/>
  <c r="AV732" i="2" s="1"/>
  <c r="AW732" i="2" s="1"/>
  <c r="AX732" i="2" s="1"/>
  <c r="AY732" i="2" s="1"/>
  <c r="AZ732" i="2" s="1"/>
  <c r="BA732" i="2" s="1"/>
  <c r="BB732" i="2" s="1"/>
  <c r="BC732" i="2" s="1"/>
  <c r="BD732" i="2" s="1"/>
  <c r="BE732" i="2" s="1"/>
  <c r="BF732" i="2" s="1"/>
  <c r="BG732" i="2" s="1"/>
  <c r="BH732" i="2" s="1"/>
  <c r="AH732" i="2"/>
  <c r="Z732" i="2"/>
  <c r="AF732" i="2"/>
  <c r="AN211" i="2"/>
  <c r="AO211" i="2" s="1"/>
  <c r="AP211" i="2" s="1"/>
  <c r="AQ211" i="2" s="1"/>
  <c r="AR211" i="2" s="1"/>
  <c r="AS211" i="2" s="1"/>
  <c r="AT211" i="2" s="1"/>
  <c r="AU211" i="2" s="1"/>
  <c r="AV211" i="2" s="1"/>
  <c r="AW211" i="2" s="1"/>
  <c r="AX211" i="2" s="1"/>
  <c r="AY211" i="2" s="1"/>
  <c r="AZ211" i="2" s="1"/>
  <c r="BA211" i="2" s="1"/>
  <c r="BB211" i="2" s="1"/>
  <c r="BC211" i="2" s="1"/>
  <c r="BD211" i="2" s="1"/>
  <c r="BE211" i="2" s="1"/>
  <c r="BF211" i="2" s="1"/>
  <c r="BG211" i="2" s="1"/>
  <c r="BH211" i="2" s="1"/>
  <c r="AD211" i="2"/>
  <c r="Z211" i="2"/>
  <c r="AK211" i="2"/>
  <c r="AG211" i="2"/>
  <c r="AC211" i="2"/>
  <c r="AJ211" i="2"/>
  <c r="AB211" i="2"/>
  <c r="AM211" i="2"/>
  <c r="AI211" i="2"/>
  <c r="AH211" i="2"/>
  <c r="AA211" i="2"/>
  <c r="AE211" i="2"/>
  <c r="AL211" i="2"/>
  <c r="AF211" i="2"/>
  <c r="AC473" i="2"/>
  <c r="AN473" i="2"/>
  <c r="AO473" i="2" s="1"/>
  <c r="AP473" i="2" s="1"/>
  <c r="AQ473" i="2" s="1"/>
  <c r="AR473" i="2" s="1"/>
  <c r="AS473" i="2" s="1"/>
  <c r="AT473" i="2" s="1"/>
  <c r="AU473" i="2" s="1"/>
  <c r="AV473" i="2" s="1"/>
  <c r="AW473" i="2" s="1"/>
  <c r="AX473" i="2" s="1"/>
  <c r="AY473" i="2" s="1"/>
  <c r="AZ473" i="2" s="1"/>
  <c r="BA473" i="2" s="1"/>
  <c r="BB473" i="2" s="1"/>
  <c r="BC473" i="2" s="1"/>
  <c r="BD473" i="2" s="1"/>
  <c r="BE473" i="2" s="1"/>
  <c r="BF473" i="2" s="1"/>
  <c r="BG473" i="2" s="1"/>
  <c r="BH473" i="2" s="1"/>
  <c r="AJ473" i="2"/>
  <c r="AF473" i="2"/>
  <c r="AB473" i="2"/>
  <c r="AM473" i="2"/>
  <c r="AI473" i="2"/>
  <c r="AE473" i="2"/>
  <c r="AA473" i="2"/>
  <c r="AL473" i="2"/>
  <c r="AH473" i="2"/>
  <c r="AD473" i="2"/>
  <c r="AK473" i="2"/>
  <c r="Z473" i="2"/>
  <c r="AG473" i="2"/>
  <c r="AJ510" i="2"/>
  <c r="AB510" i="2"/>
  <c r="AI510" i="2"/>
  <c r="AA510" i="2"/>
  <c r="AH510" i="2"/>
  <c r="Z510" i="2"/>
  <c r="AG510" i="2"/>
  <c r="AN510" i="2"/>
  <c r="AO510" i="2" s="1"/>
  <c r="AP510" i="2" s="1"/>
  <c r="AQ510" i="2" s="1"/>
  <c r="AR510" i="2" s="1"/>
  <c r="AS510" i="2" s="1"/>
  <c r="AT510" i="2" s="1"/>
  <c r="AU510" i="2" s="1"/>
  <c r="AV510" i="2" s="1"/>
  <c r="AW510" i="2" s="1"/>
  <c r="AX510" i="2" s="1"/>
  <c r="AY510" i="2" s="1"/>
  <c r="AZ510" i="2" s="1"/>
  <c r="BA510" i="2" s="1"/>
  <c r="BB510" i="2" s="1"/>
  <c r="BC510" i="2" s="1"/>
  <c r="BD510" i="2" s="1"/>
  <c r="BE510" i="2" s="1"/>
  <c r="BF510" i="2" s="1"/>
  <c r="BG510" i="2" s="1"/>
  <c r="BH510" i="2" s="1"/>
  <c r="AF510" i="2"/>
  <c r="AC510" i="2"/>
  <c r="AM510" i="2"/>
  <c r="AL510" i="2"/>
  <c r="AE510" i="2"/>
  <c r="AK510" i="2"/>
  <c r="AD510" i="2"/>
  <c r="AL70" i="2"/>
  <c r="AD70" i="2"/>
  <c r="AK70" i="2"/>
  <c r="AC70" i="2"/>
  <c r="AJ70" i="2"/>
  <c r="AB70" i="2"/>
  <c r="AI70" i="2"/>
  <c r="AA70" i="2"/>
  <c r="AH70" i="2"/>
  <c r="Z70" i="2"/>
  <c r="AN70" i="2"/>
  <c r="AO70" i="2" s="1"/>
  <c r="AP70" i="2" s="1"/>
  <c r="AQ70" i="2" s="1"/>
  <c r="AR70" i="2" s="1"/>
  <c r="AS70" i="2" s="1"/>
  <c r="AT70" i="2" s="1"/>
  <c r="AU70" i="2" s="1"/>
  <c r="AV70" i="2" s="1"/>
  <c r="AW70" i="2" s="1"/>
  <c r="AX70" i="2" s="1"/>
  <c r="AY70" i="2" s="1"/>
  <c r="AZ70" i="2" s="1"/>
  <c r="BA70" i="2" s="1"/>
  <c r="BB70" i="2" s="1"/>
  <c r="BC70" i="2" s="1"/>
  <c r="BD70" i="2" s="1"/>
  <c r="BE70" i="2" s="1"/>
  <c r="BF70" i="2" s="1"/>
  <c r="BG70" i="2" s="1"/>
  <c r="BH70" i="2" s="1"/>
  <c r="AF70" i="2"/>
  <c r="AM70" i="2"/>
  <c r="AG70" i="2"/>
  <c r="AE70" i="2"/>
  <c r="AL251" i="2"/>
  <c r="AJ251" i="2"/>
  <c r="AF251" i="2"/>
  <c r="AB251" i="2"/>
  <c r="AM251" i="2"/>
  <c r="AI251" i="2"/>
  <c r="AE251" i="2"/>
  <c r="AA251" i="2"/>
  <c r="AH251" i="2"/>
  <c r="AD251" i="2"/>
  <c r="Z251" i="2"/>
  <c r="AC251" i="2"/>
  <c r="AK251" i="2"/>
  <c r="AG251" i="2"/>
  <c r="AN251" i="2"/>
  <c r="AO251" i="2" s="1"/>
  <c r="AP251" i="2" s="1"/>
  <c r="AQ251" i="2" s="1"/>
  <c r="AR251" i="2" s="1"/>
  <c r="AS251" i="2" s="1"/>
  <c r="AT251" i="2" s="1"/>
  <c r="AU251" i="2" s="1"/>
  <c r="AV251" i="2" s="1"/>
  <c r="AW251" i="2" s="1"/>
  <c r="AX251" i="2" s="1"/>
  <c r="AY251" i="2" s="1"/>
  <c r="AZ251" i="2" s="1"/>
  <c r="BA251" i="2" s="1"/>
  <c r="BB251" i="2" s="1"/>
  <c r="BC251" i="2" s="1"/>
  <c r="BD251" i="2" s="1"/>
  <c r="BE251" i="2" s="1"/>
  <c r="BF251" i="2" s="1"/>
  <c r="BG251" i="2" s="1"/>
  <c r="BH251" i="2" s="1"/>
  <c r="AL696" i="2"/>
  <c r="AD696" i="2"/>
  <c r="AK696" i="2"/>
  <c r="AC696" i="2"/>
  <c r="AJ696" i="2"/>
  <c r="AB696" i="2"/>
  <c r="AI696" i="2"/>
  <c r="AA696" i="2"/>
  <c r="AH696" i="2"/>
  <c r="Z696" i="2"/>
  <c r="AN696" i="2"/>
  <c r="AO696" i="2" s="1"/>
  <c r="AP696" i="2" s="1"/>
  <c r="AQ696" i="2" s="1"/>
  <c r="AR696" i="2" s="1"/>
  <c r="AS696" i="2" s="1"/>
  <c r="AT696" i="2" s="1"/>
  <c r="AU696" i="2" s="1"/>
  <c r="AV696" i="2" s="1"/>
  <c r="AW696" i="2" s="1"/>
  <c r="AX696" i="2" s="1"/>
  <c r="AY696" i="2" s="1"/>
  <c r="AZ696" i="2" s="1"/>
  <c r="BA696" i="2" s="1"/>
  <c r="BB696" i="2" s="1"/>
  <c r="BC696" i="2" s="1"/>
  <c r="BD696" i="2" s="1"/>
  <c r="BE696" i="2" s="1"/>
  <c r="BF696" i="2" s="1"/>
  <c r="BG696" i="2" s="1"/>
  <c r="BH696" i="2" s="1"/>
  <c r="AF696" i="2"/>
  <c r="AM696" i="2"/>
  <c r="AG696" i="2"/>
  <c r="AE696" i="2"/>
  <c r="AG289" i="2"/>
  <c r="AN289" i="2"/>
  <c r="AO289" i="2" s="1"/>
  <c r="AP289" i="2" s="1"/>
  <c r="AQ289" i="2" s="1"/>
  <c r="AR289" i="2" s="1"/>
  <c r="AS289" i="2" s="1"/>
  <c r="AT289" i="2" s="1"/>
  <c r="AU289" i="2" s="1"/>
  <c r="AV289" i="2" s="1"/>
  <c r="AW289" i="2" s="1"/>
  <c r="AX289" i="2" s="1"/>
  <c r="AY289" i="2" s="1"/>
  <c r="AZ289" i="2" s="1"/>
  <c r="BA289" i="2" s="1"/>
  <c r="BB289" i="2" s="1"/>
  <c r="BC289" i="2" s="1"/>
  <c r="BD289" i="2" s="1"/>
  <c r="BE289" i="2" s="1"/>
  <c r="BF289" i="2" s="1"/>
  <c r="BG289" i="2" s="1"/>
  <c r="BH289" i="2" s="1"/>
  <c r="AF289" i="2"/>
  <c r="AM289" i="2"/>
  <c r="AE289" i="2"/>
  <c r="AL289" i="2"/>
  <c r="AD289" i="2"/>
  <c r="AK289" i="2"/>
  <c r="AC289" i="2"/>
  <c r="AI289" i="2"/>
  <c r="AA289" i="2"/>
  <c r="AJ289" i="2"/>
  <c r="AH289" i="2"/>
  <c r="AB289" i="2"/>
  <c r="Z289" i="2"/>
  <c r="AK695" i="2"/>
  <c r="AC695" i="2"/>
  <c r="AJ695" i="2"/>
  <c r="AB695" i="2"/>
  <c r="AI695" i="2"/>
  <c r="AA695" i="2"/>
  <c r="AH695" i="2"/>
  <c r="Z695" i="2"/>
  <c r="AG695" i="2"/>
  <c r="AM695" i="2"/>
  <c r="AE695" i="2"/>
  <c r="AN695" i="2"/>
  <c r="AO695" i="2" s="1"/>
  <c r="AP695" i="2" s="1"/>
  <c r="AQ695" i="2" s="1"/>
  <c r="AR695" i="2" s="1"/>
  <c r="AS695" i="2" s="1"/>
  <c r="AT695" i="2" s="1"/>
  <c r="AU695" i="2" s="1"/>
  <c r="AV695" i="2" s="1"/>
  <c r="AW695" i="2" s="1"/>
  <c r="AX695" i="2" s="1"/>
  <c r="AY695" i="2" s="1"/>
  <c r="AZ695" i="2" s="1"/>
  <c r="BA695" i="2" s="1"/>
  <c r="BB695" i="2" s="1"/>
  <c r="BC695" i="2" s="1"/>
  <c r="BD695" i="2" s="1"/>
  <c r="BE695" i="2" s="1"/>
  <c r="BF695" i="2" s="1"/>
  <c r="BG695" i="2" s="1"/>
  <c r="BH695" i="2" s="1"/>
  <c r="AF695" i="2"/>
  <c r="AL695" i="2"/>
  <c r="AD695" i="2"/>
  <c r="AM804" i="2"/>
  <c r="AE804" i="2"/>
  <c r="AL804" i="2"/>
  <c r="AD804" i="2"/>
  <c r="AK804" i="2"/>
  <c r="AC804" i="2"/>
  <c r="AJ804" i="2"/>
  <c r="AB804" i="2"/>
  <c r="AI804" i="2"/>
  <c r="AA804" i="2"/>
  <c r="AG804" i="2"/>
  <c r="AN804" i="2"/>
  <c r="AO804" i="2" s="1"/>
  <c r="AP804" i="2" s="1"/>
  <c r="AQ804" i="2" s="1"/>
  <c r="AR804" i="2" s="1"/>
  <c r="AS804" i="2" s="1"/>
  <c r="AT804" i="2" s="1"/>
  <c r="AU804" i="2" s="1"/>
  <c r="AV804" i="2" s="1"/>
  <c r="AW804" i="2" s="1"/>
  <c r="AX804" i="2" s="1"/>
  <c r="AY804" i="2" s="1"/>
  <c r="AZ804" i="2" s="1"/>
  <c r="BA804" i="2" s="1"/>
  <c r="BB804" i="2" s="1"/>
  <c r="BC804" i="2" s="1"/>
  <c r="BD804" i="2" s="1"/>
  <c r="BE804" i="2" s="1"/>
  <c r="BF804" i="2" s="1"/>
  <c r="BG804" i="2" s="1"/>
  <c r="BH804" i="2" s="1"/>
  <c r="AH804" i="2"/>
  <c r="AF804" i="2"/>
  <c r="Z804" i="2"/>
  <c r="AL586" i="2"/>
  <c r="AD586" i="2"/>
  <c r="AK586" i="2"/>
  <c r="AC586" i="2"/>
  <c r="AJ586" i="2"/>
  <c r="AB586" i="2"/>
  <c r="AI586" i="2"/>
  <c r="AA586" i="2"/>
  <c r="AH586" i="2"/>
  <c r="Z586" i="2"/>
  <c r="AN586" i="2"/>
  <c r="AO586" i="2" s="1"/>
  <c r="AP586" i="2" s="1"/>
  <c r="AQ586" i="2" s="1"/>
  <c r="AR586" i="2" s="1"/>
  <c r="AS586" i="2" s="1"/>
  <c r="AT586" i="2" s="1"/>
  <c r="AU586" i="2" s="1"/>
  <c r="AV586" i="2" s="1"/>
  <c r="AW586" i="2" s="1"/>
  <c r="AX586" i="2" s="1"/>
  <c r="AY586" i="2" s="1"/>
  <c r="AZ586" i="2" s="1"/>
  <c r="BA586" i="2" s="1"/>
  <c r="BB586" i="2" s="1"/>
  <c r="BC586" i="2" s="1"/>
  <c r="BD586" i="2" s="1"/>
  <c r="BE586" i="2" s="1"/>
  <c r="BF586" i="2" s="1"/>
  <c r="BG586" i="2" s="1"/>
  <c r="BH586" i="2" s="1"/>
  <c r="AF586" i="2"/>
  <c r="AM586" i="2"/>
  <c r="AG586" i="2"/>
  <c r="AE586" i="2"/>
  <c r="AM252" i="2"/>
  <c r="AE252" i="2"/>
  <c r="AL252" i="2"/>
  <c r="AD252" i="2"/>
  <c r="AK252" i="2"/>
  <c r="AC252" i="2"/>
  <c r="AJ252" i="2"/>
  <c r="AB252" i="2"/>
  <c r="AI252" i="2"/>
  <c r="AA252" i="2"/>
  <c r="AG252" i="2"/>
  <c r="AN252" i="2"/>
  <c r="AO252" i="2" s="1"/>
  <c r="AP252" i="2" s="1"/>
  <c r="AQ252" i="2" s="1"/>
  <c r="AR252" i="2" s="1"/>
  <c r="AS252" i="2" s="1"/>
  <c r="AT252" i="2" s="1"/>
  <c r="AU252" i="2" s="1"/>
  <c r="AV252" i="2" s="1"/>
  <c r="AW252" i="2" s="1"/>
  <c r="AX252" i="2" s="1"/>
  <c r="AY252" i="2" s="1"/>
  <c r="AZ252" i="2" s="1"/>
  <c r="BA252" i="2" s="1"/>
  <c r="BB252" i="2" s="1"/>
  <c r="BC252" i="2" s="1"/>
  <c r="BD252" i="2" s="1"/>
  <c r="BE252" i="2" s="1"/>
  <c r="BF252" i="2" s="1"/>
  <c r="BG252" i="2" s="1"/>
  <c r="BH252" i="2" s="1"/>
  <c r="AH252" i="2"/>
  <c r="Z252" i="2"/>
  <c r="AF252" i="2"/>
  <c r="AN253" i="2"/>
  <c r="AO253" i="2" s="1"/>
  <c r="AP253" i="2" s="1"/>
  <c r="AQ253" i="2" s="1"/>
  <c r="AR253" i="2" s="1"/>
  <c r="AS253" i="2" s="1"/>
  <c r="AT253" i="2" s="1"/>
  <c r="AU253" i="2" s="1"/>
  <c r="AV253" i="2" s="1"/>
  <c r="AW253" i="2" s="1"/>
  <c r="AX253" i="2" s="1"/>
  <c r="AY253" i="2" s="1"/>
  <c r="AZ253" i="2" s="1"/>
  <c r="BA253" i="2" s="1"/>
  <c r="BB253" i="2" s="1"/>
  <c r="BC253" i="2" s="1"/>
  <c r="BD253" i="2" s="1"/>
  <c r="BE253" i="2" s="1"/>
  <c r="BF253" i="2" s="1"/>
  <c r="BG253" i="2" s="1"/>
  <c r="BH253" i="2" s="1"/>
  <c r="AF253" i="2"/>
  <c r="AM253" i="2"/>
  <c r="AE253" i="2"/>
  <c r="AL253" i="2"/>
  <c r="AD253" i="2"/>
  <c r="AK253" i="2"/>
  <c r="AC253" i="2"/>
  <c r="AJ253" i="2"/>
  <c r="AB253" i="2"/>
  <c r="AH253" i="2"/>
  <c r="Z253" i="2"/>
  <c r="AI253" i="2"/>
  <c r="AG253" i="2"/>
  <c r="AA253" i="2"/>
  <c r="AD103" i="2"/>
  <c r="AH103" i="2"/>
  <c r="Z103" i="2"/>
  <c r="AK103" i="2"/>
  <c r="AG103" i="2"/>
  <c r="AL103" i="2"/>
  <c r="AB103" i="2"/>
  <c r="AM103" i="2"/>
  <c r="AE103" i="2"/>
  <c r="AC103" i="2"/>
  <c r="AJ103" i="2"/>
  <c r="AI103" i="2"/>
  <c r="AA103" i="2"/>
  <c r="AN103" i="2"/>
  <c r="AO103" i="2" s="1"/>
  <c r="AP103" i="2" s="1"/>
  <c r="AQ103" i="2" s="1"/>
  <c r="AR103" i="2" s="1"/>
  <c r="AS103" i="2" s="1"/>
  <c r="AT103" i="2" s="1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AF103" i="2"/>
  <c r="AN212" i="2"/>
  <c r="AO212" i="2" s="1"/>
  <c r="AP212" i="2" s="1"/>
  <c r="AQ212" i="2" s="1"/>
  <c r="AR212" i="2" s="1"/>
  <c r="AS212" i="2" s="1"/>
  <c r="AT212" i="2" s="1"/>
  <c r="AU212" i="2" s="1"/>
  <c r="AV212" i="2" s="1"/>
  <c r="AW212" i="2" s="1"/>
  <c r="AX212" i="2" s="1"/>
  <c r="AY212" i="2" s="1"/>
  <c r="AZ212" i="2" s="1"/>
  <c r="BA212" i="2" s="1"/>
  <c r="BB212" i="2" s="1"/>
  <c r="BC212" i="2" s="1"/>
  <c r="BD212" i="2" s="1"/>
  <c r="BE212" i="2" s="1"/>
  <c r="BF212" i="2" s="1"/>
  <c r="BG212" i="2" s="1"/>
  <c r="BH212" i="2" s="1"/>
  <c r="AF212" i="2"/>
  <c r="AM212" i="2"/>
  <c r="AE212" i="2"/>
  <c r="AK212" i="2"/>
  <c r="AC212" i="2"/>
  <c r="AJ212" i="2"/>
  <c r="AB212" i="2"/>
  <c r="AG212" i="2"/>
  <c r="AD212" i="2"/>
  <c r="AA212" i="2"/>
  <c r="Z212" i="2"/>
  <c r="AI212" i="2"/>
  <c r="AH212" i="2"/>
  <c r="AL212" i="2"/>
  <c r="AL730" i="2"/>
  <c r="AD730" i="2"/>
  <c r="AK730" i="2"/>
  <c r="AC730" i="2"/>
  <c r="AJ730" i="2"/>
  <c r="AB730" i="2"/>
  <c r="AI730" i="2"/>
  <c r="AA730" i="2"/>
  <c r="AH730" i="2"/>
  <c r="Z730" i="2"/>
  <c r="AN730" i="2"/>
  <c r="AO730" i="2" s="1"/>
  <c r="AP730" i="2" s="1"/>
  <c r="AQ730" i="2" s="1"/>
  <c r="AR730" i="2" s="1"/>
  <c r="AS730" i="2" s="1"/>
  <c r="AT730" i="2" s="1"/>
  <c r="AU730" i="2" s="1"/>
  <c r="AV730" i="2" s="1"/>
  <c r="AW730" i="2" s="1"/>
  <c r="AX730" i="2" s="1"/>
  <c r="AY730" i="2" s="1"/>
  <c r="AZ730" i="2" s="1"/>
  <c r="BA730" i="2" s="1"/>
  <c r="BB730" i="2" s="1"/>
  <c r="BC730" i="2" s="1"/>
  <c r="BD730" i="2" s="1"/>
  <c r="BE730" i="2" s="1"/>
  <c r="BF730" i="2" s="1"/>
  <c r="BG730" i="2" s="1"/>
  <c r="BH730" i="2" s="1"/>
  <c r="AF730" i="2"/>
  <c r="AG730" i="2"/>
  <c r="AE730" i="2"/>
  <c r="AM730" i="2"/>
  <c r="AH397" i="2"/>
  <c r="Z397" i="2"/>
  <c r="AG397" i="2"/>
  <c r="AN397" i="2"/>
  <c r="AO397" i="2" s="1"/>
  <c r="AP397" i="2" s="1"/>
  <c r="AQ397" i="2" s="1"/>
  <c r="AR397" i="2" s="1"/>
  <c r="AS397" i="2" s="1"/>
  <c r="AT397" i="2" s="1"/>
  <c r="AU397" i="2" s="1"/>
  <c r="AV397" i="2" s="1"/>
  <c r="AW397" i="2" s="1"/>
  <c r="AX397" i="2" s="1"/>
  <c r="AY397" i="2" s="1"/>
  <c r="AZ397" i="2" s="1"/>
  <c r="BA397" i="2" s="1"/>
  <c r="BB397" i="2" s="1"/>
  <c r="BC397" i="2" s="1"/>
  <c r="BD397" i="2" s="1"/>
  <c r="BE397" i="2" s="1"/>
  <c r="BF397" i="2" s="1"/>
  <c r="BG397" i="2" s="1"/>
  <c r="BH397" i="2" s="1"/>
  <c r="AF397" i="2"/>
  <c r="AM397" i="2"/>
  <c r="AE397" i="2"/>
  <c r="AC397" i="2"/>
  <c r="AB397" i="2"/>
  <c r="AA397" i="2"/>
  <c r="AL397" i="2"/>
  <c r="AK397" i="2"/>
  <c r="AI397" i="2"/>
  <c r="AJ397" i="2"/>
  <c r="AD397" i="2"/>
  <c r="AK619" i="2"/>
  <c r="AC619" i="2"/>
  <c r="AJ619" i="2"/>
  <c r="AB619" i="2"/>
  <c r="AI619" i="2"/>
  <c r="AA619" i="2"/>
  <c r="AH619" i="2"/>
  <c r="Z619" i="2"/>
  <c r="AG619" i="2"/>
  <c r="AM619" i="2"/>
  <c r="AE619" i="2"/>
  <c r="AN619" i="2"/>
  <c r="AO619" i="2" s="1"/>
  <c r="AP619" i="2" s="1"/>
  <c r="AQ619" i="2" s="1"/>
  <c r="AR619" i="2" s="1"/>
  <c r="AS619" i="2" s="1"/>
  <c r="AT619" i="2" s="1"/>
  <c r="AU619" i="2" s="1"/>
  <c r="AV619" i="2" s="1"/>
  <c r="AW619" i="2" s="1"/>
  <c r="AX619" i="2" s="1"/>
  <c r="AY619" i="2" s="1"/>
  <c r="AZ619" i="2" s="1"/>
  <c r="BA619" i="2" s="1"/>
  <c r="BB619" i="2" s="1"/>
  <c r="BC619" i="2" s="1"/>
  <c r="BD619" i="2" s="1"/>
  <c r="BE619" i="2" s="1"/>
  <c r="BF619" i="2" s="1"/>
  <c r="BG619" i="2" s="1"/>
  <c r="BH619" i="2" s="1"/>
  <c r="AL619" i="2"/>
  <c r="AF619" i="2"/>
  <c r="AD619" i="2"/>
  <c r="AK68" i="2"/>
  <c r="AD68" i="2"/>
  <c r="AL68" i="2"/>
  <c r="AM68" i="2"/>
  <c r="AE68" i="2"/>
  <c r="AG68" i="2"/>
  <c r="AH68" i="2"/>
  <c r="AI68" i="2"/>
  <c r="AF68" i="2"/>
  <c r="AN68" i="2"/>
  <c r="AO68" i="2" s="1"/>
  <c r="AP68" i="2" s="1"/>
  <c r="AQ68" i="2" s="1"/>
  <c r="AR68" i="2" s="1"/>
  <c r="AS68" i="2" s="1"/>
  <c r="AT68" i="2" s="1"/>
  <c r="AU68" i="2" s="1"/>
  <c r="AV68" i="2" s="1"/>
  <c r="AW68" i="2" s="1"/>
  <c r="AX68" i="2" s="1"/>
  <c r="AY68" i="2" s="1"/>
  <c r="AZ68" i="2" s="1"/>
  <c r="BA68" i="2" s="1"/>
  <c r="BB68" i="2" s="1"/>
  <c r="BC68" i="2" s="1"/>
  <c r="BD68" i="2" s="1"/>
  <c r="BE68" i="2" s="1"/>
  <c r="BF68" i="2" s="1"/>
  <c r="BG68" i="2" s="1"/>
  <c r="BH68" i="2" s="1"/>
  <c r="AB68" i="2"/>
  <c r="AJ68" i="2"/>
  <c r="AA68" i="2"/>
  <c r="Z68" i="2"/>
  <c r="AC68" i="2"/>
  <c r="AO188" i="2"/>
  <c r="AP188" i="2" s="1"/>
  <c r="AQ188" i="2" s="1"/>
  <c r="AR188" i="2" s="1"/>
  <c r="AS188" i="2" s="1"/>
  <c r="AT188" i="2" s="1"/>
  <c r="AU188" i="2" s="1"/>
  <c r="AV188" i="2" s="1"/>
  <c r="AW188" i="2" s="1"/>
  <c r="AX188" i="2" s="1"/>
  <c r="AY188" i="2" s="1"/>
  <c r="AZ188" i="2" s="1"/>
  <c r="BA188" i="2" s="1"/>
  <c r="BB188" i="2" s="1"/>
  <c r="BC188" i="2" s="1"/>
  <c r="BD188" i="2" s="1"/>
  <c r="BE188" i="2" s="1"/>
  <c r="BF188" i="2" s="1"/>
  <c r="BG188" i="2" s="1"/>
  <c r="BH188" i="2" s="1"/>
  <c r="AO86" i="2"/>
  <c r="AP86" i="2" s="1"/>
  <c r="AQ86" i="2" s="1"/>
  <c r="AR86" i="2" s="1"/>
  <c r="AS86" i="2" s="1"/>
  <c r="AT86" i="2" s="1"/>
  <c r="AU86" i="2" s="1"/>
  <c r="AV86" i="2" s="1"/>
  <c r="AW86" i="2" s="1"/>
  <c r="AX86" i="2" s="1"/>
  <c r="AY86" i="2" s="1"/>
  <c r="AZ86" i="2" s="1"/>
  <c r="BA86" i="2" s="1"/>
  <c r="BB86" i="2" s="1"/>
  <c r="BC86" i="2" s="1"/>
  <c r="BD86" i="2" s="1"/>
  <c r="BE86" i="2" s="1"/>
  <c r="BF86" i="2" s="1"/>
  <c r="BG86" i="2" s="1"/>
  <c r="BH86" i="2" s="1"/>
  <c r="AO333" i="2"/>
  <c r="AP333" i="2" s="1"/>
  <c r="AQ333" i="2" s="1"/>
  <c r="AR333" i="2" s="1"/>
  <c r="AS333" i="2" s="1"/>
  <c r="AT333" i="2" s="1"/>
  <c r="AU333" i="2" s="1"/>
  <c r="AV333" i="2" s="1"/>
  <c r="AW333" i="2" s="1"/>
  <c r="AX333" i="2" s="1"/>
  <c r="AY333" i="2" s="1"/>
  <c r="AZ333" i="2" s="1"/>
  <c r="BA333" i="2" s="1"/>
  <c r="BB333" i="2" s="1"/>
  <c r="BC333" i="2" s="1"/>
  <c r="BD333" i="2" s="1"/>
  <c r="BE333" i="2" s="1"/>
  <c r="BF333" i="2" s="1"/>
  <c r="BG333" i="2" s="1"/>
  <c r="BH333" i="2" s="1"/>
  <c r="AO295" i="2"/>
  <c r="AP295" i="2" s="1"/>
  <c r="AQ295" i="2" s="1"/>
  <c r="AR295" i="2" s="1"/>
  <c r="AS295" i="2" s="1"/>
  <c r="AT295" i="2" s="1"/>
  <c r="AU295" i="2" s="1"/>
  <c r="AV295" i="2" s="1"/>
  <c r="AW295" i="2" s="1"/>
  <c r="AX295" i="2" s="1"/>
  <c r="AY295" i="2" s="1"/>
  <c r="AZ295" i="2" s="1"/>
  <c r="BA295" i="2" s="1"/>
  <c r="BB295" i="2" s="1"/>
  <c r="BC295" i="2" s="1"/>
  <c r="BD295" i="2" s="1"/>
  <c r="BE295" i="2" s="1"/>
  <c r="BF295" i="2" s="1"/>
  <c r="BG295" i="2" s="1"/>
  <c r="BH295" i="2" s="1"/>
  <c r="AO76" i="2"/>
  <c r="AP76" i="2" s="1"/>
  <c r="AQ76" i="2" s="1"/>
  <c r="AR76" i="2" s="1"/>
  <c r="AS76" i="2" s="1"/>
  <c r="AT76" i="2" s="1"/>
  <c r="AU76" i="2" s="1"/>
  <c r="AV76" i="2" s="1"/>
  <c r="AW76" i="2" s="1"/>
  <c r="AX76" i="2" s="1"/>
  <c r="AY76" i="2" s="1"/>
  <c r="AZ76" i="2" s="1"/>
  <c r="BA76" i="2" s="1"/>
  <c r="BB76" i="2" s="1"/>
  <c r="BC76" i="2" s="1"/>
  <c r="BD76" i="2" s="1"/>
  <c r="BE76" i="2" s="1"/>
  <c r="BF76" i="2" s="1"/>
  <c r="BG76" i="2" s="1"/>
  <c r="BH76" i="2" s="1"/>
  <c r="AO334" i="2"/>
  <c r="AP334" i="2" s="1"/>
  <c r="AQ334" i="2" s="1"/>
  <c r="AR334" i="2" s="1"/>
  <c r="AS334" i="2" s="1"/>
  <c r="AT334" i="2" s="1"/>
  <c r="AU334" i="2" s="1"/>
  <c r="AV334" i="2" s="1"/>
  <c r="AW334" i="2" s="1"/>
  <c r="AX334" i="2" s="1"/>
  <c r="AY334" i="2" s="1"/>
  <c r="AZ334" i="2" s="1"/>
  <c r="BA334" i="2" s="1"/>
  <c r="BB334" i="2" s="1"/>
  <c r="BC334" i="2" s="1"/>
  <c r="BD334" i="2" s="1"/>
  <c r="BE334" i="2" s="1"/>
  <c r="BF334" i="2" s="1"/>
  <c r="BG334" i="2" s="1"/>
  <c r="BH334" i="2" s="1"/>
  <c r="AO72" i="2"/>
  <c r="AP72" i="2" s="1"/>
  <c r="AQ72" i="2" s="1"/>
  <c r="AR72" i="2" s="1"/>
  <c r="AS72" i="2" s="1"/>
  <c r="AT72" i="2" s="1"/>
  <c r="AU72" i="2" s="1"/>
  <c r="AV72" i="2" s="1"/>
  <c r="AW72" i="2" s="1"/>
  <c r="AX72" i="2" s="1"/>
  <c r="AY72" i="2" s="1"/>
  <c r="AZ72" i="2" s="1"/>
  <c r="BA72" i="2" s="1"/>
  <c r="BB72" i="2" s="1"/>
  <c r="BC72" i="2" s="1"/>
  <c r="BD72" i="2" s="1"/>
  <c r="BE72" i="2" s="1"/>
  <c r="BF72" i="2" s="1"/>
  <c r="BG72" i="2" s="1"/>
  <c r="BH72" i="2" s="1"/>
  <c r="AO40" i="2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AO186" i="2"/>
  <c r="AP186" i="2" s="1"/>
  <c r="AQ186" i="2" s="1"/>
  <c r="AR186" i="2" s="1"/>
  <c r="AS186" i="2" s="1"/>
  <c r="AT186" i="2" s="1"/>
  <c r="AU186" i="2" s="1"/>
  <c r="AV186" i="2" s="1"/>
  <c r="AW186" i="2" s="1"/>
  <c r="AX186" i="2" s="1"/>
  <c r="AY186" i="2" s="1"/>
  <c r="AZ186" i="2" s="1"/>
  <c r="BA186" i="2" s="1"/>
  <c r="BB186" i="2" s="1"/>
  <c r="BC186" i="2" s="1"/>
  <c r="BD186" i="2" s="1"/>
  <c r="BE186" i="2" s="1"/>
  <c r="BF186" i="2" s="1"/>
  <c r="BG186" i="2" s="1"/>
  <c r="BH186" i="2" s="1"/>
  <c r="AO223" i="2"/>
  <c r="AP223" i="2" s="1"/>
  <c r="AQ223" i="2" s="1"/>
  <c r="AR223" i="2" s="1"/>
  <c r="AS223" i="2" s="1"/>
  <c r="AT223" i="2" s="1"/>
  <c r="AU223" i="2" s="1"/>
  <c r="AV223" i="2" s="1"/>
  <c r="AW223" i="2" s="1"/>
  <c r="AX223" i="2" s="1"/>
  <c r="AY223" i="2" s="1"/>
  <c r="AZ223" i="2" s="1"/>
  <c r="BA223" i="2" s="1"/>
  <c r="BB223" i="2" s="1"/>
  <c r="BC223" i="2" s="1"/>
  <c r="BD223" i="2" s="1"/>
  <c r="BE223" i="2" s="1"/>
  <c r="BF223" i="2" s="1"/>
  <c r="BG223" i="2" s="1"/>
  <c r="BH223" i="2" s="1"/>
  <c r="AO38" i="2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AO367" i="2"/>
  <c r="AP367" i="2" s="1"/>
  <c r="AQ367" i="2" s="1"/>
  <c r="AR367" i="2" s="1"/>
  <c r="AS367" i="2" s="1"/>
  <c r="AT367" i="2" s="1"/>
  <c r="AU367" i="2" s="1"/>
  <c r="AV367" i="2" s="1"/>
  <c r="AW367" i="2" s="1"/>
  <c r="AX367" i="2" s="1"/>
  <c r="AY367" i="2" s="1"/>
  <c r="AZ367" i="2" s="1"/>
  <c r="BA367" i="2" s="1"/>
  <c r="BB367" i="2" s="1"/>
  <c r="BC367" i="2" s="1"/>
  <c r="BD367" i="2" s="1"/>
  <c r="BE367" i="2" s="1"/>
  <c r="BF367" i="2" s="1"/>
  <c r="BG367" i="2" s="1"/>
  <c r="BH367" i="2" s="1"/>
  <c r="AO258" i="2"/>
  <c r="AP258" i="2" s="1"/>
  <c r="AQ258" i="2" s="1"/>
  <c r="AR258" i="2" s="1"/>
  <c r="AS258" i="2" s="1"/>
  <c r="AT258" i="2" s="1"/>
  <c r="AU258" i="2" s="1"/>
  <c r="AV258" i="2" s="1"/>
  <c r="AW258" i="2" s="1"/>
  <c r="AX258" i="2" s="1"/>
  <c r="AY258" i="2" s="1"/>
  <c r="AZ258" i="2" s="1"/>
  <c r="BA258" i="2" s="1"/>
  <c r="BB258" i="2" s="1"/>
  <c r="BC258" i="2" s="1"/>
  <c r="BD258" i="2" s="1"/>
  <c r="BE258" i="2" s="1"/>
  <c r="BF258" i="2" s="1"/>
  <c r="BG258" i="2" s="1"/>
  <c r="BH258" i="2" s="1"/>
  <c r="AO181" i="2"/>
  <c r="AP181" i="2" s="1"/>
  <c r="AQ181" i="2" s="1"/>
  <c r="AR181" i="2" s="1"/>
  <c r="AS181" i="2" s="1"/>
  <c r="AT181" i="2" s="1"/>
  <c r="AU181" i="2" s="1"/>
  <c r="AV181" i="2" s="1"/>
  <c r="AW181" i="2" s="1"/>
  <c r="AX181" i="2" s="1"/>
  <c r="AY181" i="2" s="1"/>
  <c r="AZ181" i="2" s="1"/>
  <c r="BA181" i="2" s="1"/>
  <c r="BB181" i="2" s="1"/>
  <c r="BC181" i="2" s="1"/>
  <c r="BD181" i="2" s="1"/>
  <c r="BE181" i="2" s="1"/>
  <c r="BF181" i="2" s="1"/>
  <c r="BG181" i="2" s="1"/>
  <c r="BH181" i="2" s="1"/>
  <c r="AO370" i="2"/>
  <c r="AP370" i="2" s="1"/>
  <c r="AQ370" i="2" s="1"/>
  <c r="AR370" i="2" s="1"/>
  <c r="AS370" i="2" s="1"/>
  <c r="AT370" i="2" s="1"/>
  <c r="AU370" i="2" s="1"/>
  <c r="AV370" i="2" s="1"/>
  <c r="AW370" i="2" s="1"/>
  <c r="AX370" i="2" s="1"/>
  <c r="AY370" i="2" s="1"/>
  <c r="AZ370" i="2" s="1"/>
  <c r="BA370" i="2" s="1"/>
  <c r="BB370" i="2" s="1"/>
  <c r="BC370" i="2" s="1"/>
  <c r="BD370" i="2" s="1"/>
  <c r="BE370" i="2" s="1"/>
  <c r="BF370" i="2" s="1"/>
  <c r="BG370" i="2" s="1"/>
  <c r="BH370" i="2" s="1"/>
  <c r="AO443" i="2"/>
  <c r="AP443" i="2" s="1"/>
  <c r="AQ443" i="2" s="1"/>
  <c r="AR443" i="2" s="1"/>
  <c r="AS443" i="2" s="1"/>
  <c r="AT443" i="2" s="1"/>
  <c r="AU443" i="2" s="1"/>
  <c r="AV443" i="2" s="1"/>
  <c r="AW443" i="2" s="1"/>
  <c r="AX443" i="2" s="1"/>
  <c r="AY443" i="2" s="1"/>
  <c r="AZ443" i="2" s="1"/>
  <c r="BA443" i="2" s="1"/>
  <c r="BB443" i="2" s="1"/>
  <c r="BC443" i="2" s="1"/>
  <c r="BD443" i="2" s="1"/>
  <c r="BE443" i="2" s="1"/>
  <c r="BF443" i="2" s="1"/>
  <c r="BG443" i="2" s="1"/>
  <c r="BH443" i="2" s="1"/>
  <c r="AO221" i="2"/>
  <c r="AP221" i="2" s="1"/>
  <c r="AQ221" i="2" s="1"/>
  <c r="AR221" i="2" s="1"/>
  <c r="AS221" i="2" s="1"/>
  <c r="AT221" i="2" s="1"/>
  <c r="AU221" i="2" s="1"/>
  <c r="AV221" i="2" s="1"/>
  <c r="AW221" i="2" s="1"/>
  <c r="AX221" i="2" s="1"/>
  <c r="AY221" i="2" s="1"/>
  <c r="AZ221" i="2" s="1"/>
  <c r="BA221" i="2" s="1"/>
  <c r="BB221" i="2" s="1"/>
  <c r="BC221" i="2" s="1"/>
  <c r="BD221" i="2" s="1"/>
  <c r="BE221" i="2" s="1"/>
  <c r="BF221" i="2" s="1"/>
  <c r="BG221" i="2" s="1"/>
  <c r="BH221" i="2" s="1"/>
  <c r="AO369" i="2"/>
  <c r="AP369" i="2" s="1"/>
  <c r="AQ369" i="2" s="1"/>
  <c r="AR369" i="2" s="1"/>
  <c r="AS369" i="2" s="1"/>
  <c r="AT369" i="2" s="1"/>
  <c r="AU369" i="2" s="1"/>
  <c r="AV369" i="2" s="1"/>
  <c r="AW369" i="2" s="1"/>
  <c r="AX369" i="2" s="1"/>
  <c r="AY369" i="2" s="1"/>
  <c r="AZ369" i="2" s="1"/>
  <c r="BA369" i="2" s="1"/>
  <c r="BB369" i="2" s="1"/>
  <c r="BC369" i="2" s="1"/>
  <c r="BD369" i="2" s="1"/>
  <c r="BE369" i="2" s="1"/>
  <c r="BF369" i="2" s="1"/>
  <c r="BG369" i="2" s="1"/>
  <c r="BH369" i="2" s="1"/>
  <c r="AO330" i="2"/>
  <c r="AP330" i="2" s="1"/>
  <c r="AQ330" i="2" s="1"/>
  <c r="AR330" i="2" s="1"/>
  <c r="AS330" i="2" s="1"/>
  <c r="AT330" i="2" s="1"/>
  <c r="AU330" i="2" s="1"/>
  <c r="AV330" i="2" s="1"/>
  <c r="AW330" i="2" s="1"/>
  <c r="AX330" i="2" s="1"/>
  <c r="AY330" i="2" s="1"/>
  <c r="AZ330" i="2" s="1"/>
  <c r="BA330" i="2" s="1"/>
  <c r="BB330" i="2" s="1"/>
  <c r="BC330" i="2" s="1"/>
  <c r="BD330" i="2" s="1"/>
  <c r="BE330" i="2" s="1"/>
  <c r="BF330" i="2" s="1"/>
  <c r="BG330" i="2" s="1"/>
  <c r="BH330" i="2" s="1"/>
  <c r="AO218" i="2"/>
  <c r="AP218" i="2" s="1"/>
  <c r="AQ218" i="2" s="1"/>
  <c r="AR218" i="2" s="1"/>
  <c r="AS218" i="2" s="1"/>
  <c r="AT218" i="2" s="1"/>
  <c r="AU218" i="2" s="1"/>
  <c r="AV218" i="2" s="1"/>
  <c r="AW218" i="2" s="1"/>
  <c r="AX218" i="2" s="1"/>
  <c r="AY218" i="2" s="1"/>
  <c r="AZ218" i="2" s="1"/>
  <c r="BA218" i="2" s="1"/>
  <c r="BB218" i="2" s="1"/>
  <c r="BC218" i="2" s="1"/>
  <c r="BD218" i="2" s="1"/>
  <c r="BE218" i="2" s="1"/>
  <c r="BF218" i="2" s="1"/>
  <c r="BG218" i="2" s="1"/>
  <c r="BH218" i="2" s="1"/>
  <c r="AO481" i="2"/>
  <c r="AP481" i="2" s="1"/>
  <c r="AQ481" i="2" s="1"/>
  <c r="AR481" i="2" s="1"/>
  <c r="AS481" i="2" s="1"/>
  <c r="AT481" i="2" s="1"/>
  <c r="AU481" i="2" s="1"/>
  <c r="AV481" i="2" s="1"/>
  <c r="AW481" i="2" s="1"/>
  <c r="AX481" i="2" s="1"/>
  <c r="AY481" i="2" s="1"/>
  <c r="AZ481" i="2" s="1"/>
  <c r="BA481" i="2" s="1"/>
  <c r="BB481" i="2" s="1"/>
  <c r="BC481" i="2" s="1"/>
  <c r="BD481" i="2" s="1"/>
  <c r="BE481" i="2" s="1"/>
  <c r="BF481" i="2" s="1"/>
  <c r="BG481" i="2" s="1"/>
  <c r="BH481" i="2" s="1"/>
  <c r="AP35" i="2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AO77" i="2"/>
  <c r="AP77" i="2" s="1"/>
  <c r="AQ77" i="2" s="1"/>
  <c r="AR77" i="2" s="1"/>
  <c r="AS77" i="2" s="1"/>
  <c r="AT77" i="2" s="1"/>
  <c r="AU77" i="2" s="1"/>
  <c r="AV77" i="2" s="1"/>
  <c r="AW77" i="2" s="1"/>
  <c r="AX77" i="2" s="1"/>
  <c r="AY77" i="2" s="1"/>
  <c r="AZ77" i="2" s="1"/>
  <c r="BA77" i="2" s="1"/>
  <c r="BB77" i="2" s="1"/>
  <c r="BC77" i="2" s="1"/>
  <c r="BD77" i="2" s="1"/>
  <c r="BE77" i="2" s="1"/>
  <c r="BF77" i="2" s="1"/>
  <c r="BG77" i="2" s="1"/>
  <c r="BH77" i="2" s="1"/>
  <c r="AO292" i="2"/>
  <c r="AP292" i="2" s="1"/>
  <c r="AQ292" i="2" s="1"/>
  <c r="AR292" i="2" s="1"/>
  <c r="AS292" i="2" s="1"/>
  <c r="AT292" i="2" s="1"/>
  <c r="AU292" i="2" s="1"/>
  <c r="AV292" i="2" s="1"/>
  <c r="AW292" i="2" s="1"/>
  <c r="AX292" i="2" s="1"/>
  <c r="AY292" i="2" s="1"/>
  <c r="AZ292" i="2" s="1"/>
  <c r="BA292" i="2" s="1"/>
  <c r="BB292" i="2" s="1"/>
  <c r="BC292" i="2" s="1"/>
  <c r="BD292" i="2" s="1"/>
  <c r="BE292" i="2" s="1"/>
  <c r="BF292" i="2" s="1"/>
  <c r="BG292" i="2" s="1"/>
  <c r="BH292" i="2" s="1"/>
  <c r="AO255" i="2"/>
  <c r="AP255" i="2" s="1"/>
  <c r="AQ255" i="2" s="1"/>
  <c r="AR255" i="2" s="1"/>
  <c r="AS255" i="2" s="1"/>
  <c r="AT255" i="2" s="1"/>
  <c r="AU255" i="2" s="1"/>
  <c r="AV255" i="2" s="1"/>
  <c r="AW255" i="2" s="1"/>
  <c r="AX255" i="2" s="1"/>
  <c r="AY255" i="2" s="1"/>
  <c r="AZ255" i="2" s="1"/>
  <c r="BA255" i="2" s="1"/>
  <c r="BB255" i="2" s="1"/>
  <c r="BC255" i="2" s="1"/>
  <c r="BD255" i="2" s="1"/>
  <c r="BE255" i="2" s="1"/>
  <c r="BF255" i="2" s="1"/>
  <c r="BG255" i="2" s="1"/>
  <c r="BH255" i="2" s="1"/>
  <c r="AO329" i="2"/>
  <c r="AP329" i="2" s="1"/>
  <c r="AQ329" i="2" s="1"/>
  <c r="AR329" i="2" s="1"/>
  <c r="AS329" i="2" s="1"/>
  <c r="AT329" i="2" s="1"/>
  <c r="AU329" i="2" s="1"/>
  <c r="AV329" i="2" s="1"/>
  <c r="AW329" i="2" s="1"/>
  <c r="AX329" i="2" s="1"/>
  <c r="AY329" i="2" s="1"/>
  <c r="AZ329" i="2" s="1"/>
  <c r="BA329" i="2" s="1"/>
  <c r="BB329" i="2" s="1"/>
  <c r="BC329" i="2" s="1"/>
  <c r="BD329" i="2" s="1"/>
  <c r="BE329" i="2" s="1"/>
  <c r="BF329" i="2" s="1"/>
  <c r="BG329" i="2" s="1"/>
  <c r="BH329" i="2" s="1"/>
  <c r="AO477" i="2"/>
  <c r="AP477" i="2" s="1"/>
  <c r="AQ477" i="2" s="1"/>
  <c r="AR477" i="2" s="1"/>
  <c r="AS477" i="2" s="1"/>
  <c r="AT477" i="2" s="1"/>
  <c r="AU477" i="2" s="1"/>
  <c r="AV477" i="2" s="1"/>
  <c r="AW477" i="2" s="1"/>
  <c r="AX477" i="2" s="1"/>
  <c r="AY477" i="2" s="1"/>
  <c r="AZ477" i="2" s="1"/>
  <c r="BA477" i="2" s="1"/>
  <c r="BB477" i="2" s="1"/>
  <c r="BC477" i="2" s="1"/>
  <c r="BD477" i="2" s="1"/>
  <c r="BE477" i="2" s="1"/>
  <c r="BF477" i="2" s="1"/>
  <c r="BG477" i="2" s="1"/>
  <c r="BH477" i="2" s="1"/>
  <c r="AO332" i="2"/>
  <c r="AP332" i="2" s="1"/>
  <c r="AQ332" i="2" s="1"/>
  <c r="AR332" i="2" s="1"/>
  <c r="AS332" i="2" s="1"/>
  <c r="AT332" i="2" s="1"/>
  <c r="AU332" i="2" s="1"/>
  <c r="AV332" i="2" s="1"/>
  <c r="AW332" i="2" s="1"/>
  <c r="AX332" i="2" s="1"/>
  <c r="AY332" i="2" s="1"/>
  <c r="AZ332" i="2" s="1"/>
  <c r="BA332" i="2" s="1"/>
  <c r="BB332" i="2" s="1"/>
  <c r="BC332" i="2" s="1"/>
  <c r="BD332" i="2" s="1"/>
  <c r="BE332" i="2" s="1"/>
  <c r="BF332" i="2" s="1"/>
  <c r="BG332" i="2" s="1"/>
  <c r="BH332" i="2" s="1"/>
  <c r="AO297" i="2"/>
  <c r="AP297" i="2" s="1"/>
  <c r="AQ297" i="2" s="1"/>
  <c r="AR297" i="2" s="1"/>
  <c r="AS297" i="2" s="1"/>
  <c r="AT297" i="2" s="1"/>
  <c r="AU297" i="2" s="1"/>
  <c r="AV297" i="2" s="1"/>
  <c r="AW297" i="2" s="1"/>
  <c r="AX297" i="2" s="1"/>
  <c r="AY297" i="2" s="1"/>
  <c r="AZ297" i="2" s="1"/>
  <c r="BA297" i="2" s="1"/>
  <c r="BB297" i="2" s="1"/>
  <c r="BC297" i="2" s="1"/>
  <c r="BD297" i="2" s="1"/>
  <c r="BE297" i="2" s="1"/>
  <c r="BF297" i="2" s="1"/>
  <c r="BG297" i="2" s="1"/>
  <c r="BH297" i="2" s="1"/>
  <c r="AQ219" i="2"/>
  <c r="AR219" i="2" s="1"/>
  <c r="AS219" i="2" s="1"/>
  <c r="AT219" i="2" s="1"/>
  <c r="AU219" i="2" s="1"/>
  <c r="AV219" i="2" s="1"/>
  <c r="AW219" i="2" s="1"/>
  <c r="AX219" i="2" s="1"/>
  <c r="AY219" i="2" s="1"/>
  <c r="AZ219" i="2" s="1"/>
  <c r="BA219" i="2" s="1"/>
  <c r="BB219" i="2" s="1"/>
  <c r="BC219" i="2" s="1"/>
  <c r="BD219" i="2" s="1"/>
  <c r="BE219" i="2" s="1"/>
  <c r="BF219" i="2" s="1"/>
  <c r="BG219" i="2" s="1"/>
  <c r="BH219" i="2" s="1"/>
  <c r="AO440" i="2"/>
  <c r="AP440" i="2" s="1"/>
  <c r="AQ440" i="2" s="1"/>
  <c r="AR440" i="2" s="1"/>
  <c r="AS440" i="2" s="1"/>
  <c r="AT440" i="2" s="1"/>
  <c r="AU440" i="2" s="1"/>
  <c r="AV440" i="2" s="1"/>
  <c r="AW440" i="2" s="1"/>
  <c r="AX440" i="2" s="1"/>
  <c r="AY440" i="2" s="1"/>
  <c r="AZ440" i="2" s="1"/>
  <c r="BA440" i="2" s="1"/>
  <c r="BB440" i="2" s="1"/>
  <c r="BC440" i="2" s="1"/>
  <c r="BD440" i="2" s="1"/>
  <c r="BE440" i="2" s="1"/>
  <c r="BF440" i="2" s="1"/>
  <c r="BG440" i="2" s="1"/>
  <c r="BH440" i="2" s="1"/>
  <c r="AO256" i="2"/>
  <c r="AP256" i="2" s="1"/>
  <c r="AQ256" i="2" s="1"/>
  <c r="AR256" i="2" s="1"/>
  <c r="AS256" i="2" s="1"/>
  <c r="AT256" i="2" s="1"/>
  <c r="AU256" i="2" s="1"/>
  <c r="AV256" i="2" s="1"/>
  <c r="AW256" i="2" s="1"/>
  <c r="AX256" i="2" s="1"/>
  <c r="AY256" i="2" s="1"/>
  <c r="AZ256" i="2" s="1"/>
  <c r="BA256" i="2" s="1"/>
  <c r="BB256" i="2" s="1"/>
  <c r="BC256" i="2" s="1"/>
  <c r="BD256" i="2" s="1"/>
  <c r="BE256" i="2" s="1"/>
  <c r="BF256" i="2" s="1"/>
  <c r="BG256" i="2" s="1"/>
  <c r="BH256" i="2" s="1"/>
  <c r="AO39" i="2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AO75" i="2"/>
  <c r="AP75" i="2" s="1"/>
  <c r="AQ75" i="2" s="1"/>
  <c r="AR75" i="2" s="1"/>
  <c r="AS75" i="2" s="1"/>
  <c r="AT75" i="2" s="1"/>
  <c r="AU75" i="2" s="1"/>
  <c r="AV75" i="2" s="1"/>
  <c r="AW75" i="2" s="1"/>
  <c r="AX75" i="2" s="1"/>
  <c r="AY75" i="2" s="1"/>
  <c r="AZ75" i="2" s="1"/>
  <c r="BA75" i="2" s="1"/>
  <c r="BB75" i="2" s="1"/>
  <c r="BC75" i="2" s="1"/>
  <c r="BD75" i="2" s="1"/>
  <c r="BE75" i="2" s="1"/>
  <c r="BF75" i="2" s="1"/>
  <c r="BG75" i="2" s="1"/>
  <c r="BH75" i="2" s="1"/>
  <c r="AO444" i="2"/>
  <c r="AP444" i="2" s="1"/>
  <c r="AQ444" i="2" s="1"/>
  <c r="AR444" i="2" s="1"/>
  <c r="AS444" i="2" s="1"/>
  <c r="AT444" i="2" s="1"/>
  <c r="AU444" i="2" s="1"/>
  <c r="AV444" i="2" s="1"/>
  <c r="AW444" i="2" s="1"/>
  <c r="AX444" i="2" s="1"/>
  <c r="AY444" i="2" s="1"/>
  <c r="AZ444" i="2" s="1"/>
  <c r="BA444" i="2" s="1"/>
  <c r="BB444" i="2" s="1"/>
  <c r="BC444" i="2" s="1"/>
  <c r="BD444" i="2" s="1"/>
  <c r="BE444" i="2" s="1"/>
  <c r="BF444" i="2" s="1"/>
  <c r="BG444" i="2" s="1"/>
  <c r="BH444" i="2" s="1"/>
  <c r="AO185" i="2"/>
  <c r="AP185" i="2" s="1"/>
  <c r="AQ185" i="2" s="1"/>
  <c r="AR185" i="2" s="1"/>
  <c r="AS185" i="2" s="1"/>
  <c r="AT185" i="2" s="1"/>
  <c r="AU185" i="2" s="1"/>
  <c r="AV185" i="2" s="1"/>
  <c r="AW185" i="2" s="1"/>
  <c r="AX185" i="2" s="1"/>
  <c r="AY185" i="2" s="1"/>
  <c r="AZ185" i="2" s="1"/>
  <c r="BA185" i="2" s="1"/>
  <c r="BB185" i="2" s="1"/>
  <c r="BC185" i="2" s="1"/>
  <c r="BD185" i="2" s="1"/>
  <c r="BE185" i="2" s="1"/>
  <c r="BF185" i="2" s="1"/>
  <c r="BG185" i="2" s="1"/>
  <c r="BH185" i="2" s="1"/>
  <c r="AO296" i="2"/>
  <c r="AP296" i="2" s="1"/>
  <c r="AQ296" i="2" s="1"/>
  <c r="AR296" i="2" s="1"/>
  <c r="AS296" i="2" s="1"/>
  <c r="AT296" i="2" s="1"/>
  <c r="AU296" i="2" s="1"/>
  <c r="AV296" i="2" s="1"/>
  <c r="AW296" i="2" s="1"/>
  <c r="AX296" i="2" s="1"/>
  <c r="AY296" i="2" s="1"/>
  <c r="AZ296" i="2" s="1"/>
  <c r="BA296" i="2" s="1"/>
  <c r="BB296" i="2" s="1"/>
  <c r="BC296" i="2" s="1"/>
  <c r="BD296" i="2" s="1"/>
  <c r="BE296" i="2" s="1"/>
  <c r="BF296" i="2" s="1"/>
  <c r="BG296" i="2" s="1"/>
  <c r="BH296" i="2" s="1"/>
  <c r="AO274" i="2"/>
  <c r="AP274" i="2" s="1"/>
  <c r="AQ274" i="2" s="1"/>
  <c r="AR274" i="2" s="1"/>
  <c r="AS274" i="2" s="1"/>
  <c r="AT274" i="2" s="1"/>
  <c r="AU274" i="2" s="1"/>
  <c r="AV274" i="2" s="1"/>
  <c r="AW274" i="2" s="1"/>
  <c r="AX274" i="2" s="1"/>
  <c r="AY274" i="2" s="1"/>
  <c r="AZ274" i="2" s="1"/>
  <c r="BA274" i="2" s="1"/>
  <c r="BB274" i="2" s="1"/>
  <c r="BC274" i="2" s="1"/>
  <c r="BD274" i="2" s="1"/>
  <c r="BE274" i="2" s="1"/>
  <c r="BF274" i="2" s="1"/>
  <c r="BG274" i="2" s="1"/>
  <c r="BH274" i="2" s="1"/>
  <c r="AO456" i="2"/>
  <c r="AP456" i="2" s="1"/>
  <c r="AQ456" i="2" s="1"/>
  <c r="AR456" i="2" s="1"/>
  <c r="AS456" i="2" s="1"/>
  <c r="AT456" i="2" s="1"/>
  <c r="AU456" i="2" s="1"/>
  <c r="AV456" i="2" s="1"/>
  <c r="AW456" i="2" s="1"/>
  <c r="AX456" i="2" s="1"/>
  <c r="AY456" i="2" s="1"/>
  <c r="AZ456" i="2" s="1"/>
  <c r="BA456" i="2" s="1"/>
  <c r="BB456" i="2" s="1"/>
  <c r="BC456" i="2" s="1"/>
  <c r="BD456" i="2" s="1"/>
  <c r="BE456" i="2" s="1"/>
  <c r="BF456" i="2" s="1"/>
  <c r="BG456" i="2" s="1"/>
  <c r="BH456" i="2" s="1"/>
  <c r="AO352" i="2"/>
  <c r="AP352" i="2" s="1"/>
  <c r="AQ352" i="2" s="1"/>
  <c r="AR352" i="2" s="1"/>
  <c r="AS352" i="2" s="1"/>
  <c r="AT352" i="2" s="1"/>
  <c r="AU352" i="2" s="1"/>
  <c r="AV352" i="2" s="1"/>
  <c r="AW352" i="2" s="1"/>
  <c r="AX352" i="2" s="1"/>
  <c r="AY352" i="2" s="1"/>
  <c r="AZ352" i="2" s="1"/>
  <c r="BA352" i="2" s="1"/>
  <c r="BB352" i="2" s="1"/>
  <c r="BC352" i="2" s="1"/>
  <c r="BD352" i="2" s="1"/>
  <c r="BE352" i="2" s="1"/>
  <c r="BF352" i="2" s="1"/>
  <c r="BG352" i="2" s="1"/>
  <c r="BH352" i="2" s="1"/>
  <c r="AO348" i="2"/>
  <c r="AP348" i="2" s="1"/>
  <c r="AQ348" i="2" s="1"/>
  <c r="AR348" i="2" s="1"/>
  <c r="AS348" i="2" s="1"/>
  <c r="AT348" i="2" s="1"/>
  <c r="AU348" i="2" s="1"/>
  <c r="AV348" i="2" s="1"/>
  <c r="AW348" i="2" s="1"/>
  <c r="AX348" i="2" s="1"/>
  <c r="AY348" i="2" s="1"/>
  <c r="AZ348" i="2" s="1"/>
  <c r="BA348" i="2" s="1"/>
  <c r="BB348" i="2" s="1"/>
  <c r="BC348" i="2" s="1"/>
  <c r="BD348" i="2" s="1"/>
  <c r="BE348" i="2" s="1"/>
  <c r="BF348" i="2" s="1"/>
  <c r="BG348" i="2" s="1"/>
  <c r="BH348" i="2" s="1"/>
  <c r="AO339" i="2"/>
  <c r="AP339" i="2" s="1"/>
  <c r="AQ339" i="2" s="1"/>
  <c r="AR339" i="2" s="1"/>
  <c r="AS339" i="2" s="1"/>
  <c r="AT339" i="2" s="1"/>
  <c r="AU339" i="2" s="1"/>
  <c r="AV339" i="2" s="1"/>
  <c r="AW339" i="2" s="1"/>
  <c r="AX339" i="2" s="1"/>
  <c r="AY339" i="2" s="1"/>
  <c r="AZ339" i="2" s="1"/>
  <c r="BA339" i="2" s="1"/>
  <c r="BB339" i="2" s="1"/>
  <c r="BC339" i="2" s="1"/>
  <c r="BD339" i="2" s="1"/>
  <c r="BE339" i="2" s="1"/>
  <c r="BF339" i="2" s="1"/>
  <c r="BG339" i="2" s="1"/>
  <c r="BH339" i="2" s="1"/>
  <c r="AO489" i="2"/>
  <c r="AP489" i="2" s="1"/>
  <c r="AQ489" i="2" s="1"/>
  <c r="AR489" i="2" s="1"/>
  <c r="AS489" i="2" s="1"/>
  <c r="AT489" i="2" s="1"/>
  <c r="AU489" i="2" s="1"/>
  <c r="AV489" i="2" s="1"/>
  <c r="AW489" i="2" s="1"/>
  <c r="AX489" i="2" s="1"/>
  <c r="AY489" i="2" s="1"/>
  <c r="AZ489" i="2" s="1"/>
  <c r="BA489" i="2" s="1"/>
  <c r="BB489" i="2" s="1"/>
  <c r="BC489" i="2" s="1"/>
  <c r="BD489" i="2" s="1"/>
  <c r="BE489" i="2" s="1"/>
  <c r="BF489" i="2" s="1"/>
  <c r="BG489" i="2" s="1"/>
  <c r="BH489" i="2" s="1"/>
  <c r="AO51" i="2"/>
  <c r="AP51" i="2" s="1"/>
  <c r="AQ51" i="2" s="1"/>
  <c r="AR51" i="2" s="1"/>
  <c r="AS51" i="2" s="1"/>
  <c r="AT51" i="2" s="1"/>
  <c r="AU51" i="2" s="1"/>
  <c r="AV51" i="2" s="1"/>
  <c r="AW51" i="2" s="1"/>
  <c r="AX51" i="2" s="1"/>
  <c r="AY51" i="2" s="1"/>
  <c r="AZ51" i="2" s="1"/>
  <c r="BA51" i="2" s="1"/>
  <c r="BB51" i="2" s="1"/>
  <c r="BC51" i="2" s="1"/>
  <c r="BD51" i="2" s="1"/>
  <c r="BE51" i="2" s="1"/>
  <c r="BF51" i="2" s="1"/>
  <c r="BG51" i="2" s="1"/>
  <c r="BH51" i="2" s="1"/>
  <c r="AO454" i="2"/>
  <c r="AP454" i="2" s="1"/>
  <c r="AQ454" i="2" s="1"/>
  <c r="AR454" i="2" s="1"/>
  <c r="AS454" i="2" s="1"/>
  <c r="AT454" i="2" s="1"/>
  <c r="AU454" i="2" s="1"/>
  <c r="AV454" i="2" s="1"/>
  <c r="AW454" i="2" s="1"/>
  <c r="AX454" i="2" s="1"/>
  <c r="AY454" i="2" s="1"/>
  <c r="AZ454" i="2" s="1"/>
  <c r="BA454" i="2" s="1"/>
  <c r="BB454" i="2" s="1"/>
  <c r="BC454" i="2" s="1"/>
  <c r="BD454" i="2" s="1"/>
  <c r="BE454" i="2" s="1"/>
  <c r="BF454" i="2" s="1"/>
  <c r="BG454" i="2" s="1"/>
  <c r="BH454" i="2" s="1"/>
  <c r="AO290" i="2"/>
  <c r="AP290" i="2" s="1"/>
  <c r="AQ290" i="2" s="1"/>
  <c r="AR290" i="2" s="1"/>
  <c r="AS290" i="2" s="1"/>
  <c r="AT290" i="2" s="1"/>
  <c r="AU290" i="2" s="1"/>
  <c r="AV290" i="2" s="1"/>
  <c r="AW290" i="2" s="1"/>
  <c r="AX290" i="2" s="1"/>
  <c r="AY290" i="2" s="1"/>
  <c r="AZ290" i="2" s="1"/>
  <c r="BA290" i="2" s="1"/>
  <c r="BB290" i="2" s="1"/>
  <c r="BC290" i="2" s="1"/>
  <c r="BD290" i="2" s="1"/>
  <c r="BE290" i="2" s="1"/>
  <c r="BF290" i="2" s="1"/>
  <c r="BG290" i="2" s="1"/>
  <c r="BH290" i="2" s="1"/>
  <c r="AO485" i="2"/>
  <c r="AP485" i="2" s="1"/>
  <c r="AQ485" i="2" s="1"/>
  <c r="AR485" i="2" s="1"/>
  <c r="AS485" i="2" s="1"/>
  <c r="AT485" i="2" s="1"/>
  <c r="AU485" i="2" s="1"/>
  <c r="AV485" i="2" s="1"/>
  <c r="AW485" i="2" s="1"/>
  <c r="AX485" i="2" s="1"/>
  <c r="AY485" i="2" s="1"/>
  <c r="AZ485" i="2" s="1"/>
  <c r="BA485" i="2" s="1"/>
  <c r="BB485" i="2" s="1"/>
  <c r="BC485" i="2" s="1"/>
  <c r="BD485" i="2" s="1"/>
  <c r="BE485" i="2" s="1"/>
  <c r="BF485" i="2" s="1"/>
  <c r="BG485" i="2" s="1"/>
  <c r="BH485" i="2" s="1"/>
  <c r="AO386" i="2"/>
  <c r="AP386" i="2" s="1"/>
  <c r="AQ386" i="2" s="1"/>
  <c r="AR386" i="2" s="1"/>
  <c r="AS386" i="2" s="1"/>
  <c r="AT386" i="2" s="1"/>
  <c r="AU386" i="2" s="1"/>
  <c r="AV386" i="2" s="1"/>
  <c r="AW386" i="2" s="1"/>
  <c r="AX386" i="2" s="1"/>
  <c r="AY386" i="2" s="1"/>
  <c r="AZ386" i="2" s="1"/>
  <c r="BA386" i="2" s="1"/>
  <c r="BB386" i="2" s="1"/>
  <c r="BC386" i="2" s="1"/>
  <c r="BD386" i="2" s="1"/>
  <c r="BE386" i="2" s="1"/>
  <c r="BF386" i="2" s="1"/>
  <c r="BG386" i="2" s="1"/>
  <c r="BH386" i="2" s="1"/>
  <c r="AO784" i="2"/>
  <c r="AP784" i="2" s="1"/>
  <c r="AQ784" i="2" s="1"/>
  <c r="AR784" i="2" s="1"/>
  <c r="AS784" i="2" s="1"/>
  <c r="AT784" i="2" s="1"/>
  <c r="AU784" i="2" s="1"/>
  <c r="AV784" i="2" s="1"/>
  <c r="AW784" i="2" s="1"/>
  <c r="AX784" i="2" s="1"/>
  <c r="AY784" i="2" s="1"/>
  <c r="AZ784" i="2" s="1"/>
  <c r="BA784" i="2" s="1"/>
  <c r="BB784" i="2" s="1"/>
  <c r="BC784" i="2" s="1"/>
  <c r="BD784" i="2" s="1"/>
  <c r="BE784" i="2" s="1"/>
  <c r="BF784" i="2" s="1"/>
  <c r="BG784" i="2" s="1"/>
  <c r="BH784" i="2" s="1"/>
  <c r="AO349" i="2"/>
  <c r="AP349" i="2" s="1"/>
  <c r="AQ349" i="2" s="1"/>
  <c r="AR349" i="2" s="1"/>
  <c r="AS349" i="2" s="1"/>
  <c r="AT349" i="2" s="1"/>
  <c r="AU349" i="2" s="1"/>
  <c r="AV349" i="2" s="1"/>
  <c r="AW349" i="2" s="1"/>
  <c r="AX349" i="2" s="1"/>
  <c r="AY349" i="2" s="1"/>
  <c r="AZ349" i="2" s="1"/>
  <c r="BA349" i="2" s="1"/>
  <c r="BB349" i="2" s="1"/>
  <c r="BC349" i="2" s="1"/>
  <c r="BD349" i="2" s="1"/>
  <c r="BE349" i="2" s="1"/>
  <c r="BF349" i="2" s="1"/>
  <c r="BG349" i="2" s="1"/>
  <c r="BH349" i="2" s="1"/>
  <c r="K649" i="1"/>
  <c r="J649" i="2"/>
  <c r="AO336" i="2"/>
  <c r="AP336" i="2" s="1"/>
  <c r="AQ336" i="2" s="1"/>
  <c r="AR336" i="2" s="1"/>
  <c r="AS336" i="2" s="1"/>
  <c r="AT336" i="2" s="1"/>
  <c r="AU336" i="2" s="1"/>
  <c r="AV336" i="2" s="1"/>
  <c r="AW336" i="2" s="1"/>
  <c r="AX336" i="2" s="1"/>
  <c r="AY336" i="2" s="1"/>
  <c r="AZ336" i="2" s="1"/>
  <c r="BA336" i="2" s="1"/>
  <c r="BB336" i="2" s="1"/>
  <c r="BC336" i="2" s="1"/>
  <c r="BD336" i="2" s="1"/>
  <c r="BE336" i="2" s="1"/>
  <c r="BF336" i="2" s="1"/>
  <c r="BG336" i="2" s="1"/>
  <c r="BH336" i="2" s="1"/>
  <c r="AO272" i="2"/>
  <c r="AP272" i="2" s="1"/>
  <c r="AQ272" i="2" s="1"/>
  <c r="AR272" i="2" s="1"/>
  <c r="AS272" i="2" s="1"/>
  <c r="AT272" i="2" s="1"/>
  <c r="AU272" i="2" s="1"/>
  <c r="AV272" i="2" s="1"/>
  <c r="AW272" i="2" s="1"/>
  <c r="AX272" i="2" s="1"/>
  <c r="AY272" i="2" s="1"/>
  <c r="AZ272" i="2" s="1"/>
  <c r="BA272" i="2" s="1"/>
  <c r="BB272" i="2" s="1"/>
  <c r="BC272" i="2" s="1"/>
  <c r="BD272" i="2" s="1"/>
  <c r="BE272" i="2" s="1"/>
  <c r="BF272" i="2" s="1"/>
  <c r="BG272" i="2" s="1"/>
  <c r="BH272" i="2" s="1"/>
  <c r="AO558" i="2"/>
  <c r="AP558" i="2" s="1"/>
  <c r="AQ558" i="2" s="1"/>
  <c r="AR558" i="2" s="1"/>
  <c r="AS558" i="2" s="1"/>
  <c r="AT558" i="2" s="1"/>
  <c r="AU558" i="2" s="1"/>
  <c r="AV558" i="2" s="1"/>
  <c r="AW558" i="2" s="1"/>
  <c r="AX558" i="2" s="1"/>
  <c r="AY558" i="2" s="1"/>
  <c r="AZ558" i="2" s="1"/>
  <c r="BA558" i="2" s="1"/>
  <c r="BB558" i="2" s="1"/>
  <c r="BC558" i="2" s="1"/>
  <c r="BD558" i="2" s="1"/>
  <c r="BE558" i="2" s="1"/>
  <c r="BF558" i="2" s="1"/>
  <c r="BG558" i="2" s="1"/>
  <c r="BH558" i="2" s="1"/>
  <c r="AO318" i="2"/>
  <c r="AP318" i="2" s="1"/>
  <c r="AQ318" i="2" s="1"/>
  <c r="AR318" i="2" s="1"/>
  <c r="AS318" i="2" s="1"/>
  <c r="AT318" i="2" s="1"/>
  <c r="AU318" i="2" s="1"/>
  <c r="AV318" i="2" s="1"/>
  <c r="AW318" i="2" s="1"/>
  <c r="AX318" i="2" s="1"/>
  <c r="AY318" i="2" s="1"/>
  <c r="AZ318" i="2" s="1"/>
  <c r="BA318" i="2" s="1"/>
  <c r="BB318" i="2" s="1"/>
  <c r="BC318" i="2" s="1"/>
  <c r="BD318" i="2" s="1"/>
  <c r="BE318" i="2" s="1"/>
  <c r="BF318" i="2" s="1"/>
  <c r="BG318" i="2" s="1"/>
  <c r="BH318" i="2" s="1"/>
  <c r="AO265" i="2"/>
  <c r="AP265" i="2" s="1"/>
  <c r="AQ265" i="2" s="1"/>
  <c r="AR265" i="2" s="1"/>
  <c r="AS265" i="2" s="1"/>
  <c r="AT265" i="2" s="1"/>
  <c r="AU265" i="2" s="1"/>
  <c r="AV265" i="2" s="1"/>
  <c r="AW265" i="2" s="1"/>
  <c r="AX265" i="2" s="1"/>
  <c r="AY265" i="2" s="1"/>
  <c r="AZ265" i="2" s="1"/>
  <c r="BA265" i="2" s="1"/>
  <c r="BB265" i="2" s="1"/>
  <c r="BC265" i="2" s="1"/>
  <c r="BD265" i="2" s="1"/>
  <c r="BE265" i="2" s="1"/>
  <c r="BF265" i="2" s="1"/>
  <c r="BG265" i="2" s="1"/>
  <c r="BH265" i="2" s="1"/>
  <c r="AO589" i="2"/>
  <c r="AP589" i="2" s="1"/>
  <c r="AQ589" i="2" s="1"/>
  <c r="AR589" i="2" s="1"/>
  <c r="AS589" i="2" s="1"/>
  <c r="AT589" i="2" s="1"/>
  <c r="AU589" i="2" s="1"/>
  <c r="AV589" i="2" s="1"/>
  <c r="AW589" i="2" s="1"/>
  <c r="AX589" i="2" s="1"/>
  <c r="AY589" i="2" s="1"/>
  <c r="AZ589" i="2" s="1"/>
  <c r="BA589" i="2" s="1"/>
  <c r="BB589" i="2" s="1"/>
  <c r="BC589" i="2" s="1"/>
  <c r="BD589" i="2" s="1"/>
  <c r="BE589" i="2" s="1"/>
  <c r="BF589" i="2" s="1"/>
  <c r="BG589" i="2" s="1"/>
  <c r="BH589" i="2" s="1"/>
  <c r="AO561" i="2"/>
  <c r="AP561" i="2" s="1"/>
  <c r="AQ561" i="2" s="1"/>
  <c r="AR561" i="2" s="1"/>
  <c r="AS561" i="2" s="1"/>
  <c r="AT561" i="2" s="1"/>
  <c r="AU561" i="2" s="1"/>
  <c r="AV561" i="2" s="1"/>
  <c r="AW561" i="2" s="1"/>
  <c r="AX561" i="2" s="1"/>
  <c r="AY561" i="2" s="1"/>
  <c r="AZ561" i="2" s="1"/>
  <c r="BA561" i="2" s="1"/>
  <c r="BB561" i="2" s="1"/>
  <c r="BC561" i="2" s="1"/>
  <c r="BD561" i="2" s="1"/>
  <c r="BE561" i="2" s="1"/>
  <c r="BF561" i="2" s="1"/>
  <c r="BG561" i="2" s="1"/>
  <c r="BH561" i="2" s="1"/>
  <c r="AO374" i="2"/>
  <c r="AP374" i="2" s="1"/>
  <c r="AQ374" i="2" s="1"/>
  <c r="AR374" i="2" s="1"/>
  <c r="AS374" i="2" s="1"/>
  <c r="AT374" i="2" s="1"/>
  <c r="AU374" i="2" s="1"/>
  <c r="AV374" i="2" s="1"/>
  <c r="AW374" i="2" s="1"/>
  <c r="AX374" i="2" s="1"/>
  <c r="AY374" i="2" s="1"/>
  <c r="AZ374" i="2" s="1"/>
  <c r="BA374" i="2" s="1"/>
  <c r="BB374" i="2" s="1"/>
  <c r="BC374" i="2" s="1"/>
  <c r="BD374" i="2" s="1"/>
  <c r="BE374" i="2" s="1"/>
  <c r="BF374" i="2" s="1"/>
  <c r="BG374" i="2" s="1"/>
  <c r="BH374" i="2" s="1"/>
  <c r="AO244" i="2"/>
  <c r="AP244" i="2" s="1"/>
  <c r="AQ244" i="2" s="1"/>
  <c r="AR244" i="2" s="1"/>
  <c r="AS244" i="2" s="1"/>
  <c r="AT244" i="2" s="1"/>
  <c r="AU244" i="2" s="1"/>
  <c r="AV244" i="2" s="1"/>
  <c r="AW244" i="2" s="1"/>
  <c r="AX244" i="2" s="1"/>
  <c r="AY244" i="2" s="1"/>
  <c r="AZ244" i="2" s="1"/>
  <c r="BA244" i="2" s="1"/>
  <c r="BB244" i="2" s="1"/>
  <c r="BC244" i="2" s="1"/>
  <c r="BD244" i="2" s="1"/>
  <c r="BE244" i="2" s="1"/>
  <c r="BF244" i="2" s="1"/>
  <c r="BG244" i="2" s="1"/>
  <c r="BH244" i="2" s="1"/>
  <c r="AO774" i="2"/>
  <c r="AP774" i="2" s="1"/>
  <c r="AQ774" i="2" s="1"/>
  <c r="AR774" i="2" s="1"/>
  <c r="AS774" i="2" s="1"/>
  <c r="AT774" i="2" s="1"/>
  <c r="AU774" i="2" s="1"/>
  <c r="AV774" i="2" s="1"/>
  <c r="AW774" i="2" s="1"/>
  <c r="AX774" i="2" s="1"/>
  <c r="AY774" i="2" s="1"/>
  <c r="AZ774" i="2" s="1"/>
  <c r="BA774" i="2" s="1"/>
  <c r="BB774" i="2" s="1"/>
  <c r="BC774" i="2" s="1"/>
  <c r="BD774" i="2" s="1"/>
  <c r="BE774" i="2" s="1"/>
  <c r="BF774" i="2" s="1"/>
  <c r="BG774" i="2" s="1"/>
  <c r="BH774" i="2" s="1"/>
  <c r="AO787" i="2"/>
  <c r="AP787" i="2" s="1"/>
  <c r="AQ787" i="2" s="1"/>
  <c r="AR787" i="2" s="1"/>
  <c r="AS787" i="2" s="1"/>
  <c r="AT787" i="2" s="1"/>
  <c r="AU787" i="2" s="1"/>
  <c r="AV787" i="2" s="1"/>
  <c r="AW787" i="2" s="1"/>
  <c r="AX787" i="2" s="1"/>
  <c r="AY787" i="2" s="1"/>
  <c r="AZ787" i="2" s="1"/>
  <c r="BA787" i="2" s="1"/>
  <c r="BB787" i="2" s="1"/>
  <c r="BC787" i="2" s="1"/>
  <c r="BD787" i="2" s="1"/>
  <c r="BE787" i="2" s="1"/>
  <c r="BF787" i="2" s="1"/>
  <c r="BG787" i="2" s="1"/>
  <c r="BH787" i="2" s="1"/>
  <c r="AO596" i="2"/>
  <c r="AP596" i="2" s="1"/>
  <c r="AQ596" i="2" s="1"/>
  <c r="AR596" i="2" s="1"/>
  <c r="AS596" i="2" s="1"/>
  <c r="AT596" i="2" s="1"/>
  <c r="AU596" i="2" s="1"/>
  <c r="AV596" i="2" s="1"/>
  <c r="AW596" i="2" s="1"/>
  <c r="AX596" i="2" s="1"/>
  <c r="AY596" i="2" s="1"/>
  <c r="AZ596" i="2" s="1"/>
  <c r="BA596" i="2" s="1"/>
  <c r="BB596" i="2" s="1"/>
  <c r="BC596" i="2" s="1"/>
  <c r="BD596" i="2" s="1"/>
  <c r="BE596" i="2" s="1"/>
  <c r="BF596" i="2" s="1"/>
  <c r="BG596" i="2" s="1"/>
  <c r="BH596" i="2" s="1"/>
  <c r="AO665" i="2"/>
  <c r="AP665" i="2" s="1"/>
  <c r="AQ665" i="2" s="1"/>
  <c r="AR665" i="2" s="1"/>
  <c r="AS665" i="2" s="1"/>
  <c r="AT665" i="2" s="1"/>
  <c r="AU665" i="2" s="1"/>
  <c r="AV665" i="2" s="1"/>
  <c r="AW665" i="2" s="1"/>
  <c r="AX665" i="2" s="1"/>
  <c r="AY665" i="2" s="1"/>
  <c r="AZ665" i="2" s="1"/>
  <c r="BA665" i="2" s="1"/>
  <c r="BB665" i="2" s="1"/>
  <c r="BC665" i="2" s="1"/>
  <c r="BD665" i="2" s="1"/>
  <c r="BE665" i="2" s="1"/>
  <c r="BF665" i="2" s="1"/>
  <c r="BG665" i="2" s="1"/>
  <c r="BH665" i="2" s="1"/>
  <c r="AO683" i="2"/>
  <c r="AP683" i="2" s="1"/>
  <c r="AQ683" i="2" s="1"/>
  <c r="AR683" i="2" s="1"/>
  <c r="AS683" i="2" s="1"/>
  <c r="AT683" i="2" s="1"/>
  <c r="AU683" i="2" s="1"/>
  <c r="AV683" i="2" s="1"/>
  <c r="AW683" i="2" s="1"/>
  <c r="AX683" i="2" s="1"/>
  <c r="AY683" i="2" s="1"/>
  <c r="AZ683" i="2" s="1"/>
  <c r="BA683" i="2" s="1"/>
  <c r="BB683" i="2" s="1"/>
  <c r="BC683" i="2" s="1"/>
  <c r="BD683" i="2" s="1"/>
  <c r="BE683" i="2" s="1"/>
  <c r="BF683" i="2" s="1"/>
  <c r="BG683" i="2" s="1"/>
  <c r="BH683" i="2" s="1"/>
  <c r="AO208" i="2"/>
  <c r="AP208" i="2" s="1"/>
  <c r="AQ208" i="2" s="1"/>
  <c r="AR208" i="2" s="1"/>
  <c r="AS208" i="2" s="1"/>
  <c r="AT208" i="2" s="1"/>
  <c r="AU208" i="2" s="1"/>
  <c r="AV208" i="2" s="1"/>
  <c r="AW208" i="2" s="1"/>
  <c r="AX208" i="2" s="1"/>
  <c r="AY208" i="2" s="1"/>
  <c r="AZ208" i="2" s="1"/>
  <c r="BA208" i="2" s="1"/>
  <c r="BB208" i="2" s="1"/>
  <c r="BC208" i="2" s="1"/>
  <c r="BD208" i="2" s="1"/>
  <c r="BE208" i="2" s="1"/>
  <c r="BF208" i="2" s="1"/>
  <c r="BG208" i="2" s="1"/>
  <c r="BH208" i="2" s="1"/>
  <c r="AO572" i="2"/>
  <c r="AP572" i="2" s="1"/>
  <c r="AQ572" i="2" s="1"/>
  <c r="AR572" i="2" s="1"/>
  <c r="AS572" i="2" s="1"/>
  <c r="AT572" i="2" s="1"/>
  <c r="AU572" i="2" s="1"/>
  <c r="AV572" i="2" s="1"/>
  <c r="AW572" i="2" s="1"/>
  <c r="AX572" i="2" s="1"/>
  <c r="AY572" i="2" s="1"/>
  <c r="AZ572" i="2" s="1"/>
  <c r="BA572" i="2" s="1"/>
  <c r="BB572" i="2" s="1"/>
  <c r="BC572" i="2" s="1"/>
  <c r="BD572" i="2" s="1"/>
  <c r="BE572" i="2" s="1"/>
  <c r="BF572" i="2" s="1"/>
  <c r="BG572" i="2" s="1"/>
  <c r="BH572" i="2" s="1"/>
  <c r="AO555" i="2"/>
  <c r="AP555" i="2" s="1"/>
  <c r="AQ555" i="2" s="1"/>
  <c r="AR555" i="2" s="1"/>
  <c r="AS555" i="2" s="1"/>
  <c r="AT555" i="2" s="1"/>
  <c r="AU555" i="2" s="1"/>
  <c r="AV555" i="2" s="1"/>
  <c r="AW555" i="2" s="1"/>
  <c r="AX555" i="2" s="1"/>
  <c r="AY555" i="2" s="1"/>
  <c r="AZ555" i="2" s="1"/>
  <c r="BA555" i="2" s="1"/>
  <c r="BB555" i="2" s="1"/>
  <c r="BC555" i="2" s="1"/>
  <c r="BD555" i="2" s="1"/>
  <c r="BE555" i="2" s="1"/>
  <c r="BF555" i="2" s="1"/>
  <c r="BG555" i="2" s="1"/>
  <c r="BH555" i="2" s="1"/>
  <c r="AO377" i="2"/>
  <c r="AP377" i="2" s="1"/>
  <c r="AQ377" i="2" s="1"/>
  <c r="AR377" i="2" s="1"/>
  <c r="AS377" i="2" s="1"/>
  <c r="AT377" i="2" s="1"/>
  <c r="AU377" i="2" s="1"/>
  <c r="AV377" i="2" s="1"/>
  <c r="AW377" i="2" s="1"/>
  <c r="AX377" i="2" s="1"/>
  <c r="AY377" i="2" s="1"/>
  <c r="AZ377" i="2" s="1"/>
  <c r="BA377" i="2" s="1"/>
  <c r="BB377" i="2" s="1"/>
  <c r="BC377" i="2" s="1"/>
  <c r="BD377" i="2" s="1"/>
  <c r="BE377" i="2" s="1"/>
  <c r="BF377" i="2" s="1"/>
  <c r="BG377" i="2" s="1"/>
  <c r="BH377" i="2" s="1"/>
  <c r="AO112" i="2"/>
  <c r="AP112" i="2" s="1"/>
  <c r="AQ112" i="2" s="1"/>
  <c r="AR112" i="2" s="1"/>
  <c r="AS112" i="2" s="1"/>
  <c r="AT112" i="2" s="1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AO578" i="2"/>
  <c r="AP578" i="2" s="1"/>
  <c r="AQ578" i="2" s="1"/>
  <c r="AR578" i="2" s="1"/>
  <c r="AS578" i="2" s="1"/>
  <c r="AT578" i="2" s="1"/>
  <c r="AU578" i="2" s="1"/>
  <c r="AV578" i="2" s="1"/>
  <c r="AW578" i="2" s="1"/>
  <c r="AX578" i="2" s="1"/>
  <c r="AY578" i="2" s="1"/>
  <c r="AZ578" i="2" s="1"/>
  <c r="BA578" i="2" s="1"/>
  <c r="BB578" i="2" s="1"/>
  <c r="BC578" i="2" s="1"/>
  <c r="BD578" i="2" s="1"/>
  <c r="BE578" i="2" s="1"/>
  <c r="BF578" i="2" s="1"/>
  <c r="BG578" i="2" s="1"/>
  <c r="BH578" i="2" s="1"/>
  <c r="AO488" i="2"/>
  <c r="AP488" i="2" s="1"/>
  <c r="AQ488" i="2" s="1"/>
  <c r="AR488" i="2" s="1"/>
  <c r="AS488" i="2" s="1"/>
  <c r="AT488" i="2" s="1"/>
  <c r="AU488" i="2" s="1"/>
  <c r="AV488" i="2" s="1"/>
  <c r="AW488" i="2" s="1"/>
  <c r="AX488" i="2" s="1"/>
  <c r="AY488" i="2" s="1"/>
  <c r="AZ488" i="2" s="1"/>
  <c r="BA488" i="2" s="1"/>
  <c r="BB488" i="2" s="1"/>
  <c r="BC488" i="2" s="1"/>
  <c r="BD488" i="2" s="1"/>
  <c r="BE488" i="2" s="1"/>
  <c r="BF488" i="2" s="1"/>
  <c r="BG488" i="2" s="1"/>
  <c r="BH488" i="2" s="1"/>
  <c r="AO383" i="2"/>
  <c r="AP383" i="2" s="1"/>
  <c r="AQ383" i="2" s="1"/>
  <c r="AR383" i="2" s="1"/>
  <c r="AS383" i="2" s="1"/>
  <c r="AT383" i="2" s="1"/>
  <c r="AU383" i="2" s="1"/>
  <c r="AV383" i="2" s="1"/>
  <c r="AW383" i="2" s="1"/>
  <c r="AX383" i="2" s="1"/>
  <c r="AY383" i="2" s="1"/>
  <c r="AZ383" i="2" s="1"/>
  <c r="BA383" i="2" s="1"/>
  <c r="BB383" i="2" s="1"/>
  <c r="BC383" i="2" s="1"/>
  <c r="BD383" i="2" s="1"/>
  <c r="BE383" i="2" s="1"/>
  <c r="BF383" i="2" s="1"/>
  <c r="BG383" i="2" s="1"/>
  <c r="BH383" i="2" s="1"/>
  <c r="AO567" i="2"/>
  <c r="AP567" i="2" s="1"/>
  <c r="AQ567" i="2" s="1"/>
  <c r="AR567" i="2" s="1"/>
  <c r="AS567" i="2" s="1"/>
  <c r="AT567" i="2" s="1"/>
  <c r="AU567" i="2" s="1"/>
  <c r="AV567" i="2" s="1"/>
  <c r="AW567" i="2" s="1"/>
  <c r="AX567" i="2" s="1"/>
  <c r="AY567" i="2" s="1"/>
  <c r="AZ567" i="2" s="1"/>
  <c r="BA567" i="2" s="1"/>
  <c r="BB567" i="2" s="1"/>
  <c r="BC567" i="2" s="1"/>
  <c r="BD567" i="2" s="1"/>
  <c r="BE567" i="2" s="1"/>
  <c r="BF567" i="2" s="1"/>
  <c r="BG567" i="2" s="1"/>
  <c r="BH567" i="2" s="1"/>
  <c r="AO300" i="2"/>
  <c r="AP300" i="2" s="1"/>
  <c r="AQ300" i="2" s="1"/>
  <c r="AR300" i="2" s="1"/>
  <c r="AS300" i="2" s="1"/>
  <c r="AT300" i="2" s="1"/>
  <c r="AU300" i="2" s="1"/>
  <c r="AV300" i="2" s="1"/>
  <c r="AW300" i="2" s="1"/>
  <c r="AX300" i="2" s="1"/>
  <c r="AY300" i="2" s="1"/>
  <c r="AZ300" i="2" s="1"/>
  <c r="BA300" i="2" s="1"/>
  <c r="BB300" i="2" s="1"/>
  <c r="BC300" i="2" s="1"/>
  <c r="BD300" i="2" s="1"/>
  <c r="BE300" i="2" s="1"/>
  <c r="BF300" i="2" s="1"/>
  <c r="BG300" i="2" s="1"/>
  <c r="BH300" i="2" s="1"/>
  <c r="AO686" i="2"/>
  <c r="AP686" i="2" s="1"/>
  <c r="AQ686" i="2" s="1"/>
  <c r="AR686" i="2" s="1"/>
  <c r="AS686" i="2" s="1"/>
  <c r="AT686" i="2" s="1"/>
  <c r="AU686" i="2" s="1"/>
  <c r="AV686" i="2" s="1"/>
  <c r="AW686" i="2" s="1"/>
  <c r="AX686" i="2" s="1"/>
  <c r="AY686" i="2" s="1"/>
  <c r="AZ686" i="2" s="1"/>
  <c r="BA686" i="2" s="1"/>
  <c r="BB686" i="2" s="1"/>
  <c r="BC686" i="2" s="1"/>
  <c r="BD686" i="2" s="1"/>
  <c r="BE686" i="2" s="1"/>
  <c r="BF686" i="2" s="1"/>
  <c r="BG686" i="2" s="1"/>
  <c r="BH686" i="2" s="1"/>
  <c r="AO604" i="2"/>
  <c r="AP604" i="2" s="1"/>
  <c r="AQ604" i="2" s="1"/>
  <c r="AR604" i="2" s="1"/>
  <c r="AS604" i="2" s="1"/>
  <c r="AT604" i="2" s="1"/>
  <c r="AU604" i="2" s="1"/>
  <c r="AV604" i="2" s="1"/>
  <c r="AW604" i="2" s="1"/>
  <c r="AX604" i="2" s="1"/>
  <c r="AY604" i="2" s="1"/>
  <c r="AZ604" i="2" s="1"/>
  <c r="BA604" i="2" s="1"/>
  <c r="BB604" i="2" s="1"/>
  <c r="BC604" i="2" s="1"/>
  <c r="BD604" i="2" s="1"/>
  <c r="BE604" i="2" s="1"/>
  <c r="BF604" i="2" s="1"/>
  <c r="BG604" i="2" s="1"/>
  <c r="BH604" i="2" s="1"/>
  <c r="AO281" i="2"/>
  <c r="AP281" i="2" s="1"/>
  <c r="AQ281" i="2" s="1"/>
  <c r="AR281" i="2" s="1"/>
  <c r="AS281" i="2" s="1"/>
  <c r="AT281" i="2" s="1"/>
  <c r="AU281" i="2" s="1"/>
  <c r="AV281" i="2" s="1"/>
  <c r="AW281" i="2" s="1"/>
  <c r="AX281" i="2" s="1"/>
  <c r="AY281" i="2" s="1"/>
  <c r="AZ281" i="2" s="1"/>
  <c r="BA281" i="2" s="1"/>
  <c r="BB281" i="2" s="1"/>
  <c r="BC281" i="2" s="1"/>
  <c r="BD281" i="2" s="1"/>
  <c r="BE281" i="2" s="1"/>
  <c r="BF281" i="2" s="1"/>
  <c r="BG281" i="2" s="1"/>
  <c r="BH281" i="2" s="1"/>
  <c r="AO164" i="2"/>
  <c r="AP164" i="2" s="1"/>
  <c r="AQ164" i="2" s="1"/>
  <c r="AR164" i="2" s="1"/>
  <c r="AS164" i="2" s="1"/>
  <c r="AT164" i="2" s="1"/>
  <c r="AU164" i="2" s="1"/>
  <c r="AV164" i="2" s="1"/>
  <c r="AW164" i="2" s="1"/>
  <c r="AX164" i="2" s="1"/>
  <c r="AY164" i="2" s="1"/>
  <c r="AZ164" i="2" s="1"/>
  <c r="BA164" i="2" s="1"/>
  <c r="BB164" i="2" s="1"/>
  <c r="BC164" i="2" s="1"/>
  <c r="BD164" i="2" s="1"/>
  <c r="BE164" i="2" s="1"/>
  <c r="BF164" i="2" s="1"/>
  <c r="BG164" i="2" s="1"/>
  <c r="BH164" i="2" s="1"/>
  <c r="AO538" i="2"/>
  <c r="AP538" i="2" s="1"/>
  <c r="AQ538" i="2" s="1"/>
  <c r="AR538" i="2" s="1"/>
  <c r="AS538" i="2" s="1"/>
  <c r="AT538" i="2" s="1"/>
  <c r="AU538" i="2" s="1"/>
  <c r="AV538" i="2" s="1"/>
  <c r="AW538" i="2" s="1"/>
  <c r="AX538" i="2" s="1"/>
  <c r="AY538" i="2" s="1"/>
  <c r="AZ538" i="2" s="1"/>
  <c r="BA538" i="2" s="1"/>
  <c r="BB538" i="2" s="1"/>
  <c r="BC538" i="2" s="1"/>
  <c r="BD538" i="2" s="1"/>
  <c r="BE538" i="2" s="1"/>
  <c r="BF538" i="2" s="1"/>
  <c r="BG538" i="2" s="1"/>
  <c r="BH538" i="2" s="1"/>
  <c r="AO117" i="2"/>
  <c r="AP117" i="2" s="1"/>
  <c r="AQ117" i="2" s="1"/>
  <c r="AR117" i="2" s="1"/>
  <c r="AS117" i="2" s="1"/>
  <c r="AT117" i="2" s="1"/>
  <c r="AU117" i="2" s="1"/>
  <c r="AV117" i="2" s="1"/>
  <c r="AW117" i="2" s="1"/>
  <c r="AX117" i="2" s="1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AO279" i="2"/>
  <c r="AP279" i="2" s="1"/>
  <c r="AQ279" i="2" s="1"/>
  <c r="AR279" i="2" s="1"/>
  <c r="AS279" i="2" s="1"/>
  <c r="AT279" i="2" s="1"/>
  <c r="AU279" i="2" s="1"/>
  <c r="AV279" i="2" s="1"/>
  <c r="AW279" i="2" s="1"/>
  <c r="AX279" i="2" s="1"/>
  <c r="AY279" i="2" s="1"/>
  <c r="AZ279" i="2" s="1"/>
  <c r="BA279" i="2" s="1"/>
  <c r="BB279" i="2" s="1"/>
  <c r="BC279" i="2" s="1"/>
  <c r="BD279" i="2" s="1"/>
  <c r="BE279" i="2" s="1"/>
  <c r="BF279" i="2" s="1"/>
  <c r="BG279" i="2" s="1"/>
  <c r="BH279" i="2" s="1"/>
  <c r="AO674" i="2"/>
  <c r="AP674" i="2" s="1"/>
  <c r="AQ674" i="2" s="1"/>
  <c r="AR674" i="2" s="1"/>
  <c r="AS674" i="2" s="1"/>
  <c r="AT674" i="2" s="1"/>
  <c r="AU674" i="2" s="1"/>
  <c r="AV674" i="2" s="1"/>
  <c r="AW674" i="2" s="1"/>
  <c r="AX674" i="2" s="1"/>
  <c r="AY674" i="2" s="1"/>
  <c r="AZ674" i="2" s="1"/>
  <c r="BA674" i="2" s="1"/>
  <c r="BB674" i="2" s="1"/>
  <c r="BC674" i="2" s="1"/>
  <c r="BD674" i="2" s="1"/>
  <c r="BE674" i="2" s="1"/>
  <c r="BF674" i="2" s="1"/>
  <c r="BG674" i="2" s="1"/>
  <c r="BH674" i="2" s="1"/>
  <c r="AO195" i="2"/>
  <c r="AP195" i="2" s="1"/>
  <c r="AQ195" i="2" s="1"/>
  <c r="AR195" i="2" s="1"/>
  <c r="AS195" i="2" s="1"/>
  <c r="AT195" i="2" s="1"/>
  <c r="AU195" i="2" s="1"/>
  <c r="AV195" i="2" s="1"/>
  <c r="AW195" i="2" s="1"/>
  <c r="AX195" i="2" s="1"/>
  <c r="AY195" i="2" s="1"/>
  <c r="AZ195" i="2" s="1"/>
  <c r="BA195" i="2" s="1"/>
  <c r="BB195" i="2" s="1"/>
  <c r="BC195" i="2" s="1"/>
  <c r="BD195" i="2" s="1"/>
  <c r="BE195" i="2" s="1"/>
  <c r="BF195" i="2" s="1"/>
  <c r="BG195" i="2" s="1"/>
  <c r="BH195" i="2" s="1"/>
  <c r="AO420" i="2"/>
  <c r="AP420" i="2" s="1"/>
  <c r="AQ420" i="2" s="1"/>
  <c r="AR420" i="2" s="1"/>
  <c r="AS420" i="2" s="1"/>
  <c r="AT420" i="2" s="1"/>
  <c r="AU420" i="2" s="1"/>
  <c r="AV420" i="2" s="1"/>
  <c r="AW420" i="2" s="1"/>
  <c r="AX420" i="2" s="1"/>
  <c r="AY420" i="2" s="1"/>
  <c r="AZ420" i="2" s="1"/>
  <c r="BA420" i="2" s="1"/>
  <c r="BB420" i="2" s="1"/>
  <c r="BC420" i="2" s="1"/>
  <c r="BD420" i="2" s="1"/>
  <c r="BE420" i="2" s="1"/>
  <c r="BF420" i="2" s="1"/>
  <c r="BG420" i="2" s="1"/>
  <c r="BH420" i="2" s="1"/>
  <c r="AO235" i="2"/>
  <c r="AP235" i="2" s="1"/>
  <c r="AQ235" i="2" s="1"/>
  <c r="AR235" i="2" s="1"/>
  <c r="AS235" i="2" s="1"/>
  <c r="AT235" i="2" s="1"/>
  <c r="AU235" i="2" s="1"/>
  <c r="AV235" i="2" s="1"/>
  <c r="AW235" i="2" s="1"/>
  <c r="AX235" i="2" s="1"/>
  <c r="AY235" i="2" s="1"/>
  <c r="AZ235" i="2" s="1"/>
  <c r="BA235" i="2" s="1"/>
  <c r="BB235" i="2" s="1"/>
  <c r="BC235" i="2" s="1"/>
  <c r="BD235" i="2" s="1"/>
  <c r="BE235" i="2" s="1"/>
  <c r="BF235" i="2" s="1"/>
  <c r="BG235" i="2" s="1"/>
  <c r="BH235" i="2" s="1"/>
  <c r="AO530" i="2"/>
  <c r="AP530" i="2" s="1"/>
  <c r="AQ530" i="2" s="1"/>
  <c r="AR530" i="2" s="1"/>
  <c r="AS530" i="2" s="1"/>
  <c r="AT530" i="2" s="1"/>
  <c r="AU530" i="2" s="1"/>
  <c r="AV530" i="2" s="1"/>
  <c r="AW530" i="2" s="1"/>
  <c r="AX530" i="2" s="1"/>
  <c r="AY530" i="2" s="1"/>
  <c r="AZ530" i="2" s="1"/>
  <c r="BA530" i="2" s="1"/>
  <c r="BB530" i="2" s="1"/>
  <c r="BC530" i="2" s="1"/>
  <c r="BD530" i="2" s="1"/>
  <c r="BE530" i="2" s="1"/>
  <c r="BF530" i="2" s="1"/>
  <c r="BG530" i="2" s="1"/>
  <c r="BH530" i="2" s="1"/>
  <c r="AO534" i="2"/>
  <c r="AP534" i="2" s="1"/>
  <c r="AQ534" i="2" s="1"/>
  <c r="AR534" i="2" s="1"/>
  <c r="AS534" i="2" s="1"/>
  <c r="AT534" i="2" s="1"/>
  <c r="AU534" i="2" s="1"/>
  <c r="AV534" i="2" s="1"/>
  <c r="AW534" i="2" s="1"/>
  <c r="AX534" i="2" s="1"/>
  <c r="AY534" i="2" s="1"/>
  <c r="AZ534" i="2" s="1"/>
  <c r="BA534" i="2" s="1"/>
  <c r="BB534" i="2" s="1"/>
  <c r="BC534" i="2" s="1"/>
  <c r="BD534" i="2" s="1"/>
  <c r="BE534" i="2" s="1"/>
  <c r="BF534" i="2" s="1"/>
  <c r="BG534" i="2" s="1"/>
  <c r="BH534" i="2" s="1"/>
  <c r="AO62" i="2"/>
  <c r="AP62" i="2" s="1"/>
  <c r="AQ62" i="2" s="1"/>
  <c r="AR62" i="2" s="1"/>
  <c r="AS62" i="2" s="1"/>
  <c r="AT62" i="2" s="1"/>
  <c r="AU62" i="2" s="1"/>
  <c r="AV62" i="2" s="1"/>
  <c r="AW62" i="2" s="1"/>
  <c r="AX62" i="2" s="1"/>
  <c r="AY62" i="2" s="1"/>
  <c r="AZ62" i="2" s="1"/>
  <c r="BA62" i="2" s="1"/>
  <c r="BB62" i="2" s="1"/>
  <c r="BC62" i="2" s="1"/>
  <c r="BD62" i="2" s="1"/>
  <c r="BE62" i="2" s="1"/>
  <c r="BF62" i="2" s="1"/>
  <c r="BG62" i="2" s="1"/>
  <c r="BH62" i="2" s="1"/>
  <c r="AO207" i="2"/>
  <c r="AP207" i="2" s="1"/>
  <c r="AQ207" i="2" s="1"/>
  <c r="AR207" i="2" s="1"/>
  <c r="AS207" i="2" s="1"/>
  <c r="AT207" i="2" s="1"/>
  <c r="AU207" i="2" s="1"/>
  <c r="AV207" i="2" s="1"/>
  <c r="AW207" i="2" s="1"/>
  <c r="AX207" i="2" s="1"/>
  <c r="AY207" i="2" s="1"/>
  <c r="AZ207" i="2" s="1"/>
  <c r="BA207" i="2" s="1"/>
  <c r="BB207" i="2" s="1"/>
  <c r="BC207" i="2" s="1"/>
  <c r="BD207" i="2" s="1"/>
  <c r="BE207" i="2" s="1"/>
  <c r="BF207" i="2" s="1"/>
  <c r="BG207" i="2" s="1"/>
  <c r="BH207" i="2" s="1"/>
  <c r="AO662" i="2"/>
  <c r="AP662" i="2" s="1"/>
  <c r="AQ662" i="2" s="1"/>
  <c r="AR662" i="2" s="1"/>
  <c r="AS662" i="2" s="1"/>
  <c r="AT662" i="2" s="1"/>
  <c r="AU662" i="2" s="1"/>
  <c r="AV662" i="2" s="1"/>
  <c r="AW662" i="2" s="1"/>
  <c r="AX662" i="2" s="1"/>
  <c r="AY662" i="2" s="1"/>
  <c r="AZ662" i="2" s="1"/>
  <c r="BA662" i="2" s="1"/>
  <c r="BB662" i="2" s="1"/>
  <c r="BC662" i="2" s="1"/>
  <c r="BD662" i="2" s="1"/>
  <c r="BE662" i="2" s="1"/>
  <c r="BF662" i="2" s="1"/>
  <c r="BG662" i="2" s="1"/>
  <c r="BH662" i="2" s="1"/>
  <c r="AO450" i="2"/>
  <c r="AP450" i="2" s="1"/>
  <c r="AQ450" i="2" s="1"/>
  <c r="AR450" i="2" s="1"/>
  <c r="AS450" i="2" s="1"/>
  <c r="AT450" i="2" s="1"/>
  <c r="AU450" i="2" s="1"/>
  <c r="AV450" i="2" s="1"/>
  <c r="AW450" i="2" s="1"/>
  <c r="AX450" i="2" s="1"/>
  <c r="AY450" i="2" s="1"/>
  <c r="AZ450" i="2" s="1"/>
  <c r="BA450" i="2" s="1"/>
  <c r="BB450" i="2" s="1"/>
  <c r="BC450" i="2" s="1"/>
  <c r="BD450" i="2" s="1"/>
  <c r="BE450" i="2" s="1"/>
  <c r="BF450" i="2" s="1"/>
  <c r="BG450" i="2" s="1"/>
  <c r="BH450" i="2" s="1"/>
  <c r="AO451" i="2"/>
  <c r="AP451" i="2" s="1"/>
  <c r="AQ451" i="2" s="1"/>
  <c r="AR451" i="2" s="1"/>
  <c r="AS451" i="2" s="1"/>
  <c r="AT451" i="2" s="1"/>
  <c r="AU451" i="2" s="1"/>
  <c r="AV451" i="2" s="1"/>
  <c r="AW451" i="2" s="1"/>
  <c r="AX451" i="2" s="1"/>
  <c r="AY451" i="2" s="1"/>
  <c r="AZ451" i="2" s="1"/>
  <c r="BA451" i="2" s="1"/>
  <c r="BB451" i="2" s="1"/>
  <c r="BC451" i="2" s="1"/>
  <c r="BD451" i="2" s="1"/>
  <c r="BE451" i="2" s="1"/>
  <c r="BF451" i="2" s="1"/>
  <c r="BG451" i="2" s="1"/>
  <c r="BH451" i="2" s="1"/>
  <c r="AO197" i="2"/>
  <c r="AP197" i="2" s="1"/>
  <c r="AQ197" i="2" s="1"/>
  <c r="AR197" i="2" s="1"/>
  <c r="AS197" i="2" s="1"/>
  <c r="AT197" i="2" s="1"/>
  <c r="AU197" i="2" s="1"/>
  <c r="AV197" i="2" s="1"/>
  <c r="AW197" i="2" s="1"/>
  <c r="AX197" i="2" s="1"/>
  <c r="AY197" i="2" s="1"/>
  <c r="AZ197" i="2" s="1"/>
  <c r="BA197" i="2" s="1"/>
  <c r="BB197" i="2" s="1"/>
  <c r="BC197" i="2" s="1"/>
  <c r="BD197" i="2" s="1"/>
  <c r="BE197" i="2" s="1"/>
  <c r="BF197" i="2" s="1"/>
  <c r="BG197" i="2" s="1"/>
  <c r="BH197" i="2" s="1"/>
  <c r="AO345" i="2"/>
  <c r="AP345" i="2" s="1"/>
  <c r="AQ345" i="2" s="1"/>
  <c r="AR345" i="2" s="1"/>
  <c r="AS345" i="2" s="1"/>
  <c r="AT345" i="2" s="1"/>
  <c r="AU345" i="2" s="1"/>
  <c r="AV345" i="2" s="1"/>
  <c r="AW345" i="2" s="1"/>
  <c r="AX345" i="2" s="1"/>
  <c r="AY345" i="2" s="1"/>
  <c r="AZ345" i="2" s="1"/>
  <c r="BA345" i="2" s="1"/>
  <c r="BB345" i="2" s="1"/>
  <c r="BC345" i="2" s="1"/>
  <c r="BD345" i="2" s="1"/>
  <c r="BE345" i="2" s="1"/>
  <c r="BF345" i="2" s="1"/>
  <c r="BG345" i="2" s="1"/>
  <c r="BH345" i="2" s="1"/>
  <c r="AO424" i="2"/>
  <c r="AP424" i="2" s="1"/>
  <c r="AQ424" i="2" s="1"/>
  <c r="AR424" i="2" s="1"/>
  <c r="AS424" i="2" s="1"/>
  <c r="AT424" i="2" s="1"/>
  <c r="AU424" i="2" s="1"/>
  <c r="AV424" i="2" s="1"/>
  <c r="AW424" i="2" s="1"/>
  <c r="AX424" i="2" s="1"/>
  <c r="AY424" i="2" s="1"/>
  <c r="AZ424" i="2" s="1"/>
  <c r="BA424" i="2" s="1"/>
  <c r="BB424" i="2" s="1"/>
  <c r="BC424" i="2" s="1"/>
  <c r="BD424" i="2" s="1"/>
  <c r="BE424" i="2" s="1"/>
  <c r="BF424" i="2" s="1"/>
  <c r="BG424" i="2" s="1"/>
  <c r="BH424" i="2" s="1"/>
  <c r="AO54" i="2"/>
  <c r="AP54" i="2" s="1"/>
  <c r="AQ54" i="2" s="1"/>
  <c r="AR54" i="2" s="1"/>
  <c r="AS54" i="2" s="1"/>
  <c r="AT54" i="2" s="1"/>
  <c r="AU54" i="2" s="1"/>
  <c r="AV54" i="2" s="1"/>
  <c r="AW54" i="2" s="1"/>
  <c r="AX54" i="2" s="1"/>
  <c r="AY54" i="2" s="1"/>
  <c r="AZ54" i="2" s="1"/>
  <c r="BA54" i="2" s="1"/>
  <c r="BB54" i="2" s="1"/>
  <c r="BC54" i="2" s="1"/>
  <c r="BD54" i="2" s="1"/>
  <c r="BE54" i="2" s="1"/>
  <c r="BF54" i="2" s="1"/>
  <c r="BG54" i="2" s="1"/>
  <c r="BH54" i="2" s="1"/>
  <c r="AO262" i="2"/>
  <c r="AP262" i="2" s="1"/>
  <c r="AQ262" i="2" s="1"/>
  <c r="AR262" i="2" s="1"/>
  <c r="AS262" i="2" s="1"/>
  <c r="AT262" i="2" s="1"/>
  <c r="AU262" i="2" s="1"/>
  <c r="AV262" i="2" s="1"/>
  <c r="AW262" i="2" s="1"/>
  <c r="AX262" i="2" s="1"/>
  <c r="AY262" i="2" s="1"/>
  <c r="AZ262" i="2" s="1"/>
  <c r="BA262" i="2" s="1"/>
  <c r="BB262" i="2" s="1"/>
  <c r="BC262" i="2" s="1"/>
  <c r="BD262" i="2" s="1"/>
  <c r="BE262" i="2" s="1"/>
  <c r="BF262" i="2" s="1"/>
  <c r="BG262" i="2" s="1"/>
  <c r="BH262" i="2" s="1"/>
  <c r="AO263" i="2"/>
  <c r="AP263" i="2" s="1"/>
  <c r="AQ263" i="2" s="1"/>
  <c r="AR263" i="2" s="1"/>
  <c r="AS263" i="2" s="1"/>
  <c r="AT263" i="2" s="1"/>
  <c r="AU263" i="2" s="1"/>
  <c r="AV263" i="2" s="1"/>
  <c r="AW263" i="2" s="1"/>
  <c r="AX263" i="2" s="1"/>
  <c r="AY263" i="2" s="1"/>
  <c r="AZ263" i="2" s="1"/>
  <c r="BA263" i="2" s="1"/>
  <c r="BB263" i="2" s="1"/>
  <c r="BC263" i="2" s="1"/>
  <c r="BD263" i="2" s="1"/>
  <c r="BE263" i="2" s="1"/>
  <c r="BF263" i="2" s="1"/>
  <c r="BG263" i="2" s="1"/>
  <c r="BH263" i="2" s="1"/>
  <c r="AO174" i="2"/>
  <c r="AP174" i="2" s="1"/>
  <c r="AQ174" i="2" s="1"/>
  <c r="AR174" i="2" s="1"/>
  <c r="AS174" i="2" s="1"/>
  <c r="AT174" i="2" s="1"/>
  <c r="AU174" i="2" s="1"/>
  <c r="AV174" i="2" s="1"/>
  <c r="AW174" i="2" s="1"/>
  <c r="AX174" i="2" s="1"/>
  <c r="AY174" i="2" s="1"/>
  <c r="AZ174" i="2" s="1"/>
  <c r="BA174" i="2" s="1"/>
  <c r="BB174" i="2" s="1"/>
  <c r="BC174" i="2" s="1"/>
  <c r="BD174" i="2" s="1"/>
  <c r="BE174" i="2" s="1"/>
  <c r="BF174" i="2" s="1"/>
  <c r="BG174" i="2" s="1"/>
  <c r="BH174" i="2" s="1"/>
  <c r="AO715" i="2"/>
  <c r="AP715" i="2" s="1"/>
  <c r="AQ715" i="2" s="1"/>
  <c r="AR715" i="2" s="1"/>
  <c r="AS715" i="2" s="1"/>
  <c r="AT715" i="2" s="1"/>
  <c r="AU715" i="2" s="1"/>
  <c r="AV715" i="2" s="1"/>
  <c r="AW715" i="2" s="1"/>
  <c r="AX715" i="2" s="1"/>
  <c r="AY715" i="2" s="1"/>
  <c r="AZ715" i="2" s="1"/>
  <c r="BA715" i="2" s="1"/>
  <c r="BB715" i="2" s="1"/>
  <c r="BC715" i="2" s="1"/>
  <c r="BD715" i="2" s="1"/>
  <c r="BE715" i="2" s="1"/>
  <c r="BF715" i="2" s="1"/>
  <c r="BG715" i="2" s="1"/>
  <c r="BH715" i="2" s="1"/>
  <c r="AO611" i="2"/>
  <c r="AP611" i="2" s="1"/>
  <c r="AQ611" i="2" s="1"/>
  <c r="AR611" i="2" s="1"/>
  <c r="AS611" i="2" s="1"/>
  <c r="AT611" i="2" s="1"/>
  <c r="AU611" i="2" s="1"/>
  <c r="AV611" i="2" s="1"/>
  <c r="AW611" i="2" s="1"/>
  <c r="AX611" i="2" s="1"/>
  <c r="AY611" i="2" s="1"/>
  <c r="AZ611" i="2" s="1"/>
  <c r="BA611" i="2" s="1"/>
  <c r="BB611" i="2" s="1"/>
  <c r="BC611" i="2" s="1"/>
  <c r="BD611" i="2" s="1"/>
  <c r="BE611" i="2" s="1"/>
  <c r="BF611" i="2" s="1"/>
  <c r="BG611" i="2" s="1"/>
  <c r="BH611" i="2" s="1"/>
  <c r="AO423" i="2"/>
  <c r="AP423" i="2" s="1"/>
  <c r="AQ423" i="2" s="1"/>
  <c r="AR423" i="2" s="1"/>
  <c r="AS423" i="2" s="1"/>
  <c r="AT423" i="2" s="1"/>
  <c r="AU423" i="2" s="1"/>
  <c r="AV423" i="2" s="1"/>
  <c r="AW423" i="2" s="1"/>
  <c r="AX423" i="2" s="1"/>
  <c r="AY423" i="2" s="1"/>
  <c r="AZ423" i="2" s="1"/>
  <c r="BA423" i="2" s="1"/>
  <c r="BB423" i="2" s="1"/>
  <c r="BC423" i="2" s="1"/>
  <c r="BD423" i="2" s="1"/>
  <c r="BE423" i="2" s="1"/>
  <c r="BF423" i="2" s="1"/>
  <c r="BG423" i="2" s="1"/>
  <c r="BH423" i="2" s="1"/>
  <c r="AO599" i="2"/>
  <c r="AP599" i="2" s="1"/>
  <c r="AQ599" i="2" s="1"/>
  <c r="AR599" i="2" s="1"/>
  <c r="AS599" i="2" s="1"/>
  <c r="AT599" i="2" s="1"/>
  <c r="AU599" i="2" s="1"/>
  <c r="AV599" i="2" s="1"/>
  <c r="AW599" i="2" s="1"/>
  <c r="AX599" i="2" s="1"/>
  <c r="AY599" i="2" s="1"/>
  <c r="AZ599" i="2" s="1"/>
  <c r="BA599" i="2" s="1"/>
  <c r="BB599" i="2" s="1"/>
  <c r="BC599" i="2" s="1"/>
  <c r="BD599" i="2" s="1"/>
  <c r="BE599" i="2" s="1"/>
  <c r="BF599" i="2" s="1"/>
  <c r="BG599" i="2" s="1"/>
  <c r="BH599" i="2" s="1"/>
  <c r="AO556" i="2"/>
  <c r="AP556" i="2" s="1"/>
  <c r="AQ556" i="2" s="1"/>
  <c r="AR556" i="2" s="1"/>
  <c r="AS556" i="2" s="1"/>
  <c r="AT556" i="2" s="1"/>
  <c r="AU556" i="2" s="1"/>
  <c r="AV556" i="2" s="1"/>
  <c r="AW556" i="2" s="1"/>
  <c r="AX556" i="2" s="1"/>
  <c r="AY556" i="2" s="1"/>
  <c r="AZ556" i="2" s="1"/>
  <c r="BA556" i="2" s="1"/>
  <c r="BB556" i="2" s="1"/>
  <c r="BC556" i="2" s="1"/>
  <c r="BD556" i="2" s="1"/>
  <c r="BE556" i="2" s="1"/>
  <c r="BF556" i="2" s="1"/>
  <c r="BG556" i="2" s="1"/>
  <c r="BH556" i="2" s="1"/>
  <c r="AO505" i="2"/>
  <c r="AP505" i="2" s="1"/>
  <c r="AQ505" i="2" s="1"/>
  <c r="AR505" i="2" s="1"/>
  <c r="AS505" i="2" s="1"/>
  <c r="AT505" i="2" s="1"/>
  <c r="AU505" i="2" s="1"/>
  <c r="AV505" i="2" s="1"/>
  <c r="AW505" i="2" s="1"/>
  <c r="AX505" i="2" s="1"/>
  <c r="AY505" i="2" s="1"/>
  <c r="AZ505" i="2" s="1"/>
  <c r="BA505" i="2" s="1"/>
  <c r="BB505" i="2" s="1"/>
  <c r="BC505" i="2" s="1"/>
  <c r="BD505" i="2" s="1"/>
  <c r="BE505" i="2" s="1"/>
  <c r="BF505" i="2" s="1"/>
  <c r="BG505" i="2" s="1"/>
  <c r="BH505" i="2" s="1"/>
  <c r="AO615" i="2"/>
  <c r="AP615" i="2" s="1"/>
  <c r="AQ615" i="2" s="1"/>
  <c r="AR615" i="2" s="1"/>
  <c r="AS615" i="2" s="1"/>
  <c r="AT615" i="2" s="1"/>
  <c r="AU615" i="2" s="1"/>
  <c r="AV615" i="2" s="1"/>
  <c r="AW615" i="2" s="1"/>
  <c r="AX615" i="2" s="1"/>
  <c r="AY615" i="2" s="1"/>
  <c r="AZ615" i="2" s="1"/>
  <c r="BA615" i="2" s="1"/>
  <c r="BB615" i="2" s="1"/>
  <c r="BC615" i="2" s="1"/>
  <c r="BD615" i="2" s="1"/>
  <c r="BE615" i="2" s="1"/>
  <c r="BF615" i="2" s="1"/>
  <c r="BG615" i="2" s="1"/>
  <c r="BH615" i="2" s="1"/>
  <c r="AO271" i="2"/>
  <c r="AP271" i="2" s="1"/>
  <c r="AQ271" i="2" s="1"/>
  <c r="AR271" i="2" s="1"/>
  <c r="AS271" i="2" s="1"/>
  <c r="AT271" i="2" s="1"/>
  <c r="AU271" i="2" s="1"/>
  <c r="AV271" i="2" s="1"/>
  <c r="AW271" i="2" s="1"/>
  <c r="AX271" i="2" s="1"/>
  <c r="AY271" i="2" s="1"/>
  <c r="AZ271" i="2" s="1"/>
  <c r="BA271" i="2" s="1"/>
  <c r="BB271" i="2" s="1"/>
  <c r="BC271" i="2" s="1"/>
  <c r="BD271" i="2" s="1"/>
  <c r="BE271" i="2" s="1"/>
  <c r="BF271" i="2" s="1"/>
  <c r="BG271" i="2" s="1"/>
  <c r="BH271" i="2" s="1"/>
  <c r="AO269" i="2"/>
  <c r="AP269" i="2" s="1"/>
  <c r="AQ269" i="2" s="1"/>
  <c r="AR269" i="2" s="1"/>
  <c r="AS269" i="2" s="1"/>
  <c r="AT269" i="2" s="1"/>
  <c r="AU269" i="2" s="1"/>
  <c r="AV269" i="2" s="1"/>
  <c r="AW269" i="2" s="1"/>
  <c r="AX269" i="2" s="1"/>
  <c r="AY269" i="2" s="1"/>
  <c r="AZ269" i="2" s="1"/>
  <c r="BA269" i="2" s="1"/>
  <c r="BB269" i="2" s="1"/>
  <c r="BC269" i="2" s="1"/>
  <c r="BD269" i="2" s="1"/>
  <c r="BE269" i="2" s="1"/>
  <c r="BF269" i="2" s="1"/>
  <c r="BG269" i="2" s="1"/>
  <c r="BH269" i="2" s="1"/>
  <c r="AO646" i="2"/>
  <c r="AP646" i="2" s="1"/>
  <c r="AQ646" i="2" s="1"/>
  <c r="AR646" i="2" s="1"/>
  <c r="AS646" i="2" s="1"/>
  <c r="AT646" i="2" s="1"/>
  <c r="AU646" i="2" s="1"/>
  <c r="AV646" i="2" s="1"/>
  <c r="AW646" i="2" s="1"/>
  <c r="AX646" i="2" s="1"/>
  <c r="AY646" i="2" s="1"/>
  <c r="AZ646" i="2" s="1"/>
  <c r="BA646" i="2" s="1"/>
  <c r="BB646" i="2" s="1"/>
  <c r="BC646" i="2" s="1"/>
  <c r="BD646" i="2" s="1"/>
  <c r="BE646" i="2" s="1"/>
  <c r="BF646" i="2" s="1"/>
  <c r="BG646" i="2" s="1"/>
  <c r="BH646" i="2" s="1"/>
  <c r="AO773" i="2"/>
  <c r="AP773" i="2" s="1"/>
  <c r="AQ773" i="2" s="1"/>
  <c r="AR773" i="2" s="1"/>
  <c r="AS773" i="2" s="1"/>
  <c r="AT773" i="2" s="1"/>
  <c r="AU773" i="2" s="1"/>
  <c r="AV773" i="2" s="1"/>
  <c r="AW773" i="2" s="1"/>
  <c r="AX773" i="2" s="1"/>
  <c r="AY773" i="2" s="1"/>
  <c r="AZ773" i="2" s="1"/>
  <c r="BA773" i="2" s="1"/>
  <c r="BB773" i="2" s="1"/>
  <c r="BC773" i="2" s="1"/>
  <c r="BD773" i="2" s="1"/>
  <c r="BE773" i="2" s="1"/>
  <c r="BF773" i="2" s="1"/>
  <c r="BG773" i="2" s="1"/>
  <c r="BH773" i="2" s="1"/>
  <c r="AO718" i="2"/>
  <c r="AP718" i="2" s="1"/>
  <c r="AQ718" i="2" s="1"/>
  <c r="AR718" i="2" s="1"/>
  <c r="AS718" i="2" s="1"/>
  <c r="AT718" i="2" s="1"/>
  <c r="AU718" i="2" s="1"/>
  <c r="AV718" i="2" s="1"/>
  <c r="AW718" i="2" s="1"/>
  <c r="AX718" i="2" s="1"/>
  <c r="AY718" i="2" s="1"/>
  <c r="AZ718" i="2" s="1"/>
  <c r="BA718" i="2" s="1"/>
  <c r="BB718" i="2" s="1"/>
  <c r="BC718" i="2" s="1"/>
  <c r="BD718" i="2" s="1"/>
  <c r="BE718" i="2" s="1"/>
  <c r="BF718" i="2" s="1"/>
  <c r="BG718" i="2" s="1"/>
  <c r="BH718" i="2" s="1"/>
  <c r="AO404" i="2"/>
  <c r="AP404" i="2" s="1"/>
  <c r="AQ404" i="2" s="1"/>
  <c r="AR404" i="2" s="1"/>
  <c r="AS404" i="2" s="1"/>
  <c r="AT404" i="2" s="1"/>
  <c r="AU404" i="2" s="1"/>
  <c r="AV404" i="2" s="1"/>
  <c r="AW404" i="2" s="1"/>
  <c r="AX404" i="2" s="1"/>
  <c r="AY404" i="2" s="1"/>
  <c r="AZ404" i="2" s="1"/>
  <c r="BA404" i="2" s="1"/>
  <c r="BB404" i="2" s="1"/>
  <c r="BC404" i="2" s="1"/>
  <c r="BD404" i="2" s="1"/>
  <c r="BE404" i="2" s="1"/>
  <c r="BF404" i="2" s="1"/>
  <c r="BG404" i="2" s="1"/>
  <c r="BH404" i="2" s="1"/>
  <c r="AO498" i="2"/>
  <c r="AP498" i="2" s="1"/>
  <c r="AQ498" i="2" s="1"/>
  <c r="AR498" i="2" s="1"/>
  <c r="AS498" i="2" s="1"/>
  <c r="AT498" i="2" s="1"/>
  <c r="AU498" i="2" s="1"/>
  <c r="AV498" i="2" s="1"/>
  <c r="AW498" i="2" s="1"/>
  <c r="AX498" i="2" s="1"/>
  <c r="AY498" i="2" s="1"/>
  <c r="AZ498" i="2" s="1"/>
  <c r="BA498" i="2" s="1"/>
  <c r="BB498" i="2" s="1"/>
  <c r="BC498" i="2" s="1"/>
  <c r="BD498" i="2" s="1"/>
  <c r="BE498" i="2" s="1"/>
  <c r="BF498" i="2" s="1"/>
  <c r="BG498" i="2" s="1"/>
  <c r="BH498" i="2" s="1"/>
  <c r="AO549" i="2"/>
  <c r="AP549" i="2" s="1"/>
  <c r="AQ549" i="2" s="1"/>
  <c r="AR549" i="2" s="1"/>
  <c r="AS549" i="2" s="1"/>
  <c r="AT549" i="2" s="1"/>
  <c r="AU549" i="2" s="1"/>
  <c r="AV549" i="2" s="1"/>
  <c r="AW549" i="2" s="1"/>
  <c r="AX549" i="2" s="1"/>
  <c r="AY549" i="2" s="1"/>
  <c r="AZ549" i="2" s="1"/>
  <c r="BA549" i="2" s="1"/>
  <c r="BB549" i="2" s="1"/>
  <c r="BC549" i="2" s="1"/>
  <c r="BD549" i="2" s="1"/>
  <c r="BE549" i="2" s="1"/>
  <c r="BF549" i="2" s="1"/>
  <c r="BG549" i="2" s="1"/>
  <c r="BH549" i="2" s="1"/>
  <c r="AO467" i="2"/>
  <c r="AP467" i="2" s="1"/>
  <c r="AQ467" i="2" s="1"/>
  <c r="AR467" i="2" s="1"/>
  <c r="AS467" i="2" s="1"/>
  <c r="AT467" i="2" s="1"/>
  <c r="AU467" i="2" s="1"/>
  <c r="AV467" i="2" s="1"/>
  <c r="AW467" i="2" s="1"/>
  <c r="AX467" i="2" s="1"/>
  <c r="AY467" i="2" s="1"/>
  <c r="AZ467" i="2" s="1"/>
  <c r="BA467" i="2" s="1"/>
  <c r="BB467" i="2" s="1"/>
  <c r="BC467" i="2" s="1"/>
  <c r="BD467" i="2" s="1"/>
  <c r="BE467" i="2" s="1"/>
  <c r="BF467" i="2" s="1"/>
  <c r="BG467" i="2" s="1"/>
  <c r="BH467" i="2" s="1"/>
  <c r="AO238" i="2"/>
  <c r="AP238" i="2" s="1"/>
  <c r="AQ238" i="2" s="1"/>
  <c r="AR238" i="2" s="1"/>
  <c r="AS238" i="2" s="1"/>
  <c r="AT238" i="2" s="1"/>
  <c r="AU238" i="2" s="1"/>
  <c r="AV238" i="2" s="1"/>
  <c r="AW238" i="2" s="1"/>
  <c r="AX238" i="2" s="1"/>
  <c r="AY238" i="2" s="1"/>
  <c r="AZ238" i="2" s="1"/>
  <c r="BA238" i="2" s="1"/>
  <c r="BB238" i="2" s="1"/>
  <c r="BC238" i="2" s="1"/>
  <c r="BD238" i="2" s="1"/>
  <c r="BE238" i="2" s="1"/>
  <c r="BF238" i="2" s="1"/>
  <c r="BG238" i="2" s="1"/>
  <c r="BH238" i="2" s="1"/>
  <c r="AO716" i="2"/>
  <c r="AP716" i="2" s="1"/>
  <c r="AQ716" i="2" s="1"/>
  <c r="AR716" i="2" s="1"/>
  <c r="AS716" i="2" s="1"/>
  <c r="AT716" i="2" s="1"/>
  <c r="AU716" i="2" s="1"/>
  <c r="AV716" i="2" s="1"/>
  <c r="AW716" i="2" s="1"/>
  <c r="AX716" i="2" s="1"/>
  <c r="AY716" i="2" s="1"/>
  <c r="AZ716" i="2" s="1"/>
  <c r="BA716" i="2" s="1"/>
  <c r="BB716" i="2" s="1"/>
  <c r="BC716" i="2" s="1"/>
  <c r="BD716" i="2" s="1"/>
  <c r="BE716" i="2" s="1"/>
  <c r="BF716" i="2" s="1"/>
  <c r="BG716" i="2" s="1"/>
  <c r="BH716" i="2" s="1"/>
  <c r="AO107" i="2"/>
  <c r="AP107" i="2" s="1"/>
  <c r="AQ107" i="2" s="1"/>
  <c r="AR107" i="2" s="1"/>
  <c r="AS107" i="2" s="1"/>
  <c r="AT107" i="2" s="1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AO84" i="2"/>
  <c r="AP84" i="2" s="1"/>
  <c r="AQ84" i="2" s="1"/>
  <c r="AR84" i="2" s="1"/>
  <c r="AS84" i="2" s="1"/>
  <c r="AT84" i="2" s="1"/>
  <c r="AU84" i="2" s="1"/>
  <c r="AV84" i="2" s="1"/>
  <c r="AW84" i="2" s="1"/>
  <c r="AX84" i="2" s="1"/>
  <c r="AY84" i="2" s="1"/>
  <c r="AZ84" i="2" s="1"/>
  <c r="BA84" i="2" s="1"/>
  <c r="BB84" i="2" s="1"/>
  <c r="BC84" i="2" s="1"/>
  <c r="BD84" i="2" s="1"/>
  <c r="BE84" i="2" s="1"/>
  <c r="BF84" i="2" s="1"/>
  <c r="BG84" i="2" s="1"/>
  <c r="BH84" i="2" s="1"/>
  <c r="AO131" i="2"/>
  <c r="AP131" i="2" s="1"/>
  <c r="AQ131" i="2" s="1"/>
  <c r="AR131" i="2" s="1"/>
  <c r="AS131" i="2" s="1"/>
  <c r="AT131" i="2" s="1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AO574" i="2"/>
  <c r="AP574" i="2" s="1"/>
  <c r="AQ574" i="2" s="1"/>
  <c r="AR574" i="2" s="1"/>
  <c r="AS574" i="2" s="1"/>
  <c r="AT574" i="2" s="1"/>
  <c r="AU574" i="2" s="1"/>
  <c r="AV574" i="2" s="1"/>
  <c r="AW574" i="2" s="1"/>
  <c r="AX574" i="2" s="1"/>
  <c r="AY574" i="2" s="1"/>
  <c r="AZ574" i="2" s="1"/>
  <c r="BA574" i="2" s="1"/>
  <c r="BB574" i="2" s="1"/>
  <c r="BC574" i="2" s="1"/>
  <c r="BD574" i="2" s="1"/>
  <c r="BE574" i="2" s="1"/>
  <c r="BF574" i="2" s="1"/>
  <c r="BG574" i="2" s="1"/>
  <c r="BH574" i="2" s="1"/>
  <c r="AO222" i="2"/>
  <c r="AP222" i="2" s="1"/>
  <c r="AQ222" i="2" s="1"/>
  <c r="AR222" i="2" s="1"/>
  <c r="AS222" i="2" s="1"/>
  <c r="AT222" i="2" s="1"/>
  <c r="AU222" i="2" s="1"/>
  <c r="AV222" i="2" s="1"/>
  <c r="AW222" i="2" s="1"/>
  <c r="AX222" i="2" s="1"/>
  <c r="AY222" i="2" s="1"/>
  <c r="AZ222" i="2" s="1"/>
  <c r="BA222" i="2" s="1"/>
  <c r="BB222" i="2" s="1"/>
  <c r="BC222" i="2" s="1"/>
  <c r="BD222" i="2" s="1"/>
  <c r="BE222" i="2" s="1"/>
  <c r="BF222" i="2" s="1"/>
  <c r="BG222" i="2" s="1"/>
  <c r="BH222" i="2" s="1"/>
  <c r="AO94" i="2"/>
  <c r="AP94" i="2" s="1"/>
  <c r="AQ94" i="2" s="1"/>
  <c r="AR94" i="2" s="1"/>
  <c r="AS94" i="2" s="1"/>
  <c r="AT94" i="2" s="1"/>
  <c r="AU94" i="2" s="1"/>
  <c r="AV94" i="2" s="1"/>
  <c r="AW94" i="2" s="1"/>
  <c r="AX94" i="2" s="1"/>
  <c r="AY94" i="2" s="1"/>
  <c r="AZ94" i="2" s="1"/>
  <c r="BA94" i="2" s="1"/>
  <c r="BB94" i="2" s="1"/>
  <c r="BC94" i="2" s="1"/>
  <c r="BD94" i="2" s="1"/>
  <c r="BE94" i="2" s="1"/>
  <c r="BF94" i="2" s="1"/>
  <c r="BG94" i="2" s="1"/>
  <c r="BH94" i="2" s="1"/>
  <c r="AO541" i="2"/>
  <c r="AP541" i="2" s="1"/>
  <c r="AQ541" i="2" s="1"/>
  <c r="AR541" i="2" s="1"/>
  <c r="AS541" i="2" s="1"/>
  <c r="AT541" i="2" s="1"/>
  <c r="AU541" i="2" s="1"/>
  <c r="AV541" i="2" s="1"/>
  <c r="AW541" i="2" s="1"/>
  <c r="AX541" i="2" s="1"/>
  <c r="AY541" i="2" s="1"/>
  <c r="AZ541" i="2" s="1"/>
  <c r="BA541" i="2" s="1"/>
  <c r="BB541" i="2" s="1"/>
  <c r="BC541" i="2" s="1"/>
  <c r="BD541" i="2" s="1"/>
  <c r="BE541" i="2" s="1"/>
  <c r="BF541" i="2" s="1"/>
  <c r="BG541" i="2" s="1"/>
  <c r="BH541" i="2" s="1"/>
  <c r="AO433" i="2"/>
  <c r="AP433" i="2" s="1"/>
  <c r="AQ433" i="2" s="1"/>
  <c r="AR433" i="2" s="1"/>
  <c r="AS433" i="2" s="1"/>
  <c r="AT433" i="2" s="1"/>
  <c r="AU433" i="2" s="1"/>
  <c r="AV433" i="2" s="1"/>
  <c r="AW433" i="2" s="1"/>
  <c r="AX433" i="2" s="1"/>
  <c r="AY433" i="2" s="1"/>
  <c r="AZ433" i="2" s="1"/>
  <c r="BA433" i="2" s="1"/>
  <c r="BB433" i="2" s="1"/>
  <c r="BC433" i="2" s="1"/>
  <c r="BD433" i="2" s="1"/>
  <c r="BE433" i="2" s="1"/>
  <c r="BF433" i="2" s="1"/>
  <c r="BG433" i="2" s="1"/>
  <c r="BH433" i="2" s="1"/>
  <c r="AO672" i="2"/>
  <c r="AP672" i="2" s="1"/>
  <c r="AQ672" i="2" s="1"/>
  <c r="AR672" i="2" s="1"/>
  <c r="AS672" i="2" s="1"/>
  <c r="AT672" i="2" s="1"/>
  <c r="AU672" i="2" s="1"/>
  <c r="AV672" i="2" s="1"/>
  <c r="AW672" i="2" s="1"/>
  <c r="AX672" i="2" s="1"/>
  <c r="AY672" i="2" s="1"/>
  <c r="AZ672" i="2" s="1"/>
  <c r="BA672" i="2" s="1"/>
  <c r="BB672" i="2" s="1"/>
  <c r="BC672" i="2" s="1"/>
  <c r="BD672" i="2" s="1"/>
  <c r="BE672" i="2" s="1"/>
  <c r="BF672" i="2" s="1"/>
  <c r="BG672" i="2" s="1"/>
  <c r="BH672" i="2" s="1"/>
  <c r="AO608" i="2"/>
  <c r="AP608" i="2" s="1"/>
  <c r="AQ608" i="2" s="1"/>
  <c r="AR608" i="2" s="1"/>
  <c r="AS608" i="2" s="1"/>
  <c r="AT608" i="2" s="1"/>
  <c r="AU608" i="2" s="1"/>
  <c r="AV608" i="2" s="1"/>
  <c r="AW608" i="2" s="1"/>
  <c r="AX608" i="2" s="1"/>
  <c r="AY608" i="2" s="1"/>
  <c r="AZ608" i="2" s="1"/>
  <c r="BA608" i="2" s="1"/>
  <c r="BB608" i="2" s="1"/>
  <c r="BC608" i="2" s="1"/>
  <c r="BD608" i="2" s="1"/>
  <c r="BE608" i="2" s="1"/>
  <c r="BF608" i="2" s="1"/>
  <c r="BG608" i="2" s="1"/>
  <c r="BH608" i="2" s="1"/>
  <c r="AO407" i="2"/>
  <c r="AP407" i="2" s="1"/>
  <c r="AQ407" i="2" s="1"/>
  <c r="AR407" i="2" s="1"/>
  <c r="AS407" i="2" s="1"/>
  <c r="AT407" i="2" s="1"/>
  <c r="AU407" i="2" s="1"/>
  <c r="AV407" i="2" s="1"/>
  <c r="AW407" i="2" s="1"/>
  <c r="AX407" i="2" s="1"/>
  <c r="AY407" i="2" s="1"/>
  <c r="AZ407" i="2" s="1"/>
  <c r="BA407" i="2" s="1"/>
  <c r="BB407" i="2" s="1"/>
  <c r="BC407" i="2" s="1"/>
  <c r="BD407" i="2" s="1"/>
  <c r="BE407" i="2" s="1"/>
  <c r="BF407" i="2" s="1"/>
  <c r="BG407" i="2" s="1"/>
  <c r="BH407" i="2" s="1"/>
  <c r="AO246" i="2"/>
  <c r="AP246" i="2" s="1"/>
  <c r="AQ246" i="2" s="1"/>
  <c r="AR246" i="2" s="1"/>
  <c r="AS246" i="2" s="1"/>
  <c r="AT246" i="2" s="1"/>
  <c r="AU246" i="2" s="1"/>
  <c r="AV246" i="2" s="1"/>
  <c r="AW246" i="2" s="1"/>
  <c r="AX246" i="2" s="1"/>
  <c r="AY246" i="2" s="1"/>
  <c r="AZ246" i="2" s="1"/>
  <c r="BA246" i="2" s="1"/>
  <c r="BB246" i="2" s="1"/>
  <c r="BC246" i="2" s="1"/>
  <c r="BD246" i="2" s="1"/>
  <c r="BE246" i="2" s="1"/>
  <c r="BF246" i="2" s="1"/>
  <c r="BG246" i="2" s="1"/>
  <c r="BH246" i="2" s="1"/>
  <c r="AO158" i="2"/>
  <c r="AP158" i="2" s="1"/>
  <c r="AQ158" i="2" s="1"/>
  <c r="AR158" i="2" s="1"/>
  <c r="AS158" i="2" s="1"/>
  <c r="AT158" i="2" s="1"/>
  <c r="AU158" i="2" s="1"/>
  <c r="AV158" i="2" s="1"/>
  <c r="AW158" i="2" s="1"/>
  <c r="AX158" i="2" s="1"/>
  <c r="AY158" i="2" s="1"/>
  <c r="AZ158" i="2" s="1"/>
  <c r="BA158" i="2" s="1"/>
  <c r="BB158" i="2" s="1"/>
  <c r="BC158" i="2" s="1"/>
  <c r="BD158" i="2" s="1"/>
  <c r="BE158" i="2" s="1"/>
  <c r="BF158" i="2" s="1"/>
  <c r="BG158" i="2" s="1"/>
  <c r="BH158" i="2" s="1"/>
  <c r="AO346" i="2"/>
  <c r="AP346" i="2" s="1"/>
  <c r="AQ346" i="2" s="1"/>
  <c r="AR346" i="2" s="1"/>
  <c r="AS346" i="2" s="1"/>
  <c r="AT346" i="2" s="1"/>
  <c r="AU346" i="2" s="1"/>
  <c r="AV346" i="2" s="1"/>
  <c r="AW346" i="2" s="1"/>
  <c r="AX346" i="2" s="1"/>
  <c r="AY346" i="2" s="1"/>
  <c r="AZ346" i="2" s="1"/>
  <c r="BA346" i="2" s="1"/>
  <c r="BB346" i="2" s="1"/>
  <c r="BC346" i="2" s="1"/>
  <c r="BD346" i="2" s="1"/>
  <c r="BE346" i="2" s="1"/>
  <c r="BF346" i="2" s="1"/>
  <c r="BG346" i="2" s="1"/>
  <c r="BH346" i="2" s="1"/>
  <c r="AO468" i="2"/>
  <c r="AP468" i="2" s="1"/>
  <c r="AQ468" i="2" s="1"/>
  <c r="AR468" i="2" s="1"/>
  <c r="AS468" i="2" s="1"/>
  <c r="AT468" i="2" s="1"/>
  <c r="AU468" i="2" s="1"/>
  <c r="AV468" i="2" s="1"/>
  <c r="AW468" i="2" s="1"/>
  <c r="AX468" i="2" s="1"/>
  <c r="AY468" i="2" s="1"/>
  <c r="AZ468" i="2" s="1"/>
  <c r="BA468" i="2" s="1"/>
  <c r="BB468" i="2" s="1"/>
  <c r="BC468" i="2" s="1"/>
  <c r="BD468" i="2" s="1"/>
  <c r="BE468" i="2" s="1"/>
  <c r="BF468" i="2" s="1"/>
  <c r="BG468" i="2" s="1"/>
  <c r="BH468" i="2" s="1"/>
  <c r="AO179" i="2"/>
  <c r="AP179" i="2" s="1"/>
  <c r="AQ179" i="2" s="1"/>
  <c r="AR179" i="2" s="1"/>
  <c r="AS179" i="2" s="1"/>
  <c r="AT179" i="2" s="1"/>
  <c r="AU179" i="2" s="1"/>
  <c r="AV179" i="2" s="1"/>
  <c r="AW179" i="2" s="1"/>
  <c r="AX179" i="2" s="1"/>
  <c r="AY179" i="2" s="1"/>
  <c r="AZ179" i="2" s="1"/>
  <c r="BA179" i="2" s="1"/>
  <c r="BB179" i="2" s="1"/>
  <c r="BC179" i="2" s="1"/>
  <c r="BD179" i="2" s="1"/>
  <c r="BE179" i="2" s="1"/>
  <c r="BF179" i="2" s="1"/>
  <c r="BG179" i="2" s="1"/>
  <c r="BH179" i="2" s="1"/>
  <c r="AO108" i="2"/>
  <c r="AP108" i="2" s="1"/>
  <c r="AQ108" i="2" s="1"/>
  <c r="AR108" i="2" s="1"/>
  <c r="AS108" i="2" s="1"/>
  <c r="AT108" i="2" s="1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AO149" i="2"/>
  <c r="AP149" i="2" s="1"/>
  <c r="AQ149" i="2" s="1"/>
  <c r="AR149" i="2" s="1"/>
  <c r="AS149" i="2" s="1"/>
  <c r="AT149" i="2" s="1"/>
  <c r="AU149" i="2" s="1"/>
  <c r="AV149" i="2" s="1"/>
  <c r="AW149" i="2" s="1"/>
  <c r="AX149" i="2" s="1"/>
  <c r="AY149" i="2" s="1"/>
  <c r="AZ149" i="2" s="1"/>
  <c r="BA149" i="2" s="1"/>
  <c r="BB149" i="2" s="1"/>
  <c r="BC149" i="2" s="1"/>
  <c r="BD149" i="2" s="1"/>
  <c r="BE149" i="2" s="1"/>
  <c r="BF149" i="2" s="1"/>
  <c r="BG149" i="2" s="1"/>
  <c r="BH149" i="2" s="1"/>
  <c r="AO524" i="2"/>
  <c r="AP524" i="2" s="1"/>
  <c r="AQ524" i="2" s="1"/>
  <c r="AR524" i="2" s="1"/>
  <c r="AS524" i="2" s="1"/>
  <c r="AT524" i="2" s="1"/>
  <c r="AU524" i="2" s="1"/>
  <c r="AV524" i="2" s="1"/>
  <c r="AW524" i="2" s="1"/>
  <c r="AX524" i="2" s="1"/>
  <c r="AY524" i="2" s="1"/>
  <c r="AZ524" i="2" s="1"/>
  <c r="BA524" i="2" s="1"/>
  <c r="BB524" i="2" s="1"/>
  <c r="BC524" i="2" s="1"/>
  <c r="BD524" i="2" s="1"/>
  <c r="BE524" i="2" s="1"/>
  <c r="BF524" i="2" s="1"/>
  <c r="BG524" i="2" s="1"/>
  <c r="BH524" i="2" s="1"/>
  <c r="AO119" i="2"/>
  <c r="AP119" i="2" s="1"/>
  <c r="AQ119" i="2" s="1"/>
  <c r="AR119" i="2" s="1"/>
  <c r="AS119" i="2" s="1"/>
  <c r="AT119" i="2" s="1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AO392" i="2"/>
  <c r="AP392" i="2" s="1"/>
  <c r="AQ392" i="2" s="1"/>
  <c r="AR392" i="2" s="1"/>
  <c r="AS392" i="2" s="1"/>
  <c r="AT392" i="2" s="1"/>
  <c r="AU392" i="2" s="1"/>
  <c r="AV392" i="2" s="1"/>
  <c r="AW392" i="2" s="1"/>
  <c r="AX392" i="2" s="1"/>
  <c r="AY392" i="2" s="1"/>
  <c r="AZ392" i="2" s="1"/>
  <c r="BA392" i="2" s="1"/>
  <c r="BB392" i="2" s="1"/>
  <c r="BC392" i="2" s="1"/>
  <c r="BD392" i="2" s="1"/>
  <c r="BE392" i="2" s="1"/>
  <c r="BF392" i="2" s="1"/>
  <c r="BG392" i="2" s="1"/>
  <c r="BH392" i="2" s="1"/>
  <c r="AO422" i="2"/>
  <c r="AP422" i="2" s="1"/>
  <c r="AQ422" i="2" s="1"/>
  <c r="AR422" i="2" s="1"/>
  <c r="AS422" i="2" s="1"/>
  <c r="AT422" i="2" s="1"/>
  <c r="AU422" i="2" s="1"/>
  <c r="AV422" i="2" s="1"/>
  <c r="AW422" i="2" s="1"/>
  <c r="AX422" i="2" s="1"/>
  <c r="AY422" i="2" s="1"/>
  <c r="AZ422" i="2" s="1"/>
  <c r="BA422" i="2" s="1"/>
  <c r="BB422" i="2" s="1"/>
  <c r="BC422" i="2" s="1"/>
  <c r="BD422" i="2" s="1"/>
  <c r="BE422" i="2" s="1"/>
  <c r="BF422" i="2" s="1"/>
  <c r="BG422" i="2" s="1"/>
  <c r="BH422" i="2" s="1"/>
  <c r="AO642" i="2"/>
  <c r="AP642" i="2" s="1"/>
  <c r="AQ642" i="2" s="1"/>
  <c r="AR642" i="2" s="1"/>
  <c r="AS642" i="2" s="1"/>
  <c r="AT642" i="2" s="1"/>
  <c r="AU642" i="2" s="1"/>
  <c r="AV642" i="2" s="1"/>
  <c r="AW642" i="2" s="1"/>
  <c r="AX642" i="2" s="1"/>
  <c r="AY642" i="2" s="1"/>
  <c r="AZ642" i="2" s="1"/>
  <c r="BA642" i="2" s="1"/>
  <c r="BB642" i="2" s="1"/>
  <c r="BC642" i="2" s="1"/>
  <c r="BD642" i="2" s="1"/>
  <c r="BE642" i="2" s="1"/>
  <c r="BF642" i="2" s="1"/>
  <c r="BG642" i="2" s="1"/>
  <c r="BH642" i="2" s="1"/>
  <c r="AO426" i="2"/>
  <c r="AP426" i="2" s="1"/>
  <c r="AQ426" i="2" s="1"/>
  <c r="AR426" i="2" s="1"/>
  <c r="AS426" i="2" s="1"/>
  <c r="AT426" i="2" s="1"/>
  <c r="AU426" i="2" s="1"/>
  <c r="AV426" i="2" s="1"/>
  <c r="AW426" i="2" s="1"/>
  <c r="AX426" i="2" s="1"/>
  <c r="AY426" i="2" s="1"/>
  <c r="AZ426" i="2" s="1"/>
  <c r="BA426" i="2" s="1"/>
  <c r="BB426" i="2" s="1"/>
  <c r="BC426" i="2" s="1"/>
  <c r="BD426" i="2" s="1"/>
  <c r="BE426" i="2" s="1"/>
  <c r="BF426" i="2" s="1"/>
  <c r="BG426" i="2" s="1"/>
  <c r="BH426" i="2" s="1"/>
  <c r="AO689" i="2"/>
  <c r="AP689" i="2" s="1"/>
  <c r="AQ689" i="2" s="1"/>
  <c r="AR689" i="2" s="1"/>
  <c r="AS689" i="2" s="1"/>
  <c r="AT689" i="2" s="1"/>
  <c r="AU689" i="2" s="1"/>
  <c r="AV689" i="2" s="1"/>
  <c r="AW689" i="2" s="1"/>
  <c r="AX689" i="2" s="1"/>
  <c r="AY689" i="2" s="1"/>
  <c r="AZ689" i="2" s="1"/>
  <c r="BA689" i="2" s="1"/>
  <c r="BB689" i="2" s="1"/>
  <c r="BC689" i="2" s="1"/>
  <c r="BD689" i="2" s="1"/>
  <c r="BE689" i="2" s="1"/>
  <c r="BF689" i="2" s="1"/>
  <c r="BG689" i="2" s="1"/>
  <c r="BH689" i="2" s="1"/>
  <c r="AO200" i="2"/>
  <c r="AP200" i="2" s="1"/>
  <c r="AQ200" i="2" s="1"/>
  <c r="AR200" i="2" s="1"/>
  <c r="AS200" i="2" s="1"/>
  <c r="AT200" i="2" s="1"/>
  <c r="AU200" i="2" s="1"/>
  <c r="AV200" i="2" s="1"/>
  <c r="AW200" i="2" s="1"/>
  <c r="AX200" i="2" s="1"/>
  <c r="AY200" i="2" s="1"/>
  <c r="AZ200" i="2" s="1"/>
  <c r="BA200" i="2" s="1"/>
  <c r="BB200" i="2" s="1"/>
  <c r="BC200" i="2" s="1"/>
  <c r="BD200" i="2" s="1"/>
  <c r="BE200" i="2" s="1"/>
  <c r="BF200" i="2" s="1"/>
  <c r="BG200" i="2" s="1"/>
  <c r="BH200" i="2" s="1"/>
  <c r="AO133" i="2"/>
  <c r="AP133" i="2" s="1"/>
  <c r="AQ133" i="2" s="1"/>
  <c r="AR133" i="2" s="1"/>
  <c r="AS133" i="2" s="1"/>
  <c r="AT133" i="2" s="1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AO713" i="2"/>
  <c r="AP713" i="2" s="1"/>
  <c r="AQ713" i="2" s="1"/>
  <c r="AR713" i="2" s="1"/>
  <c r="AS713" i="2" s="1"/>
  <c r="AT713" i="2" s="1"/>
  <c r="AU713" i="2" s="1"/>
  <c r="AV713" i="2" s="1"/>
  <c r="AW713" i="2" s="1"/>
  <c r="AX713" i="2" s="1"/>
  <c r="AY713" i="2" s="1"/>
  <c r="AZ713" i="2" s="1"/>
  <c r="BA713" i="2" s="1"/>
  <c r="BB713" i="2" s="1"/>
  <c r="BC713" i="2" s="1"/>
  <c r="BD713" i="2" s="1"/>
  <c r="BE713" i="2" s="1"/>
  <c r="BF713" i="2" s="1"/>
  <c r="BG713" i="2" s="1"/>
  <c r="BH713" i="2" s="1"/>
  <c r="AO356" i="2"/>
  <c r="AP356" i="2" s="1"/>
  <c r="AQ356" i="2" s="1"/>
  <c r="AR356" i="2" s="1"/>
  <c r="AS356" i="2" s="1"/>
  <c r="AT356" i="2" s="1"/>
  <c r="AU356" i="2" s="1"/>
  <c r="AV356" i="2" s="1"/>
  <c r="AW356" i="2" s="1"/>
  <c r="AX356" i="2" s="1"/>
  <c r="AY356" i="2" s="1"/>
  <c r="AZ356" i="2" s="1"/>
  <c r="BA356" i="2" s="1"/>
  <c r="BB356" i="2" s="1"/>
  <c r="BC356" i="2" s="1"/>
  <c r="BD356" i="2" s="1"/>
  <c r="BE356" i="2" s="1"/>
  <c r="BF356" i="2" s="1"/>
  <c r="BG356" i="2" s="1"/>
  <c r="BH356" i="2" s="1"/>
  <c r="AO438" i="2"/>
  <c r="AP438" i="2" s="1"/>
  <c r="AQ438" i="2" s="1"/>
  <c r="AR438" i="2" s="1"/>
  <c r="AS438" i="2" s="1"/>
  <c r="AT438" i="2" s="1"/>
  <c r="AU438" i="2" s="1"/>
  <c r="AV438" i="2" s="1"/>
  <c r="AW438" i="2" s="1"/>
  <c r="AX438" i="2" s="1"/>
  <c r="AY438" i="2" s="1"/>
  <c r="AZ438" i="2" s="1"/>
  <c r="BA438" i="2" s="1"/>
  <c r="BB438" i="2" s="1"/>
  <c r="BC438" i="2" s="1"/>
  <c r="BD438" i="2" s="1"/>
  <c r="BE438" i="2" s="1"/>
  <c r="BF438" i="2" s="1"/>
  <c r="BG438" i="2" s="1"/>
  <c r="BH438" i="2" s="1"/>
  <c r="AO702" i="2"/>
  <c r="AP702" i="2" s="1"/>
  <c r="AQ702" i="2" s="1"/>
  <c r="AR702" i="2" s="1"/>
  <c r="AS702" i="2" s="1"/>
  <c r="AT702" i="2" s="1"/>
  <c r="AU702" i="2" s="1"/>
  <c r="AV702" i="2" s="1"/>
  <c r="AW702" i="2" s="1"/>
  <c r="AX702" i="2" s="1"/>
  <c r="AY702" i="2" s="1"/>
  <c r="AZ702" i="2" s="1"/>
  <c r="BA702" i="2" s="1"/>
  <c r="BB702" i="2" s="1"/>
  <c r="BC702" i="2" s="1"/>
  <c r="BD702" i="2" s="1"/>
  <c r="BE702" i="2" s="1"/>
  <c r="BF702" i="2" s="1"/>
  <c r="BG702" i="2" s="1"/>
  <c r="BH702" i="2" s="1"/>
  <c r="AO700" i="2"/>
  <c r="AP700" i="2" s="1"/>
  <c r="AQ700" i="2" s="1"/>
  <c r="AR700" i="2" s="1"/>
  <c r="AS700" i="2" s="1"/>
  <c r="AT700" i="2" s="1"/>
  <c r="AU700" i="2" s="1"/>
  <c r="AV700" i="2" s="1"/>
  <c r="AW700" i="2" s="1"/>
  <c r="AX700" i="2" s="1"/>
  <c r="AY700" i="2" s="1"/>
  <c r="AZ700" i="2" s="1"/>
  <c r="BA700" i="2" s="1"/>
  <c r="BB700" i="2" s="1"/>
  <c r="BC700" i="2" s="1"/>
  <c r="BD700" i="2" s="1"/>
  <c r="BE700" i="2" s="1"/>
  <c r="BF700" i="2" s="1"/>
  <c r="BG700" i="2" s="1"/>
  <c r="BH700" i="2" s="1"/>
  <c r="AO56" i="2"/>
  <c r="AP56" i="2" s="1"/>
  <c r="AQ56" i="2" s="1"/>
  <c r="AR56" i="2" s="1"/>
  <c r="AS56" i="2" s="1"/>
  <c r="AT56" i="2" s="1"/>
  <c r="AU56" i="2" s="1"/>
  <c r="AV56" i="2" s="1"/>
  <c r="AW56" i="2" s="1"/>
  <c r="AX56" i="2" s="1"/>
  <c r="AY56" i="2" s="1"/>
  <c r="AZ56" i="2" s="1"/>
  <c r="BA56" i="2" s="1"/>
  <c r="BB56" i="2" s="1"/>
  <c r="BC56" i="2" s="1"/>
  <c r="BD56" i="2" s="1"/>
  <c r="BE56" i="2" s="1"/>
  <c r="BF56" i="2" s="1"/>
  <c r="BG56" i="2" s="1"/>
  <c r="BH56" i="2" s="1"/>
  <c r="AO160" i="2"/>
  <c r="AP160" i="2" s="1"/>
  <c r="AQ160" i="2" s="1"/>
  <c r="AR160" i="2" s="1"/>
  <c r="AS160" i="2" s="1"/>
  <c r="AT160" i="2" s="1"/>
  <c r="AU160" i="2" s="1"/>
  <c r="AV160" i="2" s="1"/>
  <c r="AW160" i="2" s="1"/>
  <c r="AX160" i="2" s="1"/>
  <c r="AY160" i="2" s="1"/>
  <c r="AZ160" i="2" s="1"/>
  <c r="BA160" i="2" s="1"/>
  <c r="BB160" i="2" s="1"/>
  <c r="BC160" i="2" s="1"/>
  <c r="BD160" i="2" s="1"/>
  <c r="BE160" i="2" s="1"/>
  <c r="BF160" i="2" s="1"/>
  <c r="BG160" i="2" s="1"/>
  <c r="BH160" i="2" s="1"/>
  <c r="AO278" i="2"/>
  <c r="AP278" i="2" s="1"/>
  <c r="AQ278" i="2" s="1"/>
  <c r="AR278" i="2" s="1"/>
  <c r="AS278" i="2" s="1"/>
  <c r="AT278" i="2" s="1"/>
  <c r="AU278" i="2" s="1"/>
  <c r="AV278" i="2" s="1"/>
  <c r="AW278" i="2" s="1"/>
  <c r="AX278" i="2" s="1"/>
  <c r="AY278" i="2" s="1"/>
  <c r="AZ278" i="2" s="1"/>
  <c r="BA278" i="2" s="1"/>
  <c r="BB278" i="2" s="1"/>
  <c r="BC278" i="2" s="1"/>
  <c r="BD278" i="2" s="1"/>
  <c r="BE278" i="2" s="1"/>
  <c r="BF278" i="2" s="1"/>
  <c r="BG278" i="2" s="1"/>
  <c r="BH278" i="2" s="1"/>
  <c r="AO563" i="2"/>
  <c r="AP563" i="2" s="1"/>
  <c r="AQ563" i="2" s="1"/>
  <c r="AR563" i="2" s="1"/>
  <c r="AS563" i="2" s="1"/>
  <c r="AT563" i="2" s="1"/>
  <c r="AU563" i="2" s="1"/>
  <c r="AV563" i="2" s="1"/>
  <c r="AW563" i="2" s="1"/>
  <c r="AX563" i="2" s="1"/>
  <c r="AY563" i="2" s="1"/>
  <c r="AZ563" i="2" s="1"/>
  <c r="BA563" i="2" s="1"/>
  <c r="BB563" i="2" s="1"/>
  <c r="BC563" i="2" s="1"/>
  <c r="BD563" i="2" s="1"/>
  <c r="BE563" i="2" s="1"/>
  <c r="BF563" i="2" s="1"/>
  <c r="BG563" i="2" s="1"/>
  <c r="BH563" i="2" s="1"/>
  <c r="AO245" i="2"/>
  <c r="AP245" i="2" s="1"/>
  <c r="AQ245" i="2" s="1"/>
  <c r="AR245" i="2" s="1"/>
  <c r="AS245" i="2" s="1"/>
  <c r="AT245" i="2" s="1"/>
  <c r="AU245" i="2" s="1"/>
  <c r="AV245" i="2" s="1"/>
  <c r="AW245" i="2" s="1"/>
  <c r="AX245" i="2" s="1"/>
  <c r="AY245" i="2" s="1"/>
  <c r="AZ245" i="2" s="1"/>
  <c r="BA245" i="2" s="1"/>
  <c r="BB245" i="2" s="1"/>
  <c r="BC245" i="2" s="1"/>
  <c r="BD245" i="2" s="1"/>
  <c r="BE245" i="2" s="1"/>
  <c r="BF245" i="2" s="1"/>
  <c r="BG245" i="2" s="1"/>
  <c r="BH245" i="2" s="1"/>
  <c r="AO720" i="2"/>
  <c r="AP720" i="2" s="1"/>
  <c r="AQ720" i="2" s="1"/>
  <c r="AR720" i="2" s="1"/>
  <c r="AS720" i="2" s="1"/>
  <c r="AT720" i="2" s="1"/>
  <c r="AU720" i="2" s="1"/>
  <c r="AV720" i="2" s="1"/>
  <c r="AW720" i="2" s="1"/>
  <c r="AX720" i="2" s="1"/>
  <c r="AY720" i="2" s="1"/>
  <c r="AZ720" i="2" s="1"/>
  <c r="BA720" i="2" s="1"/>
  <c r="BB720" i="2" s="1"/>
  <c r="BC720" i="2" s="1"/>
  <c r="BD720" i="2" s="1"/>
  <c r="BE720" i="2" s="1"/>
  <c r="BF720" i="2" s="1"/>
  <c r="BG720" i="2" s="1"/>
  <c r="BH720" i="2" s="1"/>
  <c r="AO80" i="2"/>
  <c r="AP80" i="2" s="1"/>
  <c r="AQ80" i="2" s="1"/>
  <c r="AR80" i="2" s="1"/>
  <c r="AS80" i="2" s="1"/>
  <c r="AT80" i="2" s="1"/>
  <c r="AU80" i="2" s="1"/>
  <c r="AV80" i="2" s="1"/>
  <c r="AW80" i="2" s="1"/>
  <c r="AX80" i="2" s="1"/>
  <c r="AY80" i="2" s="1"/>
  <c r="AZ80" i="2" s="1"/>
  <c r="BA80" i="2" s="1"/>
  <c r="BB80" i="2" s="1"/>
  <c r="BC80" i="2" s="1"/>
  <c r="BD80" i="2" s="1"/>
  <c r="BE80" i="2" s="1"/>
  <c r="BF80" i="2" s="1"/>
  <c r="BG80" i="2" s="1"/>
  <c r="BH80" i="2" s="1"/>
  <c r="AO387" i="2"/>
  <c r="AP387" i="2" s="1"/>
  <c r="AQ387" i="2" s="1"/>
  <c r="AR387" i="2" s="1"/>
  <c r="AS387" i="2" s="1"/>
  <c r="AT387" i="2" s="1"/>
  <c r="AU387" i="2" s="1"/>
  <c r="AV387" i="2" s="1"/>
  <c r="AW387" i="2" s="1"/>
  <c r="AX387" i="2" s="1"/>
  <c r="AY387" i="2" s="1"/>
  <c r="AZ387" i="2" s="1"/>
  <c r="BA387" i="2" s="1"/>
  <c r="BB387" i="2" s="1"/>
  <c r="BC387" i="2" s="1"/>
  <c r="BD387" i="2" s="1"/>
  <c r="BE387" i="2" s="1"/>
  <c r="BF387" i="2" s="1"/>
  <c r="BG387" i="2" s="1"/>
  <c r="BH387" i="2" s="1"/>
  <c r="AO434" i="2"/>
  <c r="AP434" i="2" s="1"/>
  <c r="AQ434" i="2" s="1"/>
  <c r="AR434" i="2" s="1"/>
  <c r="AS434" i="2" s="1"/>
  <c r="AT434" i="2" s="1"/>
  <c r="AU434" i="2" s="1"/>
  <c r="AV434" i="2" s="1"/>
  <c r="AW434" i="2" s="1"/>
  <c r="AX434" i="2" s="1"/>
  <c r="AY434" i="2" s="1"/>
  <c r="AZ434" i="2" s="1"/>
  <c r="BA434" i="2" s="1"/>
  <c r="BB434" i="2" s="1"/>
  <c r="BC434" i="2" s="1"/>
  <c r="BD434" i="2" s="1"/>
  <c r="BE434" i="2" s="1"/>
  <c r="BF434" i="2" s="1"/>
  <c r="BG434" i="2" s="1"/>
  <c r="BH434" i="2" s="1"/>
  <c r="AO191" i="2"/>
  <c r="AP191" i="2" s="1"/>
  <c r="AQ191" i="2" s="1"/>
  <c r="AR191" i="2" s="1"/>
  <c r="AS191" i="2" s="1"/>
  <c r="AT191" i="2" s="1"/>
  <c r="AU191" i="2" s="1"/>
  <c r="AV191" i="2" s="1"/>
  <c r="AW191" i="2" s="1"/>
  <c r="AX191" i="2" s="1"/>
  <c r="AY191" i="2" s="1"/>
  <c r="AZ191" i="2" s="1"/>
  <c r="BA191" i="2" s="1"/>
  <c r="BB191" i="2" s="1"/>
  <c r="BC191" i="2" s="1"/>
  <c r="BD191" i="2" s="1"/>
  <c r="BE191" i="2" s="1"/>
  <c r="BF191" i="2" s="1"/>
  <c r="BG191" i="2" s="1"/>
  <c r="BH191" i="2" s="1"/>
  <c r="AO83" i="2"/>
  <c r="AP83" i="2" s="1"/>
  <c r="AQ83" i="2" s="1"/>
  <c r="AR83" i="2" s="1"/>
  <c r="AS83" i="2" s="1"/>
  <c r="AT83" i="2" s="1"/>
  <c r="AU83" i="2" s="1"/>
  <c r="AV83" i="2" s="1"/>
  <c r="AW83" i="2" s="1"/>
  <c r="AX83" i="2" s="1"/>
  <c r="AY83" i="2" s="1"/>
  <c r="AZ83" i="2" s="1"/>
  <c r="BA83" i="2" s="1"/>
  <c r="BB83" i="2" s="1"/>
  <c r="BC83" i="2" s="1"/>
  <c r="BD83" i="2" s="1"/>
  <c r="BE83" i="2" s="1"/>
  <c r="BF83" i="2" s="1"/>
  <c r="BG83" i="2" s="1"/>
  <c r="BH83" i="2" s="1"/>
  <c r="AO311" i="2"/>
  <c r="AP311" i="2" s="1"/>
  <c r="AQ311" i="2" s="1"/>
  <c r="AR311" i="2" s="1"/>
  <c r="AS311" i="2" s="1"/>
  <c r="AT311" i="2" s="1"/>
  <c r="AU311" i="2" s="1"/>
  <c r="AV311" i="2" s="1"/>
  <c r="AW311" i="2" s="1"/>
  <c r="AX311" i="2" s="1"/>
  <c r="AY311" i="2" s="1"/>
  <c r="AZ311" i="2" s="1"/>
  <c r="BA311" i="2" s="1"/>
  <c r="BB311" i="2" s="1"/>
  <c r="BC311" i="2" s="1"/>
  <c r="BD311" i="2" s="1"/>
  <c r="BE311" i="2" s="1"/>
  <c r="BF311" i="2" s="1"/>
  <c r="BG311" i="2" s="1"/>
  <c r="BH311" i="2" s="1"/>
  <c r="AO226" i="2"/>
  <c r="AP226" i="2" s="1"/>
  <c r="AQ226" i="2" s="1"/>
  <c r="AR226" i="2" s="1"/>
  <c r="AS226" i="2" s="1"/>
  <c r="AT226" i="2" s="1"/>
  <c r="AU226" i="2" s="1"/>
  <c r="AV226" i="2" s="1"/>
  <c r="AW226" i="2" s="1"/>
  <c r="AX226" i="2" s="1"/>
  <c r="AY226" i="2" s="1"/>
  <c r="AZ226" i="2" s="1"/>
  <c r="BA226" i="2" s="1"/>
  <c r="BB226" i="2" s="1"/>
  <c r="BC226" i="2" s="1"/>
  <c r="BD226" i="2" s="1"/>
  <c r="BE226" i="2" s="1"/>
  <c r="BF226" i="2" s="1"/>
  <c r="BG226" i="2" s="1"/>
  <c r="BH226" i="2" s="1"/>
  <c r="AO350" i="2"/>
  <c r="AP350" i="2" s="1"/>
  <c r="AQ350" i="2" s="1"/>
  <c r="AR350" i="2" s="1"/>
  <c r="AS350" i="2" s="1"/>
  <c r="AT350" i="2" s="1"/>
  <c r="AU350" i="2" s="1"/>
  <c r="AV350" i="2" s="1"/>
  <c r="AW350" i="2" s="1"/>
  <c r="AX350" i="2" s="1"/>
  <c r="AY350" i="2" s="1"/>
  <c r="AZ350" i="2" s="1"/>
  <c r="BA350" i="2" s="1"/>
  <c r="BB350" i="2" s="1"/>
  <c r="BC350" i="2" s="1"/>
  <c r="BD350" i="2" s="1"/>
  <c r="BE350" i="2" s="1"/>
  <c r="BF350" i="2" s="1"/>
  <c r="BG350" i="2" s="1"/>
  <c r="BH350" i="2" s="1"/>
  <c r="AO154" i="2"/>
  <c r="AP154" i="2" s="1"/>
  <c r="AQ154" i="2" s="1"/>
  <c r="AR154" i="2" s="1"/>
  <c r="AS154" i="2" s="1"/>
  <c r="AT154" i="2" s="1"/>
  <c r="AU154" i="2" s="1"/>
  <c r="AV154" i="2" s="1"/>
  <c r="AW154" i="2" s="1"/>
  <c r="AX154" i="2" s="1"/>
  <c r="AY154" i="2" s="1"/>
  <c r="AZ154" i="2" s="1"/>
  <c r="BA154" i="2" s="1"/>
  <c r="BB154" i="2" s="1"/>
  <c r="BC154" i="2" s="1"/>
  <c r="BD154" i="2" s="1"/>
  <c r="BE154" i="2" s="1"/>
  <c r="BF154" i="2" s="1"/>
  <c r="BG154" i="2" s="1"/>
  <c r="BH154" i="2" s="1"/>
  <c r="AO47" i="2"/>
  <c r="AP47" i="2" s="1"/>
  <c r="AQ47" i="2" s="1"/>
  <c r="AR47" i="2" s="1"/>
  <c r="AS47" i="2" s="1"/>
  <c r="AT47" i="2" s="1"/>
  <c r="AU47" i="2" s="1"/>
  <c r="AV47" i="2" s="1"/>
  <c r="AW47" i="2" s="1"/>
  <c r="AX47" i="2" s="1"/>
  <c r="AY47" i="2" s="1"/>
  <c r="AZ47" i="2" s="1"/>
  <c r="BA47" i="2" s="1"/>
  <c r="BB47" i="2" s="1"/>
  <c r="BC47" i="2" s="1"/>
  <c r="BD47" i="2" s="1"/>
  <c r="BE47" i="2" s="1"/>
  <c r="BF47" i="2" s="1"/>
  <c r="BG47" i="2" s="1"/>
  <c r="BH47" i="2" s="1"/>
  <c r="AO242" i="2"/>
  <c r="AP242" i="2" s="1"/>
  <c r="AQ242" i="2" s="1"/>
  <c r="AR242" i="2" s="1"/>
  <c r="AS242" i="2" s="1"/>
  <c r="AT242" i="2" s="1"/>
  <c r="AU242" i="2" s="1"/>
  <c r="AV242" i="2" s="1"/>
  <c r="AW242" i="2" s="1"/>
  <c r="AX242" i="2" s="1"/>
  <c r="AY242" i="2" s="1"/>
  <c r="AZ242" i="2" s="1"/>
  <c r="BA242" i="2" s="1"/>
  <c r="BB242" i="2" s="1"/>
  <c r="BC242" i="2" s="1"/>
  <c r="BD242" i="2" s="1"/>
  <c r="BE242" i="2" s="1"/>
  <c r="BF242" i="2" s="1"/>
  <c r="BG242" i="2" s="1"/>
  <c r="BH242" i="2" s="1"/>
  <c r="AO408" i="2"/>
  <c r="AP408" i="2" s="1"/>
  <c r="AQ408" i="2" s="1"/>
  <c r="AR408" i="2" s="1"/>
  <c r="AS408" i="2" s="1"/>
  <c r="AT408" i="2" s="1"/>
  <c r="AU408" i="2" s="1"/>
  <c r="AV408" i="2" s="1"/>
  <c r="AW408" i="2" s="1"/>
  <c r="AX408" i="2" s="1"/>
  <c r="AY408" i="2" s="1"/>
  <c r="AZ408" i="2" s="1"/>
  <c r="BA408" i="2" s="1"/>
  <c r="BB408" i="2" s="1"/>
  <c r="BC408" i="2" s="1"/>
  <c r="BD408" i="2" s="1"/>
  <c r="BE408" i="2" s="1"/>
  <c r="BF408" i="2" s="1"/>
  <c r="BG408" i="2" s="1"/>
  <c r="BH408" i="2" s="1"/>
  <c r="AO316" i="2"/>
  <c r="AP316" i="2" s="1"/>
  <c r="AQ316" i="2" s="1"/>
  <c r="AR316" i="2" s="1"/>
  <c r="AS316" i="2" s="1"/>
  <c r="AT316" i="2" s="1"/>
  <c r="AU316" i="2" s="1"/>
  <c r="AV316" i="2" s="1"/>
  <c r="AW316" i="2" s="1"/>
  <c r="AX316" i="2" s="1"/>
  <c r="AY316" i="2" s="1"/>
  <c r="AZ316" i="2" s="1"/>
  <c r="BA316" i="2" s="1"/>
  <c r="BB316" i="2" s="1"/>
  <c r="BC316" i="2" s="1"/>
  <c r="BD316" i="2" s="1"/>
  <c r="BE316" i="2" s="1"/>
  <c r="BF316" i="2" s="1"/>
  <c r="BG316" i="2" s="1"/>
  <c r="BH316" i="2" s="1"/>
  <c r="AO666" i="2"/>
  <c r="AP666" i="2" s="1"/>
  <c r="AQ666" i="2" s="1"/>
  <c r="AR666" i="2" s="1"/>
  <c r="AS666" i="2" s="1"/>
  <c r="AT666" i="2" s="1"/>
  <c r="AU666" i="2" s="1"/>
  <c r="AV666" i="2" s="1"/>
  <c r="AW666" i="2" s="1"/>
  <c r="AX666" i="2" s="1"/>
  <c r="AY666" i="2" s="1"/>
  <c r="AZ666" i="2" s="1"/>
  <c r="BA666" i="2" s="1"/>
  <c r="BB666" i="2" s="1"/>
  <c r="BC666" i="2" s="1"/>
  <c r="BD666" i="2" s="1"/>
  <c r="BE666" i="2" s="1"/>
  <c r="BF666" i="2" s="1"/>
  <c r="BG666" i="2" s="1"/>
  <c r="BH666" i="2" s="1"/>
  <c r="AO170" i="2"/>
  <c r="AP170" i="2" s="1"/>
  <c r="AQ170" i="2" s="1"/>
  <c r="AR170" i="2" s="1"/>
  <c r="AS170" i="2" s="1"/>
  <c r="AT170" i="2" s="1"/>
  <c r="AU170" i="2" s="1"/>
  <c r="AV170" i="2" s="1"/>
  <c r="AW170" i="2" s="1"/>
  <c r="AX170" i="2" s="1"/>
  <c r="AY170" i="2" s="1"/>
  <c r="AZ170" i="2" s="1"/>
  <c r="BA170" i="2" s="1"/>
  <c r="BB170" i="2" s="1"/>
  <c r="BC170" i="2" s="1"/>
  <c r="BD170" i="2" s="1"/>
  <c r="BE170" i="2" s="1"/>
  <c r="BF170" i="2" s="1"/>
  <c r="BG170" i="2" s="1"/>
  <c r="BH170" i="2" s="1"/>
  <c r="AO304" i="2"/>
  <c r="AP304" i="2" s="1"/>
  <c r="AQ304" i="2" s="1"/>
  <c r="AR304" i="2" s="1"/>
  <c r="AS304" i="2" s="1"/>
  <c r="AT304" i="2" s="1"/>
  <c r="AU304" i="2" s="1"/>
  <c r="AV304" i="2" s="1"/>
  <c r="AW304" i="2" s="1"/>
  <c r="AX304" i="2" s="1"/>
  <c r="AY304" i="2" s="1"/>
  <c r="AZ304" i="2" s="1"/>
  <c r="BA304" i="2" s="1"/>
  <c r="BB304" i="2" s="1"/>
  <c r="BC304" i="2" s="1"/>
  <c r="BD304" i="2" s="1"/>
  <c r="BE304" i="2" s="1"/>
  <c r="BF304" i="2" s="1"/>
  <c r="BG304" i="2" s="1"/>
  <c r="BH304" i="2" s="1"/>
  <c r="AO667" i="2"/>
  <c r="AP667" i="2" s="1"/>
  <c r="AQ667" i="2" s="1"/>
  <c r="AR667" i="2" s="1"/>
  <c r="AS667" i="2" s="1"/>
  <c r="AT667" i="2" s="1"/>
  <c r="AU667" i="2" s="1"/>
  <c r="AV667" i="2" s="1"/>
  <c r="AW667" i="2" s="1"/>
  <c r="AX667" i="2" s="1"/>
  <c r="AY667" i="2" s="1"/>
  <c r="AZ667" i="2" s="1"/>
  <c r="BA667" i="2" s="1"/>
  <c r="BB667" i="2" s="1"/>
  <c r="BC667" i="2" s="1"/>
  <c r="BD667" i="2" s="1"/>
  <c r="BE667" i="2" s="1"/>
  <c r="BF667" i="2" s="1"/>
  <c r="BG667" i="2" s="1"/>
  <c r="BH667" i="2" s="1"/>
  <c r="AO602" i="2"/>
  <c r="AP602" i="2" s="1"/>
  <c r="AQ602" i="2" s="1"/>
  <c r="AR602" i="2" s="1"/>
  <c r="AS602" i="2" s="1"/>
  <c r="AT602" i="2" s="1"/>
  <c r="AU602" i="2" s="1"/>
  <c r="AV602" i="2" s="1"/>
  <c r="AW602" i="2" s="1"/>
  <c r="AX602" i="2" s="1"/>
  <c r="AY602" i="2" s="1"/>
  <c r="AZ602" i="2" s="1"/>
  <c r="BA602" i="2" s="1"/>
  <c r="BB602" i="2" s="1"/>
  <c r="BC602" i="2" s="1"/>
  <c r="BD602" i="2" s="1"/>
  <c r="BE602" i="2" s="1"/>
  <c r="BF602" i="2" s="1"/>
  <c r="BG602" i="2" s="1"/>
  <c r="BH602" i="2" s="1"/>
  <c r="AO540" i="2"/>
  <c r="AP540" i="2" s="1"/>
  <c r="AQ540" i="2" s="1"/>
  <c r="AR540" i="2" s="1"/>
  <c r="AS540" i="2" s="1"/>
  <c r="AT540" i="2" s="1"/>
  <c r="AU540" i="2" s="1"/>
  <c r="AV540" i="2" s="1"/>
  <c r="AW540" i="2" s="1"/>
  <c r="AX540" i="2" s="1"/>
  <c r="AY540" i="2" s="1"/>
  <c r="AZ540" i="2" s="1"/>
  <c r="BA540" i="2" s="1"/>
  <c r="BB540" i="2" s="1"/>
  <c r="BC540" i="2" s="1"/>
  <c r="BD540" i="2" s="1"/>
  <c r="BE540" i="2" s="1"/>
  <c r="BF540" i="2" s="1"/>
  <c r="BG540" i="2" s="1"/>
  <c r="BH540" i="2" s="1"/>
  <c r="AO45" i="2"/>
  <c r="AP45" i="2" s="1"/>
  <c r="AQ45" i="2" s="1"/>
  <c r="AR45" i="2" s="1"/>
  <c r="AS45" i="2" s="1"/>
  <c r="AT45" i="2" s="1"/>
  <c r="AU45" i="2" s="1"/>
  <c r="AV45" i="2" s="1"/>
  <c r="AW45" i="2" s="1"/>
  <c r="AX45" i="2" s="1"/>
  <c r="AY45" i="2" s="1"/>
  <c r="AZ45" i="2" s="1"/>
  <c r="BA45" i="2" s="1"/>
  <c r="BB45" i="2" s="1"/>
  <c r="BC45" i="2" s="1"/>
  <c r="BD45" i="2" s="1"/>
  <c r="BE45" i="2" s="1"/>
  <c r="BF45" i="2" s="1"/>
  <c r="BG45" i="2" s="1"/>
  <c r="BH45" i="2" s="1"/>
  <c r="AO306" i="2"/>
  <c r="AP306" i="2" s="1"/>
  <c r="AQ306" i="2" s="1"/>
  <c r="AR306" i="2" s="1"/>
  <c r="AS306" i="2" s="1"/>
  <c r="AT306" i="2" s="1"/>
  <c r="AU306" i="2" s="1"/>
  <c r="AV306" i="2" s="1"/>
  <c r="AW306" i="2" s="1"/>
  <c r="AX306" i="2" s="1"/>
  <c r="AY306" i="2" s="1"/>
  <c r="AZ306" i="2" s="1"/>
  <c r="BA306" i="2" s="1"/>
  <c r="BB306" i="2" s="1"/>
  <c r="BC306" i="2" s="1"/>
  <c r="BD306" i="2" s="1"/>
  <c r="BE306" i="2" s="1"/>
  <c r="BF306" i="2" s="1"/>
  <c r="BG306" i="2" s="1"/>
  <c r="BH306" i="2" s="1"/>
  <c r="AO796" i="2"/>
  <c r="AP796" i="2" s="1"/>
  <c r="AQ796" i="2" s="1"/>
  <c r="AR796" i="2" s="1"/>
  <c r="AS796" i="2" s="1"/>
  <c r="AT796" i="2" s="1"/>
  <c r="AU796" i="2" s="1"/>
  <c r="AV796" i="2" s="1"/>
  <c r="AW796" i="2" s="1"/>
  <c r="AX796" i="2" s="1"/>
  <c r="AY796" i="2" s="1"/>
  <c r="AZ796" i="2" s="1"/>
  <c r="BA796" i="2" s="1"/>
  <c r="BB796" i="2" s="1"/>
  <c r="BC796" i="2" s="1"/>
  <c r="BD796" i="2" s="1"/>
  <c r="BE796" i="2" s="1"/>
  <c r="BF796" i="2" s="1"/>
  <c r="BG796" i="2" s="1"/>
  <c r="BH796" i="2" s="1"/>
  <c r="AO480" i="2"/>
  <c r="AP480" i="2" s="1"/>
  <c r="AQ480" i="2" s="1"/>
  <c r="AR480" i="2" s="1"/>
  <c r="AS480" i="2" s="1"/>
  <c r="AT480" i="2" s="1"/>
  <c r="AU480" i="2" s="1"/>
  <c r="AV480" i="2" s="1"/>
  <c r="AW480" i="2" s="1"/>
  <c r="AX480" i="2" s="1"/>
  <c r="AY480" i="2" s="1"/>
  <c r="AZ480" i="2" s="1"/>
  <c r="BA480" i="2" s="1"/>
  <c r="BB480" i="2" s="1"/>
  <c r="BC480" i="2" s="1"/>
  <c r="BD480" i="2" s="1"/>
  <c r="BE480" i="2" s="1"/>
  <c r="BF480" i="2" s="1"/>
  <c r="BG480" i="2" s="1"/>
  <c r="BH480" i="2" s="1"/>
  <c r="AO525" i="2"/>
  <c r="AP525" i="2" s="1"/>
  <c r="AQ525" i="2" s="1"/>
  <c r="AR525" i="2" s="1"/>
  <c r="AS525" i="2" s="1"/>
  <c r="AT525" i="2" s="1"/>
  <c r="AU525" i="2" s="1"/>
  <c r="AV525" i="2" s="1"/>
  <c r="AW525" i="2" s="1"/>
  <c r="AX525" i="2" s="1"/>
  <c r="AY525" i="2" s="1"/>
  <c r="AZ525" i="2" s="1"/>
  <c r="BA525" i="2" s="1"/>
  <c r="BB525" i="2" s="1"/>
  <c r="BC525" i="2" s="1"/>
  <c r="BD525" i="2" s="1"/>
  <c r="BE525" i="2" s="1"/>
  <c r="BF525" i="2" s="1"/>
  <c r="BG525" i="2" s="1"/>
  <c r="BH525" i="2" s="1"/>
  <c r="AO722" i="2"/>
  <c r="AP722" i="2" s="1"/>
  <c r="AQ722" i="2" s="1"/>
  <c r="AR722" i="2" s="1"/>
  <c r="AS722" i="2" s="1"/>
  <c r="AT722" i="2" s="1"/>
  <c r="AU722" i="2" s="1"/>
  <c r="AV722" i="2" s="1"/>
  <c r="AW722" i="2" s="1"/>
  <c r="AX722" i="2" s="1"/>
  <c r="AY722" i="2" s="1"/>
  <c r="AZ722" i="2" s="1"/>
  <c r="BA722" i="2" s="1"/>
  <c r="BB722" i="2" s="1"/>
  <c r="BC722" i="2" s="1"/>
  <c r="BD722" i="2" s="1"/>
  <c r="BE722" i="2" s="1"/>
  <c r="BF722" i="2" s="1"/>
  <c r="BG722" i="2" s="1"/>
  <c r="BH722" i="2" s="1"/>
  <c r="AO719" i="2"/>
  <c r="AP719" i="2" s="1"/>
  <c r="AQ719" i="2" s="1"/>
  <c r="AR719" i="2" s="1"/>
  <c r="AS719" i="2" s="1"/>
  <c r="AT719" i="2" s="1"/>
  <c r="AU719" i="2" s="1"/>
  <c r="AV719" i="2" s="1"/>
  <c r="AW719" i="2" s="1"/>
  <c r="AX719" i="2" s="1"/>
  <c r="AY719" i="2" s="1"/>
  <c r="AZ719" i="2" s="1"/>
  <c r="BA719" i="2" s="1"/>
  <c r="BB719" i="2" s="1"/>
  <c r="BC719" i="2" s="1"/>
  <c r="BD719" i="2" s="1"/>
  <c r="BE719" i="2" s="1"/>
  <c r="BF719" i="2" s="1"/>
  <c r="BG719" i="2" s="1"/>
  <c r="BH719" i="2" s="1"/>
  <c r="AO90" i="2"/>
  <c r="AP90" i="2" s="1"/>
  <c r="AQ90" i="2" s="1"/>
  <c r="AR90" i="2" s="1"/>
  <c r="AS90" i="2" s="1"/>
  <c r="AT90" i="2" s="1"/>
  <c r="AU90" i="2" s="1"/>
  <c r="AV90" i="2" s="1"/>
  <c r="AW90" i="2" s="1"/>
  <c r="AX90" i="2" s="1"/>
  <c r="AY90" i="2" s="1"/>
  <c r="AZ90" i="2" s="1"/>
  <c r="BA90" i="2" s="1"/>
  <c r="BB90" i="2" s="1"/>
  <c r="BC90" i="2" s="1"/>
  <c r="BD90" i="2" s="1"/>
  <c r="BE90" i="2" s="1"/>
  <c r="BF90" i="2" s="1"/>
  <c r="BG90" i="2" s="1"/>
  <c r="BH90" i="2" s="1"/>
  <c r="AO669" i="2"/>
  <c r="AP669" i="2" s="1"/>
  <c r="AQ669" i="2" s="1"/>
  <c r="AR669" i="2" s="1"/>
  <c r="AS669" i="2" s="1"/>
  <c r="AT669" i="2" s="1"/>
  <c r="AU669" i="2" s="1"/>
  <c r="AV669" i="2" s="1"/>
  <c r="AW669" i="2" s="1"/>
  <c r="AX669" i="2" s="1"/>
  <c r="AY669" i="2" s="1"/>
  <c r="AZ669" i="2" s="1"/>
  <c r="BA669" i="2" s="1"/>
  <c r="BB669" i="2" s="1"/>
  <c r="BC669" i="2" s="1"/>
  <c r="BD669" i="2" s="1"/>
  <c r="BE669" i="2" s="1"/>
  <c r="BF669" i="2" s="1"/>
  <c r="BG669" i="2" s="1"/>
  <c r="BH669" i="2" s="1"/>
  <c r="AO571" i="2"/>
  <c r="AP571" i="2" s="1"/>
  <c r="AQ571" i="2" s="1"/>
  <c r="AR571" i="2" s="1"/>
  <c r="AS571" i="2" s="1"/>
  <c r="AT571" i="2" s="1"/>
  <c r="AU571" i="2" s="1"/>
  <c r="AV571" i="2" s="1"/>
  <c r="AW571" i="2" s="1"/>
  <c r="AX571" i="2" s="1"/>
  <c r="AY571" i="2" s="1"/>
  <c r="AZ571" i="2" s="1"/>
  <c r="BA571" i="2" s="1"/>
  <c r="BB571" i="2" s="1"/>
  <c r="BC571" i="2" s="1"/>
  <c r="BD571" i="2" s="1"/>
  <c r="BE571" i="2" s="1"/>
  <c r="BF571" i="2" s="1"/>
  <c r="BG571" i="2" s="1"/>
  <c r="BH571" i="2" s="1"/>
  <c r="AO607" i="2"/>
  <c r="AP607" i="2" s="1"/>
  <c r="AQ607" i="2" s="1"/>
  <c r="AR607" i="2" s="1"/>
  <c r="AS607" i="2" s="1"/>
  <c r="AT607" i="2" s="1"/>
  <c r="AU607" i="2" s="1"/>
  <c r="AV607" i="2" s="1"/>
  <c r="AW607" i="2" s="1"/>
  <c r="AX607" i="2" s="1"/>
  <c r="AY607" i="2" s="1"/>
  <c r="AZ607" i="2" s="1"/>
  <c r="BA607" i="2" s="1"/>
  <c r="BB607" i="2" s="1"/>
  <c r="BC607" i="2" s="1"/>
  <c r="BD607" i="2" s="1"/>
  <c r="BE607" i="2" s="1"/>
  <c r="BF607" i="2" s="1"/>
  <c r="BG607" i="2" s="1"/>
  <c r="BH607" i="2" s="1"/>
  <c r="AO198" i="2"/>
  <c r="AP198" i="2" s="1"/>
  <c r="AQ198" i="2" s="1"/>
  <c r="AR198" i="2" s="1"/>
  <c r="AS198" i="2" s="1"/>
  <c r="AT198" i="2" s="1"/>
  <c r="AU198" i="2" s="1"/>
  <c r="AV198" i="2" s="1"/>
  <c r="AW198" i="2" s="1"/>
  <c r="AX198" i="2" s="1"/>
  <c r="AY198" i="2" s="1"/>
  <c r="AZ198" i="2" s="1"/>
  <c r="BA198" i="2" s="1"/>
  <c r="BB198" i="2" s="1"/>
  <c r="BC198" i="2" s="1"/>
  <c r="BD198" i="2" s="1"/>
  <c r="BE198" i="2" s="1"/>
  <c r="BF198" i="2" s="1"/>
  <c r="BG198" i="2" s="1"/>
  <c r="BH198" i="2" s="1"/>
  <c r="AO241" i="2"/>
  <c r="AP241" i="2" s="1"/>
  <c r="AQ241" i="2" s="1"/>
  <c r="AR241" i="2" s="1"/>
  <c r="AS241" i="2" s="1"/>
  <c r="AT241" i="2" s="1"/>
  <c r="AU241" i="2" s="1"/>
  <c r="AV241" i="2" s="1"/>
  <c r="AW241" i="2" s="1"/>
  <c r="AX241" i="2" s="1"/>
  <c r="AY241" i="2" s="1"/>
  <c r="AZ241" i="2" s="1"/>
  <c r="BA241" i="2" s="1"/>
  <c r="BB241" i="2" s="1"/>
  <c r="BC241" i="2" s="1"/>
  <c r="BD241" i="2" s="1"/>
  <c r="BE241" i="2" s="1"/>
  <c r="BF241" i="2" s="1"/>
  <c r="BG241" i="2" s="1"/>
  <c r="BH241" i="2" s="1"/>
  <c r="AO234" i="2"/>
  <c r="AP234" i="2" s="1"/>
  <c r="AQ234" i="2" s="1"/>
  <c r="AR234" i="2" s="1"/>
  <c r="AS234" i="2" s="1"/>
  <c r="AT234" i="2" s="1"/>
  <c r="AU234" i="2" s="1"/>
  <c r="AV234" i="2" s="1"/>
  <c r="AW234" i="2" s="1"/>
  <c r="AX234" i="2" s="1"/>
  <c r="AY234" i="2" s="1"/>
  <c r="AZ234" i="2" s="1"/>
  <c r="BA234" i="2" s="1"/>
  <c r="BB234" i="2" s="1"/>
  <c r="BC234" i="2" s="1"/>
  <c r="BD234" i="2" s="1"/>
  <c r="BE234" i="2" s="1"/>
  <c r="BF234" i="2" s="1"/>
  <c r="BG234" i="2" s="1"/>
  <c r="BH234" i="2" s="1"/>
  <c r="AO648" i="2"/>
  <c r="AP648" i="2" s="1"/>
  <c r="AQ648" i="2" s="1"/>
  <c r="AR648" i="2" s="1"/>
  <c r="AS648" i="2" s="1"/>
  <c r="AT648" i="2" s="1"/>
  <c r="AU648" i="2" s="1"/>
  <c r="AV648" i="2" s="1"/>
  <c r="AW648" i="2" s="1"/>
  <c r="AX648" i="2" s="1"/>
  <c r="AY648" i="2" s="1"/>
  <c r="AZ648" i="2" s="1"/>
  <c r="BA648" i="2" s="1"/>
  <c r="BB648" i="2" s="1"/>
  <c r="BC648" i="2" s="1"/>
  <c r="BD648" i="2" s="1"/>
  <c r="BE648" i="2" s="1"/>
  <c r="BF648" i="2" s="1"/>
  <c r="BG648" i="2" s="1"/>
  <c r="BH648" i="2" s="1"/>
  <c r="AO533" i="2"/>
  <c r="AP533" i="2" s="1"/>
  <c r="AQ533" i="2" s="1"/>
  <c r="AR533" i="2" s="1"/>
  <c r="AS533" i="2" s="1"/>
  <c r="AT533" i="2" s="1"/>
  <c r="AU533" i="2" s="1"/>
  <c r="AV533" i="2" s="1"/>
  <c r="AW533" i="2" s="1"/>
  <c r="AX533" i="2" s="1"/>
  <c r="AY533" i="2" s="1"/>
  <c r="AZ533" i="2" s="1"/>
  <c r="BA533" i="2" s="1"/>
  <c r="BB533" i="2" s="1"/>
  <c r="BC533" i="2" s="1"/>
  <c r="BD533" i="2" s="1"/>
  <c r="BE533" i="2" s="1"/>
  <c r="BF533" i="2" s="1"/>
  <c r="BG533" i="2" s="1"/>
  <c r="BH533" i="2" s="1"/>
  <c r="AO591" i="2"/>
  <c r="AP591" i="2" s="1"/>
  <c r="AQ591" i="2" s="1"/>
  <c r="AR591" i="2" s="1"/>
  <c r="AS591" i="2" s="1"/>
  <c r="AT591" i="2" s="1"/>
  <c r="AU591" i="2" s="1"/>
  <c r="AV591" i="2" s="1"/>
  <c r="AW591" i="2" s="1"/>
  <c r="AX591" i="2" s="1"/>
  <c r="AY591" i="2" s="1"/>
  <c r="AZ591" i="2" s="1"/>
  <c r="BA591" i="2" s="1"/>
  <c r="BB591" i="2" s="1"/>
  <c r="BC591" i="2" s="1"/>
  <c r="BD591" i="2" s="1"/>
  <c r="BE591" i="2" s="1"/>
  <c r="BF591" i="2" s="1"/>
  <c r="BG591" i="2" s="1"/>
  <c r="BH591" i="2" s="1"/>
  <c r="AO500" i="2"/>
  <c r="AP500" i="2" s="1"/>
  <c r="AQ500" i="2" s="1"/>
  <c r="AR500" i="2" s="1"/>
  <c r="AS500" i="2" s="1"/>
  <c r="AT500" i="2" s="1"/>
  <c r="AU500" i="2" s="1"/>
  <c r="AV500" i="2" s="1"/>
  <c r="AW500" i="2" s="1"/>
  <c r="AX500" i="2" s="1"/>
  <c r="AY500" i="2" s="1"/>
  <c r="AZ500" i="2" s="1"/>
  <c r="BA500" i="2" s="1"/>
  <c r="BB500" i="2" s="1"/>
  <c r="BC500" i="2" s="1"/>
  <c r="BD500" i="2" s="1"/>
  <c r="BE500" i="2" s="1"/>
  <c r="BF500" i="2" s="1"/>
  <c r="BG500" i="2" s="1"/>
  <c r="BH500" i="2" s="1"/>
  <c r="AO493" i="2"/>
  <c r="AP493" i="2" s="1"/>
  <c r="AQ493" i="2" s="1"/>
  <c r="AR493" i="2" s="1"/>
  <c r="AS493" i="2" s="1"/>
  <c r="AT493" i="2" s="1"/>
  <c r="AU493" i="2" s="1"/>
  <c r="AV493" i="2" s="1"/>
  <c r="AW493" i="2" s="1"/>
  <c r="AX493" i="2" s="1"/>
  <c r="AY493" i="2" s="1"/>
  <c r="AZ493" i="2" s="1"/>
  <c r="BA493" i="2" s="1"/>
  <c r="BB493" i="2" s="1"/>
  <c r="BC493" i="2" s="1"/>
  <c r="BD493" i="2" s="1"/>
  <c r="BE493" i="2" s="1"/>
  <c r="BF493" i="2" s="1"/>
  <c r="BG493" i="2" s="1"/>
  <c r="BH493" i="2" s="1"/>
  <c r="AO319" i="2"/>
  <c r="AP319" i="2" s="1"/>
  <c r="AQ319" i="2" s="1"/>
  <c r="AR319" i="2" s="1"/>
  <c r="AS319" i="2" s="1"/>
  <c r="AT319" i="2" s="1"/>
  <c r="AU319" i="2" s="1"/>
  <c r="AV319" i="2" s="1"/>
  <c r="AW319" i="2" s="1"/>
  <c r="AX319" i="2" s="1"/>
  <c r="AY319" i="2" s="1"/>
  <c r="AZ319" i="2" s="1"/>
  <c r="BA319" i="2" s="1"/>
  <c r="BB319" i="2" s="1"/>
  <c r="BC319" i="2" s="1"/>
  <c r="BD319" i="2" s="1"/>
  <c r="BE319" i="2" s="1"/>
  <c r="BF319" i="2" s="1"/>
  <c r="BG319" i="2" s="1"/>
  <c r="BH319" i="2" s="1"/>
  <c r="AO503" i="2"/>
  <c r="AP503" i="2" s="1"/>
  <c r="AQ503" i="2" s="1"/>
  <c r="AR503" i="2" s="1"/>
  <c r="AS503" i="2" s="1"/>
  <c r="AT503" i="2" s="1"/>
  <c r="AU503" i="2" s="1"/>
  <c r="AV503" i="2" s="1"/>
  <c r="AW503" i="2" s="1"/>
  <c r="AX503" i="2" s="1"/>
  <c r="AY503" i="2" s="1"/>
  <c r="AZ503" i="2" s="1"/>
  <c r="BA503" i="2" s="1"/>
  <c r="BB503" i="2" s="1"/>
  <c r="BC503" i="2" s="1"/>
  <c r="BD503" i="2" s="1"/>
  <c r="BE503" i="2" s="1"/>
  <c r="BF503" i="2" s="1"/>
  <c r="BG503" i="2" s="1"/>
  <c r="BH503" i="2" s="1"/>
  <c r="AO609" i="2"/>
  <c r="AP609" i="2" s="1"/>
  <c r="AQ609" i="2" s="1"/>
  <c r="AR609" i="2" s="1"/>
  <c r="AS609" i="2" s="1"/>
  <c r="AT609" i="2" s="1"/>
  <c r="AU609" i="2" s="1"/>
  <c r="AV609" i="2" s="1"/>
  <c r="AW609" i="2" s="1"/>
  <c r="AX609" i="2" s="1"/>
  <c r="AY609" i="2" s="1"/>
  <c r="AZ609" i="2" s="1"/>
  <c r="BA609" i="2" s="1"/>
  <c r="BB609" i="2" s="1"/>
  <c r="BC609" i="2" s="1"/>
  <c r="BD609" i="2" s="1"/>
  <c r="BE609" i="2" s="1"/>
  <c r="BF609" i="2" s="1"/>
  <c r="BG609" i="2" s="1"/>
  <c r="BH609" i="2" s="1"/>
  <c r="AO497" i="2"/>
  <c r="AP497" i="2" s="1"/>
  <c r="AQ497" i="2" s="1"/>
  <c r="AR497" i="2" s="1"/>
  <c r="AS497" i="2" s="1"/>
  <c r="AT497" i="2" s="1"/>
  <c r="AU497" i="2" s="1"/>
  <c r="AV497" i="2" s="1"/>
  <c r="AW497" i="2" s="1"/>
  <c r="AX497" i="2" s="1"/>
  <c r="AY497" i="2" s="1"/>
  <c r="AZ497" i="2" s="1"/>
  <c r="BA497" i="2" s="1"/>
  <c r="BB497" i="2" s="1"/>
  <c r="BC497" i="2" s="1"/>
  <c r="BD497" i="2" s="1"/>
  <c r="BE497" i="2" s="1"/>
  <c r="BF497" i="2" s="1"/>
  <c r="BG497" i="2" s="1"/>
  <c r="BH497" i="2" s="1"/>
  <c r="AO685" i="2"/>
  <c r="AP685" i="2" s="1"/>
  <c r="AQ685" i="2" s="1"/>
  <c r="AR685" i="2" s="1"/>
  <c r="AS685" i="2" s="1"/>
  <c r="AT685" i="2" s="1"/>
  <c r="AU685" i="2" s="1"/>
  <c r="AV685" i="2" s="1"/>
  <c r="AW685" i="2" s="1"/>
  <c r="AX685" i="2" s="1"/>
  <c r="AY685" i="2" s="1"/>
  <c r="AZ685" i="2" s="1"/>
  <c r="BA685" i="2" s="1"/>
  <c r="BB685" i="2" s="1"/>
  <c r="BC685" i="2" s="1"/>
  <c r="BD685" i="2" s="1"/>
  <c r="BE685" i="2" s="1"/>
  <c r="BF685" i="2" s="1"/>
  <c r="BG685" i="2" s="1"/>
  <c r="BH685" i="2" s="1"/>
  <c r="AO205" i="2"/>
  <c r="AP205" i="2" s="1"/>
  <c r="AQ205" i="2" s="1"/>
  <c r="AR205" i="2" s="1"/>
  <c r="AS205" i="2" s="1"/>
  <c r="AT205" i="2" s="1"/>
  <c r="AU205" i="2" s="1"/>
  <c r="AV205" i="2" s="1"/>
  <c r="AW205" i="2" s="1"/>
  <c r="AX205" i="2" s="1"/>
  <c r="AY205" i="2" s="1"/>
  <c r="AZ205" i="2" s="1"/>
  <c r="BA205" i="2" s="1"/>
  <c r="BB205" i="2" s="1"/>
  <c r="BC205" i="2" s="1"/>
  <c r="BD205" i="2" s="1"/>
  <c r="BE205" i="2" s="1"/>
  <c r="BF205" i="2" s="1"/>
  <c r="BG205" i="2" s="1"/>
  <c r="BH205" i="2" s="1"/>
  <c r="AO389" i="2"/>
  <c r="AP389" i="2" s="1"/>
  <c r="AQ389" i="2" s="1"/>
  <c r="AR389" i="2" s="1"/>
  <c r="AS389" i="2" s="1"/>
  <c r="AT389" i="2" s="1"/>
  <c r="AU389" i="2" s="1"/>
  <c r="AV389" i="2" s="1"/>
  <c r="AW389" i="2" s="1"/>
  <c r="AX389" i="2" s="1"/>
  <c r="AY389" i="2" s="1"/>
  <c r="AZ389" i="2" s="1"/>
  <c r="BA389" i="2" s="1"/>
  <c r="BB389" i="2" s="1"/>
  <c r="BC389" i="2" s="1"/>
  <c r="BD389" i="2" s="1"/>
  <c r="BE389" i="2" s="1"/>
  <c r="BF389" i="2" s="1"/>
  <c r="BG389" i="2" s="1"/>
  <c r="BH389" i="2" s="1"/>
  <c r="AO579" i="2"/>
  <c r="AP579" i="2" s="1"/>
  <c r="AQ579" i="2" s="1"/>
  <c r="AR579" i="2" s="1"/>
  <c r="AS579" i="2" s="1"/>
  <c r="AT579" i="2" s="1"/>
  <c r="AU579" i="2" s="1"/>
  <c r="AV579" i="2" s="1"/>
  <c r="AW579" i="2" s="1"/>
  <c r="AX579" i="2" s="1"/>
  <c r="AY579" i="2" s="1"/>
  <c r="AZ579" i="2" s="1"/>
  <c r="BA579" i="2" s="1"/>
  <c r="BB579" i="2" s="1"/>
  <c r="BC579" i="2" s="1"/>
  <c r="BD579" i="2" s="1"/>
  <c r="BE579" i="2" s="1"/>
  <c r="BF579" i="2" s="1"/>
  <c r="BG579" i="2" s="1"/>
  <c r="BH579" i="2" s="1"/>
  <c r="AO593" i="2"/>
  <c r="AP593" i="2" s="1"/>
  <c r="AQ593" i="2" s="1"/>
  <c r="AR593" i="2" s="1"/>
  <c r="AS593" i="2" s="1"/>
  <c r="AT593" i="2" s="1"/>
  <c r="AU593" i="2" s="1"/>
  <c r="AV593" i="2" s="1"/>
  <c r="AW593" i="2" s="1"/>
  <c r="AX593" i="2" s="1"/>
  <c r="AY593" i="2" s="1"/>
  <c r="AZ593" i="2" s="1"/>
  <c r="BA593" i="2" s="1"/>
  <c r="BB593" i="2" s="1"/>
  <c r="BC593" i="2" s="1"/>
  <c r="BD593" i="2" s="1"/>
  <c r="BE593" i="2" s="1"/>
  <c r="BF593" i="2" s="1"/>
  <c r="BG593" i="2" s="1"/>
  <c r="BH593" i="2" s="1"/>
  <c r="AO380" i="2"/>
  <c r="AP380" i="2" s="1"/>
  <c r="AQ380" i="2" s="1"/>
  <c r="AR380" i="2" s="1"/>
  <c r="AS380" i="2" s="1"/>
  <c r="AT380" i="2" s="1"/>
  <c r="AU380" i="2" s="1"/>
  <c r="AV380" i="2" s="1"/>
  <c r="AW380" i="2" s="1"/>
  <c r="AX380" i="2" s="1"/>
  <c r="AY380" i="2" s="1"/>
  <c r="AZ380" i="2" s="1"/>
  <c r="BA380" i="2" s="1"/>
  <c r="BB380" i="2" s="1"/>
  <c r="BC380" i="2" s="1"/>
  <c r="BD380" i="2" s="1"/>
  <c r="BE380" i="2" s="1"/>
  <c r="BF380" i="2" s="1"/>
  <c r="BG380" i="2" s="1"/>
  <c r="BH380" i="2" s="1"/>
  <c r="AO592" i="2"/>
  <c r="AP592" i="2" s="1"/>
  <c r="AQ592" i="2" s="1"/>
  <c r="AR592" i="2" s="1"/>
  <c r="AS592" i="2" s="1"/>
  <c r="AT592" i="2" s="1"/>
  <c r="AU592" i="2" s="1"/>
  <c r="AV592" i="2" s="1"/>
  <c r="AW592" i="2" s="1"/>
  <c r="AX592" i="2" s="1"/>
  <c r="AY592" i="2" s="1"/>
  <c r="AZ592" i="2" s="1"/>
  <c r="BA592" i="2" s="1"/>
  <c r="BB592" i="2" s="1"/>
  <c r="BC592" i="2" s="1"/>
  <c r="BD592" i="2" s="1"/>
  <c r="BE592" i="2" s="1"/>
  <c r="BF592" i="2" s="1"/>
  <c r="BG592" i="2" s="1"/>
  <c r="BH592" i="2" s="1"/>
  <c r="AO259" i="2"/>
  <c r="AP259" i="2" s="1"/>
  <c r="AQ259" i="2" s="1"/>
  <c r="AR259" i="2" s="1"/>
  <c r="AS259" i="2" s="1"/>
  <c r="AT259" i="2" s="1"/>
  <c r="AU259" i="2" s="1"/>
  <c r="AV259" i="2" s="1"/>
  <c r="AW259" i="2" s="1"/>
  <c r="AX259" i="2" s="1"/>
  <c r="AY259" i="2" s="1"/>
  <c r="AZ259" i="2" s="1"/>
  <c r="BA259" i="2" s="1"/>
  <c r="BB259" i="2" s="1"/>
  <c r="BC259" i="2" s="1"/>
  <c r="BD259" i="2" s="1"/>
  <c r="BE259" i="2" s="1"/>
  <c r="BF259" i="2" s="1"/>
  <c r="BG259" i="2" s="1"/>
  <c r="BH259" i="2" s="1"/>
  <c r="AO152" i="2"/>
  <c r="AP152" i="2" s="1"/>
  <c r="AQ152" i="2" s="1"/>
  <c r="AR152" i="2" s="1"/>
  <c r="AS152" i="2" s="1"/>
  <c r="AT152" i="2" s="1"/>
  <c r="AU152" i="2" s="1"/>
  <c r="AV152" i="2" s="1"/>
  <c r="AW152" i="2" s="1"/>
  <c r="AX152" i="2" s="1"/>
  <c r="AY152" i="2" s="1"/>
  <c r="AZ152" i="2" s="1"/>
  <c r="BA152" i="2" s="1"/>
  <c r="BB152" i="2" s="1"/>
  <c r="BC152" i="2" s="1"/>
  <c r="BD152" i="2" s="1"/>
  <c r="BE152" i="2" s="1"/>
  <c r="BF152" i="2" s="1"/>
  <c r="BG152" i="2" s="1"/>
  <c r="BH152" i="2" s="1"/>
  <c r="AO783" i="2"/>
  <c r="AP783" i="2" s="1"/>
  <c r="AQ783" i="2" s="1"/>
  <c r="AR783" i="2" s="1"/>
  <c r="AS783" i="2" s="1"/>
  <c r="AT783" i="2" s="1"/>
  <c r="AU783" i="2" s="1"/>
  <c r="AV783" i="2" s="1"/>
  <c r="AW783" i="2" s="1"/>
  <c r="AX783" i="2" s="1"/>
  <c r="AY783" i="2" s="1"/>
  <c r="AZ783" i="2" s="1"/>
  <c r="BA783" i="2" s="1"/>
  <c r="BB783" i="2" s="1"/>
  <c r="BC783" i="2" s="1"/>
  <c r="BD783" i="2" s="1"/>
  <c r="BE783" i="2" s="1"/>
  <c r="BF783" i="2" s="1"/>
  <c r="BG783" i="2" s="1"/>
  <c r="BH783" i="2" s="1"/>
  <c r="AO776" i="2"/>
  <c r="AP776" i="2" s="1"/>
  <c r="AQ776" i="2" s="1"/>
  <c r="AR776" i="2" s="1"/>
  <c r="AS776" i="2" s="1"/>
  <c r="AT776" i="2" s="1"/>
  <c r="AU776" i="2" s="1"/>
  <c r="AV776" i="2" s="1"/>
  <c r="AW776" i="2" s="1"/>
  <c r="AX776" i="2" s="1"/>
  <c r="AY776" i="2" s="1"/>
  <c r="AZ776" i="2" s="1"/>
  <c r="BA776" i="2" s="1"/>
  <c r="BB776" i="2" s="1"/>
  <c r="BC776" i="2" s="1"/>
  <c r="BD776" i="2" s="1"/>
  <c r="BE776" i="2" s="1"/>
  <c r="BF776" i="2" s="1"/>
  <c r="BG776" i="2" s="1"/>
  <c r="BH776" i="2" s="1"/>
  <c r="AO709" i="2"/>
  <c r="AP709" i="2" s="1"/>
  <c r="AQ709" i="2" s="1"/>
  <c r="AR709" i="2" s="1"/>
  <c r="AS709" i="2" s="1"/>
  <c r="AT709" i="2" s="1"/>
  <c r="AU709" i="2" s="1"/>
  <c r="AV709" i="2" s="1"/>
  <c r="AW709" i="2" s="1"/>
  <c r="AX709" i="2" s="1"/>
  <c r="AY709" i="2" s="1"/>
  <c r="AZ709" i="2" s="1"/>
  <c r="BA709" i="2" s="1"/>
  <c r="BB709" i="2" s="1"/>
  <c r="BC709" i="2" s="1"/>
  <c r="BD709" i="2" s="1"/>
  <c r="BE709" i="2" s="1"/>
  <c r="BF709" i="2" s="1"/>
  <c r="BG709" i="2" s="1"/>
  <c r="BH709" i="2" s="1"/>
  <c r="AO147" i="2"/>
  <c r="AP147" i="2" s="1"/>
  <c r="AQ147" i="2" s="1"/>
  <c r="AR147" i="2" s="1"/>
  <c r="AS147" i="2" s="1"/>
  <c r="AT147" i="2" s="1"/>
  <c r="AU147" i="2" s="1"/>
  <c r="AV147" i="2" s="1"/>
  <c r="AW147" i="2" s="1"/>
  <c r="AX147" i="2" s="1"/>
  <c r="AY147" i="2" s="1"/>
  <c r="AZ147" i="2" s="1"/>
  <c r="BA147" i="2" s="1"/>
  <c r="BB147" i="2" s="1"/>
  <c r="BC147" i="2" s="1"/>
  <c r="BD147" i="2" s="1"/>
  <c r="BE147" i="2" s="1"/>
  <c r="BF147" i="2" s="1"/>
  <c r="BG147" i="2" s="1"/>
  <c r="BH147" i="2" s="1"/>
  <c r="AO793" i="2"/>
  <c r="AP793" i="2" s="1"/>
  <c r="AQ793" i="2" s="1"/>
  <c r="AR793" i="2" s="1"/>
  <c r="AS793" i="2" s="1"/>
  <c r="AT793" i="2" s="1"/>
  <c r="AU793" i="2" s="1"/>
  <c r="AV793" i="2" s="1"/>
  <c r="AW793" i="2" s="1"/>
  <c r="AX793" i="2" s="1"/>
  <c r="AY793" i="2" s="1"/>
  <c r="AZ793" i="2" s="1"/>
  <c r="BA793" i="2" s="1"/>
  <c r="BB793" i="2" s="1"/>
  <c r="BC793" i="2" s="1"/>
  <c r="BD793" i="2" s="1"/>
  <c r="BE793" i="2" s="1"/>
  <c r="BF793" i="2" s="1"/>
  <c r="BG793" i="2" s="1"/>
  <c r="BH793" i="2" s="1"/>
  <c r="AO293" i="2"/>
  <c r="AP293" i="2" s="1"/>
  <c r="AQ293" i="2" s="1"/>
  <c r="AR293" i="2" s="1"/>
  <c r="AS293" i="2" s="1"/>
  <c r="AT293" i="2" s="1"/>
  <c r="AU293" i="2" s="1"/>
  <c r="AV293" i="2" s="1"/>
  <c r="AW293" i="2" s="1"/>
  <c r="AX293" i="2" s="1"/>
  <c r="AY293" i="2" s="1"/>
  <c r="AZ293" i="2" s="1"/>
  <c r="BA293" i="2" s="1"/>
  <c r="BB293" i="2" s="1"/>
  <c r="BC293" i="2" s="1"/>
  <c r="BD293" i="2" s="1"/>
  <c r="BE293" i="2" s="1"/>
  <c r="BF293" i="2" s="1"/>
  <c r="BG293" i="2" s="1"/>
  <c r="BH293" i="2" s="1"/>
  <c r="AO393" i="2"/>
  <c r="AP393" i="2" s="1"/>
  <c r="AQ393" i="2" s="1"/>
  <c r="AR393" i="2" s="1"/>
  <c r="AS393" i="2" s="1"/>
  <c r="AT393" i="2" s="1"/>
  <c r="AU393" i="2" s="1"/>
  <c r="AV393" i="2" s="1"/>
  <c r="AW393" i="2" s="1"/>
  <c r="AX393" i="2" s="1"/>
  <c r="AY393" i="2" s="1"/>
  <c r="AZ393" i="2" s="1"/>
  <c r="BA393" i="2" s="1"/>
  <c r="BB393" i="2" s="1"/>
  <c r="BC393" i="2" s="1"/>
  <c r="BD393" i="2" s="1"/>
  <c r="BE393" i="2" s="1"/>
  <c r="BF393" i="2" s="1"/>
  <c r="BG393" i="2" s="1"/>
  <c r="BH393" i="2" s="1"/>
  <c r="AO570" i="2"/>
  <c r="AP570" i="2" s="1"/>
  <c r="AQ570" i="2" s="1"/>
  <c r="AR570" i="2" s="1"/>
  <c r="AS570" i="2" s="1"/>
  <c r="AT570" i="2" s="1"/>
  <c r="AU570" i="2" s="1"/>
  <c r="AV570" i="2" s="1"/>
  <c r="AW570" i="2" s="1"/>
  <c r="AX570" i="2" s="1"/>
  <c r="AY570" i="2" s="1"/>
  <c r="AZ570" i="2" s="1"/>
  <c r="BA570" i="2" s="1"/>
  <c r="BB570" i="2" s="1"/>
  <c r="BC570" i="2" s="1"/>
  <c r="BD570" i="2" s="1"/>
  <c r="BE570" i="2" s="1"/>
  <c r="BF570" i="2" s="1"/>
  <c r="BG570" i="2" s="1"/>
  <c r="BH570" i="2" s="1"/>
  <c r="AO414" i="2"/>
  <c r="AP414" i="2" s="1"/>
  <c r="AQ414" i="2" s="1"/>
  <c r="AR414" i="2" s="1"/>
  <c r="AS414" i="2" s="1"/>
  <c r="AT414" i="2" s="1"/>
  <c r="AU414" i="2" s="1"/>
  <c r="AV414" i="2" s="1"/>
  <c r="AW414" i="2" s="1"/>
  <c r="AX414" i="2" s="1"/>
  <c r="AY414" i="2" s="1"/>
  <c r="AZ414" i="2" s="1"/>
  <c r="BA414" i="2" s="1"/>
  <c r="BB414" i="2" s="1"/>
  <c r="BC414" i="2" s="1"/>
  <c r="BD414" i="2" s="1"/>
  <c r="BE414" i="2" s="1"/>
  <c r="BF414" i="2" s="1"/>
  <c r="BG414" i="2" s="1"/>
  <c r="BH414" i="2" s="1"/>
  <c r="AO676" i="2"/>
  <c r="AP676" i="2" s="1"/>
  <c r="AQ676" i="2" s="1"/>
  <c r="AR676" i="2" s="1"/>
  <c r="AS676" i="2" s="1"/>
  <c r="AT676" i="2" s="1"/>
  <c r="AU676" i="2" s="1"/>
  <c r="AV676" i="2" s="1"/>
  <c r="AW676" i="2" s="1"/>
  <c r="AX676" i="2" s="1"/>
  <c r="AY676" i="2" s="1"/>
  <c r="AZ676" i="2" s="1"/>
  <c r="BA676" i="2" s="1"/>
  <c r="BB676" i="2" s="1"/>
  <c r="BC676" i="2" s="1"/>
  <c r="BD676" i="2" s="1"/>
  <c r="BE676" i="2" s="1"/>
  <c r="BF676" i="2" s="1"/>
  <c r="BG676" i="2" s="1"/>
  <c r="BH676" i="2" s="1"/>
  <c r="AO565" i="2"/>
  <c r="AP565" i="2" s="1"/>
  <c r="AQ565" i="2" s="1"/>
  <c r="AR565" i="2" s="1"/>
  <c r="AS565" i="2" s="1"/>
  <c r="AT565" i="2" s="1"/>
  <c r="AU565" i="2" s="1"/>
  <c r="AV565" i="2" s="1"/>
  <c r="AW565" i="2" s="1"/>
  <c r="AX565" i="2" s="1"/>
  <c r="AY565" i="2" s="1"/>
  <c r="AZ565" i="2" s="1"/>
  <c r="BA565" i="2" s="1"/>
  <c r="BB565" i="2" s="1"/>
  <c r="BC565" i="2" s="1"/>
  <c r="BD565" i="2" s="1"/>
  <c r="BE565" i="2" s="1"/>
  <c r="BF565" i="2" s="1"/>
  <c r="BG565" i="2" s="1"/>
  <c r="BH565" i="2" s="1"/>
  <c r="AO800" i="2"/>
  <c r="AP800" i="2" s="1"/>
  <c r="AQ800" i="2" s="1"/>
  <c r="AR800" i="2" s="1"/>
  <c r="AS800" i="2" s="1"/>
  <c r="AT800" i="2" s="1"/>
  <c r="AU800" i="2" s="1"/>
  <c r="AV800" i="2" s="1"/>
  <c r="AW800" i="2" s="1"/>
  <c r="AX800" i="2" s="1"/>
  <c r="AY800" i="2" s="1"/>
  <c r="AZ800" i="2" s="1"/>
  <c r="BA800" i="2" s="1"/>
  <c r="BB800" i="2" s="1"/>
  <c r="BC800" i="2" s="1"/>
  <c r="BD800" i="2" s="1"/>
  <c r="BE800" i="2" s="1"/>
  <c r="BF800" i="2" s="1"/>
  <c r="BG800" i="2" s="1"/>
  <c r="BH800" i="2" s="1"/>
  <c r="AO799" i="2"/>
  <c r="AP799" i="2" s="1"/>
  <c r="AQ799" i="2" s="1"/>
  <c r="AR799" i="2" s="1"/>
  <c r="AS799" i="2" s="1"/>
  <c r="AT799" i="2" s="1"/>
  <c r="AU799" i="2" s="1"/>
  <c r="AV799" i="2" s="1"/>
  <c r="AW799" i="2" s="1"/>
  <c r="AX799" i="2" s="1"/>
  <c r="AY799" i="2" s="1"/>
  <c r="AZ799" i="2" s="1"/>
  <c r="BA799" i="2" s="1"/>
  <c r="BB799" i="2" s="1"/>
  <c r="BC799" i="2" s="1"/>
  <c r="BD799" i="2" s="1"/>
  <c r="BE799" i="2" s="1"/>
  <c r="BF799" i="2" s="1"/>
  <c r="BG799" i="2" s="1"/>
  <c r="BH799" i="2" s="1"/>
  <c r="AO537" i="2"/>
  <c r="AP537" i="2" s="1"/>
  <c r="AQ537" i="2" s="1"/>
  <c r="AR537" i="2" s="1"/>
  <c r="AS537" i="2" s="1"/>
  <c r="AT537" i="2" s="1"/>
  <c r="AU537" i="2" s="1"/>
  <c r="AV537" i="2" s="1"/>
  <c r="AW537" i="2" s="1"/>
  <c r="AX537" i="2" s="1"/>
  <c r="AY537" i="2" s="1"/>
  <c r="AZ537" i="2" s="1"/>
  <c r="BA537" i="2" s="1"/>
  <c r="BB537" i="2" s="1"/>
  <c r="BC537" i="2" s="1"/>
  <c r="BD537" i="2" s="1"/>
  <c r="BE537" i="2" s="1"/>
  <c r="BF537" i="2" s="1"/>
  <c r="BG537" i="2" s="1"/>
  <c r="BH537" i="2" s="1"/>
  <c r="AO394" i="2"/>
  <c r="AP394" i="2" s="1"/>
  <c r="AQ394" i="2" s="1"/>
  <c r="AR394" i="2" s="1"/>
  <c r="AS394" i="2" s="1"/>
  <c r="AT394" i="2" s="1"/>
  <c r="AU394" i="2" s="1"/>
  <c r="AV394" i="2" s="1"/>
  <c r="AW394" i="2" s="1"/>
  <c r="AX394" i="2" s="1"/>
  <c r="AY394" i="2" s="1"/>
  <c r="AZ394" i="2" s="1"/>
  <c r="BA394" i="2" s="1"/>
  <c r="BB394" i="2" s="1"/>
  <c r="BC394" i="2" s="1"/>
  <c r="BD394" i="2" s="1"/>
  <c r="BE394" i="2" s="1"/>
  <c r="BF394" i="2" s="1"/>
  <c r="BG394" i="2" s="1"/>
  <c r="BH394" i="2" s="1"/>
  <c r="AO496" i="2"/>
  <c r="AP496" i="2" s="1"/>
  <c r="AQ496" i="2" s="1"/>
  <c r="AR496" i="2" s="1"/>
  <c r="AS496" i="2" s="1"/>
  <c r="AT496" i="2" s="1"/>
  <c r="AU496" i="2" s="1"/>
  <c r="AV496" i="2" s="1"/>
  <c r="AW496" i="2" s="1"/>
  <c r="AX496" i="2" s="1"/>
  <c r="AY496" i="2" s="1"/>
  <c r="AZ496" i="2" s="1"/>
  <c r="BA496" i="2" s="1"/>
  <c r="BB496" i="2" s="1"/>
  <c r="BC496" i="2" s="1"/>
  <c r="BD496" i="2" s="1"/>
  <c r="BE496" i="2" s="1"/>
  <c r="BF496" i="2" s="1"/>
  <c r="BG496" i="2" s="1"/>
  <c r="BH496" i="2" s="1"/>
  <c r="AO790" i="2"/>
  <c r="AP790" i="2" s="1"/>
  <c r="AQ790" i="2" s="1"/>
  <c r="AR790" i="2" s="1"/>
  <c r="AS790" i="2" s="1"/>
  <c r="AT790" i="2" s="1"/>
  <c r="AU790" i="2" s="1"/>
  <c r="AV790" i="2" s="1"/>
  <c r="AW790" i="2" s="1"/>
  <c r="AX790" i="2" s="1"/>
  <c r="AY790" i="2" s="1"/>
  <c r="AZ790" i="2" s="1"/>
  <c r="BA790" i="2" s="1"/>
  <c r="BB790" i="2" s="1"/>
  <c r="BC790" i="2" s="1"/>
  <c r="BD790" i="2" s="1"/>
  <c r="BE790" i="2" s="1"/>
  <c r="BF790" i="2" s="1"/>
  <c r="BG790" i="2" s="1"/>
  <c r="BH790" i="2" s="1"/>
  <c r="AO163" i="2"/>
  <c r="AP163" i="2" s="1"/>
  <c r="AQ163" i="2" s="1"/>
  <c r="AR163" i="2" s="1"/>
  <c r="AS163" i="2" s="1"/>
  <c r="AT163" i="2" s="1"/>
  <c r="AU163" i="2" s="1"/>
  <c r="AV163" i="2" s="1"/>
  <c r="AW163" i="2" s="1"/>
  <c r="AX163" i="2" s="1"/>
  <c r="AY163" i="2" s="1"/>
  <c r="AZ163" i="2" s="1"/>
  <c r="BA163" i="2" s="1"/>
  <c r="BB163" i="2" s="1"/>
  <c r="BC163" i="2" s="1"/>
  <c r="BD163" i="2" s="1"/>
  <c r="BE163" i="2" s="1"/>
  <c r="BF163" i="2" s="1"/>
  <c r="BG163" i="2" s="1"/>
  <c r="BH163" i="2" s="1"/>
  <c r="AO430" i="2"/>
  <c r="AP430" i="2" s="1"/>
  <c r="AQ430" i="2" s="1"/>
  <c r="AR430" i="2" s="1"/>
  <c r="AS430" i="2" s="1"/>
  <c r="AT430" i="2" s="1"/>
  <c r="AU430" i="2" s="1"/>
  <c r="AV430" i="2" s="1"/>
  <c r="AW430" i="2" s="1"/>
  <c r="AX430" i="2" s="1"/>
  <c r="AY430" i="2" s="1"/>
  <c r="AZ430" i="2" s="1"/>
  <c r="BA430" i="2" s="1"/>
  <c r="BB430" i="2" s="1"/>
  <c r="BC430" i="2" s="1"/>
  <c r="BD430" i="2" s="1"/>
  <c r="BE430" i="2" s="1"/>
  <c r="BF430" i="2" s="1"/>
  <c r="BG430" i="2" s="1"/>
  <c r="BH430" i="2" s="1"/>
  <c r="AO313" i="2"/>
  <c r="AP313" i="2" s="1"/>
  <c r="AQ313" i="2" s="1"/>
  <c r="AR313" i="2" s="1"/>
  <c r="AS313" i="2" s="1"/>
  <c r="AT313" i="2" s="1"/>
  <c r="AU313" i="2" s="1"/>
  <c r="AV313" i="2" s="1"/>
  <c r="AW313" i="2" s="1"/>
  <c r="AX313" i="2" s="1"/>
  <c r="AY313" i="2" s="1"/>
  <c r="AZ313" i="2" s="1"/>
  <c r="BA313" i="2" s="1"/>
  <c r="BB313" i="2" s="1"/>
  <c r="BC313" i="2" s="1"/>
  <c r="BD313" i="2" s="1"/>
  <c r="BE313" i="2" s="1"/>
  <c r="BF313" i="2" s="1"/>
  <c r="BG313" i="2" s="1"/>
  <c r="BH313" i="2" s="1"/>
  <c r="AO260" i="2"/>
  <c r="AP260" i="2" s="1"/>
  <c r="AQ260" i="2" s="1"/>
  <c r="AR260" i="2" s="1"/>
  <c r="AS260" i="2" s="1"/>
  <c r="AT260" i="2" s="1"/>
  <c r="AU260" i="2" s="1"/>
  <c r="AV260" i="2" s="1"/>
  <c r="AW260" i="2" s="1"/>
  <c r="AX260" i="2" s="1"/>
  <c r="AY260" i="2" s="1"/>
  <c r="AZ260" i="2" s="1"/>
  <c r="BA260" i="2" s="1"/>
  <c r="BB260" i="2" s="1"/>
  <c r="BC260" i="2" s="1"/>
  <c r="BD260" i="2" s="1"/>
  <c r="BE260" i="2" s="1"/>
  <c r="BF260" i="2" s="1"/>
  <c r="BG260" i="2" s="1"/>
  <c r="BH260" i="2" s="1"/>
  <c r="AO577" i="2"/>
  <c r="AP577" i="2" s="1"/>
  <c r="AQ577" i="2" s="1"/>
  <c r="AR577" i="2" s="1"/>
  <c r="AS577" i="2" s="1"/>
  <c r="AT577" i="2" s="1"/>
  <c r="AU577" i="2" s="1"/>
  <c r="AV577" i="2" s="1"/>
  <c r="AW577" i="2" s="1"/>
  <c r="AX577" i="2" s="1"/>
  <c r="AY577" i="2" s="1"/>
  <c r="AZ577" i="2" s="1"/>
  <c r="BA577" i="2" s="1"/>
  <c r="BB577" i="2" s="1"/>
  <c r="BC577" i="2" s="1"/>
  <c r="BD577" i="2" s="1"/>
  <c r="BE577" i="2" s="1"/>
  <c r="BF577" i="2" s="1"/>
  <c r="BG577" i="2" s="1"/>
  <c r="BH577" i="2" s="1"/>
  <c r="AO58" i="2"/>
  <c r="AP58" i="2" s="1"/>
  <c r="AQ58" i="2" s="1"/>
  <c r="AR58" i="2" s="1"/>
  <c r="AS58" i="2" s="1"/>
  <c r="AT58" i="2" s="1"/>
  <c r="AU58" i="2" s="1"/>
  <c r="AV58" i="2" s="1"/>
  <c r="AW58" i="2" s="1"/>
  <c r="AX58" i="2" s="1"/>
  <c r="AY58" i="2" s="1"/>
  <c r="AZ58" i="2" s="1"/>
  <c r="BA58" i="2" s="1"/>
  <c r="BB58" i="2" s="1"/>
  <c r="BC58" i="2" s="1"/>
  <c r="BD58" i="2" s="1"/>
  <c r="BE58" i="2" s="1"/>
  <c r="BF58" i="2" s="1"/>
  <c r="BG58" i="2" s="1"/>
  <c r="BH58" i="2" s="1"/>
  <c r="AO595" i="2"/>
  <c r="AP595" i="2" s="1"/>
  <c r="AQ595" i="2" s="1"/>
  <c r="AR595" i="2" s="1"/>
  <c r="AS595" i="2" s="1"/>
  <c r="AT595" i="2" s="1"/>
  <c r="AU595" i="2" s="1"/>
  <c r="AV595" i="2" s="1"/>
  <c r="AW595" i="2" s="1"/>
  <c r="AX595" i="2" s="1"/>
  <c r="AY595" i="2" s="1"/>
  <c r="AZ595" i="2" s="1"/>
  <c r="BA595" i="2" s="1"/>
  <c r="BB595" i="2" s="1"/>
  <c r="BC595" i="2" s="1"/>
  <c r="BD595" i="2" s="1"/>
  <c r="BE595" i="2" s="1"/>
  <c r="BF595" i="2" s="1"/>
  <c r="BG595" i="2" s="1"/>
  <c r="BH595" i="2" s="1"/>
  <c r="AO177" i="2"/>
  <c r="AP177" i="2" s="1"/>
  <c r="AQ177" i="2" s="1"/>
  <c r="AR177" i="2" s="1"/>
  <c r="AS177" i="2" s="1"/>
  <c r="AT177" i="2" s="1"/>
  <c r="AU177" i="2" s="1"/>
  <c r="AV177" i="2" s="1"/>
  <c r="AW177" i="2" s="1"/>
  <c r="AX177" i="2" s="1"/>
  <c r="AY177" i="2" s="1"/>
  <c r="AZ177" i="2" s="1"/>
  <c r="BA177" i="2" s="1"/>
  <c r="BB177" i="2" s="1"/>
  <c r="BC177" i="2" s="1"/>
  <c r="BD177" i="2" s="1"/>
  <c r="BE177" i="2" s="1"/>
  <c r="BF177" i="2" s="1"/>
  <c r="BG177" i="2" s="1"/>
  <c r="BH177" i="2" s="1"/>
  <c r="AO137" i="2"/>
  <c r="AP137" i="2" s="1"/>
  <c r="AQ137" i="2" s="1"/>
  <c r="AR137" i="2" s="1"/>
  <c r="AS137" i="2" s="1"/>
  <c r="AT137" i="2" s="1"/>
  <c r="AU137" i="2" s="1"/>
  <c r="AV137" i="2" s="1"/>
  <c r="AW137" i="2" s="1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AO340" i="2"/>
  <c r="AP340" i="2" s="1"/>
  <c r="AQ340" i="2" s="1"/>
  <c r="AR340" i="2" s="1"/>
  <c r="AS340" i="2" s="1"/>
  <c r="AT340" i="2" s="1"/>
  <c r="AU340" i="2" s="1"/>
  <c r="AV340" i="2" s="1"/>
  <c r="AW340" i="2" s="1"/>
  <c r="AX340" i="2" s="1"/>
  <c r="AY340" i="2" s="1"/>
  <c r="AZ340" i="2" s="1"/>
  <c r="BA340" i="2" s="1"/>
  <c r="BB340" i="2" s="1"/>
  <c r="BC340" i="2" s="1"/>
  <c r="BD340" i="2" s="1"/>
  <c r="BE340" i="2" s="1"/>
  <c r="BF340" i="2" s="1"/>
  <c r="BG340" i="2" s="1"/>
  <c r="BH340" i="2" s="1"/>
  <c r="AO343" i="2"/>
  <c r="AP343" i="2" s="1"/>
  <c r="AQ343" i="2" s="1"/>
  <c r="AR343" i="2" s="1"/>
  <c r="AS343" i="2" s="1"/>
  <c r="AT343" i="2" s="1"/>
  <c r="AU343" i="2" s="1"/>
  <c r="AV343" i="2" s="1"/>
  <c r="AW343" i="2" s="1"/>
  <c r="AX343" i="2" s="1"/>
  <c r="AY343" i="2" s="1"/>
  <c r="AZ343" i="2" s="1"/>
  <c r="BA343" i="2" s="1"/>
  <c r="BB343" i="2" s="1"/>
  <c r="BC343" i="2" s="1"/>
  <c r="BD343" i="2" s="1"/>
  <c r="BE343" i="2" s="1"/>
  <c r="BF343" i="2" s="1"/>
  <c r="BG343" i="2" s="1"/>
  <c r="BH343" i="2" s="1"/>
  <c r="AO725" i="2"/>
  <c r="AP725" i="2" s="1"/>
  <c r="AQ725" i="2" s="1"/>
  <c r="AR725" i="2" s="1"/>
  <c r="AS725" i="2" s="1"/>
  <c r="AT725" i="2" s="1"/>
  <c r="AU725" i="2" s="1"/>
  <c r="AV725" i="2" s="1"/>
  <c r="AW725" i="2" s="1"/>
  <c r="AX725" i="2" s="1"/>
  <c r="AY725" i="2" s="1"/>
  <c r="AZ725" i="2" s="1"/>
  <c r="BA725" i="2" s="1"/>
  <c r="BB725" i="2" s="1"/>
  <c r="BC725" i="2" s="1"/>
  <c r="BD725" i="2" s="1"/>
  <c r="BE725" i="2" s="1"/>
  <c r="BF725" i="2" s="1"/>
  <c r="BG725" i="2" s="1"/>
  <c r="BH725" i="2" s="1"/>
  <c r="AO690" i="2"/>
  <c r="AP690" i="2" s="1"/>
  <c r="AQ690" i="2" s="1"/>
  <c r="AR690" i="2" s="1"/>
  <c r="AS690" i="2" s="1"/>
  <c r="AT690" i="2" s="1"/>
  <c r="AU690" i="2" s="1"/>
  <c r="AV690" i="2" s="1"/>
  <c r="AW690" i="2" s="1"/>
  <c r="AX690" i="2" s="1"/>
  <c r="AY690" i="2" s="1"/>
  <c r="AZ690" i="2" s="1"/>
  <c r="BA690" i="2" s="1"/>
  <c r="BB690" i="2" s="1"/>
  <c r="BC690" i="2" s="1"/>
  <c r="BD690" i="2" s="1"/>
  <c r="BE690" i="2" s="1"/>
  <c r="BF690" i="2" s="1"/>
  <c r="BG690" i="2" s="1"/>
  <c r="BH690" i="2" s="1"/>
  <c r="AO156" i="2"/>
  <c r="AP156" i="2" s="1"/>
  <c r="AQ156" i="2" s="1"/>
  <c r="AR156" i="2" s="1"/>
  <c r="AS156" i="2" s="1"/>
  <c r="AT156" i="2" s="1"/>
  <c r="AU156" i="2" s="1"/>
  <c r="AV156" i="2" s="1"/>
  <c r="AW156" i="2" s="1"/>
  <c r="AX156" i="2" s="1"/>
  <c r="AY156" i="2" s="1"/>
  <c r="AZ156" i="2" s="1"/>
  <c r="BA156" i="2" s="1"/>
  <c r="BB156" i="2" s="1"/>
  <c r="BC156" i="2" s="1"/>
  <c r="BD156" i="2" s="1"/>
  <c r="BE156" i="2" s="1"/>
  <c r="BF156" i="2" s="1"/>
  <c r="BG156" i="2" s="1"/>
  <c r="BH156" i="2" s="1"/>
  <c r="AO110" i="2"/>
  <c r="AP110" i="2" s="1"/>
  <c r="AQ110" i="2" s="1"/>
  <c r="AR110" i="2" s="1"/>
  <c r="AS110" i="2" s="1"/>
  <c r="AT110" i="2" s="1"/>
  <c r="AU110" i="2" s="1"/>
  <c r="AV110" i="2" s="1"/>
  <c r="AW110" i="2" s="1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AO645" i="2"/>
  <c r="AP645" i="2" s="1"/>
  <c r="AQ645" i="2" s="1"/>
  <c r="AR645" i="2" s="1"/>
  <c r="AS645" i="2" s="1"/>
  <c r="AT645" i="2" s="1"/>
  <c r="AU645" i="2" s="1"/>
  <c r="AV645" i="2" s="1"/>
  <c r="AW645" i="2" s="1"/>
  <c r="AX645" i="2" s="1"/>
  <c r="AY645" i="2" s="1"/>
  <c r="AZ645" i="2" s="1"/>
  <c r="BA645" i="2" s="1"/>
  <c r="BB645" i="2" s="1"/>
  <c r="BC645" i="2" s="1"/>
  <c r="BD645" i="2" s="1"/>
  <c r="BE645" i="2" s="1"/>
  <c r="BF645" i="2" s="1"/>
  <c r="BG645" i="2" s="1"/>
  <c r="BH645" i="2" s="1"/>
  <c r="AO780" i="2"/>
  <c r="AP780" i="2" s="1"/>
  <c r="AQ780" i="2" s="1"/>
  <c r="AR780" i="2" s="1"/>
  <c r="AS780" i="2" s="1"/>
  <c r="AT780" i="2" s="1"/>
  <c r="AU780" i="2" s="1"/>
  <c r="AV780" i="2" s="1"/>
  <c r="AW780" i="2" s="1"/>
  <c r="AX780" i="2" s="1"/>
  <c r="AY780" i="2" s="1"/>
  <c r="AZ780" i="2" s="1"/>
  <c r="BA780" i="2" s="1"/>
  <c r="BB780" i="2" s="1"/>
  <c r="BC780" i="2" s="1"/>
  <c r="BD780" i="2" s="1"/>
  <c r="BE780" i="2" s="1"/>
  <c r="BF780" i="2" s="1"/>
  <c r="BG780" i="2" s="1"/>
  <c r="BH780" i="2" s="1"/>
  <c r="AO91" i="2"/>
  <c r="AP91" i="2" s="1"/>
  <c r="AQ91" i="2" s="1"/>
  <c r="AR91" i="2" s="1"/>
  <c r="AS91" i="2" s="1"/>
  <c r="AT91" i="2" s="1"/>
  <c r="AU91" i="2" s="1"/>
  <c r="AV91" i="2" s="1"/>
  <c r="AW91" i="2" s="1"/>
  <c r="AX91" i="2" s="1"/>
  <c r="AY91" i="2" s="1"/>
  <c r="AZ91" i="2" s="1"/>
  <c r="BA91" i="2" s="1"/>
  <c r="BB91" i="2" s="1"/>
  <c r="BC91" i="2" s="1"/>
  <c r="BD91" i="2" s="1"/>
  <c r="BE91" i="2" s="1"/>
  <c r="BF91" i="2" s="1"/>
  <c r="BG91" i="2" s="1"/>
  <c r="BH91" i="2" s="1"/>
  <c r="AO168" i="2"/>
  <c r="AP168" i="2" s="1"/>
  <c r="AQ168" i="2" s="1"/>
  <c r="AR168" i="2" s="1"/>
  <c r="AS168" i="2" s="1"/>
  <c r="AT168" i="2" s="1"/>
  <c r="AU168" i="2" s="1"/>
  <c r="AV168" i="2" s="1"/>
  <c r="AW168" i="2" s="1"/>
  <c r="AX168" i="2" s="1"/>
  <c r="AY168" i="2" s="1"/>
  <c r="AZ168" i="2" s="1"/>
  <c r="BA168" i="2" s="1"/>
  <c r="BB168" i="2" s="1"/>
  <c r="BC168" i="2" s="1"/>
  <c r="BD168" i="2" s="1"/>
  <c r="BE168" i="2" s="1"/>
  <c r="BF168" i="2" s="1"/>
  <c r="BG168" i="2" s="1"/>
  <c r="BH168" i="2" s="1"/>
  <c r="AO781" i="2"/>
  <c r="AP781" i="2" s="1"/>
  <c r="AQ781" i="2" s="1"/>
  <c r="AR781" i="2" s="1"/>
  <c r="AS781" i="2" s="1"/>
  <c r="AT781" i="2" s="1"/>
  <c r="AU781" i="2" s="1"/>
  <c r="AV781" i="2" s="1"/>
  <c r="AW781" i="2" s="1"/>
  <c r="AX781" i="2" s="1"/>
  <c r="AY781" i="2" s="1"/>
  <c r="AZ781" i="2" s="1"/>
  <c r="BA781" i="2" s="1"/>
  <c r="BB781" i="2" s="1"/>
  <c r="BC781" i="2" s="1"/>
  <c r="BD781" i="2" s="1"/>
  <c r="BE781" i="2" s="1"/>
  <c r="BF781" i="2" s="1"/>
  <c r="BG781" i="2" s="1"/>
  <c r="BH781" i="2" s="1"/>
  <c r="AO161" i="2"/>
  <c r="AP161" i="2" s="1"/>
  <c r="AQ161" i="2" s="1"/>
  <c r="AR161" i="2" s="1"/>
  <c r="AS161" i="2" s="1"/>
  <c r="AT161" i="2" s="1"/>
  <c r="AU161" i="2" s="1"/>
  <c r="AV161" i="2" s="1"/>
  <c r="AW161" i="2" s="1"/>
  <c r="AX161" i="2" s="1"/>
  <c r="AY161" i="2" s="1"/>
  <c r="AZ161" i="2" s="1"/>
  <c r="BA161" i="2" s="1"/>
  <c r="BB161" i="2" s="1"/>
  <c r="BC161" i="2" s="1"/>
  <c r="BD161" i="2" s="1"/>
  <c r="BE161" i="2" s="1"/>
  <c r="BF161" i="2" s="1"/>
  <c r="BG161" i="2" s="1"/>
  <c r="BH161" i="2" s="1"/>
  <c r="AO128" i="2"/>
  <c r="AP128" i="2" s="1"/>
  <c r="AQ128" i="2" s="1"/>
  <c r="AR128" i="2" s="1"/>
  <c r="AS128" i="2" s="1"/>
  <c r="AT128" i="2" s="1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AP225" i="2"/>
  <c r="AQ225" i="2" s="1"/>
  <c r="AR225" i="2" s="1"/>
  <c r="AS225" i="2" s="1"/>
  <c r="AT225" i="2" s="1"/>
  <c r="AU225" i="2" s="1"/>
  <c r="AV225" i="2" s="1"/>
  <c r="AW225" i="2" s="1"/>
  <c r="AX225" i="2" s="1"/>
  <c r="AY225" i="2" s="1"/>
  <c r="AZ225" i="2" s="1"/>
  <c r="BA225" i="2" s="1"/>
  <c r="BB225" i="2" s="1"/>
  <c r="BC225" i="2" s="1"/>
  <c r="BD225" i="2" s="1"/>
  <c r="BE225" i="2" s="1"/>
  <c r="BF225" i="2" s="1"/>
  <c r="BG225" i="2" s="1"/>
  <c r="BH225" i="2" s="1"/>
  <c r="AO126" i="2"/>
  <c r="AP126" i="2" s="1"/>
  <c r="AQ126" i="2" s="1"/>
  <c r="AR126" i="2" s="1"/>
  <c r="AS126" i="2" s="1"/>
  <c r="AT126" i="2" s="1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AO501" i="2"/>
  <c r="AP501" i="2" s="1"/>
  <c r="AQ501" i="2" s="1"/>
  <c r="AR501" i="2" s="1"/>
  <c r="AS501" i="2" s="1"/>
  <c r="AT501" i="2" s="1"/>
  <c r="AU501" i="2" s="1"/>
  <c r="AV501" i="2" s="1"/>
  <c r="AW501" i="2" s="1"/>
  <c r="AX501" i="2" s="1"/>
  <c r="AY501" i="2" s="1"/>
  <c r="AZ501" i="2" s="1"/>
  <c r="BA501" i="2" s="1"/>
  <c r="BB501" i="2" s="1"/>
  <c r="BC501" i="2" s="1"/>
  <c r="BD501" i="2" s="1"/>
  <c r="BE501" i="2" s="1"/>
  <c r="BF501" i="2" s="1"/>
  <c r="BG501" i="2" s="1"/>
  <c r="BH501" i="2" s="1"/>
  <c r="AO756" i="2"/>
  <c r="AP756" i="2" s="1"/>
  <c r="AQ756" i="2" s="1"/>
  <c r="AR756" i="2" s="1"/>
  <c r="AS756" i="2" s="1"/>
  <c r="AT756" i="2" s="1"/>
  <c r="AU756" i="2" s="1"/>
  <c r="AV756" i="2" s="1"/>
  <c r="AW756" i="2" s="1"/>
  <c r="AX756" i="2" s="1"/>
  <c r="AY756" i="2" s="1"/>
  <c r="AZ756" i="2" s="1"/>
  <c r="BA756" i="2" s="1"/>
  <c r="BB756" i="2" s="1"/>
  <c r="BC756" i="2" s="1"/>
  <c r="BD756" i="2" s="1"/>
  <c r="BE756" i="2" s="1"/>
  <c r="BF756" i="2" s="1"/>
  <c r="BG756" i="2" s="1"/>
  <c r="BH756" i="2" s="1"/>
  <c r="AO767" i="2"/>
  <c r="AP767" i="2" s="1"/>
  <c r="AQ767" i="2" s="1"/>
  <c r="AR767" i="2" s="1"/>
  <c r="AS767" i="2" s="1"/>
  <c r="AT767" i="2" s="1"/>
  <c r="AU767" i="2" s="1"/>
  <c r="AV767" i="2" s="1"/>
  <c r="AW767" i="2" s="1"/>
  <c r="AX767" i="2" s="1"/>
  <c r="AY767" i="2" s="1"/>
  <c r="AZ767" i="2" s="1"/>
  <c r="BA767" i="2" s="1"/>
  <c r="BB767" i="2" s="1"/>
  <c r="BC767" i="2" s="1"/>
  <c r="BD767" i="2" s="1"/>
  <c r="BE767" i="2" s="1"/>
  <c r="BF767" i="2" s="1"/>
  <c r="BG767" i="2" s="1"/>
  <c r="BH767" i="2" s="1"/>
  <c r="AO753" i="2"/>
  <c r="AP753" i="2" s="1"/>
  <c r="AQ753" i="2" s="1"/>
  <c r="AR753" i="2" s="1"/>
  <c r="AS753" i="2" s="1"/>
  <c r="AT753" i="2" s="1"/>
  <c r="AU753" i="2" s="1"/>
  <c r="AV753" i="2" s="1"/>
  <c r="AW753" i="2" s="1"/>
  <c r="AX753" i="2" s="1"/>
  <c r="AY753" i="2" s="1"/>
  <c r="AZ753" i="2" s="1"/>
  <c r="BA753" i="2" s="1"/>
  <c r="BB753" i="2" s="1"/>
  <c r="BC753" i="2" s="1"/>
  <c r="BD753" i="2" s="1"/>
  <c r="BE753" i="2" s="1"/>
  <c r="BF753" i="2" s="1"/>
  <c r="BG753" i="2" s="1"/>
  <c r="BH753" i="2" s="1"/>
  <c r="AO764" i="2"/>
  <c r="AP764" i="2" s="1"/>
  <c r="AQ764" i="2" s="1"/>
  <c r="AR764" i="2" s="1"/>
  <c r="AS764" i="2" s="1"/>
  <c r="AT764" i="2" s="1"/>
  <c r="AU764" i="2" s="1"/>
  <c r="AV764" i="2" s="1"/>
  <c r="AW764" i="2" s="1"/>
  <c r="AX764" i="2" s="1"/>
  <c r="AY764" i="2" s="1"/>
  <c r="AZ764" i="2" s="1"/>
  <c r="BA764" i="2" s="1"/>
  <c r="BB764" i="2" s="1"/>
  <c r="BC764" i="2" s="1"/>
  <c r="BD764" i="2" s="1"/>
  <c r="BE764" i="2" s="1"/>
  <c r="BF764" i="2" s="1"/>
  <c r="BG764" i="2" s="1"/>
  <c r="BH764" i="2" s="1"/>
  <c r="AO750" i="2"/>
  <c r="AP750" i="2" s="1"/>
  <c r="AQ750" i="2" s="1"/>
  <c r="AR750" i="2" s="1"/>
  <c r="AS750" i="2" s="1"/>
  <c r="AT750" i="2" s="1"/>
  <c r="AU750" i="2" s="1"/>
  <c r="AV750" i="2" s="1"/>
  <c r="AW750" i="2" s="1"/>
  <c r="AX750" i="2" s="1"/>
  <c r="AY750" i="2" s="1"/>
  <c r="AZ750" i="2" s="1"/>
  <c r="BA750" i="2" s="1"/>
  <c r="BB750" i="2" s="1"/>
  <c r="BC750" i="2" s="1"/>
  <c r="BD750" i="2" s="1"/>
  <c r="BE750" i="2" s="1"/>
  <c r="BF750" i="2" s="1"/>
  <c r="BG750" i="2" s="1"/>
  <c r="BH750" i="2" s="1"/>
  <c r="AO763" i="2"/>
  <c r="AP763" i="2" s="1"/>
  <c r="AQ763" i="2" s="1"/>
  <c r="AR763" i="2" s="1"/>
  <c r="AS763" i="2" s="1"/>
  <c r="AT763" i="2" s="1"/>
  <c r="AU763" i="2" s="1"/>
  <c r="AV763" i="2" s="1"/>
  <c r="AW763" i="2" s="1"/>
  <c r="AX763" i="2" s="1"/>
  <c r="AY763" i="2" s="1"/>
  <c r="AZ763" i="2" s="1"/>
  <c r="BA763" i="2" s="1"/>
  <c r="BB763" i="2" s="1"/>
  <c r="BC763" i="2" s="1"/>
  <c r="BD763" i="2" s="1"/>
  <c r="BE763" i="2" s="1"/>
  <c r="BF763" i="2" s="1"/>
  <c r="BG763" i="2" s="1"/>
  <c r="BH763" i="2" s="1"/>
  <c r="AO114" i="2"/>
  <c r="AP114" i="2" s="1"/>
  <c r="AQ114" i="2" s="1"/>
  <c r="AR114" i="2" s="1"/>
  <c r="AS114" i="2" s="1"/>
  <c r="AT114" i="2" s="1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AO770" i="2"/>
  <c r="AO755" i="2"/>
  <c r="AP755" i="2" s="1"/>
  <c r="AQ755" i="2" s="1"/>
  <c r="AR755" i="2" s="1"/>
  <c r="AS755" i="2" s="1"/>
  <c r="AT755" i="2" s="1"/>
  <c r="AU755" i="2" s="1"/>
  <c r="AV755" i="2" s="1"/>
  <c r="AW755" i="2" s="1"/>
  <c r="AX755" i="2" s="1"/>
  <c r="AY755" i="2" s="1"/>
  <c r="AZ755" i="2" s="1"/>
  <c r="BA755" i="2" s="1"/>
  <c r="BB755" i="2" s="1"/>
  <c r="BC755" i="2" s="1"/>
  <c r="BD755" i="2" s="1"/>
  <c r="BE755" i="2" s="1"/>
  <c r="BF755" i="2" s="1"/>
  <c r="BG755" i="2" s="1"/>
  <c r="BH755" i="2" s="1"/>
  <c r="AO124" i="2"/>
  <c r="AP124" i="2" s="1"/>
  <c r="AQ124" i="2" s="1"/>
  <c r="AR124" i="2" s="1"/>
  <c r="AS124" i="2" s="1"/>
  <c r="AT124" i="2" s="1"/>
  <c r="AU124" i="2" s="1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AO726" i="2"/>
  <c r="AP726" i="2" s="1"/>
  <c r="AQ726" i="2" s="1"/>
  <c r="AR726" i="2" s="1"/>
  <c r="AS726" i="2" s="1"/>
  <c r="AT726" i="2" s="1"/>
  <c r="AU726" i="2" s="1"/>
  <c r="AV726" i="2" s="1"/>
  <c r="AW726" i="2" s="1"/>
  <c r="AX726" i="2" s="1"/>
  <c r="AY726" i="2" s="1"/>
  <c r="AZ726" i="2" s="1"/>
  <c r="BA726" i="2" s="1"/>
  <c r="BB726" i="2" s="1"/>
  <c r="BC726" i="2" s="1"/>
  <c r="BD726" i="2" s="1"/>
  <c r="BE726" i="2" s="1"/>
  <c r="BF726" i="2" s="1"/>
  <c r="BG726" i="2" s="1"/>
  <c r="BH726" i="2" s="1"/>
  <c r="AO554" i="2"/>
  <c r="AP554" i="2" s="1"/>
  <c r="AQ554" i="2" s="1"/>
  <c r="AR554" i="2" s="1"/>
  <c r="AS554" i="2" s="1"/>
  <c r="AT554" i="2" s="1"/>
  <c r="AU554" i="2" s="1"/>
  <c r="AV554" i="2" s="1"/>
  <c r="AW554" i="2" s="1"/>
  <c r="AX554" i="2" s="1"/>
  <c r="AY554" i="2" s="1"/>
  <c r="AZ554" i="2" s="1"/>
  <c r="BA554" i="2" s="1"/>
  <c r="BB554" i="2" s="1"/>
  <c r="BC554" i="2" s="1"/>
  <c r="BD554" i="2" s="1"/>
  <c r="BE554" i="2" s="1"/>
  <c r="BF554" i="2" s="1"/>
  <c r="BG554" i="2" s="1"/>
  <c r="BH554" i="2" s="1"/>
  <c r="AO760" i="2"/>
  <c r="AP760" i="2" s="1"/>
  <c r="AQ760" i="2" s="1"/>
  <c r="AR760" i="2" s="1"/>
  <c r="AS760" i="2" s="1"/>
  <c r="AT760" i="2" s="1"/>
  <c r="AU760" i="2" s="1"/>
  <c r="AV760" i="2" s="1"/>
  <c r="AW760" i="2" s="1"/>
  <c r="AX760" i="2" s="1"/>
  <c r="AY760" i="2" s="1"/>
  <c r="AZ760" i="2" s="1"/>
  <c r="BA760" i="2" s="1"/>
  <c r="BB760" i="2" s="1"/>
  <c r="BC760" i="2" s="1"/>
  <c r="BD760" i="2" s="1"/>
  <c r="BE760" i="2" s="1"/>
  <c r="BF760" i="2" s="1"/>
  <c r="BG760" i="2" s="1"/>
  <c r="BH760" i="2" s="1"/>
  <c r="AO757" i="2"/>
  <c r="AP757" i="2" s="1"/>
  <c r="AQ757" i="2" s="1"/>
  <c r="AR757" i="2" s="1"/>
  <c r="AS757" i="2" s="1"/>
  <c r="AT757" i="2" s="1"/>
  <c r="AU757" i="2" s="1"/>
  <c r="AV757" i="2" s="1"/>
  <c r="AW757" i="2" s="1"/>
  <c r="AX757" i="2" s="1"/>
  <c r="AY757" i="2" s="1"/>
  <c r="AZ757" i="2" s="1"/>
  <c r="BA757" i="2" s="1"/>
  <c r="BB757" i="2" s="1"/>
  <c r="BC757" i="2" s="1"/>
  <c r="BD757" i="2" s="1"/>
  <c r="BE757" i="2" s="1"/>
  <c r="BF757" i="2" s="1"/>
  <c r="BG757" i="2" s="1"/>
  <c r="BH757" i="2" s="1"/>
  <c r="AO748" i="2"/>
  <c r="AP748" i="2" s="1"/>
  <c r="AQ748" i="2" s="1"/>
  <c r="AR748" i="2" s="1"/>
  <c r="AS748" i="2" s="1"/>
  <c r="AT748" i="2" s="1"/>
  <c r="AU748" i="2" s="1"/>
  <c r="AV748" i="2" s="1"/>
  <c r="AW748" i="2" s="1"/>
  <c r="AX748" i="2" s="1"/>
  <c r="AY748" i="2" s="1"/>
  <c r="AZ748" i="2" s="1"/>
  <c r="BA748" i="2" s="1"/>
  <c r="BB748" i="2" s="1"/>
  <c r="BC748" i="2" s="1"/>
  <c r="BD748" i="2" s="1"/>
  <c r="BE748" i="2" s="1"/>
  <c r="BF748" i="2" s="1"/>
  <c r="BG748" i="2" s="1"/>
  <c r="BH748" i="2" s="1"/>
  <c r="AO766" i="2"/>
  <c r="AP766" i="2" s="1"/>
  <c r="AQ766" i="2" s="1"/>
  <c r="AR766" i="2" s="1"/>
  <c r="AS766" i="2" s="1"/>
  <c r="AT766" i="2" s="1"/>
  <c r="AU766" i="2" s="1"/>
  <c r="AV766" i="2" s="1"/>
  <c r="AW766" i="2" s="1"/>
  <c r="AX766" i="2" s="1"/>
  <c r="AY766" i="2" s="1"/>
  <c r="AZ766" i="2" s="1"/>
  <c r="BA766" i="2" s="1"/>
  <c r="BB766" i="2" s="1"/>
  <c r="BC766" i="2" s="1"/>
  <c r="BD766" i="2" s="1"/>
  <c r="BE766" i="2" s="1"/>
  <c r="BF766" i="2" s="1"/>
  <c r="BG766" i="2" s="1"/>
  <c r="BH766" i="2" s="1"/>
  <c r="AO135" i="2"/>
  <c r="AP135" i="2" s="1"/>
  <c r="AQ135" i="2" s="1"/>
  <c r="AR135" i="2" s="1"/>
  <c r="AS135" i="2" s="1"/>
  <c r="AT135" i="2" s="1"/>
  <c r="AU135" i="2" s="1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AO568" i="2"/>
  <c r="AP568" i="2" s="1"/>
  <c r="AQ568" i="2" s="1"/>
  <c r="AR568" i="2" s="1"/>
  <c r="AS568" i="2" s="1"/>
  <c r="AT568" i="2" s="1"/>
  <c r="AU568" i="2" s="1"/>
  <c r="AV568" i="2" s="1"/>
  <c r="AW568" i="2" s="1"/>
  <c r="AX568" i="2" s="1"/>
  <c r="AY568" i="2" s="1"/>
  <c r="AZ568" i="2" s="1"/>
  <c r="BA568" i="2" s="1"/>
  <c r="BB568" i="2" s="1"/>
  <c r="BC568" i="2" s="1"/>
  <c r="BD568" i="2" s="1"/>
  <c r="BE568" i="2" s="1"/>
  <c r="BF568" i="2" s="1"/>
  <c r="BG568" i="2" s="1"/>
  <c r="BH568" i="2" s="1"/>
  <c r="AO544" i="2"/>
  <c r="AP544" i="2" s="1"/>
  <c r="AQ544" i="2" s="1"/>
  <c r="AR544" i="2" s="1"/>
  <c r="AS544" i="2" s="1"/>
  <c r="AT544" i="2" s="1"/>
  <c r="AU544" i="2" s="1"/>
  <c r="AV544" i="2" s="1"/>
  <c r="AW544" i="2" s="1"/>
  <c r="AX544" i="2" s="1"/>
  <c r="AY544" i="2" s="1"/>
  <c r="AZ544" i="2" s="1"/>
  <c r="BA544" i="2" s="1"/>
  <c r="BB544" i="2" s="1"/>
  <c r="BC544" i="2" s="1"/>
  <c r="BD544" i="2" s="1"/>
  <c r="BE544" i="2" s="1"/>
  <c r="BF544" i="2" s="1"/>
  <c r="BG544" i="2" s="1"/>
  <c r="BH544" i="2" s="1"/>
  <c r="AO562" i="2"/>
  <c r="AP562" i="2" s="1"/>
  <c r="AQ562" i="2" s="1"/>
  <c r="AR562" i="2" s="1"/>
  <c r="AS562" i="2" s="1"/>
  <c r="AT562" i="2" s="1"/>
  <c r="AU562" i="2" s="1"/>
  <c r="AV562" i="2" s="1"/>
  <c r="AW562" i="2" s="1"/>
  <c r="AX562" i="2" s="1"/>
  <c r="AY562" i="2" s="1"/>
  <c r="AZ562" i="2" s="1"/>
  <c r="BA562" i="2" s="1"/>
  <c r="BB562" i="2" s="1"/>
  <c r="BC562" i="2" s="1"/>
  <c r="BD562" i="2" s="1"/>
  <c r="BE562" i="2" s="1"/>
  <c r="BF562" i="2" s="1"/>
  <c r="BG562" i="2" s="1"/>
  <c r="BH562" i="2" s="1"/>
  <c r="AO49" i="2"/>
  <c r="AP49" i="2" s="1"/>
  <c r="AQ49" i="2" s="1"/>
  <c r="AR49" i="2" s="1"/>
  <c r="AS49" i="2" s="1"/>
  <c r="AT49" i="2" s="1"/>
  <c r="AU49" i="2" s="1"/>
  <c r="AV49" i="2" s="1"/>
  <c r="AW49" i="2" s="1"/>
  <c r="AX49" i="2" s="1"/>
  <c r="AY49" i="2" s="1"/>
  <c r="AZ49" i="2" s="1"/>
  <c r="BA49" i="2" s="1"/>
  <c r="BB49" i="2" s="1"/>
  <c r="BC49" i="2" s="1"/>
  <c r="BD49" i="2" s="1"/>
  <c r="BE49" i="2" s="1"/>
  <c r="BF49" i="2" s="1"/>
  <c r="BG49" i="2" s="1"/>
  <c r="BH49" i="2" s="1"/>
  <c r="AO415" i="2"/>
  <c r="AP415" i="2" s="1"/>
  <c r="AQ415" i="2" s="1"/>
  <c r="AR415" i="2" s="1"/>
  <c r="AS415" i="2" s="1"/>
  <c r="AT415" i="2" s="1"/>
  <c r="AU415" i="2" s="1"/>
  <c r="AV415" i="2" s="1"/>
  <c r="AW415" i="2" s="1"/>
  <c r="AX415" i="2" s="1"/>
  <c r="AY415" i="2" s="1"/>
  <c r="AZ415" i="2" s="1"/>
  <c r="BA415" i="2" s="1"/>
  <c r="BB415" i="2" s="1"/>
  <c r="BC415" i="2" s="1"/>
  <c r="BD415" i="2" s="1"/>
  <c r="BE415" i="2" s="1"/>
  <c r="BF415" i="2" s="1"/>
  <c r="BG415" i="2" s="1"/>
  <c r="BH415" i="2" s="1"/>
  <c r="AO138" i="2"/>
  <c r="AP138" i="2" s="1"/>
  <c r="AQ138" i="2" s="1"/>
  <c r="AR138" i="2" s="1"/>
  <c r="AS138" i="2" s="1"/>
  <c r="AT138" i="2" s="1"/>
  <c r="AU138" i="2" s="1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AO644" i="2"/>
  <c r="AP644" i="2" s="1"/>
  <c r="AQ644" i="2" s="1"/>
  <c r="AR644" i="2" s="1"/>
  <c r="AS644" i="2" s="1"/>
  <c r="AT644" i="2" s="1"/>
  <c r="AU644" i="2" s="1"/>
  <c r="AV644" i="2" s="1"/>
  <c r="AW644" i="2" s="1"/>
  <c r="AX644" i="2" s="1"/>
  <c r="AY644" i="2" s="1"/>
  <c r="AZ644" i="2" s="1"/>
  <c r="BA644" i="2" s="1"/>
  <c r="BB644" i="2" s="1"/>
  <c r="BC644" i="2" s="1"/>
  <c r="BD644" i="2" s="1"/>
  <c r="BE644" i="2" s="1"/>
  <c r="BF644" i="2" s="1"/>
  <c r="BG644" i="2" s="1"/>
  <c r="BH644" i="2" s="1"/>
  <c r="AO707" i="2"/>
  <c r="AP707" i="2" s="1"/>
  <c r="AQ707" i="2" s="1"/>
  <c r="AR707" i="2" s="1"/>
  <c r="AS707" i="2" s="1"/>
  <c r="AT707" i="2" s="1"/>
  <c r="AU707" i="2" s="1"/>
  <c r="AV707" i="2" s="1"/>
  <c r="AW707" i="2" s="1"/>
  <c r="AX707" i="2" s="1"/>
  <c r="AY707" i="2" s="1"/>
  <c r="AZ707" i="2" s="1"/>
  <c r="BA707" i="2" s="1"/>
  <c r="BB707" i="2" s="1"/>
  <c r="BC707" i="2" s="1"/>
  <c r="BD707" i="2" s="1"/>
  <c r="BE707" i="2" s="1"/>
  <c r="BF707" i="2" s="1"/>
  <c r="BG707" i="2" s="1"/>
  <c r="BH707" i="2" s="1"/>
  <c r="AO526" i="2"/>
  <c r="AP526" i="2" s="1"/>
  <c r="AQ526" i="2" s="1"/>
  <c r="AR526" i="2" s="1"/>
  <c r="AS526" i="2" s="1"/>
  <c r="AT526" i="2" s="1"/>
  <c r="AU526" i="2" s="1"/>
  <c r="AV526" i="2" s="1"/>
  <c r="AW526" i="2" s="1"/>
  <c r="AX526" i="2" s="1"/>
  <c r="AY526" i="2" s="1"/>
  <c r="AZ526" i="2" s="1"/>
  <c r="BA526" i="2" s="1"/>
  <c r="BB526" i="2" s="1"/>
  <c r="BC526" i="2" s="1"/>
  <c r="BD526" i="2" s="1"/>
  <c r="BE526" i="2" s="1"/>
  <c r="BF526" i="2" s="1"/>
  <c r="BG526" i="2" s="1"/>
  <c r="BH526" i="2" s="1"/>
  <c r="AO202" i="2"/>
  <c r="AP202" i="2" s="1"/>
  <c r="AQ202" i="2" s="1"/>
  <c r="AR202" i="2" s="1"/>
  <c r="AS202" i="2" s="1"/>
  <c r="AT202" i="2" s="1"/>
  <c r="AU202" i="2" s="1"/>
  <c r="AV202" i="2" s="1"/>
  <c r="AW202" i="2" s="1"/>
  <c r="AX202" i="2" s="1"/>
  <c r="AY202" i="2" s="1"/>
  <c r="AZ202" i="2" s="1"/>
  <c r="BA202" i="2" s="1"/>
  <c r="BB202" i="2" s="1"/>
  <c r="BC202" i="2" s="1"/>
  <c r="BD202" i="2" s="1"/>
  <c r="BE202" i="2" s="1"/>
  <c r="BF202" i="2" s="1"/>
  <c r="BG202" i="2" s="1"/>
  <c r="BH202" i="2" s="1"/>
  <c r="AO97" i="2"/>
  <c r="AP97" i="2" s="1"/>
  <c r="AQ97" i="2" s="1"/>
  <c r="AR97" i="2" s="1"/>
  <c r="AS97" i="2" s="1"/>
  <c r="AT97" i="2" s="1"/>
  <c r="AU97" i="2" s="1"/>
  <c r="AV97" i="2" s="1"/>
  <c r="AW97" i="2" s="1"/>
  <c r="AX97" i="2" s="1"/>
  <c r="AY97" i="2" s="1"/>
  <c r="AZ97" i="2" s="1"/>
  <c r="BA97" i="2" s="1"/>
  <c r="BB97" i="2" s="1"/>
  <c r="BC97" i="2" s="1"/>
  <c r="BD97" i="2" s="1"/>
  <c r="BE97" i="2" s="1"/>
  <c r="BF97" i="2" s="1"/>
  <c r="BG97" i="2" s="1"/>
  <c r="BH97" i="2" s="1"/>
  <c r="AO52" i="2"/>
  <c r="AP52" i="2" s="1"/>
  <c r="AQ52" i="2" s="1"/>
  <c r="AR52" i="2" s="1"/>
  <c r="AS52" i="2" s="1"/>
  <c r="AT52" i="2" s="1"/>
  <c r="AU52" i="2" s="1"/>
  <c r="AV52" i="2" s="1"/>
  <c r="AW52" i="2" s="1"/>
  <c r="AX52" i="2" s="1"/>
  <c r="AY52" i="2" s="1"/>
  <c r="AZ52" i="2" s="1"/>
  <c r="BA52" i="2" s="1"/>
  <c r="BB52" i="2" s="1"/>
  <c r="BC52" i="2" s="1"/>
  <c r="BD52" i="2" s="1"/>
  <c r="BE52" i="2" s="1"/>
  <c r="BF52" i="2" s="1"/>
  <c r="BG52" i="2" s="1"/>
  <c r="BH52" i="2" s="1"/>
  <c r="AO688" i="2"/>
  <c r="AP688" i="2" s="1"/>
  <c r="AQ688" i="2" s="1"/>
  <c r="AR688" i="2" s="1"/>
  <c r="AS688" i="2" s="1"/>
  <c r="AT688" i="2" s="1"/>
  <c r="AU688" i="2" s="1"/>
  <c r="AV688" i="2" s="1"/>
  <c r="AW688" i="2" s="1"/>
  <c r="AX688" i="2" s="1"/>
  <c r="AY688" i="2" s="1"/>
  <c r="AZ688" i="2" s="1"/>
  <c r="BA688" i="2" s="1"/>
  <c r="BB688" i="2" s="1"/>
  <c r="BC688" i="2" s="1"/>
  <c r="BD688" i="2" s="1"/>
  <c r="BE688" i="2" s="1"/>
  <c r="BF688" i="2" s="1"/>
  <c r="BG688" i="2" s="1"/>
  <c r="BH688" i="2" s="1"/>
  <c r="AO612" i="2"/>
  <c r="AP612" i="2" s="1"/>
  <c r="AQ612" i="2" s="1"/>
  <c r="AR612" i="2" s="1"/>
  <c r="AS612" i="2" s="1"/>
  <c r="AT612" i="2" s="1"/>
  <c r="AU612" i="2" s="1"/>
  <c r="AV612" i="2" s="1"/>
  <c r="AW612" i="2" s="1"/>
  <c r="AX612" i="2" s="1"/>
  <c r="AY612" i="2" s="1"/>
  <c r="AZ612" i="2" s="1"/>
  <c r="BA612" i="2" s="1"/>
  <c r="BB612" i="2" s="1"/>
  <c r="BC612" i="2" s="1"/>
  <c r="BD612" i="2" s="1"/>
  <c r="BE612" i="2" s="1"/>
  <c r="BF612" i="2" s="1"/>
  <c r="BG612" i="2" s="1"/>
  <c r="BH612" i="2" s="1"/>
  <c r="AO600" i="2"/>
  <c r="AP600" i="2" s="1"/>
  <c r="AQ600" i="2" s="1"/>
  <c r="AR600" i="2" s="1"/>
  <c r="AS600" i="2" s="1"/>
  <c r="AT600" i="2" s="1"/>
  <c r="AU600" i="2" s="1"/>
  <c r="AV600" i="2" s="1"/>
  <c r="AW600" i="2" s="1"/>
  <c r="AX600" i="2" s="1"/>
  <c r="AY600" i="2" s="1"/>
  <c r="AZ600" i="2" s="1"/>
  <c r="BA600" i="2" s="1"/>
  <c r="BB600" i="2" s="1"/>
  <c r="BC600" i="2" s="1"/>
  <c r="BD600" i="2" s="1"/>
  <c r="BE600" i="2" s="1"/>
  <c r="BF600" i="2" s="1"/>
  <c r="BG600" i="2" s="1"/>
  <c r="BH600" i="2" s="1"/>
  <c r="AO673" i="2"/>
  <c r="AP673" i="2" s="1"/>
  <c r="AQ673" i="2" s="1"/>
  <c r="AR673" i="2" s="1"/>
  <c r="AS673" i="2" s="1"/>
  <c r="AT673" i="2" s="1"/>
  <c r="AU673" i="2" s="1"/>
  <c r="AV673" i="2" s="1"/>
  <c r="AW673" i="2" s="1"/>
  <c r="AX673" i="2" s="1"/>
  <c r="AY673" i="2" s="1"/>
  <c r="AZ673" i="2" s="1"/>
  <c r="BA673" i="2" s="1"/>
  <c r="BB673" i="2" s="1"/>
  <c r="BC673" i="2" s="1"/>
  <c r="BD673" i="2" s="1"/>
  <c r="BE673" i="2" s="1"/>
  <c r="BF673" i="2" s="1"/>
  <c r="BG673" i="2" s="1"/>
  <c r="BH673" i="2" s="1"/>
  <c r="AO248" i="2"/>
  <c r="AP248" i="2" s="1"/>
  <c r="AQ248" i="2" s="1"/>
  <c r="AR248" i="2" s="1"/>
  <c r="AS248" i="2" s="1"/>
  <c r="AT248" i="2" s="1"/>
  <c r="AU248" i="2" s="1"/>
  <c r="AV248" i="2" s="1"/>
  <c r="AW248" i="2" s="1"/>
  <c r="AX248" i="2" s="1"/>
  <c r="AY248" i="2" s="1"/>
  <c r="AZ248" i="2" s="1"/>
  <c r="BA248" i="2" s="1"/>
  <c r="BB248" i="2" s="1"/>
  <c r="BC248" i="2" s="1"/>
  <c r="BD248" i="2" s="1"/>
  <c r="BE248" i="2" s="1"/>
  <c r="BF248" i="2" s="1"/>
  <c r="BG248" i="2" s="1"/>
  <c r="BH248" i="2" s="1"/>
  <c r="AO337" i="2"/>
  <c r="AP337" i="2" s="1"/>
  <c r="AQ337" i="2" s="1"/>
  <c r="AR337" i="2" s="1"/>
  <c r="AS337" i="2" s="1"/>
  <c r="AT337" i="2" s="1"/>
  <c r="AU337" i="2" s="1"/>
  <c r="AV337" i="2" s="1"/>
  <c r="AW337" i="2" s="1"/>
  <c r="AX337" i="2" s="1"/>
  <c r="AY337" i="2" s="1"/>
  <c r="AZ337" i="2" s="1"/>
  <c r="BA337" i="2" s="1"/>
  <c r="BB337" i="2" s="1"/>
  <c r="BC337" i="2" s="1"/>
  <c r="BD337" i="2" s="1"/>
  <c r="BE337" i="2" s="1"/>
  <c r="BF337" i="2" s="1"/>
  <c r="BG337" i="2" s="1"/>
  <c r="BH337" i="2" s="1"/>
  <c r="AO706" i="2"/>
  <c r="AP706" i="2" s="1"/>
  <c r="AQ706" i="2" s="1"/>
  <c r="AR706" i="2" s="1"/>
  <c r="AS706" i="2" s="1"/>
  <c r="AT706" i="2" s="1"/>
  <c r="AU706" i="2" s="1"/>
  <c r="AV706" i="2" s="1"/>
  <c r="AW706" i="2" s="1"/>
  <c r="AX706" i="2" s="1"/>
  <c r="AY706" i="2" s="1"/>
  <c r="AZ706" i="2" s="1"/>
  <c r="BA706" i="2" s="1"/>
  <c r="BB706" i="2" s="1"/>
  <c r="BC706" i="2" s="1"/>
  <c r="BD706" i="2" s="1"/>
  <c r="BE706" i="2" s="1"/>
  <c r="BF706" i="2" s="1"/>
  <c r="BG706" i="2" s="1"/>
  <c r="BH706" i="2" s="1"/>
  <c r="AO189" i="2"/>
  <c r="AP189" i="2" s="1"/>
  <c r="AQ189" i="2" s="1"/>
  <c r="AR189" i="2" s="1"/>
  <c r="AS189" i="2" s="1"/>
  <c r="AT189" i="2" s="1"/>
  <c r="AU189" i="2" s="1"/>
  <c r="AV189" i="2" s="1"/>
  <c r="AW189" i="2" s="1"/>
  <c r="AX189" i="2" s="1"/>
  <c r="AY189" i="2" s="1"/>
  <c r="AZ189" i="2" s="1"/>
  <c r="BA189" i="2" s="1"/>
  <c r="BB189" i="2" s="1"/>
  <c r="BC189" i="2" s="1"/>
  <c r="BD189" i="2" s="1"/>
  <c r="BE189" i="2" s="1"/>
  <c r="BF189" i="2" s="1"/>
  <c r="BG189" i="2" s="1"/>
  <c r="BH189" i="2" s="1"/>
  <c r="AO123" i="2"/>
  <c r="AP123" i="2" s="1"/>
  <c r="AQ123" i="2" s="1"/>
  <c r="AR123" i="2" s="1"/>
  <c r="AS123" i="2" s="1"/>
  <c r="AT123" i="2" s="1"/>
  <c r="AU123" i="2" s="1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AO682" i="2"/>
  <c r="AP682" i="2" s="1"/>
  <c r="AQ682" i="2" s="1"/>
  <c r="AR682" i="2" s="1"/>
  <c r="AS682" i="2" s="1"/>
  <c r="AT682" i="2" s="1"/>
  <c r="AU682" i="2" s="1"/>
  <c r="AV682" i="2" s="1"/>
  <c r="AW682" i="2" s="1"/>
  <c r="AX682" i="2" s="1"/>
  <c r="AY682" i="2" s="1"/>
  <c r="AZ682" i="2" s="1"/>
  <c r="BA682" i="2" s="1"/>
  <c r="BB682" i="2" s="1"/>
  <c r="BC682" i="2" s="1"/>
  <c r="BD682" i="2" s="1"/>
  <c r="BE682" i="2" s="1"/>
  <c r="BF682" i="2" s="1"/>
  <c r="BG682" i="2" s="1"/>
  <c r="BH682" i="2" s="1"/>
  <c r="AO460" i="2"/>
  <c r="AP460" i="2" s="1"/>
  <c r="AQ460" i="2" s="1"/>
  <c r="AR460" i="2" s="1"/>
  <c r="AS460" i="2" s="1"/>
  <c r="AT460" i="2" s="1"/>
  <c r="AU460" i="2" s="1"/>
  <c r="AV460" i="2" s="1"/>
  <c r="AW460" i="2" s="1"/>
  <c r="AX460" i="2" s="1"/>
  <c r="AY460" i="2" s="1"/>
  <c r="AZ460" i="2" s="1"/>
  <c r="BA460" i="2" s="1"/>
  <c r="BB460" i="2" s="1"/>
  <c r="BC460" i="2" s="1"/>
  <c r="BD460" i="2" s="1"/>
  <c r="BE460" i="2" s="1"/>
  <c r="BF460" i="2" s="1"/>
  <c r="BG460" i="2" s="1"/>
  <c r="BH460" i="2" s="1"/>
  <c r="AO232" i="2"/>
  <c r="AP232" i="2" s="1"/>
  <c r="AQ232" i="2" s="1"/>
  <c r="AR232" i="2" s="1"/>
  <c r="AS232" i="2" s="1"/>
  <c r="AT232" i="2" s="1"/>
  <c r="AU232" i="2" s="1"/>
  <c r="AV232" i="2" s="1"/>
  <c r="AW232" i="2" s="1"/>
  <c r="AX232" i="2" s="1"/>
  <c r="AY232" i="2" s="1"/>
  <c r="AZ232" i="2" s="1"/>
  <c r="BA232" i="2" s="1"/>
  <c r="BB232" i="2" s="1"/>
  <c r="BC232" i="2" s="1"/>
  <c r="BD232" i="2" s="1"/>
  <c r="BE232" i="2" s="1"/>
  <c r="BF232" i="2" s="1"/>
  <c r="BG232" i="2" s="1"/>
  <c r="BH232" i="2" s="1"/>
  <c r="AO276" i="2"/>
  <c r="AP276" i="2" s="1"/>
  <c r="AQ276" i="2" s="1"/>
  <c r="AR276" i="2" s="1"/>
  <c r="AS276" i="2" s="1"/>
  <c r="AT276" i="2" s="1"/>
  <c r="AU276" i="2" s="1"/>
  <c r="AV276" i="2" s="1"/>
  <c r="AW276" i="2" s="1"/>
  <c r="AX276" i="2" s="1"/>
  <c r="AY276" i="2" s="1"/>
  <c r="AZ276" i="2" s="1"/>
  <c r="BA276" i="2" s="1"/>
  <c r="BB276" i="2" s="1"/>
  <c r="BC276" i="2" s="1"/>
  <c r="BD276" i="2" s="1"/>
  <c r="BE276" i="2" s="1"/>
  <c r="BF276" i="2" s="1"/>
  <c r="BG276" i="2" s="1"/>
  <c r="BH276" i="2" s="1"/>
  <c r="AO487" i="2"/>
  <c r="AP487" i="2" s="1"/>
  <c r="AQ487" i="2" s="1"/>
  <c r="AR487" i="2" s="1"/>
  <c r="AS487" i="2" s="1"/>
  <c r="AT487" i="2" s="1"/>
  <c r="AU487" i="2" s="1"/>
  <c r="AV487" i="2" s="1"/>
  <c r="AW487" i="2" s="1"/>
  <c r="AX487" i="2" s="1"/>
  <c r="AY487" i="2" s="1"/>
  <c r="AZ487" i="2" s="1"/>
  <c r="BA487" i="2" s="1"/>
  <c r="BB487" i="2" s="1"/>
  <c r="BC487" i="2" s="1"/>
  <c r="BD487" i="2" s="1"/>
  <c r="BE487" i="2" s="1"/>
  <c r="BF487" i="2" s="1"/>
  <c r="BG487" i="2" s="1"/>
  <c r="BH487" i="2" s="1"/>
  <c r="AO385" i="2"/>
  <c r="AP385" i="2" s="1"/>
  <c r="AQ385" i="2" s="1"/>
  <c r="AR385" i="2" s="1"/>
  <c r="AS385" i="2" s="1"/>
  <c r="AT385" i="2" s="1"/>
  <c r="AU385" i="2" s="1"/>
  <c r="AV385" i="2" s="1"/>
  <c r="AW385" i="2" s="1"/>
  <c r="AX385" i="2" s="1"/>
  <c r="AY385" i="2" s="1"/>
  <c r="AZ385" i="2" s="1"/>
  <c r="BA385" i="2" s="1"/>
  <c r="BB385" i="2" s="1"/>
  <c r="BC385" i="2" s="1"/>
  <c r="BD385" i="2" s="1"/>
  <c r="BE385" i="2" s="1"/>
  <c r="BF385" i="2" s="1"/>
  <c r="BG385" i="2" s="1"/>
  <c r="BH385" i="2" s="1"/>
  <c r="AO55" i="2"/>
  <c r="AP55" i="2" s="1"/>
  <c r="AQ55" i="2" s="1"/>
  <c r="AR55" i="2" s="1"/>
  <c r="AS55" i="2" s="1"/>
  <c r="AT55" i="2" s="1"/>
  <c r="AU55" i="2" s="1"/>
  <c r="AV55" i="2" s="1"/>
  <c r="AW55" i="2" s="1"/>
  <c r="AX55" i="2" s="1"/>
  <c r="AY55" i="2" s="1"/>
  <c r="AZ55" i="2" s="1"/>
  <c r="BA55" i="2" s="1"/>
  <c r="BB55" i="2" s="1"/>
  <c r="BC55" i="2" s="1"/>
  <c r="BD55" i="2" s="1"/>
  <c r="BE55" i="2" s="1"/>
  <c r="BF55" i="2" s="1"/>
  <c r="BG55" i="2" s="1"/>
  <c r="BH55" i="2" s="1"/>
  <c r="AP703" i="2"/>
  <c r="AQ703" i="2" s="1"/>
  <c r="AR703" i="2" s="1"/>
  <c r="AS703" i="2" s="1"/>
  <c r="AT703" i="2" s="1"/>
  <c r="AU703" i="2" s="1"/>
  <c r="AV703" i="2" s="1"/>
  <c r="AW703" i="2" s="1"/>
  <c r="AX703" i="2" s="1"/>
  <c r="AY703" i="2" s="1"/>
  <c r="AZ703" i="2" s="1"/>
  <c r="BA703" i="2" s="1"/>
  <c r="BB703" i="2" s="1"/>
  <c r="BC703" i="2" s="1"/>
  <c r="BD703" i="2" s="1"/>
  <c r="BE703" i="2" s="1"/>
  <c r="BF703" i="2" s="1"/>
  <c r="BG703" i="2" s="1"/>
  <c r="BH703" i="2" s="1"/>
  <c r="AO704" i="2"/>
  <c r="AP704" i="2" s="1"/>
  <c r="AQ704" i="2" s="1"/>
  <c r="AR704" i="2" s="1"/>
  <c r="AS704" i="2" s="1"/>
  <c r="AT704" i="2" s="1"/>
  <c r="AU704" i="2" s="1"/>
  <c r="AV704" i="2" s="1"/>
  <c r="AW704" i="2" s="1"/>
  <c r="AX704" i="2" s="1"/>
  <c r="AY704" i="2" s="1"/>
  <c r="AZ704" i="2" s="1"/>
  <c r="BA704" i="2" s="1"/>
  <c r="BB704" i="2" s="1"/>
  <c r="BC704" i="2" s="1"/>
  <c r="BD704" i="2" s="1"/>
  <c r="BE704" i="2" s="1"/>
  <c r="BF704" i="2" s="1"/>
  <c r="BG704" i="2" s="1"/>
  <c r="BH704" i="2" s="1"/>
  <c r="AO711" i="2"/>
  <c r="AP711" i="2" s="1"/>
  <c r="AQ711" i="2" s="1"/>
  <c r="AR711" i="2" s="1"/>
  <c r="AS711" i="2" s="1"/>
  <c r="AT711" i="2" s="1"/>
  <c r="AU711" i="2" s="1"/>
  <c r="AV711" i="2" s="1"/>
  <c r="AW711" i="2" s="1"/>
  <c r="AX711" i="2" s="1"/>
  <c r="AY711" i="2" s="1"/>
  <c r="AZ711" i="2" s="1"/>
  <c r="BA711" i="2" s="1"/>
  <c r="BB711" i="2" s="1"/>
  <c r="BC711" i="2" s="1"/>
  <c r="BD711" i="2" s="1"/>
  <c r="BE711" i="2" s="1"/>
  <c r="BF711" i="2" s="1"/>
  <c r="BG711" i="2" s="1"/>
  <c r="BH711" i="2" s="1"/>
  <c r="AO127" i="2"/>
  <c r="AP127" i="2" s="1"/>
  <c r="AQ127" i="2" s="1"/>
  <c r="AR127" i="2" s="1"/>
  <c r="AS127" i="2" s="1"/>
  <c r="AT127" i="2" s="1"/>
  <c r="AU127" i="2" s="1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AO448" i="2"/>
  <c r="AP448" i="2" s="1"/>
  <c r="AQ448" i="2" s="1"/>
  <c r="AR448" i="2" s="1"/>
  <c r="AS448" i="2" s="1"/>
  <c r="AT448" i="2" s="1"/>
  <c r="AU448" i="2" s="1"/>
  <c r="AV448" i="2" s="1"/>
  <c r="AW448" i="2" s="1"/>
  <c r="AX448" i="2" s="1"/>
  <c r="AY448" i="2" s="1"/>
  <c r="AZ448" i="2" s="1"/>
  <c r="BA448" i="2" s="1"/>
  <c r="BB448" i="2" s="1"/>
  <c r="BC448" i="2" s="1"/>
  <c r="BD448" i="2" s="1"/>
  <c r="BE448" i="2" s="1"/>
  <c r="BF448" i="2" s="1"/>
  <c r="BG448" i="2" s="1"/>
  <c r="BH448" i="2" s="1"/>
  <c r="AO249" i="2"/>
  <c r="AP249" i="2" s="1"/>
  <c r="AQ249" i="2" s="1"/>
  <c r="AR249" i="2" s="1"/>
  <c r="AS249" i="2" s="1"/>
  <c r="AT249" i="2" s="1"/>
  <c r="AU249" i="2" s="1"/>
  <c r="AV249" i="2" s="1"/>
  <c r="AW249" i="2" s="1"/>
  <c r="AX249" i="2" s="1"/>
  <c r="AY249" i="2" s="1"/>
  <c r="AZ249" i="2" s="1"/>
  <c r="BA249" i="2" s="1"/>
  <c r="BB249" i="2" s="1"/>
  <c r="BC249" i="2" s="1"/>
  <c r="BD249" i="2" s="1"/>
  <c r="BE249" i="2" s="1"/>
  <c r="BF249" i="2" s="1"/>
  <c r="BG249" i="2" s="1"/>
  <c r="BH249" i="2" s="1"/>
  <c r="AO628" i="2"/>
  <c r="AP628" i="2" s="1"/>
  <c r="AQ628" i="2" s="1"/>
  <c r="AR628" i="2" s="1"/>
  <c r="AS628" i="2" s="1"/>
  <c r="AT628" i="2" s="1"/>
  <c r="AU628" i="2" s="1"/>
  <c r="AV628" i="2" s="1"/>
  <c r="AW628" i="2" s="1"/>
  <c r="AX628" i="2" s="1"/>
  <c r="AY628" i="2" s="1"/>
  <c r="AZ628" i="2" s="1"/>
  <c r="BA628" i="2" s="1"/>
  <c r="BB628" i="2" s="1"/>
  <c r="BC628" i="2" s="1"/>
  <c r="BD628" i="2" s="1"/>
  <c r="BE628" i="2" s="1"/>
  <c r="BF628" i="2" s="1"/>
  <c r="BG628" i="2" s="1"/>
  <c r="BH628" i="2" s="1"/>
  <c r="AO378" i="2"/>
  <c r="AP378" i="2" s="1"/>
  <c r="AQ378" i="2" s="1"/>
  <c r="AR378" i="2" s="1"/>
  <c r="AS378" i="2" s="1"/>
  <c r="AT378" i="2" s="1"/>
  <c r="AU378" i="2" s="1"/>
  <c r="AV378" i="2" s="1"/>
  <c r="AW378" i="2" s="1"/>
  <c r="AX378" i="2" s="1"/>
  <c r="AY378" i="2" s="1"/>
  <c r="AZ378" i="2" s="1"/>
  <c r="BA378" i="2" s="1"/>
  <c r="BB378" i="2" s="1"/>
  <c r="BC378" i="2" s="1"/>
  <c r="BD378" i="2" s="1"/>
  <c r="BE378" i="2" s="1"/>
  <c r="BF378" i="2" s="1"/>
  <c r="BG378" i="2" s="1"/>
  <c r="BH378" i="2" s="1"/>
  <c r="AO575" i="2"/>
  <c r="AP575" i="2" s="1"/>
  <c r="AQ575" i="2" s="1"/>
  <c r="AR575" i="2" s="1"/>
  <c r="AS575" i="2" s="1"/>
  <c r="AT575" i="2" s="1"/>
  <c r="AU575" i="2" s="1"/>
  <c r="AV575" i="2" s="1"/>
  <c r="AW575" i="2" s="1"/>
  <c r="AX575" i="2" s="1"/>
  <c r="AY575" i="2" s="1"/>
  <c r="AZ575" i="2" s="1"/>
  <c r="BA575" i="2" s="1"/>
  <c r="BB575" i="2" s="1"/>
  <c r="BC575" i="2" s="1"/>
  <c r="BD575" i="2" s="1"/>
  <c r="BE575" i="2" s="1"/>
  <c r="BF575" i="2" s="1"/>
  <c r="BG575" i="2" s="1"/>
  <c r="BH575" i="2" s="1"/>
  <c r="AO635" i="2"/>
  <c r="AP635" i="2" s="1"/>
  <c r="AQ635" i="2" s="1"/>
  <c r="AR635" i="2" s="1"/>
  <c r="AS635" i="2" s="1"/>
  <c r="AT635" i="2" s="1"/>
  <c r="AU635" i="2" s="1"/>
  <c r="AV635" i="2" s="1"/>
  <c r="AW635" i="2" s="1"/>
  <c r="AX635" i="2" s="1"/>
  <c r="AY635" i="2" s="1"/>
  <c r="AZ635" i="2" s="1"/>
  <c r="BA635" i="2" s="1"/>
  <c r="BB635" i="2" s="1"/>
  <c r="BC635" i="2" s="1"/>
  <c r="BD635" i="2" s="1"/>
  <c r="BE635" i="2" s="1"/>
  <c r="BF635" i="2" s="1"/>
  <c r="BG635" i="2" s="1"/>
  <c r="BH635" i="2" s="1"/>
  <c r="AO528" i="2"/>
  <c r="AP528" i="2" s="1"/>
  <c r="AQ528" i="2" s="1"/>
  <c r="AR528" i="2" s="1"/>
  <c r="AS528" i="2" s="1"/>
  <c r="AT528" i="2" s="1"/>
  <c r="AU528" i="2" s="1"/>
  <c r="AV528" i="2" s="1"/>
  <c r="AW528" i="2" s="1"/>
  <c r="AX528" i="2" s="1"/>
  <c r="AY528" i="2" s="1"/>
  <c r="AZ528" i="2" s="1"/>
  <c r="BA528" i="2" s="1"/>
  <c r="BB528" i="2" s="1"/>
  <c r="BC528" i="2" s="1"/>
  <c r="BD528" i="2" s="1"/>
  <c r="BE528" i="2" s="1"/>
  <c r="BF528" i="2" s="1"/>
  <c r="BG528" i="2" s="1"/>
  <c r="BH528" i="2" s="1"/>
  <c r="AO228" i="2"/>
  <c r="AP228" i="2" s="1"/>
  <c r="AQ228" i="2" s="1"/>
  <c r="AR228" i="2" s="1"/>
  <c r="AS228" i="2" s="1"/>
  <c r="AT228" i="2" s="1"/>
  <c r="AU228" i="2" s="1"/>
  <c r="AV228" i="2" s="1"/>
  <c r="AW228" i="2" s="1"/>
  <c r="AX228" i="2" s="1"/>
  <c r="AY228" i="2" s="1"/>
  <c r="AZ228" i="2" s="1"/>
  <c r="BA228" i="2" s="1"/>
  <c r="BB228" i="2" s="1"/>
  <c r="BC228" i="2" s="1"/>
  <c r="BD228" i="2" s="1"/>
  <c r="BE228" i="2" s="1"/>
  <c r="BF228" i="2" s="1"/>
  <c r="BG228" i="2" s="1"/>
  <c r="BH228" i="2" s="1"/>
  <c r="AO623" i="2"/>
  <c r="AP623" i="2" s="1"/>
  <c r="AQ623" i="2" s="1"/>
  <c r="AR623" i="2" s="1"/>
  <c r="AS623" i="2" s="1"/>
  <c r="AT623" i="2" s="1"/>
  <c r="AU623" i="2" s="1"/>
  <c r="AV623" i="2" s="1"/>
  <c r="AW623" i="2" s="1"/>
  <c r="AX623" i="2" s="1"/>
  <c r="AY623" i="2" s="1"/>
  <c r="AZ623" i="2" s="1"/>
  <c r="BA623" i="2" s="1"/>
  <c r="BB623" i="2" s="1"/>
  <c r="BC623" i="2" s="1"/>
  <c r="BD623" i="2" s="1"/>
  <c r="BE623" i="2" s="1"/>
  <c r="BF623" i="2" s="1"/>
  <c r="BG623" i="2" s="1"/>
  <c r="BH623" i="2" s="1"/>
  <c r="AO431" i="2"/>
  <c r="AP431" i="2" s="1"/>
  <c r="AQ431" i="2" s="1"/>
  <c r="AR431" i="2" s="1"/>
  <c r="AS431" i="2" s="1"/>
  <c r="AT431" i="2" s="1"/>
  <c r="AU431" i="2" s="1"/>
  <c r="AV431" i="2" s="1"/>
  <c r="AW431" i="2" s="1"/>
  <c r="AX431" i="2" s="1"/>
  <c r="AY431" i="2" s="1"/>
  <c r="AZ431" i="2" s="1"/>
  <c r="BA431" i="2" s="1"/>
  <c r="BB431" i="2" s="1"/>
  <c r="BC431" i="2" s="1"/>
  <c r="BD431" i="2" s="1"/>
  <c r="BE431" i="2" s="1"/>
  <c r="BF431" i="2" s="1"/>
  <c r="BG431" i="2" s="1"/>
  <c r="BH431" i="2" s="1"/>
  <c r="AO778" i="2"/>
  <c r="AP778" i="2" s="1"/>
  <c r="AQ778" i="2" s="1"/>
  <c r="AR778" i="2" s="1"/>
  <c r="AS778" i="2" s="1"/>
  <c r="AT778" i="2" s="1"/>
  <c r="AU778" i="2" s="1"/>
  <c r="AV778" i="2" s="1"/>
  <c r="AW778" i="2" s="1"/>
  <c r="AX778" i="2" s="1"/>
  <c r="AY778" i="2" s="1"/>
  <c r="AZ778" i="2" s="1"/>
  <c r="BA778" i="2" s="1"/>
  <c r="BB778" i="2" s="1"/>
  <c r="BC778" i="2" s="1"/>
  <c r="BD778" i="2" s="1"/>
  <c r="BE778" i="2" s="1"/>
  <c r="BF778" i="2" s="1"/>
  <c r="BG778" i="2" s="1"/>
  <c r="BH778" i="2" s="1"/>
  <c r="AO165" i="2"/>
  <c r="AP165" i="2" s="1"/>
  <c r="AQ165" i="2" s="1"/>
  <c r="AR165" i="2" s="1"/>
  <c r="AS165" i="2" s="1"/>
  <c r="AT165" i="2" s="1"/>
  <c r="AU165" i="2" s="1"/>
  <c r="AV165" i="2" s="1"/>
  <c r="AW165" i="2" s="1"/>
  <c r="AX165" i="2" s="1"/>
  <c r="AY165" i="2" s="1"/>
  <c r="AZ165" i="2" s="1"/>
  <c r="BA165" i="2" s="1"/>
  <c r="BB165" i="2" s="1"/>
  <c r="BC165" i="2" s="1"/>
  <c r="BD165" i="2" s="1"/>
  <c r="BE165" i="2" s="1"/>
  <c r="BF165" i="2" s="1"/>
  <c r="BG165" i="2" s="1"/>
  <c r="BH165" i="2" s="1"/>
  <c r="AO729" i="2"/>
  <c r="AP729" i="2" s="1"/>
  <c r="AQ729" i="2" s="1"/>
  <c r="AR729" i="2" s="1"/>
  <c r="AS729" i="2" s="1"/>
  <c r="AT729" i="2" s="1"/>
  <c r="AU729" i="2" s="1"/>
  <c r="AV729" i="2" s="1"/>
  <c r="AW729" i="2" s="1"/>
  <c r="AX729" i="2" s="1"/>
  <c r="AY729" i="2" s="1"/>
  <c r="AZ729" i="2" s="1"/>
  <c r="BA729" i="2" s="1"/>
  <c r="BB729" i="2" s="1"/>
  <c r="BC729" i="2" s="1"/>
  <c r="BD729" i="2" s="1"/>
  <c r="BE729" i="2" s="1"/>
  <c r="BF729" i="2" s="1"/>
  <c r="BG729" i="2" s="1"/>
  <c r="BH729" i="2" s="1"/>
  <c r="AO463" i="2"/>
  <c r="AP463" i="2" s="1"/>
  <c r="AQ463" i="2" s="1"/>
  <c r="AR463" i="2" s="1"/>
  <c r="AS463" i="2" s="1"/>
  <c r="AT463" i="2" s="1"/>
  <c r="AU463" i="2" s="1"/>
  <c r="AV463" i="2" s="1"/>
  <c r="AW463" i="2" s="1"/>
  <c r="AX463" i="2" s="1"/>
  <c r="AY463" i="2" s="1"/>
  <c r="AZ463" i="2" s="1"/>
  <c r="BA463" i="2" s="1"/>
  <c r="BB463" i="2" s="1"/>
  <c r="BC463" i="2" s="1"/>
  <c r="BD463" i="2" s="1"/>
  <c r="BE463" i="2" s="1"/>
  <c r="BF463" i="2" s="1"/>
  <c r="BG463" i="2" s="1"/>
  <c r="BH463" i="2" s="1"/>
  <c r="AO785" i="2"/>
  <c r="AP785" i="2" s="1"/>
  <c r="AQ785" i="2" s="1"/>
  <c r="AR785" i="2" s="1"/>
  <c r="AS785" i="2" s="1"/>
  <c r="AT785" i="2" s="1"/>
  <c r="AU785" i="2" s="1"/>
  <c r="AV785" i="2" s="1"/>
  <c r="AW785" i="2" s="1"/>
  <c r="AX785" i="2" s="1"/>
  <c r="AY785" i="2" s="1"/>
  <c r="AZ785" i="2" s="1"/>
  <c r="BA785" i="2" s="1"/>
  <c r="BB785" i="2" s="1"/>
  <c r="BC785" i="2" s="1"/>
  <c r="BD785" i="2" s="1"/>
  <c r="BE785" i="2" s="1"/>
  <c r="BF785" i="2" s="1"/>
  <c r="BG785" i="2" s="1"/>
  <c r="BH785" i="2" s="1"/>
  <c r="AO692" i="2"/>
  <c r="AP692" i="2" s="1"/>
  <c r="AQ692" i="2" s="1"/>
  <c r="AR692" i="2" s="1"/>
  <c r="AS692" i="2" s="1"/>
  <c r="AT692" i="2" s="1"/>
  <c r="AU692" i="2" s="1"/>
  <c r="AV692" i="2" s="1"/>
  <c r="AW692" i="2" s="1"/>
  <c r="AX692" i="2" s="1"/>
  <c r="AY692" i="2" s="1"/>
  <c r="AZ692" i="2" s="1"/>
  <c r="BA692" i="2" s="1"/>
  <c r="BB692" i="2" s="1"/>
  <c r="BC692" i="2" s="1"/>
  <c r="BD692" i="2" s="1"/>
  <c r="BE692" i="2" s="1"/>
  <c r="BF692" i="2" s="1"/>
  <c r="BG692" i="2" s="1"/>
  <c r="BH692" i="2" s="1"/>
  <c r="AO794" i="2"/>
  <c r="AP794" i="2" s="1"/>
  <c r="AQ794" i="2" s="1"/>
  <c r="AR794" i="2" s="1"/>
  <c r="AS794" i="2" s="1"/>
  <c r="AT794" i="2" s="1"/>
  <c r="AU794" i="2" s="1"/>
  <c r="AV794" i="2" s="1"/>
  <c r="AW794" i="2" s="1"/>
  <c r="AX794" i="2" s="1"/>
  <c r="AY794" i="2" s="1"/>
  <c r="AZ794" i="2" s="1"/>
  <c r="BA794" i="2" s="1"/>
  <c r="BB794" i="2" s="1"/>
  <c r="BC794" i="2" s="1"/>
  <c r="BD794" i="2" s="1"/>
  <c r="BE794" i="2" s="1"/>
  <c r="BF794" i="2" s="1"/>
  <c r="BG794" i="2" s="1"/>
  <c r="BH794" i="2" s="1"/>
  <c r="AO447" i="2"/>
  <c r="AP447" i="2" s="1"/>
  <c r="AQ447" i="2" s="1"/>
  <c r="AR447" i="2" s="1"/>
  <c r="AS447" i="2" s="1"/>
  <c r="AT447" i="2" s="1"/>
  <c r="AU447" i="2" s="1"/>
  <c r="AV447" i="2" s="1"/>
  <c r="AW447" i="2" s="1"/>
  <c r="AX447" i="2" s="1"/>
  <c r="AY447" i="2" s="1"/>
  <c r="AZ447" i="2" s="1"/>
  <c r="BA447" i="2" s="1"/>
  <c r="BB447" i="2" s="1"/>
  <c r="BC447" i="2" s="1"/>
  <c r="BD447" i="2" s="1"/>
  <c r="BE447" i="2" s="1"/>
  <c r="BF447" i="2" s="1"/>
  <c r="BG447" i="2" s="1"/>
  <c r="BH447" i="2" s="1"/>
  <c r="AO401" i="2"/>
  <c r="AP401" i="2" s="1"/>
  <c r="AQ401" i="2" s="1"/>
  <c r="AR401" i="2" s="1"/>
  <c r="AS401" i="2" s="1"/>
  <c r="AT401" i="2" s="1"/>
  <c r="AU401" i="2" s="1"/>
  <c r="AV401" i="2" s="1"/>
  <c r="AW401" i="2" s="1"/>
  <c r="AX401" i="2" s="1"/>
  <c r="AY401" i="2" s="1"/>
  <c r="AZ401" i="2" s="1"/>
  <c r="BA401" i="2" s="1"/>
  <c r="BB401" i="2" s="1"/>
  <c r="BC401" i="2" s="1"/>
  <c r="BD401" i="2" s="1"/>
  <c r="BE401" i="2" s="1"/>
  <c r="BF401" i="2" s="1"/>
  <c r="BG401" i="2" s="1"/>
  <c r="BH401" i="2" s="1"/>
  <c r="AO651" i="2"/>
  <c r="AP651" i="2" s="1"/>
  <c r="AQ651" i="2" s="1"/>
  <c r="AR651" i="2" s="1"/>
  <c r="AS651" i="2" s="1"/>
  <c r="AT651" i="2" s="1"/>
  <c r="AU651" i="2" s="1"/>
  <c r="AV651" i="2" s="1"/>
  <c r="AW651" i="2" s="1"/>
  <c r="AX651" i="2" s="1"/>
  <c r="AY651" i="2" s="1"/>
  <c r="AZ651" i="2" s="1"/>
  <c r="BA651" i="2" s="1"/>
  <c r="BB651" i="2" s="1"/>
  <c r="BC651" i="2" s="1"/>
  <c r="BD651" i="2" s="1"/>
  <c r="BE651" i="2" s="1"/>
  <c r="BF651" i="2" s="1"/>
  <c r="BG651" i="2" s="1"/>
  <c r="BH651" i="2" s="1"/>
  <c r="AO93" i="2"/>
  <c r="AP93" i="2" s="1"/>
  <c r="AQ93" i="2" s="1"/>
  <c r="AR93" i="2" s="1"/>
  <c r="AS93" i="2" s="1"/>
  <c r="AT93" i="2" s="1"/>
  <c r="AU93" i="2" s="1"/>
  <c r="AV93" i="2" s="1"/>
  <c r="AW93" i="2" s="1"/>
  <c r="AX93" i="2" s="1"/>
  <c r="AY93" i="2" s="1"/>
  <c r="AZ93" i="2" s="1"/>
  <c r="BA93" i="2" s="1"/>
  <c r="BB93" i="2" s="1"/>
  <c r="BC93" i="2" s="1"/>
  <c r="BD93" i="2" s="1"/>
  <c r="BE93" i="2" s="1"/>
  <c r="BF93" i="2" s="1"/>
  <c r="BG93" i="2" s="1"/>
  <c r="BH93" i="2" s="1"/>
  <c r="AO491" i="2"/>
  <c r="AP491" i="2" s="1"/>
  <c r="AQ491" i="2" s="1"/>
  <c r="AR491" i="2" s="1"/>
  <c r="AS491" i="2" s="1"/>
  <c r="AT491" i="2" s="1"/>
  <c r="AU491" i="2" s="1"/>
  <c r="AV491" i="2" s="1"/>
  <c r="AW491" i="2" s="1"/>
  <c r="AX491" i="2" s="1"/>
  <c r="AY491" i="2" s="1"/>
  <c r="AZ491" i="2" s="1"/>
  <c r="BA491" i="2" s="1"/>
  <c r="BB491" i="2" s="1"/>
  <c r="BC491" i="2" s="1"/>
  <c r="BD491" i="2" s="1"/>
  <c r="BE491" i="2" s="1"/>
  <c r="BF491" i="2" s="1"/>
  <c r="BG491" i="2" s="1"/>
  <c r="BH491" i="2" s="1"/>
  <c r="AO551" i="2"/>
  <c r="AP551" i="2" s="1"/>
  <c r="AQ551" i="2" s="1"/>
  <c r="AR551" i="2" s="1"/>
  <c r="AS551" i="2" s="1"/>
  <c r="AT551" i="2" s="1"/>
  <c r="AU551" i="2" s="1"/>
  <c r="AV551" i="2" s="1"/>
  <c r="AW551" i="2" s="1"/>
  <c r="AX551" i="2" s="1"/>
  <c r="AY551" i="2" s="1"/>
  <c r="AZ551" i="2" s="1"/>
  <c r="BA551" i="2" s="1"/>
  <c r="BB551" i="2" s="1"/>
  <c r="BC551" i="2" s="1"/>
  <c r="BD551" i="2" s="1"/>
  <c r="BE551" i="2" s="1"/>
  <c r="BF551" i="2" s="1"/>
  <c r="BG551" i="2" s="1"/>
  <c r="BH551" i="2" s="1"/>
  <c r="AO353" i="2"/>
  <c r="AP353" i="2" s="1"/>
  <c r="AQ353" i="2" s="1"/>
  <c r="AR353" i="2" s="1"/>
  <c r="AS353" i="2" s="1"/>
  <c r="AT353" i="2" s="1"/>
  <c r="AU353" i="2" s="1"/>
  <c r="AV353" i="2" s="1"/>
  <c r="AW353" i="2" s="1"/>
  <c r="AX353" i="2" s="1"/>
  <c r="AY353" i="2" s="1"/>
  <c r="AZ353" i="2" s="1"/>
  <c r="BA353" i="2" s="1"/>
  <c r="BB353" i="2" s="1"/>
  <c r="BC353" i="2" s="1"/>
  <c r="BD353" i="2" s="1"/>
  <c r="BE353" i="2" s="1"/>
  <c r="BF353" i="2" s="1"/>
  <c r="BG353" i="2" s="1"/>
  <c r="BH353" i="2" s="1"/>
  <c r="AO184" i="2"/>
  <c r="AP184" i="2" s="1"/>
  <c r="AQ184" i="2" s="1"/>
  <c r="AR184" i="2" s="1"/>
  <c r="AS184" i="2" s="1"/>
  <c r="AT184" i="2" s="1"/>
  <c r="AU184" i="2" s="1"/>
  <c r="AV184" i="2" s="1"/>
  <c r="AW184" i="2" s="1"/>
  <c r="AX184" i="2" s="1"/>
  <c r="AY184" i="2" s="1"/>
  <c r="AZ184" i="2" s="1"/>
  <c r="BA184" i="2" s="1"/>
  <c r="BB184" i="2" s="1"/>
  <c r="BC184" i="2" s="1"/>
  <c r="BD184" i="2" s="1"/>
  <c r="BE184" i="2" s="1"/>
  <c r="BF184" i="2" s="1"/>
  <c r="BG184" i="2" s="1"/>
  <c r="BH184" i="2" s="1"/>
  <c r="AO559" i="2"/>
  <c r="AP559" i="2" s="1"/>
  <c r="AQ559" i="2" s="1"/>
  <c r="AR559" i="2" s="1"/>
  <c r="AS559" i="2" s="1"/>
  <c r="AT559" i="2" s="1"/>
  <c r="AU559" i="2" s="1"/>
  <c r="AV559" i="2" s="1"/>
  <c r="AW559" i="2" s="1"/>
  <c r="AX559" i="2" s="1"/>
  <c r="AY559" i="2" s="1"/>
  <c r="AZ559" i="2" s="1"/>
  <c r="BA559" i="2" s="1"/>
  <c r="BB559" i="2" s="1"/>
  <c r="BC559" i="2" s="1"/>
  <c r="BD559" i="2" s="1"/>
  <c r="BE559" i="2" s="1"/>
  <c r="BF559" i="2" s="1"/>
  <c r="BG559" i="2" s="1"/>
  <c r="BH559" i="2" s="1"/>
  <c r="AO598" i="2"/>
  <c r="AP598" i="2" s="1"/>
  <c r="AQ598" i="2" s="1"/>
  <c r="AR598" i="2" s="1"/>
  <c r="AS598" i="2" s="1"/>
  <c r="AT598" i="2" s="1"/>
  <c r="AU598" i="2" s="1"/>
  <c r="AV598" i="2" s="1"/>
  <c r="AW598" i="2" s="1"/>
  <c r="AX598" i="2" s="1"/>
  <c r="AY598" i="2" s="1"/>
  <c r="AZ598" i="2" s="1"/>
  <c r="BA598" i="2" s="1"/>
  <c r="BB598" i="2" s="1"/>
  <c r="BC598" i="2" s="1"/>
  <c r="BD598" i="2" s="1"/>
  <c r="BE598" i="2" s="1"/>
  <c r="BF598" i="2" s="1"/>
  <c r="BG598" i="2" s="1"/>
  <c r="BH598" i="2" s="1"/>
  <c r="AO371" i="2"/>
  <c r="AP371" i="2" s="1"/>
  <c r="AQ371" i="2" s="1"/>
  <c r="AR371" i="2" s="1"/>
  <c r="AS371" i="2" s="1"/>
  <c r="AT371" i="2" s="1"/>
  <c r="AU371" i="2" s="1"/>
  <c r="AV371" i="2" s="1"/>
  <c r="AW371" i="2" s="1"/>
  <c r="AX371" i="2" s="1"/>
  <c r="AY371" i="2" s="1"/>
  <c r="AZ371" i="2" s="1"/>
  <c r="BA371" i="2" s="1"/>
  <c r="BB371" i="2" s="1"/>
  <c r="BC371" i="2" s="1"/>
  <c r="BD371" i="2" s="1"/>
  <c r="BE371" i="2" s="1"/>
  <c r="BF371" i="2" s="1"/>
  <c r="BG371" i="2" s="1"/>
  <c r="BH371" i="2" s="1"/>
  <c r="AO419" i="2"/>
  <c r="AP419" i="2" s="1"/>
  <c r="AQ419" i="2" s="1"/>
  <c r="AR419" i="2" s="1"/>
  <c r="AS419" i="2" s="1"/>
  <c r="AT419" i="2" s="1"/>
  <c r="AU419" i="2" s="1"/>
  <c r="AV419" i="2" s="1"/>
  <c r="AW419" i="2" s="1"/>
  <c r="AX419" i="2" s="1"/>
  <c r="AY419" i="2" s="1"/>
  <c r="AZ419" i="2" s="1"/>
  <c r="BA419" i="2" s="1"/>
  <c r="BB419" i="2" s="1"/>
  <c r="BC419" i="2" s="1"/>
  <c r="BD419" i="2" s="1"/>
  <c r="BE419" i="2" s="1"/>
  <c r="BF419" i="2" s="1"/>
  <c r="BG419" i="2" s="1"/>
  <c r="BH419" i="2" s="1"/>
  <c r="AO605" i="2"/>
  <c r="AP605" i="2" s="1"/>
  <c r="AQ605" i="2" s="1"/>
  <c r="AR605" i="2" s="1"/>
  <c r="AS605" i="2" s="1"/>
  <c r="AT605" i="2" s="1"/>
  <c r="AU605" i="2" s="1"/>
  <c r="AV605" i="2" s="1"/>
  <c r="AW605" i="2" s="1"/>
  <c r="AX605" i="2" s="1"/>
  <c r="AY605" i="2" s="1"/>
  <c r="AZ605" i="2" s="1"/>
  <c r="BA605" i="2" s="1"/>
  <c r="BB605" i="2" s="1"/>
  <c r="BC605" i="2" s="1"/>
  <c r="BD605" i="2" s="1"/>
  <c r="BE605" i="2" s="1"/>
  <c r="BF605" i="2" s="1"/>
  <c r="BG605" i="2" s="1"/>
  <c r="BH605" i="2" s="1"/>
  <c r="AO614" i="2"/>
  <c r="AP614" i="2" s="1"/>
  <c r="AQ614" i="2" s="1"/>
  <c r="AR614" i="2" s="1"/>
  <c r="AS614" i="2" s="1"/>
  <c r="AT614" i="2" s="1"/>
  <c r="AU614" i="2" s="1"/>
  <c r="AV614" i="2" s="1"/>
  <c r="AW614" i="2" s="1"/>
  <c r="AX614" i="2" s="1"/>
  <c r="AY614" i="2" s="1"/>
  <c r="AZ614" i="2" s="1"/>
  <c r="BA614" i="2" s="1"/>
  <c r="BB614" i="2" s="1"/>
  <c r="BC614" i="2" s="1"/>
  <c r="BD614" i="2" s="1"/>
  <c r="BE614" i="2" s="1"/>
  <c r="BF614" i="2" s="1"/>
  <c r="BG614" i="2" s="1"/>
  <c r="BH614" i="2" s="1"/>
  <c r="AO494" i="2"/>
  <c r="AP494" i="2" s="1"/>
  <c r="AQ494" i="2" s="1"/>
  <c r="AR494" i="2" s="1"/>
  <c r="AS494" i="2" s="1"/>
  <c r="AT494" i="2" s="1"/>
  <c r="AU494" i="2" s="1"/>
  <c r="AV494" i="2" s="1"/>
  <c r="AW494" i="2" s="1"/>
  <c r="AX494" i="2" s="1"/>
  <c r="AY494" i="2" s="1"/>
  <c r="AZ494" i="2" s="1"/>
  <c r="BA494" i="2" s="1"/>
  <c r="BB494" i="2" s="1"/>
  <c r="BC494" i="2" s="1"/>
  <c r="BD494" i="2" s="1"/>
  <c r="BE494" i="2" s="1"/>
  <c r="BF494" i="2" s="1"/>
  <c r="BG494" i="2" s="1"/>
  <c r="BH494" i="2" s="1"/>
  <c r="AO588" i="2"/>
  <c r="AP588" i="2" s="1"/>
  <c r="AQ588" i="2" s="1"/>
  <c r="AR588" i="2" s="1"/>
  <c r="AS588" i="2" s="1"/>
  <c r="AT588" i="2" s="1"/>
  <c r="AU588" i="2" s="1"/>
  <c r="AV588" i="2" s="1"/>
  <c r="AW588" i="2" s="1"/>
  <c r="AX588" i="2" s="1"/>
  <c r="AY588" i="2" s="1"/>
  <c r="AZ588" i="2" s="1"/>
  <c r="BA588" i="2" s="1"/>
  <c r="BB588" i="2" s="1"/>
  <c r="BC588" i="2" s="1"/>
  <c r="BD588" i="2" s="1"/>
  <c r="BE588" i="2" s="1"/>
  <c r="BF588" i="2" s="1"/>
  <c r="BG588" i="2" s="1"/>
  <c r="BH588" i="2" s="1"/>
  <c r="AO140" i="2"/>
  <c r="AP140" i="2" s="1"/>
  <c r="AQ140" i="2" s="1"/>
  <c r="AR140" i="2" s="1"/>
  <c r="AS140" i="2" s="1"/>
  <c r="AT140" i="2" s="1"/>
  <c r="AU140" i="2" s="1"/>
  <c r="AV140" i="2" s="1"/>
  <c r="AW140" i="2" s="1"/>
  <c r="AX140" i="2" s="1"/>
  <c r="AY140" i="2" s="1"/>
  <c r="AZ140" i="2" s="1"/>
  <c r="BA140" i="2" s="1"/>
  <c r="BB140" i="2" s="1"/>
  <c r="BC140" i="2" s="1"/>
  <c r="BD140" i="2" s="1"/>
  <c r="BE140" i="2" s="1"/>
  <c r="BF140" i="2" s="1"/>
  <c r="BG140" i="2" s="1"/>
  <c r="BH140" i="2" s="1"/>
  <c r="AO464" i="2"/>
  <c r="AP464" i="2" s="1"/>
  <c r="AQ464" i="2" s="1"/>
  <c r="AR464" i="2" s="1"/>
  <c r="AS464" i="2" s="1"/>
  <c r="AT464" i="2" s="1"/>
  <c r="AU464" i="2" s="1"/>
  <c r="AV464" i="2" s="1"/>
  <c r="AW464" i="2" s="1"/>
  <c r="AX464" i="2" s="1"/>
  <c r="AY464" i="2" s="1"/>
  <c r="AZ464" i="2" s="1"/>
  <c r="BA464" i="2" s="1"/>
  <c r="BB464" i="2" s="1"/>
  <c r="BC464" i="2" s="1"/>
  <c r="BD464" i="2" s="1"/>
  <c r="BE464" i="2" s="1"/>
  <c r="BF464" i="2" s="1"/>
  <c r="BG464" i="2" s="1"/>
  <c r="BH464" i="2" s="1"/>
  <c r="AO148" i="2"/>
  <c r="AP148" i="2" s="1"/>
  <c r="AQ148" i="2" s="1"/>
  <c r="AR148" i="2" s="1"/>
  <c r="AS148" i="2" s="1"/>
  <c r="AT148" i="2" s="1"/>
  <c r="AU148" i="2" s="1"/>
  <c r="AV148" i="2" s="1"/>
  <c r="AW148" i="2" s="1"/>
  <c r="AX148" i="2" s="1"/>
  <c r="AY148" i="2" s="1"/>
  <c r="AZ148" i="2" s="1"/>
  <c r="BA148" i="2" s="1"/>
  <c r="BB148" i="2" s="1"/>
  <c r="BC148" i="2" s="1"/>
  <c r="BD148" i="2" s="1"/>
  <c r="BE148" i="2" s="1"/>
  <c r="BF148" i="2" s="1"/>
  <c r="BG148" i="2" s="1"/>
  <c r="BH148" i="2" s="1"/>
  <c r="AO457" i="2"/>
  <c r="AP457" i="2" s="1"/>
  <c r="AQ457" i="2" s="1"/>
  <c r="AR457" i="2" s="1"/>
  <c r="AS457" i="2" s="1"/>
  <c r="AT457" i="2" s="1"/>
  <c r="AU457" i="2" s="1"/>
  <c r="AV457" i="2" s="1"/>
  <c r="AW457" i="2" s="1"/>
  <c r="AX457" i="2" s="1"/>
  <c r="AY457" i="2" s="1"/>
  <c r="AZ457" i="2" s="1"/>
  <c r="BA457" i="2" s="1"/>
  <c r="BB457" i="2" s="1"/>
  <c r="BC457" i="2" s="1"/>
  <c r="BD457" i="2" s="1"/>
  <c r="BE457" i="2" s="1"/>
  <c r="BF457" i="2" s="1"/>
  <c r="BG457" i="2" s="1"/>
  <c r="BH457" i="2" s="1"/>
  <c r="AO201" i="2"/>
  <c r="AP201" i="2" s="1"/>
  <c r="AQ201" i="2" s="1"/>
  <c r="AR201" i="2" s="1"/>
  <c r="AS201" i="2" s="1"/>
  <c r="AT201" i="2" s="1"/>
  <c r="AU201" i="2" s="1"/>
  <c r="AV201" i="2" s="1"/>
  <c r="AW201" i="2" s="1"/>
  <c r="AX201" i="2" s="1"/>
  <c r="AY201" i="2" s="1"/>
  <c r="AZ201" i="2" s="1"/>
  <c r="BA201" i="2" s="1"/>
  <c r="BB201" i="2" s="1"/>
  <c r="BC201" i="2" s="1"/>
  <c r="BD201" i="2" s="1"/>
  <c r="BE201" i="2" s="1"/>
  <c r="BF201" i="2" s="1"/>
  <c r="BG201" i="2" s="1"/>
  <c r="BH201" i="2" s="1"/>
  <c r="AO376" i="2"/>
  <c r="AP376" i="2" s="1"/>
  <c r="AQ376" i="2" s="1"/>
  <c r="AR376" i="2" s="1"/>
  <c r="AS376" i="2" s="1"/>
  <c r="AT376" i="2" s="1"/>
  <c r="AU376" i="2" s="1"/>
  <c r="AV376" i="2" s="1"/>
  <c r="AW376" i="2" s="1"/>
  <c r="AX376" i="2" s="1"/>
  <c r="AY376" i="2" s="1"/>
  <c r="AZ376" i="2" s="1"/>
  <c r="BA376" i="2" s="1"/>
  <c r="BB376" i="2" s="1"/>
  <c r="BC376" i="2" s="1"/>
  <c r="BD376" i="2" s="1"/>
  <c r="BE376" i="2" s="1"/>
  <c r="BF376" i="2" s="1"/>
  <c r="BG376" i="2" s="1"/>
  <c r="BH376" i="2" s="1"/>
  <c r="AO417" i="2"/>
  <c r="AP417" i="2" s="1"/>
  <c r="AQ417" i="2" s="1"/>
  <c r="AR417" i="2" s="1"/>
  <c r="AS417" i="2" s="1"/>
  <c r="AT417" i="2" s="1"/>
  <c r="AU417" i="2" s="1"/>
  <c r="AV417" i="2" s="1"/>
  <c r="AW417" i="2" s="1"/>
  <c r="AX417" i="2" s="1"/>
  <c r="AY417" i="2" s="1"/>
  <c r="AZ417" i="2" s="1"/>
  <c r="BA417" i="2" s="1"/>
  <c r="BB417" i="2" s="1"/>
  <c r="BC417" i="2" s="1"/>
  <c r="BD417" i="2" s="1"/>
  <c r="BE417" i="2" s="1"/>
  <c r="BF417" i="2" s="1"/>
  <c r="BG417" i="2" s="1"/>
  <c r="BH417" i="2" s="1"/>
  <c r="AO355" i="2"/>
  <c r="AP355" i="2" s="1"/>
  <c r="AQ355" i="2" s="1"/>
  <c r="AR355" i="2" s="1"/>
  <c r="AS355" i="2" s="1"/>
  <c r="AT355" i="2" s="1"/>
  <c r="AU355" i="2" s="1"/>
  <c r="AV355" i="2" s="1"/>
  <c r="AW355" i="2" s="1"/>
  <c r="AX355" i="2" s="1"/>
  <c r="AY355" i="2" s="1"/>
  <c r="AZ355" i="2" s="1"/>
  <c r="BA355" i="2" s="1"/>
  <c r="BB355" i="2" s="1"/>
  <c r="BC355" i="2" s="1"/>
  <c r="BD355" i="2" s="1"/>
  <c r="BE355" i="2" s="1"/>
  <c r="BF355" i="2" s="1"/>
  <c r="BG355" i="2" s="1"/>
  <c r="BH355" i="2" s="1"/>
  <c r="AO678" i="2"/>
  <c r="AP678" i="2" s="1"/>
  <c r="AQ678" i="2" s="1"/>
  <c r="AR678" i="2" s="1"/>
  <c r="AS678" i="2" s="1"/>
  <c r="AT678" i="2" s="1"/>
  <c r="AU678" i="2" s="1"/>
  <c r="AV678" i="2" s="1"/>
  <c r="AW678" i="2" s="1"/>
  <c r="AX678" i="2" s="1"/>
  <c r="AY678" i="2" s="1"/>
  <c r="AZ678" i="2" s="1"/>
  <c r="BA678" i="2" s="1"/>
  <c r="BB678" i="2" s="1"/>
  <c r="BC678" i="2" s="1"/>
  <c r="BD678" i="2" s="1"/>
  <c r="BE678" i="2" s="1"/>
  <c r="BF678" i="2" s="1"/>
  <c r="BG678" i="2" s="1"/>
  <c r="BH678" i="2" s="1"/>
  <c r="AO134" i="2"/>
  <c r="AP134" i="2" s="1"/>
  <c r="AQ134" i="2" s="1"/>
  <c r="AR134" i="2" s="1"/>
  <c r="AS134" i="2" s="1"/>
  <c r="AT134" i="2" s="1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AO142" i="2"/>
  <c r="AP142" i="2" s="1"/>
  <c r="AQ142" i="2" s="1"/>
  <c r="AR142" i="2" s="1"/>
  <c r="AS142" i="2" s="1"/>
  <c r="AT142" i="2" s="1"/>
  <c r="AU142" i="2" s="1"/>
  <c r="AV142" i="2" s="1"/>
  <c r="AW142" i="2" s="1"/>
  <c r="AX142" i="2" s="1"/>
  <c r="AY142" i="2" s="1"/>
  <c r="AZ142" i="2" s="1"/>
  <c r="BA142" i="2" s="1"/>
  <c r="BB142" i="2" s="1"/>
  <c r="BC142" i="2" s="1"/>
  <c r="BD142" i="2" s="1"/>
  <c r="BE142" i="2" s="1"/>
  <c r="BF142" i="2" s="1"/>
  <c r="BG142" i="2" s="1"/>
  <c r="BH142" i="2" s="1"/>
  <c r="AO545" i="2"/>
  <c r="AP545" i="2" s="1"/>
  <c r="AQ545" i="2" s="1"/>
  <c r="AR545" i="2" s="1"/>
  <c r="AS545" i="2" s="1"/>
  <c r="AT545" i="2" s="1"/>
  <c r="AU545" i="2" s="1"/>
  <c r="AV545" i="2" s="1"/>
  <c r="AW545" i="2" s="1"/>
  <c r="AX545" i="2" s="1"/>
  <c r="AY545" i="2" s="1"/>
  <c r="AZ545" i="2" s="1"/>
  <c r="BA545" i="2" s="1"/>
  <c r="BB545" i="2" s="1"/>
  <c r="BC545" i="2" s="1"/>
  <c r="BD545" i="2" s="1"/>
  <c r="BE545" i="2" s="1"/>
  <c r="BF545" i="2" s="1"/>
  <c r="BG545" i="2" s="1"/>
  <c r="BH545" i="2" s="1"/>
  <c r="AO410" i="2"/>
  <c r="AP410" i="2" s="1"/>
  <c r="AQ410" i="2" s="1"/>
  <c r="AR410" i="2" s="1"/>
  <c r="AS410" i="2" s="1"/>
  <c r="AT410" i="2" s="1"/>
  <c r="AU410" i="2" s="1"/>
  <c r="AV410" i="2" s="1"/>
  <c r="AW410" i="2" s="1"/>
  <c r="AX410" i="2" s="1"/>
  <c r="AY410" i="2" s="1"/>
  <c r="AZ410" i="2" s="1"/>
  <c r="BA410" i="2" s="1"/>
  <c r="BB410" i="2" s="1"/>
  <c r="BC410" i="2" s="1"/>
  <c r="BD410" i="2" s="1"/>
  <c r="BE410" i="2" s="1"/>
  <c r="BF410" i="2" s="1"/>
  <c r="BG410" i="2" s="1"/>
  <c r="BH410" i="2" s="1"/>
  <c r="AO121" i="2"/>
  <c r="AP121" i="2" s="1"/>
  <c r="AQ121" i="2" s="1"/>
  <c r="AR121" i="2" s="1"/>
  <c r="AS121" i="2" s="1"/>
  <c r="AT121" i="2" s="1"/>
  <c r="AU121" i="2" s="1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AO390" i="2"/>
  <c r="AP390" i="2" s="1"/>
  <c r="AQ390" i="2" s="1"/>
  <c r="AR390" i="2" s="1"/>
  <c r="AS390" i="2" s="1"/>
  <c r="AT390" i="2" s="1"/>
  <c r="AU390" i="2" s="1"/>
  <c r="AV390" i="2" s="1"/>
  <c r="AW390" i="2" s="1"/>
  <c r="AX390" i="2" s="1"/>
  <c r="AY390" i="2" s="1"/>
  <c r="AZ390" i="2" s="1"/>
  <c r="BA390" i="2" s="1"/>
  <c r="BB390" i="2" s="1"/>
  <c r="BC390" i="2" s="1"/>
  <c r="BD390" i="2" s="1"/>
  <c r="BE390" i="2" s="1"/>
  <c r="BF390" i="2" s="1"/>
  <c r="BG390" i="2" s="1"/>
  <c r="BH390" i="2" s="1"/>
  <c r="AO178" i="2"/>
  <c r="AP178" i="2" s="1"/>
  <c r="AQ178" i="2" s="1"/>
  <c r="AR178" i="2" s="1"/>
  <c r="AS178" i="2" s="1"/>
  <c r="AT178" i="2" s="1"/>
  <c r="AU178" i="2" s="1"/>
  <c r="AV178" i="2" s="1"/>
  <c r="AW178" i="2" s="1"/>
  <c r="AX178" i="2" s="1"/>
  <c r="AY178" i="2" s="1"/>
  <c r="AZ178" i="2" s="1"/>
  <c r="BA178" i="2" s="1"/>
  <c r="BB178" i="2" s="1"/>
  <c r="BC178" i="2" s="1"/>
  <c r="BD178" i="2" s="1"/>
  <c r="BE178" i="2" s="1"/>
  <c r="BF178" i="2" s="1"/>
  <c r="BG178" i="2" s="1"/>
  <c r="BH178" i="2" s="1"/>
  <c r="AO427" i="2"/>
  <c r="AP427" i="2" s="1"/>
  <c r="AQ427" i="2" s="1"/>
  <c r="AR427" i="2" s="1"/>
  <c r="AS427" i="2" s="1"/>
  <c r="AT427" i="2" s="1"/>
  <c r="AU427" i="2" s="1"/>
  <c r="AV427" i="2" s="1"/>
  <c r="AW427" i="2" s="1"/>
  <c r="AX427" i="2" s="1"/>
  <c r="AY427" i="2" s="1"/>
  <c r="AZ427" i="2" s="1"/>
  <c r="BA427" i="2" s="1"/>
  <c r="BB427" i="2" s="1"/>
  <c r="BC427" i="2" s="1"/>
  <c r="BD427" i="2" s="1"/>
  <c r="BE427" i="2" s="1"/>
  <c r="BF427" i="2" s="1"/>
  <c r="BG427" i="2" s="1"/>
  <c r="BH427" i="2" s="1"/>
  <c r="AO406" i="2"/>
  <c r="AP406" i="2" s="1"/>
  <c r="AQ406" i="2" s="1"/>
  <c r="AR406" i="2" s="1"/>
  <c r="AS406" i="2" s="1"/>
  <c r="AT406" i="2" s="1"/>
  <c r="AU406" i="2" s="1"/>
  <c r="AV406" i="2" s="1"/>
  <c r="AW406" i="2" s="1"/>
  <c r="AX406" i="2" s="1"/>
  <c r="AY406" i="2" s="1"/>
  <c r="AZ406" i="2" s="1"/>
  <c r="BA406" i="2" s="1"/>
  <c r="BB406" i="2" s="1"/>
  <c r="BC406" i="2" s="1"/>
  <c r="BD406" i="2" s="1"/>
  <c r="BE406" i="2" s="1"/>
  <c r="BF406" i="2" s="1"/>
  <c r="BG406" i="2" s="1"/>
  <c r="BH406" i="2" s="1"/>
  <c r="AO801" i="2"/>
  <c r="AP801" i="2" s="1"/>
  <c r="AQ801" i="2" s="1"/>
  <c r="AR801" i="2" s="1"/>
  <c r="AS801" i="2" s="1"/>
  <c r="AT801" i="2" s="1"/>
  <c r="AU801" i="2" s="1"/>
  <c r="AV801" i="2" s="1"/>
  <c r="AW801" i="2" s="1"/>
  <c r="AX801" i="2" s="1"/>
  <c r="AY801" i="2" s="1"/>
  <c r="AZ801" i="2" s="1"/>
  <c r="BA801" i="2" s="1"/>
  <c r="BB801" i="2" s="1"/>
  <c r="BC801" i="2" s="1"/>
  <c r="BD801" i="2" s="1"/>
  <c r="BE801" i="2" s="1"/>
  <c r="BF801" i="2" s="1"/>
  <c r="BG801" i="2" s="1"/>
  <c r="BH801" i="2" s="1"/>
  <c r="AO155" i="2"/>
  <c r="AP155" i="2" s="1"/>
  <c r="AQ155" i="2" s="1"/>
  <c r="AR155" i="2" s="1"/>
  <c r="AS155" i="2" s="1"/>
  <c r="AT155" i="2" s="1"/>
  <c r="AU155" i="2" s="1"/>
  <c r="AV155" i="2" s="1"/>
  <c r="AW155" i="2" s="1"/>
  <c r="AX155" i="2" s="1"/>
  <c r="AY155" i="2" s="1"/>
  <c r="AZ155" i="2" s="1"/>
  <c r="BA155" i="2" s="1"/>
  <c r="BB155" i="2" s="1"/>
  <c r="BC155" i="2" s="1"/>
  <c r="BD155" i="2" s="1"/>
  <c r="BE155" i="2" s="1"/>
  <c r="BF155" i="2" s="1"/>
  <c r="BG155" i="2" s="1"/>
  <c r="BH155" i="2" s="1"/>
  <c r="AO237" i="2"/>
  <c r="AP237" i="2" s="1"/>
  <c r="AQ237" i="2" s="1"/>
  <c r="AR237" i="2" s="1"/>
  <c r="AS237" i="2" s="1"/>
  <c r="AT237" i="2" s="1"/>
  <c r="AU237" i="2" s="1"/>
  <c r="AV237" i="2" s="1"/>
  <c r="AW237" i="2" s="1"/>
  <c r="AX237" i="2" s="1"/>
  <c r="AY237" i="2" s="1"/>
  <c r="AZ237" i="2" s="1"/>
  <c r="BA237" i="2" s="1"/>
  <c r="BB237" i="2" s="1"/>
  <c r="BC237" i="2" s="1"/>
  <c r="BD237" i="2" s="1"/>
  <c r="BE237" i="2" s="1"/>
  <c r="BF237" i="2" s="1"/>
  <c r="BG237" i="2" s="1"/>
  <c r="BH237" i="2" s="1"/>
  <c r="AO172" i="2"/>
  <c r="AP172" i="2" s="1"/>
  <c r="AQ172" i="2" s="1"/>
  <c r="AR172" i="2" s="1"/>
  <c r="AS172" i="2" s="1"/>
  <c r="AT172" i="2" s="1"/>
  <c r="AU172" i="2" s="1"/>
  <c r="AV172" i="2" s="1"/>
  <c r="AW172" i="2" s="1"/>
  <c r="AX172" i="2" s="1"/>
  <c r="AY172" i="2" s="1"/>
  <c r="AZ172" i="2" s="1"/>
  <c r="BA172" i="2" s="1"/>
  <c r="BB172" i="2" s="1"/>
  <c r="BC172" i="2" s="1"/>
  <c r="BD172" i="2" s="1"/>
  <c r="BE172" i="2" s="1"/>
  <c r="BF172" i="2" s="1"/>
  <c r="BG172" i="2" s="1"/>
  <c r="BH172" i="2" s="1"/>
  <c r="AO630" i="2"/>
  <c r="AP630" i="2" s="1"/>
  <c r="AQ630" i="2" s="1"/>
  <c r="AR630" i="2" s="1"/>
  <c r="AS630" i="2" s="1"/>
  <c r="AT630" i="2" s="1"/>
  <c r="AU630" i="2" s="1"/>
  <c r="AV630" i="2" s="1"/>
  <c r="AW630" i="2" s="1"/>
  <c r="AX630" i="2" s="1"/>
  <c r="AY630" i="2" s="1"/>
  <c r="AZ630" i="2" s="1"/>
  <c r="BA630" i="2" s="1"/>
  <c r="BB630" i="2" s="1"/>
  <c r="BC630" i="2" s="1"/>
  <c r="BD630" i="2" s="1"/>
  <c r="BE630" i="2" s="1"/>
  <c r="BF630" i="2" s="1"/>
  <c r="BG630" i="2" s="1"/>
  <c r="BH630" i="2" s="1"/>
  <c r="AO789" i="2"/>
  <c r="AP789" i="2" s="1"/>
  <c r="AQ789" i="2" s="1"/>
  <c r="AR789" i="2" s="1"/>
  <c r="AS789" i="2" s="1"/>
  <c r="AT789" i="2" s="1"/>
  <c r="AU789" i="2" s="1"/>
  <c r="AV789" i="2" s="1"/>
  <c r="AW789" i="2" s="1"/>
  <c r="AX789" i="2" s="1"/>
  <c r="AY789" i="2" s="1"/>
  <c r="AZ789" i="2" s="1"/>
  <c r="BA789" i="2" s="1"/>
  <c r="BB789" i="2" s="1"/>
  <c r="BC789" i="2" s="1"/>
  <c r="BD789" i="2" s="1"/>
  <c r="BE789" i="2" s="1"/>
  <c r="BF789" i="2" s="1"/>
  <c r="BG789" i="2" s="1"/>
  <c r="BH789" i="2" s="1"/>
  <c r="AO466" i="2"/>
  <c r="AP466" i="2" s="1"/>
  <c r="AQ466" i="2" s="1"/>
  <c r="AR466" i="2" s="1"/>
  <c r="AS466" i="2" s="1"/>
  <c r="AT466" i="2" s="1"/>
  <c r="AU466" i="2" s="1"/>
  <c r="AV466" i="2" s="1"/>
  <c r="AW466" i="2" s="1"/>
  <c r="AX466" i="2" s="1"/>
  <c r="AY466" i="2" s="1"/>
  <c r="AZ466" i="2" s="1"/>
  <c r="BA466" i="2" s="1"/>
  <c r="BB466" i="2" s="1"/>
  <c r="BC466" i="2" s="1"/>
  <c r="BD466" i="2" s="1"/>
  <c r="BE466" i="2" s="1"/>
  <c r="BF466" i="2" s="1"/>
  <c r="BG466" i="2" s="1"/>
  <c r="BH466" i="2" s="1"/>
  <c r="AO792" i="2"/>
  <c r="AP792" i="2" s="1"/>
  <c r="AQ792" i="2" s="1"/>
  <c r="AR792" i="2" s="1"/>
  <c r="AS792" i="2" s="1"/>
  <c r="AT792" i="2" s="1"/>
  <c r="AU792" i="2" s="1"/>
  <c r="AV792" i="2" s="1"/>
  <c r="AW792" i="2" s="1"/>
  <c r="AX792" i="2" s="1"/>
  <c r="AY792" i="2" s="1"/>
  <c r="AZ792" i="2" s="1"/>
  <c r="BA792" i="2" s="1"/>
  <c r="BB792" i="2" s="1"/>
  <c r="BC792" i="2" s="1"/>
  <c r="BD792" i="2" s="1"/>
  <c r="BE792" i="2" s="1"/>
  <c r="BF792" i="2" s="1"/>
  <c r="BG792" i="2" s="1"/>
  <c r="BH792" i="2" s="1"/>
  <c r="AO437" i="2"/>
  <c r="AP437" i="2" s="1"/>
  <c r="AQ437" i="2" s="1"/>
  <c r="AR437" i="2" s="1"/>
  <c r="AS437" i="2" s="1"/>
  <c r="AT437" i="2" s="1"/>
  <c r="AU437" i="2" s="1"/>
  <c r="AV437" i="2" s="1"/>
  <c r="AW437" i="2" s="1"/>
  <c r="AX437" i="2" s="1"/>
  <c r="AY437" i="2" s="1"/>
  <c r="AZ437" i="2" s="1"/>
  <c r="BA437" i="2" s="1"/>
  <c r="BB437" i="2" s="1"/>
  <c r="BC437" i="2" s="1"/>
  <c r="BD437" i="2" s="1"/>
  <c r="BE437" i="2" s="1"/>
  <c r="BF437" i="2" s="1"/>
  <c r="BG437" i="2" s="1"/>
  <c r="BH437" i="2" s="1"/>
  <c r="AO535" i="2"/>
  <c r="AP535" i="2" s="1"/>
  <c r="AQ535" i="2" s="1"/>
  <c r="AR535" i="2" s="1"/>
  <c r="AS535" i="2" s="1"/>
  <c r="AT535" i="2" s="1"/>
  <c r="AU535" i="2" s="1"/>
  <c r="AV535" i="2" s="1"/>
  <c r="AW535" i="2" s="1"/>
  <c r="AX535" i="2" s="1"/>
  <c r="AY535" i="2" s="1"/>
  <c r="AZ535" i="2" s="1"/>
  <c r="BA535" i="2" s="1"/>
  <c r="BB535" i="2" s="1"/>
  <c r="BC535" i="2" s="1"/>
  <c r="BD535" i="2" s="1"/>
  <c r="BE535" i="2" s="1"/>
  <c r="BF535" i="2" s="1"/>
  <c r="BG535" i="2" s="1"/>
  <c r="BH535" i="2" s="1"/>
  <c r="AO552" i="2"/>
  <c r="AP552" i="2" s="1"/>
  <c r="AQ552" i="2" s="1"/>
  <c r="AR552" i="2" s="1"/>
  <c r="AS552" i="2" s="1"/>
  <c r="AT552" i="2" s="1"/>
  <c r="AU552" i="2" s="1"/>
  <c r="AV552" i="2" s="1"/>
  <c r="AW552" i="2" s="1"/>
  <c r="AX552" i="2" s="1"/>
  <c r="AY552" i="2" s="1"/>
  <c r="AZ552" i="2" s="1"/>
  <c r="BA552" i="2" s="1"/>
  <c r="BB552" i="2" s="1"/>
  <c r="BC552" i="2" s="1"/>
  <c r="BD552" i="2" s="1"/>
  <c r="BE552" i="2" s="1"/>
  <c r="BF552" i="2" s="1"/>
  <c r="BG552" i="2" s="1"/>
  <c r="BH552" i="2" s="1"/>
  <c r="AO777" i="2"/>
  <c r="AP777" i="2" s="1"/>
  <c r="AQ777" i="2" s="1"/>
  <c r="AR777" i="2" s="1"/>
  <c r="AS777" i="2" s="1"/>
  <c r="AT777" i="2" s="1"/>
  <c r="AU777" i="2" s="1"/>
  <c r="AV777" i="2" s="1"/>
  <c r="AW777" i="2" s="1"/>
  <c r="AX777" i="2" s="1"/>
  <c r="AY777" i="2" s="1"/>
  <c r="AZ777" i="2" s="1"/>
  <c r="BA777" i="2" s="1"/>
  <c r="BB777" i="2" s="1"/>
  <c r="BC777" i="2" s="1"/>
  <c r="BD777" i="2" s="1"/>
  <c r="BE777" i="2" s="1"/>
  <c r="BF777" i="2" s="1"/>
  <c r="BG777" i="2" s="1"/>
  <c r="BH777" i="2" s="1"/>
  <c r="AO459" i="2"/>
  <c r="AP459" i="2" s="1"/>
  <c r="AQ459" i="2" s="1"/>
  <c r="AR459" i="2" s="1"/>
  <c r="AS459" i="2" s="1"/>
  <c r="AT459" i="2" s="1"/>
  <c r="AU459" i="2" s="1"/>
  <c r="AV459" i="2" s="1"/>
  <c r="AW459" i="2" s="1"/>
  <c r="AX459" i="2" s="1"/>
  <c r="AY459" i="2" s="1"/>
  <c r="AZ459" i="2" s="1"/>
  <c r="BA459" i="2" s="1"/>
  <c r="BB459" i="2" s="1"/>
  <c r="BC459" i="2" s="1"/>
  <c r="BD459" i="2" s="1"/>
  <c r="BE459" i="2" s="1"/>
  <c r="BF459" i="2" s="1"/>
  <c r="BG459" i="2" s="1"/>
  <c r="BH459" i="2" s="1"/>
  <c r="AO320" i="2"/>
  <c r="AP320" i="2" s="1"/>
  <c r="AQ320" i="2" s="1"/>
  <c r="AR320" i="2" s="1"/>
  <c r="AS320" i="2" s="1"/>
  <c r="AT320" i="2" s="1"/>
  <c r="AU320" i="2" s="1"/>
  <c r="AV320" i="2" s="1"/>
  <c r="AW320" i="2" s="1"/>
  <c r="AX320" i="2" s="1"/>
  <c r="AY320" i="2" s="1"/>
  <c r="AZ320" i="2" s="1"/>
  <c r="BA320" i="2" s="1"/>
  <c r="BB320" i="2" s="1"/>
  <c r="BC320" i="2" s="1"/>
  <c r="BD320" i="2" s="1"/>
  <c r="BE320" i="2" s="1"/>
  <c r="BF320" i="2" s="1"/>
  <c r="BG320" i="2" s="1"/>
  <c r="BH320" i="2" s="1"/>
  <c r="AO461" i="2"/>
  <c r="AP461" i="2" s="1"/>
  <c r="AQ461" i="2" s="1"/>
  <c r="AR461" i="2" s="1"/>
  <c r="AS461" i="2" s="1"/>
  <c r="AT461" i="2" s="1"/>
  <c r="AU461" i="2" s="1"/>
  <c r="AV461" i="2" s="1"/>
  <c r="AW461" i="2" s="1"/>
  <c r="AX461" i="2" s="1"/>
  <c r="AY461" i="2" s="1"/>
  <c r="AZ461" i="2" s="1"/>
  <c r="BA461" i="2" s="1"/>
  <c r="BB461" i="2" s="1"/>
  <c r="BC461" i="2" s="1"/>
  <c r="BD461" i="2" s="1"/>
  <c r="BE461" i="2" s="1"/>
  <c r="BF461" i="2" s="1"/>
  <c r="BG461" i="2" s="1"/>
  <c r="BH461" i="2" s="1"/>
  <c r="AO633" i="2"/>
  <c r="AP633" i="2" s="1"/>
  <c r="AQ633" i="2" s="1"/>
  <c r="AR633" i="2" s="1"/>
  <c r="AS633" i="2" s="1"/>
  <c r="AT633" i="2" s="1"/>
  <c r="AU633" i="2" s="1"/>
  <c r="AV633" i="2" s="1"/>
  <c r="AW633" i="2" s="1"/>
  <c r="AX633" i="2" s="1"/>
  <c r="AY633" i="2" s="1"/>
  <c r="AZ633" i="2" s="1"/>
  <c r="BA633" i="2" s="1"/>
  <c r="BB633" i="2" s="1"/>
  <c r="BC633" i="2" s="1"/>
  <c r="BD633" i="2" s="1"/>
  <c r="BE633" i="2" s="1"/>
  <c r="BF633" i="2" s="1"/>
  <c r="BG633" i="2" s="1"/>
  <c r="BH633" i="2" s="1"/>
  <c r="AO452" i="2"/>
  <c r="AP452" i="2" s="1"/>
  <c r="AQ452" i="2" s="1"/>
  <c r="AR452" i="2" s="1"/>
  <c r="AS452" i="2" s="1"/>
  <c r="AT452" i="2" s="1"/>
  <c r="AU452" i="2" s="1"/>
  <c r="AV452" i="2" s="1"/>
  <c r="AW452" i="2" s="1"/>
  <c r="AX452" i="2" s="1"/>
  <c r="AY452" i="2" s="1"/>
  <c r="AZ452" i="2" s="1"/>
  <c r="BA452" i="2" s="1"/>
  <c r="BB452" i="2" s="1"/>
  <c r="BC452" i="2" s="1"/>
  <c r="BD452" i="2" s="1"/>
  <c r="BE452" i="2" s="1"/>
  <c r="BF452" i="2" s="1"/>
  <c r="BG452" i="2" s="1"/>
  <c r="BH452" i="2" s="1"/>
  <c r="AO43" i="2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AO531" i="2"/>
  <c r="AP531" i="2" s="1"/>
  <c r="AQ531" i="2" s="1"/>
  <c r="AR531" i="2" s="1"/>
  <c r="AS531" i="2" s="1"/>
  <c r="AT531" i="2" s="1"/>
  <c r="AU531" i="2" s="1"/>
  <c r="AV531" i="2" s="1"/>
  <c r="AW531" i="2" s="1"/>
  <c r="AX531" i="2" s="1"/>
  <c r="AY531" i="2" s="1"/>
  <c r="AZ531" i="2" s="1"/>
  <c r="BA531" i="2" s="1"/>
  <c r="BB531" i="2" s="1"/>
  <c r="BC531" i="2" s="1"/>
  <c r="BD531" i="2" s="1"/>
  <c r="BE531" i="2" s="1"/>
  <c r="BF531" i="2" s="1"/>
  <c r="BG531" i="2" s="1"/>
  <c r="BH531" i="2" s="1"/>
  <c r="AO309" i="2"/>
  <c r="AP309" i="2" s="1"/>
  <c r="AQ309" i="2" s="1"/>
  <c r="AR309" i="2" s="1"/>
  <c r="AS309" i="2" s="1"/>
  <c r="AT309" i="2" s="1"/>
  <c r="AU309" i="2" s="1"/>
  <c r="AV309" i="2" s="1"/>
  <c r="AW309" i="2" s="1"/>
  <c r="AX309" i="2" s="1"/>
  <c r="AY309" i="2" s="1"/>
  <c r="AZ309" i="2" s="1"/>
  <c r="BA309" i="2" s="1"/>
  <c r="BB309" i="2" s="1"/>
  <c r="BC309" i="2" s="1"/>
  <c r="BD309" i="2" s="1"/>
  <c r="BE309" i="2" s="1"/>
  <c r="BF309" i="2" s="1"/>
  <c r="BG309" i="2" s="1"/>
  <c r="BH309" i="2" s="1"/>
  <c r="AO144" i="2"/>
  <c r="AP144" i="2" s="1"/>
  <c r="AQ144" i="2" s="1"/>
  <c r="AR144" i="2" s="1"/>
  <c r="AS144" i="2" s="1"/>
  <c r="AT144" i="2" s="1"/>
  <c r="AU144" i="2" s="1"/>
  <c r="AV144" i="2" s="1"/>
  <c r="AW144" i="2" s="1"/>
  <c r="AX144" i="2" s="1"/>
  <c r="AY144" i="2" s="1"/>
  <c r="AZ144" i="2" s="1"/>
  <c r="BA144" i="2" s="1"/>
  <c r="BB144" i="2" s="1"/>
  <c r="BC144" i="2" s="1"/>
  <c r="BD144" i="2" s="1"/>
  <c r="BE144" i="2" s="1"/>
  <c r="BF144" i="2" s="1"/>
  <c r="BG144" i="2" s="1"/>
  <c r="BH144" i="2" s="1"/>
  <c r="AO89" i="2"/>
  <c r="AP89" i="2" s="1"/>
  <c r="AQ89" i="2" s="1"/>
  <c r="AR89" i="2" s="1"/>
  <c r="AS89" i="2" s="1"/>
  <c r="AT89" i="2" s="1"/>
  <c r="AU89" i="2" s="1"/>
  <c r="AV89" i="2" s="1"/>
  <c r="AW89" i="2" s="1"/>
  <c r="AX89" i="2" s="1"/>
  <c r="AY89" i="2" s="1"/>
  <c r="AZ89" i="2" s="1"/>
  <c r="BA89" i="2" s="1"/>
  <c r="BB89" i="2" s="1"/>
  <c r="BC89" i="2" s="1"/>
  <c r="BD89" i="2" s="1"/>
  <c r="BE89" i="2" s="1"/>
  <c r="BF89" i="2" s="1"/>
  <c r="BG89" i="2" s="1"/>
  <c r="BH89" i="2" s="1"/>
  <c r="AO663" i="2"/>
  <c r="AP663" i="2" s="1"/>
  <c r="AQ663" i="2" s="1"/>
  <c r="AR663" i="2" s="1"/>
  <c r="AS663" i="2" s="1"/>
  <c r="AT663" i="2" s="1"/>
  <c r="AU663" i="2" s="1"/>
  <c r="AV663" i="2" s="1"/>
  <c r="AW663" i="2" s="1"/>
  <c r="AX663" i="2" s="1"/>
  <c r="AY663" i="2" s="1"/>
  <c r="AZ663" i="2" s="1"/>
  <c r="BA663" i="2" s="1"/>
  <c r="BB663" i="2" s="1"/>
  <c r="BC663" i="2" s="1"/>
  <c r="BD663" i="2" s="1"/>
  <c r="BE663" i="2" s="1"/>
  <c r="BF663" i="2" s="1"/>
  <c r="BG663" i="2" s="1"/>
  <c r="BH663" i="2" s="1"/>
  <c r="AO167" i="2"/>
  <c r="AP167" i="2" s="1"/>
  <c r="AQ167" i="2" s="1"/>
  <c r="AR167" i="2" s="1"/>
  <c r="AS167" i="2" s="1"/>
  <c r="AT167" i="2" s="1"/>
  <c r="AU167" i="2" s="1"/>
  <c r="AV167" i="2" s="1"/>
  <c r="AW167" i="2" s="1"/>
  <c r="AX167" i="2" s="1"/>
  <c r="AY167" i="2" s="1"/>
  <c r="AZ167" i="2" s="1"/>
  <c r="BA167" i="2" s="1"/>
  <c r="BB167" i="2" s="1"/>
  <c r="BC167" i="2" s="1"/>
  <c r="BD167" i="2" s="1"/>
  <c r="BE167" i="2" s="1"/>
  <c r="BF167" i="2" s="1"/>
  <c r="BG167" i="2" s="1"/>
  <c r="BH167" i="2" s="1"/>
  <c r="AO63" i="2"/>
  <c r="AP63" i="2" s="1"/>
  <c r="AQ63" i="2" s="1"/>
  <c r="AR63" i="2" s="1"/>
  <c r="AS63" i="2" s="1"/>
  <c r="AT63" i="2" s="1"/>
  <c r="AU63" i="2" s="1"/>
  <c r="AV63" i="2" s="1"/>
  <c r="AW63" i="2" s="1"/>
  <c r="AX63" i="2" s="1"/>
  <c r="AY63" i="2" s="1"/>
  <c r="AZ63" i="2" s="1"/>
  <c r="BA63" i="2" s="1"/>
  <c r="BB63" i="2" s="1"/>
  <c r="BC63" i="2" s="1"/>
  <c r="BD63" i="2" s="1"/>
  <c r="BE63" i="2" s="1"/>
  <c r="BF63" i="2" s="1"/>
  <c r="BG63" i="2" s="1"/>
  <c r="BH63" i="2" s="1"/>
  <c r="AO111" i="2"/>
  <c r="AP111" i="2" s="1"/>
  <c r="AQ111" i="2" s="1"/>
  <c r="AR111" i="2" s="1"/>
  <c r="AS111" i="2" s="1"/>
  <c r="AT111" i="2" s="1"/>
  <c r="AU111" i="2" s="1"/>
  <c r="AV111" i="2" s="1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AO130" i="2"/>
  <c r="AP130" i="2" s="1"/>
  <c r="AQ130" i="2" s="1"/>
  <c r="AR130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BG130" i="2" s="1"/>
  <c r="BH130" i="2" s="1"/>
  <c r="AO484" i="2"/>
  <c r="AP484" i="2" s="1"/>
  <c r="AQ484" i="2" s="1"/>
  <c r="AR484" i="2" s="1"/>
  <c r="AS484" i="2" s="1"/>
  <c r="AT484" i="2" s="1"/>
  <c r="AU484" i="2" s="1"/>
  <c r="AV484" i="2" s="1"/>
  <c r="AW484" i="2" s="1"/>
  <c r="AX484" i="2" s="1"/>
  <c r="AY484" i="2" s="1"/>
  <c r="AZ484" i="2" s="1"/>
  <c r="BA484" i="2" s="1"/>
  <c r="BB484" i="2" s="1"/>
  <c r="BC484" i="2" s="1"/>
  <c r="BD484" i="2" s="1"/>
  <c r="BE484" i="2" s="1"/>
  <c r="BF484" i="2" s="1"/>
  <c r="BG484" i="2" s="1"/>
  <c r="BH484" i="2" s="1"/>
  <c r="AO504" i="2"/>
  <c r="AP504" i="2" s="1"/>
  <c r="AQ504" i="2" s="1"/>
  <c r="AR504" i="2" s="1"/>
  <c r="AS504" i="2" s="1"/>
  <c r="AT504" i="2" s="1"/>
  <c r="AU504" i="2" s="1"/>
  <c r="AV504" i="2" s="1"/>
  <c r="AW504" i="2" s="1"/>
  <c r="AX504" i="2" s="1"/>
  <c r="AY504" i="2" s="1"/>
  <c r="AZ504" i="2" s="1"/>
  <c r="BA504" i="2" s="1"/>
  <c r="BB504" i="2" s="1"/>
  <c r="BC504" i="2" s="1"/>
  <c r="BD504" i="2" s="1"/>
  <c r="BE504" i="2" s="1"/>
  <c r="BF504" i="2" s="1"/>
  <c r="BG504" i="2" s="1"/>
  <c r="BH504" i="2" s="1"/>
  <c r="AO522" i="2"/>
  <c r="AP522" i="2" s="1"/>
  <c r="AQ522" i="2" s="1"/>
  <c r="AR522" i="2" s="1"/>
  <c r="AS522" i="2" s="1"/>
  <c r="AT522" i="2" s="1"/>
  <c r="AU522" i="2" s="1"/>
  <c r="AV522" i="2" s="1"/>
  <c r="AW522" i="2" s="1"/>
  <c r="AX522" i="2" s="1"/>
  <c r="AY522" i="2" s="1"/>
  <c r="AZ522" i="2" s="1"/>
  <c r="BA522" i="2" s="1"/>
  <c r="BB522" i="2" s="1"/>
  <c r="BC522" i="2" s="1"/>
  <c r="BD522" i="2" s="1"/>
  <c r="BE522" i="2" s="1"/>
  <c r="BF522" i="2" s="1"/>
  <c r="BG522" i="2" s="1"/>
  <c r="BH522" i="2" s="1"/>
  <c r="AO542" i="2"/>
  <c r="AP542" i="2" s="1"/>
  <c r="AQ542" i="2" s="1"/>
  <c r="AR542" i="2" s="1"/>
  <c r="AS542" i="2" s="1"/>
  <c r="AT542" i="2" s="1"/>
  <c r="AU542" i="2" s="1"/>
  <c r="AV542" i="2" s="1"/>
  <c r="AW542" i="2" s="1"/>
  <c r="AX542" i="2" s="1"/>
  <c r="AY542" i="2" s="1"/>
  <c r="AZ542" i="2" s="1"/>
  <c r="BA542" i="2" s="1"/>
  <c r="BB542" i="2" s="1"/>
  <c r="BC542" i="2" s="1"/>
  <c r="BD542" i="2" s="1"/>
  <c r="BE542" i="2" s="1"/>
  <c r="BF542" i="2" s="1"/>
  <c r="BG542" i="2" s="1"/>
  <c r="BH542" i="2" s="1"/>
  <c r="AO653" i="2"/>
  <c r="AP653" i="2" s="1"/>
  <c r="AQ653" i="2" s="1"/>
  <c r="AR653" i="2" s="1"/>
  <c r="AS653" i="2" s="1"/>
  <c r="AT653" i="2" s="1"/>
  <c r="AU653" i="2" s="1"/>
  <c r="AV653" i="2" s="1"/>
  <c r="AW653" i="2" s="1"/>
  <c r="AX653" i="2" s="1"/>
  <c r="AY653" i="2" s="1"/>
  <c r="AZ653" i="2" s="1"/>
  <c r="BA653" i="2" s="1"/>
  <c r="BB653" i="2" s="1"/>
  <c r="BC653" i="2" s="1"/>
  <c r="BD653" i="2" s="1"/>
  <c r="BE653" i="2" s="1"/>
  <c r="BF653" i="2" s="1"/>
  <c r="BG653" i="2" s="1"/>
  <c r="BH653" i="2" s="1"/>
  <c r="AO204" i="2"/>
  <c r="AP204" i="2" s="1"/>
  <c r="AQ204" i="2" s="1"/>
  <c r="AR204" i="2" s="1"/>
  <c r="AS204" i="2" s="1"/>
  <c r="AT204" i="2" s="1"/>
  <c r="AU204" i="2" s="1"/>
  <c r="AV204" i="2" s="1"/>
  <c r="AW204" i="2" s="1"/>
  <c r="AX204" i="2" s="1"/>
  <c r="AY204" i="2" s="1"/>
  <c r="AZ204" i="2" s="1"/>
  <c r="BA204" i="2" s="1"/>
  <c r="BB204" i="2" s="1"/>
  <c r="BC204" i="2" s="1"/>
  <c r="BD204" i="2" s="1"/>
  <c r="BE204" i="2" s="1"/>
  <c r="BF204" i="2" s="1"/>
  <c r="BG204" i="2" s="1"/>
  <c r="BH204" i="2" s="1"/>
  <c r="AO445" i="2"/>
  <c r="AP445" i="2" s="1"/>
  <c r="AQ445" i="2" s="1"/>
  <c r="AR445" i="2" s="1"/>
  <c r="AS445" i="2" s="1"/>
  <c r="AT445" i="2" s="1"/>
  <c r="AU445" i="2" s="1"/>
  <c r="AV445" i="2" s="1"/>
  <c r="AW445" i="2" s="1"/>
  <c r="AX445" i="2" s="1"/>
  <c r="AY445" i="2" s="1"/>
  <c r="AZ445" i="2" s="1"/>
  <c r="BA445" i="2" s="1"/>
  <c r="BB445" i="2" s="1"/>
  <c r="BC445" i="2" s="1"/>
  <c r="BD445" i="2" s="1"/>
  <c r="BE445" i="2" s="1"/>
  <c r="BF445" i="2" s="1"/>
  <c r="BG445" i="2" s="1"/>
  <c r="BH445" i="2" s="1"/>
  <c r="AO282" i="2"/>
  <c r="AP282" i="2" s="1"/>
  <c r="AQ282" i="2" s="1"/>
  <c r="AR282" i="2" s="1"/>
  <c r="AS282" i="2" s="1"/>
  <c r="AT282" i="2" s="1"/>
  <c r="AU282" i="2" s="1"/>
  <c r="AV282" i="2" s="1"/>
  <c r="AW282" i="2" s="1"/>
  <c r="AX282" i="2" s="1"/>
  <c r="AY282" i="2" s="1"/>
  <c r="AZ282" i="2" s="1"/>
  <c r="BA282" i="2" s="1"/>
  <c r="BB282" i="2" s="1"/>
  <c r="BC282" i="2" s="1"/>
  <c r="BD282" i="2" s="1"/>
  <c r="BE282" i="2" s="1"/>
  <c r="BF282" i="2" s="1"/>
  <c r="BG282" i="2" s="1"/>
  <c r="BH282" i="2" s="1"/>
  <c r="AO482" i="2"/>
  <c r="AP482" i="2" s="1"/>
  <c r="AQ482" i="2" s="1"/>
  <c r="AR482" i="2" s="1"/>
  <c r="AS482" i="2" s="1"/>
  <c r="AT482" i="2" s="1"/>
  <c r="AU482" i="2" s="1"/>
  <c r="AV482" i="2" s="1"/>
  <c r="AW482" i="2" s="1"/>
  <c r="AX482" i="2" s="1"/>
  <c r="AY482" i="2" s="1"/>
  <c r="AZ482" i="2" s="1"/>
  <c r="BA482" i="2" s="1"/>
  <c r="BB482" i="2" s="1"/>
  <c r="BC482" i="2" s="1"/>
  <c r="BD482" i="2" s="1"/>
  <c r="BE482" i="2" s="1"/>
  <c r="BF482" i="2" s="1"/>
  <c r="BG482" i="2" s="1"/>
  <c r="BH482" i="2" s="1"/>
  <c r="AO230" i="2"/>
  <c r="AP230" i="2" s="1"/>
  <c r="AQ230" i="2" s="1"/>
  <c r="AR230" i="2" s="1"/>
  <c r="AS230" i="2" s="1"/>
  <c r="AT230" i="2" s="1"/>
  <c r="AU230" i="2" s="1"/>
  <c r="AV230" i="2" s="1"/>
  <c r="AW230" i="2" s="1"/>
  <c r="AX230" i="2" s="1"/>
  <c r="AY230" i="2" s="1"/>
  <c r="AZ230" i="2" s="1"/>
  <c r="BA230" i="2" s="1"/>
  <c r="BB230" i="2" s="1"/>
  <c r="BC230" i="2" s="1"/>
  <c r="BD230" i="2" s="1"/>
  <c r="BE230" i="2" s="1"/>
  <c r="BF230" i="2" s="1"/>
  <c r="BG230" i="2" s="1"/>
  <c r="BH230" i="2" s="1"/>
  <c r="AO61" i="2"/>
  <c r="AP61" i="2" s="1"/>
  <c r="AQ61" i="2" s="1"/>
  <c r="AR61" i="2" s="1"/>
  <c r="AS61" i="2" s="1"/>
  <c r="AT61" i="2" s="1"/>
  <c r="AU61" i="2" s="1"/>
  <c r="AV61" i="2" s="1"/>
  <c r="AW61" i="2" s="1"/>
  <c r="AX61" i="2" s="1"/>
  <c r="AY61" i="2" s="1"/>
  <c r="AZ61" i="2" s="1"/>
  <c r="BA61" i="2" s="1"/>
  <c r="BB61" i="2" s="1"/>
  <c r="BC61" i="2" s="1"/>
  <c r="BD61" i="2" s="1"/>
  <c r="BE61" i="2" s="1"/>
  <c r="BF61" i="2" s="1"/>
  <c r="BG61" i="2" s="1"/>
  <c r="BH61" i="2" s="1"/>
  <c r="AO699" i="2"/>
  <c r="AP699" i="2" s="1"/>
  <c r="AQ699" i="2" s="1"/>
  <c r="AR699" i="2" s="1"/>
  <c r="AS699" i="2" s="1"/>
  <c r="AT699" i="2" s="1"/>
  <c r="AU699" i="2" s="1"/>
  <c r="AV699" i="2" s="1"/>
  <c r="AW699" i="2" s="1"/>
  <c r="AX699" i="2" s="1"/>
  <c r="AY699" i="2" s="1"/>
  <c r="AZ699" i="2" s="1"/>
  <c r="BA699" i="2" s="1"/>
  <c r="BB699" i="2" s="1"/>
  <c r="BC699" i="2" s="1"/>
  <c r="BD699" i="2" s="1"/>
  <c r="BE699" i="2" s="1"/>
  <c r="BF699" i="2" s="1"/>
  <c r="BG699" i="2" s="1"/>
  <c r="BH699" i="2" s="1"/>
  <c r="AO616" i="2"/>
  <c r="AP616" i="2" s="1"/>
  <c r="AQ616" i="2" s="1"/>
  <c r="AR616" i="2" s="1"/>
  <c r="AS616" i="2" s="1"/>
  <c r="AT616" i="2" s="1"/>
  <c r="AU616" i="2" s="1"/>
  <c r="AV616" i="2" s="1"/>
  <c r="AW616" i="2" s="1"/>
  <c r="AX616" i="2" s="1"/>
  <c r="AY616" i="2" s="1"/>
  <c r="AZ616" i="2" s="1"/>
  <c r="BA616" i="2" s="1"/>
  <c r="BB616" i="2" s="1"/>
  <c r="BC616" i="2" s="1"/>
  <c r="BD616" i="2" s="1"/>
  <c r="BE616" i="2" s="1"/>
  <c r="BF616" i="2" s="1"/>
  <c r="BG616" i="2" s="1"/>
  <c r="BH616" i="2" s="1"/>
  <c r="AO413" i="2"/>
  <c r="AP413" i="2" s="1"/>
  <c r="AQ413" i="2" s="1"/>
  <c r="AR413" i="2" s="1"/>
  <c r="AS413" i="2" s="1"/>
  <c r="AT413" i="2" s="1"/>
  <c r="AU413" i="2" s="1"/>
  <c r="AV413" i="2" s="1"/>
  <c r="AW413" i="2" s="1"/>
  <c r="AX413" i="2" s="1"/>
  <c r="AY413" i="2" s="1"/>
  <c r="AZ413" i="2" s="1"/>
  <c r="BA413" i="2" s="1"/>
  <c r="BB413" i="2" s="1"/>
  <c r="BC413" i="2" s="1"/>
  <c r="BD413" i="2" s="1"/>
  <c r="BE413" i="2" s="1"/>
  <c r="BF413" i="2" s="1"/>
  <c r="BG413" i="2" s="1"/>
  <c r="BH413" i="2" s="1"/>
  <c r="AO723" i="2"/>
  <c r="AP723" i="2" s="1"/>
  <c r="AQ723" i="2" s="1"/>
  <c r="AR723" i="2" s="1"/>
  <c r="AS723" i="2" s="1"/>
  <c r="AT723" i="2" s="1"/>
  <c r="AU723" i="2" s="1"/>
  <c r="AV723" i="2" s="1"/>
  <c r="AW723" i="2" s="1"/>
  <c r="AX723" i="2" s="1"/>
  <c r="AY723" i="2" s="1"/>
  <c r="AZ723" i="2" s="1"/>
  <c r="BA723" i="2" s="1"/>
  <c r="BB723" i="2" s="1"/>
  <c r="BC723" i="2" s="1"/>
  <c r="BD723" i="2" s="1"/>
  <c r="BE723" i="2" s="1"/>
  <c r="BF723" i="2" s="1"/>
  <c r="BG723" i="2" s="1"/>
  <c r="BH723" i="2" s="1"/>
  <c r="AO679" i="2"/>
  <c r="AP679" i="2" s="1"/>
  <c r="AQ679" i="2" s="1"/>
  <c r="AR679" i="2" s="1"/>
  <c r="AS679" i="2" s="1"/>
  <c r="AT679" i="2" s="1"/>
  <c r="AU679" i="2" s="1"/>
  <c r="AV679" i="2" s="1"/>
  <c r="AW679" i="2" s="1"/>
  <c r="AX679" i="2" s="1"/>
  <c r="AY679" i="2" s="1"/>
  <c r="AZ679" i="2" s="1"/>
  <c r="BA679" i="2" s="1"/>
  <c r="BB679" i="2" s="1"/>
  <c r="BC679" i="2" s="1"/>
  <c r="BD679" i="2" s="1"/>
  <c r="BE679" i="2" s="1"/>
  <c r="BF679" i="2" s="1"/>
  <c r="BG679" i="2" s="1"/>
  <c r="BH679" i="2" s="1"/>
  <c r="AO151" i="2"/>
  <c r="AP151" i="2" s="1"/>
  <c r="AQ151" i="2" s="1"/>
  <c r="AR151" i="2" s="1"/>
  <c r="AS151" i="2" s="1"/>
  <c r="AT151" i="2" s="1"/>
  <c r="AU151" i="2" s="1"/>
  <c r="AV151" i="2" s="1"/>
  <c r="AW151" i="2" s="1"/>
  <c r="AX151" i="2" s="1"/>
  <c r="AY151" i="2" s="1"/>
  <c r="AZ151" i="2" s="1"/>
  <c r="BA151" i="2" s="1"/>
  <c r="BB151" i="2" s="1"/>
  <c r="BC151" i="2" s="1"/>
  <c r="BD151" i="2" s="1"/>
  <c r="BE151" i="2" s="1"/>
  <c r="BF151" i="2" s="1"/>
  <c r="BG151" i="2" s="1"/>
  <c r="BH151" i="2" s="1"/>
  <c r="AO341" i="2"/>
  <c r="AP341" i="2" s="1"/>
  <c r="AQ341" i="2" s="1"/>
  <c r="AR341" i="2" s="1"/>
  <c r="AS341" i="2" s="1"/>
  <c r="AT341" i="2" s="1"/>
  <c r="AU341" i="2" s="1"/>
  <c r="AV341" i="2" s="1"/>
  <c r="AW341" i="2" s="1"/>
  <c r="AX341" i="2" s="1"/>
  <c r="AY341" i="2" s="1"/>
  <c r="AZ341" i="2" s="1"/>
  <c r="BA341" i="2" s="1"/>
  <c r="BB341" i="2" s="1"/>
  <c r="BC341" i="2" s="1"/>
  <c r="BD341" i="2" s="1"/>
  <c r="BE341" i="2" s="1"/>
  <c r="BF341" i="2" s="1"/>
  <c r="BG341" i="2" s="1"/>
  <c r="BH341" i="2" s="1"/>
  <c r="AO87" i="2"/>
  <c r="AP87" i="2" s="1"/>
  <c r="AQ87" i="2" s="1"/>
  <c r="AR87" i="2" s="1"/>
  <c r="AS87" i="2" s="1"/>
  <c r="AT87" i="2" s="1"/>
  <c r="AU87" i="2" s="1"/>
  <c r="AV87" i="2" s="1"/>
  <c r="AW87" i="2" s="1"/>
  <c r="AX87" i="2" s="1"/>
  <c r="AY87" i="2" s="1"/>
  <c r="AZ87" i="2" s="1"/>
  <c r="BA87" i="2" s="1"/>
  <c r="BB87" i="2" s="1"/>
  <c r="BC87" i="2" s="1"/>
  <c r="BD87" i="2" s="1"/>
  <c r="BE87" i="2" s="1"/>
  <c r="BF87" i="2" s="1"/>
  <c r="BG87" i="2" s="1"/>
  <c r="BH87" i="2" s="1"/>
  <c r="AO98" i="2"/>
  <c r="AP98" i="2" s="1"/>
  <c r="AQ98" i="2" s="1"/>
  <c r="AR98" i="2" s="1"/>
  <c r="AS98" i="2" s="1"/>
  <c r="AT98" i="2" s="1"/>
  <c r="AU98" i="2" s="1"/>
  <c r="AV98" i="2" s="1"/>
  <c r="AW98" i="2" s="1"/>
  <c r="AX98" i="2" s="1"/>
  <c r="AY98" i="2" s="1"/>
  <c r="AZ98" i="2" s="1"/>
  <c r="BA98" i="2" s="1"/>
  <c r="BB98" i="2" s="1"/>
  <c r="BC98" i="2" s="1"/>
  <c r="BD98" i="2" s="1"/>
  <c r="BE98" i="2" s="1"/>
  <c r="BF98" i="2" s="1"/>
  <c r="BG98" i="2" s="1"/>
  <c r="BH98" i="2" s="1"/>
  <c r="AO266" i="2"/>
  <c r="AP266" i="2" s="1"/>
  <c r="AQ266" i="2" s="1"/>
  <c r="AR266" i="2" s="1"/>
  <c r="AS266" i="2" s="1"/>
  <c r="AT266" i="2" s="1"/>
  <c r="AU266" i="2" s="1"/>
  <c r="AV266" i="2" s="1"/>
  <c r="AW266" i="2" s="1"/>
  <c r="AX266" i="2" s="1"/>
  <c r="AY266" i="2" s="1"/>
  <c r="AZ266" i="2" s="1"/>
  <c r="BA266" i="2" s="1"/>
  <c r="BB266" i="2" s="1"/>
  <c r="BC266" i="2" s="1"/>
  <c r="BD266" i="2" s="1"/>
  <c r="BE266" i="2" s="1"/>
  <c r="BF266" i="2" s="1"/>
  <c r="BG266" i="2" s="1"/>
  <c r="BH266" i="2" s="1"/>
  <c r="AO710" i="2"/>
  <c r="AP710" i="2" s="1"/>
  <c r="AQ710" i="2" s="1"/>
  <c r="AR710" i="2" s="1"/>
  <c r="AS710" i="2" s="1"/>
  <c r="AT710" i="2" s="1"/>
  <c r="AU710" i="2" s="1"/>
  <c r="AV710" i="2" s="1"/>
  <c r="AW710" i="2" s="1"/>
  <c r="AX710" i="2" s="1"/>
  <c r="AY710" i="2" s="1"/>
  <c r="AZ710" i="2" s="1"/>
  <c r="BA710" i="2" s="1"/>
  <c r="BB710" i="2" s="1"/>
  <c r="BC710" i="2" s="1"/>
  <c r="BD710" i="2" s="1"/>
  <c r="BE710" i="2" s="1"/>
  <c r="BF710" i="2" s="1"/>
  <c r="BG710" i="2" s="1"/>
  <c r="BH710" i="2" s="1"/>
  <c r="AO229" i="2"/>
  <c r="AP229" i="2" s="1"/>
  <c r="AQ229" i="2" s="1"/>
  <c r="AR229" i="2" s="1"/>
  <c r="AS229" i="2" s="1"/>
  <c r="AT229" i="2" s="1"/>
  <c r="AU229" i="2" s="1"/>
  <c r="AV229" i="2" s="1"/>
  <c r="AW229" i="2" s="1"/>
  <c r="AX229" i="2" s="1"/>
  <c r="AY229" i="2" s="1"/>
  <c r="AZ229" i="2" s="1"/>
  <c r="BA229" i="2" s="1"/>
  <c r="BB229" i="2" s="1"/>
  <c r="BC229" i="2" s="1"/>
  <c r="BD229" i="2" s="1"/>
  <c r="BE229" i="2" s="1"/>
  <c r="BF229" i="2" s="1"/>
  <c r="BG229" i="2" s="1"/>
  <c r="BH229" i="2" s="1"/>
  <c r="AO411" i="2"/>
  <c r="AP411" i="2" s="1"/>
  <c r="AQ411" i="2" s="1"/>
  <c r="AR411" i="2" s="1"/>
  <c r="AS411" i="2" s="1"/>
  <c r="AT411" i="2" s="1"/>
  <c r="AU411" i="2" s="1"/>
  <c r="AV411" i="2" s="1"/>
  <c r="AW411" i="2" s="1"/>
  <c r="AX411" i="2" s="1"/>
  <c r="AY411" i="2" s="1"/>
  <c r="AZ411" i="2" s="1"/>
  <c r="BA411" i="2" s="1"/>
  <c r="BB411" i="2" s="1"/>
  <c r="BC411" i="2" s="1"/>
  <c r="BD411" i="2" s="1"/>
  <c r="BE411" i="2" s="1"/>
  <c r="BF411" i="2" s="1"/>
  <c r="BG411" i="2" s="1"/>
  <c r="BH411" i="2" s="1"/>
  <c r="AO275" i="2"/>
  <c r="AP275" i="2" s="1"/>
  <c r="AQ275" i="2" s="1"/>
  <c r="AR275" i="2" s="1"/>
  <c r="AS275" i="2" s="1"/>
  <c r="AT275" i="2" s="1"/>
  <c r="AU275" i="2" s="1"/>
  <c r="AV275" i="2" s="1"/>
  <c r="AW275" i="2" s="1"/>
  <c r="AX275" i="2" s="1"/>
  <c r="AY275" i="2" s="1"/>
  <c r="AZ275" i="2" s="1"/>
  <c r="BA275" i="2" s="1"/>
  <c r="BB275" i="2" s="1"/>
  <c r="BC275" i="2" s="1"/>
  <c r="BD275" i="2" s="1"/>
  <c r="BE275" i="2" s="1"/>
  <c r="BF275" i="2" s="1"/>
  <c r="BG275" i="2" s="1"/>
  <c r="BH275" i="2" s="1"/>
  <c r="AO521" i="2"/>
  <c r="AP521" i="2" s="1"/>
  <c r="AQ521" i="2" s="1"/>
  <c r="AR521" i="2" s="1"/>
  <c r="AS521" i="2" s="1"/>
  <c r="AT521" i="2" s="1"/>
  <c r="AU521" i="2" s="1"/>
  <c r="AV521" i="2" s="1"/>
  <c r="AW521" i="2" s="1"/>
  <c r="AX521" i="2" s="1"/>
  <c r="AY521" i="2" s="1"/>
  <c r="AZ521" i="2" s="1"/>
  <c r="BA521" i="2" s="1"/>
  <c r="BB521" i="2" s="1"/>
  <c r="BC521" i="2" s="1"/>
  <c r="BD521" i="2" s="1"/>
  <c r="BE521" i="2" s="1"/>
  <c r="BF521" i="2" s="1"/>
  <c r="BG521" i="2" s="1"/>
  <c r="BH521" i="2" s="1"/>
  <c r="AO681" i="2"/>
  <c r="AP681" i="2" s="1"/>
  <c r="AQ681" i="2" s="1"/>
  <c r="AR681" i="2" s="1"/>
  <c r="AS681" i="2" s="1"/>
  <c r="AT681" i="2" s="1"/>
  <c r="AU681" i="2" s="1"/>
  <c r="AV681" i="2" s="1"/>
  <c r="AW681" i="2" s="1"/>
  <c r="AX681" i="2" s="1"/>
  <c r="AY681" i="2" s="1"/>
  <c r="AZ681" i="2" s="1"/>
  <c r="BA681" i="2" s="1"/>
  <c r="BB681" i="2" s="1"/>
  <c r="BC681" i="2" s="1"/>
  <c r="BD681" i="2" s="1"/>
  <c r="BE681" i="2" s="1"/>
  <c r="BF681" i="2" s="1"/>
  <c r="BG681" i="2" s="1"/>
  <c r="BH681" i="2" s="1"/>
  <c r="AO797" i="2"/>
  <c r="AP797" i="2" s="1"/>
  <c r="AQ797" i="2" s="1"/>
  <c r="AR797" i="2" s="1"/>
  <c r="AS797" i="2" s="1"/>
  <c r="AT797" i="2" s="1"/>
  <c r="AU797" i="2" s="1"/>
  <c r="AV797" i="2" s="1"/>
  <c r="AW797" i="2" s="1"/>
  <c r="AX797" i="2" s="1"/>
  <c r="AY797" i="2" s="1"/>
  <c r="AZ797" i="2" s="1"/>
  <c r="BA797" i="2" s="1"/>
  <c r="BB797" i="2" s="1"/>
  <c r="BC797" i="2" s="1"/>
  <c r="BD797" i="2" s="1"/>
  <c r="BE797" i="2" s="1"/>
  <c r="BF797" i="2" s="1"/>
  <c r="BG797" i="2" s="1"/>
  <c r="BH797" i="2" s="1"/>
  <c r="AO727" i="2"/>
  <c r="AP727" i="2" s="1"/>
  <c r="AQ727" i="2" s="1"/>
  <c r="AR727" i="2" s="1"/>
  <c r="AS727" i="2" s="1"/>
  <c r="AT727" i="2" s="1"/>
  <c r="AU727" i="2" s="1"/>
  <c r="AV727" i="2" s="1"/>
  <c r="AW727" i="2" s="1"/>
  <c r="AX727" i="2" s="1"/>
  <c r="AY727" i="2" s="1"/>
  <c r="AZ727" i="2" s="1"/>
  <c r="BA727" i="2" s="1"/>
  <c r="BB727" i="2" s="1"/>
  <c r="BC727" i="2" s="1"/>
  <c r="BD727" i="2" s="1"/>
  <c r="BE727" i="2" s="1"/>
  <c r="BF727" i="2" s="1"/>
  <c r="BG727" i="2" s="1"/>
  <c r="BH727" i="2" s="1"/>
  <c r="AO303" i="2"/>
  <c r="AP303" i="2" s="1"/>
  <c r="AQ303" i="2" s="1"/>
  <c r="AR303" i="2" s="1"/>
  <c r="AS303" i="2" s="1"/>
  <c r="AT303" i="2" s="1"/>
  <c r="AU303" i="2" s="1"/>
  <c r="AV303" i="2" s="1"/>
  <c r="AW303" i="2" s="1"/>
  <c r="AX303" i="2" s="1"/>
  <c r="AY303" i="2" s="1"/>
  <c r="AZ303" i="2" s="1"/>
  <c r="BA303" i="2" s="1"/>
  <c r="BB303" i="2" s="1"/>
  <c r="BC303" i="2" s="1"/>
  <c r="BD303" i="2" s="1"/>
  <c r="BE303" i="2" s="1"/>
  <c r="BF303" i="2" s="1"/>
  <c r="BG303" i="2" s="1"/>
  <c r="BH303" i="2" s="1"/>
  <c r="AO323" i="2"/>
  <c r="AP323" i="2" s="1"/>
  <c r="AQ323" i="2" s="1"/>
  <c r="AR323" i="2" s="1"/>
  <c r="AS323" i="2" s="1"/>
  <c r="AT323" i="2" s="1"/>
  <c r="AU323" i="2" s="1"/>
  <c r="AV323" i="2" s="1"/>
  <c r="AW323" i="2" s="1"/>
  <c r="AX323" i="2" s="1"/>
  <c r="AY323" i="2" s="1"/>
  <c r="AZ323" i="2" s="1"/>
  <c r="BA323" i="2" s="1"/>
  <c r="BB323" i="2" s="1"/>
  <c r="BC323" i="2" s="1"/>
  <c r="BD323" i="2" s="1"/>
  <c r="BE323" i="2" s="1"/>
  <c r="BF323" i="2" s="1"/>
  <c r="BG323" i="2" s="1"/>
  <c r="BH323" i="2" s="1"/>
  <c r="AO641" i="2"/>
  <c r="AP641" i="2" s="1"/>
  <c r="AQ641" i="2" s="1"/>
  <c r="AR641" i="2" s="1"/>
  <c r="AS641" i="2" s="1"/>
  <c r="AT641" i="2" s="1"/>
  <c r="AU641" i="2" s="1"/>
  <c r="AV641" i="2" s="1"/>
  <c r="AW641" i="2" s="1"/>
  <c r="AX641" i="2" s="1"/>
  <c r="AY641" i="2" s="1"/>
  <c r="AZ641" i="2" s="1"/>
  <c r="BA641" i="2" s="1"/>
  <c r="BB641" i="2" s="1"/>
  <c r="BC641" i="2" s="1"/>
  <c r="BD641" i="2" s="1"/>
  <c r="BE641" i="2" s="1"/>
  <c r="BF641" i="2" s="1"/>
  <c r="BG641" i="2" s="1"/>
  <c r="BH641" i="2" s="1"/>
  <c r="AO478" i="2"/>
  <c r="AP478" i="2" s="1"/>
  <c r="AQ478" i="2" s="1"/>
  <c r="AR478" i="2" s="1"/>
  <c r="AS478" i="2" s="1"/>
  <c r="AT478" i="2" s="1"/>
  <c r="AU478" i="2" s="1"/>
  <c r="AV478" i="2" s="1"/>
  <c r="AW478" i="2" s="1"/>
  <c r="AX478" i="2" s="1"/>
  <c r="AY478" i="2" s="1"/>
  <c r="AZ478" i="2" s="1"/>
  <c r="BA478" i="2" s="1"/>
  <c r="BB478" i="2" s="1"/>
  <c r="BC478" i="2" s="1"/>
  <c r="BD478" i="2" s="1"/>
  <c r="BE478" i="2" s="1"/>
  <c r="BF478" i="2" s="1"/>
  <c r="BG478" i="2" s="1"/>
  <c r="BH478" i="2" s="1"/>
  <c r="AO519" i="2"/>
  <c r="AP519" i="2" s="1"/>
  <c r="AQ519" i="2" s="1"/>
  <c r="AR519" i="2" s="1"/>
  <c r="AS519" i="2" s="1"/>
  <c r="AT519" i="2" s="1"/>
  <c r="AU519" i="2" s="1"/>
  <c r="AV519" i="2" s="1"/>
  <c r="AW519" i="2" s="1"/>
  <c r="AX519" i="2" s="1"/>
  <c r="AY519" i="2" s="1"/>
  <c r="AZ519" i="2" s="1"/>
  <c r="BA519" i="2" s="1"/>
  <c r="BB519" i="2" s="1"/>
  <c r="BC519" i="2" s="1"/>
  <c r="BD519" i="2" s="1"/>
  <c r="BE519" i="2" s="1"/>
  <c r="BF519" i="2" s="1"/>
  <c r="BG519" i="2" s="1"/>
  <c r="AO115" i="2"/>
  <c r="AP115" i="2" s="1"/>
  <c r="AQ115" i="2" s="1"/>
  <c r="AR115" i="2" s="1"/>
  <c r="AS115" i="2" s="1"/>
  <c r="AT115" i="2" s="1"/>
  <c r="AU115" i="2" s="1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AO312" i="2"/>
  <c r="AP312" i="2" s="1"/>
  <c r="AQ312" i="2" s="1"/>
  <c r="AR312" i="2" s="1"/>
  <c r="AS312" i="2" s="1"/>
  <c r="AT312" i="2" s="1"/>
  <c r="AU312" i="2" s="1"/>
  <c r="AV312" i="2" s="1"/>
  <c r="AW312" i="2" s="1"/>
  <c r="AX312" i="2" s="1"/>
  <c r="AY312" i="2" s="1"/>
  <c r="AZ312" i="2" s="1"/>
  <c r="BA312" i="2" s="1"/>
  <c r="BB312" i="2" s="1"/>
  <c r="BC312" i="2" s="1"/>
  <c r="BD312" i="2" s="1"/>
  <c r="BE312" i="2" s="1"/>
  <c r="BF312" i="2" s="1"/>
  <c r="BG312" i="2" s="1"/>
  <c r="BH312" i="2" s="1"/>
  <c r="AO42" i="2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AO302" i="2"/>
  <c r="AP302" i="2" s="1"/>
  <c r="AQ302" i="2" s="1"/>
  <c r="AR302" i="2" s="1"/>
  <c r="AS302" i="2" s="1"/>
  <c r="AT302" i="2" s="1"/>
  <c r="AU302" i="2" s="1"/>
  <c r="AV302" i="2" s="1"/>
  <c r="AW302" i="2" s="1"/>
  <c r="AX302" i="2" s="1"/>
  <c r="AY302" i="2" s="1"/>
  <c r="AZ302" i="2" s="1"/>
  <c r="BA302" i="2" s="1"/>
  <c r="BB302" i="2" s="1"/>
  <c r="BC302" i="2" s="1"/>
  <c r="BD302" i="2" s="1"/>
  <c r="BE302" i="2" s="1"/>
  <c r="BF302" i="2" s="1"/>
  <c r="BG302" i="2" s="1"/>
  <c r="BH302" i="2" s="1"/>
  <c r="AO171" i="2"/>
  <c r="AP171" i="2" s="1"/>
  <c r="AQ171" i="2" s="1"/>
  <c r="AR171" i="2" s="1"/>
  <c r="AS171" i="2" s="1"/>
  <c r="AT171" i="2" s="1"/>
  <c r="AU171" i="2" s="1"/>
  <c r="AV171" i="2" s="1"/>
  <c r="AW171" i="2" s="1"/>
  <c r="AX171" i="2" s="1"/>
  <c r="AY171" i="2" s="1"/>
  <c r="AZ171" i="2" s="1"/>
  <c r="BA171" i="2" s="1"/>
  <c r="BB171" i="2" s="1"/>
  <c r="BC171" i="2" s="1"/>
  <c r="BD171" i="2" s="1"/>
  <c r="BE171" i="2" s="1"/>
  <c r="BF171" i="2" s="1"/>
  <c r="BG171" i="2" s="1"/>
  <c r="BH171" i="2" s="1"/>
  <c r="AO46" i="2"/>
  <c r="AP46" i="2" s="1"/>
  <c r="AQ46" i="2" s="1"/>
  <c r="AR46" i="2" s="1"/>
  <c r="AS46" i="2" s="1"/>
  <c r="AT46" i="2" s="1"/>
  <c r="AU46" i="2" s="1"/>
  <c r="AV46" i="2" s="1"/>
  <c r="AW46" i="2" s="1"/>
  <c r="AX46" i="2" s="1"/>
  <c r="AY46" i="2" s="1"/>
  <c r="AZ46" i="2" s="1"/>
  <c r="BA46" i="2" s="1"/>
  <c r="BB46" i="2" s="1"/>
  <c r="BC46" i="2" s="1"/>
  <c r="BD46" i="2" s="1"/>
  <c r="BE46" i="2" s="1"/>
  <c r="BF46" i="2" s="1"/>
  <c r="BG46" i="2" s="1"/>
  <c r="BH46" i="2" s="1"/>
  <c r="AO357" i="2"/>
  <c r="AP357" i="2" s="1"/>
  <c r="AQ357" i="2" s="1"/>
  <c r="AR357" i="2" s="1"/>
  <c r="AS357" i="2" s="1"/>
  <c r="AT357" i="2" s="1"/>
  <c r="AU357" i="2" s="1"/>
  <c r="AV357" i="2" s="1"/>
  <c r="AW357" i="2" s="1"/>
  <c r="AX357" i="2" s="1"/>
  <c r="AY357" i="2" s="1"/>
  <c r="AZ357" i="2" s="1"/>
  <c r="BA357" i="2" s="1"/>
  <c r="BB357" i="2" s="1"/>
  <c r="BC357" i="2" s="1"/>
  <c r="BD357" i="2" s="1"/>
  <c r="BE357" i="2" s="1"/>
  <c r="BF357" i="2" s="1"/>
  <c r="BG357" i="2" s="1"/>
  <c r="BH357" i="2" s="1"/>
  <c r="AO145" i="2"/>
  <c r="AP145" i="2" s="1"/>
  <c r="AQ145" i="2" s="1"/>
  <c r="AR145" i="2" s="1"/>
  <c r="AS145" i="2" s="1"/>
  <c r="AT145" i="2" s="1"/>
  <c r="AU145" i="2" s="1"/>
  <c r="AV145" i="2" s="1"/>
  <c r="AW145" i="2" s="1"/>
  <c r="AX145" i="2" s="1"/>
  <c r="AY145" i="2" s="1"/>
  <c r="AZ145" i="2" s="1"/>
  <c r="BA145" i="2" s="1"/>
  <c r="BB145" i="2" s="1"/>
  <c r="BC145" i="2" s="1"/>
  <c r="BD145" i="2" s="1"/>
  <c r="BE145" i="2" s="1"/>
  <c r="BF145" i="2" s="1"/>
  <c r="BG145" i="2" s="1"/>
  <c r="BH145" i="2" s="1"/>
  <c r="AO192" i="2"/>
  <c r="AP192" i="2" s="1"/>
  <c r="AQ192" i="2" s="1"/>
  <c r="AR192" i="2" s="1"/>
  <c r="AS192" i="2" s="1"/>
  <c r="AT192" i="2" s="1"/>
  <c r="AU192" i="2" s="1"/>
  <c r="AV192" i="2" s="1"/>
  <c r="AW192" i="2" s="1"/>
  <c r="AX192" i="2" s="1"/>
  <c r="AY192" i="2" s="1"/>
  <c r="AZ192" i="2" s="1"/>
  <c r="BA192" i="2" s="1"/>
  <c r="BB192" i="2" s="1"/>
  <c r="BC192" i="2" s="1"/>
  <c r="BD192" i="2" s="1"/>
  <c r="BE192" i="2" s="1"/>
  <c r="BF192" i="2" s="1"/>
  <c r="BG192" i="2" s="1"/>
  <c r="BH192" i="2" s="1"/>
  <c r="AO403" i="2"/>
  <c r="AP403" i="2" s="1"/>
  <c r="AQ403" i="2" s="1"/>
  <c r="AR403" i="2" s="1"/>
  <c r="AS403" i="2" s="1"/>
  <c r="AT403" i="2" s="1"/>
  <c r="AU403" i="2" s="1"/>
  <c r="AV403" i="2" s="1"/>
  <c r="AW403" i="2" s="1"/>
  <c r="AX403" i="2" s="1"/>
  <c r="AY403" i="2" s="1"/>
  <c r="AZ403" i="2" s="1"/>
  <c r="BA403" i="2" s="1"/>
  <c r="BB403" i="2" s="1"/>
  <c r="BC403" i="2" s="1"/>
  <c r="BD403" i="2" s="1"/>
  <c r="BE403" i="2" s="1"/>
  <c r="BF403" i="2" s="1"/>
  <c r="BG403" i="2" s="1"/>
  <c r="BH403" i="2" s="1"/>
  <c r="AO239" i="2"/>
  <c r="AP239" i="2" s="1"/>
  <c r="AQ239" i="2" s="1"/>
  <c r="AR239" i="2" s="1"/>
  <c r="AS239" i="2" s="1"/>
  <c r="AT239" i="2" s="1"/>
  <c r="AU239" i="2" s="1"/>
  <c r="AV239" i="2" s="1"/>
  <c r="AW239" i="2" s="1"/>
  <c r="AX239" i="2" s="1"/>
  <c r="AY239" i="2" s="1"/>
  <c r="AZ239" i="2" s="1"/>
  <c r="BA239" i="2" s="1"/>
  <c r="BB239" i="2" s="1"/>
  <c r="BC239" i="2" s="1"/>
  <c r="BD239" i="2" s="1"/>
  <c r="BE239" i="2" s="1"/>
  <c r="BF239" i="2" s="1"/>
  <c r="BG239" i="2" s="1"/>
  <c r="BH239" i="2" s="1"/>
  <c r="AO59" i="2"/>
  <c r="AP59" i="2" s="1"/>
  <c r="AQ59" i="2" s="1"/>
  <c r="AR59" i="2" s="1"/>
  <c r="AS59" i="2" s="1"/>
  <c r="AT59" i="2" s="1"/>
  <c r="AU59" i="2" s="1"/>
  <c r="AV59" i="2" s="1"/>
  <c r="AW59" i="2" s="1"/>
  <c r="AX59" i="2" s="1"/>
  <c r="AY59" i="2" s="1"/>
  <c r="AZ59" i="2" s="1"/>
  <c r="BA59" i="2" s="1"/>
  <c r="BB59" i="2" s="1"/>
  <c r="BC59" i="2" s="1"/>
  <c r="BD59" i="2" s="1"/>
  <c r="BE59" i="2" s="1"/>
  <c r="BF59" i="2" s="1"/>
  <c r="BG59" i="2" s="1"/>
  <c r="BH59" i="2" s="1"/>
  <c r="AO441" i="2"/>
  <c r="AP441" i="2" s="1"/>
  <c r="AQ441" i="2" s="1"/>
  <c r="AR441" i="2" s="1"/>
  <c r="AS441" i="2" s="1"/>
  <c r="AT441" i="2" s="1"/>
  <c r="AU441" i="2" s="1"/>
  <c r="AV441" i="2" s="1"/>
  <c r="AW441" i="2" s="1"/>
  <c r="AX441" i="2" s="1"/>
  <c r="AY441" i="2" s="1"/>
  <c r="AZ441" i="2" s="1"/>
  <c r="BA441" i="2" s="1"/>
  <c r="BB441" i="2" s="1"/>
  <c r="BC441" i="2" s="1"/>
  <c r="BD441" i="2" s="1"/>
  <c r="BE441" i="2" s="1"/>
  <c r="BF441" i="2" s="1"/>
  <c r="BG441" i="2" s="1"/>
  <c r="BH441" i="2" s="1"/>
  <c r="AO626" i="2"/>
  <c r="AP626" i="2" s="1"/>
  <c r="AQ626" i="2" s="1"/>
  <c r="AR626" i="2" s="1"/>
  <c r="AS626" i="2" s="1"/>
  <c r="AT626" i="2" s="1"/>
  <c r="AU626" i="2" s="1"/>
  <c r="AV626" i="2" s="1"/>
  <c r="AW626" i="2" s="1"/>
  <c r="AX626" i="2" s="1"/>
  <c r="AY626" i="2" s="1"/>
  <c r="AZ626" i="2" s="1"/>
  <c r="BA626" i="2" s="1"/>
  <c r="BB626" i="2" s="1"/>
  <c r="BC626" i="2" s="1"/>
  <c r="BD626" i="2" s="1"/>
  <c r="BE626" i="2" s="1"/>
  <c r="BF626" i="2" s="1"/>
  <c r="BG626" i="2" s="1"/>
  <c r="BH626" i="2" s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73" i="1"/>
  <c r="A144" i="1"/>
  <c r="A145" i="1"/>
  <c r="A146" i="1"/>
  <c r="A147" i="1"/>
  <c r="A148" i="1"/>
  <c r="A149" i="1"/>
  <c r="A210" i="1"/>
  <c r="A151" i="1"/>
  <c r="A152" i="1"/>
  <c r="A153" i="1"/>
  <c r="A154" i="1"/>
  <c r="A155" i="1"/>
  <c r="A156" i="1"/>
  <c r="A247" i="1"/>
  <c r="A158" i="1"/>
  <c r="A321" i="1"/>
  <c r="A160" i="1"/>
  <c r="A161" i="1"/>
  <c r="A162" i="1"/>
  <c r="A163" i="1"/>
  <c r="A164" i="1"/>
  <c r="A165" i="1"/>
  <c r="A469" i="1"/>
  <c r="H469" i="1" s="1"/>
  <c r="H469" i="2" s="1"/>
  <c r="A167" i="1"/>
  <c r="A168" i="1"/>
  <c r="A169" i="1"/>
  <c r="A170" i="1"/>
  <c r="A171" i="1"/>
  <c r="A172" i="1"/>
  <c r="A654" i="1"/>
  <c r="A174" i="1"/>
  <c r="A175" i="1"/>
  <c r="A176" i="1"/>
  <c r="A177" i="1"/>
  <c r="A178" i="1"/>
  <c r="A179" i="1"/>
  <c r="A166" i="1"/>
  <c r="A181" i="1"/>
  <c r="A182" i="1"/>
  <c r="A183" i="1"/>
  <c r="H183" i="1" s="1"/>
  <c r="I183" i="1" s="1"/>
  <c r="J183" i="1" s="1"/>
  <c r="K183" i="1" s="1"/>
  <c r="A184" i="1"/>
  <c r="A185" i="1"/>
  <c r="A186" i="1"/>
  <c r="A203" i="1"/>
  <c r="A188" i="1"/>
  <c r="A189" i="1"/>
  <c r="A190" i="1"/>
  <c r="H190" i="1" s="1"/>
  <c r="I190" i="1" s="1"/>
  <c r="J190" i="1" s="1"/>
  <c r="K190" i="1" s="1"/>
  <c r="A191" i="1"/>
  <c r="A192" i="1"/>
  <c r="A193" i="1"/>
  <c r="A240" i="1"/>
  <c r="A195" i="1"/>
  <c r="A314" i="1"/>
  <c r="A197" i="1"/>
  <c r="A198" i="1"/>
  <c r="A199" i="1"/>
  <c r="H199" i="1" s="1"/>
  <c r="I199" i="1" s="1"/>
  <c r="J199" i="1" s="1"/>
  <c r="K199" i="1" s="1"/>
  <c r="A200" i="1"/>
  <c r="A201" i="1"/>
  <c r="A202" i="1"/>
  <c r="A462" i="1"/>
  <c r="H462" i="1" s="1"/>
  <c r="H462" i="2" s="1"/>
  <c r="A204" i="1"/>
  <c r="A205" i="1"/>
  <c r="A206" i="1"/>
  <c r="H206" i="1" s="1"/>
  <c r="I206" i="1" s="1"/>
  <c r="J206" i="1" s="1"/>
  <c r="K206" i="1" s="1"/>
  <c r="A207" i="1"/>
  <c r="A208" i="1"/>
  <c r="A209" i="1"/>
  <c r="A647" i="1"/>
  <c r="A211" i="1"/>
  <c r="A212" i="1"/>
  <c r="A213" i="1"/>
  <c r="H213" i="1" s="1"/>
  <c r="I213" i="1" s="1"/>
  <c r="J213" i="1" s="1"/>
  <c r="K213" i="1" s="1"/>
  <c r="A214" i="1"/>
  <c r="A215" i="1"/>
  <c r="A216" i="1"/>
  <c r="A159" i="1"/>
  <c r="A218" i="1"/>
  <c r="A219" i="1"/>
  <c r="A220" i="1"/>
  <c r="A221" i="1"/>
  <c r="A222" i="1"/>
  <c r="A223" i="1"/>
  <c r="A196" i="1"/>
  <c r="A225" i="1"/>
  <c r="A226" i="1"/>
  <c r="A227" i="1"/>
  <c r="A228" i="1"/>
  <c r="A229" i="1"/>
  <c r="A230" i="1"/>
  <c r="A233" i="1"/>
  <c r="A232" i="1"/>
  <c r="A307" i="1"/>
  <c r="A234" i="1"/>
  <c r="A235" i="1"/>
  <c r="A236" i="1"/>
  <c r="A237" i="1"/>
  <c r="A238" i="1"/>
  <c r="A239" i="1"/>
  <c r="A455" i="1"/>
  <c r="H455" i="1" s="1"/>
  <c r="H455" i="2" s="1"/>
  <c r="A241" i="1"/>
  <c r="A242" i="1"/>
  <c r="A243" i="1"/>
  <c r="A244" i="1"/>
  <c r="A245" i="1"/>
  <c r="A246" i="1"/>
  <c r="A640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157" i="1"/>
  <c r="A292" i="1"/>
  <c r="A293" i="1"/>
  <c r="A294" i="1"/>
  <c r="A295" i="1"/>
  <c r="A296" i="1"/>
  <c r="A297" i="1"/>
  <c r="A194" i="1"/>
  <c r="A299" i="1"/>
  <c r="A300" i="1"/>
  <c r="A301" i="1"/>
  <c r="A302" i="1"/>
  <c r="A303" i="1"/>
  <c r="A304" i="1"/>
  <c r="A231" i="1"/>
  <c r="A306" i="1"/>
  <c r="A305" i="1"/>
  <c r="A308" i="1"/>
  <c r="A309" i="1"/>
  <c r="A310" i="1"/>
  <c r="A311" i="1"/>
  <c r="A312" i="1"/>
  <c r="A313" i="1"/>
  <c r="A453" i="1"/>
  <c r="H453" i="1" s="1"/>
  <c r="H453" i="2" s="1"/>
  <c r="A315" i="1"/>
  <c r="A316" i="1"/>
  <c r="A317" i="1"/>
  <c r="A318" i="1"/>
  <c r="A319" i="1"/>
  <c r="A320" i="1"/>
  <c r="A638" i="1"/>
  <c r="A322" i="1"/>
  <c r="A323" i="1"/>
  <c r="A324" i="1"/>
  <c r="A325" i="1"/>
  <c r="A326" i="1"/>
  <c r="A327" i="1"/>
  <c r="A328" i="1"/>
  <c r="H328" i="1" s="1"/>
  <c r="I328" i="1" s="1"/>
  <c r="J328" i="1" s="1"/>
  <c r="K328" i="1" s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X328" i="1" s="1"/>
  <c r="Y328" i="1" s="1"/>
  <c r="Z328" i="1" s="1"/>
  <c r="AA328" i="1" s="1"/>
  <c r="AB328" i="1" s="1"/>
  <c r="AC328" i="1" s="1"/>
  <c r="AD328" i="1" s="1"/>
  <c r="AE328" i="1" s="1"/>
  <c r="AF328" i="1" s="1"/>
  <c r="AG328" i="1" s="1"/>
  <c r="AH328" i="1" s="1"/>
  <c r="AI328" i="1" s="1"/>
  <c r="AJ328" i="1" s="1"/>
  <c r="AK328" i="1" s="1"/>
  <c r="AL328" i="1" s="1"/>
  <c r="AM328" i="1" s="1"/>
  <c r="AN328" i="1" s="1"/>
  <c r="A329" i="1"/>
  <c r="A330" i="1"/>
  <c r="A331" i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A332" i="1"/>
  <c r="A333" i="1"/>
  <c r="A334" i="1"/>
  <c r="A335" i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A336" i="1"/>
  <c r="A337" i="1"/>
  <c r="A338" i="1"/>
  <c r="H338" i="1" s="1"/>
  <c r="I338" i="1" s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A339" i="1"/>
  <c r="A340" i="1"/>
  <c r="A341" i="1"/>
  <c r="A342" i="1"/>
  <c r="H342" i="1" s="1"/>
  <c r="I342" i="1" s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A343" i="1"/>
  <c r="A344" i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AD344" i="1" s="1"/>
  <c r="AE344" i="1" s="1"/>
  <c r="AF344" i="1" s="1"/>
  <c r="AG344" i="1" s="1"/>
  <c r="AH344" i="1" s="1"/>
  <c r="AI344" i="1" s="1"/>
  <c r="AJ344" i="1" s="1"/>
  <c r="AK344" i="1" s="1"/>
  <c r="AL344" i="1" s="1"/>
  <c r="AM344" i="1" s="1"/>
  <c r="AN344" i="1" s="1"/>
  <c r="A345" i="1"/>
  <c r="A346" i="1"/>
  <c r="A347" i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A348" i="1"/>
  <c r="A349" i="1"/>
  <c r="A350" i="1"/>
  <c r="A351" i="1"/>
  <c r="H351" i="1" s="1"/>
  <c r="I351" i="1" s="1"/>
  <c r="J351" i="1" s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AD351" i="1" s="1"/>
  <c r="AE351" i="1" s="1"/>
  <c r="AF351" i="1" s="1"/>
  <c r="AG351" i="1" s="1"/>
  <c r="AH351" i="1" s="1"/>
  <c r="AI351" i="1" s="1"/>
  <c r="AJ351" i="1" s="1"/>
  <c r="AK351" i="1" s="1"/>
  <c r="AL351" i="1" s="1"/>
  <c r="AM351" i="1" s="1"/>
  <c r="AN351" i="1" s="1"/>
  <c r="A352" i="1"/>
  <c r="A353" i="1"/>
  <c r="A354" i="1"/>
  <c r="H354" i="1" s="1"/>
  <c r="I354" i="1" s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355" i="1"/>
  <c r="A356" i="1"/>
  <c r="A357" i="1"/>
  <c r="A358" i="1"/>
  <c r="H358" i="1" s="1"/>
  <c r="I358" i="1" s="1"/>
  <c r="J358" i="1" s="1"/>
  <c r="K358" i="1" s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A359" i="1"/>
  <c r="A360" i="1"/>
  <c r="A361" i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150" i="1"/>
  <c r="A440" i="1"/>
  <c r="A441" i="1"/>
  <c r="A442" i="1"/>
  <c r="H442" i="1" s="1"/>
  <c r="A443" i="1"/>
  <c r="A444" i="1"/>
  <c r="A445" i="1"/>
  <c r="A187" i="1"/>
  <c r="A447" i="1"/>
  <c r="A448" i="1"/>
  <c r="A449" i="1"/>
  <c r="H449" i="1" s="1"/>
  <c r="A450" i="1"/>
  <c r="A451" i="1"/>
  <c r="A452" i="1"/>
  <c r="A224" i="1"/>
  <c r="A454" i="1"/>
  <c r="A298" i="1"/>
  <c r="A456" i="1"/>
  <c r="A457" i="1"/>
  <c r="A458" i="1"/>
  <c r="H458" i="1" s="1"/>
  <c r="A459" i="1"/>
  <c r="A460" i="1"/>
  <c r="A461" i="1"/>
  <c r="A446" i="1"/>
  <c r="H446" i="1" s="1"/>
  <c r="H446" i="2" s="1"/>
  <c r="A463" i="1"/>
  <c r="A464" i="1"/>
  <c r="A465" i="1"/>
  <c r="H465" i="1" s="1"/>
  <c r="A466" i="1"/>
  <c r="A467" i="1"/>
  <c r="A468" i="1"/>
  <c r="A631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143" i="1"/>
  <c r="A625" i="1"/>
  <c r="A626" i="1"/>
  <c r="A627" i="1"/>
  <c r="A628" i="1"/>
  <c r="A629" i="1"/>
  <c r="A630" i="1"/>
  <c r="A180" i="1"/>
  <c r="A632" i="1"/>
  <c r="A633" i="1"/>
  <c r="A634" i="1"/>
  <c r="A635" i="1"/>
  <c r="A636" i="1"/>
  <c r="A637" i="1"/>
  <c r="A217" i="1"/>
  <c r="A639" i="1"/>
  <c r="A291" i="1"/>
  <c r="A641" i="1"/>
  <c r="A642" i="1"/>
  <c r="A643" i="1"/>
  <c r="A644" i="1"/>
  <c r="A645" i="1"/>
  <c r="A646" i="1"/>
  <c r="A439" i="1"/>
  <c r="H439" i="1" s="1"/>
  <c r="H439" i="2" s="1"/>
  <c r="A648" i="1"/>
  <c r="A649" i="1"/>
  <c r="A650" i="1"/>
  <c r="A651" i="1"/>
  <c r="A652" i="1"/>
  <c r="A653" i="1"/>
  <c r="A624" i="1"/>
  <c r="H624" i="1" s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34" i="1"/>
  <c r="A33" i="1"/>
  <c r="B32" i="1"/>
  <c r="A32" i="1"/>
  <c r="H7" i="1"/>
  <c r="I458" i="1" l="1"/>
  <c r="H458" i="2"/>
  <c r="I442" i="1"/>
  <c r="H442" i="2"/>
  <c r="I465" i="1"/>
  <c r="H465" i="2"/>
  <c r="I449" i="1"/>
  <c r="H449" i="2"/>
  <c r="I455" i="1"/>
  <c r="I455" i="2" s="1"/>
  <c r="I446" i="1"/>
  <c r="I446" i="2" s="1"/>
  <c r="I469" i="1"/>
  <c r="I469" i="2" s="1"/>
  <c r="I462" i="1"/>
  <c r="I462" i="2" s="1"/>
  <c r="I453" i="1"/>
  <c r="I453" i="2" s="1"/>
  <c r="I439" i="1"/>
  <c r="I439" i="2" s="1"/>
  <c r="H196" i="1"/>
  <c r="I196" i="1" s="1"/>
  <c r="J196" i="1" s="1"/>
  <c r="K196" i="1" s="1"/>
  <c r="H180" i="1"/>
  <c r="I180" i="1" s="1"/>
  <c r="J180" i="1" s="1"/>
  <c r="K180" i="1" s="1"/>
  <c r="H187" i="1"/>
  <c r="I187" i="1" s="1"/>
  <c r="J187" i="1" s="1"/>
  <c r="K187" i="1" s="1"/>
  <c r="H210" i="1"/>
  <c r="I210" i="1" s="1"/>
  <c r="J210" i="1" s="1"/>
  <c r="K210" i="1" s="1"/>
  <c r="H203" i="1"/>
  <c r="I203" i="1" s="1"/>
  <c r="J203" i="1" s="1"/>
  <c r="K203" i="1" s="1"/>
  <c r="H194" i="1"/>
  <c r="I194" i="1" s="1"/>
  <c r="J194" i="1" s="1"/>
  <c r="K194" i="1" s="1"/>
  <c r="H472" i="1"/>
  <c r="H495" i="1"/>
  <c r="I495" i="1" s="1"/>
  <c r="J495" i="1" s="1"/>
  <c r="K495" i="1" s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X495" i="1" s="1"/>
  <c r="Y495" i="1" s="1"/>
  <c r="Z495" i="1" s="1"/>
  <c r="AA495" i="1" s="1"/>
  <c r="AB495" i="1" s="1"/>
  <c r="AC495" i="1" s="1"/>
  <c r="AD495" i="1" s="1"/>
  <c r="AE495" i="1" s="1"/>
  <c r="AF495" i="1" s="1"/>
  <c r="AG495" i="1" s="1"/>
  <c r="AH495" i="1" s="1"/>
  <c r="AI495" i="1" s="1"/>
  <c r="AJ495" i="1" s="1"/>
  <c r="AK495" i="1" s="1"/>
  <c r="AL495" i="1" s="1"/>
  <c r="AM495" i="1" s="1"/>
  <c r="AN495" i="1" s="1"/>
  <c r="AO495" i="1" s="1"/>
  <c r="AP495" i="1" s="1"/>
  <c r="AQ495" i="1" s="1"/>
  <c r="AR495" i="1" s="1"/>
  <c r="AS495" i="1" s="1"/>
  <c r="AT495" i="1" s="1"/>
  <c r="AU495" i="1" s="1"/>
  <c r="AV495" i="1" s="1"/>
  <c r="AW495" i="1" s="1"/>
  <c r="AX495" i="1" s="1"/>
  <c r="AY495" i="1" s="1"/>
  <c r="AZ495" i="1" s="1"/>
  <c r="BA495" i="1" s="1"/>
  <c r="BB495" i="1" s="1"/>
  <c r="BC495" i="1" s="1"/>
  <c r="BD495" i="1" s="1"/>
  <c r="BE495" i="1" s="1"/>
  <c r="BF495" i="1" s="1"/>
  <c r="BG495" i="1" s="1"/>
  <c r="BH495" i="1" s="1"/>
  <c r="H479" i="1"/>
  <c r="I479" i="1" s="1"/>
  <c r="J479" i="1" s="1"/>
  <c r="K479" i="1" s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AD479" i="1" s="1"/>
  <c r="AE479" i="1" s="1"/>
  <c r="AF479" i="1" s="1"/>
  <c r="AG479" i="1" s="1"/>
  <c r="AH479" i="1" s="1"/>
  <c r="AI479" i="1" s="1"/>
  <c r="AJ479" i="1" s="1"/>
  <c r="AK479" i="1" s="1"/>
  <c r="AL479" i="1" s="1"/>
  <c r="AM479" i="1" s="1"/>
  <c r="AN479" i="1" s="1"/>
  <c r="AO479" i="1" s="1"/>
  <c r="AP479" i="1" s="1"/>
  <c r="AQ479" i="1" s="1"/>
  <c r="AR479" i="1" s="1"/>
  <c r="AS479" i="1" s="1"/>
  <c r="AT479" i="1" s="1"/>
  <c r="AU479" i="1" s="1"/>
  <c r="AV479" i="1" s="1"/>
  <c r="AW479" i="1" s="1"/>
  <c r="AX479" i="1" s="1"/>
  <c r="AY479" i="1" s="1"/>
  <c r="AZ479" i="1" s="1"/>
  <c r="BA479" i="1" s="1"/>
  <c r="BB479" i="1" s="1"/>
  <c r="BC479" i="1" s="1"/>
  <c r="BD479" i="1" s="1"/>
  <c r="BE479" i="1" s="1"/>
  <c r="BF479" i="1" s="1"/>
  <c r="BG479" i="1" s="1"/>
  <c r="BH479" i="1" s="1"/>
  <c r="H506" i="1"/>
  <c r="I506" i="1" s="1"/>
  <c r="J506" i="1" s="1"/>
  <c r="K506" i="1" s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AD506" i="1" s="1"/>
  <c r="AE506" i="1" s="1"/>
  <c r="AF506" i="1" s="1"/>
  <c r="AG506" i="1" s="1"/>
  <c r="AH506" i="1" s="1"/>
  <c r="AI506" i="1" s="1"/>
  <c r="AJ506" i="1" s="1"/>
  <c r="AK506" i="1" s="1"/>
  <c r="AL506" i="1" s="1"/>
  <c r="AM506" i="1" s="1"/>
  <c r="AN506" i="1" s="1"/>
  <c r="AO506" i="1" s="1"/>
  <c r="AP506" i="1" s="1"/>
  <c r="AQ506" i="1" s="1"/>
  <c r="AR506" i="1" s="1"/>
  <c r="AS506" i="1" s="1"/>
  <c r="AT506" i="1" s="1"/>
  <c r="AU506" i="1" s="1"/>
  <c r="AV506" i="1" s="1"/>
  <c r="AW506" i="1" s="1"/>
  <c r="AX506" i="1" s="1"/>
  <c r="AY506" i="1" s="1"/>
  <c r="AZ506" i="1" s="1"/>
  <c r="BA506" i="1" s="1"/>
  <c r="BB506" i="1" s="1"/>
  <c r="BC506" i="1" s="1"/>
  <c r="BD506" i="1" s="1"/>
  <c r="BE506" i="1" s="1"/>
  <c r="BF506" i="1" s="1"/>
  <c r="BG506" i="1" s="1"/>
  <c r="BH506" i="1" s="1"/>
  <c r="H509" i="1"/>
  <c r="I509" i="1" s="1"/>
  <c r="J509" i="1" s="1"/>
  <c r="K509" i="1" s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AD509" i="1" s="1"/>
  <c r="AE509" i="1" s="1"/>
  <c r="AF509" i="1" s="1"/>
  <c r="AG509" i="1" s="1"/>
  <c r="AH509" i="1" s="1"/>
  <c r="AI509" i="1" s="1"/>
  <c r="AJ509" i="1" s="1"/>
  <c r="AK509" i="1" s="1"/>
  <c r="AL509" i="1" s="1"/>
  <c r="AM509" i="1" s="1"/>
  <c r="AN509" i="1" s="1"/>
  <c r="AO509" i="1" s="1"/>
  <c r="AP509" i="1" s="1"/>
  <c r="AQ509" i="1" s="1"/>
  <c r="AR509" i="1" s="1"/>
  <c r="AS509" i="1" s="1"/>
  <c r="AT509" i="1" s="1"/>
  <c r="AU509" i="1" s="1"/>
  <c r="AV509" i="1" s="1"/>
  <c r="AW509" i="1" s="1"/>
  <c r="AX509" i="1" s="1"/>
  <c r="AY509" i="1" s="1"/>
  <c r="AZ509" i="1" s="1"/>
  <c r="BA509" i="1" s="1"/>
  <c r="BB509" i="1" s="1"/>
  <c r="BC509" i="1" s="1"/>
  <c r="BD509" i="1" s="1"/>
  <c r="BE509" i="1" s="1"/>
  <c r="BF509" i="1" s="1"/>
  <c r="BG509" i="1" s="1"/>
  <c r="BH509" i="1" s="1"/>
  <c r="H490" i="1"/>
  <c r="I490" i="1" s="1"/>
  <c r="J490" i="1" s="1"/>
  <c r="K490" i="1" s="1"/>
  <c r="L490" i="1" s="1"/>
  <c r="M490" i="1" s="1"/>
  <c r="N490" i="1" s="1"/>
  <c r="O490" i="1" s="1"/>
  <c r="P490" i="1" s="1"/>
  <c r="Q490" i="1" s="1"/>
  <c r="R490" i="1" s="1"/>
  <c r="S490" i="1" s="1"/>
  <c r="T490" i="1" s="1"/>
  <c r="U490" i="1" s="1"/>
  <c r="V490" i="1" s="1"/>
  <c r="W490" i="1" s="1"/>
  <c r="X490" i="1" s="1"/>
  <c r="Y490" i="1" s="1"/>
  <c r="Z490" i="1" s="1"/>
  <c r="AA490" i="1" s="1"/>
  <c r="AB490" i="1" s="1"/>
  <c r="AC490" i="1" s="1"/>
  <c r="AD490" i="1" s="1"/>
  <c r="AE490" i="1" s="1"/>
  <c r="AF490" i="1" s="1"/>
  <c r="AG490" i="1" s="1"/>
  <c r="AH490" i="1" s="1"/>
  <c r="AI490" i="1" s="1"/>
  <c r="H502" i="1"/>
  <c r="I502" i="1" s="1"/>
  <c r="J502" i="1" s="1"/>
  <c r="K502" i="1" s="1"/>
  <c r="L502" i="1" s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X502" i="1" s="1"/>
  <c r="Y502" i="1" s="1"/>
  <c r="Z502" i="1" s="1"/>
  <c r="AA502" i="1" s="1"/>
  <c r="AB502" i="1" s="1"/>
  <c r="AC502" i="1" s="1"/>
  <c r="AD502" i="1" s="1"/>
  <c r="AE502" i="1" s="1"/>
  <c r="AF502" i="1" s="1"/>
  <c r="AG502" i="1" s="1"/>
  <c r="AH502" i="1" s="1"/>
  <c r="AI502" i="1" s="1"/>
  <c r="AJ502" i="1" s="1"/>
  <c r="AK502" i="1" s="1"/>
  <c r="AL502" i="1" s="1"/>
  <c r="AM502" i="1" s="1"/>
  <c r="AN502" i="1" s="1"/>
  <c r="AO502" i="1" s="1"/>
  <c r="AP502" i="1" s="1"/>
  <c r="AQ502" i="1" s="1"/>
  <c r="AR502" i="1" s="1"/>
  <c r="AS502" i="1" s="1"/>
  <c r="AT502" i="1" s="1"/>
  <c r="AU502" i="1" s="1"/>
  <c r="AV502" i="1" s="1"/>
  <c r="AW502" i="1" s="1"/>
  <c r="AX502" i="1" s="1"/>
  <c r="AY502" i="1" s="1"/>
  <c r="AZ502" i="1" s="1"/>
  <c r="BA502" i="1" s="1"/>
  <c r="BB502" i="1" s="1"/>
  <c r="BC502" i="1" s="1"/>
  <c r="BD502" i="1" s="1"/>
  <c r="BE502" i="1" s="1"/>
  <c r="BF502" i="1" s="1"/>
  <c r="BG502" i="1" s="1"/>
  <c r="BH502" i="1" s="1"/>
  <c r="H486" i="1"/>
  <c r="I486" i="1" s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AD486" i="1" s="1"/>
  <c r="AE486" i="1" s="1"/>
  <c r="AF486" i="1" s="1"/>
  <c r="AG486" i="1" s="1"/>
  <c r="AH486" i="1" s="1"/>
  <c r="AI486" i="1" s="1"/>
  <c r="AJ486" i="1" s="1"/>
  <c r="AK486" i="1" s="1"/>
  <c r="AL486" i="1" s="1"/>
  <c r="AM486" i="1" s="1"/>
  <c r="AN486" i="1" s="1"/>
  <c r="AO486" i="1" s="1"/>
  <c r="AP486" i="1" s="1"/>
  <c r="AQ486" i="1" s="1"/>
  <c r="AR486" i="1" s="1"/>
  <c r="AS486" i="1" s="1"/>
  <c r="AT486" i="1" s="1"/>
  <c r="AU486" i="1" s="1"/>
  <c r="AV486" i="1" s="1"/>
  <c r="AW486" i="1" s="1"/>
  <c r="AX486" i="1" s="1"/>
  <c r="AY486" i="1" s="1"/>
  <c r="AZ486" i="1" s="1"/>
  <c r="BA486" i="1" s="1"/>
  <c r="BB486" i="1" s="1"/>
  <c r="BC486" i="1" s="1"/>
  <c r="BD486" i="1" s="1"/>
  <c r="BE486" i="1" s="1"/>
  <c r="BF486" i="1" s="1"/>
  <c r="BG486" i="1" s="1"/>
  <c r="BH486" i="1" s="1"/>
  <c r="H492" i="1"/>
  <c r="I492" i="1" s="1"/>
  <c r="J492" i="1" s="1"/>
  <c r="K492" i="1" s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Y492" i="1" s="1"/>
  <c r="Z492" i="1" s="1"/>
  <c r="AA492" i="1" s="1"/>
  <c r="AB492" i="1" s="1"/>
  <c r="AC492" i="1" s="1"/>
  <c r="AD492" i="1" s="1"/>
  <c r="AE492" i="1" s="1"/>
  <c r="AF492" i="1" s="1"/>
  <c r="AG492" i="1" s="1"/>
  <c r="AH492" i="1" s="1"/>
  <c r="AI492" i="1" s="1"/>
  <c r="AJ492" i="1" s="1"/>
  <c r="AK492" i="1" s="1"/>
  <c r="AL492" i="1" s="1"/>
  <c r="AM492" i="1" s="1"/>
  <c r="AN492" i="1" s="1"/>
  <c r="AO492" i="1" s="1"/>
  <c r="AP492" i="1" s="1"/>
  <c r="AQ492" i="1" s="1"/>
  <c r="AR492" i="1" s="1"/>
  <c r="AS492" i="1" s="1"/>
  <c r="AT492" i="1" s="1"/>
  <c r="AU492" i="1" s="1"/>
  <c r="AV492" i="1" s="1"/>
  <c r="AW492" i="1" s="1"/>
  <c r="AX492" i="1" s="1"/>
  <c r="AY492" i="1" s="1"/>
  <c r="AZ492" i="1" s="1"/>
  <c r="BA492" i="1" s="1"/>
  <c r="BB492" i="1" s="1"/>
  <c r="BC492" i="1" s="1"/>
  <c r="BD492" i="1" s="1"/>
  <c r="BE492" i="1" s="1"/>
  <c r="BF492" i="1" s="1"/>
  <c r="BG492" i="1" s="1"/>
  <c r="BH492" i="1" s="1"/>
  <c r="H476" i="1"/>
  <c r="I476" i="1" s="1"/>
  <c r="J476" i="1" s="1"/>
  <c r="K476" i="1" s="1"/>
  <c r="L476" i="1" s="1"/>
  <c r="L476" i="2" s="1"/>
  <c r="M476" i="2" s="1"/>
  <c r="N476" i="2" s="1"/>
  <c r="O476" i="2" s="1"/>
  <c r="P476" i="2" s="1"/>
  <c r="Q476" i="2" s="1"/>
  <c r="R476" i="2" s="1"/>
  <c r="S476" i="2" s="1"/>
  <c r="T476" i="2" s="1"/>
  <c r="U476" i="2" s="1"/>
  <c r="V476" i="2" s="1"/>
  <c r="W476" i="2" s="1"/>
  <c r="X476" i="2" s="1"/>
  <c r="Y476" i="2" s="1"/>
  <c r="Z476" i="2" s="1"/>
  <c r="AA476" i="2" s="1"/>
  <c r="AB476" i="2" s="1"/>
  <c r="AC476" i="2" s="1"/>
  <c r="AD476" i="2" s="1"/>
  <c r="AE476" i="2" s="1"/>
  <c r="AF476" i="2" s="1"/>
  <c r="AG476" i="2" s="1"/>
  <c r="AH476" i="2" s="1"/>
  <c r="AI476" i="2" s="1"/>
  <c r="AJ476" i="2" s="1"/>
  <c r="AK476" i="2" s="1"/>
  <c r="AL476" i="2" s="1"/>
  <c r="AM476" i="2" s="1"/>
  <c r="AN476" i="2" s="1"/>
  <c r="H499" i="1"/>
  <c r="I499" i="1" s="1"/>
  <c r="J499" i="1" s="1"/>
  <c r="K499" i="1" s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Y499" i="1" s="1"/>
  <c r="Z499" i="1" s="1"/>
  <c r="AA499" i="1" s="1"/>
  <c r="AB499" i="1" s="1"/>
  <c r="AC499" i="1" s="1"/>
  <c r="AD499" i="1" s="1"/>
  <c r="AE499" i="1" s="1"/>
  <c r="AF499" i="1" s="1"/>
  <c r="AG499" i="1" s="1"/>
  <c r="AH499" i="1" s="1"/>
  <c r="AI499" i="1" s="1"/>
  <c r="AJ499" i="1" s="1"/>
  <c r="AK499" i="1" s="1"/>
  <c r="AL499" i="1" s="1"/>
  <c r="AM499" i="1" s="1"/>
  <c r="AN499" i="1" s="1"/>
  <c r="AO499" i="1" s="1"/>
  <c r="AP499" i="1" s="1"/>
  <c r="AQ499" i="1" s="1"/>
  <c r="AR499" i="1" s="1"/>
  <c r="AS499" i="1" s="1"/>
  <c r="AT499" i="1" s="1"/>
  <c r="AU499" i="1" s="1"/>
  <c r="AV499" i="1" s="1"/>
  <c r="AW499" i="1" s="1"/>
  <c r="AX499" i="1" s="1"/>
  <c r="AY499" i="1" s="1"/>
  <c r="AZ499" i="1" s="1"/>
  <c r="BA499" i="1" s="1"/>
  <c r="BB499" i="1" s="1"/>
  <c r="BC499" i="1" s="1"/>
  <c r="BD499" i="1" s="1"/>
  <c r="BE499" i="1" s="1"/>
  <c r="BF499" i="1" s="1"/>
  <c r="BG499" i="1" s="1"/>
  <c r="BH499" i="1" s="1"/>
  <c r="H483" i="1"/>
  <c r="I483" i="1" s="1"/>
  <c r="J483" i="1" s="1"/>
  <c r="K483" i="1" s="1"/>
  <c r="L483" i="1" s="1"/>
  <c r="H631" i="1"/>
  <c r="I631" i="1" s="1"/>
  <c r="H643" i="1"/>
  <c r="H643" i="2" s="1"/>
  <c r="H627" i="1"/>
  <c r="I627" i="1" s="1"/>
  <c r="H654" i="1"/>
  <c r="H650" i="1"/>
  <c r="I650" i="1" s="1"/>
  <c r="J650" i="1" s="1"/>
  <c r="K650" i="1" s="1"/>
  <c r="L650" i="1" s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X650" i="1" s="1"/>
  <c r="Y650" i="1" s="1"/>
  <c r="Z650" i="1" s="1"/>
  <c r="AA650" i="1" s="1"/>
  <c r="AB650" i="1" s="1"/>
  <c r="AC650" i="1" s="1"/>
  <c r="AD650" i="1" s="1"/>
  <c r="AE650" i="1" s="1"/>
  <c r="AF650" i="1" s="1"/>
  <c r="AG650" i="1" s="1"/>
  <c r="AH650" i="1" s="1"/>
  <c r="AI650" i="1" s="1"/>
  <c r="AJ650" i="1" s="1"/>
  <c r="AK650" i="1" s="1"/>
  <c r="AL650" i="1" s="1"/>
  <c r="AM650" i="1" s="1"/>
  <c r="AN650" i="1" s="1"/>
  <c r="H634" i="1"/>
  <c r="I634" i="1" s="1"/>
  <c r="J634" i="1" s="1"/>
  <c r="K634" i="1" s="1"/>
  <c r="L634" i="1" s="1"/>
  <c r="M634" i="1" s="1"/>
  <c r="N634" i="1" s="1"/>
  <c r="O634" i="1" s="1"/>
  <c r="P634" i="1" s="1"/>
  <c r="Q634" i="1" s="1"/>
  <c r="R634" i="1" s="1"/>
  <c r="S634" i="1" s="1"/>
  <c r="T634" i="1" s="1"/>
  <c r="U634" i="1" s="1"/>
  <c r="V634" i="1" s="1"/>
  <c r="W634" i="1" s="1"/>
  <c r="X634" i="1" s="1"/>
  <c r="Y634" i="1" s="1"/>
  <c r="Z634" i="1" s="1"/>
  <c r="AA634" i="1" s="1"/>
  <c r="AB634" i="1" s="1"/>
  <c r="AC634" i="1" s="1"/>
  <c r="AD634" i="1" s="1"/>
  <c r="AE634" i="1" s="1"/>
  <c r="AF634" i="1" s="1"/>
  <c r="AG634" i="1" s="1"/>
  <c r="AH634" i="1" s="1"/>
  <c r="AI634" i="1" s="1"/>
  <c r="AJ634" i="1" s="1"/>
  <c r="AK634" i="1" s="1"/>
  <c r="AL634" i="1" s="1"/>
  <c r="AM634" i="1" s="1"/>
  <c r="AN634" i="1" s="1"/>
  <c r="H647" i="1"/>
  <c r="I647" i="1" s="1"/>
  <c r="BO77" i="1"/>
  <c r="BO69" i="1"/>
  <c r="BO175" i="1"/>
  <c r="BO63" i="1"/>
  <c r="BO124" i="1"/>
  <c r="BO168" i="1"/>
  <c r="BO159" i="1"/>
  <c r="BO635" i="1"/>
  <c r="BO66" i="1"/>
  <c r="BO297" i="1"/>
  <c r="BO81" i="1"/>
  <c r="BO146" i="1"/>
  <c r="BO229" i="1"/>
  <c r="BO366" i="1"/>
  <c r="BO771" i="1"/>
  <c r="BO248" i="1"/>
  <c r="BO231" i="1"/>
  <c r="BO91" i="1"/>
  <c r="BO60" i="1"/>
  <c r="BO528" i="1"/>
  <c r="BO379" i="1"/>
  <c r="BO745" i="1"/>
  <c r="BO135" i="1"/>
  <c r="BO49" i="1"/>
  <c r="BO114" i="1"/>
  <c r="BO195" i="1"/>
  <c r="BO671" i="1"/>
  <c r="BO95" i="1"/>
  <c r="BO201" i="1"/>
  <c r="BO376" i="1"/>
  <c r="BO67" i="1"/>
  <c r="BO145" i="1"/>
  <c r="BO259" i="1"/>
  <c r="BO641" i="1"/>
  <c r="BO391" i="1"/>
  <c r="BO518" i="1"/>
  <c r="BO592" i="1"/>
  <c r="BO718" i="1"/>
  <c r="BO779" i="1"/>
  <c r="BO273" i="1"/>
  <c r="BO396" i="1"/>
  <c r="BO514" i="1"/>
  <c r="BO571" i="1"/>
  <c r="BO628" i="1"/>
  <c r="BO762" i="1"/>
  <c r="BO410" i="1"/>
  <c r="BO546" i="1"/>
  <c r="BO598" i="1"/>
  <c r="BO737" i="1"/>
  <c r="BO152" i="1"/>
  <c r="BO218" i="1"/>
  <c r="BO301" i="1"/>
  <c r="BO389" i="1"/>
  <c r="BO573" i="1"/>
  <c r="BO659" i="1"/>
  <c r="BO716" i="1"/>
  <c r="BO768" i="1"/>
  <c r="BO534" i="1"/>
  <c r="BO599" i="1"/>
  <c r="BO655" i="1"/>
  <c r="BO725" i="1"/>
  <c r="BO799" i="1"/>
  <c r="BO219" i="1"/>
  <c r="BO194" i="1"/>
  <c r="BO438" i="1"/>
  <c r="BO574" i="1"/>
  <c r="BO637" i="1"/>
  <c r="BO756" i="1"/>
  <c r="BO116" i="1"/>
  <c r="BO121" i="1"/>
  <c r="BO197" i="1"/>
  <c r="BO72" i="1"/>
  <c r="BO128" i="1"/>
  <c r="BO172" i="1"/>
  <c r="BO300" i="1"/>
  <c r="BO96" i="1"/>
  <c r="BO94" i="1"/>
  <c r="BO164" i="1"/>
  <c r="BO234" i="1"/>
  <c r="BO405" i="1"/>
  <c r="BO78" i="1"/>
  <c r="BO261" i="1"/>
  <c r="BO453" i="1"/>
  <c r="BO35" i="1"/>
  <c r="BO100" i="1"/>
  <c r="BO90" i="1"/>
  <c r="BO576" i="1"/>
  <c r="BO99" i="1"/>
  <c r="BO432" i="1"/>
  <c r="BO784" i="1"/>
  <c r="BO192" i="1"/>
  <c r="BO58" i="1"/>
  <c r="BO118" i="1"/>
  <c r="BO243" i="1"/>
  <c r="BO728" i="1"/>
  <c r="BO134" i="1"/>
  <c r="BO236" i="1"/>
  <c r="BO398" i="1"/>
  <c r="BO80" i="1"/>
  <c r="BO240" i="1"/>
  <c r="BO268" i="1"/>
  <c r="BO404" i="1"/>
  <c r="BO527" i="1"/>
  <c r="BO601" i="1"/>
  <c r="BO731" i="1"/>
  <c r="BO783" i="1"/>
  <c r="BO286" i="1"/>
  <c r="BO400" i="1"/>
  <c r="BO523" i="1"/>
  <c r="BO580" i="1"/>
  <c r="BO631" i="1"/>
  <c r="BO701" i="1"/>
  <c r="BO775" i="1"/>
  <c r="BO414" i="1"/>
  <c r="BO559" i="1"/>
  <c r="BO603" i="1"/>
  <c r="BO741" i="1"/>
  <c r="BO156" i="1"/>
  <c r="BO222" i="1"/>
  <c r="BO310" i="1"/>
  <c r="BO393" i="1"/>
  <c r="BO298" i="1"/>
  <c r="BO577" i="1"/>
  <c r="BO668" i="1"/>
  <c r="BO720" i="1"/>
  <c r="BO781" i="1"/>
  <c r="BO543" i="1"/>
  <c r="BO604" i="1"/>
  <c r="BO664" i="1"/>
  <c r="BO738" i="1"/>
  <c r="BO153" i="1"/>
  <c r="BO223" i="1"/>
  <c r="BO302" i="1"/>
  <c r="BO368" i="1"/>
  <c r="BO578" i="1"/>
  <c r="BO651" i="1"/>
  <c r="BO708" i="1"/>
  <c r="BO151" i="1"/>
  <c r="BO541" i="1"/>
  <c r="BO147" i="1"/>
  <c r="BO253" i="1"/>
  <c r="BO76" i="1"/>
  <c r="BO137" i="1"/>
  <c r="BO181" i="1"/>
  <c r="BO732" i="1"/>
  <c r="BO131" i="1"/>
  <c r="BO42" i="1"/>
  <c r="BO98" i="1"/>
  <c r="BO177" i="1"/>
  <c r="BO238" i="1"/>
  <c r="BO34" i="1"/>
  <c r="BO449" i="1"/>
  <c r="BO174" i="1"/>
  <c r="BO265" i="1"/>
  <c r="BO318" i="1"/>
  <c r="BO39" i="1"/>
  <c r="BO104" i="1"/>
  <c r="BO155" i="1"/>
  <c r="BO611" i="1"/>
  <c r="BO138" i="1"/>
  <c r="BO515" i="1"/>
  <c r="BO793" i="1"/>
  <c r="BO227" i="1"/>
  <c r="BO372" i="1"/>
  <c r="BO62" i="1"/>
  <c r="BO123" i="1"/>
  <c r="BO282" i="1"/>
  <c r="BO754" i="1"/>
  <c r="BO165" i="1"/>
  <c r="BO275" i="1"/>
  <c r="BO415" i="1"/>
  <c r="BO84" i="1"/>
  <c r="BO462" i="1"/>
  <c r="BO277" i="1"/>
  <c r="BO408" i="1"/>
  <c r="BO536" i="1"/>
  <c r="BO610" i="1"/>
  <c r="BO744" i="1"/>
  <c r="BO788" i="1"/>
  <c r="BO290" i="1"/>
  <c r="BO409" i="1"/>
  <c r="BO224" i="1"/>
  <c r="BO532" i="1"/>
  <c r="BO584" i="1"/>
  <c r="BO648" i="1"/>
  <c r="BO723" i="1"/>
  <c r="BO797" i="1"/>
  <c r="BO419" i="1"/>
  <c r="BO563" i="1"/>
  <c r="BO607" i="1"/>
  <c r="BO750" i="1"/>
  <c r="BO161" i="1"/>
  <c r="BO233" i="1"/>
  <c r="BO402" i="1"/>
  <c r="BO516" i="1"/>
  <c r="BO590" i="1"/>
  <c r="BO729" i="1"/>
  <c r="BO785" i="1"/>
  <c r="BO547" i="1"/>
  <c r="BO608" i="1"/>
  <c r="BO760" i="1"/>
  <c r="BO162" i="1"/>
  <c r="BO186" i="1"/>
  <c r="BO589" i="1"/>
  <c r="BO191" i="1"/>
  <c r="BO271" i="1"/>
  <c r="BO85" i="1"/>
  <c r="BO141" i="1"/>
  <c r="BO185" i="1"/>
  <c r="BO388" i="1"/>
  <c r="BO52" i="1"/>
  <c r="BO247" i="1"/>
  <c r="BO46" i="1"/>
  <c r="BO107" i="1"/>
  <c r="BO190" i="1"/>
  <c r="BO304" i="1"/>
  <c r="BO125" i="1"/>
  <c r="BO314" i="1"/>
  <c r="BO270" i="1"/>
  <c r="BO323" i="1"/>
  <c r="BO48" i="1"/>
  <c r="BO113" i="1"/>
  <c r="BO208" i="1"/>
  <c r="BO680" i="1"/>
  <c r="BO169" i="1"/>
  <c r="BO550" i="1"/>
  <c r="BO56" i="1"/>
  <c r="BO262" i="1"/>
  <c r="BO385" i="1"/>
  <c r="BO71" i="1"/>
  <c r="BO127" i="1"/>
  <c r="BO370" i="1"/>
  <c r="BO780" i="1"/>
  <c r="BO44" i="1"/>
  <c r="BO293" i="1"/>
  <c r="BO429" i="1"/>
  <c r="BO93" i="1"/>
  <c r="BO207" i="1"/>
  <c r="BO281" i="1"/>
  <c r="BO417" i="1"/>
  <c r="BO540" i="1"/>
  <c r="BO614" i="1"/>
  <c r="BO748" i="1"/>
  <c r="BO792" i="1"/>
  <c r="BO295" i="1"/>
  <c r="BO413" i="1"/>
  <c r="BO446" i="1"/>
  <c r="BO545" i="1"/>
  <c r="BO597" i="1"/>
  <c r="BO657" i="1"/>
  <c r="BO727" i="1"/>
  <c r="BO801" i="1"/>
  <c r="BO428" i="1"/>
  <c r="BO568" i="1"/>
  <c r="BO620" i="1"/>
  <c r="BO759" i="1"/>
  <c r="BO469" i="1"/>
  <c r="BO455" i="1"/>
  <c r="BO406" i="1"/>
  <c r="BO472" i="1"/>
  <c r="BO538" i="1"/>
  <c r="BO612" i="1"/>
  <c r="BO677" i="1"/>
  <c r="BO733" i="1"/>
  <c r="BO790" i="1"/>
  <c r="BO560" i="1"/>
  <c r="BO617" i="1"/>
  <c r="BO764" i="1"/>
  <c r="BO167" i="1"/>
  <c r="BO278" i="1"/>
  <c r="BO649" i="1"/>
  <c r="BO53" i="1"/>
  <c r="BO288" i="1"/>
  <c r="BO89" i="1"/>
  <c r="BO210" i="1"/>
  <c r="BO38" i="1"/>
  <c r="BO458" i="1"/>
  <c r="BO82" i="1"/>
  <c r="BO188" i="1"/>
  <c r="BO51" i="1"/>
  <c r="BO111" i="1"/>
  <c r="BO199" i="1"/>
  <c r="BO767" i="1"/>
  <c r="BO160" i="1"/>
  <c r="BO519" i="1"/>
  <c r="BO213" i="1"/>
  <c r="BO274" i="1"/>
  <c r="BO327" i="1"/>
  <c r="BO57" i="1"/>
  <c r="BO117" i="1"/>
  <c r="BO269" i="1"/>
  <c r="BO719" i="1"/>
  <c r="BO204" i="1"/>
  <c r="BO593" i="1"/>
  <c r="BO108" i="1"/>
  <c r="BO284" i="1"/>
  <c r="BO420" i="1"/>
  <c r="BO75" i="1"/>
  <c r="BO136" i="1"/>
  <c r="BO789" i="1"/>
  <c r="BO70" i="1"/>
  <c r="BO315" i="1"/>
  <c r="BO41" i="1"/>
  <c r="BO97" i="1"/>
  <c r="BO220" i="1"/>
  <c r="BO299" i="1"/>
  <c r="BO435" i="1"/>
  <c r="BO553" i="1"/>
  <c r="BO217" i="1"/>
  <c r="BO753" i="1"/>
  <c r="BO805" i="1"/>
  <c r="BO317" i="1"/>
  <c r="BO374" i="1"/>
  <c r="BO418" i="1"/>
  <c r="BO549" i="1"/>
  <c r="BO606" i="1"/>
  <c r="BO736" i="1"/>
  <c r="BO375" i="1"/>
  <c r="BO520" i="1"/>
  <c r="BO572" i="1"/>
  <c r="BO643" i="1"/>
  <c r="BO763" i="1"/>
  <c r="BO170" i="1"/>
  <c r="BO244" i="1"/>
  <c r="BO424" i="1"/>
  <c r="BO542" i="1"/>
  <c r="BO616" i="1"/>
  <c r="BO742" i="1"/>
  <c r="BO794" i="1"/>
  <c r="BO569" i="1"/>
  <c r="BO621" i="1"/>
  <c r="BO699" i="1"/>
  <c r="BO773" i="1"/>
  <c r="BO392" i="1"/>
  <c r="BO715" i="1"/>
  <c r="BO109" i="1"/>
  <c r="BO37" i="1"/>
  <c r="BO115" i="1"/>
  <c r="BO321" i="1"/>
  <c r="BO103" i="1"/>
  <c r="BO130" i="1"/>
  <c r="BO249" i="1"/>
  <c r="BO64" i="1"/>
  <c r="BO129" i="1"/>
  <c r="BO216" i="1"/>
  <c r="BO226" i="1"/>
  <c r="BO256" i="1"/>
  <c r="BO615" i="1"/>
  <c r="BO235" i="1"/>
  <c r="BO292" i="1"/>
  <c r="BO74" i="1"/>
  <c r="BO126" i="1"/>
  <c r="BO423" i="1"/>
  <c r="BO411" i="1"/>
  <c r="BO157" i="1"/>
  <c r="BO653" i="1"/>
  <c r="BO200" i="1"/>
  <c r="BO319" i="1"/>
  <c r="BO36" i="1"/>
  <c r="BO101" i="1"/>
  <c r="BO86" i="1"/>
  <c r="BO537" i="1"/>
  <c r="BO43" i="1"/>
  <c r="BO144" i="1"/>
  <c r="BO50" i="1"/>
  <c r="BO110" i="1"/>
  <c r="BO246" i="1"/>
  <c r="BO308" i="1"/>
  <c r="BO365" i="1"/>
  <c r="BO579" i="1"/>
  <c r="BO652" i="1"/>
  <c r="BO709" i="1"/>
  <c r="BO766" i="1"/>
  <c r="BO251" i="1"/>
  <c r="BO326" i="1"/>
  <c r="BO383" i="1"/>
  <c r="BO427" i="1"/>
  <c r="BO562" i="1"/>
  <c r="BO623" i="1"/>
  <c r="BO675" i="1"/>
  <c r="BO749" i="1"/>
  <c r="BO397" i="1"/>
  <c r="BO529" i="1"/>
  <c r="BO585" i="1"/>
  <c r="BO629" i="1"/>
  <c r="BO702" i="1"/>
  <c r="BO776" i="1"/>
  <c r="BO205" i="1"/>
  <c r="BO279" i="1"/>
  <c r="BO371" i="1"/>
  <c r="BO437" i="1"/>
  <c r="BO555" i="1"/>
  <c r="BO636" i="1"/>
  <c r="BO707" i="1"/>
  <c r="BO751" i="1"/>
  <c r="BO807" i="1"/>
  <c r="BO525" i="1"/>
  <c r="BO586" i="1"/>
  <c r="BO626" i="1"/>
  <c r="BO712" i="1"/>
  <c r="BO786" i="1"/>
  <c r="BO184" i="1"/>
  <c r="BO436" i="1"/>
  <c r="BO47" i="1"/>
  <c r="BO148" i="1"/>
  <c r="BO59" i="1"/>
  <c r="BO119" i="1"/>
  <c r="BO163" i="1"/>
  <c r="BO182" i="1"/>
  <c r="BO602" i="1"/>
  <c r="BO178" i="1"/>
  <c r="BO266" i="1"/>
  <c r="BO68" i="1"/>
  <c r="BO133" i="1"/>
  <c r="BO225" i="1"/>
  <c r="BO252" i="1"/>
  <c r="BO309" i="1"/>
  <c r="BO706" i="1"/>
  <c r="BO239" i="1"/>
  <c r="BO296" i="1"/>
  <c r="BO87" i="1"/>
  <c r="BO139" i="1"/>
  <c r="BO442" i="1"/>
  <c r="BO710" i="1"/>
  <c r="BO79" i="1"/>
  <c r="BO40" i="1"/>
  <c r="BO105" i="1"/>
  <c r="BO142" i="1"/>
  <c r="BO291" i="1"/>
  <c r="BO65" i="1"/>
  <c r="BO179" i="1"/>
  <c r="BO54" i="1"/>
  <c r="BO132" i="1"/>
  <c r="BO255" i="1"/>
  <c r="BO312" i="1"/>
  <c r="BO369" i="1"/>
  <c r="BO588" i="1"/>
  <c r="BO714" i="1"/>
  <c r="BO770" i="1"/>
  <c r="BO264" i="1"/>
  <c r="BO387" i="1"/>
  <c r="BO431" i="1"/>
  <c r="BO567" i="1"/>
  <c r="BO646" i="1"/>
  <c r="BO684" i="1"/>
  <c r="BO758" i="1"/>
  <c r="BO401" i="1"/>
  <c r="BO533" i="1"/>
  <c r="BO594" i="1"/>
  <c r="BO654" i="1"/>
  <c r="BO724" i="1"/>
  <c r="BO798" i="1"/>
  <c r="BO209" i="1"/>
  <c r="BO283" i="1"/>
  <c r="BO380" i="1"/>
  <c r="BO187" i="1"/>
  <c r="BO564" i="1"/>
  <c r="BO650" i="1"/>
  <c r="BO711" i="1"/>
  <c r="BO755" i="1"/>
  <c r="BO530" i="1"/>
  <c r="BO595" i="1"/>
  <c r="BO630" i="1"/>
  <c r="BO721" i="1"/>
  <c r="BO795" i="1"/>
  <c r="BO206" i="1"/>
  <c r="BO313" i="1"/>
  <c r="BO112" i="1"/>
  <c r="BO230" i="1"/>
  <c r="BO143" i="1"/>
  <c r="BO92" i="1"/>
  <c r="BO422" i="1"/>
  <c r="BO524" i="1"/>
  <c r="BO433" i="1"/>
  <c r="BO582" i="1"/>
  <c r="BO245" i="1"/>
  <c r="BO539" i="1"/>
  <c r="BO624" i="1"/>
  <c r="BO717" i="1"/>
  <c r="BO782" i="1"/>
  <c r="BO193" i="1"/>
  <c r="BO237" i="1"/>
  <c r="BO294" i="1"/>
  <c r="BO373" i="1"/>
  <c r="BO426" i="1"/>
  <c r="BO548" i="1"/>
  <c r="BO605" i="1"/>
  <c r="BO656" i="1"/>
  <c r="BO726" i="1"/>
  <c r="BO800" i="1"/>
  <c r="BN643" i="1"/>
  <c r="BN642" i="1"/>
  <c r="BN635" i="1"/>
  <c r="BL635" i="1" s="1"/>
  <c r="BN627" i="1"/>
  <c r="BN655" i="1"/>
  <c r="BL655" i="1" s="1"/>
  <c r="BO740" i="1"/>
  <c r="BN634" i="1"/>
  <c r="BL634" i="1" s="1"/>
  <c r="BO214" i="1"/>
  <c r="BO287" i="1"/>
  <c r="BO173" i="1"/>
  <c r="BO324" i="1"/>
  <c r="BO575" i="1"/>
  <c r="BO581" i="1"/>
  <c r="BO644" i="1"/>
  <c r="BO254" i="1"/>
  <c r="BO552" i="1"/>
  <c r="BO633" i="1"/>
  <c r="BO730" i="1"/>
  <c r="BO791" i="1"/>
  <c r="BO198" i="1"/>
  <c r="BO250" i="1"/>
  <c r="BO316" i="1"/>
  <c r="BO377" i="1"/>
  <c r="BO430" i="1"/>
  <c r="BO557" i="1"/>
  <c r="BO609" i="1"/>
  <c r="BO661" i="1"/>
  <c r="BO735" i="1"/>
  <c r="BN638" i="1"/>
  <c r="BN625" i="1"/>
  <c r="BL625" i="1" s="1"/>
  <c r="BN644" i="1"/>
  <c r="BL644" i="1" s="1"/>
  <c r="BN649" i="1"/>
  <c r="BN624" i="1"/>
  <c r="BN632" i="1"/>
  <c r="BL632" i="1" s="1"/>
  <c r="BO183" i="1"/>
  <c r="BN657" i="1"/>
  <c r="BL657" i="1" s="1"/>
  <c r="BO83" i="1"/>
  <c r="BO55" i="1"/>
  <c r="BO306" i="1"/>
  <c r="BO45" i="1"/>
  <c r="BO634" i="1"/>
  <c r="BO558" i="1"/>
  <c r="BO625" i="1"/>
  <c r="BO551" i="1"/>
  <c r="BO703" i="1"/>
  <c r="BO258" i="1"/>
  <c r="BO390" i="1"/>
  <c r="BO556" i="1"/>
  <c r="BO660" i="1"/>
  <c r="BO734" i="1"/>
  <c r="BO804" i="1"/>
  <c r="BO202" i="1"/>
  <c r="BO263" i="1"/>
  <c r="BO320" i="1"/>
  <c r="BO382" i="1"/>
  <c r="BO150" i="1"/>
  <c r="BO513" i="1"/>
  <c r="BO561" i="1"/>
  <c r="BO618" i="1"/>
  <c r="BO739" i="1"/>
  <c r="BO638" i="1"/>
  <c r="BN656" i="1"/>
  <c r="BL656" i="1" s="1"/>
  <c r="BN626" i="1"/>
  <c r="BL626" i="1" s="1"/>
  <c r="BN653" i="1"/>
  <c r="BL653" i="1" s="1"/>
  <c r="BO203" i="1"/>
  <c r="BO311" i="1"/>
  <c r="BO158" i="1"/>
  <c r="BO583" i="1"/>
  <c r="BN654" i="1"/>
  <c r="BO381" i="1"/>
  <c r="BO120" i="1"/>
  <c r="BO61" i="1"/>
  <c r="BO425" i="1"/>
  <c r="BO705" i="1"/>
  <c r="BO619" i="1"/>
  <c r="BO698" i="1"/>
  <c r="BO632" i="1"/>
  <c r="BO777" i="1"/>
  <c r="BO280" i="1"/>
  <c r="BO394" i="1"/>
  <c r="BO642" i="1"/>
  <c r="BO565" i="1"/>
  <c r="BO743" i="1"/>
  <c r="BO808" i="1"/>
  <c r="BO211" i="1"/>
  <c r="BO267" i="1"/>
  <c r="BO325" i="1"/>
  <c r="BO386" i="1"/>
  <c r="BO522" i="1"/>
  <c r="BO566" i="1"/>
  <c r="BO622" i="1"/>
  <c r="BO687" i="1"/>
  <c r="BO761" i="1"/>
  <c r="BO658" i="1"/>
  <c r="BN660" i="1"/>
  <c r="BL660" i="1" s="1"/>
  <c r="BN631" i="1"/>
  <c r="BN641" i="1"/>
  <c r="BN636" i="1"/>
  <c r="BL636" i="1" s="1"/>
  <c r="BO140" i="1"/>
  <c r="BO276" i="1"/>
  <c r="BO778" i="1"/>
  <c r="BO102" i="1"/>
  <c r="BO212" i="1"/>
  <c r="BO122" i="1"/>
  <c r="BO88" i="1"/>
  <c r="BO242" i="1"/>
  <c r="BO757" i="1"/>
  <c r="BO772" i="1"/>
  <c r="BO694" i="1"/>
  <c r="BO171" i="1"/>
  <c r="BO305" i="1"/>
  <c r="BO403" i="1"/>
  <c r="BO587" i="1"/>
  <c r="BO747" i="1"/>
  <c r="BO149" i="1"/>
  <c r="BO215" i="1"/>
  <c r="BO272" i="1"/>
  <c r="BO395" i="1"/>
  <c r="BO465" i="1"/>
  <c r="BO526" i="1"/>
  <c r="BO570" i="1"/>
  <c r="BO645" i="1"/>
  <c r="BO700" i="1"/>
  <c r="BO774" i="1"/>
  <c r="BN658" i="1"/>
  <c r="BN629" i="1"/>
  <c r="BL629" i="1" s="1"/>
  <c r="BN648" i="1"/>
  <c r="BL648" i="1" s="1"/>
  <c r="BN645" i="1"/>
  <c r="BL645" i="1" s="1"/>
  <c r="BN650" i="1"/>
  <c r="BL650" i="1" s="1"/>
  <c r="BO154" i="1"/>
  <c r="BO166" i="1"/>
  <c r="BO752" i="1"/>
  <c r="BO531" i="1"/>
  <c r="BN639" i="1"/>
  <c r="BO73" i="1"/>
  <c r="BO221" i="1"/>
  <c r="BO806" i="1"/>
  <c r="BO322" i="1"/>
  <c r="BO384" i="1"/>
  <c r="BO257" i="1"/>
  <c r="BO803" i="1"/>
  <c r="BO232" i="1"/>
  <c r="BO416" i="1"/>
  <c r="BO613" i="1"/>
  <c r="BO765" i="1"/>
  <c r="BO176" i="1"/>
  <c r="BO228" i="1"/>
  <c r="BO285" i="1"/>
  <c r="BO412" i="1"/>
  <c r="BO535" i="1"/>
  <c r="BO596" i="1"/>
  <c r="BO647" i="1"/>
  <c r="BO713" i="1"/>
  <c r="BO787" i="1"/>
  <c r="BO639" i="1"/>
  <c r="BN652" i="1"/>
  <c r="BL652" i="1" s="1"/>
  <c r="BN651" i="1"/>
  <c r="BL651" i="1" s="1"/>
  <c r="N651" i="1" s="1"/>
  <c r="BN647" i="1"/>
  <c r="BN628" i="1"/>
  <c r="BL628" i="1" s="1"/>
  <c r="BO303" i="1"/>
  <c r="BO407" i="1"/>
  <c r="BO196" i="1"/>
  <c r="BO704" i="1"/>
  <c r="BO554" i="1"/>
  <c r="BO260" i="1"/>
  <c r="BO802" i="1"/>
  <c r="BO378" i="1"/>
  <c r="BO367" i="1"/>
  <c r="BO521" i="1"/>
  <c r="BO241" i="1"/>
  <c r="BO434" i="1"/>
  <c r="BO517" i="1"/>
  <c r="BO180" i="1"/>
  <c r="BO691" i="1"/>
  <c r="BO769" i="1"/>
  <c r="BO189" i="1"/>
  <c r="BO307" i="1"/>
  <c r="BO289" i="1"/>
  <c r="BO421" i="1"/>
  <c r="BO544" i="1"/>
  <c r="BO600" i="1"/>
  <c r="BO439" i="1"/>
  <c r="BO722" i="1"/>
  <c r="BO796" i="1"/>
  <c r="BN633" i="1"/>
  <c r="BL633" i="1" s="1"/>
  <c r="BN637" i="1"/>
  <c r="BL637" i="1" s="1"/>
  <c r="BN630" i="1"/>
  <c r="BL630" i="1" s="1"/>
  <c r="BN640" i="1"/>
  <c r="BN646" i="1"/>
  <c r="BL646" i="1" s="1"/>
  <c r="BO640" i="1"/>
  <c r="BO746" i="1"/>
  <c r="BO591" i="1"/>
  <c r="BO399" i="1"/>
  <c r="BO627" i="1"/>
  <c r="BN659" i="1"/>
  <c r="BL659" i="1" s="1"/>
  <c r="H657" i="1"/>
  <c r="I657" i="1" s="1"/>
  <c r="J657" i="1" s="1"/>
  <c r="K657" i="1" s="1"/>
  <c r="L657" i="1" s="1"/>
  <c r="M657" i="1" s="1"/>
  <c r="N657" i="1" s="1"/>
  <c r="O657" i="1" s="1"/>
  <c r="P657" i="1" s="1"/>
  <c r="Q657" i="1" s="1"/>
  <c r="R657" i="1" s="1"/>
  <c r="S657" i="1" s="1"/>
  <c r="T657" i="1" s="1"/>
  <c r="U657" i="1" s="1"/>
  <c r="V657" i="1" s="1"/>
  <c r="W657" i="1" s="1"/>
  <c r="X657" i="1" s="1"/>
  <c r="Y657" i="1" s="1"/>
  <c r="Z657" i="1" s="1"/>
  <c r="AA657" i="1" s="1"/>
  <c r="AB657" i="1" s="1"/>
  <c r="AC657" i="1" s="1"/>
  <c r="AD657" i="1" s="1"/>
  <c r="AE657" i="1" s="1"/>
  <c r="AF657" i="1" s="1"/>
  <c r="AG657" i="1" s="1"/>
  <c r="AH657" i="1" s="1"/>
  <c r="AI657" i="1" s="1"/>
  <c r="AJ657" i="1" s="1"/>
  <c r="AK657" i="1" s="1"/>
  <c r="AL657" i="1" s="1"/>
  <c r="AM657" i="1" s="1"/>
  <c r="AN657" i="1" s="1"/>
  <c r="H640" i="1"/>
  <c r="I640" i="1" s="1"/>
  <c r="J640" i="1" s="1"/>
  <c r="K640" i="1" s="1"/>
  <c r="L640" i="1" s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X640" i="1" s="1"/>
  <c r="Y640" i="1" s="1"/>
  <c r="Z640" i="1" s="1"/>
  <c r="AA640" i="1" s="1"/>
  <c r="AB640" i="1" s="1"/>
  <c r="AC640" i="1" s="1"/>
  <c r="AD640" i="1" s="1"/>
  <c r="AE640" i="1" s="1"/>
  <c r="AF640" i="1" s="1"/>
  <c r="AG640" i="1" s="1"/>
  <c r="AH640" i="1" s="1"/>
  <c r="AI640" i="1" s="1"/>
  <c r="AJ640" i="1" s="1"/>
  <c r="AK640" i="1" s="1"/>
  <c r="AL640" i="1" s="1"/>
  <c r="AM640" i="1" s="1"/>
  <c r="AN640" i="1" s="1"/>
  <c r="H638" i="1"/>
  <c r="I638" i="1" s="1"/>
  <c r="I624" i="1"/>
  <c r="H636" i="2"/>
  <c r="H639" i="2"/>
  <c r="I643" i="1"/>
  <c r="H632" i="2"/>
  <c r="H637" i="2"/>
  <c r="H60" i="1"/>
  <c r="I60" i="1" s="1"/>
  <c r="J60" i="1" s="1"/>
  <c r="K60" i="1" s="1"/>
  <c r="L60" i="1" s="1"/>
  <c r="L294" i="1"/>
  <c r="H53" i="1"/>
  <c r="H53" i="2" s="1"/>
  <c r="H37" i="1"/>
  <c r="H37" i="2" s="1"/>
  <c r="H795" i="1"/>
  <c r="H795" i="2" s="1"/>
  <c r="H779" i="1"/>
  <c r="H779" i="2" s="1"/>
  <c r="H731" i="1"/>
  <c r="I731" i="1" s="1"/>
  <c r="J731" i="1" s="1"/>
  <c r="K731" i="1" s="1"/>
  <c r="L731" i="1" s="1"/>
  <c r="H691" i="1"/>
  <c r="I691" i="1" s="1"/>
  <c r="J691" i="1" s="1"/>
  <c r="K691" i="1" s="1"/>
  <c r="L691" i="1" s="1"/>
  <c r="M691" i="1" s="1"/>
  <c r="N691" i="1" s="1"/>
  <c r="O691" i="1" s="1"/>
  <c r="P691" i="1" s="1"/>
  <c r="Q691" i="1" s="1"/>
  <c r="R691" i="1" s="1"/>
  <c r="S691" i="1" s="1"/>
  <c r="T691" i="1" s="1"/>
  <c r="U691" i="1" s="1"/>
  <c r="V691" i="1" s="1"/>
  <c r="W691" i="1" s="1"/>
  <c r="X691" i="1" s="1"/>
  <c r="Y691" i="1" s="1"/>
  <c r="Z691" i="1" s="1"/>
  <c r="AA691" i="1" s="1"/>
  <c r="AB691" i="1" s="1"/>
  <c r="AC691" i="1" s="1"/>
  <c r="AD691" i="1" s="1"/>
  <c r="AE691" i="1" s="1"/>
  <c r="AF691" i="1" s="1"/>
  <c r="AG691" i="1" s="1"/>
  <c r="AH691" i="1" s="1"/>
  <c r="AI691" i="1" s="1"/>
  <c r="AJ691" i="1" s="1"/>
  <c r="AK691" i="1" s="1"/>
  <c r="AL691" i="1" s="1"/>
  <c r="AM691" i="1" s="1"/>
  <c r="AN691" i="1" s="1"/>
  <c r="AO691" i="1" s="1"/>
  <c r="AP691" i="1" s="1"/>
  <c r="AQ691" i="1" s="1"/>
  <c r="AR691" i="1" s="1"/>
  <c r="AS691" i="1" s="1"/>
  <c r="AT691" i="1" s="1"/>
  <c r="AU691" i="1" s="1"/>
  <c r="AV691" i="1" s="1"/>
  <c r="AW691" i="1" s="1"/>
  <c r="AX691" i="1" s="1"/>
  <c r="AY691" i="1" s="1"/>
  <c r="AZ691" i="1" s="1"/>
  <c r="BA691" i="1" s="1"/>
  <c r="BB691" i="1" s="1"/>
  <c r="BC691" i="1" s="1"/>
  <c r="BD691" i="1" s="1"/>
  <c r="BE691" i="1" s="1"/>
  <c r="BF691" i="1" s="1"/>
  <c r="BG691" i="1" s="1"/>
  <c r="BH691" i="1" s="1"/>
  <c r="H675" i="1"/>
  <c r="H675" i="2" s="1"/>
  <c r="H603" i="1"/>
  <c r="I603" i="1" s="1"/>
  <c r="J603" i="1" s="1"/>
  <c r="K603" i="1" s="1"/>
  <c r="L603" i="1" s="1"/>
  <c r="M603" i="1" s="1"/>
  <c r="N603" i="1" s="1"/>
  <c r="O603" i="1" s="1"/>
  <c r="P603" i="1" s="1"/>
  <c r="Q603" i="1" s="1"/>
  <c r="R603" i="1" s="1"/>
  <c r="S603" i="1" s="1"/>
  <c r="T603" i="1" s="1"/>
  <c r="U603" i="1" s="1"/>
  <c r="V603" i="1" s="1"/>
  <c r="W603" i="1" s="1"/>
  <c r="X603" i="1" s="1"/>
  <c r="Y603" i="1" s="1"/>
  <c r="Z603" i="1" s="1"/>
  <c r="AA603" i="1" s="1"/>
  <c r="AB603" i="1" s="1"/>
  <c r="AC603" i="1" s="1"/>
  <c r="AD603" i="1" s="1"/>
  <c r="AE603" i="1" s="1"/>
  <c r="AF603" i="1" s="1"/>
  <c r="AG603" i="1" s="1"/>
  <c r="AH603" i="1" s="1"/>
  <c r="AI603" i="1" s="1"/>
  <c r="AJ603" i="1" s="1"/>
  <c r="AK603" i="1" s="1"/>
  <c r="AL603" i="1" s="1"/>
  <c r="AM603" i="1" s="1"/>
  <c r="AN603" i="1" s="1"/>
  <c r="AO603" i="1" s="1"/>
  <c r="AP603" i="1" s="1"/>
  <c r="AQ603" i="1" s="1"/>
  <c r="AR603" i="1" s="1"/>
  <c r="AS603" i="1" s="1"/>
  <c r="AT603" i="1" s="1"/>
  <c r="AU603" i="1" s="1"/>
  <c r="AV603" i="1" s="1"/>
  <c r="AW603" i="1" s="1"/>
  <c r="AX603" i="1" s="1"/>
  <c r="AY603" i="1" s="1"/>
  <c r="AZ603" i="1" s="1"/>
  <c r="BA603" i="1" s="1"/>
  <c r="BB603" i="1" s="1"/>
  <c r="BC603" i="1" s="1"/>
  <c r="BD603" i="1" s="1"/>
  <c r="BE603" i="1" s="1"/>
  <c r="BF603" i="1" s="1"/>
  <c r="BG603" i="1" s="1"/>
  <c r="BH603" i="1" s="1"/>
  <c r="H587" i="1"/>
  <c r="I587" i="1" s="1"/>
  <c r="J587" i="1" s="1"/>
  <c r="K587" i="1" s="1"/>
  <c r="L587" i="1" s="1"/>
  <c r="H539" i="1"/>
  <c r="I539" i="1" s="1"/>
  <c r="J539" i="1" s="1"/>
  <c r="K539" i="1" s="1"/>
  <c r="L539" i="1" s="1"/>
  <c r="H523" i="1"/>
  <c r="I523" i="1" s="1"/>
  <c r="J523" i="1" s="1"/>
  <c r="K523" i="1" s="1"/>
  <c r="L523" i="1" s="1"/>
  <c r="H435" i="1"/>
  <c r="H435" i="2" s="1"/>
  <c r="H395" i="1"/>
  <c r="H379" i="1"/>
  <c r="H379" i="2" s="1"/>
  <c r="H305" i="1"/>
  <c r="I305" i="1" s="1"/>
  <c r="J305" i="1" s="1"/>
  <c r="K305" i="1" s="1"/>
  <c r="L305" i="1" s="1"/>
  <c r="H157" i="1"/>
  <c r="U243" i="1"/>
  <c r="V243" i="1" s="1"/>
  <c r="W243" i="1" s="1"/>
  <c r="X243" i="1" s="1"/>
  <c r="Y243" i="1" s="1"/>
  <c r="Z243" i="1" s="1"/>
  <c r="AA243" i="1" s="1"/>
  <c r="AB243" i="1" s="1"/>
  <c r="AC243" i="1" s="1"/>
  <c r="AD243" i="1" s="1"/>
  <c r="AE243" i="1" s="1"/>
  <c r="AF243" i="1" s="1"/>
  <c r="AG243" i="1" s="1"/>
  <c r="AH243" i="1" s="1"/>
  <c r="AI243" i="1" s="1"/>
  <c r="AJ243" i="1" s="1"/>
  <c r="AK243" i="1" s="1"/>
  <c r="AL243" i="1" s="1"/>
  <c r="AM243" i="1" s="1"/>
  <c r="AN243" i="1" s="1"/>
  <c r="AO243" i="1" s="1"/>
  <c r="AP243" i="1" s="1"/>
  <c r="AQ243" i="1" s="1"/>
  <c r="AR243" i="1" s="1"/>
  <c r="AS243" i="1" s="1"/>
  <c r="AT243" i="1" s="1"/>
  <c r="AU243" i="1" s="1"/>
  <c r="AV243" i="1" s="1"/>
  <c r="AW243" i="1" s="1"/>
  <c r="AX243" i="1" s="1"/>
  <c r="AY243" i="1" s="1"/>
  <c r="AZ243" i="1" s="1"/>
  <c r="BA243" i="1" s="1"/>
  <c r="BB243" i="1" s="1"/>
  <c r="BC243" i="1" s="1"/>
  <c r="BD243" i="1" s="1"/>
  <c r="BE243" i="1" s="1"/>
  <c r="BF243" i="1" s="1"/>
  <c r="BG243" i="1" s="1"/>
  <c r="BH243" i="1" s="1"/>
  <c r="K227" i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AU227" i="1" s="1"/>
  <c r="AV227" i="1" s="1"/>
  <c r="AW227" i="1" s="1"/>
  <c r="AX227" i="1" s="1"/>
  <c r="AY227" i="1" s="1"/>
  <c r="AZ227" i="1" s="1"/>
  <c r="BA227" i="1" s="1"/>
  <c r="BB227" i="1" s="1"/>
  <c r="BC227" i="1" s="1"/>
  <c r="BD227" i="1" s="1"/>
  <c r="BE227" i="1" s="1"/>
  <c r="BF227" i="1" s="1"/>
  <c r="BG227" i="1" s="1"/>
  <c r="BH227" i="1" s="1"/>
  <c r="H139" i="1"/>
  <c r="I139" i="1" s="1"/>
  <c r="J139" i="1" s="1"/>
  <c r="K139" i="1" s="1"/>
  <c r="L139" i="1" s="1"/>
  <c r="L139" i="2" s="1"/>
  <c r="H99" i="1"/>
  <c r="I99" i="1" s="1"/>
  <c r="J99" i="1" s="1"/>
  <c r="K99" i="1" s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AD99" i="1" s="1"/>
  <c r="AE99" i="1" s="1"/>
  <c r="AF99" i="1" s="1"/>
  <c r="AG99" i="1" s="1"/>
  <c r="AH99" i="1" s="1"/>
  <c r="AI99" i="1" s="1"/>
  <c r="AJ99" i="1" s="1"/>
  <c r="AK99" i="1" s="1"/>
  <c r="AL99" i="1" s="1"/>
  <c r="AM99" i="1" s="1"/>
  <c r="AN99" i="1" s="1"/>
  <c r="BN274" i="1"/>
  <c r="BL274" i="1" s="1"/>
  <c r="BN285" i="1"/>
  <c r="BL285" i="1" s="1"/>
  <c r="BN271" i="1"/>
  <c r="BL271" i="1" s="1"/>
  <c r="BN260" i="1"/>
  <c r="BL260" i="1" s="1"/>
  <c r="BN266" i="1"/>
  <c r="BL266" i="1" s="1"/>
  <c r="BN279" i="1"/>
  <c r="BL279" i="1" s="1"/>
  <c r="BN263" i="1"/>
  <c r="BL263" i="1" s="1"/>
  <c r="BN259" i="1"/>
  <c r="BL259" i="1" s="1"/>
  <c r="BN288" i="1"/>
  <c r="BL288" i="1" s="1"/>
  <c r="BN278" i="1"/>
  <c r="BL278" i="1" s="1"/>
  <c r="BN262" i="1"/>
  <c r="BL262" i="1" s="1"/>
  <c r="BN276" i="1"/>
  <c r="BL276" i="1" s="1"/>
  <c r="BN269" i="1"/>
  <c r="BL269" i="1" s="1"/>
  <c r="BN282" i="1"/>
  <c r="BL282" i="1" s="1"/>
  <c r="BM282" i="1" s="1"/>
  <c r="BN290" i="1"/>
  <c r="BL290" i="1" s="1"/>
  <c r="BN283" i="1"/>
  <c r="BL283" i="1" s="1"/>
  <c r="BN267" i="1"/>
  <c r="BL267" i="1" s="1"/>
  <c r="BN289" i="1"/>
  <c r="BL289" i="1" s="1"/>
  <c r="BN281" i="1"/>
  <c r="BL281" i="1" s="1"/>
  <c r="BN286" i="1"/>
  <c r="BL286" i="1" s="1"/>
  <c r="BN256" i="1"/>
  <c r="BL256" i="1" s="1"/>
  <c r="BN265" i="1"/>
  <c r="BL265" i="1" s="1"/>
  <c r="BN255" i="1"/>
  <c r="BL255" i="1" s="1"/>
  <c r="BN272" i="1"/>
  <c r="BL272" i="1" s="1"/>
  <c r="BN258" i="1"/>
  <c r="BL258" i="1" s="1"/>
  <c r="BN275" i="1"/>
  <c r="BL275" i="1" s="1"/>
  <c r="H273" i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AD273" i="1" s="1"/>
  <c r="AE273" i="1" s="1"/>
  <c r="AF273" i="1" s="1"/>
  <c r="AG273" i="1" s="1"/>
  <c r="AH273" i="1" s="1"/>
  <c r="AI273" i="1" s="1"/>
  <c r="AJ273" i="1" s="1"/>
  <c r="AK273" i="1" s="1"/>
  <c r="AL273" i="1" s="1"/>
  <c r="AM273" i="1" s="1"/>
  <c r="AN273" i="1" s="1"/>
  <c r="H50" i="1"/>
  <c r="I50" i="1" s="1"/>
  <c r="J50" i="1" s="1"/>
  <c r="K50" i="1" s="1"/>
  <c r="L50" i="1" s="1"/>
  <c r="H768" i="1"/>
  <c r="I768" i="1" s="1"/>
  <c r="J768" i="1" s="1"/>
  <c r="K768" i="1" s="1"/>
  <c r="L768" i="1" s="1"/>
  <c r="H728" i="1"/>
  <c r="I728" i="1" s="1"/>
  <c r="J728" i="1" s="1"/>
  <c r="K728" i="1" s="1"/>
  <c r="L728" i="1" s="1"/>
  <c r="H712" i="1"/>
  <c r="I712" i="1" s="1"/>
  <c r="J712" i="1" s="1"/>
  <c r="K712" i="1" s="1"/>
  <c r="L712" i="1" s="1"/>
  <c r="H680" i="1"/>
  <c r="I680" i="1" s="1"/>
  <c r="J680" i="1" s="1"/>
  <c r="K680" i="1" s="1"/>
  <c r="L680" i="1" s="1"/>
  <c r="M680" i="1" s="1"/>
  <c r="N680" i="1" s="1"/>
  <c r="O680" i="1" s="1"/>
  <c r="P680" i="1" s="1"/>
  <c r="Q680" i="1" s="1"/>
  <c r="R680" i="1" s="1"/>
  <c r="S680" i="1" s="1"/>
  <c r="T680" i="1" s="1"/>
  <c r="U680" i="1" s="1"/>
  <c r="V680" i="1" s="1"/>
  <c r="W680" i="1" s="1"/>
  <c r="X680" i="1" s="1"/>
  <c r="Y680" i="1" s="1"/>
  <c r="Z680" i="1" s="1"/>
  <c r="AA680" i="1" s="1"/>
  <c r="AB680" i="1" s="1"/>
  <c r="AC680" i="1" s="1"/>
  <c r="AD680" i="1" s="1"/>
  <c r="AE680" i="1" s="1"/>
  <c r="AF680" i="1" s="1"/>
  <c r="AG680" i="1" s="1"/>
  <c r="AH680" i="1" s="1"/>
  <c r="AI680" i="1" s="1"/>
  <c r="AJ680" i="1" s="1"/>
  <c r="AK680" i="1" s="1"/>
  <c r="AL680" i="1" s="1"/>
  <c r="AM680" i="1" s="1"/>
  <c r="AN680" i="1" s="1"/>
  <c r="AO680" i="1" s="1"/>
  <c r="AP680" i="1" s="1"/>
  <c r="AQ680" i="1" s="1"/>
  <c r="AR680" i="1" s="1"/>
  <c r="AS680" i="1" s="1"/>
  <c r="AT680" i="1" s="1"/>
  <c r="AU680" i="1" s="1"/>
  <c r="AV680" i="1" s="1"/>
  <c r="AW680" i="1" s="1"/>
  <c r="AX680" i="1" s="1"/>
  <c r="AY680" i="1" s="1"/>
  <c r="AZ680" i="1" s="1"/>
  <c r="BA680" i="1" s="1"/>
  <c r="BB680" i="1" s="1"/>
  <c r="BC680" i="1" s="1"/>
  <c r="BD680" i="1" s="1"/>
  <c r="BE680" i="1" s="1"/>
  <c r="BF680" i="1" s="1"/>
  <c r="BG680" i="1" s="1"/>
  <c r="BH680" i="1" s="1"/>
  <c r="H664" i="1"/>
  <c r="I664" i="1" s="1"/>
  <c r="J664" i="1" s="1"/>
  <c r="K664" i="1" s="1"/>
  <c r="L664" i="1" s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X664" i="1" s="1"/>
  <c r="Y664" i="1" s="1"/>
  <c r="Z664" i="1" s="1"/>
  <c r="AA664" i="1" s="1"/>
  <c r="AB664" i="1" s="1"/>
  <c r="AC664" i="1" s="1"/>
  <c r="AD664" i="1" s="1"/>
  <c r="AE664" i="1" s="1"/>
  <c r="AF664" i="1" s="1"/>
  <c r="AG664" i="1" s="1"/>
  <c r="AH664" i="1" s="1"/>
  <c r="AI664" i="1" s="1"/>
  <c r="AJ664" i="1" s="1"/>
  <c r="AK664" i="1" s="1"/>
  <c r="AL664" i="1" s="1"/>
  <c r="AM664" i="1" s="1"/>
  <c r="AN664" i="1" s="1"/>
  <c r="AO664" i="1" s="1"/>
  <c r="AP664" i="1" s="1"/>
  <c r="AQ664" i="1" s="1"/>
  <c r="AR664" i="1" s="1"/>
  <c r="AS664" i="1" s="1"/>
  <c r="AT664" i="1" s="1"/>
  <c r="AU664" i="1" s="1"/>
  <c r="AV664" i="1" s="1"/>
  <c r="AW664" i="1" s="1"/>
  <c r="AX664" i="1" s="1"/>
  <c r="AY664" i="1" s="1"/>
  <c r="AZ664" i="1" s="1"/>
  <c r="BA664" i="1" s="1"/>
  <c r="BB664" i="1" s="1"/>
  <c r="BC664" i="1" s="1"/>
  <c r="BD664" i="1" s="1"/>
  <c r="BE664" i="1" s="1"/>
  <c r="BF664" i="1" s="1"/>
  <c r="BG664" i="1" s="1"/>
  <c r="BH664" i="1" s="1"/>
  <c r="H291" i="1"/>
  <c r="I291" i="1" s="1"/>
  <c r="J291" i="1" s="1"/>
  <c r="K291" i="1" s="1"/>
  <c r="L291" i="1" s="1"/>
  <c r="H143" i="1"/>
  <c r="I143" i="1" s="1"/>
  <c r="J143" i="1" s="1"/>
  <c r="K143" i="1" s="1"/>
  <c r="L143" i="1" s="1"/>
  <c r="H576" i="1"/>
  <c r="H576" i="2" s="1"/>
  <c r="H560" i="1"/>
  <c r="H560" i="2" s="1"/>
  <c r="H536" i="1"/>
  <c r="I536" i="1" s="1"/>
  <c r="J536" i="1" s="1"/>
  <c r="K536" i="1" s="1"/>
  <c r="L536" i="1" s="1"/>
  <c r="H520" i="1"/>
  <c r="I520" i="1" s="1"/>
  <c r="J520" i="1" s="1"/>
  <c r="K520" i="1" s="1"/>
  <c r="L520" i="1" s="1"/>
  <c r="H432" i="1"/>
  <c r="H432" i="2" s="1"/>
  <c r="H416" i="1"/>
  <c r="H416" i="2" s="1"/>
  <c r="H384" i="1"/>
  <c r="I384" i="1" s="1"/>
  <c r="J384" i="1" s="1"/>
  <c r="K384" i="1" s="1"/>
  <c r="L384" i="1" s="1"/>
  <c r="H368" i="1"/>
  <c r="I368" i="1" s="1"/>
  <c r="J368" i="1" s="1"/>
  <c r="K368" i="1" s="1"/>
  <c r="L368" i="1" s="1"/>
  <c r="H344" i="2"/>
  <c r="H280" i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AD280" i="1" s="1"/>
  <c r="AE280" i="1" s="1"/>
  <c r="AF280" i="1" s="1"/>
  <c r="AG280" i="1" s="1"/>
  <c r="AH280" i="1" s="1"/>
  <c r="AI280" i="1" s="1"/>
  <c r="AJ280" i="1" s="1"/>
  <c r="AK280" i="1" s="1"/>
  <c r="AL280" i="1" s="1"/>
  <c r="AM280" i="1" s="1"/>
  <c r="AN280" i="1" s="1"/>
  <c r="H264" i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H176" i="1"/>
  <c r="I176" i="1" s="1"/>
  <c r="J176" i="1" s="1"/>
  <c r="K176" i="1" s="1"/>
  <c r="L176" i="1" s="1"/>
  <c r="H257" i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H287" i="1"/>
  <c r="I287" i="1" s="1"/>
  <c r="J287" i="1" s="1"/>
  <c r="K287" i="1" s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H254" i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X254" i="1" s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H277" i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 s="1"/>
  <c r="AG277" i="1" s="1"/>
  <c r="AH277" i="1" s="1"/>
  <c r="AI277" i="1" s="1"/>
  <c r="AJ277" i="1" s="1"/>
  <c r="AK277" i="1" s="1"/>
  <c r="AL277" i="1" s="1"/>
  <c r="AM277" i="1" s="1"/>
  <c r="AN277" i="1" s="1"/>
  <c r="H261" i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X261" i="1" s="1"/>
  <c r="Y261" i="1" s="1"/>
  <c r="Z261" i="1" s="1"/>
  <c r="AA261" i="1" s="1"/>
  <c r="AB261" i="1" s="1"/>
  <c r="AC261" i="1" s="1"/>
  <c r="AD261" i="1" s="1"/>
  <c r="AE261" i="1" s="1"/>
  <c r="AF261" i="1" s="1"/>
  <c r="AG261" i="1" s="1"/>
  <c r="AH261" i="1" s="1"/>
  <c r="AI261" i="1" s="1"/>
  <c r="AJ261" i="1" s="1"/>
  <c r="AK261" i="1" s="1"/>
  <c r="AL261" i="1" s="1"/>
  <c r="AM261" i="1" s="1"/>
  <c r="AN261" i="1" s="1"/>
  <c r="H64" i="1"/>
  <c r="H64" i="2" s="1"/>
  <c r="H270" i="1"/>
  <c r="I270" i="1" s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H788" i="1"/>
  <c r="I788" i="1" s="1"/>
  <c r="J788" i="1" s="1"/>
  <c r="K788" i="1" s="1"/>
  <c r="L788" i="1" s="1"/>
  <c r="H772" i="1"/>
  <c r="H772" i="2" s="1"/>
  <c r="H724" i="1"/>
  <c r="I724" i="1" s="1"/>
  <c r="J724" i="1" s="1"/>
  <c r="K724" i="1" s="1"/>
  <c r="L724" i="1" s="1"/>
  <c r="H708" i="1"/>
  <c r="H708" i="2" s="1"/>
  <c r="H684" i="1"/>
  <c r="I684" i="1" s="1"/>
  <c r="J684" i="1" s="1"/>
  <c r="K684" i="1" s="1"/>
  <c r="L684" i="1" s="1"/>
  <c r="M684" i="1" s="1"/>
  <c r="N684" i="1" s="1"/>
  <c r="O684" i="1" s="1"/>
  <c r="P684" i="1" s="1"/>
  <c r="Q684" i="1" s="1"/>
  <c r="R684" i="1" s="1"/>
  <c r="S684" i="1" s="1"/>
  <c r="T684" i="1" s="1"/>
  <c r="U684" i="1" s="1"/>
  <c r="V684" i="1" s="1"/>
  <c r="W684" i="1" s="1"/>
  <c r="X684" i="1" s="1"/>
  <c r="Y684" i="1" s="1"/>
  <c r="Z684" i="1" s="1"/>
  <c r="AA684" i="1" s="1"/>
  <c r="AB684" i="1" s="1"/>
  <c r="AC684" i="1" s="1"/>
  <c r="AD684" i="1" s="1"/>
  <c r="AE684" i="1" s="1"/>
  <c r="AF684" i="1" s="1"/>
  <c r="AG684" i="1" s="1"/>
  <c r="AH684" i="1" s="1"/>
  <c r="AI684" i="1" s="1"/>
  <c r="AJ684" i="1" s="1"/>
  <c r="AK684" i="1" s="1"/>
  <c r="AL684" i="1" s="1"/>
  <c r="AM684" i="1" s="1"/>
  <c r="AN684" i="1" s="1"/>
  <c r="AO684" i="1" s="1"/>
  <c r="AP684" i="1" s="1"/>
  <c r="AQ684" i="1" s="1"/>
  <c r="AR684" i="1" s="1"/>
  <c r="AS684" i="1" s="1"/>
  <c r="AT684" i="1" s="1"/>
  <c r="AU684" i="1" s="1"/>
  <c r="AV684" i="1" s="1"/>
  <c r="AW684" i="1" s="1"/>
  <c r="AX684" i="1" s="1"/>
  <c r="AY684" i="1" s="1"/>
  <c r="AZ684" i="1" s="1"/>
  <c r="BA684" i="1" s="1"/>
  <c r="BB684" i="1" s="1"/>
  <c r="BC684" i="1" s="1"/>
  <c r="BD684" i="1" s="1"/>
  <c r="BE684" i="1" s="1"/>
  <c r="BF684" i="1" s="1"/>
  <c r="BG684" i="1" s="1"/>
  <c r="BH684" i="1" s="1"/>
  <c r="H668" i="1"/>
  <c r="I668" i="1" s="1"/>
  <c r="J668" i="1" s="1"/>
  <c r="K668" i="1" s="1"/>
  <c r="L668" i="1" s="1"/>
  <c r="M668" i="1" s="1"/>
  <c r="N668" i="1" s="1"/>
  <c r="O668" i="1" s="1"/>
  <c r="P668" i="1" s="1"/>
  <c r="Q668" i="1" s="1"/>
  <c r="R668" i="1" s="1"/>
  <c r="S668" i="1" s="1"/>
  <c r="T668" i="1" s="1"/>
  <c r="U668" i="1" s="1"/>
  <c r="V668" i="1" s="1"/>
  <c r="W668" i="1" s="1"/>
  <c r="X668" i="1" s="1"/>
  <c r="Y668" i="1" s="1"/>
  <c r="Z668" i="1" s="1"/>
  <c r="AA668" i="1" s="1"/>
  <c r="AB668" i="1" s="1"/>
  <c r="AC668" i="1" s="1"/>
  <c r="AD668" i="1" s="1"/>
  <c r="AE668" i="1" s="1"/>
  <c r="AF668" i="1" s="1"/>
  <c r="AG668" i="1" s="1"/>
  <c r="AH668" i="1" s="1"/>
  <c r="AI668" i="1" s="1"/>
  <c r="AJ668" i="1" s="1"/>
  <c r="AK668" i="1" s="1"/>
  <c r="AL668" i="1" s="1"/>
  <c r="AM668" i="1" s="1"/>
  <c r="AN668" i="1" s="1"/>
  <c r="AO668" i="1" s="1"/>
  <c r="AP668" i="1" s="1"/>
  <c r="AQ668" i="1" s="1"/>
  <c r="AR668" i="1" s="1"/>
  <c r="AS668" i="1" s="1"/>
  <c r="AT668" i="1" s="1"/>
  <c r="AU668" i="1" s="1"/>
  <c r="AV668" i="1" s="1"/>
  <c r="AW668" i="1" s="1"/>
  <c r="AX668" i="1" s="1"/>
  <c r="AY668" i="1" s="1"/>
  <c r="AZ668" i="1" s="1"/>
  <c r="BA668" i="1" s="1"/>
  <c r="BB668" i="1" s="1"/>
  <c r="BC668" i="1" s="1"/>
  <c r="BD668" i="1" s="1"/>
  <c r="BE668" i="1" s="1"/>
  <c r="BF668" i="1" s="1"/>
  <c r="BG668" i="1" s="1"/>
  <c r="BH668" i="1" s="1"/>
  <c r="H620" i="1"/>
  <c r="I620" i="1" s="1"/>
  <c r="J620" i="1" s="1"/>
  <c r="K620" i="1" s="1"/>
  <c r="L620" i="1" s="1"/>
  <c r="M620" i="1" s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X620" i="1" s="1"/>
  <c r="Y620" i="1" s="1"/>
  <c r="Z620" i="1" s="1"/>
  <c r="AA620" i="1" s="1"/>
  <c r="AB620" i="1" s="1"/>
  <c r="AC620" i="1" s="1"/>
  <c r="AD620" i="1" s="1"/>
  <c r="AE620" i="1" s="1"/>
  <c r="AF620" i="1" s="1"/>
  <c r="AG620" i="1" s="1"/>
  <c r="AH620" i="1" s="1"/>
  <c r="AI620" i="1" s="1"/>
  <c r="AJ620" i="1" s="1"/>
  <c r="AK620" i="1" s="1"/>
  <c r="AL620" i="1" s="1"/>
  <c r="AM620" i="1" s="1"/>
  <c r="AN620" i="1" s="1"/>
  <c r="AO620" i="1" s="1"/>
  <c r="AP620" i="1" s="1"/>
  <c r="AQ620" i="1" s="1"/>
  <c r="AR620" i="1" s="1"/>
  <c r="AS620" i="1" s="1"/>
  <c r="AT620" i="1" s="1"/>
  <c r="AU620" i="1" s="1"/>
  <c r="AV620" i="1" s="1"/>
  <c r="AW620" i="1" s="1"/>
  <c r="AX620" i="1" s="1"/>
  <c r="AY620" i="1" s="1"/>
  <c r="AZ620" i="1" s="1"/>
  <c r="BA620" i="1" s="1"/>
  <c r="BB620" i="1" s="1"/>
  <c r="BC620" i="1" s="1"/>
  <c r="BD620" i="1" s="1"/>
  <c r="BE620" i="1" s="1"/>
  <c r="BF620" i="1" s="1"/>
  <c r="BG620" i="1" s="1"/>
  <c r="BH620" i="1" s="1"/>
  <c r="H580" i="1"/>
  <c r="H580" i="2" s="1"/>
  <c r="H564" i="1"/>
  <c r="I564" i="1" s="1"/>
  <c r="J564" i="1" s="1"/>
  <c r="K564" i="1" s="1"/>
  <c r="L564" i="1" s="1"/>
  <c r="H532" i="1"/>
  <c r="H532" i="2" s="1"/>
  <c r="H516" i="1"/>
  <c r="H516" i="2" s="1"/>
  <c r="H428" i="1"/>
  <c r="H428" i="2" s="1"/>
  <c r="H412" i="1"/>
  <c r="H412" i="2" s="1"/>
  <c r="H388" i="1"/>
  <c r="H388" i="2" s="1"/>
  <c r="H372" i="1"/>
  <c r="I372" i="1" s="1"/>
  <c r="J372" i="1" s="1"/>
  <c r="K372" i="1" s="1"/>
  <c r="L372" i="1" s="1"/>
  <c r="H324" i="1"/>
  <c r="H324" i="2" s="1"/>
  <c r="H284" i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H268" i="1"/>
  <c r="I268" i="1" s="1"/>
  <c r="J268" i="1" s="1"/>
  <c r="K268" i="1" s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AD268" i="1" s="1"/>
  <c r="AE268" i="1" s="1"/>
  <c r="AF268" i="1" s="1"/>
  <c r="AG268" i="1" s="1"/>
  <c r="AH268" i="1" s="1"/>
  <c r="AI268" i="1" s="1"/>
  <c r="AJ268" i="1" s="1"/>
  <c r="AK268" i="1" s="1"/>
  <c r="AL268" i="1" s="1"/>
  <c r="AM268" i="1" s="1"/>
  <c r="AN268" i="1" s="1"/>
  <c r="U236" i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AU236" i="1" s="1"/>
  <c r="AV236" i="1" s="1"/>
  <c r="AW236" i="1" s="1"/>
  <c r="AX236" i="1" s="1"/>
  <c r="AY236" i="1" s="1"/>
  <c r="AZ236" i="1" s="1"/>
  <c r="BA236" i="1" s="1"/>
  <c r="BB236" i="1" s="1"/>
  <c r="BC236" i="1" s="1"/>
  <c r="BD236" i="1" s="1"/>
  <c r="BE236" i="1" s="1"/>
  <c r="BF236" i="1" s="1"/>
  <c r="BG236" i="1" s="1"/>
  <c r="BH236" i="1" s="1"/>
  <c r="K220" i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AD220" i="1" s="1"/>
  <c r="AE220" i="1" s="1"/>
  <c r="AF220" i="1" s="1"/>
  <c r="AG220" i="1" s="1"/>
  <c r="AH220" i="1" s="1"/>
  <c r="AI220" i="1" s="1"/>
  <c r="AJ220" i="1" s="1"/>
  <c r="AK220" i="1" s="1"/>
  <c r="AL220" i="1" s="1"/>
  <c r="AM220" i="1" s="1"/>
  <c r="AN220" i="1" s="1"/>
  <c r="AO220" i="1" s="1"/>
  <c r="AP220" i="1" s="1"/>
  <c r="AQ220" i="1" s="1"/>
  <c r="AR220" i="1" s="1"/>
  <c r="AS220" i="1" s="1"/>
  <c r="AT220" i="1" s="1"/>
  <c r="AU220" i="1" s="1"/>
  <c r="AV220" i="1" s="1"/>
  <c r="AW220" i="1" s="1"/>
  <c r="AX220" i="1" s="1"/>
  <c r="AY220" i="1" s="1"/>
  <c r="AZ220" i="1" s="1"/>
  <c r="BA220" i="1" s="1"/>
  <c r="BB220" i="1" s="1"/>
  <c r="BC220" i="1" s="1"/>
  <c r="BD220" i="1" s="1"/>
  <c r="BE220" i="1" s="1"/>
  <c r="BF220" i="1" s="1"/>
  <c r="BG220" i="1" s="1"/>
  <c r="BH220" i="1" s="1"/>
  <c r="H314" i="1"/>
  <c r="I314" i="1" s="1"/>
  <c r="J314" i="1" s="1"/>
  <c r="K314" i="1" s="1"/>
  <c r="L314" i="1" s="1"/>
  <c r="H166" i="1"/>
  <c r="I166" i="1" s="1"/>
  <c r="J166" i="1" s="1"/>
  <c r="K166" i="1" s="1"/>
  <c r="L166" i="1" s="1"/>
  <c r="H132" i="1"/>
  <c r="I132" i="1" s="1"/>
  <c r="J132" i="1" s="1"/>
  <c r="K132" i="1" s="1"/>
  <c r="L132" i="1" s="1"/>
  <c r="L132" i="2" s="1"/>
  <c r="H116" i="1"/>
  <c r="H116" i="2" s="1"/>
  <c r="H92" i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H44" i="1"/>
  <c r="I44" i="1" s="1"/>
  <c r="J44" i="1" s="1"/>
  <c r="K44" i="1" s="1"/>
  <c r="L44" i="1" s="1"/>
  <c r="H802" i="1"/>
  <c r="I802" i="1" s="1"/>
  <c r="J802" i="1" s="1"/>
  <c r="K802" i="1" s="1"/>
  <c r="L802" i="1" s="1"/>
  <c r="H786" i="1"/>
  <c r="H786" i="2" s="1"/>
  <c r="H754" i="1"/>
  <c r="I754" i="1" s="1"/>
  <c r="J754" i="1" s="1"/>
  <c r="K754" i="1" s="1"/>
  <c r="L754" i="1" s="1"/>
  <c r="H738" i="1"/>
  <c r="H738" i="2" s="1"/>
  <c r="H714" i="1"/>
  <c r="H714" i="2" s="1"/>
  <c r="H698" i="1"/>
  <c r="H698" i="2" s="1"/>
  <c r="H610" i="1"/>
  <c r="I610" i="1" s="1"/>
  <c r="J610" i="1" s="1"/>
  <c r="K610" i="1" s="1"/>
  <c r="L610" i="1" s="1"/>
  <c r="M610" i="1" s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X610" i="1" s="1"/>
  <c r="Y610" i="1" s="1"/>
  <c r="Z610" i="1" s="1"/>
  <c r="AA610" i="1" s="1"/>
  <c r="AB610" i="1" s="1"/>
  <c r="AC610" i="1" s="1"/>
  <c r="AD610" i="1" s="1"/>
  <c r="AE610" i="1" s="1"/>
  <c r="AF610" i="1" s="1"/>
  <c r="AG610" i="1" s="1"/>
  <c r="AH610" i="1" s="1"/>
  <c r="AI610" i="1" s="1"/>
  <c r="AJ610" i="1" s="1"/>
  <c r="AK610" i="1" s="1"/>
  <c r="AL610" i="1" s="1"/>
  <c r="AM610" i="1" s="1"/>
  <c r="AN610" i="1" s="1"/>
  <c r="AO610" i="1" s="1"/>
  <c r="AP610" i="1" s="1"/>
  <c r="AQ610" i="1" s="1"/>
  <c r="AR610" i="1" s="1"/>
  <c r="AS610" i="1" s="1"/>
  <c r="AT610" i="1" s="1"/>
  <c r="AU610" i="1" s="1"/>
  <c r="AV610" i="1" s="1"/>
  <c r="AW610" i="1" s="1"/>
  <c r="AX610" i="1" s="1"/>
  <c r="AY610" i="1" s="1"/>
  <c r="AZ610" i="1" s="1"/>
  <c r="BA610" i="1" s="1"/>
  <c r="BB610" i="1" s="1"/>
  <c r="BC610" i="1" s="1"/>
  <c r="BD610" i="1" s="1"/>
  <c r="BE610" i="1" s="1"/>
  <c r="BF610" i="1" s="1"/>
  <c r="BG610" i="1" s="1"/>
  <c r="BH610" i="1" s="1"/>
  <c r="H594" i="1"/>
  <c r="I594" i="1" s="1"/>
  <c r="J594" i="1" s="1"/>
  <c r="K594" i="1" s="1"/>
  <c r="L594" i="1" s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X594" i="1" s="1"/>
  <c r="Y594" i="1" s="1"/>
  <c r="Z594" i="1" s="1"/>
  <c r="AA594" i="1" s="1"/>
  <c r="AB594" i="1" s="1"/>
  <c r="AC594" i="1" s="1"/>
  <c r="AD594" i="1" s="1"/>
  <c r="AE594" i="1" s="1"/>
  <c r="AF594" i="1" s="1"/>
  <c r="AG594" i="1" s="1"/>
  <c r="AH594" i="1" s="1"/>
  <c r="AI594" i="1" s="1"/>
  <c r="AJ594" i="1" s="1"/>
  <c r="AK594" i="1" s="1"/>
  <c r="AL594" i="1" s="1"/>
  <c r="AM594" i="1" s="1"/>
  <c r="AN594" i="1" s="1"/>
  <c r="AO594" i="1" s="1"/>
  <c r="AP594" i="1" s="1"/>
  <c r="AQ594" i="1" s="1"/>
  <c r="AR594" i="1" s="1"/>
  <c r="AS594" i="1" s="1"/>
  <c r="AT594" i="1" s="1"/>
  <c r="AU594" i="1" s="1"/>
  <c r="AV594" i="1" s="1"/>
  <c r="AW594" i="1" s="1"/>
  <c r="AX594" i="1" s="1"/>
  <c r="AY594" i="1" s="1"/>
  <c r="AZ594" i="1" s="1"/>
  <c r="BA594" i="1" s="1"/>
  <c r="BB594" i="1" s="1"/>
  <c r="BC594" i="1" s="1"/>
  <c r="BD594" i="1" s="1"/>
  <c r="BE594" i="1" s="1"/>
  <c r="BF594" i="1" s="1"/>
  <c r="BG594" i="1" s="1"/>
  <c r="BH594" i="1" s="1"/>
  <c r="H546" i="1"/>
  <c r="H546" i="2" s="1"/>
  <c r="H418" i="1"/>
  <c r="I418" i="1" s="1"/>
  <c r="J418" i="1" s="1"/>
  <c r="K418" i="1" s="1"/>
  <c r="L418" i="1" s="1"/>
  <c r="H402" i="1"/>
  <c r="H402" i="2" s="1"/>
  <c r="U250" i="1"/>
  <c r="V250" i="1" s="1"/>
  <c r="W250" i="1" s="1"/>
  <c r="X250" i="1" s="1"/>
  <c r="Y250" i="1" s="1"/>
  <c r="Z250" i="1" s="1"/>
  <c r="AA250" i="1" s="1"/>
  <c r="AB250" i="1" s="1"/>
  <c r="AC250" i="1" s="1"/>
  <c r="AD250" i="1" s="1"/>
  <c r="AE250" i="1" s="1"/>
  <c r="AF250" i="1" s="1"/>
  <c r="AG250" i="1" s="1"/>
  <c r="AH250" i="1" s="1"/>
  <c r="AI250" i="1" s="1"/>
  <c r="AJ250" i="1" s="1"/>
  <c r="AK250" i="1" s="1"/>
  <c r="AL250" i="1" s="1"/>
  <c r="AM250" i="1" s="1"/>
  <c r="AN250" i="1" s="1"/>
  <c r="AO250" i="1" s="1"/>
  <c r="AP250" i="1" s="1"/>
  <c r="AQ250" i="1" s="1"/>
  <c r="AR250" i="1" s="1"/>
  <c r="AS250" i="1" s="1"/>
  <c r="AT250" i="1" s="1"/>
  <c r="AU250" i="1" s="1"/>
  <c r="AV250" i="1" s="1"/>
  <c r="AW250" i="1" s="1"/>
  <c r="AX250" i="1" s="1"/>
  <c r="AY250" i="1" s="1"/>
  <c r="AZ250" i="1" s="1"/>
  <c r="BA250" i="1" s="1"/>
  <c r="BB250" i="1" s="1"/>
  <c r="BC250" i="1" s="1"/>
  <c r="BD250" i="1" s="1"/>
  <c r="BE250" i="1" s="1"/>
  <c r="BF250" i="1" s="1"/>
  <c r="BG250" i="1" s="1"/>
  <c r="BH250" i="1" s="1"/>
  <c r="H240" i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AU240" i="1" s="1"/>
  <c r="AV240" i="1" s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H162" i="1"/>
  <c r="H162" i="2" s="1"/>
  <c r="H146" i="1"/>
  <c r="I146" i="1" s="1"/>
  <c r="J146" i="1" s="1"/>
  <c r="K146" i="1" s="1"/>
  <c r="L146" i="1" s="1"/>
  <c r="H122" i="1"/>
  <c r="H122" i="2" s="1"/>
  <c r="H106" i="1"/>
  <c r="H106" i="2" s="1"/>
  <c r="I74" i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BN538" i="1"/>
  <c r="BL538" i="1" s="1"/>
  <c r="BN700" i="1"/>
  <c r="BL700" i="1" s="1"/>
  <c r="BN796" i="1"/>
  <c r="BL796" i="1" s="1"/>
  <c r="BN543" i="1"/>
  <c r="BN731" i="1"/>
  <c r="BL731" i="1" s="1"/>
  <c r="BN390" i="1"/>
  <c r="BL390" i="1" s="1"/>
  <c r="BN552" i="1"/>
  <c r="BL552" i="1" s="1"/>
  <c r="BN701" i="1"/>
  <c r="BL701" i="1" s="1"/>
  <c r="BN622" i="1"/>
  <c r="BL622" i="1" s="1"/>
  <c r="BN588" i="1"/>
  <c r="BL588" i="1" s="1"/>
  <c r="BN702" i="1"/>
  <c r="BL702" i="1" s="1"/>
  <c r="BN532" i="1"/>
  <c r="BL532" i="1" s="1"/>
  <c r="BN623" i="1"/>
  <c r="BL623" i="1" s="1"/>
  <c r="BN733" i="1"/>
  <c r="BL733" i="1" s="1"/>
  <c r="BN458" i="1"/>
  <c r="BL458" i="1" s="1"/>
  <c r="BN519" i="1"/>
  <c r="BL519" i="1" s="1"/>
  <c r="BN664" i="1"/>
  <c r="BL664" i="1" s="1"/>
  <c r="BN617" i="1"/>
  <c r="BL331" i="1"/>
  <c r="BN425" i="1"/>
  <c r="BN595" i="1"/>
  <c r="BL595" i="1" s="1"/>
  <c r="BN377" i="1"/>
  <c r="BL377" i="1" s="1"/>
  <c r="BN536" i="1"/>
  <c r="BN446" i="1"/>
  <c r="BN541" i="1"/>
  <c r="BL541" i="1" s="1"/>
  <c r="BN799" i="1"/>
  <c r="BL799" i="1" s="1"/>
  <c r="BN708" i="1"/>
  <c r="BL708" i="1" s="1"/>
  <c r="BN151" i="1"/>
  <c r="BL151" i="1" s="1"/>
  <c r="BN177" i="1"/>
  <c r="BL177" i="1" s="1"/>
  <c r="BN169" i="1"/>
  <c r="BL169" i="1" s="1"/>
  <c r="BN170" i="1"/>
  <c r="BL170" i="1" s="1"/>
  <c r="BN168" i="1"/>
  <c r="BL168" i="1" s="1"/>
  <c r="BN158" i="1"/>
  <c r="BL158" i="1" s="1"/>
  <c r="BN125" i="1"/>
  <c r="BL125" i="1" s="1"/>
  <c r="BN749" i="1"/>
  <c r="BN741" i="1"/>
  <c r="BL741" i="1" s="1"/>
  <c r="BN119" i="1"/>
  <c r="BL119" i="1" s="1"/>
  <c r="BN141" i="1"/>
  <c r="BL141" i="1" s="1"/>
  <c r="BN62" i="1"/>
  <c r="BL62" i="1" s="1"/>
  <c r="BN201" i="1"/>
  <c r="BL201" i="1" s="1"/>
  <c r="BL681" i="1"/>
  <c r="BM681" i="1" s="1"/>
  <c r="BN54" i="1"/>
  <c r="BL54" i="1" s="1"/>
  <c r="BL695" i="1"/>
  <c r="BN542" i="1"/>
  <c r="BL542" i="1" s="1"/>
  <c r="BN704" i="1"/>
  <c r="BL704" i="1" s="1"/>
  <c r="BN800" i="1"/>
  <c r="BL800" i="1" s="1"/>
  <c r="BN547" i="1"/>
  <c r="BL547" i="1" s="1"/>
  <c r="BN403" i="1"/>
  <c r="BL403" i="1" s="1"/>
  <c r="BL473" i="1"/>
  <c r="BM473" i="1" s="1"/>
  <c r="BN556" i="1"/>
  <c r="BL556" i="1" s="1"/>
  <c r="BN723" i="1"/>
  <c r="BL723" i="1" s="1"/>
  <c r="BN717" i="1"/>
  <c r="BL717" i="1" s="1"/>
  <c r="BN513" i="1"/>
  <c r="BN728" i="1"/>
  <c r="BL678" i="1"/>
  <c r="BM678" i="1" s="1"/>
  <c r="BN772" i="1"/>
  <c r="BN545" i="1"/>
  <c r="BL545" i="1" s="1"/>
  <c r="BM545" i="1" s="1"/>
  <c r="BL471" i="1"/>
  <c r="BM471" i="1" s="1"/>
  <c r="BN528" i="1"/>
  <c r="BL528" i="1" s="1"/>
  <c r="BN699" i="1"/>
  <c r="BL699" i="1" s="1"/>
  <c r="BN730" i="1"/>
  <c r="BL730" i="1" s="1"/>
  <c r="BN551" i="1"/>
  <c r="BL551" i="1" s="1"/>
  <c r="BN713" i="1"/>
  <c r="BL713" i="1" s="1"/>
  <c r="BN384" i="1"/>
  <c r="BL384" i="1" s="1"/>
  <c r="BN569" i="1"/>
  <c r="BL569" i="1" s="1"/>
  <c r="BL679" i="1"/>
  <c r="BM679" i="1" s="1"/>
  <c r="BN788" i="1"/>
  <c r="BN416" i="1"/>
  <c r="BL486" i="1"/>
  <c r="BN565" i="1"/>
  <c r="BL565" i="1" s="1"/>
  <c r="BN727" i="1"/>
  <c r="BL727" i="1" s="1"/>
  <c r="BL360" i="1"/>
  <c r="BN566" i="1"/>
  <c r="BN732" i="1"/>
  <c r="BL732" i="1" s="1"/>
  <c r="BN369" i="1"/>
  <c r="BL369" i="1" s="1"/>
  <c r="BN776" i="1"/>
  <c r="BL776" i="1" s="1"/>
  <c r="BN549" i="1"/>
  <c r="BL549" i="1" s="1"/>
  <c r="BL475" i="1"/>
  <c r="BN550" i="1"/>
  <c r="BN703" i="1"/>
  <c r="BL703" i="1" s="1"/>
  <c r="BN603" i="1"/>
  <c r="BN587" i="1"/>
  <c r="BN597" i="1"/>
  <c r="BL597" i="1" s="1"/>
  <c r="BN307" i="1"/>
  <c r="BN250" i="1"/>
  <c r="BL250" i="1" s="1"/>
  <c r="BL468" i="1"/>
  <c r="BM468" i="1" s="1"/>
  <c r="BN465" i="1"/>
  <c r="BL465" i="1" s="1"/>
  <c r="BN671" i="1"/>
  <c r="BL671" i="1" s="1"/>
  <c r="BN575" i="1"/>
  <c r="BL575" i="1" s="1"/>
  <c r="BL501" i="1"/>
  <c r="BM501" i="1" s="1"/>
  <c r="BN707" i="1"/>
  <c r="BL707" i="1" s="1"/>
  <c r="BN611" i="1"/>
  <c r="BL611" i="1" s="1"/>
  <c r="BL463" i="1"/>
  <c r="BN172" i="1"/>
  <c r="BL172" i="1" s="1"/>
  <c r="BN159" i="1"/>
  <c r="BN178" i="1"/>
  <c r="BL178" i="1" s="1"/>
  <c r="BN174" i="1"/>
  <c r="BL174" i="1" s="1"/>
  <c r="BN765" i="1"/>
  <c r="BN66" i="1"/>
  <c r="BL66" i="1" s="1"/>
  <c r="BN75" i="1"/>
  <c r="BL75" i="1" s="1"/>
  <c r="BN214" i="1"/>
  <c r="BL214" i="1" s="1"/>
  <c r="BN41" i="1"/>
  <c r="BN67" i="1"/>
  <c r="BL67" i="1" s="1"/>
  <c r="BN555" i="1"/>
  <c r="BL555" i="1" s="1"/>
  <c r="BN439" i="1"/>
  <c r="BN722" i="1"/>
  <c r="BL722" i="1" s="1"/>
  <c r="BL477" i="1"/>
  <c r="BN582" i="1"/>
  <c r="BL582" i="1" s="1"/>
  <c r="BL683" i="1"/>
  <c r="BN792" i="1"/>
  <c r="BL792" i="1" s="1"/>
  <c r="BN438" i="1"/>
  <c r="BL438" i="1" s="1"/>
  <c r="BL495" i="1"/>
  <c r="BM495" i="1" s="1"/>
  <c r="BN574" i="1"/>
  <c r="BL574" i="1" s="1"/>
  <c r="BL662" i="1"/>
  <c r="BM662" i="1" s="1"/>
  <c r="BN382" i="1"/>
  <c r="BL382" i="1" s="1"/>
  <c r="BN570" i="1"/>
  <c r="BL570" i="1" s="1"/>
  <c r="BN789" i="1"/>
  <c r="BL789" i="1" s="1"/>
  <c r="BN408" i="1"/>
  <c r="BL408" i="1" s="1"/>
  <c r="BN567" i="1"/>
  <c r="BL567" i="1" s="1"/>
  <c r="BN694" i="1"/>
  <c r="BL694" i="1" s="1"/>
  <c r="BN794" i="1"/>
  <c r="BL794" i="1" s="1"/>
  <c r="BL493" i="1"/>
  <c r="BN554" i="1"/>
  <c r="BL554" i="1" s="1"/>
  <c r="BN712" i="1"/>
  <c r="BN298" i="1"/>
  <c r="BN305" i="1"/>
  <c r="BN217" i="1"/>
  <c r="BN231" i="1"/>
  <c r="BL670" i="1"/>
  <c r="BL500" i="1"/>
  <c r="BM500" i="1" s="1"/>
  <c r="BN706" i="1"/>
  <c r="BL706" i="1" s="1"/>
  <c r="BN579" i="1"/>
  <c r="BL579" i="1" s="1"/>
  <c r="BL505" i="1"/>
  <c r="BN781" i="1"/>
  <c r="BL781" i="1" s="1"/>
  <c r="BN615" i="1"/>
  <c r="BL615" i="1" s="1"/>
  <c r="BL467" i="1"/>
  <c r="BN187" i="1"/>
  <c r="BN206" i="1"/>
  <c r="BL206" i="1" s="1"/>
  <c r="BN203" i="1"/>
  <c r="BN155" i="1"/>
  <c r="BL155" i="1" s="1"/>
  <c r="BN152" i="1"/>
  <c r="BL152" i="1" s="1"/>
  <c r="BN175" i="1"/>
  <c r="BL175" i="1" s="1"/>
  <c r="BN167" i="1"/>
  <c r="BL167" i="1" s="1"/>
  <c r="BN165" i="1"/>
  <c r="BL165" i="1" s="1"/>
  <c r="BN139" i="1"/>
  <c r="BL139" i="1" s="1"/>
  <c r="BN138" i="1"/>
  <c r="BL138" i="1" s="1"/>
  <c r="BN753" i="1"/>
  <c r="BL753" i="1" s="1"/>
  <c r="BN107" i="1"/>
  <c r="BL107" i="1" s="1"/>
  <c r="BN108" i="1"/>
  <c r="BL108" i="1" s="1"/>
  <c r="BN134" i="1"/>
  <c r="BL134" i="1" s="1"/>
  <c r="BN758" i="1"/>
  <c r="BN131" i="1"/>
  <c r="BL131" i="1" s="1"/>
  <c r="BN750" i="1"/>
  <c r="BL750" i="1" s="1"/>
  <c r="BN754" i="1"/>
  <c r="BL754" i="1" s="1"/>
  <c r="BN118" i="1"/>
  <c r="BL118" i="1" s="1"/>
  <c r="BN140" i="1"/>
  <c r="BL140" i="1" s="1"/>
  <c r="BN755" i="1"/>
  <c r="BL755" i="1" s="1"/>
  <c r="BN738" i="1"/>
  <c r="BL738" i="1" s="1"/>
  <c r="BN110" i="1"/>
  <c r="BL110" i="1" s="1"/>
  <c r="BN124" i="1"/>
  <c r="BL124" i="1" s="1"/>
  <c r="BN743" i="1"/>
  <c r="BL743" i="1" s="1"/>
  <c r="BN739" i="1"/>
  <c r="BL739" i="1" s="1"/>
  <c r="BN804" i="1"/>
  <c r="BL804" i="1" s="1"/>
  <c r="BN564" i="1"/>
  <c r="BL481" i="1"/>
  <c r="BN586" i="1"/>
  <c r="BL586" i="1" s="1"/>
  <c r="BL692" i="1"/>
  <c r="BN805" i="1"/>
  <c r="BL805" i="1" s="1"/>
  <c r="BL447" i="1"/>
  <c r="BL508" i="1"/>
  <c r="BL666" i="1"/>
  <c r="BN797" i="1"/>
  <c r="BL797" i="1" s="1"/>
  <c r="BN395" i="1"/>
  <c r="BN583" i="1"/>
  <c r="BL583" i="1" s="1"/>
  <c r="BN793" i="1"/>
  <c r="BL793" i="1" s="1"/>
  <c r="BN417" i="1"/>
  <c r="BL417" i="1" s="1"/>
  <c r="BL663" i="1"/>
  <c r="M663" i="1" s="1"/>
  <c r="BN401" i="1"/>
  <c r="BL401" i="1" s="1"/>
  <c r="BN571" i="1"/>
  <c r="BL571" i="1" s="1"/>
  <c r="BN803" i="1"/>
  <c r="BL803" i="1" s="1"/>
  <c r="BL497" i="1"/>
  <c r="BN589" i="1"/>
  <c r="BL589" i="1" s="1"/>
  <c r="BM589" i="1" s="1"/>
  <c r="BN227" i="1"/>
  <c r="BL227" i="1" s="1"/>
  <c r="BL503" i="1"/>
  <c r="BL674" i="1"/>
  <c r="BM674" i="1" s="1"/>
  <c r="BL504" i="1"/>
  <c r="BN710" i="1"/>
  <c r="BL710" i="1" s="1"/>
  <c r="BN614" i="1"/>
  <c r="BL614" i="1" s="1"/>
  <c r="BN523" i="1"/>
  <c r="BL523" i="1" s="1"/>
  <c r="BN449" i="1"/>
  <c r="BL449" i="1" s="1"/>
  <c r="BL686" i="1"/>
  <c r="BL502" i="1"/>
  <c r="BN190" i="1"/>
  <c r="BL190" i="1" s="1"/>
  <c r="BN144" i="1"/>
  <c r="BL144" i="1" s="1"/>
  <c r="BN161" i="1"/>
  <c r="BL161" i="1" s="1"/>
  <c r="BN179" i="1"/>
  <c r="BL179" i="1" s="1"/>
  <c r="BN133" i="1"/>
  <c r="BL133" i="1" s="1"/>
  <c r="BN757" i="1"/>
  <c r="BL757" i="1" s="1"/>
  <c r="BN111" i="1"/>
  <c r="BL111" i="1" s="1"/>
  <c r="BN112" i="1"/>
  <c r="BL112" i="1" s="1"/>
  <c r="BN135" i="1"/>
  <c r="BL135" i="1" s="1"/>
  <c r="BN768" i="1"/>
  <c r="BL768" i="1" s="1"/>
  <c r="BN760" i="1"/>
  <c r="BL760" i="1" s="1"/>
  <c r="BN128" i="1"/>
  <c r="BL128" i="1" s="1"/>
  <c r="BN257" i="1"/>
  <c r="BL257" i="1" s="1"/>
  <c r="BN105" i="1"/>
  <c r="BL105" i="1" s="1"/>
  <c r="BN249" i="1"/>
  <c r="BL249" i="1" s="1"/>
  <c r="BN327" i="1"/>
  <c r="BL327" i="1" s="1"/>
  <c r="BN45" i="1"/>
  <c r="BL45" i="1" s="1"/>
  <c r="BN80" i="1"/>
  <c r="BL80" i="1" s="1"/>
  <c r="BN573" i="1"/>
  <c r="BN661" i="1"/>
  <c r="BN604" i="1"/>
  <c r="BL604" i="1" s="1"/>
  <c r="BM604" i="1" s="1"/>
  <c r="BL454" i="1"/>
  <c r="BL451" i="1"/>
  <c r="BL512" i="1"/>
  <c r="BN591" i="1"/>
  <c r="BL591" i="1" s="1"/>
  <c r="BN675" i="1"/>
  <c r="BL443" i="1"/>
  <c r="O443" i="1" s="1"/>
  <c r="BN605" i="1"/>
  <c r="BL605" i="1" s="1"/>
  <c r="BM605" i="1" s="1"/>
  <c r="BL693" i="1"/>
  <c r="BM693" i="1" s="1"/>
  <c r="BN802" i="1"/>
  <c r="BN518" i="1"/>
  <c r="BL518" i="1" s="1"/>
  <c r="BL667" i="1"/>
  <c r="BM667" i="1" s="1"/>
  <c r="BN580" i="1"/>
  <c r="BN716" i="1"/>
  <c r="BL716" i="1" s="1"/>
  <c r="BN593" i="1"/>
  <c r="BL593" i="1" s="1"/>
  <c r="BN402" i="1"/>
  <c r="BN577" i="1"/>
  <c r="BL577" i="1" s="1"/>
  <c r="BL665" i="1"/>
  <c r="BN778" i="1"/>
  <c r="BL778" i="1" s="1"/>
  <c r="BN530" i="1"/>
  <c r="BL530" i="1" s="1"/>
  <c r="BN608" i="1"/>
  <c r="BL608" i="1" s="1"/>
  <c r="BN714" i="1"/>
  <c r="BL456" i="1"/>
  <c r="BM456" i="1" s="1"/>
  <c r="BN517" i="1"/>
  <c r="BL517" i="1" s="1"/>
  <c r="BM517" i="1" s="1"/>
  <c r="BN684" i="1"/>
  <c r="BN419" i="1"/>
  <c r="BL419" i="1" s="1"/>
  <c r="BL478" i="1"/>
  <c r="BM478" i="1" s="1"/>
  <c r="BN609" i="1"/>
  <c r="BL609" i="1" s="1"/>
  <c r="BL697" i="1"/>
  <c r="BM697" i="1" s="1"/>
  <c r="BN527" i="1"/>
  <c r="BL676" i="1"/>
  <c r="BL479" i="1"/>
  <c r="BN584" i="1"/>
  <c r="BL584" i="1" s="1"/>
  <c r="BN720" i="1"/>
  <c r="BL720" i="1" s="1"/>
  <c r="BN791" i="1"/>
  <c r="BL791" i="1" s="1"/>
  <c r="BL510" i="1"/>
  <c r="BN602" i="1"/>
  <c r="BL602" i="1" s="1"/>
  <c r="BN777" i="1"/>
  <c r="BL777" i="1" s="1"/>
  <c r="BN590" i="1"/>
  <c r="BL590" i="1" s="1"/>
  <c r="BN310" i="1"/>
  <c r="BL310" i="1" s="1"/>
  <c r="BN525" i="1"/>
  <c r="BL525" i="1" s="1"/>
  <c r="BN709" i="1"/>
  <c r="BL709" i="1" s="1"/>
  <c r="BN596" i="1"/>
  <c r="BL596" i="1" s="1"/>
  <c r="BN784" i="1"/>
  <c r="BL784" i="1" s="1"/>
  <c r="BL689" i="1"/>
  <c r="BN562" i="1"/>
  <c r="BL562" i="1" s="1"/>
  <c r="BL488" i="1"/>
  <c r="BM488" i="1" s="1"/>
  <c r="BN725" i="1"/>
  <c r="BL725" i="1" s="1"/>
  <c r="BL669" i="1"/>
  <c r="BN148" i="1"/>
  <c r="BL148" i="1" s="1"/>
  <c r="BN153" i="1"/>
  <c r="BL153" i="1" s="1"/>
  <c r="BN149" i="1"/>
  <c r="BL149" i="1" s="1"/>
  <c r="BN163" i="1"/>
  <c r="BL163" i="1" s="1"/>
  <c r="BN120" i="1"/>
  <c r="BN117" i="1"/>
  <c r="BL117" i="1" s="1"/>
  <c r="BN109" i="1"/>
  <c r="BL109" i="1" s="1"/>
  <c r="BN127" i="1"/>
  <c r="BL127" i="1" s="1"/>
  <c r="BN752" i="1"/>
  <c r="BL752" i="1" s="1"/>
  <c r="BN34" i="1"/>
  <c r="BN49" i="1"/>
  <c r="BL49" i="1" s="1"/>
  <c r="BN516" i="1"/>
  <c r="BL516" i="1" s="1"/>
  <c r="BN612" i="1"/>
  <c r="BL612" i="1" s="1"/>
  <c r="BN687" i="1"/>
  <c r="BL687" i="1" s="1"/>
  <c r="BN787" i="1"/>
  <c r="BL787" i="1" s="1"/>
  <c r="BN534" i="1"/>
  <c r="BL534" i="1" s="1"/>
  <c r="BN621" i="1"/>
  <c r="BL621" i="1" s="1"/>
  <c r="BN368" i="1"/>
  <c r="BL368" i="1" s="1"/>
  <c r="BL460" i="1"/>
  <c r="BM460" i="1" s="1"/>
  <c r="BN539" i="1"/>
  <c r="BL539" i="1" s="1"/>
  <c r="BL688" i="1"/>
  <c r="BL480" i="1"/>
  <c r="BM480" i="1" s="1"/>
  <c r="BL482" i="1"/>
  <c r="BM482" i="1" s="1"/>
  <c r="BN618" i="1"/>
  <c r="BL618" i="1" s="1"/>
  <c r="BN715" i="1"/>
  <c r="BL715" i="1" s="1"/>
  <c r="BL345" i="1"/>
  <c r="BN553" i="1"/>
  <c r="BL553" i="1" s="1"/>
  <c r="BN698" i="1"/>
  <c r="BN514" i="1"/>
  <c r="BL514" i="1" s="1"/>
  <c r="BN619" i="1"/>
  <c r="BL619" i="1" s="1"/>
  <c r="BN729" i="1"/>
  <c r="BL729" i="1" s="1"/>
  <c r="BN432" i="1"/>
  <c r="BN786" i="1"/>
  <c r="BN601" i="1"/>
  <c r="BN294" i="1"/>
  <c r="BL294" i="1" s="1"/>
  <c r="BL347" i="1"/>
  <c r="BN321" i="1"/>
  <c r="BL361" i="1"/>
  <c r="BN220" i="1"/>
  <c r="BL220" i="1" s="1"/>
  <c r="BN247" i="1"/>
  <c r="BN236" i="1"/>
  <c r="BL236" i="1" s="1"/>
  <c r="BN560" i="1"/>
  <c r="BL560" i="1" s="1"/>
  <c r="BN779" i="1"/>
  <c r="BN600" i="1"/>
  <c r="BL600" i="1" s="1"/>
  <c r="BL352" i="1"/>
  <c r="BN724" i="1"/>
  <c r="BL724" i="1" s="1"/>
  <c r="BN537" i="1"/>
  <c r="BL537" i="1" s="1"/>
  <c r="BN795" i="1"/>
  <c r="BL673" i="1"/>
  <c r="BM673" i="1" s="1"/>
  <c r="BN196" i="1"/>
  <c r="BN199" i="1"/>
  <c r="BL199" i="1" s="1"/>
  <c r="BN183" i="1"/>
  <c r="BL183" i="1" s="1"/>
  <c r="BN164" i="1"/>
  <c r="BL164" i="1" s="1"/>
  <c r="BN147" i="1"/>
  <c r="BL147" i="1" s="1"/>
  <c r="BN150" i="1"/>
  <c r="BN146" i="1"/>
  <c r="BL146" i="1" s="1"/>
  <c r="BN166" i="1"/>
  <c r="BN116" i="1"/>
  <c r="BL116" i="1" s="1"/>
  <c r="BN744" i="1"/>
  <c r="BL744" i="1" s="1"/>
  <c r="BN766" i="1"/>
  <c r="BL766" i="1" s="1"/>
  <c r="BN121" i="1"/>
  <c r="BL121" i="1" s="1"/>
  <c r="BN740" i="1"/>
  <c r="BL740" i="1" s="1"/>
  <c r="BN737" i="1"/>
  <c r="BL737" i="1" s="1"/>
  <c r="BN763" i="1"/>
  <c r="BL763" i="1" s="1"/>
  <c r="BN746" i="1"/>
  <c r="BL746" i="1" s="1"/>
  <c r="BN113" i="1"/>
  <c r="BN764" i="1"/>
  <c r="BL764" i="1" s="1"/>
  <c r="BN115" i="1"/>
  <c r="BL115" i="1" s="1"/>
  <c r="BN137" i="1"/>
  <c r="BL137" i="1" s="1"/>
  <c r="BN122" i="1"/>
  <c r="BN773" i="1"/>
  <c r="BL773" i="1" s="1"/>
  <c r="BN324" i="1"/>
  <c r="BL324" i="1" s="1"/>
  <c r="BN301" i="1"/>
  <c r="BL301" i="1" s="1"/>
  <c r="BM301" i="1" s="1"/>
  <c r="BN521" i="1"/>
  <c r="BL521" i="1" s="1"/>
  <c r="BL685" i="1"/>
  <c r="BM685" i="1" s="1"/>
  <c r="BN160" i="1"/>
  <c r="BL160" i="1" s="1"/>
  <c r="BN154" i="1"/>
  <c r="BL154" i="1" s="1"/>
  <c r="BN742" i="1"/>
  <c r="BN668" i="1"/>
  <c r="BN84" i="1"/>
  <c r="BL84" i="1" s="1"/>
  <c r="BN406" i="1"/>
  <c r="BL406" i="1" s="1"/>
  <c r="BN37" i="1"/>
  <c r="BL37" i="1" s="1"/>
  <c r="BN76" i="1"/>
  <c r="BL76" i="1" s="1"/>
  <c r="BN189" i="1"/>
  <c r="BL189" i="1" s="1"/>
  <c r="BN211" i="1"/>
  <c r="BL211" i="1" s="1"/>
  <c r="BL337" i="1"/>
  <c r="BL359" i="1"/>
  <c r="BN381" i="1"/>
  <c r="BN415" i="1"/>
  <c r="BL415" i="1" s="1"/>
  <c r="BN437" i="1"/>
  <c r="BL437" i="1" s="1"/>
  <c r="BL485" i="1"/>
  <c r="BM485" i="1" s="1"/>
  <c r="BL507" i="1"/>
  <c r="BM507" i="1" s="1"/>
  <c r="BN529" i="1"/>
  <c r="BN563" i="1"/>
  <c r="BL563" i="1" s="1"/>
  <c r="BN585" i="1"/>
  <c r="BL585" i="1" s="1"/>
  <c r="BN70" i="1"/>
  <c r="BL70" i="1" s="1"/>
  <c r="BN188" i="1"/>
  <c r="BL188" i="1" s="1"/>
  <c r="BN55" i="1"/>
  <c r="BL55" i="1" s="1"/>
  <c r="BN94" i="1"/>
  <c r="BL94" i="1" s="1"/>
  <c r="BN320" i="1"/>
  <c r="BL320" i="1" s="1"/>
  <c r="BN60" i="1"/>
  <c r="BL60" i="1" s="1"/>
  <c r="BN90" i="1"/>
  <c r="BL90" i="1" s="1"/>
  <c r="BN229" i="1"/>
  <c r="BL229" i="1" s="1"/>
  <c r="BN251" i="1"/>
  <c r="BL251" i="1" s="1"/>
  <c r="BN312" i="1"/>
  <c r="BL312" i="1" s="1"/>
  <c r="BL672" i="1"/>
  <c r="BN56" i="1"/>
  <c r="BL56" i="1" s="1"/>
  <c r="BN82" i="1"/>
  <c r="BL82" i="1" s="1"/>
  <c r="BN182" i="1"/>
  <c r="BL182" i="1" s="1"/>
  <c r="BN208" i="1"/>
  <c r="BL208" i="1" s="1"/>
  <c r="BN79" i="1"/>
  <c r="BL79" i="1" s="1"/>
  <c r="BN88" i="1"/>
  <c r="BL88" i="1" s="1"/>
  <c r="BN48" i="1"/>
  <c r="BN87" i="1"/>
  <c r="BL87" i="1" s="1"/>
  <c r="BN200" i="1"/>
  <c r="BL200" i="1" s="1"/>
  <c r="BN239" i="1"/>
  <c r="BL239" i="1" s="1"/>
  <c r="BN300" i="1"/>
  <c r="BL300" i="1" s="1"/>
  <c r="BN322" i="1"/>
  <c r="BL322" i="1" s="1"/>
  <c r="BN205" i="1"/>
  <c r="BL205" i="1" s="1"/>
  <c r="BN455" i="1"/>
  <c r="BN292" i="1"/>
  <c r="BL292" i="1" s="1"/>
  <c r="BN594" i="1"/>
  <c r="BN599" i="1"/>
  <c r="BL599" i="1" s="1"/>
  <c r="BL466" i="1"/>
  <c r="BN808" i="1"/>
  <c r="BL808" i="1" s="1"/>
  <c r="BN162" i="1"/>
  <c r="BL162" i="1" s="1"/>
  <c r="BN176" i="1"/>
  <c r="BL176" i="1" s="1"/>
  <c r="BN129" i="1"/>
  <c r="BN751" i="1"/>
  <c r="BN782" i="1"/>
  <c r="BL782" i="1" s="1"/>
  <c r="BN219" i="1"/>
  <c r="BL219" i="1" s="1"/>
  <c r="BN245" i="1"/>
  <c r="BL245" i="1" s="1"/>
  <c r="BN293" i="1"/>
  <c r="BL293" i="1" s="1"/>
  <c r="BN319" i="1"/>
  <c r="BL319" i="1" s="1"/>
  <c r="BN380" i="1"/>
  <c r="BL380" i="1" s="1"/>
  <c r="BN185" i="1"/>
  <c r="BL185" i="1" s="1"/>
  <c r="BN246" i="1"/>
  <c r="BL246" i="1" s="1"/>
  <c r="BN277" i="1"/>
  <c r="BL330" i="1"/>
  <c r="BN36" i="1"/>
  <c r="BL36" i="1" s="1"/>
  <c r="BN326" i="1"/>
  <c r="BL326" i="1" s="1"/>
  <c r="BN378" i="1"/>
  <c r="BL378" i="1" s="1"/>
  <c r="BN400" i="1"/>
  <c r="BL400" i="1" s="1"/>
  <c r="BN422" i="1"/>
  <c r="BL422" i="1" s="1"/>
  <c r="BM422" i="1" s="1"/>
  <c r="BL457" i="1"/>
  <c r="BL509" i="1"/>
  <c r="BN535" i="1"/>
  <c r="BL535" i="1" s="1"/>
  <c r="BN92" i="1"/>
  <c r="BN620" i="1"/>
  <c r="BL620" i="1" s="1"/>
  <c r="BL338" i="1"/>
  <c r="BN240" i="1"/>
  <c r="BN705" i="1"/>
  <c r="BN558" i="1"/>
  <c r="BL558" i="1" s="1"/>
  <c r="BN210" i="1"/>
  <c r="BN173" i="1"/>
  <c r="BN759" i="1"/>
  <c r="BL759" i="1" s="1"/>
  <c r="BN747" i="1"/>
  <c r="BL747" i="1" s="1"/>
  <c r="BN93" i="1"/>
  <c r="BL93" i="1" s="1"/>
  <c r="BN428" i="1"/>
  <c r="BL428" i="1" s="1"/>
  <c r="BN53" i="1"/>
  <c r="BL53" i="1" s="1"/>
  <c r="BN59" i="1"/>
  <c r="BL59" i="1" s="1"/>
  <c r="BN85" i="1"/>
  <c r="BN193" i="1"/>
  <c r="BL193" i="1" s="1"/>
  <c r="BN215" i="1"/>
  <c r="BL215" i="1" s="1"/>
  <c r="BL341" i="1"/>
  <c r="BL363" i="1"/>
  <c r="BN385" i="1"/>
  <c r="BL385" i="1" s="1"/>
  <c r="BN420" i="1"/>
  <c r="BL420" i="1" s="1"/>
  <c r="BL450" i="1"/>
  <c r="BM450" i="1" s="1"/>
  <c r="BL489" i="1"/>
  <c r="BM489" i="1" s="1"/>
  <c r="BL511" i="1"/>
  <c r="BN533" i="1"/>
  <c r="BL533" i="1" s="1"/>
  <c r="BN568" i="1"/>
  <c r="BL568" i="1" s="1"/>
  <c r="BN598" i="1"/>
  <c r="BL598" i="1" s="1"/>
  <c r="BN40" i="1"/>
  <c r="BL40" i="1" s="1"/>
  <c r="BN42" i="1"/>
  <c r="BL42" i="1" s="1"/>
  <c r="BN64" i="1"/>
  <c r="BN98" i="1"/>
  <c r="BL98" i="1" s="1"/>
  <c r="BL329" i="1"/>
  <c r="BN73" i="1"/>
  <c r="BL73" i="1" s="1"/>
  <c r="BN99" i="1"/>
  <c r="BN212" i="1"/>
  <c r="BL212" i="1" s="1"/>
  <c r="BN234" i="1"/>
  <c r="BL234" i="1" s="1"/>
  <c r="BN264" i="1"/>
  <c r="BL264" i="1" s="1"/>
  <c r="BN299" i="1"/>
  <c r="BL299" i="1" s="1"/>
  <c r="BN43" i="1"/>
  <c r="BL43" i="1" s="1"/>
  <c r="BN65" i="1"/>
  <c r="BL65" i="1" s="1"/>
  <c r="BN95" i="1"/>
  <c r="BL95" i="1" s="1"/>
  <c r="BN186" i="1"/>
  <c r="BL186" i="1" s="1"/>
  <c r="BN221" i="1"/>
  <c r="BL221" i="1" s="1"/>
  <c r="BN197" i="1"/>
  <c r="BL197" i="1" s="1"/>
  <c r="BM197" i="1" s="1"/>
  <c r="BN677" i="1"/>
  <c r="BN57" i="1"/>
  <c r="BN91" i="1"/>
  <c r="BL91" i="1" s="1"/>
  <c r="BN226" i="1"/>
  <c r="BL226" i="1" s="1"/>
  <c r="BN248" i="1"/>
  <c r="BL248" i="1" s="1"/>
  <c r="BN270" i="1"/>
  <c r="BN304" i="1"/>
  <c r="BL304" i="1" s="1"/>
  <c r="BN209" i="1"/>
  <c r="BL209" i="1" s="1"/>
  <c r="BN244" i="1"/>
  <c r="BL244" i="1" s="1"/>
  <c r="BN291" i="1"/>
  <c r="BN243" i="1"/>
  <c r="BL243" i="1" s="1"/>
  <c r="BN430" i="1"/>
  <c r="BL430" i="1" s="1"/>
  <c r="BN194" i="1"/>
  <c r="BN130" i="1"/>
  <c r="BL130" i="1" s="1"/>
  <c r="BN745" i="1"/>
  <c r="BL745" i="1" s="1"/>
  <c r="BM745" i="1" s="1"/>
  <c r="BN106" i="1"/>
  <c r="BN756" i="1"/>
  <c r="BL756" i="1" s="1"/>
  <c r="BN806" i="1"/>
  <c r="BL806" i="1" s="1"/>
  <c r="BN223" i="1"/>
  <c r="BL223" i="1" s="1"/>
  <c r="BN254" i="1"/>
  <c r="BN297" i="1"/>
  <c r="BL297" i="1" s="1"/>
  <c r="BM297" i="1" s="1"/>
  <c r="BL332" i="1"/>
  <c r="BN389" i="1"/>
  <c r="BL389" i="1" s="1"/>
  <c r="BN462" i="1"/>
  <c r="BL334" i="1"/>
  <c r="BN58" i="1"/>
  <c r="BL58" i="1" s="1"/>
  <c r="BL339" i="1"/>
  <c r="BN383" i="1"/>
  <c r="BL383" i="1" s="1"/>
  <c r="BN409" i="1"/>
  <c r="BN435" i="1"/>
  <c r="BL435" i="1" s="1"/>
  <c r="BL461" i="1"/>
  <c r="BL487" i="1"/>
  <c r="BN522" i="1"/>
  <c r="BL522" i="1" s="1"/>
  <c r="BN544" i="1"/>
  <c r="BL544" i="1" s="1"/>
  <c r="BN96" i="1"/>
  <c r="BL96" i="1" s="1"/>
  <c r="BN613" i="1"/>
  <c r="BL613" i="1" s="1"/>
  <c r="BN317" i="1"/>
  <c r="BL317" i="1" s="1"/>
  <c r="BN224" i="1"/>
  <c r="BN561" i="1"/>
  <c r="BL561" i="1" s="1"/>
  <c r="BL484" i="1"/>
  <c r="BN157" i="1"/>
  <c r="BN145" i="1"/>
  <c r="BL145" i="1" s="1"/>
  <c r="BN142" i="1"/>
  <c r="BL142" i="1" s="1"/>
  <c r="BN736" i="1"/>
  <c r="BL736" i="1" s="1"/>
  <c r="BN771" i="1"/>
  <c r="BL771" i="1" s="1"/>
  <c r="BN769" i="1"/>
  <c r="BL769" i="1" s="1"/>
  <c r="BN50" i="1"/>
  <c r="BN97" i="1"/>
  <c r="BL97" i="1" s="1"/>
  <c r="BL441" i="1"/>
  <c r="BM441" i="1" s="1"/>
  <c r="BN83" i="1"/>
  <c r="BL83" i="1" s="1"/>
  <c r="BN63" i="1"/>
  <c r="BL63" i="1" s="1"/>
  <c r="BN89" i="1"/>
  <c r="BL89" i="1" s="1"/>
  <c r="BN198" i="1"/>
  <c r="BL198" i="1" s="1"/>
  <c r="BN228" i="1"/>
  <c r="BL228" i="1" s="1"/>
  <c r="BN302" i="1"/>
  <c r="BL302" i="1" s="1"/>
  <c r="BL346" i="1"/>
  <c r="BN372" i="1"/>
  <c r="BN398" i="1"/>
  <c r="BL398" i="1" s="1"/>
  <c r="BN424" i="1"/>
  <c r="BL424" i="1" s="1"/>
  <c r="BL459" i="1"/>
  <c r="BL494" i="1"/>
  <c r="BM494" i="1" s="1"/>
  <c r="BN520" i="1"/>
  <c r="BN546" i="1"/>
  <c r="BL546" i="1" s="1"/>
  <c r="BN572" i="1"/>
  <c r="BL572" i="1" s="1"/>
  <c r="BN607" i="1"/>
  <c r="BL607" i="1" s="1"/>
  <c r="BN101" i="1"/>
  <c r="BL101" i="1" s="1"/>
  <c r="BN46" i="1"/>
  <c r="BL46" i="1" s="1"/>
  <c r="BL333" i="1"/>
  <c r="BN77" i="1"/>
  <c r="BL77" i="1" s="1"/>
  <c r="BN103" i="1"/>
  <c r="BL103" i="1" s="1"/>
  <c r="BN216" i="1"/>
  <c r="BL216" i="1" s="1"/>
  <c r="BN238" i="1"/>
  <c r="BL238" i="1" s="1"/>
  <c r="BN273" i="1"/>
  <c r="BL273" i="1" s="1"/>
  <c r="BN303" i="1"/>
  <c r="BL303" i="1" s="1"/>
  <c r="BN325" i="1"/>
  <c r="BL325" i="1" s="1"/>
  <c r="BN47" i="1"/>
  <c r="BL47" i="1" s="1"/>
  <c r="BN69" i="1"/>
  <c r="BL69" i="1" s="1"/>
  <c r="BM69" i="1" s="1"/>
  <c r="BN195" i="1"/>
  <c r="BL195" i="1" s="1"/>
  <c r="BN284" i="1"/>
  <c r="BN35" i="1"/>
  <c r="BL35" i="1" s="1"/>
  <c r="BN61" i="1"/>
  <c r="BL61" i="1" s="1"/>
  <c r="BN100" i="1"/>
  <c r="BL100" i="1" s="1"/>
  <c r="BN230" i="1"/>
  <c r="BL230" i="1" s="1"/>
  <c r="BN252" i="1"/>
  <c r="BL252" i="1" s="1"/>
  <c r="BN309" i="1"/>
  <c r="BL309" i="1" s="1"/>
  <c r="BN218" i="1"/>
  <c r="BL218" i="1" s="1"/>
  <c r="BN610" i="1"/>
  <c r="BN314" i="1"/>
  <c r="BN233" i="1"/>
  <c r="BN576" i="1"/>
  <c r="BL576" i="1" s="1"/>
  <c r="BN180" i="1"/>
  <c r="BN156" i="1"/>
  <c r="BL156" i="1" s="1"/>
  <c r="BN748" i="1"/>
  <c r="BL748" i="1" s="1"/>
  <c r="BN114" i="1"/>
  <c r="BL114" i="1" s="1"/>
  <c r="BN126" i="1"/>
  <c r="BL126" i="1" s="1"/>
  <c r="BN735" i="1"/>
  <c r="BN232" i="1"/>
  <c r="BL232" i="1" s="1"/>
  <c r="BN306" i="1"/>
  <c r="BL306" i="1" s="1"/>
  <c r="BN367" i="1"/>
  <c r="BL367" i="1" s="1"/>
  <c r="BN393" i="1"/>
  <c r="BL393" i="1" s="1"/>
  <c r="BN68" i="1"/>
  <c r="BL68" i="1" s="1"/>
  <c r="BN207" i="1"/>
  <c r="BL207" i="1" s="1"/>
  <c r="BL343" i="1"/>
  <c r="BN71" i="1"/>
  <c r="BL348" i="1"/>
  <c r="BN413" i="1"/>
  <c r="BL413" i="1" s="1"/>
  <c r="BL448" i="1"/>
  <c r="BM448" i="1" s="1"/>
  <c r="BL470" i="1"/>
  <c r="BN526" i="1"/>
  <c r="BL526" i="1" s="1"/>
  <c r="BN548" i="1"/>
  <c r="BL548" i="1" s="1"/>
  <c r="BN469" i="1"/>
  <c r="BN606" i="1"/>
  <c r="BL606" i="1" s="1"/>
  <c r="BN780" i="1"/>
  <c r="BL780" i="1" s="1"/>
  <c r="BL690" i="1"/>
  <c r="BM690" i="1" s="1"/>
  <c r="BN213" i="1"/>
  <c r="BL213" i="1" s="1"/>
  <c r="BN171" i="1"/>
  <c r="BL171" i="1" s="1"/>
  <c r="BN762" i="1"/>
  <c r="BL762" i="1" s="1"/>
  <c r="BN123" i="1"/>
  <c r="BL123" i="1" s="1"/>
  <c r="BN132" i="1"/>
  <c r="BL132" i="1" s="1"/>
  <c r="BN761" i="1"/>
  <c r="BL761" i="1" s="1"/>
  <c r="BL445" i="1"/>
  <c r="BM445" i="1" s="1"/>
  <c r="BN192" i="1"/>
  <c r="BL192" i="1" s="1"/>
  <c r="BN72" i="1"/>
  <c r="BL72" i="1" s="1"/>
  <c r="BN102" i="1"/>
  <c r="BL102" i="1" s="1"/>
  <c r="BN202" i="1"/>
  <c r="BL202" i="1" s="1"/>
  <c r="BN237" i="1"/>
  <c r="BL237" i="1" s="1"/>
  <c r="BN311" i="1"/>
  <c r="BL311" i="1" s="1"/>
  <c r="BL350" i="1"/>
  <c r="BN376" i="1"/>
  <c r="BL376" i="1" s="1"/>
  <c r="BN411" i="1"/>
  <c r="BL411" i="1" s="1"/>
  <c r="BN433" i="1"/>
  <c r="BL433" i="1" s="1"/>
  <c r="BN472" i="1"/>
  <c r="BL472" i="1" s="1"/>
  <c r="BL498" i="1"/>
  <c r="BN524" i="1"/>
  <c r="BL524" i="1" s="1"/>
  <c r="BN559" i="1"/>
  <c r="BL559" i="1" s="1"/>
  <c r="BN581" i="1"/>
  <c r="BL581" i="1" s="1"/>
  <c r="BN44" i="1"/>
  <c r="BL44" i="1" s="1"/>
  <c r="BN51" i="1"/>
  <c r="BL51" i="1" s="1"/>
  <c r="BN81" i="1"/>
  <c r="BL81" i="1" s="1"/>
  <c r="BN316" i="1"/>
  <c r="BL316" i="1" s="1"/>
  <c r="BN38" i="1"/>
  <c r="BL38" i="1" s="1"/>
  <c r="BN86" i="1"/>
  <c r="BL86" i="1" s="1"/>
  <c r="BN225" i="1"/>
  <c r="BL225" i="1" s="1"/>
  <c r="BN308" i="1"/>
  <c r="BL308" i="1" s="1"/>
  <c r="BN323" i="1"/>
  <c r="BL323" i="1" s="1"/>
  <c r="BM323" i="1" s="1"/>
  <c r="BN52" i="1"/>
  <c r="BL52" i="1" s="1"/>
  <c r="BN78" i="1"/>
  <c r="BN204" i="1"/>
  <c r="BL204" i="1" s="1"/>
  <c r="BN295" i="1"/>
  <c r="BL295" i="1" s="1"/>
  <c r="BN253" i="1"/>
  <c r="BL253" i="1" s="1"/>
  <c r="BL336" i="1"/>
  <c r="BN39" i="1"/>
  <c r="BL39" i="1" s="1"/>
  <c r="BN74" i="1"/>
  <c r="BL74" i="1" s="1"/>
  <c r="BN104" i="1"/>
  <c r="BL104" i="1" s="1"/>
  <c r="BN191" i="1"/>
  <c r="BL191" i="1" s="1"/>
  <c r="BN235" i="1"/>
  <c r="BL235" i="1" s="1"/>
  <c r="BN261" i="1"/>
  <c r="BN287" i="1"/>
  <c r="BL287" i="1" s="1"/>
  <c r="BN313" i="1"/>
  <c r="BL313" i="1" s="1"/>
  <c r="BN387" i="1"/>
  <c r="BL387" i="1" s="1"/>
  <c r="BN222" i="1"/>
  <c r="BL222" i="1" s="1"/>
  <c r="BL354" i="1"/>
  <c r="BN770" i="1"/>
  <c r="BL770" i="1" s="1"/>
  <c r="BN184" i="1"/>
  <c r="BL184" i="1" s="1"/>
  <c r="BN531" i="1"/>
  <c r="BL531" i="1" s="1"/>
  <c r="BN453" i="1"/>
  <c r="BL356" i="1"/>
  <c r="BN426" i="1"/>
  <c r="BL426" i="1" s="1"/>
  <c r="BN785" i="1"/>
  <c r="BL785" i="1" s="1"/>
  <c r="BN775" i="1"/>
  <c r="BL775" i="1" s="1"/>
  <c r="BL340" i="1"/>
  <c r="BN767" i="1"/>
  <c r="BL767" i="1" s="1"/>
  <c r="BN241" i="1"/>
  <c r="BL241" i="1" s="1"/>
  <c r="BN557" i="1"/>
  <c r="BN366" i="1"/>
  <c r="BL366" i="1" s="1"/>
  <c r="BN392" i="1"/>
  <c r="BL392" i="1" s="1"/>
  <c r="BL440" i="1"/>
  <c r="BM440" i="1" s="1"/>
  <c r="BN386" i="1"/>
  <c r="BL386" i="1" s="1"/>
  <c r="BN434" i="1"/>
  <c r="BL434" i="1" s="1"/>
  <c r="BN721" i="1"/>
  <c r="BL355" i="1"/>
  <c r="BL349" i="1"/>
  <c r="BN410" i="1"/>
  <c r="BL410" i="1" s="1"/>
  <c r="BN734" i="1"/>
  <c r="BL734" i="1" s="1"/>
  <c r="BN442" i="1"/>
  <c r="BL442" i="1" s="1"/>
  <c r="BN388" i="1"/>
  <c r="BL464" i="1"/>
  <c r="BM464" i="1" s="1"/>
  <c r="BN136" i="1"/>
  <c r="BN280" i="1"/>
  <c r="BL280" i="1" s="1"/>
  <c r="BN374" i="1"/>
  <c r="BL374" i="1" s="1"/>
  <c r="BN318" i="1"/>
  <c r="BL318" i="1" s="1"/>
  <c r="BN365" i="1"/>
  <c r="BN691" i="1"/>
  <c r="BN711" i="1"/>
  <c r="BL711" i="1" s="1"/>
  <c r="BN774" i="1"/>
  <c r="BL774" i="1" s="1"/>
  <c r="BL496" i="1"/>
  <c r="BM496" i="1" s="1"/>
  <c r="BN373" i="1"/>
  <c r="BL373" i="1" s="1"/>
  <c r="BN515" i="1"/>
  <c r="BN807" i="1"/>
  <c r="BL807" i="1" s="1"/>
  <c r="BN540" i="1"/>
  <c r="BL540" i="1" s="1"/>
  <c r="BN315" i="1"/>
  <c r="BL315" i="1" s="1"/>
  <c r="BN396" i="1"/>
  <c r="BL396" i="1" s="1"/>
  <c r="BN370" i="1"/>
  <c r="BL370" i="1" s="1"/>
  <c r="BN405" i="1"/>
  <c r="BL405" i="1" s="1"/>
  <c r="BL444" i="1"/>
  <c r="BN399" i="1"/>
  <c r="BL399" i="1" s="1"/>
  <c r="BN790" i="1"/>
  <c r="BL790" i="1" s="1"/>
  <c r="BL362" i="1"/>
  <c r="BN423" i="1"/>
  <c r="BL423" i="1" s="1"/>
  <c r="BN394" i="1"/>
  <c r="BL394" i="1" s="1"/>
  <c r="BL357" i="1"/>
  <c r="BL682" i="1"/>
  <c r="BN798" i="1"/>
  <c r="BL798" i="1" s="1"/>
  <c r="BN414" i="1"/>
  <c r="BL414" i="1" s="1"/>
  <c r="BN371" i="1"/>
  <c r="BL371" i="1" s="1"/>
  <c r="BN181" i="1"/>
  <c r="BL181" i="1" s="1"/>
  <c r="BN418" i="1"/>
  <c r="BN726" i="1"/>
  <c r="BL726" i="1" s="1"/>
  <c r="BN391" i="1"/>
  <c r="BL391" i="1" s="1"/>
  <c r="BN578" i="1"/>
  <c r="BL578" i="1" s="1"/>
  <c r="BN801" i="1"/>
  <c r="BL801" i="1" s="1"/>
  <c r="BN431" i="1"/>
  <c r="BL431" i="1" s="1"/>
  <c r="BN397" i="1"/>
  <c r="BL397" i="1" s="1"/>
  <c r="BN242" i="1"/>
  <c r="BL242" i="1" s="1"/>
  <c r="BL452" i="1"/>
  <c r="BL353" i="1"/>
  <c r="BN379" i="1"/>
  <c r="BN427" i="1"/>
  <c r="BL427" i="1" s="1"/>
  <c r="BL364" i="1"/>
  <c r="BN412" i="1"/>
  <c r="BL412" i="1" s="1"/>
  <c r="BL696" i="1"/>
  <c r="BL491" i="1"/>
  <c r="BM491" i="1" s="1"/>
  <c r="BN783" i="1"/>
  <c r="BL783" i="1" s="1"/>
  <c r="BN718" i="1"/>
  <c r="BL718" i="1" s="1"/>
  <c r="BN375" i="1"/>
  <c r="BL375" i="1" s="1"/>
  <c r="BN436" i="1"/>
  <c r="BL436" i="1" s="1"/>
  <c r="BN407" i="1"/>
  <c r="BL407" i="1" s="1"/>
  <c r="BN429" i="1"/>
  <c r="BL429" i="1" s="1"/>
  <c r="BM429" i="1" s="1"/>
  <c r="BN268" i="1"/>
  <c r="BL474" i="1"/>
  <c r="BM474" i="1" s="1"/>
  <c r="BN296" i="1"/>
  <c r="BL296" i="1" s="1"/>
  <c r="BN592" i="1"/>
  <c r="BL592" i="1" s="1"/>
  <c r="BN404" i="1"/>
  <c r="BL404" i="1" s="1"/>
  <c r="BN719" i="1"/>
  <c r="BL719" i="1" s="1"/>
  <c r="BN680" i="1"/>
  <c r="BL680" i="1" s="1"/>
  <c r="BN616" i="1"/>
  <c r="BL616" i="1" s="1"/>
  <c r="BN143" i="1"/>
  <c r="BN421" i="1"/>
  <c r="BL421" i="1" s="1"/>
  <c r="H67" i="1"/>
  <c r="H67" i="2" s="1"/>
  <c r="H761" i="1"/>
  <c r="H761" i="2" s="1"/>
  <c r="H745" i="1"/>
  <c r="H745" i="2" s="1"/>
  <c r="H721" i="1"/>
  <c r="I721" i="1" s="1"/>
  <c r="J721" i="1" s="1"/>
  <c r="K721" i="1" s="1"/>
  <c r="L721" i="1" s="1"/>
  <c r="H705" i="1"/>
  <c r="H705" i="2" s="1"/>
  <c r="H617" i="1"/>
  <c r="I617" i="1" s="1"/>
  <c r="J617" i="1" s="1"/>
  <c r="K617" i="1" s="1"/>
  <c r="L617" i="1" s="1"/>
  <c r="M617" i="1" s="1"/>
  <c r="N617" i="1" s="1"/>
  <c r="O617" i="1" s="1"/>
  <c r="P617" i="1" s="1"/>
  <c r="Q617" i="1" s="1"/>
  <c r="R617" i="1" s="1"/>
  <c r="S617" i="1" s="1"/>
  <c r="T617" i="1" s="1"/>
  <c r="U617" i="1" s="1"/>
  <c r="V617" i="1" s="1"/>
  <c r="W617" i="1" s="1"/>
  <c r="X617" i="1" s="1"/>
  <c r="Y617" i="1" s="1"/>
  <c r="Z617" i="1" s="1"/>
  <c r="AA617" i="1" s="1"/>
  <c r="AB617" i="1" s="1"/>
  <c r="AC617" i="1" s="1"/>
  <c r="AD617" i="1" s="1"/>
  <c r="AE617" i="1" s="1"/>
  <c r="AF617" i="1" s="1"/>
  <c r="AG617" i="1" s="1"/>
  <c r="AH617" i="1" s="1"/>
  <c r="AI617" i="1" s="1"/>
  <c r="AJ617" i="1" s="1"/>
  <c r="AK617" i="1" s="1"/>
  <c r="AL617" i="1" s="1"/>
  <c r="AM617" i="1" s="1"/>
  <c r="AN617" i="1" s="1"/>
  <c r="AO617" i="1" s="1"/>
  <c r="AP617" i="1" s="1"/>
  <c r="AQ617" i="1" s="1"/>
  <c r="AR617" i="1" s="1"/>
  <c r="AS617" i="1" s="1"/>
  <c r="AT617" i="1" s="1"/>
  <c r="AU617" i="1" s="1"/>
  <c r="AV617" i="1" s="1"/>
  <c r="AW617" i="1" s="1"/>
  <c r="AX617" i="1" s="1"/>
  <c r="AY617" i="1" s="1"/>
  <c r="AZ617" i="1" s="1"/>
  <c r="BA617" i="1" s="1"/>
  <c r="BB617" i="1" s="1"/>
  <c r="BC617" i="1" s="1"/>
  <c r="BD617" i="1" s="1"/>
  <c r="BE617" i="1" s="1"/>
  <c r="BF617" i="1" s="1"/>
  <c r="BG617" i="1" s="1"/>
  <c r="BH617" i="1" s="1"/>
  <c r="H601" i="1"/>
  <c r="I601" i="1" s="1"/>
  <c r="J601" i="1" s="1"/>
  <c r="K601" i="1" s="1"/>
  <c r="L601" i="1" s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X601" i="1" s="1"/>
  <c r="Y601" i="1" s="1"/>
  <c r="Z601" i="1" s="1"/>
  <c r="AA601" i="1" s="1"/>
  <c r="AB601" i="1" s="1"/>
  <c r="AC601" i="1" s="1"/>
  <c r="AD601" i="1" s="1"/>
  <c r="AE601" i="1" s="1"/>
  <c r="AF601" i="1" s="1"/>
  <c r="AG601" i="1" s="1"/>
  <c r="AH601" i="1" s="1"/>
  <c r="AI601" i="1" s="1"/>
  <c r="AJ601" i="1" s="1"/>
  <c r="AK601" i="1" s="1"/>
  <c r="AL601" i="1" s="1"/>
  <c r="AM601" i="1" s="1"/>
  <c r="AN601" i="1" s="1"/>
  <c r="AO601" i="1" s="1"/>
  <c r="AP601" i="1" s="1"/>
  <c r="AQ601" i="1" s="1"/>
  <c r="AR601" i="1" s="1"/>
  <c r="AS601" i="1" s="1"/>
  <c r="AT601" i="1" s="1"/>
  <c r="AU601" i="1" s="1"/>
  <c r="AV601" i="1" s="1"/>
  <c r="AW601" i="1" s="1"/>
  <c r="AX601" i="1" s="1"/>
  <c r="AY601" i="1" s="1"/>
  <c r="AZ601" i="1" s="1"/>
  <c r="BA601" i="1" s="1"/>
  <c r="BB601" i="1" s="1"/>
  <c r="BC601" i="1" s="1"/>
  <c r="BD601" i="1" s="1"/>
  <c r="BE601" i="1" s="1"/>
  <c r="BF601" i="1" s="1"/>
  <c r="BG601" i="1" s="1"/>
  <c r="BH601" i="1" s="1"/>
  <c r="H569" i="1"/>
  <c r="H569" i="2" s="1"/>
  <c r="H553" i="1"/>
  <c r="H553" i="2" s="1"/>
  <c r="H529" i="1"/>
  <c r="I529" i="1" s="1"/>
  <c r="J529" i="1" s="1"/>
  <c r="K529" i="1" s="1"/>
  <c r="L529" i="1" s="1"/>
  <c r="K513" i="1"/>
  <c r="K515" i="1" s="1"/>
  <c r="K515" i="2" s="1"/>
  <c r="H425" i="1"/>
  <c r="H425" i="2" s="1"/>
  <c r="H409" i="1"/>
  <c r="I409" i="1" s="1"/>
  <c r="J409" i="1" s="1"/>
  <c r="K409" i="1" s="1"/>
  <c r="L409" i="1" s="1"/>
  <c r="H231" i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AD231" i="1" s="1"/>
  <c r="AE231" i="1" s="1"/>
  <c r="AF231" i="1" s="1"/>
  <c r="AG231" i="1" s="1"/>
  <c r="AH231" i="1" s="1"/>
  <c r="AI231" i="1" s="1"/>
  <c r="AJ231" i="1" s="1"/>
  <c r="AK231" i="1" s="1"/>
  <c r="AL231" i="1" s="1"/>
  <c r="AM231" i="1" s="1"/>
  <c r="AN231" i="1" s="1"/>
  <c r="AO231" i="1" s="1"/>
  <c r="AP231" i="1" s="1"/>
  <c r="AQ231" i="1" s="1"/>
  <c r="AR231" i="1" s="1"/>
  <c r="AS231" i="1" s="1"/>
  <c r="AT231" i="1" s="1"/>
  <c r="AU231" i="1" s="1"/>
  <c r="AV231" i="1" s="1"/>
  <c r="AW231" i="1" s="1"/>
  <c r="AX231" i="1" s="1"/>
  <c r="AY231" i="1" s="1"/>
  <c r="AZ231" i="1" s="1"/>
  <c r="BA231" i="1" s="1"/>
  <c r="BB231" i="1" s="1"/>
  <c r="BC231" i="1" s="1"/>
  <c r="BD231" i="1" s="1"/>
  <c r="BE231" i="1" s="1"/>
  <c r="BF231" i="1" s="1"/>
  <c r="BG231" i="1" s="1"/>
  <c r="BH231" i="1" s="1"/>
  <c r="H307" i="1"/>
  <c r="H305" i="2" s="1"/>
  <c r="H159" i="1"/>
  <c r="I159" i="1" s="1"/>
  <c r="J159" i="1" s="1"/>
  <c r="K159" i="1" s="1"/>
  <c r="L159" i="1" s="1"/>
  <c r="H169" i="1"/>
  <c r="H169" i="2" s="1"/>
  <c r="H153" i="1"/>
  <c r="H153" i="2" s="1"/>
  <c r="H129" i="1"/>
  <c r="I129" i="1" s="1"/>
  <c r="J129" i="1" s="1"/>
  <c r="K129" i="1" s="1"/>
  <c r="L129" i="1" s="1"/>
  <c r="L129" i="2" s="1"/>
  <c r="H113" i="1"/>
  <c r="H113" i="2" s="1"/>
  <c r="H81" i="1"/>
  <c r="I81" i="1" s="1"/>
  <c r="J81" i="1" s="1"/>
  <c r="K81" i="1" s="1"/>
  <c r="L81" i="1" s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AD81" i="1" s="1"/>
  <c r="AE81" i="1" s="1"/>
  <c r="AF81" i="1" s="1"/>
  <c r="AG81" i="1" s="1"/>
  <c r="AH81" i="1" s="1"/>
  <c r="AI81" i="1" s="1"/>
  <c r="AJ81" i="1" s="1"/>
  <c r="AK81" i="1" s="1"/>
  <c r="AL81" i="1" s="1"/>
  <c r="AM81" i="1" s="1"/>
  <c r="AN81" i="1" s="1"/>
  <c r="H136" i="1"/>
  <c r="I136" i="1" s="1"/>
  <c r="J136" i="1" s="1"/>
  <c r="K136" i="1" s="1"/>
  <c r="L136" i="1" s="1"/>
  <c r="L136" i="2" s="1"/>
  <c r="H120" i="1"/>
  <c r="H120" i="2" s="1"/>
  <c r="H88" i="1"/>
  <c r="I88" i="1" s="1"/>
  <c r="J88" i="1" s="1"/>
  <c r="K88" i="1" s="1"/>
  <c r="L88" i="1" s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X88" i="1" s="1"/>
  <c r="Y88" i="1" s="1"/>
  <c r="Z88" i="1" s="1"/>
  <c r="AA88" i="1" s="1"/>
  <c r="AB88" i="1" s="1"/>
  <c r="AC88" i="1" s="1"/>
  <c r="AD88" i="1" s="1"/>
  <c r="AE88" i="1" s="1"/>
  <c r="AF88" i="1" s="1"/>
  <c r="AG88" i="1" s="1"/>
  <c r="AH88" i="1" s="1"/>
  <c r="AI88" i="1" s="1"/>
  <c r="AJ88" i="1" s="1"/>
  <c r="AK88" i="1" s="1"/>
  <c r="AL88" i="1" s="1"/>
  <c r="AM88" i="1" s="1"/>
  <c r="AN88" i="1" s="1"/>
  <c r="H57" i="1"/>
  <c r="H57" i="2" s="1"/>
  <c r="H41" i="1"/>
  <c r="H41" i="2" s="1"/>
  <c r="H791" i="1"/>
  <c r="H791" i="2" s="1"/>
  <c r="H775" i="1"/>
  <c r="I775" i="1" s="1"/>
  <c r="J775" i="1" s="1"/>
  <c r="K775" i="1" s="1"/>
  <c r="L775" i="1" s="1"/>
  <c r="H751" i="1"/>
  <c r="H751" i="2" s="1"/>
  <c r="H735" i="1"/>
  <c r="I735" i="1" s="1"/>
  <c r="J735" i="1" s="1"/>
  <c r="K735" i="1" s="1"/>
  <c r="L735" i="1" s="1"/>
  <c r="H687" i="1"/>
  <c r="H687" i="2" s="1"/>
  <c r="H671" i="1"/>
  <c r="H671" i="2" s="1"/>
  <c r="H583" i="1"/>
  <c r="H583" i="2" s="1"/>
  <c r="H543" i="1"/>
  <c r="H543" i="2" s="1"/>
  <c r="H527" i="1"/>
  <c r="H527" i="2" s="1"/>
  <c r="H298" i="1"/>
  <c r="H150" i="1"/>
  <c r="I150" i="1" s="1"/>
  <c r="J150" i="1" s="1"/>
  <c r="K150" i="1" s="1"/>
  <c r="L150" i="1" s="1"/>
  <c r="H391" i="1"/>
  <c r="H391" i="2" s="1"/>
  <c r="H375" i="1"/>
  <c r="H375" i="2" s="1"/>
  <c r="H335" i="2"/>
  <c r="H233" i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Y233" i="1" s="1"/>
  <c r="Z233" i="1" s="1"/>
  <c r="AA233" i="1" s="1"/>
  <c r="AB233" i="1" s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AU233" i="1" s="1"/>
  <c r="AV233" i="1" s="1"/>
  <c r="AW233" i="1" s="1"/>
  <c r="AX233" i="1" s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H321" i="1"/>
  <c r="H173" i="1"/>
  <c r="H95" i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I71" i="1"/>
  <c r="J71" i="1" s="1"/>
  <c r="K71" i="1" s="1"/>
  <c r="L71" i="1" s="1"/>
  <c r="H48" i="1"/>
  <c r="H48" i="2" s="1"/>
  <c r="H798" i="1"/>
  <c r="I798" i="1" s="1"/>
  <c r="J798" i="1" s="1"/>
  <c r="K798" i="1" s="1"/>
  <c r="L798" i="1" s="1"/>
  <c r="H782" i="1"/>
  <c r="I782" i="1" s="1"/>
  <c r="J782" i="1" s="1"/>
  <c r="K782" i="1" s="1"/>
  <c r="L782" i="1" s="1"/>
  <c r="H758" i="1"/>
  <c r="I758" i="1" s="1"/>
  <c r="J758" i="1" s="1"/>
  <c r="K758" i="1" s="1"/>
  <c r="L758" i="1" s="1"/>
  <c r="H742" i="1"/>
  <c r="H742" i="2" s="1"/>
  <c r="H694" i="1"/>
  <c r="H694" i="2" s="1"/>
  <c r="H217" i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AU217" i="1" s="1"/>
  <c r="AV217" i="1" s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H606" i="1"/>
  <c r="I606" i="1" s="1"/>
  <c r="J606" i="1" s="1"/>
  <c r="K606" i="1" s="1"/>
  <c r="L606" i="1" s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X606" i="1" s="1"/>
  <c r="Y606" i="1" s="1"/>
  <c r="Z606" i="1" s="1"/>
  <c r="AA606" i="1" s="1"/>
  <c r="AB606" i="1" s="1"/>
  <c r="AC606" i="1" s="1"/>
  <c r="AD606" i="1" s="1"/>
  <c r="AE606" i="1" s="1"/>
  <c r="AF606" i="1" s="1"/>
  <c r="AG606" i="1" s="1"/>
  <c r="AH606" i="1" s="1"/>
  <c r="AI606" i="1" s="1"/>
  <c r="AJ606" i="1" s="1"/>
  <c r="AK606" i="1" s="1"/>
  <c r="AL606" i="1" s="1"/>
  <c r="AM606" i="1" s="1"/>
  <c r="AN606" i="1" s="1"/>
  <c r="AO606" i="1" s="1"/>
  <c r="AP606" i="1" s="1"/>
  <c r="AQ606" i="1" s="1"/>
  <c r="AR606" i="1" s="1"/>
  <c r="AS606" i="1" s="1"/>
  <c r="AT606" i="1" s="1"/>
  <c r="AU606" i="1" s="1"/>
  <c r="AV606" i="1" s="1"/>
  <c r="AW606" i="1" s="1"/>
  <c r="AX606" i="1" s="1"/>
  <c r="AY606" i="1" s="1"/>
  <c r="AZ606" i="1" s="1"/>
  <c r="BA606" i="1" s="1"/>
  <c r="BB606" i="1" s="1"/>
  <c r="BC606" i="1" s="1"/>
  <c r="BD606" i="1" s="1"/>
  <c r="BE606" i="1" s="1"/>
  <c r="BF606" i="1" s="1"/>
  <c r="BG606" i="1" s="1"/>
  <c r="BH606" i="1" s="1"/>
  <c r="H590" i="1"/>
  <c r="I590" i="1" s="1"/>
  <c r="J590" i="1" s="1"/>
  <c r="K590" i="1" s="1"/>
  <c r="L590" i="1" s="1"/>
  <c r="M590" i="1" s="1"/>
  <c r="N590" i="1" s="1"/>
  <c r="O590" i="1" s="1"/>
  <c r="P590" i="1" s="1"/>
  <c r="Q590" i="1" s="1"/>
  <c r="R590" i="1" s="1"/>
  <c r="S590" i="1" s="1"/>
  <c r="T590" i="1" s="1"/>
  <c r="U590" i="1" s="1"/>
  <c r="V590" i="1" s="1"/>
  <c r="W590" i="1" s="1"/>
  <c r="X590" i="1" s="1"/>
  <c r="Y590" i="1" s="1"/>
  <c r="Z590" i="1" s="1"/>
  <c r="AA590" i="1" s="1"/>
  <c r="AB590" i="1" s="1"/>
  <c r="AC590" i="1" s="1"/>
  <c r="AD590" i="1" s="1"/>
  <c r="AE590" i="1" s="1"/>
  <c r="AF590" i="1" s="1"/>
  <c r="AG590" i="1" s="1"/>
  <c r="AH590" i="1" s="1"/>
  <c r="AI590" i="1" s="1"/>
  <c r="AJ590" i="1" s="1"/>
  <c r="AK590" i="1" s="1"/>
  <c r="AL590" i="1" s="1"/>
  <c r="AM590" i="1" s="1"/>
  <c r="AN590" i="1" s="1"/>
  <c r="AO590" i="1" s="1"/>
  <c r="AP590" i="1" s="1"/>
  <c r="AQ590" i="1" s="1"/>
  <c r="AR590" i="1" s="1"/>
  <c r="AS590" i="1" s="1"/>
  <c r="AT590" i="1" s="1"/>
  <c r="AU590" i="1" s="1"/>
  <c r="AV590" i="1" s="1"/>
  <c r="AW590" i="1" s="1"/>
  <c r="AX590" i="1" s="1"/>
  <c r="AY590" i="1" s="1"/>
  <c r="AZ590" i="1" s="1"/>
  <c r="BA590" i="1" s="1"/>
  <c r="BB590" i="1" s="1"/>
  <c r="BC590" i="1" s="1"/>
  <c r="BD590" i="1" s="1"/>
  <c r="BE590" i="1" s="1"/>
  <c r="BF590" i="1" s="1"/>
  <c r="BG590" i="1" s="1"/>
  <c r="BH590" i="1" s="1"/>
  <c r="H566" i="1"/>
  <c r="I566" i="1" s="1"/>
  <c r="J566" i="1" s="1"/>
  <c r="K566" i="1" s="1"/>
  <c r="L566" i="1" s="1"/>
  <c r="H550" i="1"/>
  <c r="H550" i="2" s="1"/>
  <c r="H398" i="1"/>
  <c r="H398" i="2" s="1"/>
  <c r="H358" i="2"/>
  <c r="H310" i="1"/>
  <c r="H310" i="2" s="1"/>
  <c r="H294" i="2"/>
  <c r="H102" i="1"/>
  <c r="I102" i="1" s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H78" i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H34" i="1"/>
  <c r="H34" i="2" s="1"/>
  <c r="I805" i="1"/>
  <c r="J805" i="1" s="1"/>
  <c r="H765" i="1"/>
  <c r="H765" i="2" s="1"/>
  <c r="H749" i="1"/>
  <c r="H749" i="2" s="1"/>
  <c r="H717" i="1"/>
  <c r="H717" i="2" s="1"/>
  <c r="H701" i="1"/>
  <c r="H701" i="2" s="1"/>
  <c r="H677" i="1"/>
  <c r="I677" i="1" s="1"/>
  <c r="J677" i="1" s="1"/>
  <c r="K677" i="1" s="1"/>
  <c r="L677" i="1" s="1"/>
  <c r="M677" i="1" s="1"/>
  <c r="N677" i="1" s="1"/>
  <c r="O677" i="1" s="1"/>
  <c r="P677" i="1" s="1"/>
  <c r="Q677" i="1" s="1"/>
  <c r="R677" i="1" s="1"/>
  <c r="S677" i="1" s="1"/>
  <c r="T677" i="1" s="1"/>
  <c r="U677" i="1" s="1"/>
  <c r="V677" i="1" s="1"/>
  <c r="W677" i="1" s="1"/>
  <c r="X677" i="1" s="1"/>
  <c r="Y677" i="1" s="1"/>
  <c r="Z677" i="1" s="1"/>
  <c r="AA677" i="1" s="1"/>
  <c r="AB677" i="1" s="1"/>
  <c r="AC677" i="1" s="1"/>
  <c r="AD677" i="1" s="1"/>
  <c r="AE677" i="1" s="1"/>
  <c r="AF677" i="1" s="1"/>
  <c r="AG677" i="1" s="1"/>
  <c r="AH677" i="1" s="1"/>
  <c r="AI677" i="1" s="1"/>
  <c r="AJ677" i="1" s="1"/>
  <c r="AK677" i="1" s="1"/>
  <c r="AL677" i="1" s="1"/>
  <c r="AM677" i="1" s="1"/>
  <c r="AN677" i="1" s="1"/>
  <c r="AO677" i="1" s="1"/>
  <c r="AP677" i="1" s="1"/>
  <c r="AQ677" i="1" s="1"/>
  <c r="AR677" i="1" s="1"/>
  <c r="AS677" i="1" s="1"/>
  <c r="AT677" i="1" s="1"/>
  <c r="AU677" i="1" s="1"/>
  <c r="AV677" i="1" s="1"/>
  <c r="AW677" i="1" s="1"/>
  <c r="AX677" i="1" s="1"/>
  <c r="AY677" i="1" s="1"/>
  <c r="AZ677" i="1" s="1"/>
  <c r="BA677" i="1" s="1"/>
  <c r="BB677" i="1" s="1"/>
  <c r="BC677" i="1" s="1"/>
  <c r="BD677" i="1" s="1"/>
  <c r="BE677" i="1" s="1"/>
  <c r="BF677" i="1" s="1"/>
  <c r="BG677" i="1" s="1"/>
  <c r="BH677" i="1" s="1"/>
  <c r="H661" i="1"/>
  <c r="H613" i="1"/>
  <c r="I613" i="1" s="1"/>
  <c r="J613" i="1" s="1"/>
  <c r="K613" i="1" s="1"/>
  <c r="L613" i="1" s="1"/>
  <c r="M613" i="1" s="1"/>
  <c r="N613" i="1" s="1"/>
  <c r="O613" i="1" s="1"/>
  <c r="P613" i="1" s="1"/>
  <c r="Q613" i="1" s="1"/>
  <c r="R613" i="1" s="1"/>
  <c r="S613" i="1" s="1"/>
  <c r="T613" i="1" s="1"/>
  <c r="U613" i="1" s="1"/>
  <c r="V613" i="1" s="1"/>
  <c r="W613" i="1" s="1"/>
  <c r="X613" i="1" s="1"/>
  <c r="Y613" i="1" s="1"/>
  <c r="Z613" i="1" s="1"/>
  <c r="AA613" i="1" s="1"/>
  <c r="AB613" i="1" s="1"/>
  <c r="AC613" i="1" s="1"/>
  <c r="AD613" i="1" s="1"/>
  <c r="AE613" i="1" s="1"/>
  <c r="AF613" i="1" s="1"/>
  <c r="AG613" i="1" s="1"/>
  <c r="AH613" i="1" s="1"/>
  <c r="AI613" i="1" s="1"/>
  <c r="AJ613" i="1" s="1"/>
  <c r="AK613" i="1" s="1"/>
  <c r="AL613" i="1" s="1"/>
  <c r="AM613" i="1" s="1"/>
  <c r="AN613" i="1" s="1"/>
  <c r="AO613" i="1" s="1"/>
  <c r="AP613" i="1" s="1"/>
  <c r="AQ613" i="1" s="1"/>
  <c r="AR613" i="1" s="1"/>
  <c r="AS613" i="1" s="1"/>
  <c r="AT613" i="1" s="1"/>
  <c r="AU613" i="1" s="1"/>
  <c r="AV613" i="1" s="1"/>
  <c r="AW613" i="1" s="1"/>
  <c r="AX613" i="1" s="1"/>
  <c r="AY613" i="1" s="1"/>
  <c r="AZ613" i="1" s="1"/>
  <c r="BA613" i="1" s="1"/>
  <c r="BB613" i="1" s="1"/>
  <c r="BC613" i="1" s="1"/>
  <c r="BD613" i="1" s="1"/>
  <c r="BE613" i="1" s="1"/>
  <c r="BF613" i="1" s="1"/>
  <c r="BG613" i="1" s="1"/>
  <c r="BH613" i="1" s="1"/>
  <c r="H597" i="1"/>
  <c r="I597" i="1" s="1"/>
  <c r="J597" i="1" s="1"/>
  <c r="K597" i="1" s="1"/>
  <c r="L597" i="1" s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X597" i="1" s="1"/>
  <c r="Y597" i="1" s="1"/>
  <c r="Z597" i="1" s="1"/>
  <c r="AA597" i="1" s="1"/>
  <c r="AB597" i="1" s="1"/>
  <c r="AC597" i="1" s="1"/>
  <c r="AD597" i="1" s="1"/>
  <c r="AE597" i="1" s="1"/>
  <c r="AF597" i="1" s="1"/>
  <c r="AG597" i="1" s="1"/>
  <c r="AH597" i="1" s="1"/>
  <c r="AI597" i="1" s="1"/>
  <c r="AJ597" i="1" s="1"/>
  <c r="AK597" i="1" s="1"/>
  <c r="AL597" i="1" s="1"/>
  <c r="AM597" i="1" s="1"/>
  <c r="AN597" i="1" s="1"/>
  <c r="AO597" i="1" s="1"/>
  <c r="AP597" i="1" s="1"/>
  <c r="AQ597" i="1" s="1"/>
  <c r="AR597" i="1" s="1"/>
  <c r="AS597" i="1" s="1"/>
  <c r="AT597" i="1" s="1"/>
  <c r="AU597" i="1" s="1"/>
  <c r="AV597" i="1" s="1"/>
  <c r="AW597" i="1" s="1"/>
  <c r="AX597" i="1" s="1"/>
  <c r="AY597" i="1" s="1"/>
  <c r="AZ597" i="1" s="1"/>
  <c r="BA597" i="1" s="1"/>
  <c r="BB597" i="1" s="1"/>
  <c r="BC597" i="1" s="1"/>
  <c r="BD597" i="1" s="1"/>
  <c r="BE597" i="1" s="1"/>
  <c r="BF597" i="1" s="1"/>
  <c r="BG597" i="1" s="1"/>
  <c r="BH597" i="1" s="1"/>
  <c r="H573" i="1"/>
  <c r="H573" i="2" s="1"/>
  <c r="H557" i="1"/>
  <c r="I557" i="1" s="1"/>
  <c r="J557" i="1" s="1"/>
  <c r="K557" i="1" s="1"/>
  <c r="L557" i="1" s="1"/>
  <c r="H224" i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AU224" i="1" s="1"/>
  <c r="AV224" i="1" s="1"/>
  <c r="AW224" i="1" s="1"/>
  <c r="AX224" i="1" s="1"/>
  <c r="AY224" i="1" s="1"/>
  <c r="AZ224" i="1" s="1"/>
  <c r="BA224" i="1" s="1"/>
  <c r="BB224" i="1" s="1"/>
  <c r="BC224" i="1" s="1"/>
  <c r="BD224" i="1" s="1"/>
  <c r="BE224" i="1" s="1"/>
  <c r="BF224" i="1" s="1"/>
  <c r="BG224" i="1" s="1"/>
  <c r="BH224" i="1" s="1"/>
  <c r="H421" i="1"/>
  <c r="I421" i="1" s="1"/>
  <c r="J421" i="1" s="1"/>
  <c r="K421" i="1" s="1"/>
  <c r="L421" i="1" s="1"/>
  <c r="H405" i="1"/>
  <c r="H405" i="2" s="1"/>
  <c r="H381" i="1"/>
  <c r="I381" i="1" s="1"/>
  <c r="J381" i="1" s="1"/>
  <c r="K381" i="1" s="1"/>
  <c r="L381" i="1" s="1"/>
  <c r="H365" i="1"/>
  <c r="H365" i="2" s="1"/>
  <c r="H317" i="1"/>
  <c r="I317" i="1" s="1"/>
  <c r="J317" i="1" s="1"/>
  <c r="K317" i="1" s="1"/>
  <c r="L317" i="1" s="1"/>
  <c r="H301" i="1"/>
  <c r="H125" i="1"/>
  <c r="I125" i="1" s="1"/>
  <c r="J125" i="1" s="1"/>
  <c r="K125" i="1" s="1"/>
  <c r="L125" i="1" s="1"/>
  <c r="L125" i="2" s="1"/>
  <c r="H109" i="1"/>
  <c r="I109" i="1" s="1"/>
  <c r="J109" i="1" s="1"/>
  <c r="K109" i="1" s="1"/>
  <c r="L109" i="1" s="1"/>
  <c r="L109" i="2" s="1"/>
  <c r="H85" i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H247" i="1"/>
  <c r="I247" i="1" s="1"/>
  <c r="J247" i="1" s="1"/>
  <c r="H143" i="2"/>
  <c r="H220" i="2"/>
  <c r="H395" i="2"/>
  <c r="I395" i="1"/>
  <c r="J395" i="1" s="1"/>
  <c r="K395" i="1" s="1"/>
  <c r="L395" i="1" s="1"/>
  <c r="H331" i="2"/>
  <c r="H227" i="2"/>
  <c r="H60" i="2"/>
  <c r="H418" i="2"/>
  <c r="H250" i="2"/>
  <c r="H74" i="2"/>
  <c r="H627" i="2"/>
  <c r="H243" i="2"/>
  <c r="H513" i="2"/>
  <c r="H712" i="2"/>
  <c r="H236" i="2"/>
  <c r="H71" i="2"/>
  <c r="BK649" i="1"/>
  <c r="L649" i="1"/>
  <c r="K649" i="2"/>
  <c r="AP770" i="2"/>
  <c r="H32" i="1"/>
  <c r="K32" i="1"/>
  <c r="I32" i="1"/>
  <c r="P32" i="1"/>
  <c r="Q32" i="1"/>
  <c r="S32" i="1"/>
  <c r="J32" i="1"/>
  <c r="R32" i="1"/>
  <c r="L32" i="1"/>
  <c r="T32" i="1"/>
  <c r="U32" i="1" s="1"/>
  <c r="M32" i="1"/>
  <c r="N32" i="1"/>
  <c r="O32" i="1"/>
  <c r="R349" i="1" l="1"/>
  <c r="S349" i="1"/>
  <c r="T349" i="1"/>
  <c r="L349" i="1"/>
  <c r="M349" i="1"/>
  <c r="U349" i="1"/>
  <c r="N349" i="1"/>
  <c r="V349" i="1"/>
  <c r="O349" i="1"/>
  <c r="W349" i="1"/>
  <c r="Y349" i="1"/>
  <c r="P349" i="1"/>
  <c r="X349" i="1"/>
  <c r="Q349" i="1"/>
  <c r="O345" i="1"/>
  <c r="P345" i="1"/>
  <c r="X345" i="1"/>
  <c r="R345" i="1"/>
  <c r="Q345" i="1"/>
  <c r="Y345" i="1"/>
  <c r="S345" i="1"/>
  <c r="L345" i="1"/>
  <c r="T345" i="1"/>
  <c r="M345" i="1"/>
  <c r="U345" i="1"/>
  <c r="W345" i="1"/>
  <c r="N345" i="1"/>
  <c r="V345" i="1"/>
  <c r="L343" i="1"/>
  <c r="M343" i="1"/>
  <c r="L337" i="1"/>
  <c r="M337" i="1"/>
  <c r="M332" i="1"/>
  <c r="L332" i="1"/>
  <c r="M341" i="1"/>
  <c r="L341" i="1"/>
  <c r="L360" i="1"/>
  <c r="M360" i="1"/>
  <c r="M364" i="1"/>
  <c r="L364" i="1"/>
  <c r="L355" i="1"/>
  <c r="M355" i="1"/>
  <c r="M329" i="1"/>
  <c r="L330" i="1"/>
  <c r="M330" i="1"/>
  <c r="M357" i="1"/>
  <c r="L357" i="1"/>
  <c r="M339" i="1"/>
  <c r="L339" i="1"/>
  <c r="M353" i="1"/>
  <c r="L353" i="1"/>
  <c r="M348" i="1"/>
  <c r="L348" i="1"/>
  <c r="BM334" i="1"/>
  <c r="M334" i="1"/>
  <c r="L334" i="1"/>
  <c r="M362" i="1"/>
  <c r="L362" i="1"/>
  <c r="M350" i="1"/>
  <c r="L350" i="1"/>
  <c r="M346" i="1"/>
  <c r="L346" i="1"/>
  <c r="H768" i="2"/>
  <c r="BM596" i="1"/>
  <c r="BM540" i="1"/>
  <c r="BM220" i="1"/>
  <c r="BM222" i="1"/>
  <c r="BM376" i="1"/>
  <c r="BM348" i="1"/>
  <c r="BM232" i="1"/>
  <c r="BM61" i="1"/>
  <c r="BM264" i="1"/>
  <c r="BM302" i="1"/>
  <c r="X92" i="1"/>
  <c r="Y92" i="1" s="1"/>
  <c r="Z92" i="1" s="1"/>
  <c r="AA92" i="1" s="1"/>
  <c r="AB92" i="1" s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BM39" i="1"/>
  <c r="J449" i="1"/>
  <c r="I449" i="2"/>
  <c r="H492" i="2"/>
  <c r="I472" i="1"/>
  <c r="H472" i="2"/>
  <c r="J465" i="1"/>
  <c r="I465" i="2"/>
  <c r="L650" i="2"/>
  <c r="BM761" i="1"/>
  <c r="BM176" i="1"/>
  <c r="J442" i="1"/>
  <c r="I442" i="2"/>
  <c r="J458" i="1"/>
  <c r="I458" i="2"/>
  <c r="J462" i="1"/>
  <c r="J462" i="2" s="1"/>
  <c r="BM731" i="1"/>
  <c r="BM262" i="1"/>
  <c r="J469" i="1"/>
  <c r="J469" i="2" s="1"/>
  <c r="BM353" i="1"/>
  <c r="BM145" i="1"/>
  <c r="BM611" i="1"/>
  <c r="BM717" i="1"/>
  <c r="BM74" i="1"/>
  <c r="BM273" i="1"/>
  <c r="BM49" i="1"/>
  <c r="J446" i="1"/>
  <c r="J446" i="2" s="1"/>
  <c r="BM421" i="1"/>
  <c r="BM181" i="1"/>
  <c r="BM40" i="1"/>
  <c r="BM132" i="1"/>
  <c r="BM546" i="1"/>
  <c r="BM221" i="1"/>
  <c r="BM93" i="1"/>
  <c r="BM715" i="1"/>
  <c r="BM105" i="1"/>
  <c r="J453" i="1"/>
  <c r="J453" i="2" s="1"/>
  <c r="J455" i="1"/>
  <c r="J455" i="2" s="1"/>
  <c r="H691" i="2"/>
  <c r="J439" i="1"/>
  <c r="J439" i="2" s="1"/>
  <c r="BM708" i="1"/>
  <c r="BM449" i="1"/>
  <c r="BM89" i="1"/>
  <c r="BM219" i="1"/>
  <c r="BL649" i="1"/>
  <c r="N649" i="1" s="1"/>
  <c r="BM399" i="1"/>
  <c r="BM201" i="1"/>
  <c r="BM290" i="1"/>
  <c r="BM130" i="1"/>
  <c r="AC130" i="1" s="1"/>
  <c r="BM736" i="1"/>
  <c r="BM593" i="1"/>
  <c r="BM760" i="1"/>
  <c r="AK760" i="1" s="1"/>
  <c r="BM710" i="1"/>
  <c r="BM803" i="1"/>
  <c r="BM797" i="1"/>
  <c r="BM579" i="1"/>
  <c r="BM172" i="1"/>
  <c r="H499" i="2"/>
  <c r="BM404" i="1"/>
  <c r="BM213" i="1"/>
  <c r="BM230" i="1"/>
  <c r="BM424" i="1"/>
  <c r="BM777" i="1"/>
  <c r="BM144" i="1"/>
  <c r="BM753" i="1"/>
  <c r="AH753" i="1" s="1"/>
  <c r="H476" i="2"/>
  <c r="BM235" i="1"/>
  <c r="I416" i="1"/>
  <c r="J416" i="1" s="1"/>
  <c r="K416" i="1" s="1"/>
  <c r="L416" i="1" s="1"/>
  <c r="BM592" i="1"/>
  <c r="BM104" i="1"/>
  <c r="BM76" i="1"/>
  <c r="I210" i="2"/>
  <c r="BM236" i="1"/>
  <c r="BM556" i="1"/>
  <c r="H210" i="2"/>
  <c r="BM419" i="1"/>
  <c r="H187" i="2"/>
  <c r="BM364" i="1"/>
  <c r="BM248" i="1"/>
  <c r="BM73" i="1"/>
  <c r="BM614" i="1"/>
  <c r="BM465" i="1"/>
  <c r="H194" i="2"/>
  <c r="H180" i="2"/>
  <c r="BM96" i="1"/>
  <c r="BM386" i="1"/>
  <c r="BM56" i="1"/>
  <c r="BM45" i="1"/>
  <c r="H203" i="2"/>
  <c r="H196" i="2"/>
  <c r="BM734" i="1"/>
  <c r="BM35" i="1"/>
  <c r="I187" i="2"/>
  <c r="H183" i="2"/>
  <c r="BM359" i="1"/>
  <c r="BM175" i="1"/>
  <c r="BM569" i="1"/>
  <c r="I194" i="2"/>
  <c r="BM349" i="1"/>
  <c r="BM524" i="1"/>
  <c r="H190" i="2"/>
  <c r="H199" i="2"/>
  <c r="BM408" i="1"/>
  <c r="I196" i="2"/>
  <c r="H206" i="2"/>
  <c r="BM191" i="1"/>
  <c r="BM46" i="1"/>
  <c r="BM183" i="1"/>
  <c r="BM80" i="1"/>
  <c r="H213" i="2"/>
  <c r="I180" i="2"/>
  <c r="BM299" i="1"/>
  <c r="BM59" i="1"/>
  <c r="BM94" i="1"/>
  <c r="BM754" i="1"/>
  <c r="BM138" i="1"/>
  <c r="AI138" i="1" s="1"/>
  <c r="H490" i="2"/>
  <c r="I203" i="2"/>
  <c r="BM785" i="1"/>
  <c r="BM437" i="1"/>
  <c r="BM37" i="1"/>
  <c r="BM225" i="1"/>
  <c r="BM598" i="1"/>
  <c r="BM622" i="1"/>
  <c r="BM114" i="1"/>
  <c r="AB114" i="1" s="1"/>
  <c r="BM620" i="1"/>
  <c r="BM257" i="1"/>
  <c r="J210" i="2"/>
  <c r="BM767" i="1"/>
  <c r="BM613" i="1"/>
  <c r="BM164" i="1"/>
  <c r="BM352" i="1"/>
  <c r="BM619" i="1"/>
  <c r="BM140" i="1"/>
  <c r="AJ140" i="1" s="1"/>
  <c r="BM588" i="1"/>
  <c r="I162" i="1"/>
  <c r="J162" i="1" s="1"/>
  <c r="K162" i="1" s="1"/>
  <c r="L162" i="1" s="1"/>
  <c r="BM293" i="1"/>
  <c r="BM434" i="1"/>
  <c r="S554" i="1"/>
  <c r="P554" i="1"/>
  <c r="Q554" i="1"/>
  <c r="R554" i="1"/>
  <c r="T554" i="1"/>
  <c r="M554" i="1"/>
  <c r="U554" i="1"/>
  <c r="N554" i="1"/>
  <c r="V554" i="1"/>
  <c r="O554" i="1"/>
  <c r="W554" i="1"/>
  <c r="X554" i="1"/>
  <c r="Y554" i="1"/>
  <c r="O555" i="1"/>
  <c r="W555" i="1"/>
  <c r="N555" i="1"/>
  <c r="P555" i="1"/>
  <c r="X555" i="1"/>
  <c r="T555" i="1"/>
  <c r="Q555" i="1"/>
  <c r="Y555" i="1"/>
  <c r="R555" i="1"/>
  <c r="M555" i="1"/>
  <c r="S555" i="1"/>
  <c r="U555" i="1"/>
  <c r="V555" i="1"/>
  <c r="BM552" i="1"/>
  <c r="T552" i="1"/>
  <c r="R552" i="1"/>
  <c r="S552" i="1"/>
  <c r="M552" i="1"/>
  <c r="U552" i="1"/>
  <c r="N552" i="1"/>
  <c r="V552" i="1"/>
  <c r="Y552" i="1"/>
  <c r="O552" i="1"/>
  <c r="W552" i="1"/>
  <c r="P552" i="1"/>
  <c r="X552" i="1"/>
  <c r="Q552" i="1"/>
  <c r="BM581" i="1"/>
  <c r="BM574" i="1"/>
  <c r="I435" i="1"/>
  <c r="J435" i="1" s="1"/>
  <c r="K435" i="1" s="1"/>
  <c r="L435" i="1" s="1"/>
  <c r="BM70" i="1"/>
  <c r="BM538" i="1"/>
  <c r="BM568" i="1"/>
  <c r="BM519" i="1"/>
  <c r="BM798" i="1"/>
  <c r="BM458" i="1"/>
  <c r="I560" i="1"/>
  <c r="J560" i="1" s="1"/>
  <c r="K560" i="1" s="1"/>
  <c r="L560" i="1" s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X560" i="1" s="1"/>
  <c r="Y560" i="1" s="1"/>
  <c r="Z560" i="1" s="1"/>
  <c r="AA560" i="1" s="1"/>
  <c r="AB560" i="1" s="1"/>
  <c r="AC560" i="1" s="1"/>
  <c r="AD560" i="1" s="1"/>
  <c r="AE560" i="1" s="1"/>
  <c r="AF560" i="1" s="1"/>
  <c r="AG560" i="1" s="1"/>
  <c r="AH560" i="1" s="1"/>
  <c r="AI560" i="1" s="1"/>
  <c r="AJ560" i="1" s="1"/>
  <c r="AK560" i="1" s="1"/>
  <c r="AL560" i="1" s="1"/>
  <c r="AM560" i="1" s="1"/>
  <c r="AN560" i="1" s="1"/>
  <c r="BM427" i="1"/>
  <c r="BM211" i="1"/>
  <c r="H254" i="2"/>
  <c r="BM391" i="1"/>
  <c r="BM357" i="1"/>
  <c r="BM774" i="1"/>
  <c r="BM223" i="1"/>
  <c r="BM514" i="1"/>
  <c r="BM411" i="1"/>
  <c r="BM576" i="1"/>
  <c r="BM744" i="1"/>
  <c r="AF744" i="1" s="1"/>
  <c r="BM294" i="1"/>
  <c r="BM608" i="1"/>
  <c r="BM244" i="1"/>
  <c r="BM655" i="1"/>
  <c r="H610" i="2"/>
  <c r="BM585" i="1"/>
  <c r="BM583" i="1"/>
  <c r="BM322" i="1"/>
  <c r="BM724" i="1"/>
  <c r="BM361" i="1"/>
  <c r="BM170" i="1"/>
  <c r="BM316" i="1"/>
  <c r="BM472" i="1"/>
  <c r="BM60" i="1"/>
  <c r="H287" i="2"/>
  <c r="H50" i="2"/>
  <c r="H724" i="2"/>
  <c r="BM72" i="1"/>
  <c r="BM711" i="1"/>
  <c r="BM303" i="1"/>
  <c r="BM764" i="1"/>
  <c r="AB764" i="1" s="1"/>
  <c r="H368" i="2"/>
  <c r="BM442" i="1"/>
  <c r="BM308" i="1"/>
  <c r="BM124" i="1"/>
  <c r="AM124" i="1" s="1"/>
  <c r="BM142" i="1"/>
  <c r="AG142" i="1" s="1"/>
  <c r="BM339" i="1"/>
  <c r="BM250" i="1"/>
  <c r="BM119" i="1"/>
  <c r="AD119" i="1" s="1"/>
  <c r="BM726" i="1"/>
  <c r="BM100" i="1"/>
  <c r="BM544" i="1"/>
  <c r="BM58" i="1"/>
  <c r="BM806" i="1"/>
  <c r="BM206" i="1"/>
  <c r="BM139" i="1"/>
  <c r="BM242" i="1"/>
  <c r="BM312" i="1"/>
  <c r="BM269" i="1"/>
  <c r="BM763" i="1"/>
  <c r="AL763" i="1" s="1"/>
  <c r="BM794" i="1"/>
  <c r="BM174" i="1"/>
  <c r="BM738" i="1"/>
  <c r="BM657" i="1"/>
  <c r="M483" i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X483" i="1" s="1"/>
  <c r="Y483" i="1" s="1"/>
  <c r="Z483" i="1" s="1"/>
  <c r="AA483" i="1" s="1"/>
  <c r="AB483" i="1" s="1"/>
  <c r="AC483" i="1" s="1"/>
  <c r="AD483" i="1" s="1"/>
  <c r="AE483" i="1" s="1"/>
  <c r="AF483" i="1" s="1"/>
  <c r="AG483" i="1" s="1"/>
  <c r="AH483" i="1" s="1"/>
  <c r="AI483" i="1" s="1"/>
  <c r="AJ483" i="1" s="1"/>
  <c r="AK483" i="1" s="1"/>
  <c r="AL483" i="1" s="1"/>
  <c r="AM483" i="1" s="1"/>
  <c r="AN483" i="1" s="1"/>
  <c r="AO483" i="1" s="1"/>
  <c r="AP483" i="1" s="1"/>
  <c r="AQ483" i="1" s="1"/>
  <c r="AR483" i="1" s="1"/>
  <c r="AS483" i="1" s="1"/>
  <c r="AT483" i="1" s="1"/>
  <c r="AU483" i="1" s="1"/>
  <c r="AV483" i="1" s="1"/>
  <c r="AW483" i="1" s="1"/>
  <c r="AX483" i="1" s="1"/>
  <c r="AY483" i="1" s="1"/>
  <c r="AZ483" i="1" s="1"/>
  <c r="BA483" i="1" s="1"/>
  <c r="BB483" i="1" s="1"/>
  <c r="BC483" i="1" s="1"/>
  <c r="BD483" i="1" s="1"/>
  <c r="BE483" i="1" s="1"/>
  <c r="BF483" i="1" s="1"/>
  <c r="BG483" i="1" s="1"/>
  <c r="BH483" i="1" s="1"/>
  <c r="M476" i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X476" i="1" s="1"/>
  <c r="Y476" i="1" s="1"/>
  <c r="AJ490" i="1"/>
  <c r="AK490" i="1" s="1"/>
  <c r="AL490" i="1" s="1"/>
  <c r="AM490" i="1" s="1"/>
  <c r="AN490" i="1" s="1"/>
  <c r="AO490" i="1" s="1"/>
  <c r="AP490" i="1" s="1"/>
  <c r="AQ490" i="1" s="1"/>
  <c r="AR490" i="1" s="1"/>
  <c r="AS490" i="1" s="1"/>
  <c r="AT490" i="1" s="1"/>
  <c r="AU490" i="1" s="1"/>
  <c r="AV490" i="1" s="1"/>
  <c r="AW490" i="1" s="1"/>
  <c r="AX490" i="1" s="1"/>
  <c r="AY490" i="1" s="1"/>
  <c r="AZ490" i="1" s="1"/>
  <c r="BA490" i="1" s="1"/>
  <c r="BB490" i="1" s="1"/>
  <c r="BC490" i="1" s="1"/>
  <c r="BD490" i="1" s="1"/>
  <c r="BE490" i="1" s="1"/>
  <c r="BF490" i="1" s="1"/>
  <c r="BG490" i="1" s="1"/>
  <c r="BH490" i="1" s="1"/>
  <c r="H99" i="2"/>
  <c r="BM757" i="1"/>
  <c r="AM757" i="1" s="1"/>
  <c r="I53" i="1"/>
  <c r="J53" i="1" s="1"/>
  <c r="K53" i="1" s="1"/>
  <c r="L53" i="1" s="1"/>
  <c r="BM770" i="1"/>
  <c r="BM47" i="1"/>
  <c r="BM51" i="1"/>
  <c r="BM367" i="1"/>
  <c r="BM599" i="1"/>
  <c r="BM300" i="1"/>
  <c r="BM154" i="1"/>
  <c r="BM687" i="1"/>
  <c r="BM117" i="1"/>
  <c r="AE117" i="1" s="1"/>
  <c r="BM133" i="1"/>
  <c r="AG133" i="1" s="1"/>
  <c r="BM586" i="1"/>
  <c r="BM255" i="1"/>
  <c r="BM53" i="1"/>
  <c r="BM200" i="1"/>
  <c r="BM87" i="1"/>
  <c r="BM362" i="1"/>
  <c r="BM392" i="1"/>
  <c r="BM350" i="1"/>
  <c r="I546" i="1"/>
  <c r="J546" i="1" s="1"/>
  <c r="K546" i="1" s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H680" i="2"/>
  <c r="BM374" i="1"/>
  <c r="BM287" i="1"/>
  <c r="BM548" i="1"/>
  <c r="BM292" i="1"/>
  <c r="BM153" i="1"/>
  <c r="BM135" i="1"/>
  <c r="AA135" i="1" s="1"/>
  <c r="BM486" i="1"/>
  <c r="BM769" i="1"/>
  <c r="BM518" i="1"/>
  <c r="BM75" i="1"/>
  <c r="BM741" i="1"/>
  <c r="AB741" i="1" s="1"/>
  <c r="BM808" i="1"/>
  <c r="BM577" i="1"/>
  <c r="BM249" i="1"/>
  <c r="BM805" i="1"/>
  <c r="BM382" i="1"/>
  <c r="BM66" i="1"/>
  <c r="BM776" i="1"/>
  <c r="BM532" i="1"/>
  <c r="BM405" i="1"/>
  <c r="BM184" i="1"/>
  <c r="BM102" i="1"/>
  <c r="BM229" i="1"/>
  <c r="BM618" i="1"/>
  <c r="BM127" i="1"/>
  <c r="AM127" i="1" s="1"/>
  <c r="BM686" i="1"/>
  <c r="BM227" i="1"/>
  <c r="BM707" i="1"/>
  <c r="BM281" i="1"/>
  <c r="BM65" i="1"/>
  <c r="BM245" i="1"/>
  <c r="BM208" i="1"/>
  <c r="BM147" i="1"/>
  <c r="BM310" i="1"/>
  <c r="BM479" i="1"/>
  <c r="BM722" i="1"/>
  <c r="BM278" i="1"/>
  <c r="BM101" i="1"/>
  <c r="BM83" i="1"/>
  <c r="BM82" i="1"/>
  <c r="BM115" i="1"/>
  <c r="AK115" i="1" s="1"/>
  <c r="BM766" i="1"/>
  <c r="BM600" i="1"/>
  <c r="BM347" i="1"/>
  <c r="BM688" i="1"/>
  <c r="BM481" i="1"/>
  <c r="BM152" i="1"/>
  <c r="BM694" i="1"/>
  <c r="BM360" i="1"/>
  <c r="BM259" i="1"/>
  <c r="H291" i="2"/>
  <c r="BM387" i="1"/>
  <c r="BM607" i="1"/>
  <c r="BM756" i="1"/>
  <c r="BM42" i="1"/>
  <c r="BM457" i="1"/>
  <c r="BM246" i="1"/>
  <c r="BM516" i="1"/>
  <c r="BM602" i="1"/>
  <c r="BM716" i="1"/>
  <c r="BM727" i="1"/>
  <c r="BM318" i="1"/>
  <c r="BM311" i="1"/>
  <c r="BM487" i="1"/>
  <c r="BM149" i="1"/>
  <c r="BM530" i="1"/>
  <c r="BM504" i="1"/>
  <c r="BM804" i="1"/>
  <c r="BM706" i="1"/>
  <c r="BM792" i="1"/>
  <c r="BM551" i="1"/>
  <c r="BM141" i="1"/>
  <c r="AH141" i="1" s="1"/>
  <c r="BM733" i="1"/>
  <c r="H146" i="2"/>
  <c r="H539" i="2"/>
  <c r="BM414" i="1"/>
  <c r="BM237" i="1"/>
  <c r="BM126" i="1"/>
  <c r="Z126" i="1" s="1"/>
  <c r="BM216" i="1"/>
  <c r="BM304" i="1"/>
  <c r="BM380" i="1"/>
  <c r="BM415" i="1"/>
  <c r="BM368" i="1"/>
  <c r="BM463" i="1"/>
  <c r="BM704" i="1"/>
  <c r="BM633" i="1"/>
  <c r="BM274" i="1"/>
  <c r="BM423" i="1"/>
  <c r="BM315" i="1"/>
  <c r="BM239" i="1"/>
  <c r="BM189" i="1"/>
  <c r="BM443" i="1"/>
  <c r="BM179" i="1"/>
  <c r="BM108" i="1"/>
  <c r="AD108" i="1" s="1"/>
  <c r="BM178" i="1"/>
  <c r="BM703" i="1"/>
  <c r="BM168" i="1"/>
  <c r="BM790" i="1"/>
  <c r="BM356" i="1"/>
  <c r="BM572" i="1"/>
  <c r="BM484" i="1"/>
  <c r="BM185" i="1"/>
  <c r="BM55" i="1"/>
  <c r="BM116" i="1"/>
  <c r="BM553" i="1"/>
  <c r="BM768" i="1"/>
  <c r="BM800" i="1"/>
  <c r="I116" i="1"/>
  <c r="J116" i="1" s="1"/>
  <c r="K116" i="1" s="1"/>
  <c r="L116" i="1" s="1"/>
  <c r="L116" i="2" s="1"/>
  <c r="M116" i="2" s="1"/>
  <c r="I661" i="1"/>
  <c r="J661" i="1" s="1"/>
  <c r="K661" i="1" s="1"/>
  <c r="L661" i="1" s="1"/>
  <c r="H257" i="2"/>
  <c r="BM333" i="1"/>
  <c r="BM383" i="1"/>
  <c r="BM511" i="1"/>
  <c r="BM535" i="1"/>
  <c r="BM337" i="1"/>
  <c r="BM729" i="1"/>
  <c r="BM615" i="1"/>
  <c r="BM54" i="1"/>
  <c r="BM796" i="1"/>
  <c r="I698" i="1"/>
  <c r="J698" i="1" s="1"/>
  <c r="K698" i="1" s="1"/>
  <c r="L698" i="1" s="1"/>
  <c r="M698" i="1" s="1"/>
  <c r="N698" i="1" s="1"/>
  <c r="O698" i="1" s="1"/>
  <c r="P698" i="1" s="1"/>
  <c r="Q698" i="1" s="1"/>
  <c r="R698" i="1" s="1"/>
  <c r="S698" i="1" s="1"/>
  <c r="T698" i="1" s="1"/>
  <c r="U698" i="1" s="1"/>
  <c r="V698" i="1" s="1"/>
  <c r="W698" i="1" s="1"/>
  <c r="X698" i="1" s="1"/>
  <c r="Y698" i="1" s="1"/>
  <c r="I324" i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O324" i="1" s="1"/>
  <c r="AP324" i="1" s="1"/>
  <c r="AQ324" i="1" s="1"/>
  <c r="AR324" i="1" s="1"/>
  <c r="AS324" i="1" s="1"/>
  <c r="AT324" i="1" s="1"/>
  <c r="AU324" i="1" s="1"/>
  <c r="AV324" i="1" s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I772" i="1"/>
  <c r="J772" i="1" s="1"/>
  <c r="K772" i="1" s="1"/>
  <c r="L772" i="1" s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 s="1"/>
  <c r="X772" i="1" s="1"/>
  <c r="Y772" i="1" s="1"/>
  <c r="Z772" i="1" s="1"/>
  <c r="AA772" i="1" s="1"/>
  <c r="AB772" i="1" s="1"/>
  <c r="AC772" i="1" s="1"/>
  <c r="AD772" i="1" s="1"/>
  <c r="AE772" i="1" s="1"/>
  <c r="AF772" i="1" s="1"/>
  <c r="AG772" i="1" s="1"/>
  <c r="AH772" i="1" s="1"/>
  <c r="AI772" i="1" s="1"/>
  <c r="AJ772" i="1" s="1"/>
  <c r="AK772" i="1" s="1"/>
  <c r="AL772" i="1" s="1"/>
  <c r="AM772" i="1" s="1"/>
  <c r="AN772" i="1" s="1"/>
  <c r="AO772" i="1" s="1"/>
  <c r="I402" i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AD402" i="1" s="1"/>
  <c r="AE402" i="1" s="1"/>
  <c r="AF402" i="1" s="1"/>
  <c r="AG402" i="1" s="1"/>
  <c r="AH402" i="1" s="1"/>
  <c r="AI402" i="1" s="1"/>
  <c r="AJ402" i="1" s="1"/>
  <c r="AK402" i="1" s="1"/>
  <c r="AL402" i="1" s="1"/>
  <c r="AM402" i="1" s="1"/>
  <c r="AN402" i="1" s="1"/>
  <c r="AO402" i="1" s="1"/>
  <c r="AP402" i="1" s="1"/>
  <c r="AQ402" i="1" s="1"/>
  <c r="AR402" i="1" s="1"/>
  <c r="AS402" i="1" s="1"/>
  <c r="AT402" i="1" s="1"/>
  <c r="AU402" i="1" s="1"/>
  <c r="AV402" i="1" s="1"/>
  <c r="AW402" i="1" s="1"/>
  <c r="AX402" i="1" s="1"/>
  <c r="AY402" i="1" s="1"/>
  <c r="AZ402" i="1" s="1"/>
  <c r="BA402" i="1" s="1"/>
  <c r="BB402" i="1" s="1"/>
  <c r="BC402" i="1" s="1"/>
  <c r="BD402" i="1" s="1"/>
  <c r="BE402" i="1" s="1"/>
  <c r="BF402" i="1" s="1"/>
  <c r="BG402" i="1" s="1"/>
  <c r="BH402" i="1" s="1"/>
  <c r="I576" i="1"/>
  <c r="J576" i="1" s="1"/>
  <c r="K576" i="1" s="1"/>
  <c r="L576" i="1" s="1"/>
  <c r="L576" i="2" s="1"/>
  <c r="M576" i="2" s="1"/>
  <c r="N576" i="2" s="1"/>
  <c r="O576" i="2" s="1"/>
  <c r="P576" i="2" s="1"/>
  <c r="Q576" i="2" s="1"/>
  <c r="R576" i="2" s="1"/>
  <c r="S576" i="2" s="1"/>
  <c r="T576" i="2" s="1"/>
  <c r="U576" i="2" s="1"/>
  <c r="V576" i="2" s="1"/>
  <c r="W576" i="2" s="1"/>
  <c r="X576" i="2" s="1"/>
  <c r="Y576" i="2" s="1"/>
  <c r="Z576" i="2" s="1"/>
  <c r="AA576" i="2" s="1"/>
  <c r="AB576" i="2" s="1"/>
  <c r="AC576" i="2" s="1"/>
  <c r="AD576" i="2" s="1"/>
  <c r="AE576" i="2" s="1"/>
  <c r="AF576" i="2" s="1"/>
  <c r="AG576" i="2" s="1"/>
  <c r="AH576" i="2" s="1"/>
  <c r="AI576" i="2" s="1"/>
  <c r="AJ576" i="2" s="1"/>
  <c r="AK576" i="2" s="1"/>
  <c r="AL576" i="2" s="1"/>
  <c r="AM576" i="2" s="1"/>
  <c r="AN576" i="2" s="1"/>
  <c r="I532" i="1"/>
  <c r="J532" i="1" s="1"/>
  <c r="K532" i="1" s="1"/>
  <c r="L532" i="1" s="1"/>
  <c r="BM370" i="1"/>
  <c r="BM470" i="1"/>
  <c r="BM393" i="1"/>
  <c r="BM459" i="1"/>
  <c r="BM430" i="1"/>
  <c r="BM226" i="1"/>
  <c r="BM329" i="1"/>
  <c r="BM193" i="1"/>
  <c r="BM36" i="1"/>
  <c r="BM466" i="1"/>
  <c r="BM563" i="1"/>
  <c r="BM740" i="1"/>
  <c r="AN740" i="1" s="1"/>
  <c r="BM787" i="1"/>
  <c r="BM793" i="1"/>
  <c r="BM110" i="1"/>
  <c r="AC110" i="1" s="1"/>
  <c r="BM167" i="1"/>
  <c r="BM125" i="1"/>
  <c r="BM799" i="1"/>
  <c r="BM718" i="1"/>
  <c r="BM394" i="1"/>
  <c r="BM775" i="1"/>
  <c r="BM354" i="1"/>
  <c r="BM325" i="1"/>
  <c r="BM63" i="1"/>
  <c r="BM243" i="1"/>
  <c r="BM91" i="1"/>
  <c r="BM98" i="1"/>
  <c r="BM509" i="1"/>
  <c r="BM330" i="1"/>
  <c r="BM182" i="1"/>
  <c r="BM590" i="1"/>
  <c r="BM676" i="1"/>
  <c r="BM134" i="1"/>
  <c r="AH134" i="1" s="1"/>
  <c r="BM781" i="1"/>
  <c r="BM575" i="1"/>
  <c r="BM541" i="1"/>
  <c r="BM275" i="1"/>
  <c r="BM285" i="1"/>
  <c r="BM283" i="1"/>
  <c r="H495" i="2"/>
  <c r="BM565" i="1"/>
  <c r="BM521" i="1"/>
  <c r="BM412" i="1"/>
  <c r="BM431" i="1"/>
  <c r="BM253" i="1"/>
  <c r="BM86" i="1"/>
  <c r="BM343" i="1"/>
  <c r="BM561" i="1"/>
  <c r="BM212" i="1"/>
  <c r="BM400" i="1"/>
  <c r="BM188" i="1"/>
  <c r="BM778" i="1"/>
  <c r="BM512" i="1"/>
  <c r="BM190" i="1"/>
  <c r="BM401" i="1"/>
  <c r="BM789" i="1"/>
  <c r="BM683" i="1"/>
  <c r="BM730" i="1"/>
  <c r="BM595" i="1"/>
  <c r="BM623" i="1"/>
  <c r="BM265" i="1"/>
  <c r="BM680" i="1"/>
  <c r="BM801" i="1"/>
  <c r="BM295" i="1"/>
  <c r="BM202" i="1"/>
  <c r="BM762" i="1"/>
  <c r="AB762" i="1" s="1"/>
  <c r="BM207" i="1"/>
  <c r="BM218" i="1"/>
  <c r="BM195" i="1"/>
  <c r="BM435" i="1"/>
  <c r="BM747" i="1"/>
  <c r="AD747" i="1" s="1"/>
  <c r="BM251" i="1"/>
  <c r="BM84" i="1"/>
  <c r="BM146" i="1"/>
  <c r="BM621" i="1"/>
  <c r="BM709" i="1"/>
  <c r="BM665" i="1"/>
  <c r="BM112" i="1"/>
  <c r="AM112" i="1" s="1"/>
  <c r="BM503" i="1"/>
  <c r="BM447" i="1"/>
  <c r="BM570" i="1"/>
  <c r="BM582" i="1"/>
  <c r="I543" i="1"/>
  <c r="J543" i="1" s="1"/>
  <c r="K543" i="1" s="1"/>
  <c r="L543" i="1" s="1"/>
  <c r="M543" i="1" s="1"/>
  <c r="H802" i="2"/>
  <c r="I705" i="1"/>
  <c r="J705" i="1" s="1"/>
  <c r="K705" i="1" s="1"/>
  <c r="L705" i="1" s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X705" i="1" s="1"/>
  <c r="Y705" i="1" s="1"/>
  <c r="H139" i="2"/>
  <c r="BM436" i="1"/>
  <c r="BM204" i="1"/>
  <c r="BM171" i="1"/>
  <c r="BM748" i="1"/>
  <c r="AL748" i="1" s="1"/>
  <c r="BM309" i="1"/>
  <c r="BM533" i="1"/>
  <c r="BM759" i="1"/>
  <c r="AL759" i="1" s="1"/>
  <c r="BM205" i="1"/>
  <c r="BM737" i="1"/>
  <c r="AI737" i="1" s="1"/>
  <c r="BM584" i="1"/>
  <c r="BM131" i="1"/>
  <c r="AH131" i="1" s="1"/>
  <c r="BM369" i="1"/>
  <c r="BM528" i="1"/>
  <c r="BM695" i="1"/>
  <c r="BM702" i="1"/>
  <c r="BM286" i="1"/>
  <c r="BM628" i="1"/>
  <c r="BM656" i="1"/>
  <c r="BM158" i="1"/>
  <c r="BM700" i="1"/>
  <c r="I412" i="1"/>
  <c r="J412" i="1" s="1"/>
  <c r="K412" i="1" s="1"/>
  <c r="L412" i="1" s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X412" i="1" s="1"/>
  <c r="Y412" i="1" s="1"/>
  <c r="Z412" i="1" s="1"/>
  <c r="AA412" i="1" s="1"/>
  <c r="AB412" i="1" s="1"/>
  <c r="AC412" i="1" s="1"/>
  <c r="AD412" i="1" s="1"/>
  <c r="AE412" i="1" s="1"/>
  <c r="AF412" i="1" s="1"/>
  <c r="AG412" i="1" s="1"/>
  <c r="AH412" i="1" s="1"/>
  <c r="AI412" i="1" s="1"/>
  <c r="AJ412" i="1" s="1"/>
  <c r="AK412" i="1" s="1"/>
  <c r="AL412" i="1" s="1"/>
  <c r="AM412" i="1" s="1"/>
  <c r="AN412" i="1" s="1"/>
  <c r="AO412" i="1" s="1"/>
  <c r="AP412" i="1" s="1"/>
  <c r="AQ412" i="1" s="1"/>
  <c r="AR412" i="1" s="1"/>
  <c r="AS412" i="1" s="1"/>
  <c r="AT412" i="1" s="1"/>
  <c r="AU412" i="1" s="1"/>
  <c r="AV412" i="1" s="1"/>
  <c r="AW412" i="1" s="1"/>
  <c r="AX412" i="1" s="1"/>
  <c r="AY412" i="1" s="1"/>
  <c r="AZ412" i="1" s="1"/>
  <c r="BA412" i="1" s="1"/>
  <c r="BB412" i="1" s="1"/>
  <c r="BC412" i="1" s="1"/>
  <c r="BD412" i="1" s="1"/>
  <c r="BE412" i="1" s="1"/>
  <c r="BF412" i="1" s="1"/>
  <c r="BG412" i="1" s="1"/>
  <c r="BH412" i="1" s="1"/>
  <c r="BM215" i="1"/>
  <c r="BM296" i="1"/>
  <c r="BM780" i="1"/>
  <c r="BM497" i="1"/>
  <c r="BM505" i="1"/>
  <c r="BM671" i="1"/>
  <c r="BM258" i="1"/>
  <c r="H384" i="2"/>
  <c r="BM522" i="1"/>
  <c r="BM62" i="1"/>
  <c r="BM272" i="1"/>
  <c r="BM397" i="1"/>
  <c r="BM807" i="1"/>
  <c r="BM410" i="1"/>
  <c r="BM366" i="1"/>
  <c r="BM336" i="1"/>
  <c r="BM559" i="1"/>
  <c r="BM428" i="1"/>
  <c r="BM672" i="1"/>
  <c r="BM784" i="1"/>
  <c r="BM609" i="1"/>
  <c r="BM169" i="1"/>
  <c r="BM263" i="1"/>
  <c r="BM363" i="1"/>
  <c r="BM746" i="1"/>
  <c r="AN746" i="1" s="1"/>
  <c r="BM791" i="1"/>
  <c r="BM508" i="1"/>
  <c r="BM739" i="1"/>
  <c r="Z739" i="1" s="1"/>
  <c r="BM549" i="1"/>
  <c r="BM177" i="1"/>
  <c r="BM279" i="1"/>
  <c r="BM444" i="1"/>
  <c r="BM373" i="1"/>
  <c r="BM355" i="1"/>
  <c r="BM241" i="1"/>
  <c r="BM498" i="1"/>
  <c r="BM103" i="1"/>
  <c r="BM332" i="1"/>
  <c r="BM162" i="1"/>
  <c r="BM752" i="1"/>
  <c r="AB752" i="1" s="1"/>
  <c r="BM451" i="1"/>
  <c r="BM327" i="1"/>
  <c r="BM750" i="1"/>
  <c r="AE750" i="1" s="1"/>
  <c r="BM699" i="1"/>
  <c r="BM542" i="1"/>
  <c r="BM256" i="1"/>
  <c r="BM266" i="1"/>
  <c r="H640" i="2"/>
  <c r="I388" i="1"/>
  <c r="J388" i="1" s="1"/>
  <c r="K388" i="1" s="1"/>
  <c r="L388" i="1" s="1"/>
  <c r="L388" i="2" s="1"/>
  <c r="M388" i="2" s="1"/>
  <c r="N388" i="2" s="1"/>
  <c r="O388" i="2" s="1"/>
  <c r="P388" i="2" s="1"/>
  <c r="Q388" i="2" s="1"/>
  <c r="R388" i="2" s="1"/>
  <c r="S388" i="2" s="1"/>
  <c r="T388" i="2" s="1"/>
  <c r="U388" i="2" s="1"/>
  <c r="V388" i="2" s="1"/>
  <c r="W388" i="2" s="1"/>
  <c r="X388" i="2" s="1"/>
  <c r="Y388" i="2" s="1"/>
  <c r="Z388" i="2" s="1"/>
  <c r="AA388" i="2" s="1"/>
  <c r="AB388" i="2" s="1"/>
  <c r="AC388" i="2" s="1"/>
  <c r="AD388" i="2" s="1"/>
  <c r="AE388" i="2" s="1"/>
  <c r="AF388" i="2" s="1"/>
  <c r="AG388" i="2" s="1"/>
  <c r="AH388" i="2" s="1"/>
  <c r="AI388" i="2" s="1"/>
  <c r="AJ388" i="2" s="1"/>
  <c r="AK388" i="2" s="1"/>
  <c r="AL388" i="2" s="1"/>
  <c r="AM388" i="2" s="1"/>
  <c r="AN388" i="2" s="1"/>
  <c r="H314" i="2"/>
  <c r="I580" i="1"/>
  <c r="J580" i="1" s="1"/>
  <c r="K580" i="1" s="1"/>
  <c r="L580" i="1" s="1"/>
  <c r="M580" i="1" s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X580" i="1" s="1"/>
  <c r="Y580" i="1" s="1"/>
  <c r="Z580" i="1" s="1"/>
  <c r="AA580" i="1" s="1"/>
  <c r="AB580" i="1" s="1"/>
  <c r="AC580" i="1" s="1"/>
  <c r="AD580" i="1" s="1"/>
  <c r="AE580" i="1" s="1"/>
  <c r="AF580" i="1" s="1"/>
  <c r="AG580" i="1" s="1"/>
  <c r="AH580" i="1" s="1"/>
  <c r="AI580" i="1" s="1"/>
  <c r="AJ580" i="1" s="1"/>
  <c r="AK580" i="1" s="1"/>
  <c r="AL580" i="1" s="1"/>
  <c r="AM580" i="1" s="1"/>
  <c r="AN580" i="1" s="1"/>
  <c r="H351" i="2"/>
  <c r="H788" i="2"/>
  <c r="BM326" i="1"/>
  <c r="BM79" i="1"/>
  <c r="BM537" i="1"/>
  <c r="BM669" i="1"/>
  <c r="BM417" i="1"/>
  <c r="BM554" i="1"/>
  <c r="BM477" i="1"/>
  <c r="H634" i="2"/>
  <c r="H273" i="2"/>
  <c r="BM396" i="1"/>
  <c r="BM52" i="1"/>
  <c r="BM192" i="1"/>
  <c r="BM43" i="1"/>
  <c r="BM137" i="1"/>
  <c r="AN137" i="1" s="1"/>
  <c r="AO137" i="1" s="1"/>
  <c r="AP137" i="1" s="1"/>
  <c r="AQ137" i="1" s="1"/>
  <c r="AR137" i="1" s="1"/>
  <c r="AS137" i="1" s="1"/>
  <c r="AT137" i="1" s="1"/>
  <c r="AU137" i="1" s="1"/>
  <c r="AV137" i="1" s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M121" i="1"/>
  <c r="AE121" i="1" s="1"/>
  <c r="BM523" i="1"/>
  <c r="BM664" i="1"/>
  <c r="BM289" i="1"/>
  <c r="BM452" i="1"/>
  <c r="BM44" i="1"/>
  <c r="BM413" i="1"/>
  <c r="BM306" i="1"/>
  <c r="BM398" i="1"/>
  <c r="BM320" i="1"/>
  <c r="BM384" i="1"/>
  <c r="BM403" i="1"/>
  <c r="BM288" i="1"/>
  <c r="H564" i="2"/>
  <c r="BM426" i="1"/>
  <c r="BM606" i="1"/>
  <c r="BM420" i="1"/>
  <c r="BM539" i="1"/>
  <c r="BM689" i="1"/>
  <c r="BM161" i="1"/>
  <c r="BM155" i="1"/>
  <c r="BM567" i="1"/>
  <c r="BM438" i="1"/>
  <c r="BM696" i="1"/>
  <c r="BM371" i="1"/>
  <c r="BM238" i="1"/>
  <c r="BM97" i="1"/>
  <c r="BM560" i="1"/>
  <c r="BM510" i="1"/>
  <c r="BM591" i="1"/>
  <c r="H176" i="2"/>
  <c r="I745" i="1"/>
  <c r="J745" i="1" s="1"/>
  <c r="K745" i="1" s="1"/>
  <c r="L745" i="1" s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X745" i="1" s="1"/>
  <c r="Y745" i="1" s="1"/>
  <c r="Z745" i="1" s="1"/>
  <c r="AA745" i="1" s="1"/>
  <c r="AB745" i="1" s="1"/>
  <c r="AC745" i="1" s="1"/>
  <c r="AD745" i="1" s="1"/>
  <c r="AE745" i="1" s="1"/>
  <c r="AF745" i="1" s="1"/>
  <c r="AG745" i="1" s="1"/>
  <c r="AH745" i="1" s="1"/>
  <c r="AI745" i="1" s="1"/>
  <c r="AJ745" i="1" s="1"/>
  <c r="AK745" i="1" s="1"/>
  <c r="AL745" i="1" s="1"/>
  <c r="AM745" i="1" s="1"/>
  <c r="AN745" i="1" s="1"/>
  <c r="AO745" i="1" s="1"/>
  <c r="H132" i="2"/>
  <c r="BM123" i="1"/>
  <c r="AG123" i="1" s="1"/>
  <c r="BM461" i="1"/>
  <c r="BM389" i="1"/>
  <c r="BM338" i="1"/>
  <c r="BM406" i="1"/>
  <c r="BM345" i="1"/>
  <c r="BM214" i="1"/>
  <c r="BM390" i="1"/>
  <c r="BM616" i="1"/>
  <c r="H731" i="2"/>
  <c r="BM531" i="1"/>
  <c r="BM186" i="1"/>
  <c r="BM341" i="1"/>
  <c r="BM88" i="1"/>
  <c r="BM148" i="1"/>
  <c r="BM502" i="1"/>
  <c r="BM743" i="1"/>
  <c r="AN743" i="1" s="1"/>
  <c r="BM670" i="1"/>
  <c r="H173" i="2"/>
  <c r="H372" i="2"/>
  <c r="BM578" i="1"/>
  <c r="BM682" i="1"/>
  <c r="BM68" i="1"/>
  <c r="BM77" i="1"/>
  <c r="BM198" i="1"/>
  <c r="BM771" i="1"/>
  <c r="BM95" i="1"/>
  <c r="BM773" i="1"/>
  <c r="BM534" i="1"/>
  <c r="BM525" i="1"/>
  <c r="BM454" i="1"/>
  <c r="BM111" i="1"/>
  <c r="AE111" i="1" s="1"/>
  <c r="BM467" i="1"/>
  <c r="BM723" i="1"/>
  <c r="BM331" i="1"/>
  <c r="BM260" i="1"/>
  <c r="BM635" i="1"/>
  <c r="H658" i="1"/>
  <c r="H658" i="2" s="1"/>
  <c r="H657" i="2"/>
  <c r="I654" i="1"/>
  <c r="I658" i="1" s="1"/>
  <c r="I658" i="2" s="1"/>
  <c r="H654" i="2"/>
  <c r="BM630" i="1"/>
  <c r="BM648" i="1"/>
  <c r="BM626" i="1"/>
  <c r="BM659" i="1"/>
  <c r="BM645" i="1"/>
  <c r="BM636" i="1"/>
  <c r="BM625" i="1"/>
  <c r="BM199" i="1"/>
  <c r="BM632" i="1"/>
  <c r="BM634" i="1"/>
  <c r="BM646" i="1"/>
  <c r="BM650" i="1"/>
  <c r="BM653" i="1"/>
  <c r="O653" i="1"/>
  <c r="BM783" i="1"/>
  <c r="BM558" i="1"/>
  <c r="BM782" i="1"/>
  <c r="BM160" i="1"/>
  <c r="BM612" i="1"/>
  <c r="BM562" i="1"/>
  <c r="BM128" i="1"/>
  <c r="AG128" i="1" s="1"/>
  <c r="BM755" i="1"/>
  <c r="AG755" i="1" s="1"/>
  <c r="BM555" i="1"/>
  <c r="BM267" i="1"/>
  <c r="BM637" i="1"/>
  <c r="H735" i="2"/>
  <c r="BM163" i="1"/>
  <c r="BM107" i="1"/>
  <c r="AM107" i="1" s="1"/>
  <c r="BM67" i="1"/>
  <c r="BM713" i="1"/>
  <c r="BM547" i="1"/>
  <c r="BM701" i="1"/>
  <c r="BM629" i="1"/>
  <c r="BM651" i="1"/>
  <c r="BM313" i="1"/>
  <c r="BM346" i="1"/>
  <c r="BM209" i="1"/>
  <c r="BM234" i="1"/>
  <c r="BM385" i="1"/>
  <c r="BM571" i="1"/>
  <c r="BM666" i="1"/>
  <c r="BM118" i="1"/>
  <c r="AK118" i="1" s="1"/>
  <c r="BM475" i="1"/>
  <c r="BM377" i="1"/>
  <c r="H270" i="2"/>
  <c r="BM407" i="1"/>
  <c r="BM280" i="1"/>
  <c r="BM38" i="1"/>
  <c r="BM526" i="1"/>
  <c r="BM228" i="1"/>
  <c r="BM378" i="1"/>
  <c r="BM319" i="1"/>
  <c r="BM324" i="1"/>
  <c r="BM720" i="1"/>
  <c r="BM663" i="1"/>
  <c r="BM151" i="1"/>
  <c r="BM652" i="1"/>
  <c r="BM719" i="1"/>
  <c r="BM317" i="1"/>
  <c r="BM165" i="1"/>
  <c r="BM597" i="1"/>
  <c r="BM276" i="1"/>
  <c r="BM660" i="1"/>
  <c r="BM375" i="1"/>
  <c r="BM340" i="1"/>
  <c r="BM81" i="1"/>
  <c r="BM433" i="1"/>
  <c r="BM156" i="1"/>
  <c r="BM252" i="1"/>
  <c r="BM90" i="1"/>
  <c r="BM109" i="1"/>
  <c r="BM725" i="1"/>
  <c r="BM692" i="1"/>
  <c r="BM493" i="1"/>
  <c r="BM732" i="1"/>
  <c r="BM271" i="1"/>
  <c r="BM644" i="1"/>
  <c r="H321" i="2"/>
  <c r="H536" i="2"/>
  <c r="H95" i="2"/>
  <c r="I113" i="1"/>
  <c r="J113" i="1" s="1"/>
  <c r="K113" i="1" s="1"/>
  <c r="L113" i="1" s="1"/>
  <c r="L113" i="2" s="1"/>
  <c r="I379" i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AH379" i="1" s="1"/>
  <c r="AI379" i="1" s="1"/>
  <c r="AJ379" i="1" s="1"/>
  <c r="AK379" i="1" s="1"/>
  <c r="AL379" i="1" s="1"/>
  <c r="AM379" i="1" s="1"/>
  <c r="AN379" i="1" s="1"/>
  <c r="H728" i="2"/>
  <c r="I122" i="1"/>
  <c r="J122" i="1" s="1"/>
  <c r="K122" i="1" s="1"/>
  <c r="L122" i="1" s="1"/>
  <c r="L122" i="2" s="1"/>
  <c r="H603" i="2"/>
  <c r="I398" i="1"/>
  <c r="J398" i="1" s="1"/>
  <c r="K398" i="1" s="1"/>
  <c r="L398" i="1" s="1"/>
  <c r="H606" i="2"/>
  <c r="I64" i="1"/>
  <c r="J64" i="1" s="1"/>
  <c r="K64" i="1" s="1"/>
  <c r="L64" i="1" s="1"/>
  <c r="H240" i="2"/>
  <c r="H136" i="2"/>
  <c r="H523" i="2"/>
  <c r="I432" i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AD432" i="1" s="1"/>
  <c r="AE432" i="1" s="1"/>
  <c r="AF432" i="1" s="1"/>
  <c r="AG432" i="1" s="1"/>
  <c r="AH432" i="1" s="1"/>
  <c r="AI432" i="1" s="1"/>
  <c r="AJ432" i="1" s="1"/>
  <c r="AK432" i="1" s="1"/>
  <c r="AL432" i="1" s="1"/>
  <c r="AM432" i="1" s="1"/>
  <c r="AN432" i="1" s="1"/>
  <c r="AO432" i="1" s="1"/>
  <c r="AP432" i="1" s="1"/>
  <c r="AQ432" i="1" s="1"/>
  <c r="AR432" i="1" s="1"/>
  <c r="AS432" i="1" s="1"/>
  <c r="AT432" i="1" s="1"/>
  <c r="AU432" i="1" s="1"/>
  <c r="AV432" i="1" s="1"/>
  <c r="AW432" i="1" s="1"/>
  <c r="AX432" i="1" s="1"/>
  <c r="AY432" i="1" s="1"/>
  <c r="AZ432" i="1" s="1"/>
  <c r="BA432" i="1" s="1"/>
  <c r="BB432" i="1" s="1"/>
  <c r="BC432" i="1" s="1"/>
  <c r="BD432" i="1" s="1"/>
  <c r="BE432" i="1" s="1"/>
  <c r="BF432" i="1" s="1"/>
  <c r="BG432" i="1" s="1"/>
  <c r="BH432" i="1" s="1"/>
  <c r="H620" i="2"/>
  <c r="H775" i="2"/>
  <c r="I795" i="1"/>
  <c r="J795" i="1" s="1"/>
  <c r="K795" i="1" s="1"/>
  <c r="L795" i="1" s="1"/>
  <c r="M795" i="1" s="1"/>
  <c r="N795" i="1" s="1"/>
  <c r="O795" i="1" s="1"/>
  <c r="P795" i="1" s="1"/>
  <c r="Q795" i="1" s="1"/>
  <c r="R795" i="1" s="1"/>
  <c r="S795" i="1" s="1"/>
  <c r="T795" i="1" s="1"/>
  <c r="U795" i="1" s="1"/>
  <c r="V795" i="1" s="1"/>
  <c r="W795" i="1" s="1"/>
  <c r="X795" i="1" s="1"/>
  <c r="Y795" i="1" s="1"/>
  <c r="Z795" i="1" s="1"/>
  <c r="AA795" i="1" s="1"/>
  <c r="AB795" i="1" s="1"/>
  <c r="AC795" i="1" s="1"/>
  <c r="AD795" i="1" s="1"/>
  <c r="AE795" i="1" s="1"/>
  <c r="AF795" i="1" s="1"/>
  <c r="AG795" i="1" s="1"/>
  <c r="AH795" i="1" s="1"/>
  <c r="AI795" i="1" s="1"/>
  <c r="AJ795" i="1" s="1"/>
  <c r="AK795" i="1" s="1"/>
  <c r="AL795" i="1" s="1"/>
  <c r="AM795" i="1" s="1"/>
  <c r="AN795" i="1" s="1"/>
  <c r="AO795" i="1" s="1"/>
  <c r="H298" i="2"/>
  <c r="H233" i="2"/>
  <c r="H754" i="2"/>
  <c r="H520" i="2"/>
  <c r="H684" i="2"/>
  <c r="H601" i="2"/>
  <c r="I173" i="1"/>
  <c r="J173" i="1" s="1"/>
  <c r="H280" i="2"/>
  <c r="H307" i="2"/>
  <c r="H159" i="2"/>
  <c r="H509" i="2"/>
  <c r="H409" i="2"/>
  <c r="H277" i="2"/>
  <c r="I717" i="1"/>
  <c r="J717" i="1" s="1"/>
  <c r="K717" i="1" s="1"/>
  <c r="L717" i="1" s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X717" i="1" s="1"/>
  <c r="Y717" i="1" s="1"/>
  <c r="Z717" i="1" s="1"/>
  <c r="AA717" i="1" s="1"/>
  <c r="AB717" i="1" s="1"/>
  <c r="AC717" i="1" s="1"/>
  <c r="AD717" i="1" s="1"/>
  <c r="AE717" i="1" s="1"/>
  <c r="AF717" i="1" s="1"/>
  <c r="AG717" i="1" s="1"/>
  <c r="AH717" i="1" s="1"/>
  <c r="AI717" i="1" s="1"/>
  <c r="AJ717" i="1" s="1"/>
  <c r="AK717" i="1" s="1"/>
  <c r="AL717" i="1" s="1"/>
  <c r="AM717" i="1" s="1"/>
  <c r="AN717" i="1" s="1"/>
  <c r="AO717" i="1" s="1"/>
  <c r="H166" i="2"/>
  <c r="M255" i="1"/>
  <c r="L173" i="2"/>
  <c r="H631" i="2"/>
  <c r="H638" i="2"/>
  <c r="H647" i="2"/>
  <c r="H157" i="2"/>
  <c r="H529" i="2"/>
  <c r="H44" i="2"/>
  <c r="J638" i="1"/>
  <c r="K638" i="1" s="1"/>
  <c r="J627" i="1"/>
  <c r="I632" i="2"/>
  <c r="J643" i="1"/>
  <c r="I625" i="2"/>
  <c r="J631" i="1"/>
  <c r="I639" i="2"/>
  <c r="H486" i="2"/>
  <c r="J647" i="1"/>
  <c r="I637" i="2"/>
  <c r="J624" i="1"/>
  <c r="I636" i="2"/>
  <c r="H268" i="2"/>
  <c r="H231" i="2"/>
  <c r="I37" i="1"/>
  <c r="J37" i="1" s="1"/>
  <c r="K37" i="1" s="1"/>
  <c r="L37" i="1" s="1"/>
  <c r="L37" i="2" s="1"/>
  <c r="I48" i="1"/>
  <c r="J48" i="1" s="1"/>
  <c r="K48" i="1" s="1"/>
  <c r="L48" i="1" s="1"/>
  <c r="I708" i="1"/>
  <c r="J708" i="1" s="1"/>
  <c r="K708" i="1" s="1"/>
  <c r="L708" i="1" s="1"/>
  <c r="AO335" i="1"/>
  <c r="AP335" i="1" s="1"/>
  <c r="AQ335" i="1" s="1"/>
  <c r="AR335" i="1" s="1"/>
  <c r="AS335" i="1" s="1"/>
  <c r="AT335" i="1" s="1"/>
  <c r="AU335" i="1" s="1"/>
  <c r="AV335" i="1" s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BG335" i="1" s="1"/>
  <c r="BH335" i="1" s="1"/>
  <c r="H328" i="2"/>
  <c r="H594" i="2"/>
  <c r="H668" i="2"/>
  <c r="I527" i="1"/>
  <c r="J527" i="1" s="1"/>
  <c r="K527" i="1" s="1"/>
  <c r="L527" i="1" s="1"/>
  <c r="M527" i="1" s="1"/>
  <c r="N527" i="1" s="1"/>
  <c r="O527" i="1" s="1"/>
  <c r="P527" i="1" s="1"/>
  <c r="Q527" i="1" s="1"/>
  <c r="R527" i="1" s="1"/>
  <c r="S527" i="1" s="1"/>
  <c r="T527" i="1" s="1"/>
  <c r="U527" i="1" s="1"/>
  <c r="V527" i="1" s="1"/>
  <c r="W527" i="1" s="1"/>
  <c r="X527" i="1" s="1"/>
  <c r="Y527" i="1" s="1"/>
  <c r="Z527" i="1" s="1"/>
  <c r="AA527" i="1" s="1"/>
  <c r="AB527" i="1" s="1"/>
  <c r="AC527" i="1" s="1"/>
  <c r="AD527" i="1" s="1"/>
  <c r="AE527" i="1" s="1"/>
  <c r="AF527" i="1" s="1"/>
  <c r="AG527" i="1" s="1"/>
  <c r="AH527" i="1" s="1"/>
  <c r="AI527" i="1" s="1"/>
  <c r="AJ527" i="1" s="1"/>
  <c r="AK527" i="1" s="1"/>
  <c r="AL527" i="1" s="1"/>
  <c r="AM527" i="1" s="1"/>
  <c r="AN527" i="1" s="1"/>
  <c r="I405" i="1"/>
  <c r="J405" i="1" s="1"/>
  <c r="K405" i="1" s="1"/>
  <c r="L405" i="1" s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X405" i="1" s="1"/>
  <c r="Y405" i="1" s="1"/>
  <c r="Z405" i="1" s="1"/>
  <c r="AA405" i="1" s="1"/>
  <c r="AB405" i="1" s="1"/>
  <c r="AC405" i="1" s="1"/>
  <c r="AD405" i="1" s="1"/>
  <c r="AE405" i="1" s="1"/>
  <c r="AF405" i="1" s="1"/>
  <c r="AG405" i="1" s="1"/>
  <c r="AH405" i="1" s="1"/>
  <c r="AI405" i="1" s="1"/>
  <c r="AJ405" i="1" s="1"/>
  <c r="AK405" i="1" s="1"/>
  <c r="AL405" i="1" s="1"/>
  <c r="AM405" i="1" s="1"/>
  <c r="AN405" i="1" s="1"/>
  <c r="AO405" i="1" s="1"/>
  <c r="AP405" i="1" s="1"/>
  <c r="AQ405" i="1" s="1"/>
  <c r="AR405" i="1" s="1"/>
  <c r="AS405" i="1" s="1"/>
  <c r="AT405" i="1" s="1"/>
  <c r="AU405" i="1" s="1"/>
  <c r="AV405" i="1" s="1"/>
  <c r="AW405" i="1" s="1"/>
  <c r="AX405" i="1" s="1"/>
  <c r="AY405" i="1" s="1"/>
  <c r="AZ405" i="1" s="1"/>
  <c r="BA405" i="1" s="1"/>
  <c r="BB405" i="1" s="1"/>
  <c r="BC405" i="1" s="1"/>
  <c r="BD405" i="1" s="1"/>
  <c r="BE405" i="1" s="1"/>
  <c r="BF405" i="1" s="1"/>
  <c r="BG405" i="1" s="1"/>
  <c r="BH405" i="1" s="1"/>
  <c r="I687" i="1"/>
  <c r="J687" i="1" s="1"/>
  <c r="K687" i="1" s="1"/>
  <c r="L687" i="1" s="1"/>
  <c r="M687" i="1" s="1"/>
  <c r="N687" i="1" s="1"/>
  <c r="O687" i="1" s="1"/>
  <c r="P687" i="1" s="1"/>
  <c r="Q687" i="1" s="1"/>
  <c r="R687" i="1" s="1"/>
  <c r="S687" i="1" s="1"/>
  <c r="T687" i="1" s="1"/>
  <c r="U687" i="1" s="1"/>
  <c r="V687" i="1" s="1"/>
  <c r="W687" i="1" s="1"/>
  <c r="X687" i="1" s="1"/>
  <c r="Y687" i="1" s="1"/>
  <c r="Z687" i="1" s="1"/>
  <c r="AA687" i="1" s="1"/>
  <c r="AB687" i="1" s="1"/>
  <c r="AC687" i="1" s="1"/>
  <c r="AD687" i="1" s="1"/>
  <c r="AE687" i="1" s="1"/>
  <c r="AF687" i="1" s="1"/>
  <c r="AG687" i="1" s="1"/>
  <c r="AH687" i="1" s="1"/>
  <c r="AI687" i="1" s="1"/>
  <c r="AJ687" i="1" s="1"/>
  <c r="AK687" i="1" s="1"/>
  <c r="AL687" i="1" s="1"/>
  <c r="AM687" i="1" s="1"/>
  <c r="AN687" i="1" s="1"/>
  <c r="AO687" i="1" s="1"/>
  <c r="AP687" i="1" s="1"/>
  <c r="AQ687" i="1" s="1"/>
  <c r="AR687" i="1" s="1"/>
  <c r="AS687" i="1" s="1"/>
  <c r="AT687" i="1" s="1"/>
  <c r="AU687" i="1" s="1"/>
  <c r="AV687" i="1" s="1"/>
  <c r="AW687" i="1" s="1"/>
  <c r="AX687" i="1" s="1"/>
  <c r="AY687" i="1" s="1"/>
  <c r="AZ687" i="1" s="1"/>
  <c r="BA687" i="1" s="1"/>
  <c r="BB687" i="1" s="1"/>
  <c r="BC687" i="1" s="1"/>
  <c r="BD687" i="1" s="1"/>
  <c r="BE687" i="1" s="1"/>
  <c r="BF687" i="1" s="1"/>
  <c r="BG687" i="1" s="1"/>
  <c r="BH687" i="1" s="1"/>
  <c r="H798" i="2"/>
  <c r="H506" i="2"/>
  <c r="I307" i="1"/>
  <c r="J307" i="1" s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AU307" i="1" s="1"/>
  <c r="AV307" i="1" s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I786" i="1"/>
  <c r="J786" i="1" s="1"/>
  <c r="K786" i="1" s="1"/>
  <c r="L786" i="1" s="1"/>
  <c r="M786" i="1" s="1"/>
  <c r="N786" i="1" s="1"/>
  <c r="O786" i="1" s="1"/>
  <c r="P786" i="1" s="1"/>
  <c r="Q786" i="1" s="1"/>
  <c r="R786" i="1" s="1"/>
  <c r="S786" i="1" s="1"/>
  <c r="T786" i="1" s="1"/>
  <c r="U786" i="1" s="1"/>
  <c r="V786" i="1" s="1"/>
  <c r="W786" i="1" s="1"/>
  <c r="X786" i="1" s="1"/>
  <c r="Y786" i="1" s="1"/>
  <c r="Z786" i="1" s="1"/>
  <c r="AA786" i="1" s="1"/>
  <c r="AB786" i="1" s="1"/>
  <c r="AC786" i="1" s="1"/>
  <c r="AD786" i="1" s="1"/>
  <c r="AE786" i="1" s="1"/>
  <c r="AF786" i="1" s="1"/>
  <c r="AG786" i="1" s="1"/>
  <c r="AH786" i="1" s="1"/>
  <c r="AI786" i="1" s="1"/>
  <c r="AJ786" i="1" s="1"/>
  <c r="AK786" i="1" s="1"/>
  <c r="AL786" i="1" s="1"/>
  <c r="AM786" i="1" s="1"/>
  <c r="AN786" i="1" s="1"/>
  <c r="AO786" i="1" s="1"/>
  <c r="H261" i="2"/>
  <c r="H479" i="2"/>
  <c r="H264" i="2"/>
  <c r="I428" i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AD428" i="1" s="1"/>
  <c r="AE428" i="1" s="1"/>
  <c r="AF428" i="1" s="1"/>
  <c r="AG428" i="1" s="1"/>
  <c r="AH428" i="1" s="1"/>
  <c r="AI428" i="1" s="1"/>
  <c r="AJ428" i="1" s="1"/>
  <c r="AK428" i="1" s="1"/>
  <c r="AL428" i="1" s="1"/>
  <c r="AM428" i="1" s="1"/>
  <c r="AN428" i="1" s="1"/>
  <c r="AO428" i="1" s="1"/>
  <c r="AP428" i="1" s="1"/>
  <c r="AQ428" i="1" s="1"/>
  <c r="AR428" i="1" s="1"/>
  <c r="AS428" i="1" s="1"/>
  <c r="AT428" i="1" s="1"/>
  <c r="AU428" i="1" s="1"/>
  <c r="AV428" i="1" s="1"/>
  <c r="AW428" i="1" s="1"/>
  <c r="AX428" i="1" s="1"/>
  <c r="AY428" i="1" s="1"/>
  <c r="AZ428" i="1" s="1"/>
  <c r="BA428" i="1" s="1"/>
  <c r="BB428" i="1" s="1"/>
  <c r="BC428" i="1" s="1"/>
  <c r="BD428" i="1" s="1"/>
  <c r="BE428" i="1" s="1"/>
  <c r="BF428" i="1" s="1"/>
  <c r="BG428" i="1" s="1"/>
  <c r="BH428" i="1" s="1"/>
  <c r="I120" i="1"/>
  <c r="J120" i="1" s="1"/>
  <c r="K120" i="1" s="1"/>
  <c r="L120" i="1" s="1"/>
  <c r="L120" i="2" s="1"/>
  <c r="I779" i="1"/>
  <c r="J779" i="1" s="1"/>
  <c r="K779" i="1" s="1"/>
  <c r="L779" i="1" s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X779" i="1" s="1"/>
  <c r="Y779" i="1" s="1"/>
  <c r="Z779" i="1" s="1"/>
  <c r="AA779" i="1" s="1"/>
  <c r="AB779" i="1" s="1"/>
  <c r="AC779" i="1" s="1"/>
  <c r="AD779" i="1" s="1"/>
  <c r="AE779" i="1" s="1"/>
  <c r="AF779" i="1" s="1"/>
  <c r="AG779" i="1" s="1"/>
  <c r="AH779" i="1" s="1"/>
  <c r="AI779" i="1" s="1"/>
  <c r="AJ779" i="1" s="1"/>
  <c r="AK779" i="1" s="1"/>
  <c r="AL779" i="1" s="1"/>
  <c r="AM779" i="1" s="1"/>
  <c r="AN779" i="1" s="1"/>
  <c r="AO779" i="1" s="1"/>
  <c r="I157" i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L587" i="2"/>
  <c r="M587" i="2" s="1"/>
  <c r="M587" i="1"/>
  <c r="N587" i="1" s="1"/>
  <c r="O587" i="1" s="1"/>
  <c r="P587" i="1" s="1"/>
  <c r="Q587" i="1" s="1"/>
  <c r="R587" i="1" s="1"/>
  <c r="S587" i="1" s="1"/>
  <c r="T587" i="1" s="1"/>
  <c r="U587" i="1" s="1"/>
  <c r="V587" i="1" s="1"/>
  <c r="W587" i="1" s="1"/>
  <c r="X587" i="1" s="1"/>
  <c r="Y587" i="1" s="1"/>
  <c r="Z587" i="1" s="1"/>
  <c r="AA587" i="1" s="1"/>
  <c r="AB587" i="1" s="1"/>
  <c r="AC587" i="1" s="1"/>
  <c r="AD587" i="1" s="1"/>
  <c r="AE587" i="1" s="1"/>
  <c r="AF587" i="1" s="1"/>
  <c r="AG587" i="1" s="1"/>
  <c r="AH587" i="1" s="1"/>
  <c r="AI587" i="1" s="1"/>
  <c r="AJ587" i="1" s="1"/>
  <c r="AK587" i="1" s="1"/>
  <c r="AL587" i="1" s="1"/>
  <c r="AM587" i="1" s="1"/>
  <c r="AN587" i="1" s="1"/>
  <c r="AO587" i="1" s="1"/>
  <c r="AP587" i="1" s="1"/>
  <c r="AQ587" i="1" s="1"/>
  <c r="AR587" i="1" s="1"/>
  <c r="AS587" i="1" s="1"/>
  <c r="AT587" i="1" s="1"/>
  <c r="AU587" i="1" s="1"/>
  <c r="AV587" i="1" s="1"/>
  <c r="AW587" i="1" s="1"/>
  <c r="AX587" i="1" s="1"/>
  <c r="AY587" i="1" s="1"/>
  <c r="AZ587" i="1" s="1"/>
  <c r="BA587" i="1" s="1"/>
  <c r="BB587" i="1" s="1"/>
  <c r="BC587" i="1" s="1"/>
  <c r="BD587" i="1" s="1"/>
  <c r="BE587" i="1" s="1"/>
  <c r="BF587" i="1" s="1"/>
  <c r="BG587" i="1" s="1"/>
  <c r="BH587" i="1" s="1"/>
  <c r="H587" i="2"/>
  <c r="I694" i="1"/>
  <c r="J694" i="1" s="1"/>
  <c r="K694" i="1" s="1"/>
  <c r="L694" i="1" s="1"/>
  <c r="M694" i="1" s="1"/>
  <c r="N694" i="1" s="1"/>
  <c r="O694" i="1" s="1"/>
  <c r="P694" i="1" s="1"/>
  <c r="Q694" i="1" s="1"/>
  <c r="R694" i="1" s="1"/>
  <c r="S694" i="1" s="1"/>
  <c r="T694" i="1" s="1"/>
  <c r="U694" i="1" s="1"/>
  <c r="V694" i="1" s="1"/>
  <c r="W694" i="1" s="1"/>
  <c r="X694" i="1" s="1"/>
  <c r="Y694" i="1" s="1"/>
  <c r="Z694" i="1" s="1"/>
  <c r="AA694" i="1" s="1"/>
  <c r="AB694" i="1" s="1"/>
  <c r="AC694" i="1" s="1"/>
  <c r="AD694" i="1" s="1"/>
  <c r="AE694" i="1" s="1"/>
  <c r="AF694" i="1" s="1"/>
  <c r="AG694" i="1" s="1"/>
  <c r="AH694" i="1" s="1"/>
  <c r="AI694" i="1" s="1"/>
  <c r="AJ694" i="1" s="1"/>
  <c r="AK694" i="1" s="1"/>
  <c r="AL694" i="1" s="1"/>
  <c r="AM694" i="1" s="1"/>
  <c r="AN694" i="1" s="1"/>
  <c r="AO694" i="1" s="1"/>
  <c r="AP694" i="1" s="1"/>
  <c r="AQ694" i="1" s="1"/>
  <c r="AR694" i="1" s="1"/>
  <c r="AS694" i="1" s="1"/>
  <c r="AT694" i="1" s="1"/>
  <c r="AU694" i="1" s="1"/>
  <c r="AV694" i="1" s="1"/>
  <c r="AW694" i="1" s="1"/>
  <c r="AX694" i="1" s="1"/>
  <c r="AY694" i="1" s="1"/>
  <c r="AZ694" i="1" s="1"/>
  <c r="BA694" i="1" s="1"/>
  <c r="BB694" i="1" s="1"/>
  <c r="BC694" i="1" s="1"/>
  <c r="BD694" i="1" s="1"/>
  <c r="BE694" i="1" s="1"/>
  <c r="BF694" i="1" s="1"/>
  <c r="BG694" i="1" s="1"/>
  <c r="BH694" i="1" s="1"/>
  <c r="H125" i="2"/>
  <c r="H483" i="2"/>
  <c r="H88" i="2"/>
  <c r="I169" i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H664" i="2"/>
  <c r="H92" i="2"/>
  <c r="I298" i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O298" i="1" s="1"/>
  <c r="AP298" i="1" s="1"/>
  <c r="AQ298" i="1" s="1"/>
  <c r="AR298" i="1" s="1"/>
  <c r="AS298" i="1" s="1"/>
  <c r="AT298" i="1" s="1"/>
  <c r="AU298" i="1" s="1"/>
  <c r="AV298" i="1" s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BG298" i="1" s="1"/>
  <c r="BH298" i="1" s="1"/>
  <c r="I425" i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AD425" i="1" s="1"/>
  <c r="AE425" i="1" s="1"/>
  <c r="AF425" i="1" s="1"/>
  <c r="AG425" i="1" s="1"/>
  <c r="AH425" i="1" s="1"/>
  <c r="AI425" i="1" s="1"/>
  <c r="AJ425" i="1" s="1"/>
  <c r="AK425" i="1" s="1"/>
  <c r="AL425" i="1" s="1"/>
  <c r="AM425" i="1" s="1"/>
  <c r="AN425" i="1" s="1"/>
  <c r="AO425" i="1" s="1"/>
  <c r="AP425" i="1" s="1"/>
  <c r="AQ425" i="1" s="1"/>
  <c r="AR425" i="1" s="1"/>
  <c r="AS425" i="1" s="1"/>
  <c r="AT425" i="1" s="1"/>
  <c r="AU425" i="1" s="1"/>
  <c r="AV425" i="1" s="1"/>
  <c r="AW425" i="1" s="1"/>
  <c r="AX425" i="1" s="1"/>
  <c r="AY425" i="1" s="1"/>
  <c r="AZ425" i="1" s="1"/>
  <c r="BA425" i="1" s="1"/>
  <c r="BB425" i="1" s="1"/>
  <c r="BC425" i="1" s="1"/>
  <c r="BD425" i="1" s="1"/>
  <c r="BE425" i="1" s="1"/>
  <c r="BF425" i="1" s="1"/>
  <c r="BG425" i="1" s="1"/>
  <c r="BH425" i="1" s="1"/>
  <c r="H284" i="2"/>
  <c r="I675" i="1"/>
  <c r="J675" i="1" s="1"/>
  <c r="K675" i="1" s="1"/>
  <c r="L675" i="1" s="1"/>
  <c r="M675" i="1" s="1"/>
  <c r="N675" i="1" s="1"/>
  <c r="O675" i="1" s="1"/>
  <c r="P675" i="1" s="1"/>
  <c r="Q675" i="1" s="1"/>
  <c r="R675" i="1" s="1"/>
  <c r="S675" i="1" s="1"/>
  <c r="T675" i="1" s="1"/>
  <c r="U675" i="1" s="1"/>
  <c r="V675" i="1" s="1"/>
  <c r="W675" i="1" s="1"/>
  <c r="X675" i="1" s="1"/>
  <c r="Y675" i="1" s="1"/>
  <c r="Z675" i="1" s="1"/>
  <c r="AA675" i="1" s="1"/>
  <c r="AB675" i="1" s="1"/>
  <c r="AC675" i="1" s="1"/>
  <c r="AD675" i="1" s="1"/>
  <c r="AE675" i="1" s="1"/>
  <c r="AF675" i="1" s="1"/>
  <c r="AG675" i="1" s="1"/>
  <c r="AH675" i="1" s="1"/>
  <c r="AI675" i="1" s="1"/>
  <c r="AJ675" i="1" s="1"/>
  <c r="AK675" i="1" s="1"/>
  <c r="AL675" i="1" s="1"/>
  <c r="AM675" i="1" s="1"/>
  <c r="AN675" i="1" s="1"/>
  <c r="AO675" i="1" s="1"/>
  <c r="AP675" i="1" s="1"/>
  <c r="AQ675" i="1" s="1"/>
  <c r="AR675" i="1" s="1"/>
  <c r="AS675" i="1" s="1"/>
  <c r="AT675" i="1" s="1"/>
  <c r="AU675" i="1" s="1"/>
  <c r="AV675" i="1" s="1"/>
  <c r="AW675" i="1" s="1"/>
  <c r="AX675" i="1" s="1"/>
  <c r="AY675" i="1" s="1"/>
  <c r="AZ675" i="1" s="1"/>
  <c r="BA675" i="1" s="1"/>
  <c r="BB675" i="1" s="1"/>
  <c r="BC675" i="1" s="1"/>
  <c r="BD675" i="1" s="1"/>
  <c r="BE675" i="1" s="1"/>
  <c r="BF675" i="1" s="1"/>
  <c r="BG675" i="1" s="1"/>
  <c r="BH675" i="1" s="1"/>
  <c r="I805" i="2"/>
  <c r="I516" i="1"/>
  <c r="J516" i="1" s="1"/>
  <c r="K516" i="1" s="1"/>
  <c r="L516" i="1" s="1"/>
  <c r="L516" i="2" s="1"/>
  <c r="M516" i="2" s="1"/>
  <c r="N516" i="2" s="1"/>
  <c r="O516" i="2" s="1"/>
  <c r="P516" i="2" s="1"/>
  <c r="H617" i="2"/>
  <c r="I671" i="1"/>
  <c r="J671" i="1" s="1"/>
  <c r="K671" i="1" s="1"/>
  <c r="L671" i="1" s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X671" i="1" s="1"/>
  <c r="Y671" i="1" s="1"/>
  <c r="Z671" i="1" s="1"/>
  <c r="AA671" i="1" s="1"/>
  <c r="AB671" i="1" s="1"/>
  <c r="AC671" i="1" s="1"/>
  <c r="AD671" i="1" s="1"/>
  <c r="AE671" i="1" s="1"/>
  <c r="AF671" i="1" s="1"/>
  <c r="AG671" i="1" s="1"/>
  <c r="AH671" i="1" s="1"/>
  <c r="AI671" i="1" s="1"/>
  <c r="AJ671" i="1" s="1"/>
  <c r="AK671" i="1" s="1"/>
  <c r="AL671" i="1" s="1"/>
  <c r="AM671" i="1" s="1"/>
  <c r="AN671" i="1" s="1"/>
  <c r="AO671" i="1" s="1"/>
  <c r="AP671" i="1" s="1"/>
  <c r="AQ671" i="1" s="1"/>
  <c r="AR671" i="1" s="1"/>
  <c r="AS671" i="1" s="1"/>
  <c r="AT671" i="1" s="1"/>
  <c r="AU671" i="1" s="1"/>
  <c r="AV671" i="1" s="1"/>
  <c r="AW671" i="1" s="1"/>
  <c r="AX671" i="1" s="1"/>
  <c r="AY671" i="1" s="1"/>
  <c r="AZ671" i="1" s="1"/>
  <c r="BA671" i="1" s="1"/>
  <c r="BB671" i="1" s="1"/>
  <c r="BC671" i="1" s="1"/>
  <c r="BD671" i="1" s="1"/>
  <c r="BE671" i="1" s="1"/>
  <c r="BF671" i="1" s="1"/>
  <c r="BG671" i="1" s="1"/>
  <c r="BH671" i="1" s="1"/>
  <c r="H624" i="2"/>
  <c r="H381" i="2"/>
  <c r="I749" i="1"/>
  <c r="J749" i="1" s="1"/>
  <c r="K749" i="1" s="1"/>
  <c r="L749" i="1" s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W749" i="1" s="1"/>
  <c r="X749" i="1" s="1"/>
  <c r="Y749" i="1" s="1"/>
  <c r="Z749" i="1" s="1"/>
  <c r="AA749" i="1" s="1"/>
  <c r="AB749" i="1" s="1"/>
  <c r="AC749" i="1" s="1"/>
  <c r="AD749" i="1" s="1"/>
  <c r="AE749" i="1" s="1"/>
  <c r="AF749" i="1" s="1"/>
  <c r="AG749" i="1" s="1"/>
  <c r="AH749" i="1" s="1"/>
  <c r="AI749" i="1" s="1"/>
  <c r="AJ749" i="1" s="1"/>
  <c r="AK749" i="1" s="1"/>
  <c r="AL749" i="1" s="1"/>
  <c r="AM749" i="1" s="1"/>
  <c r="AN749" i="1" s="1"/>
  <c r="AO749" i="1" s="1"/>
  <c r="I751" i="1"/>
  <c r="J751" i="1" s="1"/>
  <c r="K751" i="1" s="1"/>
  <c r="L751" i="1" s="1"/>
  <c r="L751" i="2" s="1"/>
  <c r="H102" i="2"/>
  <c r="H217" i="2"/>
  <c r="H597" i="2"/>
  <c r="H590" i="2"/>
  <c r="I34" i="1"/>
  <c r="J34" i="1" s="1"/>
  <c r="I391" i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AO358" i="1"/>
  <c r="AP358" i="1" s="1"/>
  <c r="AQ358" i="1" s="1"/>
  <c r="AR358" i="1" s="1"/>
  <c r="AS358" i="1" s="1"/>
  <c r="AT358" i="1" s="1"/>
  <c r="AU358" i="1" s="1"/>
  <c r="AV358" i="1" s="1"/>
  <c r="AW358" i="1" s="1"/>
  <c r="AX358" i="1" s="1"/>
  <c r="AY358" i="1" s="1"/>
  <c r="AZ358" i="1" s="1"/>
  <c r="BA358" i="1" s="1"/>
  <c r="BB358" i="1" s="1"/>
  <c r="BC358" i="1" s="1"/>
  <c r="BD358" i="1" s="1"/>
  <c r="BE358" i="1" s="1"/>
  <c r="BF358" i="1" s="1"/>
  <c r="BG358" i="1" s="1"/>
  <c r="BH358" i="1" s="1"/>
  <c r="H361" i="2"/>
  <c r="I738" i="1"/>
  <c r="J738" i="1" s="1"/>
  <c r="K738" i="1" s="1"/>
  <c r="L738" i="1" s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X738" i="1" s="1"/>
  <c r="Y738" i="1" s="1"/>
  <c r="Z738" i="1" s="1"/>
  <c r="AA738" i="1" s="1"/>
  <c r="AB738" i="1" s="1"/>
  <c r="AC738" i="1" s="1"/>
  <c r="AD738" i="1" s="1"/>
  <c r="AE738" i="1" s="1"/>
  <c r="AF738" i="1" s="1"/>
  <c r="AG738" i="1" s="1"/>
  <c r="AH738" i="1" s="1"/>
  <c r="AI738" i="1" s="1"/>
  <c r="AJ738" i="1" s="1"/>
  <c r="AK738" i="1" s="1"/>
  <c r="AL738" i="1" s="1"/>
  <c r="AM738" i="1" s="1"/>
  <c r="AN738" i="1" s="1"/>
  <c r="AO738" i="1" s="1"/>
  <c r="I106" i="1"/>
  <c r="J106" i="1" s="1"/>
  <c r="K106" i="1" s="1"/>
  <c r="L106" i="1" s="1"/>
  <c r="I153" i="1"/>
  <c r="J153" i="1" s="1"/>
  <c r="K153" i="1" s="1"/>
  <c r="L153" i="1" s="1"/>
  <c r="M153" i="1" s="1"/>
  <c r="N153" i="1" s="1"/>
  <c r="I569" i="1"/>
  <c r="J569" i="1" s="1"/>
  <c r="K569" i="1" s="1"/>
  <c r="L569" i="1" s="1"/>
  <c r="M569" i="1" s="1"/>
  <c r="N569" i="1" s="1"/>
  <c r="O569" i="1" s="1"/>
  <c r="P569" i="1" s="1"/>
  <c r="Q569" i="1" s="1"/>
  <c r="R569" i="1" s="1"/>
  <c r="S569" i="1" s="1"/>
  <c r="T569" i="1" s="1"/>
  <c r="U569" i="1" s="1"/>
  <c r="V569" i="1" s="1"/>
  <c r="W569" i="1" s="1"/>
  <c r="X569" i="1" s="1"/>
  <c r="Y569" i="1" s="1"/>
  <c r="Z569" i="1" s="1"/>
  <c r="AA569" i="1" s="1"/>
  <c r="AB569" i="1" s="1"/>
  <c r="AC569" i="1" s="1"/>
  <c r="AD569" i="1" s="1"/>
  <c r="AE569" i="1" s="1"/>
  <c r="AF569" i="1" s="1"/>
  <c r="AG569" i="1" s="1"/>
  <c r="AH569" i="1" s="1"/>
  <c r="AI569" i="1" s="1"/>
  <c r="AJ569" i="1" s="1"/>
  <c r="AK569" i="1" s="1"/>
  <c r="AL569" i="1" s="1"/>
  <c r="AM569" i="1" s="1"/>
  <c r="AN569" i="1" s="1"/>
  <c r="M71" i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AD71" i="1" s="1"/>
  <c r="AE71" i="1" s="1"/>
  <c r="AF71" i="1" s="1"/>
  <c r="AG71" i="1" s="1"/>
  <c r="AH71" i="1" s="1"/>
  <c r="AI71" i="1" s="1"/>
  <c r="AJ71" i="1" s="1"/>
  <c r="AK71" i="1" s="1"/>
  <c r="AL71" i="1" s="1"/>
  <c r="AM71" i="1" s="1"/>
  <c r="AN71" i="1" s="1"/>
  <c r="H613" i="2"/>
  <c r="I67" i="1"/>
  <c r="J67" i="1" s="1"/>
  <c r="K67" i="1" s="1"/>
  <c r="L67" i="1" s="1"/>
  <c r="L67" i="2" s="1"/>
  <c r="H677" i="2"/>
  <c r="I41" i="1"/>
  <c r="J41" i="1" s="1"/>
  <c r="K41" i="1" s="1"/>
  <c r="L41" i="1" s="1"/>
  <c r="L41" i="2" s="1"/>
  <c r="H758" i="2"/>
  <c r="I310" i="1"/>
  <c r="J310" i="1" s="1"/>
  <c r="K310" i="1" s="1"/>
  <c r="L310" i="1" s="1"/>
  <c r="H557" i="2"/>
  <c r="I742" i="1"/>
  <c r="J742" i="1" s="1"/>
  <c r="K742" i="1" s="1"/>
  <c r="L742" i="1" s="1"/>
  <c r="M742" i="1" s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X742" i="1" s="1"/>
  <c r="Y742" i="1" s="1"/>
  <c r="Z742" i="1" s="1"/>
  <c r="AA742" i="1" s="1"/>
  <c r="AB742" i="1" s="1"/>
  <c r="AC742" i="1" s="1"/>
  <c r="AD742" i="1" s="1"/>
  <c r="AE742" i="1" s="1"/>
  <c r="AF742" i="1" s="1"/>
  <c r="AG742" i="1" s="1"/>
  <c r="AH742" i="1" s="1"/>
  <c r="AI742" i="1" s="1"/>
  <c r="AJ742" i="1" s="1"/>
  <c r="AK742" i="1" s="1"/>
  <c r="AL742" i="1" s="1"/>
  <c r="AM742" i="1" s="1"/>
  <c r="AN742" i="1" s="1"/>
  <c r="AO742" i="1" s="1"/>
  <c r="I301" i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AU301" i="1" s="1"/>
  <c r="AV301" i="1" s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H78" i="2"/>
  <c r="I791" i="1"/>
  <c r="J791" i="1" s="1"/>
  <c r="K791" i="1" s="1"/>
  <c r="L791" i="1" s="1"/>
  <c r="M791" i="1" s="1"/>
  <c r="N791" i="1" s="1"/>
  <c r="O791" i="1" s="1"/>
  <c r="P791" i="1" s="1"/>
  <c r="Q791" i="1" s="1"/>
  <c r="R791" i="1" s="1"/>
  <c r="S791" i="1" s="1"/>
  <c r="T791" i="1" s="1"/>
  <c r="U791" i="1" s="1"/>
  <c r="V791" i="1" s="1"/>
  <c r="W791" i="1" s="1"/>
  <c r="X791" i="1" s="1"/>
  <c r="Y791" i="1" s="1"/>
  <c r="Z791" i="1" s="1"/>
  <c r="AA791" i="1" s="1"/>
  <c r="AB791" i="1" s="1"/>
  <c r="AC791" i="1" s="1"/>
  <c r="AD791" i="1" s="1"/>
  <c r="AE791" i="1" s="1"/>
  <c r="AF791" i="1" s="1"/>
  <c r="AG791" i="1" s="1"/>
  <c r="AH791" i="1" s="1"/>
  <c r="AI791" i="1" s="1"/>
  <c r="AJ791" i="1" s="1"/>
  <c r="AK791" i="1" s="1"/>
  <c r="AL791" i="1" s="1"/>
  <c r="AM791" i="1" s="1"/>
  <c r="AN791" i="1" s="1"/>
  <c r="AO791" i="1" s="1"/>
  <c r="BK515" i="1"/>
  <c r="BL515" i="1" s="1"/>
  <c r="BM515" i="1" s="1"/>
  <c r="H721" i="2"/>
  <c r="H650" i="2"/>
  <c r="H502" i="2"/>
  <c r="H81" i="2"/>
  <c r="I550" i="1"/>
  <c r="J550" i="1" s="1"/>
  <c r="K550" i="1" s="1"/>
  <c r="L550" i="1" s="1"/>
  <c r="M550" i="1" s="1"/>
  <c r="N550" i="1" s="1"/>
  <c r="O550" i="1" s="1"/>
  <c r="P550" i="1" s="1"/>
  <c r="Q550" i="1" s="1"/>
  <c r="R550" i="1" s="1"/>
  <c r="S550" i="1" s="1"/>
  <c r="T550" i="1" s="1"/>
  <c r="U550" i="1" s="1"/>
  <c r="V550" i="1" s="1"/>
  <c r="W550" i="1" s="1"/>
  <c r="X550" i="1" s="1"/>
  <c r="Y550" i="1" s="1"/>
  <c r="Z550" i="1" s="1"/>
  <c r="AA550" i="1" s="1"/>
  <c r="AB550" i="1" s="1"/>
  <c r="AC550" i="1" s="1"/>
  <c r="AD550" i="1" s="1"/>
  <c r="AE550" i="1" s="1"/>
  <c r="AF550" i="1" s="1"/>
  <c r="AG550" i="1" s="1"/>
  <c r="AH550" i="1" s="1"/>
  <c r="AI550" i="1" s="1"/>
  <c r="AJ550" i="1" s="1"/>
  <c r="AK550" i="1" s="1"/>
  <c r="AL550" i="1" s="1"/>
  <c r="AM550" i="1" s="1"/>
  <c r="AN550" i="1" s="1"/>
  <c r="I375" i="1"/>
  <c r="J375" i="1" s="1"/>
  <c r="K375" i="1" s="1"/>
  <c r="L375" i="1" s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X375" i="1" s="1"/>
  <c r="Y375" i="1" s="1"/>
  <c r="Z375" i="1" s="1"/>
  <c r="AA375" i="1" s="1"/>
  <c r="AB375" i="1" s="1"/>
  <c r="AC375" i="1" s="1"/>
  <c r="AD375" i="1" s="1"/>
  <c r="AE375" i="1" s="1"/>
  <c r="AF375" i="1" s="1"/>
  <c r="AG375" i="1" s="1"/>
  <c r="AH375" i="1" s="1"/>
  <c r="AI375" i="1" s="1"/>
  <c r="AJ375" i="1" s="1"/>
  <c r="AK375" i="1" s="1"/>
  <c r="AL375" i="1" s="1"/>
  <c r="AM375" i="1" s="1"/>
  <c r="AN375" i="1" s="1"/>
  <c r="H129" i="2"/>
  <c r="L513" i="1"/>
  <c r="L515" i="1" s="1"/>
  <c r="H421" i="2"/>
  <c r="H661" i="2"/>
  <c r="M294" i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O294" i="1" s="1"/>
  <c r="AP294" i="1" s="1"/>
  <c r="AQ294" i="1" s="1"/>
  <c r="AR294" i="1" s="1"/>
  <c r="AS294" i="1" s="1"/>
  <c r="AT294" i="1" s="1"/>
  <c r="AU294" i="1" s="1"/>
  <c r="AV294" i="1" s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I321" i="1"/>
  <c r="J321" i="1" s="1"/>
  <c r="K321" i="1" s="1"/>
  <c r="L321" i="1" s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X321" i="1" s="1"/>
  <c r="Y321" i="1" s="1"/>
  <c r="Z321" i="1" s="1"/>
  <c r="AA321" i="1" s="1"/>
  <c r="AB321" i="1" s="1"/>
  <c r="AC321" i="1" s="1"/>
  <c r="AD321" i="1" s="1"/>
  <c r="AE321" i="1" s="1"/>
  <c r="AF321" i="1" s="1"/>
  <c r="AG321" i="1" s="1"/>
  <c r="AH321" i="1" s="1"/>
  <c r="AI321" i="1" s="1"/>
  <c r="AJ321" i="1" s="1"/>
  <c r="AK321" i="1" s="1"/>
  <c r="AL321" i="1" s="1"/>
  <c r="AM321" i="1" s="1"/>
  <c r="AN321" i="1" s="1"/>
  <c r="AO321" i="1" s="1"/>
  <c r="AP321" i="1" s="1"/>
  <c r="AQ321" i="1" s="1"/>
  <c r="AR321" i="1" s="1"/>
  <c r="AS321" i="1" s="1"/>
  <c r="AT321" i="1" s="1"/>
  <c r="AU321" i="1" s="1"/>
  <c r="AV321" i="1" s="1"/>
  <c r="AW321" i="1" s="1"/>
  <c r="AX321" i="1" s="1"/>
  <c r="AY321" i="1" s="1"/>
  <c r="AZ321" i="1" s="1"/>
  <c r="BA321" i="1" s="1"/>
  <c r="BB321" i="1" s="1"/>
  <c r="BC321" i="1" s="1"/>
  <c r="BD321" i="1" s="1"/>
  <c r="BE321" i="1" s="1"/>
  <c r="BF321" i="1" s="1"/>
  <c r="BG321" i="1" s="1"/>
  <c r="BH321" i="1" s="1"/>
  <c r="I583" i="1"/>
  <c r="J583" i="1" s="1"/>
  <c r="K583" i="1" s="1"/>
  <c r="L583" i="1" s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X583" i="1" s="1"/>
  <c r="Y583" i="1" s="1"/>
  <c r="Z583" i="1" s="1"/>
  <c r="AA583" i="1" s="1"/>
  <c r="AB583" i="1" s="1"/>
  <c r="AC583" i="1" s="1"/>
  <c r="AD583" i="1" s="1"/>
  <c r="AE583" i="1" s="1"/>
  <c r="AF583" i="1" s="1"/>
  <c r="AG583" i="1" s="1"/>
  <c r="AH583" i="1" s="1"/>
  <c r="AI583" i="1" s="1"/>
  <c r="AJ583" i="1" s="1"/>
  <c r="AK583" i="1" s="1"/>
  <c r="AL583" i="1" s="1"/>
  <c r="AM583" i="1" s="1"/>
  <c r="AN583" i="1" s="1"/>
  <c r="H85" i="2"/>
  <c r="I573" i="1"/>
  <c r="J573" i="1" s="1"/>
  <c r="K573" i="1" s="1"/>
  <c r="L573" i="1" s="1"/>
  <c r="L573" i="2" s="1"/>
  <c r="M573" i="2" s="1"/>
  <c r="N573" i="2" s="1"/>
  <c r="O573" i="2" s="1"/>
  <c r="P573" i="2" s="1"/>
  <c r="Q573" i="2" s="1"/>
  <c r="R573" i="2" s="1"/>
  <c r="S573" i="2" s="1"/>
  <c r="T573" i="2" s="1"/>
  <c r="U573" i="2" s="1"/>
  <c r="V573" i="2" s="1"/>
  <c r="W573" i="2" s="1"/>
  <c r="X573" i="2" s="1"/>
  <c r="Y573" i="2" s="1"/>
  <c r="Z573" i="2" s="1"/>
  <c r="AA573" i="2" s="1"/>
  <c r="AB573" i="2" s="1"/>
  <c r="AC573" i="2" s="1"/>
  <c r="AD573" i="2" s="1"/>
  <c r="AE573" i="2" s="1"/>
  <c r="AF573" i="2" s="1"/>
  <c r="AG573" i="2" s="1"/>
  <c r="AH573" i="2" s="1"/>
  <c r="AI573" i="2" s="1"/>
  <c r="AJ573" i="2" s="1"/>
  <c r="AK573" i="2" s="1"/>
  <c r="AL573" i="2" s="1"/>
  <c r="AM573" i="2" s="1"/>
  <c r="AN573" i="2" s="1"/>
  <c r="R571" i="1"/>
  <c r="Y571" i="1"/>
  <c r="Q571" i="1"/>
  <c r="V571" i="1"/>
  <c r="S571" i="1"/>
  <c r="U571" i="1"/>
  <c r="O571" i="1"/>
  <c r="N571" i="1"/>
  <c r="M571" i="1"/>
  <c r="T571" i="1"/>
  <c r="P571" i="1"/>
  <c r="X571" i="1"/>
  <c r="W571" i="1"/>
  <c r="S678" i="1"/>
  <c r="R678" i="1"/>
  <c r="W678" i="1"/>
  <c r="Y678" i="1"/>
  <c r="O678" i="1"/>
  <c r="X678" i="1"/>
  <c r="V678" i="1"/>
  <c r="T678" i="1"/>
  <c r="N678" i="1"/>
  <c r="P678" i="1"/>
  <c r="U678" i="1"/>
  <c r="Q678" i="1"/>
  <c r="M678" i="1"/>
  <c r="N524" i="1"/>
  <c r="X524" i="1"/>
  <c r="W524" i="1"/>
  <c r="P524" i="1"/>
  <c r="M524" i="1"/>
  <c r="T524" i="1"/>
  <c r="U524" i="1"/>
  <c r="Q524" i="1"/>
  <c r="S524" i="1"/>
  <c r="R524" i="1"/>
  <c r="O524" i="1"/>
  <c r="Y524" i="1"/>
  <c r="V524" i="1"/>
  <c r="V535" i="1"/>
  <c r="P535" i="1"/>
  <c r="N535" i="1"/>
  <c r="O535" i="1"/>
  <c r="W535" i="1"/>
  <c r="R535" i="1"/>
  <c r="U535" i="1"/>
  <c r="M535" i="1"/>
  <c r="S535" i="1"/>
  <c r="Y535" i="1"/>
  <c r="Q535" i="1"/>
  <c r="X535" i="1"/>
  <c r="T535" i="1"/>
  <c r="N179" i="1"/>
  <c r="U179" i="1"/>
  <c r="M179" i="1"/>
  <c r="X179" i="1"/>
  <c r="T179" i="1"/>
  <c r="W179" i="1"/>
  <c r="S179" i="1"/>
  <c r="P179" i="1"/>
  <c r="O179" i="1"/>
  <c r="V179" i="1"/>
  <c r="R179" i="1"/>
  <c r="Q179" i="1"/>
  <c r="Y179" i="1"/>
  <c r="I553" i="1"/>
  <c r="J553" i="1" s="1"/>
  <c r="K553" i="1" s="1"/>
  <c r="L553" i="1" s="1"/>
  <c r="M553" i="1" s="1"/>
  <c r="N553" i="1" s="1"/>
  <c r="O553" i="1" s="1"/>
  <c r="P553" i="1" s="1"/>
  <c r="Q553" i="1" s="1"/>
  <c r="R553" i="1" s="1"/>
  <c r="S553" i="1" s="1"/>
  <c r="T553" i="1" s="1"/>
  <c r="U553" i="1" s="1"/>
  <c r="V553" i="1" s="1"/>
  <c r="W553" i="1" s="1"/>
  <c r="X553" i="1" s="1"/>
  <c r="Y553" i="1" s="1"/>
  <c r="Z553" i="1" s="1"/>
  <c r="AA553" i="1" s="1"/>
  <c r="AB553" i="1" s="1"/>
  <c r="AC553" i="1" s="1"/>
  <c r="AD553" i="1" s="1"/>
  <c r="AE553" i="1" s="1"/>
  <c r="AF553" i="1" s="1"/>
  <c r="AG553" i="1" s="1"/>
  <c r="AH553" i="1" s="1"/>
  <c r="AI553" i="1" s="1"/>
  <c r="AJ553" i="1" s="1"/>
  <c r="AK553" i="1" s="1"/>
  <c r="AL553" i="1" s="1"/>
  <c r="AM553" i="1" s="1"/>
  <c r="AN553" i="1" s="1"/>
  <c r="AO553" i="1" s="1"/>
  <c r="AP553" i="1" s="1"/>
  <c r="AQ553" i="1" s="1"/>
  <c r="AR553" i="1" s="1"/>
  <c r="AS553" i="1" s="1"/>
  <c r="AT553" i="1" s="1"/>
  <c r="AU553" i="1" s="1"/>
  <c r="AV553" i="1" s="1"/>
  <c r="AW553" i="1" s="1"/>
  <c r="AX553" i="1" s="1"/>
  <c r="AY553" i="1" s="1"/>
  <c r="AZ553" i="1" s="1"/>
  <c r="BA553" i="1" s="1"/>
  <c r="BB553" i="1" s="1"/>
  <c r="BC553" i="1" s="1"/>
  <c r="BD553" i="1" s="1"/>
  <c r="BE553" i="1" s="1"/>
  <c r="BF553" i="1" s="1"/>
  <c r="BG553" i="1" s="1"/>
  <c r="BH553" i="1" s="1"/>
  <c r="I714" i="1"/>
  <c r="J714" i="1" s="1"/>
  <c r="K714" i="1" s="1"/>
  <c r="L714" i="1" s="1"/>
  <c r="M714" i="1" s="1"/>
  <c r="N714" i="1" s="1"/>
  <c r="O714" i="1" s="1"/>
  <c r="P714" i="1" s="1"/>
  <c r="Q714" i="1" s="1"/>
  <c r="R714" i="1" s="1"/>
  <c r="S714" i="1" s="1"/>
  <c r="T714" i="1" s="1"/>
  <c r="U714" i="1" s="1"/>
  <c r="V714" i="1" s="1"/>
  <c r="W714" i="1" s="1"/>
  <c r="X714" i="1" s="1"/>
  <c r="Y714" i="1" s="1"/>
  <c r="Z714" i="1" s="1"/>
  <c r="AA714" i="1" s="1"/>
  <c r="AB714" i="1" s="1"/>
  <c r="AC714" i="1" s="1"/>
  <c r="AD714" i="1" s="1"/>
  <c r="AE714" i="1" s="1"/>
  <c r="AF714" i="1" s="1"/>
  <c r="AG714" i="1" s="1"/>
  <c r="AH714" i="1" s="1"/>
  <c r="AI714" i="1" s="1"/>
  <c r="AJ714" i="1" s="1"/>
  <c r="AK714" i="1" s="1"/>
  <c r="AL714" i="1" s="1"/>
  <c r="AM714" i="1" s="1"/>
  <c r="AN714" i="1" s="1"/>
  <c r="AO714" i="1" s="1"/>
  <c r="H109" i="2"/>
  <c r="H342" i="2"/>
  <c r="H566" i="2"/>
  <c r="H782" i="2"/>
  <c r="AH119" i="1"/>
  <c r="W653" i="1"/>
  <c r="M653" i="1"/>
  <c r="T653" i="1"/>
  <c r="V653" i="1"/>
  <c r="S653" i="1"/>
  <c r="Y653" i="1"/>
  <c r="R653" i="1"/>
  <c r="U653" i="1"/>
  <c r="X653" i="1"/>
  <c r="Q653" i="1"/>
  <c r="P653" i="1"/>
  <c r="N653" i="1"/>
  <c r="W767" i="1"/>
  <c r="O767" i="1"/>
  <c r="V767" i="1"/>
  <c r="R767" i="1"/>
  <c r="N767" i="1"/>
  <c r="Y767" i="1"/>
  <c r="U767" i="1"/>
  <c r="Q767" i="1"/>
  <c r="T767" i="1"/>
  <c r="X767" i="1"/>
  <c r="S767" i="1"/>
  <c r="M767" i="1"/>
  <c r="P767" i="1"/>
  <c r="U156" i="1"/>
  <c r="M156" i="1"/>
  <c r="X156" i="1"/>
  <c r="T156" i="1"/>
  <c r="P156" i="1"/>
  <c r="R156" i="1"/>
  <c r="O156" i="1"/>
  <c r="Y156" i="1"/>
  <c r="W156" i="1"/>
  <c r="V156" i="1"/>
  <c r="N156" i="1"/>
  <c r="S156" i="1"/>
  <c r="Q156" i="1"/>
  <c r="X430" i="1"/>
  <c r="S430" i="1"/>
  <c r="P430" i="1"/>
  <c r="T430" i="1"/>
  <c r="W430" i="1"/>
  <c r="R430" i="1"/>
  <c r="O430" i="1"/>
  <c r="V430" i="1"/>
  <c r="N430" i="1"/>
  <c r="Y430" i="1"/>
  <c r="U430" i="1"/>
  <c r="M430" i="1"/>
  <c r="Q430" i="1"/>
  <c r="M659" i="1"/>
  <c r="V659" i="1"/>
  <c r="Q659" i="1"/>
  <c r="N659" i="1"/>
  <c r="T659" i="1"/>
  <c r="S659" i="1"/>
  <c r="X659" i="1"/>
  <c r="Y659" i="1"/>
  <c r="P659" i="1"/>
  <c r="U659" i="1"/>
  <c r="W659" i="1"/>
  <c r="R659" i="1"/>
  <c r="N137" i="1"/>
  <c r="Y137" i="1"/>
  <c r="M137" i="1"/>
  <c r="Q137" i="1"/>
  <c r="T137" i="1"/>
  <c r="O137" i="1"/>
  <c r="S137" i="1"/>
  <c r="X137" i="1"/>
  <c r="V137" i="1"/>
  <c r="P137" i="1"/>
  <c r="U137" i="1"/>
  <c r="R137" i="1"/>
  <c r="W137" i="1"/>
  <c r="M737" i="1"/>
  <c r="W737" i="1"/>
  <c r="T737" i="1"/>
  <c r="V737" i="1"/>
  <c r="S737" i="1"/>
  <c r="R737" i="1"/>
  <c r="Y737" i="1"/>
  <c r="O737" i="1"/>
  <c r="Q737" i="1"/>
  <c r="X737" i="1"/>
  <c r="P737" i="1"/>
  <c r="U737" i="1"/>
  <c r="N737" i="1"/>
  <c r="T164" i="1"/>
  <c r="S164" i="1"/>
  <c r="W164" i="1"/>
  <c r="Y164" i="1"/>
  <c r="O164" i="1"/>
  <c r="Q164" i="1"/>
  <c r="N164" i="1"/>
  <c r="X164" i="1"/>
  <c r="V164" i="1"/>
  <c r="U164" i="1"/>
  <c r="M164" i="1"/>
  <c r="R164" i="1"/>
  <c r="P164" i="1"/>
  <c r="Y752" i="1"/>
  <c r="U752" i="1"/>
  <c r="Q752" i="1"/>
  <c r="M752" i="1"/>
  <c r="X752" i="1"/>
  <c r="T752" i="1"/>
  <c r="P752" i="1"/>
  <c r="R752" i="1"/>
  <c r="W752" i="1"/>
  <c r="S752" i="1"/>
  <c r="O752" i="1"/>
  <c r="V752" i="1"/>
  <c r="N752" i="1"/>
  <c r="AA763" i="1"/>
  <c r="X140" i="1"/>
  <c r="P140" i="1"/>
  <c r="V140" i="1"/>
  <c r="T140" i="1"/>
  <c r="N140" i="1"/>
  <c r="S140" i="1"/>
  <c r="O140" i="1"/>
  <c r="R140" i="1"/>
  <c r="W140" i="1"/>
  <c r="Y140" i="1"/>
  <c r="U140" i="1"/>
  <c r="Q140" i="1"/>
  <c r="M140" i="1"/>
  <c r="U107" i="1"/>
  <c r="X107" i="1"/>
  <c r="M107" i="1"/>
  <c r="T107" i="1"/>
  <c r="S107" i="1"/>
  <c r="W107" i="1"/>
  <c r="Y107" i="1"/>
  <c r="O107" i="1"/>
  <c r="Q107" i="1"/>
  <c r="V107" i="1"/>
  <c r="R107" i="1"/>
  <c r="N107" i="1"/>
  <c r="P107" i="1"/>
  <c r="W152" i="1"/>
  <c r="Y152" i="1"/>
  <c r="O152" i="1"/>
  <c r="Q152" i="1"/>
  <c r="V152" i="1"/>
  <c r="P152" i="1"/>
  <c r="N152" i="1"/>
  <c r="X152" i="1"/>
  <c r="U152" i="1"/>
  <c r="R152" i="1"/>
  <c r="M152" i="1"/>
  <c r="T152" i="1"/>
  <c r="S152" i="1"/>
  <c r="V172" i="1"/>
  <c r="N172" i="1"/>
  <c r="Y172" i="1"/>
  <c r="U172" i="1"/>
  <c r="Q172" i="1"/>
  <c r="M172" i="1"/>
  <c r="P172" i="1"/>
  <c r="T172" i="1"/>
  <c r="X172" i="1"/>
  <c r="W172" i="1"/>
  <c r="O172" i="1"/>
  <c r="S172" i="1"/>
  <c r="R172" i="1"/>
  <c r="V545" i="1"/>
  <c r="M545" i="1"/>
  <c r="N545" i="1"/>
  <c r="S545" i="1"/>
  <c r="T545" i="1"/>
  <c r="P545" i="1"/>
  <c r="U545" i="1"/>
  <c r="R545" i="1"/>
  <c r="Q545" i="1"/>
  <c r="X545" i="1"/>
  <c r="W545" i="1"/>
  <c r="O545" i="1"/>
  <c r="Y545" i="1"/>
  <c r="Y119" i="1"/>
  <c r="T119" i="1"/>
  <c r="Q119" i="1"/>
  <c r="U119" i="1"/>
  <c r="X119" i="1"/>
  <c r="S119" i="1"/>
  <c r="P119" i="1"/>
  <c r="M119" i="1"/>
  <c r="W119" i="1"/>
  <c r="O119" i="1"/>
  <c r="V119" i="1"/>
  <c r="R119" i="1"/>
  <c r="N119" i="1"/>
  <c r="S151" i="1"/>
  <c r="W151" i="1"/>
  <c r="R151" i="1"/>
  <c r="U151" i="1"/>
  <c r="Y151" i="1"/>
  <c r="O151" i="1"/>
  <c r="Q151" i="1"/>
  <c r="M151" i="1"/>
  <c r="P151" i="1"/>
  <c r="T151" i="1"/>
  <c r="X151" i="1"/>
  <c r="V151" i="1"/>
  <c r="N151" i="1"/>
  <c r="Q538" i="1"/>
  <c r="V538" i="1"/>
  <c r="P538" i="1"/>
  <c r="R538" i="1"/>
  <c r="W538" i="1"/>
  <c r="N538" i="1"/>
  <c r="O538" i="1"/>
  <c r="U538" i="1"/>
  <c r="Y538" i="1"/>
  <c r="M538" i="1"/>
  <c r="X538" i="1"/>
  <c r="T538" i="1"/>
  <c r="S538" i="1"/>
  <c r="Q427" i="1"/>
  <c r="T427" i="1"/>
  <c r="X427" i="1"/>
  <c r="N427" i="1"/>
  <c r="P427" i="1"/>
  <c r="W427" i="1"/>
  <c r="O427" i="1"/>
  <c r="S427" i="1"/>
  <c r="U427" i="1"/>
  <c r="R427" i="1"/>
  <c r="M427" i="1"/>
  <c r="Y427" i="1"/>
  <c r="V427" i="1"/>
  <c r="U380" i="1"/>
  <c r="M380" i="1"/>
  <c r="X380" i="1"/>
  <c r="T380" i="1"/>
  <c r="P380" i="1"/>
  <c r="R380" i="1"/>
  <c r="O380" i="1"/>
  <c r="S380" i="1"/>
  <c r="V380" i="1"/>
  <c r="N380" i="1"/>
  <c r="Y380" i="1"/>
  <c r="Q380" i="1"/>
  <c r="W380" i="1"/>
  <c r="AH135" i="1"/>
  <c r="AB135" i="1"/>
  <c r="N138" i="1"/>
  <c r="Y138" i="1"/>
  <c r="U138" i="1"/>
  <c r="Q138" i="1"/>
  <c r="M138" i="1"/>
  <c r="X138" i="1"/>
  <c r="S138" i="1"/>
  <c r="P138" i="1"/>
  <c r="T138" i="1"/>
  <c r="W138" i="1"/>
  <c r="R138" i="1"/>
  <c r="O138" i="1"/>
  <c r="V138" i="1"/>
  <c r="W168" i="1"/>
  <c r="Y168" i="1"/>
  <c r="O168" i="1"/>
  <c r="S168" i="1"/>
  <c r="V168" i="1"/>
  <c r="Q168" i="1"/>
  <c r="N168" i="1"/>
  <c r="U168" i="1"/>
  <c r="M168" i="1"/>
  <c r="X168" i="1"/>
  <c r="T168" i="1"/>
  <c r="P168" i="1"/>
  <c r="R168" i="1"/>
  <c r="O676" i="1"/>
  <c r="T676" i="1"/>
  <c r="N676" i="1"/>
  <c r="S676" i="1"/>
  <c r="M676" i="1"/>
  <c r="R676" i="1"/>
  <c r="Y676" i="1"/>
  <c r="P676" i="1"/>
  <c r="U676" i="1"/>
  <c r="W676" i="1"/>
  <c r="X676" i="1"/>
  <c r="Q676" i="1"/>
  <c r="V676" i="1"/>
  <c r="X429" i="1"/>
  <c r="N429" i="1"/>
  <c r="Y429" i="1"/>
  <c r="U429" i="1"/>
  <c r="Q429" i="1"/>
  <c r="M429" i="1"/>
  <c r="W429" i="1"/>
  <c r="S429" i="1"/>
  <c r="R429" i="1"/>
  <c r="V429" i="1"/>
  <c r="T429" i="1"/>
  <c r="P429" i="1"/>
  <c r="O429" i="1"/>
  <c r="X704" i="1"/>
  <c r="M704" i="1"/>
  <c r="P704" i="1"/>
  <c r="Y704" i="1"/>
  <c r="W704" i="1"/>
  <c r="U704" i="1"/>
  <c r="O704" i="1"/>
  <c r="R704" i="1"/>
  <c r="V704" i="1"/>
  <c r="Q704" i="1"/>
  <c r="N704" i="1"/>
  <c r="T704" i="1"/>
  <c r="S704" i="1"/>
  <c r="P540" i="1"/>
  <c r="M540" i="1"/>
  <c r="T540" i="1"/>
  <c r="Y540" i="1"/>
  <c r="S540" i="1"/>
  <c r="V540" i="1"/>
  <c r="W540" i="1"/>
  <c r="U540" i="1"/>
  <c r="R540" i="1"/>
  <c r="O540" i="1"/>
  <c r="X540" i="1"/>
  <c r="Q540" i="1"/>
  <c r="N540" i="1"/>
  <c r="R521" i="1"/>
  <c r="Y521" i="1"/>
  <c r="V521" i="1"/>
  <c r="O521" i="1"/>
  <c r="N521" i="1"/>
  <c r="X521" i="1"/>
  <c r="W521" i="1"/>
  <c r="P521" i="1"/>
  <c r="U521" i="1"/>
  <c r="M521" i="1"/>
  <c r="T521" i="1"/>
  <c r="S521" i="1"/>
  <c r="Q521" i="1"/>
  <c r="N115" i="1"/>
  <c r="Y115" i="1"/>
  <c r="U115" i="1"/>
  <c r="Q115" i="1"/>
  <c r="M115" i="1"/>
  <c r="X115" i="1"/>
  <c r="S115" i="1"/>
  <c r="W115" i="1"/>
  <c r="R115" i="1"/>
  <c r="V115" i="1"/>
  <c r="T115" i="1"/>
  <c r="P115" i="1"/>
  <c r="O115" i="1"/>
  <c r="R163" i="1"/>
  <c r="M163" i="1"/>
  <c r="Y163" i="1"/>
  <c r="W163" i="1"/>
  <c r="Q163" i="1"/>
  <c r="U163" i="1"/>
  <c r="X163" i="1"/>
  <c r="V163" i="1"/>
  <c r="O163" i="1"/>
  <c r="T163" i="1"/>
  <c r="S163" i="1"/>
  <c r="P163" i="1"/>
  <c r="N163" i="1"/>
  <c r="U517" i="1"/>
  <c r="V517" i="1"/>
  <c r="S517" i="1"/>
  <c r="T517" i="1"/>
  <c r="R517" i="1"/>
  <c r="P517" i="1"/>
  <c r="Y517" i="1"/>
  <c r="X517" i="1"/>
  <c r="Q517" i="1"/>
  <c r="N517" i="1"/>
  <c r="M517" i="1"/>
  <c r="O517" i="1"/>
  <c r="W517" i="1"/>
  <c r="X760" i="1"/>
  <c r="N760" i="1"/>
  <c r="P760" i="1"/>
  <c r="W760" i="1"/>
  <c r="O760" i="1"/>
  <c r="R760" i="1"/>
  <c r="V760" i="1"/>
  <c r="S760" i="1"/>
  <c r="Y760" i="1"/>
  <c r="Q760" i="1"/>
  <c r="M760" i="1"/>
  <c r="U760" i="1"/>
  <c r="T760" i="1"/>
  <c r="AD736" i="1"/>
  <c r="AJ736" i="1"/>
  <c r="AH736" i="1"/>
  <c r="Z736" i="1"/>
  <c r="AF736" i="1"/>
  <c r="AB736" i="1"/>
  <c r="AM736" i="1"/>
  <c r="AK736" i="1"/>
  <c r="AI736" i="1"/>
  <c r="AN736" i="1"/>
  <c r="AE736" i="1"/>
  <c r="AC736" i="1"/>
  <c r="AA736" i="1"/>
  <c r="AG736" i="1"/>
  <c r="AL736" i="1"/>
  <c r="T739" i="1"/>
  <c r="S739" i="1"/>
  <c r="X739" i="1"/>
  <c r="U739" i="1"/>
  <c r="P739" i="1"/>
  <c r="R739" i="1"/>
  <c r="O739" i="1"/>
  <c r="M739" i="1"/>
  <c r="Y739" i="1"/>
  <c r="W739" i="1"/>
  <c r="V739" i="1"/>
  <c r="N739" i="1"/>
  <c r="Q739" i="1"/>
  <c r="O118" i="1"/>
  <c r="Q118" i="1"/>
  <c r="V118" i="1"/>
  <c r="R118" i="1"/>
  <c r="N118" i="1"/>
  <c r="P118" i="1"/>
  <c r="U118" i="1"/>
  <c r="X118" i="1"/>
  <c r="T118" i="1"/>
  <c r="S118" i="1"/>
  <c r="Y118" i="1"/>
  <c r="W118" i="1"/>
  <c r="M118" i="1"/>
  <c r="R753" i="1"/>
  <c r="V753" i="1"/>
  <c r="Y753" i="1"/>
  <c r="U753" i="1"/>
  <c r="Q753" i="1"/>
  <c r="O753" i="1"/>
  <c r="X753" i="1"/>
  <c r="P753" i="1"/>
  <c r="N753" i="1"/>
  <c r="T753" i="1"/>
  <c r="M753" i="1"/>
  <c r="S753" i="1"/>
  <c r="W753" i="1"/>
  <c r="AN124" i="1"/>
  <c r="AO124" i="1" s="1"/>
  <c r="AP124" i="1" s="1"/>
  <c r="AQ124" i="1" s="1"/>
  <c r="AR124" i="1" s="1"/>
  <c r="AS124" i="1" s="1"/>
  <c r="AT124" i="1" s="1"/>
  <c r="AU124" i="1" s="1"/>
  <c r="AV124" i="1" s="1"/>
  <c r="AW124" i="1" s="1"/>
  <c r="AX124" i="1" s="1"/>
  <c r="AY124" i="1" s="1"/>
  <c r="AZ124" i="1" s="1"/>
  <c r="BA124" i="1" s="1"/>
  <c r="BB124" i="1" s="1"/>
  <c r="BC124" i="1" s="1"/>
  <c r="BD124" i="1" s="1"/>
  <c r="BE124" i="1" s="1"/>
  <c r="BF124" i="1" s="1"/>
  <c r="BG124" i="1" s="1"/>
  <c r="BH124" i="1" s="1"/>
  <c r="AK124" i="1"/>
  <c r="AF124" i="1"/>
  <c r="AJ131" i="1"/>
  <c r="AE131" i="1"/>
  <c r="Z131" i="1"/>
  <c r="AI131" i="1"/>
  <c r="AF131" i="1"/>
  <c r="AL131" i="1"/>
  <c r="AA126" i="1"/>
  <c r="AG126" i="1"/>
  <c r="P158" i="1"/>
  <c r="X158" i="1"/>
  <c r="W158" i="1"/>
  <c r="O158" i="1"/>
  <c r="S158" i="1"/>
  <c r="U158" i="1"/>
  <c r="R158" i="1"/>
  <c r="M158" i="1"/>
  <c r="N158" i="1"/>
  <c r="Y158" i="1"/>
  <c r="V158" i="1"/>
  <c r="Q158" i="1"/>
  <c r="T158" i="1"/>
  <c r="V434" i="1"/>
  <c r="R434" i="1"/>
  <c r="N434" i="1"/>
  <c r="Y434" i="1"/>
  <c r="T434" i="1"/>
  <c r="Q434" i="1"/>
  <c r="U434" i="1"/>
  <c r="X434" i="1"/>
  <c r="S434" i="1"/>
  <c r="P434" i="1"/>
  <c r="M434" i="1"/>
  <c r="W434" i="1"/>
  <c r="O434" i="1"/>
  <c r="S272" i="1"/>
  <c r="U272" i="1"/>
  <c r="R272" i="1"/>
  <c r="M272" i="1"/>
  <c r="Y272" i="1"/>
  <c r="V272" i="1"/>
  <c r="Q272" i="1"/>
  <c r="T272" i="1"/>
  <c r="X272" i="1"/>
  <c r="N272" i="1"/>
  <c r="P272" i="1"/>
  <c r="W272" i="1"/>
  <c r="O272" i="1"/>
  <c r="W747" i="1"/>
  <c r="S747" i="1"/>
  <c r="O747" i="1"/>
  <c r="R747" i="1"/>
  <c r="V747" i="1"/>
  <c r="Q747" i="1"/>
  <c r="N747" i="1"/>
  <c r="U747" i="1"/>
  <c r="M747" i="1"/>
  <c r="X747" i="1"/>
  <c r="T747" i="1"/>
  <c r="P747" i="1"/>
  <c r="Y747" i="1"/>
  <c r="V437" i="1"/>
  <c r="Q437" i="1"/>
  <c r="N437" i="1"/>
  <c r="U437" i="1"/>
  <c r="M437" i="1"/>
  <c r="P437" i="1"/>
  <c r="R437" i="1"/>
  <c r="X437" i="1"/>
  <c r="W437" i="1"/>
  <c r="O437" i="1"/>
  <c r="T437" i="1"/>
  <c r="Y437" i="1"/>
  <c r="S437" i="1"/>
  <c r="T764" i="1"/>
  <c r="N764" i="1"/>
  <c r="S764" i="1"/>
  <c r="M764" i="1"/>
  <c r="R764" i="1"/>
  <c r="W764" i="1"/>
  <c r="Y764" i="1"/>
  <c r="V764" i="1"/>
  <c r="Q764" i="1"/>
  <c r="U764" i="1"/>
  <c r="X764" i="1"/>
  <c r="P764" i="1"/>
  <c r="O764" i="1"/>
  <c r="Q112" i="1"/>
  <c r="T112" i="1"/>
  <c r="X112" i="1"/>
  <c r="N112" i="1"/>
  <c r="P112" i="1"/>
  <c r="W112" i="1"/>
  <c r="O112" i="1"/>
  <c r="S112" i="1"/>
  <c r="U112" i="1"/>
  <c r="R112" i="1"/>
  <c r="M112" i="1"/>
  <c r="V112" i="1"/>
  <c r="Y112" i="1"/>
  <c r="I765" i="1"/>
  <c r="J765" i="1" s="1"/>
  <c r="K765" i="1" s="1"/>
  <c r="L765" i="1" s="1"/>
  <c r="L765" i="2" s="1"/>
  <c r="AN414" i="1"/>
  <c r="AO414" i="1" s="1"/>
  <c r="AP414" i="1" s="1"/>
  <c r="AQ414" i="1" s="1"/>
  <c r="AR414" i="1" s="1"/>
  <c r="AS414" i="1" s="1"/>
  <c r="AT414" i="1" s="1"/>
  <c r="AU414" i="1" s="1"/>
  <c r="AV414" i="1" s="1"/>
  <c r="AW414" i="1" s="1"/>
  <c r="AX414" i="1" s="1"/>
  <c r="AY414" i="1" s="1"/>
  <c r="AZ414" i="1" s="1"/>
  <c r="BA414" i="1" s="1"/>
  <c r="BB414" i="1" s="1"/>
  <c r="BC414" i="1" s="1"/>
  <c r="BD414" i="1" s="1"/>
  <c r="BE414" i="1" s="1"/>
  <c r="BF414" i="1" s="1"/>
  <c r="BG414" i="1" s="1"/>
  <c r="BH414" i="1" s="1"/>
  <c r="AJ414" i="1"/>
  <c r="AF414" i="1"/>
  <c r="AB414" i="1"/>
  <c r="AL414" i="1"/>
  <c r="AI414" i="1"/>
  <c r="AD414" i="1"/>
  <c r="AA414" i="1"/>
  <c r="AE414" i="1"/>
  <c r="AH414" i="1"/>
  <c r="AC414" i="1"/>
  <c r="Z414" i="1"/>
  <c r="AM414" i="1"/>
  <c r="AG414" i="1"/>
  <c r="AK414" i="1"/>
  <c r="S404" i="1"/>
  <c r="U404" i="1"/>
  <c r="R404" i="1"/>
  <c r="M404" i="1"/>
  <c r="Y404" i="1"/>
  <c r="V404" i="1"/>
  <c r="Q404" i="1"/>
  <c r="N404" i="1"/>
  <c r="P404" i="1"/>
  <c r="X404" i="1"/>
  <c r="W404" i="1"/>
  <c r="O404" i="1"/>
  <c r="T404" i="1"/>
  <c r="Q436" i="1"/>
  <c r="W436" i="1"/>
  <c r="U436" i="1"/>
  <c r="O436" i="1"/>
  <c r="M436" i="1"/>
  <c r="X436" i="1"/>
  <c r="T436" i="1"/>
  <c r="P436" i="1"/>
  <c r="S436" i="1"/>
  <c r="V436" i="1"/>
  <c r="R436" i="1"/>
  <c r="N436" i="1"/>
  <c r="Y436" i="1"/>
  <c r="R531" i="1"/>
  <c r="W531" i="1"/>
  <c r="Y531" i="1"/>
  <c r="V531" i="1"/>
  <c r="Q531" i="1"/>
  <c r="S531" i="1"/>
  <c r="M531" i="1"/>
  <c r="X531" i="1"/>
  <c r="T531" i="1"/>
  <c r="P531" i="1"/>
  <c r="O531" i="1"/>
  <c r="N531" i="1"/>
  <c r="U531" i="1"/>
  <c r="P123" i="1"/>
  <c r="R123" i="1"/>
  <c r="W123" i="1"/>
  <c r="Y123" i="1"/>
  <c r="O123" i="1"/>
  <c r="S123" i="1"/>
  <c r="V123" i="1"/>
  <c r="Q123" i="1"/>
  <c r="U123" i="1"/>
  <c r="X123" i="1"/>
  <c r="N123" i="1"/>
  <c r="M123" i="1"/>
  <c r="T123" i="1"/>
  <c r="U126" i="1"/>
  <c r="Y126" i="1"/>
  <c r="M126" i="1"/>
  <c r="W126" i="1"/>
  <c r="T126" i="1"/>
  <c r="O126" i="1"/>
  <c r="S126" i="1"/>
  <c r="X126" i="1"/>
  <c r="P126" i="1"/>
  <c r="Q126" i="1"/>
  <c r="V126" i="1"/>
  <c r="N126" i="1"/>
  <c r="R126" i="1"/>
  <c r="Q769" i="1"/>
  <c r="V769" i="1"/>
  <c r="U769" i="1"/>
  <c r="P769" i="1"/>
  <c r="M769" i="1"/>
  <c r="O769" i="1"/>
  <c r="T769" i="1"/>
  <c r="W769" i="1"/>
  <c r="S769" i="1"/>
  <c r="X769" i="1"/>
  <c r="R769" i="1"/>
  <c r="N769" i="1"/>
  <c r="Y769" i="1"/>
  <c r="Y544" i="1"/>
  <c r="U544" i="1"/>
  <c r="O544" i="1"/>
  <c r="M544" i="1"/>
  <c r="N544" i="1"/>
  <c r="T544" i="1"/>
  <c r="V544" i="1"/>
  <c r="S544" i="1"/>
  <c r="W544" i="1"/>
  <c r="X544" i="1"/>
  <c r="R544" i="1"/>
  <c r="P544" i="1"/>
  <c r="Q544" i="1"/>
  <c r="O415" i="1"/>
  <c r="S415" i="1"/>
  <c r="U415" i="1"/>
  <c r="R415" i="1"/>
  <c r="M415" i="1"/>
  <c r="Y415" i="1"/>
  <c r="V415" i="1"/>
  <c r="X415" i="1"/>
  <c r="N415" i="1"/>
  <c r="Q415" i="1"/>
  <c r="P415" i="1"/>
  <c r="W415" i="1"/>
  <c r="T415" i="1"/>
  <c r="T121" i="1"/>
  <c r="V121" i="1"/>
  <c r="S121" i="1"/>
  <c r="P121" i="1"/>
  <c r="R121" i="1"/>
  <c r="N121" i="1"/>
  <c r="Y121" i="1"/>
  <c r="Q121" i="1"/>
  <c r="W121" i="1"/>
  <c r="U121" i="1"/>
  <c r="O121" i="1"/>
  <c r="M121" i="1"/>
  <c r="X121" i="1"/>
  <c r="Z764" i="1"/>
  <c r="AM740" i="1"/>
  <c r="X149" i="1"/>
  <c r="S149" i="1"/>
  <c r="Q149" i="1"/>
  <c r="P149" i="1"/>
  <c r="T149" i="1"/>
  <c r="W149" i="1"/>
  <c r="R149" i="1"/>
  <c r="O149" i="1"/>
  <c r="V149" i="1"/>
  <c r="N149" i="1"/>
  <c r="Y149" i="1"/>
  <c r="U149" i="1"/>
  <c r="M149" i="1"/>
  <c r="M111" i="1"/>
  <c r="P111" i="1"/>
  <c r="R111" i="1"/>
  <c r="W111" i="1"/>
  <c r="S111" i="1"/>
  <c r="O111" i="1"/>
  <c r="Y111" i="1"/>
  <c r="N111" i="1"/>
  <c r="U111" i="1"/>
  <c r="X111" i="1"/>
  <c r="V111" i="1"/>
  <c r="T111" i="1"/>
  <c r="Q111" i="1"/>
  <c r="X743" i="1"/>
  <c r="S743" i="1"/>
  <c r="P743" i="1"/>
  <c r="N743" i="1"/>
  <c r="W743" i="1"/>
  <c r="R743" i="1"/>
  <c r="O743" i="1"/>
  <c r="M743" i="1"/>
  <c r="V743" i="1"/>
  <c r="Q743" i="1"/>
  <c r="Y743" i="1"/>
  <c r="U743" i="1"/>
  <c r="T743" i="1"/>
  <c r="R750" i="1"/>
  <c r="Q750" i="1"/>
  <c r="V750" i="1"/>
  <c r="P750" i="1"/>
  <c r="N750" i="1"/>
  <c r="O750" i="1"/>
  <c r="M750" i="1"/>
  <c r="W750" i="1"/>
  <c r="S750" i="1"/>
  <c r="Y750" i="1"/>
  <c r="X750" i="1"/>
  <c r="U750" i="1"/>
  <c r="T750" i="1"/>
  <c r="AN134" i="1"/>
  <c r="AO134" i="1" s="1"/>
  <c r="AP134" i="1" s="1"/>
  <c r="AQ134" i="1" s="1"/>
  <c r="AR134" i="1" s="1"/>
  <c r="AS134" i="1" s="1"/>
  <c r="AT134" i="1" s="1"/>
  <c r="AU134" i="1" s="1"/>
  <c r="AV134" i="1" s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AM134" i="1"/>
  <c r="AI134" i="1"/>
  <c r="AG134" i="1"/>
  <c r="AJ134" i="1"/>
  <c r="AC134" i="1"/>
  <c r="Q174" i="1"/>
  <c r="M174" i="1"/>
  <c r="X174" i="1"/>
  <c r="P174" i="1"/>
  <c r="O174" i="1"/>
  <c r="V174" i="1"/>
  <c r="Y174" i="1"/>
  <c r="T174" i="1"/>
  <c r="N174" i="1"/>
  <c r="S174" i="1"/>
  <c r="W174" i="1"/>
  <c r="R174" i="1"/>
  <c r="U174" i="1"/>
  <c r="N542" i="1"/>
  <c r="Y542" i="1"/>
  <c r="W542" i="1"/>
  <c r="Q542" i="1"/>
  <c r="T542" i="1"/>
  <c r="X542" i="1"/>
  <c r="S542" i="1"/>
  <c r="U542" i="1"/>
  <c r="M542" i="1"/>
  <c r="R542" i="1"/>
  <c r="P542" i="1"/>
  <c r="V542" i="1"/>
  <c r="O542" i="1"/>
  <c r="Y794" i="1"/>
  <c r="N794" i="1"/>
  <c r="Q794" i="1"/>
  <c r="M794" i="1"/>
  <c r="X794" i="1"/>
  <c r="V794" i="1"/>
  <c r="P794" i="1"/>
  <c r="O794" i="1"/>
  <c r="U794" i="1"/>
  <c r="T794" i="1"/>
  <c r="S794" i="1"/>
  <c r="R794" i="1"/>
  <c r="W794" i="1"/>
  <c r="T526" i="1"/>
  <c r="N526" i="1"/>
  <c r="P526" i="1"/>
  <c r="R526" i="1"/>
  <c r="Y526" i="1"/>
  <c r="X526" i="1"/>
  <c r="Q526" i="1"/>
  <c r="W526" i="1"/>
  <c r="U526" i="1"/>
  <c r="O526" i="1"/>
  <c r="V526" i="1"/>
  <c r="S526" i="1"/>
  <c r="M526" i="1"/>
  <c r="V130" i="1"/>
  <c r="X130" i="1"/>
  <c r="N130" i="1"/>
  <c r="P130" i="1"/>
  <c r="U130" i="1"/>
  <c r="R130" i="1"/>
  <c r="M130" i="1"/>
  <c r="S130" i="1"/>
  <c r="W130" i="1"/>
  <c r="O130" i="1"/>
  <c r="T130" i="1"/>
  <c r="Y130" i="1"/>
  <c r="Q130" i="1"/>
  <c r="S533" i="1"/>
  <c r="X533" i="1"/>
  <c r="O533" i="1"/>
  <c r="R533" i="1"/>
  <c r="V533" i="1"/>
  <c r="Q533" i="1"/>
  <c r="U533" i="1"/>
  <c r="N533" i="1"/>
  <c r="P533" i="1"/>
  <c r="Y533" i="1"/>
  <c r="W533" i="1"/>
  <c r="M533" i="1"/>
  <c r="T533" i="1"/>
  <c r="N740" i="1"/>
  <c r="S740" i="1"/>
  <c r="X740" i="1"/>
  <c r="R740" i="1"/>
  <c r="T740" i="1"/>
  <c r="Y740" i="1"/>
  <c r="U740" i="1"/>
  <c r="W740" i="1"/>
  <c r="P740" i="1"/>
  <c r="Q740" i="1"/>
  <c r="O740" i="1"/>
  <c r="V740" i="1"/>
  <c r="M740" i="1"/>
  <c r="X117" i="1"/>
  <c r="P117" i="1"/>
  <c r="V117" i="1"/>
  <c r="T117" i="1"/>
  <c r="N117" i="1"/>
  <c r="S117" i="1"/>
  <c r="O117" i="1"/>
  <c r="R117" i="1"/>
  <c r="M117" i="1"/>
  <c r="Y117" i="1"/>
  <c r="W117" i="1"/>
  <c r="Q117" i="1"/>
  <c r="U117" i="1"/>
  <c r="I57" i="1"/>
  <c r="J57" i="1" s="1"/>
  <c r="K57" i="1" s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AD57" i="1" s="1"/>
  <c r="AE57" i="1" s="1"/>
  <c r="AF57" i="1" s="1"/>
  <c r="AG57" i="1" s="1"/>
  <c r="AH57" i="1" s="1"/>
  <c r="AI57" i="1" s="1"/>
  <c r="AJ57" i="1" s="1"/>
  <c r="AK57" i="1" s="1"/>
  <c r="AL57" i="1" s="1"/>
  <c r="AM57" i="1" s="1"/>
  <c r="AN57" i="1" s="1"/>
  <c r="W770" i="1"/>
  <c r="R770" i="1"/>
  <c r="O770" i="1"/>
  <c r="Q770" i="1"/>
  <c r="V770" i="1"/>
  <c r="S770" i="1"/>
  <c r="N770" i="1"/>
  <c r="M770" i="1"/>
  <c r="Y770" i="1"/>
  <c r="X770" i="1"/>
  <c r="P770" i="1"/>
  <c r="U770" i="1"/>
  <c r="T770" i="1"/>
  <c r="T762" i="1"/>
  <c r="X762" i="1"/>
  <c r="S762" i="1"/>
  <c r="M762" i="1"/>
  <c r="R762" i="1"/>
  <c r="W762" i="1"/>
  <c r="Y762" i="1"/>
  <c r="V762" i="1"/>
  <c r="Q762" i="1"/>
  <c r="N762" i="1"/>
  <c r="P762" i="1"/>
  <c r="U762" i="1"/>
  <c r="O762" i="1"/>
  <c r="U114" i="1"/>
  <c r="W114" i="1"/>
  <c r="M114" i="1"/>
  <c r="Q114" i="1"/>
  <c r="T114" i="1"/>
  <c r="O114" i="1"/>
  <c r="S114" i="1"/>
  <c r="X114" i="1"/>
  <c r="N114" i="1"/>
  <c r="R114" i="1"/>
  <c r="P114" i="1"/>
  <c r="V114" i="1"/>
  <c r="Y114" i="1"/>
  <c r="AB760" i="1"/>
  <c r="AM760" i="1"/>
  <c r="AA760" i="1"/>
  <c r="AN760" i="1"/>
  <c r="AF760" i="1"/>
  <c r="Y522" i="1"/>
  <c r="X522" i="1"/>
  <c r="Q522" i="1"/>
  <c r="V522" i="1"/>
  <c r="T522" i="1"/>
  <c r="N522" i="1"/>
  <c r="S522" i="1"/>
  <c r="P522" i="1"/>
  <c r="U522" i="1"/>
  <c r="M522" i="1"/>
  <c r="R522" i="1"/>
  <c r="O522" i="1"/>
  <c r="W522" i="1"/>
  <c r="V759" i="1"/>
  <c r="R759" i="1"/>
  <c r="N759" i="1"/>
  <c r="U759" i="1"/>
  <c r="M759" i="1"/>
  <c r="P759" i="1"/>
  <c r="Y759" i="1"/>
  <c r="Q759" i="1"/>
  <c r="X759" i="1"/>
  <c r="W759" i="1"/>
  <c r="O759" i="1"/>
  <c r="T759" i="1"/>
  <c r="S759" i="1"/>
  <c r="AM141" i="1"/>
  <c r="AJ141" i="1"/>
  <c r="AK141" i="1"/>
  <c r="AI141" i="1"/>
  <c r="T746" i="1"/>
  <c r="X746" i="1"/>
  <c r="S746" i="1"/>
  <c r="W746" i="1"/>
  <c r="R746" i="1"/>
  <c r="V746" i="1"/>
  <c r="Y746" i="1"/>
  <c r="P746" i="1"/>
  <c r="O746" i="1"/>
  <c r="N746" i="1"/>
  <c r="M746" i="1"/>
  <c r="U746" i="1"/>
  <c r="Q746" i="1"/>
  <c r="Y757" i="1"/>
  <c r="Q757" i="1"/>
  <c r="P757" i="1"/>
  <c r="U757" i="1"/>
  <c r="O757" i="1"/>
  <c r="M757" i="1"/>
  <c r="N757" i="1"/>
  <c r="V757" i="1"/>
  <c r="T757" i="1"/>
  <c r="X757" i="1"/>
  <c r="R757" i="1"/>
  <c r="S757" i="1"/>
  <c r="W757" i="1"/>
  <c r="Y144" i="1"/>
  <c r="Q144" i="1"/>
  <c r="W144" i="1"/>
  <c r="U144" i="1"/>
  <c r="O144" i="1"/>
  <c r="M144" i="1"/>
  <c r="X144" i="1"/>
  <c r="T144" i="1"/>
  <c r="V144" i="1"/>
  <c r="S144" i="1"/>
  <c r="P144" i="1"/>
  <c r="R144" i="1"/>
  <c r="N144" i="1"/>
  <c r="Q124" i="1"/>
  <c r="T124" i="1"/>
  <c r="X124" i="1"/>
  <c r="V124" i="1"/>
  <c r="P124" i="1"/>
  <c r="W124" i="1"/>
  <c r="O124" i="1"/>
  <c r="S124" i="1"/>
  <c r="U124" i="1"/>
  <c r="R124" i="1"/>
  <c r="M124" i="1"/>
  <c r="N124" i="1"/>
  <c r="Y124" i="1"/>
  <c r="R131" i="1"/>
  <c r="N131" i="1"/>
  <c r="Y131" i="1"/>
  <c r="T131" i="1"/>
  <c r="Q131" i="1"/>
  <c r="M131" i="1"/>
  <c r="X131" i="1"/>
  <c r="U131" i="1"/>
  <c r="W131" i="1"/>
  <c r="P131" i="1"/>
  <c r="O131" i="1"/>
  <c r="V131" i="1"/>
  <c r="S131" i="1"/>
  <c r="W165" i="1"/>
  <c r="O165" i="1"/>
  <c r="V165" i="1"/>
  <c r="R165" i="1"/>
  <c r="N165" i="1"/>
  <c r="Q165" i="1"/>
  <c r="U165" i="1"/>
  <c r="Y165" i="1"/>
  <c r="X165" i="1"/>
  <c r="P165" i="1"/>
  <c r="T165" i="1"/>
  <c r="S165" i="1"/>
  <c r="M165" i="1"/>
  <c r="M155" i="1"/>
  <c r="P155" i="1"/>
  <c r="T155" i="1"/>
  <c r="N155" i="1"/>
  <c r="S155" i="1"/>
  <c r="X155" i="1"/>
  <c r="R155" i="1"/>
  <c r="V155" i="1"/>
  <c r="Y155" i="1"/>
  <c r="Q155" i="1"/>
  <c r="W155" i="1"/>
  <c r="U155" i="1"/>
  <c r="O155" i="1"/>
  <c r="S528" i="1"/>
  <c r="R528" i="1"/>
  <c r="T528" i="1"/>
  <c r="P528" i="1"/>
  <c r="Q528" i="1"/>
  <c r="Y528" i="1"/>
  <c r="M528" i="1"/>
  <c r="O528" i="1"/>
  <c r="N528" i="1"/>
  <c r="X528" i="1"/>
  <c r="V528" i="1"/>
  <c r="W528" i="1"/>
  <c r="U528" i="1"/>
  <c r="N403" i="1"/>
  <c r="U403" i="1"/>
  <c r="M403" i="1"/>
  <c r="X403" i="1"/>
  <c r="T403" i="1"/>
  <c r="P403" i="1"/>
  <c r="R403" i="1"/>
  <c r="W403" i="1"/>
  <c r="S403" i="1"/>
  <c r="O403" i="1"/>
  <c r="Q403" i="1"/>
  <c r="V403" i="1"/>
  <c r="Y403" i="1"/>
  <c r="X170" i="1"/>
  <c r="T170" i="1"/>
  <c r="P170" i="1"/>
  <c r="W170" i="1"/>
  <c r="O170" i="1"/>
  <c r="S170" i="1"/>
  <c r="U170" i="1"/>
  <c r="R170" i="1"/>
  <c r="M170" i="1"/>
  <c r="Y170" i="1"/>
  <c r="N170" i="1"/>
  <c r="Q170" i="1"/>
  <c r="V170" i="1"/>
  <c r="AI115" i="1"/>
  <c r="H150" i="2"/>
  <c r="I701" i="1"/>
  <c r="J701" i="1" s="1"/>
  <c r="K701" i="1" s="1"/>
  <c r="L701" i="1" s="1"/>
  <c r="M701" i="1" s="1"/>
  <c r="N701" i="1" s="1"/>
  <c r="O701" i="1" s="1"/>
  <c r="P701" i="1" s="1"/>
  <c r="Q701" i="1" s="1"/>
  <c r="R701" i="1" s="1"/>
  <c r="S701" i="1" s="1"/>
  <c r="T701" i="1" s="1"/>
  <c r="U701" i="1" s="1"/>
  <c r="V701" i="1" s="1"/>
  <c r="W701" i="1" s="1"/>
  <c r="X701" i="1" s="1"/>
  <c r="Y701" i="1" s="1"/>
  <c r="Y431" i="1"/>
  <c r="W431" i="1"/>
  <c r="Q431" i="1"/>
  <c r="U431" i="1"/>
  <c r="X431" i="1"/>
  <c r="P431" i="1"/>
  <c r="T431" i="1"/>
  <c r="N431" i="1"/>
  <c r="S431" i="1"/>
  <c r="R431" i="1"/>
  <c r="V431" i="1"/>
  <c r="O431" i="1"/>
  <c r="M431" i="1"/>
  <c r="V433" i="1"/>
  <c r="X433" i="1"/>
  <c r="N433" i="1"/>
  <c r="R433" i="1"/>
  <c r="U433" i="1"/>
  <c r="P433" i="1"/>
  <c r="M433" i="1"/>
  <c r="S433" i="1"/>
  <c r="W433" i="1"/>
  <c r="O433" i="1"/>
  <c r="Y433" i="1"/>
  <c r="Q433" i="1"/>
  <c r="T433" i="1"/>
  <c r="AJ757" i="1"/>
  <c r="Z757" i="1"/>
  <c r="AF757" i="1"/>
  <c r="AB757" i="1"/>
  <c r="AK757" i="1"/>
  <c r="AI757" i="1"/>
  <c r="AA757" i="1"/>
  <c r="O771" i="1"/>
  <c r="S771" i="1"/>
  <c r="N771" i="1"/>
  <c r="R771" i="1"/>
  <c r="M771" i="1"/>
  <c r="Y771" i="1"/>
  <c r="V771" i="1"/>
  <c r="X771" i="1"/>
  <c r="T771" i="1"/>
  <c r="Q771" i="1"/>
  <c r="W771" i="1"/>
  <c r="U771" i="1"/>
  <c r="P771" i="1"/>
  <c r="W766" i="1"/>
  <c r="Y766" i="1"/>
  <c r="V766" i="1"/>
  <c r="R766" i="1"/>
  <c r="N766" i="1"/>
  <c r="P766" i="1"/>
  <c r="U766" i="1"/>
  <c r="Q766" i="1"/>
  <c r="T766" i="1"/>
  <c r="S766" i="1"/>
  <c r="O766" i="1"/>
  <c r="M766" i="1"/>
  <c r="X766" i="1"/>
  <c r="AJ142" i="1"/>
  <c r="Z142" i="1"/>
  <c r="AI142" i="1"/>
  <c r="AN142" i="1"/>
  <c r="AO142" i="1" s="1"/>
  <c r="AP142" i="1" s="1"/>
  <c r="AQ142" i="1" s="1"/>
  <c r="AR142" i="1" s="1"/>
  <c r="AS142" i="1" s="1"/>
  <c r="AT142" i="1" s="1"/>
  <c r="AU142" i="1" s="1"/>
  <c r="AV142" i="1" s="1"/>
  <c r="AW142" i="1" s="1"/>
  <c r="AX142" i="1" s="1"/>
  <c r="AY142" i="1" s="1"/>
  <c r="AZ142" i="1" s="1"/>
  <c r="BA142" i="1" s="1"/>
  <c r="BB142" i="1" s="1"/>
  <c r="BC142" i="1" s="1"/>
  <c r="BD142" i="1" s="1"/>
  <c r="BE142" i="1" s="1"/>
  <c r="BF142" i="1" s="1"/>
  <c r="BG142" i="1" s="1"/>
  <c r="BH142" i="1" s="1"/>
  <c r="AH142" i="1"/>
  <c r="AK142" i="1"/>
  <c r="W110" i="1"/>
  <c r="U110" i="1"/>
  <c r="O110" i="1"/>
  <c r="M110" i="1"/>
  <c r="P110" i="1"/>
  <c r="T110" i="1"/>
  <c r="N110" i="1"/>
  <c r="S110" i="1"/>
  <c r="X110" i="1"/>
  <c r="R110" i="1"/>
  <c r="V110" i="1"/>
  <c r="Y110" i="1"/>
  <c r="Q110" i="1"/>
  <c r="U167" i="1"/>
  <c r="O167" i="1"/>
  <c r="M167" i="1"/>
  <c r="X167" i="1"/>
  <c r="T167" i="1"/>
  <c r="V167" i="1"/>
  <c r="S167" i="1"/>
  <c r="P167" i="1"/>
  <c r="Y167" i="1"/>
  <c r="Q167" i="1"/>
  <c r="W167" i="1"/>
  <c r="N167" i="1"/>
  <c r="R167" i="1"/>
  <c r="X438" i="1"/>
  <c r="T438" i="1"/>
  <c r="W438" i="1"/>
  <c r="O438" i="1"/>
  <c r="S438" i="1"/>
  <c r="U438" i="1"/>
  <c r="Y438" i="1"/>
  <c r="N438" i="1"/>
  <c r="Q438" i="1"/>
  <c r="V438" i="1"/>
  <c r="R438" i="1"/>
  <c r="P438" i="1"/>
  <c r="M438" i="1"/>
  <c r="S541" i="1"/>
  <c r="W541" i="1"/>
  <c r="T541" i="1"/>
  <c r="O541" i="1"/>
  <c r="Q541" i="1"/>
  <c r="V541" i="1"/>
  <c r="P541" i="1"/>
  <c r="N541" i="1"/>
  <c r="Y541" i="1"/>
  <c r="U541" i="1"/>
  <c r="X541" i="1"/>
  <c r="M541" i="1"/>
  <c r="R541" i="1"/>
  <c r="I761" i="1"/>
  <c r="J761" i="1" s="1"/>
  <c r="K761" i="1" s="1"/>
  <c r="L761" i="1" s="1"/>
  <c r="L761" i="2" s="1"/>
  <c r="I365" i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H224" i="2"/>
  <c r="T410" i="1"/>
  <c r="S410" i="1"/>
  <c r="W410" i="1"/>
  <c r="Y410" i="1"/>
  <c r="O410" i="1"/>
  <c r="Q410" i="1"/>
  <c r="V410" i="1"/>
  <c r="R410" i="1"/>
  <c r="N410" i="1"/>
  <c r="P410" i="1"/>
  <c r="U410" i="1"/>
  <c r="X410" i="1"/>
  <c r="M410" i="1"/>
  <c r="V683" i="1"/>
  <c r="N683" i="1"/>
  <c r="S683" i="1"/>
  <c r="P683" i="1"/>
  <c r="R683" i="1"/>
  <c r="M683" i="1"/>
  <c r="Y683" i="1"/>
  <c r="U683" i="1"/>
  <c r="Q683" i="1"/>
  <c r="X683" i="1"/>
  <c r="W683" i="1"/>
  <c r="T683" i="1"/>
  <c r="O683" i="1"/>
  <c r="P411" i="1"/>
  <c r="S411" i="1"/>
  <c r="W411" i="1"/>
  <c r="O411" i="1"/>
  <c r="V411" i="1"/>
  <c r="R411" i="1"/>
  <c r="N411" i="1"/>
  <c r="Y411" i="1"/>
  <c r="T411" i="1"/>
  <c r="Q411" i="1"/>
  <c r="U411" i="1"/>
  <c r="X411" i="1"/>
  <c r="M411" i="1"/>
  <c r="V171" i="1"/>
  <c r="P171" i="1"/>
  <c r="N171" i="1"/>
  <c r="Q171" i="1"/>
  <c r="U171" i="1"/>
  <c r="Y171" i="1"/>
  <c r="M171" i="1"/>
  <c r="W171" i="1"/>
  <c r="S171" i="1"/>
  <c r="T171" i="1"/>
  <c r="R171" i="1"/>
  <c r="X171" i="1"/>
  <c r="O171" i="1"/>
  <c r="M413" i="1"/>
  <c r="X413" i="1"/>
  <c r="T413" i="1"/>
  <c r="V413" i="1"/>
  <c r="S413" i="1"/>
  <c r="P413" i="1"/>
  <c r="R413" i="1"/>
  <c r="N413" i="1"/>
  <c r="Y413" i="1"/>
  <c r="Q413" i="1"/>
  <c r="W413" i="1"/>
  <c r="U413" i="1"/>
  <c r="O413" i="1"/>
  <c r="Y748" i="1"/>
  <c r="V748" i="1"/>
  <c r="Q748" i="1"/>
  <c r="N748" i="1"/>
  <c r="X748" i="1"/>
  <c r="M748" i="1"/>
  <c r="P748" i="1"/>
  <c r="W748" i="1"/>
  <c r="O748" i="1"/>
  <c r="S748" i="1"/>
  <c r="U748" i="1"/>
  <c r="R748" i="1"/>
  <c r="T748" i="1"/>
  <c r="R736" i="1"/>
  <c r="M736" i="1"/>
  <c r="Y736" i="1"/>
  <c r="W736" i="1"/>
  <c r="Q736" i="1"/>
  <c r="T736" i="1"/>
  <c r="X736" i="1"/>
  <c r="O736" i="1"/>
  <c r="P736" i="1"/>
  <c r="S736" i="1"/>
  <c r="V736" i="1"/>
  <c r="N736" i="1"/>
  <c r="U736" i="1"/>
  <c r="N278" i="1"/>
  <c r="U278" i="1"/>
  <c r="M278" i="1"/>
  <c r="X278" i="1"/>
  <c r="T278" i="1"/>
  <c r="P278" i="1"/>
  <c r="R278" i="1"/>
  <c r="W278" i="1"/>
  <c r="S278" i="1"/>
  <c r="O278" i="1"/>
  <c r="Y278" i="1"/>
  <c r="V278" i="1"/>
  <c r="Q278" i="1"/>
  <c r="R420" i="1"/>
  <c r="U420" i="1"/>
  <c r="Y420" i="1"/>
  <c r="O420" i="1"/>
  <c r="Q420" i="1"/>
  <c r="M420" i="1"/>
  <c r="X420" i="1"/>
  <c r="V420" i="1"/>
  <c r="N420" i="1"/>
  <c r="W420" i="1"/>
  <c r="T420" i="1"/>
  <c r="S420" i="1"/>
  <c r="P420" i="1"/>
  <c r="AH133" i="1"/>
  <c r="AC133" i="1"/>
  <c r="AJ133" i="1"/>
  <c r="Z133" i="1"/>
  <c r="S422" i="1"/>
  <c r="W422" i="1"/>
  <c r="Y422" i="1"/>
  <c r="O422" i="1"/>
  <c r="Q422" i="1"/>
  <c r="V422" i="1"/>
  <c r="R422" i="1"/>
  <c r="U422" i="1"/>
  <c r="P422" i="1"/>
  <c r="N422" i="1"/>
  <c r="M422" i="1"/>
  <c r="T422" i="1"/>
  <c r="X422" i="1"/>
  <c r="S182" i="1"/>
  <c r="R182" i="1"/>
  <c r="X182" i="1"/>
  <c r="V182" i="1"/>
  <c r="P182" i="1"/>
  <c r="N182" i="1"/>
  <c r="Y182" i="1"/>
  <c r="U182" i="1"/>
  <c r="W182" i="1"/>
  <c r="M182" i="1"/>
  <c r="Q182" i="1"/>
  <c r="T182" i="1"/>
  <c r="O182" i="1"/>
  <c r="AF741" i="1"/>
  <c r="AE741" i="1"/>
  <c r="AA741" i="1"/>
  <c r="AL741" i="1"/>
  <c r="AK741" i="1"/>
  <c r="AH741" i="1"/>
  <c r="AD741" i="1"/>
  <c r="AM741" i="1"/>
  <c r="AI741" i="1"/>
  <c r="U406" i="1"/>
  <c r="W406" i="1"/>
  <c r="M406" i="1"/>
  <c r="Q406" i="1"/>
  <c r="T406" i="1"/>
  <c r="O406" i="1"/>
  <c r="S406" i="1"/>
  <c r="X406" i="1"/>
  <c r="V406" i="1"/>
  <c r="N406" i="1"/>
  <c r="R406" i="1"/>
  <c r="P406" i="1"/>
  <c r="Y406" i="1"/>
  <c r="T160" i="1"/>
  <c r="O160" i="1"/>
  <c r="S160" i="1"/>
  <c r="R160" i="1"/>
  <c r="X160" i="1"/>
  <c r="V160" i="1"/>
  <c r="P160" i="1"/>
  <c r="N160" i="1"/>
  <c r="Y160" i="1"/>
  <c r="U160" i="1"/>
  <c r="W160" i="1"/>
  <c r="M160" i="1"/>
  <c r="Q160" i="1"/>
  <c r="T744" i="1"/>
  <c r="V744" i="1"/>
  <c r="S744" i="1"/>
  <c r="Y744" i="1"/>
  <c r="R744" i="1"/>
  <c r="Q744" i="1"/>
  <c r="X744" i="1"/>
  <c r="U744" i="1"/>
  <c r="P744" i="1"/>
  <c r="N744" i="1"/>
  <c r="W744" i="1"/>
  <c r="O744" i="1"/>
  <c r="M744" i="1"/>
  <c r="V537" i="1"/>
  <c r="P537" i="1"/>
  <c r="N537" i="1"/>
  <c r="O537" i="1"/>
  <c r="U537" i="1"/>
  <c r="W537" i="1"/>
  <c r="M537" i="1"/>
  <c r="X537" i="1"/>
  <c r="T537" i="1"/>
  <c r="S537" i="1"/>
  <c r="Y537" i="1"/>
  <c r="R537" i="1"/>
  <c r="Q537" i="1"/>
  <c r="X514" i="1"/>
  <c r="N514" i="1"/>
  <c r="M514" i="1"/>
  <c r="Y514" i="1"/>
  <c r="V514" i="1"/>
  <c r="U514" i="1"/>
  <c r="T514" i="1"/>
  <c r="S514" i="1"/>
  <c r="R514" i="1"/>
  <c r="W514" i="1"/>
  <c r="P514" i="1"/>
  <c r="O514" i="1"/>
  <c r="Q514" i="1"/>
  <c r="O127" i="1"/>
  <c r="V127" i="1"/>
  <c r="N127" i="1"/>
  <c r="Y127" i="1"/>
  <c r="U127" i="1"/>
  <c r="X127" i="1"/>
  <c r="S127" i="1"/>
  <c r="T127" i="1"/>
  <c r="R127" i="1"/>
  <c r="Q127" i="1"/>
  <c r="P127" i="1"/>
  <c r="W127" i="1"/>
  <c r="M127" i="1"/>
  <c r="M148" i="1"/>
  <c r="Y148" i="1"/>
  <c r="T148" i="1"/>
  <c r="W148" i="1"/>
  <c r="S148" i="1"/>
  <c r="R148" i="1"/>
  <c r="V148" i="1"/>
  <c r="P148" i="1"/>
  <c r="Q148" i="1"/>
  <c r="O148" i="1"/>
  <c r="N148" i="1"/>
  <c r="X148" i="1"/>
  <c r="U148" i="1"/>
  <c r="W419" i="1"/>
  <c r="R419" i="1"/>
  <c r="O419" i="1"/>
  <c r="V419" i="1"/>
  <c r="N419" i="1"/>
  <c r="Q419" i="1"/>
  <c r="M419" i="1"/>
  <c r="T419" i="1"/>
  <c r="Y419" i="1"/>
  <c r="X419" i="1"/>
  <c r="P419" i="1"/>
  <c r="U419" i="1"/>
  <c r="S419" i="1"/>
  <c r="U530" i="1"/>
  <c r="Q530" i="1"/>
  <c r="M530" i="1"/>
  <c r="P530" i="1"/>
  <c r="T530" i="1"/>
  <c r="O530" i="1"/>
  <c r="X530" i="1"/>
  <c r="N530" i="1"/>
  <c r="Y530" i="1"/>
  <c r="S530" i="1"/>
  <c r="R530" i="1"/>
  <c r="W530" i="1"/>
  <c r="V530" i="1"/>
  <c r="AM759" i="1"/>
  <c r="U133" i="1"/>
  <c r="O133" i="1"/>
  <c r="M133" i="1"/>
  <c r="P133" i="1"/>
  <c r="T133" i="1"/>
  <c r="X133" i="1"/>
  <c r="S133" i="1"/>
  <c r="V133" i="1"/>
  <c r="Y133" i="1"/>
  <c r="R133" i="1"/>
  <c r="Q133" i="1"/>
  <c r="W133" i="1"/>
  <c r="N133" i="1"/>
  <c r="X134" i="1"/>
  <c r="T134" i="1"/>
  <c r="P134" i="1"/>
  <c r="R134" i="1"/>
  <c r="W134" i="1"/>
  <c r="S134" i="1"/>
  <c r="O134" i="1"/>
  <c r="Q134" i="1"/>
  <c r="N134" i="1"/>
  <c r="V134" i="1"/>
  <c r="U134" i="1"/>
  <c r="M134" i="1"/>
  <c r="Y134" i="1"/>
  <c r="AB753" i="1"/>
  <c r="AF753" i="1"/>
  <c r="AD753" i="1"/>
  <c r="AK753" i="1"/>
  <c r="AE753" i="1"/>
  <c r="AI753" i="1"/>
  <c r="AC753" i="1"/>
  <c r="AG753" i="1"/>
  <c r="AA753" i="1"/>
  <c r="AM753" i="1"/>
  <c r="Y178" i="1"/>
  <c r="Q178" i="1"/>
  <c r="W178" i="1"/>
  <c r="U178" i="1"/>
  <c r="O178" i="1"/>
  <c r="T178" i="1"/>
  <c r="X178" i="1"/>
  <c r="M178" i="1"/>
  <c r="S178" i="1"/>
  <c r="R178" i="1"/>
  <c r="P178" i="1"/>
  <c r="V178" i="1"/>
  <c r="N178" i="1"/>
  <c r="M549" i="1"/>
  <c r="Y549" i="1"/>
  <c r="U549" i="1"/>
  <c r="Q549" i="1"/>
  <c r="V549" i="1"/>
  <c r="X549" i="1"/>
  <c r="S549" i="1"/>
  <c r="P549" i="1"/>
  <c r="R549" i="1"/>
  <c r="W549" i="1"/>
  <c r="N549" i="1"/>
  <c r="T549" i="1"/>
  <c r="O549" i="1"/>
  <c r="AK756" i="1"/>
  <c r="AF756" i="1"/>
  <c r="AG756" i="1"/>
  <c r="AB756" i="1"/>
  <c r="AM756" i="1"/>
  <c r="AD756" i="1"/>
  <c r="AI756" i="1"/>
  <c r="Z756" i="1"/>
  <c r="AH756" i="1"/>
  <c r="AL756" i="1"/>
  <c r="AC756" i="1"/>
  <c r="AA756" i="1"/>
  <c r="AN756" i="1"/>
  <c r="AE756" i="1"/>
  <c r="AJ756" i="1"/>
  <c r="AN130" i="1"/>
  <c r="AO130" i="1" s="1"/>
  <c r="AP130" i="1" s="1"/>
  <c r="AQ130" i="1" s="1"/>
  <c r="AR130" i="1" s="1"/>
  <c r="AS130" i="1" s="1"/>
  <c r="AT130" i="1" s="1"/>
  <c r="AU130" i="1" s="1"/>
  <c r="AV130" i="1" s="1"/>
  <c r="AW130" i="1" s="1"/>
  <c r="AX130" i="1" s="1"/>
  <c r="AY130" i="1" s="1"/>
  <c r="AZ130" i="1" s="1"/>
  <c r="BA130" i="1" s="1"/>
  <c r="BB130" i="1" s="1"/>
  <c r="BC130" i="1" s="1"/>
  <c r="BD130" i="1" s="1"/>
  <c r="BE130" i="1" s="1"/>
  <c r="BF130" i="1" s="1"/>
  <c r="BG130" i="1" s="1"/>
  <c r="BH130" i="1" s="1"/>
  <c r="AJ130" i="1"/>
  <c r="AH130" i="1"/>
  <c r="AF130" i="1"/>
  <c r="AE130" i="1"/>
  <c r="AD130" i="1"/>
  <c r="AB130" i="1"/>
  <c r="Z130" i="1"/>
  <c r="AM130" i="1"/>
  <c r="AK130" i="1"/>
  <c r="AI130" i="1"/>
  <c r="AL130" i="1"/>
  <c r="AG130" i="1"/>
  <c r="Y316" i="1"/>
  <c r="U316" i="1"/>
  <c r="Q316" i="1"/>
  <c r="M316" i="1"/>
  <c r="X316" i="1"/>
  <c r="S316" i="1"/>
  <c r="P316" i="1"/>
  <c r="T316" i="1"/>
  <c r="O316" i="1"/>
  <c r="V316" i="1"/>
  <c r="N316" i="1"/>
  <c r="R316" i="1"/>
  <c r="W316" i="1"/>
  <c r="N426" i="1"/>
  <c r="U426" i="1"/>
  <c r="M426" i="1"/>
  <c r="X426" i="1"/>
  <c r="T426" i="1"/>
  <c r="W426" i="1"/>
  <c r="Y426" i="1"/>
  <c r="P426" i="1"/>
  <c r="O426" i="1"/>
  <c r="V426" i="1"/>
  <c r="S426" i="1"/>
  <c r="Q426" i="1"/>
  <c r="R426" i="1"/>
  <c r="R424" i="1"/>
  <c r="V424" i="1"/>
  <c r="Y424" i="1"/>
  <c r="Q424" i="1"/>
  <c r="W424" i="1"/>
  <c r="M424" i="1"/>
  <c r="P424" i="1"/>
  <c r="X424" i="1"/>
  <c r="U424" i="1"/>
  <c r="T424" i="1"/>
  <c r="S424" i="1"/>
  <c r="O424" i="1"/>
  <c r="N424" i="1"/>
  <c r="V142" i="1"/>
  <c r="R142" i="1"/>
  <c r="N142" i="1"/>
  <c r="Y142" i="1"/>
  <c r="T142" i="1"/>
  <c r="Q142" i="1"/>
  <c r="U142" i="1"/>
  <c r="P142" i="1"/>
  <c r="M142" i="1"/>
  <c r="X142" i="1"/>
  <c r="W142" i="1"/>
  <c r="O142" i="1"/>
  <c r="S142" i="1"/>
  <c r="V756" i="1"/>
  <c r="R756" i="1"/>
  <c r="N756" i="1"/>
  <c r="Y756" i="1"/>
  <c r="T756" i="1"/>
  <c r="Q756" i="1"/>
  <c r="S756" i="1"/>
  <c r="P756" i="1"/>
  <c r="M756" i="1"/>
  <c r="X756" i="1"/>
  <c r="W756" i="1"/>
  <c r="O756" i="1"/>
  <c r="U756" i="1"/>
  <c r="AN752" i="1"/>
  <c r="O763" i="1"/>
  <c r="V763" i="1"/>
  <c r="N763" i="1"/>
  <c r="Y763" i="1"/>
  <c r="U763" i="1"/>
  <c r="Q763" i="1"/>
  <c r="M763" i="1"/>
  <c r="X763" i="1"/>
  <c r="S763" i="1"/>
  <c r="P763" i="1"/>
  <c r="R763" i="1"/>
  <c r="W763" i="1"/>
  <c r="T763" i="1"/>
  <c r="R147" i="1"/>
  <c r="M147" i="1"/>
  <c r="Y147" i="1"/>
  <c r="N147" i="1"/>
  <c r="Q147" i="1"/>
  <c r="V147" i="1"/>
  <c r="X147" i="1"/>
  <c r="T147" i="1"/>
  <c r="W147" i="1"/>
  <c r="P147" i="1"/>
  <c r="O147" i="1"/>
  <c r="U147" i="1"/>
  <c r="S147" i="1"/>
  <c r="AE744" i="1"/>
  <c r="AM744" i="1"/>
  <c r="P128" i="1"/>
  <c r="V128" i="1"/>
  <c r="T128" i="1"/>
  <c r="N128" i="1"/>
  <c r="S128" i="1"/>
  <c r="W128" i="1"/>
  <c r="Y128" i="1"/>
  <c r="O128" i="1"/>
  <c r="R128" i="1"/>
  <c r="Q128" i="1"/>
  <c r="X128" i="1"/>
  <c r="U128" i="1"/>
  <c r="M128" i="1"/>
  <c r="R135" i="1"/>
  <c r="M135" i="1"/>
  <c r="Y135" i="1"/>
  <c r="V135" i="1"/>
  <c r="Q135" i="1"/>
  <c r="N135" i="1"/>
  <c r="X135" i="1"/>
  <c r="T135" i="1"/>
  <c r="W135" i="1"/>
  <c r="P135" i="1"/>
  <c r="O135" i="1"/>
  <c r="U135" i="1"/>
  <c r="S135" i="1"/>
  <c r="U417" i="1"/>
  <c r="O417" i="1"/>
  <c r="T417" i="1"/>
  <c r="W417" i="1"/>
  <c r="S417" i="1"/>
  <c r="R417" i="1"/>
  <c r="V417" i="1"/>
  <c r="P417" i="1"/>
  <c r="N417" i="1"/>
  <c r="Q417" i="1"/>
  <c r="M417" i="1"/>
  <c r="X417" i="1"/>
  <c r="Y417" i="1"/>
  <c r="S755" i="1"/>
  <c r="W755" i="1"/>
  <c r="X755" i="1"/>
  <c r="O755" i="1"/>
  <c r="R755" i="1"/>
  <c r="V755" i="1"/>
  <c r="Q755" i="1"/>
  <c r="U755" i="1"/>
  <c r="P755" i="1"/>
  <c r="Y755" i="1"/>
  <c r="M755" i="1"/>
  <c r="T755" i="1"/>
  <c r="N755" i="1"/>
  <c r="X108" i="1"/>
  <c r="U108" i="1"/>
  <c r="P108" i="1"/>
  <c r="S108" i="1"/>
  <c r="W108" i="1"/>
  <c r="O108" i="1"/>
  <c r="R108" i="1"/>
  <c r="N108" i="1"/>
  <c r="M108" i="1"/>
  <c r="Y108" i="1"/>
  <c r="Q108" i="1"/>
  <c r="V108" i="1"/>
  <c r="T108" i="1"/>
  <c r="N175" i="1"/>
  <c r="R175" i="1"/>
  <c r="U175" i="1"/>
  <c r="P175" i="1"/>
  <c r="M175" i="1"/>
  <c r="T175" i="1"/>
  <c r="S175" i="1"/>
  <c r="W175" i="1"/>
  <c r="Y175" i="1"/>
  <c r="O175" i="1"/>
  <c r="Q175" i="1"/>
  <c r="V175" i="1"/>
  <c r="X175" i="1"/>
  <c r="AM138" i="1"/>
  <c r="AK138" i="1"/>
  <c r="AH138" i="1"/>
  <c r="AG138" i="1"/>
  <c r="AL138" i="1"/>
  <c r="AD138" i="1"/>
  <c r="Z138" i="1"/>
  <c r="AF138" i="1"/>
  <c r="AN138" i="1"/>
  <c r="AO138" i="1" s="1"/>
  <c r="AP138" i="1" s="1"/>
  <c r="AQ138" i="1" s="1"/>
  <c r="AR138" i="1" s="1"/>
  <c r="AS138" i="1" s="1"/>
  <c r="AT138" i="1" s="1"/>
  <c r="AU138" i="1" s="1"/>
  <c r="AV138" i="1" s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AE138" i="1"/>
  <c r="AC138" i="1"/>
  <c r="M141" i="1"/>
  <c r="T141" i="1"/>
  <c r="S141" i="1"/>
  <c r="W141" i="1"/>
  <c r="Y141" i="1"/>
  <c r="V141" i="1"/>
  <c r="R141" i="1"/>
  <c r="O141" i="1"/>
  <c r="N141" i="1"/>
  <c r="U141" i="1"/>
  <c r="Q141" i="1"/>
  <c r="P141" i="1"/>
  <c r="X141" i="1"/>
  <c r="Y741" i="1"/>
  <c r="Q741" i="1"/>
  <c r="V741" i="1"/>
  <c r="P741" i="1"/>
  <c r="N741" i="1"/>
  <c r="O741" i="1"/>
  <c r="M741" i="1"/>
  <c r="W741" i="1"/>
  <c r="U741" i="1"/>
  <c r="T741" i="1"/>
  <c r="R741" i="1"/>
  <c r="X741" i="1"/>
  <c r="S741" i="1"/>
  <c r="K247" i="1"/>
  <c r="L247" i="1" s="1"/>
  <c r="L640" i="2" s="1"/>
  <c r="M640" i="2" s="1"/>
  <c r="N640" i="2" s="1"/>
  <c r="O640" i="2" s="1"/>
  <c r="P640" i="2" s="1"/>
  <c r="Q640" i="2" s="1"/>
  <c r="R640" i="2" s="1"/>
  <c r="S640" i="2" s="1"/>
  <c r="T640" i="2" s="1"/>
  <c r="U640" i="2" s="1"/>
  <c r="V640" i="2" s="1"/>
  <c r="W640" i="2" s="1"/>
  <c r="X640" i="2" s="1"/>
  <c r="Y640" i="2" s="1"/>
  <c r="Z640" i="2" s="1"/>
  <c r="AA640" i="2" s="1"/>
  <c r="AB640" i="2" s="1"/>
  <c r="AC640" i="2" s="1"/>
  <c r="AD640" i="2" s="1"/>
  <c r="AE640" i="2" s="1"/>
  <c r="AF640" i="2" s="1"/>
  <c r="AG640" i="2" s="1"/>
  <c r="AH640" i="2" s="1"/>
  <c r="AI640" i="2" s="1"/>
  <c r="AJ640" i="2" s="1"/>
  <c r="AK640" i="2" s="1"/>
  <c r="AL640" i="2" s="1"/>
  <c r="AM640" i="2" s="1"/>
  <c r="AN640" i="2" s="1"/>
  <c r="H247" i="2"/>
  <c r="H769" i="2"/>
  <c r="L657" i="2"/>
  <c r="M657" i="2" s="1"/>
  <c r="M305" i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AU305" i="1" s="1"/>
  <c r="AV305" i="1" s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BG305" i="1" s="1"/>
  <c r="BH305" i="1" s="1"/>
  <c r="M314" i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O314" i="1" s="1"/>
  <c r="AP314" i="1" s="1"/>
  <c r="AQ314" i="1" s="1"/>
  <c r="AR314" i="1" s="1"/>
  <c r="AS314" i="1" s="1"/>
  <c r="AT314" i="1" s="1"/>
  <c r="AU314" i="1" s="1"/>
  <c r="AV314" i="1" s="1"/>
  <c r="AW314" i="1" s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M788" i="1"/>
  <c r="N788" i="1" s="1"/>
  <c r="O788" i="1" s="1"/>
  <c r="P788" i="1" s="1"/>
  <c r="Q788" i="1" s="1"/>
  <c r="R788" i="1" s="1"/>
  <c r="S788" i="1" s="1"/>
  <c r="T788" i="1" s="1"/>
  <c r="U788" i="1" s="1"/>
  <c r="V788" i="1" s="1"/>
  <c r="W788" i="1" s="1"/>
  <c r="X788" i="1" s="1"/>
  <c r="Y788" i="1" s="1"/>
  <c r="Z788" i="1" s="1"/>
  <c r="AA788" i="1" s="1"/>
  <c r="AB788" i="1" s="1"/>
  <c r="AC788" i="1" s="1"/>
  <c r="AD788" i="1" s="1"/>
  <c r="AE788" i="1" s="1"/>
  <c r="AF788" i="1" s="1"/>
  <c r="AG788" i="1" s="1"/>
  <c r="AH788" i="1" s="1"/>
  <c r="AI788" i="1" s="1"/>
  <c r="AJ788" i="1" s="1"/>
  <c r="AK788" i="1" s="1"/>
  <c r="AL788" i="1" s="1"/>
  <c r="AM788" i="1" s="1"/>
  <c r="AN788" i="1" s="1"/>
  <c r="AO788" i="1" s="1"/>
  <c r="L788" i="2"/>
  <c r="M788" i="2" s="1"/>
  <c r="N788" i="2" s="1"/>
  <c r="O788" i="2" s="1"/>
  <c r="P788" i="2" s="1"/>
  <c r="Q788" i="2" s="1"/>
  <c r="R788" i="2" s="1"/>
  <c r="S788" i="2" s="1"/>
  <c r="T788" i="2" s="1"/>
  <c r="U788" i="2" s="1"/>
  <c r="V788" i="2" s="1"/>
  <c r="W788" i="2" s="1"/>
  <c r="X788" i="2" s="1"/>
  <c r="Y788" i="2" s="1"/>
  <c r="Z788" i="2" s="1"/>
  <c r="AA788" i="2" s="1"/>
  <c r="AB788" i="2" s="1"/>
  <c r="AC788" i="2" s="1"/>
  <c r="AD788" i="2" s="1"/>
  <c r="AE788" i="2" s="1"/>
  <c r="AF788" i="2" s="1"/>
  <c r="AG788" i="2" s="1"/>
  <c r="AH788" i="2" s="1"/>
  <c r="AI788" i="2" s="1"/>
  <c r="AJ788" i="2" s="1"/>
  <c r="AK788" i="2" s="1"/>
  <c r="AL788" i="2" s="1"/>
  <c r="AM788" i="2" s="1"/>
  <c r="AN788" i="2" s="1"/>
  <c r="L250" i="2"/>
  <c r="M250" i="2" s="1"/>
  <c r="N250" i="2" s="1"/>
  <c r="O250" i="2" s="1"/>
  <c r="P250" i="2" s="1"/>
  <c r="Q250" i="2" s="1"/>
  <c r="R250" i="2" s="1"/>
  <c r="S250" i="2" s="1"/>
  <c r="T250" i="2" s="1"/>
  <c r="U250" i="2" s="1"/>
  <c r="V250" i="2" s="1"/>
  <c r="W250" i="2" s="1"/>
  <c r="X250" i="2" s="1"/>
  <c r="Y250" i="2" s="1"/>
  <c r="Z250" i="2" s="1"/>
  <c r="AA250" i="2" s="1"/>
  <c r="AB250" i="2" s="1"/>
  <c r="AC250" i="2" s="1"/>
  <c r="AD250" i="2" s="1"/>
  <c r="AE250" i="2" s="1"/>
  <c r="AF250" i="2" s="1"/>
  <c r="AG250" i="2" s="1"/>
  <c r="AH250" i="2" s="1"/>
  <c r="AI250" i="2" s="1"/>
  <c r="AJ250" i="2" s="1"/>
  <c r="AK250" i="2" s="1"/>
  <c r="AL250" i="2" s="1"/>
  <c r="AM250" i="2" s="1"/>
  <c r="AN250" i="2" s="1"/>
  <c r="L99" i="2"/>
  <c r="M421" i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AO421" i="1" s="1"/>
  <c r="AP421" i="1" s="1"/>
  <c r="AQ421" i="1" s="1"/>
  <c r="AR421" i="1" s="1"/>
  <c r="AS421" i="1" s="1"/>
  <c r="AT421" i="1" s="1"/>
  <c r="AU421" i="1" s="1"/>
  <c r="AV421" i="1" s="1"/>
  <c r="AW421" i="1" s="1"/>
  <c r="AX421" i="1" s="1"/>
  <c r="AY421" i="1" s="1"/>
  <c r="AZ421" i="1" s="1"/>
  <c r="BA421" i="1" s="1"/>
  <c r="BB421" i="1" s="1"/>
  <c r="BC421" i="1" s="1"/>
  <c r="BD421" i="1" s="1"/>
  <c r="BE421" i="1" s="1"/>
  <c r="BF421" i="1" s="1"/>
  <c r="BG421" i="1" s="1"/>
  <c r="BH421" i="1" s="1"/>
  <c r="L421" i="2"/>
  <c r="AO342" i="1"/>
  <c r="AP342" i="1" s="1"/>
  <c r="AQ342" i="1" s="1"/>
  <c r="AR342" i="1" s="1"/>
  <c r="AS342" i="1" s="1"/>
  <c r="AT342" i="1" s="1"/>
  <c r="AU342" i="1" s="1"/>
  <c r="AV342" i="1" s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M566" i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H566" i="1" s="1"/>
  <c r="AI566" i="1" s="1"/>
  <c r="AJ566" i="1" s="1"/>
  <c r="AK566" i="1" s="1"/>
  <c r="AL566" i="1" s="1"/>
  <c r="AM566" i="1" s="1"/>
  <c r="AN566" i="1" s="1"/>
  <c r="L566" i="2"/>
  <c r="M566" i="2" s="1"/>
  <c r="N566" i="2" s="1"/>
  <c r="O566" i="2" s="1"/>
  <c r="P566" i="2" s="1"/>
  <c r="Q566" i="2" s="1"/>
  <c r="R566" i="2" s="1"/>
  <c r="S566" i="2" s="1"/>
  <c r="T566" i="2" s="1"/>
  <c r="U566" i="2" s="1"/>
  <c r="V566" i="2" s="1"/>
  <c r="W566" i="2" s="1"/>
  <c r="X566" i="2" s="1"/>
  <c r="Y566" i="2" s="1"/>
  <c r="Z566" i="2" s="1"/>
  <c r="AA566" i="2" s="1"/>
  <c r="AB566" i="2" s="1"/>
  <c r="AC566" i="2" s="1"/>
  <c r="AD566" i="2" s="1"/>
  <c r="AE566" i="2" s="1"/>
  <c r="AF566" i="2" s="1"/>
  <c r="AG566" i="2" s="1"/>
  <c r="AH566" i="2" s="1"/>
  <c r="AI566" i="2" s="1"/>
  <c r="AJ566" i="2" s="1"/>
  <c r="AK566" i="2" s="1"/>
  <c r="AL566" i="2" s="1"/>
  <c r="AM566" i="2" s="1"/>
  <c r="AN566" i="2" s="1"/>
  <c r="M775" i="1"/>
  <c r="N775" i="1" s="1"/>
  <c r="O775" i="1" s="1"/>
  <c r="P775" i="1" s="1"/>
  <c r="Q775" i="1" s="1"/>
  <c r="R775" i="1" s="1"/>
  <c r="S775" i="1" s="1"/>
  <c r="T775" i="1" s="1"/>
  <c r="U775" i="1" s="1"/>
  <c r="V775" i="1" s="1"/>
  <c r="W775" i="1" s="1"/>
  <c r="X775" i="1" s="1"/>
  <c r="Y775" i="1" s="1"/>
  <c r="Z775" i="1" s="1"/>
  <c r="AA775" i="1" s="1"/>
  <c r="AB775" i="1" s="1"/>
  <c r="AC775" i="1" s="1"/>
  <c r="AD775" i="1" s="1"/>
  <c r="AE775" i="1" s="1"/>
  <c r="AF775" i="1" s="1"/>
  <c r="AG775" i="1" s="1"/>
  <c r="AH775" i="1" s="1"/>
  <c r="AI775" i="1" s="1"/>
  <c r="AJ775" i="1" s="1"/>
  <c r="AK775" i="1" s="1"/>
  <c r="AL775" i="1" s="1"/>
  <c r="AM775" i="1" s="1"/>
  <c r="AN775" i="1" s="1"/>
  <c r="AO775" i="1" s="1"/>
  <c r="L775" i="2"/>
  <c r="M775" i="2" s="1"/>
  <c r="N775" i="2" s="1"/>
  <c r="O775" i="2" s="1"/>
  <c r="P775" i="2" s="1"/>
  <c r="Q775" i="2" s="1"/>
  <c r="R775" i="2" s="1"/>
  <c r="S775" i="2" s="1"/>
  <c r="T775" i="2" s="1"/>
  <c r="U775" i="2" s="1"/>
  <c r="V775" i="2" s="1"/>
  <c r="W775" i="2" s="1"/>
  <c r="X775" i="2" s="1"/>
  <c r="Y775" i="2" s="1"/>
  <c r="Z775" i="2" s="1"/>
  <c r="AA775" i="2" s="1"/>
  <c r="AB775" i="2" s="1"/>
  <c r="AC775" i="2" s="1"/>
  <c r="AD775" i="2" s="1"/>
  <c r="AE775" i="2" s="1"/>
  <c r="AF775" i="2" s="1"/>
  <c r="AG775" i="2" s="1"/>
  <c r="AH775" i="2" s="1"/>
  <c r="AI775" i="2" s="1"/>
  <c r="AJ775" i="2" s="1"/>
  <c r="AK775" i="2" s="1"/>
  <c r="AL775" i="2" s="1"/>
  <c r="AM775" i="2" s="1"/>
  <c r="AN775" i="2" s="1"/>
  <c r="M751" i="1"/>
  <c r="N751" i="1" s="1"/>
  <c r="O751" i="1" s="1"/>
  <c r="P751" i="1" s="1"/>
  <c r="Q751" i="1" s="1"/>
  <c r="R751" i="1" s="1"/>
  <c r="S751" i="1" s="1"/>
  <c r="T751" i="1" s="1"/>
  <c r="U751" i="1" s="1"/>
  <c r="V751" i="1" s="1"/>
  <c r="W751" i="1" s="1"/>
  <c r="X751" i="1" s="1"/>
  <c r="Y751" i="1" s="1"/>
  <c r="Z751" i="1" s="1"/>
  <c r="AA751" i="1" s="1"/>
  <c r="AB751" i="1" s="1"/>
  <c r="AC751" i="1" s="1"/>
  <c r="AD751" i="1" s="1"/>
  <c r="AE751" i="1" s="1"/>
  <c r="AF751" i="1" s="1"/>
  <c r="AG751" i="1" s="1"/>
  <c r="AH751" i="1" s="1"/>
  <c r="AI751" i="1" s="1"/>
  <c r="AJ751" i="1" s="1"/>
  <c r="AK751" i="1" s="1"/>
  <c r="AL751" i="1" s="1"/>
  <c r="AM751" i="1" s="1"/>
  <c r="AN751" i="1" s="1"/>
  <c r="AO751" i="1" s="1"/>
  <c r="M388" i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Y388" i="1" s="1"/>
  <c r="Z388" i="1" s="1"/>
  <c r="AA388" i="1" s="1"/>
  <c r="AB388" i="1" s="1"/>
  <c r="AC388" i="1" s="1"/>
  <c r="AD388" i="1" s="1"/>
  <c r="AE388" i="1" s="1"/>
  <c r="AF388" i="1" s="1"/>
  <c r="AG388" i="1" s="1"/>
  <c r="AH388" i="1" s="1"/>
  <c r="AI388" i="1" s="1"/>
  <c r="AJ388" i="1" s="1"/>
  <c r="AK388" i="1" s="1"/>
  <c r="AL388" i="1" s="1"/>
  <c r="AM388" i="1" s="1"/>
  <c r="AN388" i="1" s="1"/>
  <c r="M146" i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O146" i="1" s="1"/>
  <c r="L146" i="2"/>
  <c r="M146" i="2" s="1"/>
  <c r="N146" i="2" s="1"/>
  <c r="O146" i="2" s="1"/>
  <c r="P146" i="2" s="1"/>
  <c r="Q146" i="2" s="1"/>
  <c r="R146" i="2" s="1"/>
  <c r="S146" i="2" s="1"/>
  <c r="T146" i="2" s="1"/>
  <c r="U146" i="2" s="1"/>
  <c r="V146" i="2" s="1"/>
  <c r="W146" i="2" s="1"/>
  <c r="X146" i="2" s="1"/>
  <c r="Y146" i="2" s="1"/>
  <c r="Z146" i="2" s="1"/>
  <c r="AA146" i="2" s="1"/>
  <c r="AB146" i="2" s="1"/>
  <c r="AC146" i="2" s="1"/>
  <c r="AD146" i="2" s="1"/>
  <c r="AE146" i="2" s="1"/>
  <c r="AF146" i="2" s="1"/>
  <c r="AG146" i="2" s="1"/>
  <c r="AH146" i="2" s="1"/>
  <c r="AI146" i="2" s="1"/>
  <c r="AJ146" i="2" s="1"/>
  <c r="AK146" i="2" s="1"/>
  <c r="AL146" i="2" s="1"/>
  <c r="AM146" i="2" s="1"/>
  <c r="AN146" i="2" s="1"/>
  <c r="AO354" i="1"/>
  <c r="AP354" i="1" s="1"/>
  <c r="AQ354" i="1" s="1"/>
  <c r="AR354" i="1" s="1"/>
  <c r="AS354" i="1" s="1"/>
  <c r="AT354" i="1" s="1"/>
  <c r="AU354" i="1" s="1"/>
  <c r="AV354" i="1" s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L594" i="2"/>
  <c r="M564" i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X564" i="1" s="1"/>
  <c r="Y564" i="1" s="1"/>
  <c r="Z564" i="1" s="1"/>
  <c r="AA564" i="1" s="1"/>
  <c r="AB564" i="1" s="1"/>
  <c r="AC564" i="1" s="1"/>
  <c r="AD564" i="1" s="1"/>
  <c r="AE564" i="1" s="1"/>
  <c r="AF564" i="1" s="1"/>
  <c r="AG564" i="1" s="1"/>
  <c r="AH564" i="1" s="1"/>
  <c r="AI564" i="1" s="1"/>
  <c r="AJ564" i="1" s="1"/>
  <c r="AK564" i="1" s="1"/>
  <c r="AL564" i="1" s="1"/>
  <c r="AM564" i="1" s="1"/>
  <c r="AN564" i="1" s="1"/>
  <c r="L564" i="2"/>
  <c r="M564" i="2" s="1"/>
  <c r="N564" i="2" s="1"/>
  <c r="O564" i="2" s="1"/>
  <c r="P564" i="2" s="1"/>
  <c r="Q564" i="2" s="1"/>
  <c r="R564" i="2" s="1"/>
  <c r="S564" i="2" s="1"/>
  <c r="T564" i="2" s="1"/>
  <c r="U564" i="2" s="1"/>
  <c r="V564" i="2" s="1"/>
  <c r="W564" i="2" s="1"/>
  <c r="X564" i="2" s="1"/>
  <c r="Y564" i="2" s="1"/>
  <c r="Z564" i="2" s="1"/>
  <c r="AA564" i="2" s="1"/>
  <c r="AB564" i="2" s="1"/>
  <c r="AC564" i="2" s="1"/>
  <c r="AD564" i="2" s="1"/>
  <c r="AE564" i="2" s="1"/>
  <c r="AF564" i="2" s="1"/>
  <c r="AG564" i="2" s="1"/>
  <c r="AH564" i="2" s="1"/>
  <c r="AI564" i="2" s="1"/>
  <c r="AJ564" i="2" s="1"/>
  <c r="AK564" i="2" s="1"/>
  <c r="AL564" i="2" s="1"/>
  <c r="AM564" i="2" s="1"/>
  <c r="AN564" i="2" s="1"/>
  <c r="M395" i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 s="1"/>
  <c r="AM395" i="1" s="1"/>
  <c r="AN395" i="1" s="1"/>
  <c r="L395" i="2"/>
  <c r="M395" i="2" s="1"/>
  <c r="N395" i="2" s="1"/>
  <c r="O395" i="2" s="1"/>
  <c r="P395" i="2" s="1"/>
  <c r="Q395" i="2" s="1"/>
  <c r="R395" i="2" s="1"/>
  <c r="S395" i="2" s="1"/>
  <c r="T395" i="2" s="1"/>
  <c r="U395" i="2" s="1"/>
  <c r="V395" i="2" s="1"/>
  <c r="W395" i="2" s="1"/>
  <c r="X395" i="2" s="1"/>
  <c r="Y395" i="2" s="1"/>
  <c r="Z395" i="2" s="1"/>
  <c r="AA395" i="2" s="1"/>
  <c r="AB395" i="2" s="1"/>
  <c r="AC395" i="2" s="1"/>
  <c r="AD395" i="2" s="1"/>
  <c r="AE395" i="2" s="1"/>
  <c r="AF395" i="2" s="1"/>
  <c r="AG395" i="2" s="1"/>
  <c r="AH395" i="2" s="1"/>
  <c r="AI395" i="2" s="1"/>
  <c r="AJ395" i="2" s="1"/>
  <c r="AK395" i="2" s="1"/>
  <c r="AL395" i="2" s="1"/>
  <c r="AM395" i="2" s="1"/>
  <c r="AN395" i="2" s="1"/>
  <c r="L220" i="2"/>
  <c r="M220" i="2" s="1"/>
  <c r="N220" i="2" s="1"/>
  <c r="O220" i="2" s="1"/>
  <c r="P220" i="2" s="1"/>
  <c r="Q220" i="2" s="1"/>
  <c r="R220" i="2" s="1"/>
  <c r="S220" i="2" s="1"/>
  <c r="T220" i="2" s="1"/>
  <c r="U220" i="2" s="1"/>
  <c r="V220" i="2" s="1"/>
  <c r="W220" i="2" s="1"/>
  <c r="X220" i="2" s="1"/>
  <c r="Y220" i="2" s="1"/>
  <c r="Z220" i="2" s="1"/>
  <c r="AA220" i="2" s="1"/>
  <c r="AB220" i="2" s="1"/>
  <c r="AC220" i="2" s="1"/>
  <c r="AD220" i="2" s="1"/>
  <c r="AE220" i="2" s="1"/>
  <c r="AF220" i="2" s="1"/>
  <c r="AG220" i="2" s="1"/>
  <c r="AH220" i="2" s="1"/>
  <c r="AI220" i="2" s="1"/>
  <c r="AJ220" i="2" s="1"/>
  <c r="AK220" i="2" s="1"/>
  <c r="AL220" i="2" s="1"/>
  <c r="AM220" i="2" s="1"/>
  <c r="AN220" i="2" s="1"/>
  <c r="M109" i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M109" i="2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M317" i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O317" i="1" s="1"/>
  <c r="AP317" i="1" s="1"/>
  <c r="AQ317" i="1" s="1"/>
  <c r="AR317" i="1" s="1"/>
  <c r="AS317" i="1" s="1"/>
  <c r="AT317" i="1" s="1"/>
  <c r="AU317" i="1" s="1"/>
  <c r="AV317" i="1" s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M557" i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X557" i="1" s="1"/>
  <c r="Y557" i="1" s="1"/>
  <c r="Z557" i="1" s="1"/>
  <c r="AA557" i="1" s="1"/>
  <c r="AB557" i="1" s="1"/>
  <c r="AC557" i="1" s="1"/>
  <c r="AD557" i="1" s="1"/>
  <c r="AE557" i="1" s="1"/>
  <c r="AF557" i="1" s="1"/>
  <c r="AG557" i="1" s="1"/>
  <c r="AH557" i="1" s="1"/>
  <c r="AI557" i="1" s="1"/>
  <c r="AJ557" i="1" s="1"/>
  <c r="AK557" i="1" s="1"/>
  <c r="AL557" i="1" s="1"/>
  <c r="AM557" i="1" s="1"/>
  <c r="AN557" i="1" s="1"/>
  <c r="L557" i="2"/>
  <c r="M557" i="2" s="1"/>
  <c r="N557" i="2" s="1"/>
  <c r="O557" i="2" s="1"/>
  <c r="P557" i="2" s="1"/>
  <c r="Q557" i="2" s="1"/>
  <c r="R557" i="2" s="1"/>
  <c r="S557" i="2" s="1"/>
  <c r="T557" i="2" s="1"/>
  <c r="U557" i="2" s="1"/>
  <c r="V557" i="2" s="1"/>
  <c r="W557" i="2" s="1"/>
  <c r="X557" i="2" s="1"/>
  <c r="Y557" i="2" s="1"/>
  <c r="Z557" i="2" s="1"/>
  <c r="AA557" i="2" s="1"/>
  <c r="AB557" i="2" s="1"/>
  <c r="AC557" i="2" s="1"/>
  <c r="AD557" i="2" s="1"/>
  <c r="AE557" i="2" s="1"/>
  <c r="AF557" i="2" s="1"/>
  <c r="AG557" i="2" s="1"/>
  <c r="AH557" i="2" s="1"/>
  <c r="AI557" i="2" s="1"/>
  <c r="AJ557" i="2" s="1"/>
  <c r="AK557" i="2" s="1"/>
  <c r="AL557" i="2" s="1"/>
  <c r="AM557" i="2" s="1"/>
  <c r="AN557" i="2" s="1"/>
  <c r="M143" i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O143" i="1" s="1"/>
  <c r="L233" i="2"/>
  <c r="M233" i="2" s="1"/>
  <c r="N233" i="2" s="1"/>
  <c r="O233" i="2" s="1"/>
  <c r="P233" i="2" s="1"/>
  <c r="Q233" i="2" s="1"/>
  <c r="R233" i="2" s="1"/>
  <c r="S233" i="2" s="1"/>
  <c r="T233" i="2" s="1"/>
  <c r="U233" i="2" s="1"/>
  <c r="V233" i="2" s="1"/>
  <c r="W233" i="2" s="1"/>
  <c r="X233" i="2" s="1"/>
  <c r="Y233" i="2" s="1"/>
  <c r="Z233" i="2" s="1"/>
  <c r="AA233" i="2" s="1"/>
  <c r="AB233" i="2" s="1"/>
  <c r="AC233" i="2" s="1"/>
  <c r="AD233" i="2" s="1"/>
  <c r="AE233" i="2" s="1"/>
  <c r="AF233" i="2" s="1"/>
  <c r="AG233" i="2" s="1"/>
  <c r="AH233" i="2" s="1"/>
  <c r="AI233" i="2" s="1"/>
  <c r="AJ233" i="2" s="1"/>
  <c r="AK233" i="2" s="1"/>
  <c r="AL233" i="2" s="1"/>
  <c r="AM233" i="2" s="1"/>
  <c r="AN233" i="2" s="1"/>
  <c r="M735" i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X735" i="1" s="1"/>
  <c r="Y735" i="1" s="1"/>
  <c r="Z735" i="1" s="1"/>
  <c r="AA735" i="1" s="1"/>
  <c r="AB735" i="1" s="1"/>
  <c r="AC735" i="1" s="1"/>
  <c r="AD735" i="1" s="1"/>
  <c r="AE735" i="1" s="1"/>
  <c r="AF735" i="1" s="1"/>
  <c r="AG735" i="1" s="1"/>
  <c r="AH735" i="1" s="1"/>
  <c r="AI735" i="1" s="1"/>
  <c r="AJ735" i="1" s="1"/>
  <c r="AK735" i="1" s="1"/>
  <c r="AL735" i="1" s="1"/>
  <c r="AM735" i="1" s="1"/>
  <c r="AN735" i="1" s="1"/>
  <c r="AO735" i="1" s="1"/>
  <c r="L735" i="2"/>
  <c r="M735" i="2" s="1"/>
  <c r="N735" i="2" s="1"/>
  <c r="O735" i="2" s="1"/>
  <c r="P735" i="2" s="1"/>
  <c r="Q735" i="2" s="1"/>
  <c r="R735" i="2" s="1"/>
  <c r="S735" i="2" s="1"/>
  <c r="T735" i="2" s="1"/>
  <c r="U735" i="2" s="1"/>
  <c r="V735" i="2" s="1"/>
  <c r="W735" i="2" s="1"/>
  <c r="X735" i="2" s="1"/>
  <c r="Y735" i="2" s="1"/>
  <c r="Z735" i="2" s="1"/>
  <c r="AA735" i="2" s="1"/>
  <c r="AB735" i="2" s="1"/>
  <c r="AC735" i="2" s="1"/>
  <c r="AD735" i="2" s="1"/>
  <c r="AE735" i="2" s="1"/>
  <c r="AF735" i="2" s="1"/>
  <c r="AG735" i="2" s="1"/>
  <c r="AH735" i="2" s="1"/>
  <c r="AI735" i="2" s="1"/>
  <c r="AJ735" i="2" s="1"/>
  <c r="AK735" i="2" s="1"/>
  <c r="AL735" i="2" s="1"/>
  <c r="AM735" i="2" s="1"/>
  <c r="AN735" i="2" s="1"/>
  <c r="AO344" i="1"/>
  <c r="AP344" i="1" s="1"/>
  <c r="AQ344" i="1" s="1"/>
  <c r="AR344" i="1" s="1"/>
  <c r="AS344" i="1" s="1"/>
  <c r="AT344" i="1" s="1"/>
  <c r="AU344" i="1" s="1"/>
  <c r="AV344" i="1" s="1"/>
  <c r="AW344" i="1" s="1"/>
  <c r="AX344" i="1" s="1"/>
  <c r="AY344" i="1" s="1"/>
  <c r="AZ344" i="1" s="1"/>
  <c r="BA344" i="1" s="1"/>
  <c r="BB344" i="1" s="1"/>
  <c r="BC344" i="1" s="1"/>
  <c r="BD344" i="1" s="1"/>
  <c r="BE344" i="1" s="1"/>
  <c r="BF344" i="1" s="1"/>
  <c r="BG344" i="1" s="1"/>
  <c r="BH344" i="1" s="1"/>
  <c r="L684" i="2"/>
  <c r="M684" i="2" s="1"/>
  <c r="N684" i="2" s="1"/>
  <c r="O684" i="2" s="1"/>
  <c r="P684" i="2" s="1"/>
  <c r="Q684" i="2" s="1"/>
  <c r="R684" i="2" s="1"/>
  <c r="S684" i="2" s="1"/>
  <c r="T684" i="2" s="1"/>
  <c r="U684" i="2" s="1"/>
  <c r="V684" i="2" s="1"/>
  <c r="W684" i="2" s="1"/>
  <c r="X684" i="2" s="1"/>
  <c r="Y684" i="2" s="1"/>
  <c r="Z684" i="2" s="1"/>
  <c r="AA684" i="2" s="1"/>
  <c r="AB684" i="2" s="1"/>
  <c r="AC684" i="2" s="1"/>
  <c r="AD684" i="2" s="1"/>
  <c r="AE684" i="2" s="1"/>
  <c r="AF684" i="2" s="1"/>
  <c r="AG684" i="2" s="1"/>
  <c r="AH684" i="2" s="1"/>
  <c r="AI684" i="2" s="1"/>
  <c r="AJ684" i="2" s="1"/>
  <c r="AK684" i="2" s="1"/>
  <c r="AL684" i="2" s="1"/>
  <c r="AM684" i="2" s="1"/>
  <c r="AN684" i="2" s="1"/>
  <c r="M162" i="1"/>
  <c r="L162" i="2"/>
  <c r="L610" i="2"/>
  <c r="M802" i="1"/>
  <c r="N802" i="1" s="1"/>
  <c r="O802" i="1" s="1"/>
  <c r="P802" i="1" s="1"/>
  <c r="Q802" i="1" s="1"/>
  <c r="R802" i="1" s="1"/>
  <c r="S802" i="1" s="1"/>
  <c r="T802" i="1" s="1"/>
  <c r="U802" i="1" s="1"/>
  <c r="V802" i="1" s="1"/>
  <c r="W802" i="1" s="1"/>
  <c r="X802" i="1" s="1"/>
  <c r="Y802" i="1" s="1"/>
  <c r="Z802" i="1" s="1"/>
  <c r="AA802" i="1" s="1"/>
  <c r="AB802" i="1" s="1"/>
  <c r="AC802" i="1" s="1"/>
  <c r="AD802" i="1" s="1"/>
  <c r="AE802" i="1" s="1"/>
  <c r="AF802" i="1" s="1"/>
  <c r="AG802" i="1" s="1"/>
  <c r="AH802" i="1" s="1"/>
  <c r="AI802" i="1" s="1"/>
  <c r="AJ802" i="1" s="1"/>
  <c r="AK802" i="1" s="1"/>
  <c r="AL802" i="1" s="1"/>
  <c r="AM802" i="1" s="1"/>
  <c r="AN802" i="1" s="1"/>
  <c r="AO802" i="1" s="1"/>
  <c r="L802" i="2"/>
  <c r="M802" i="2" s="1"/>
  <c r="N802" i="2" s="1"/>
  <c r="O802" i="2" s="1"/>
  <c r="P802" i="2" s="1"/>
  <c r="Q802" i="2" s="1"/>
  <c r="R802" i="2" s="1"/>
  <c r="S802" i="2" s="1"/>
  <c r="T802" i="2" s="1"/>
  <c r="U802" i="2" s="1"/>
  <c r="V802" i="2" s="1"/>
  <c r="W802" i="2" s="1"/>
  <c r="X802" i="2" s="1"/>
  <c r="Y802" i="2" s="1"/>
  <c r="Z802" i="2" s="1"/>
  <c r="AA802" i="2" s="1"/>
  <c r="AB802" i="2" s="1"/>
  <c r="AC802" i="2" s="1"/>
  <c r="AD802" i="2" s="1"/>
  <c r="AE802" i="2" s="1"/>
  <c r="AF802" i="2" s="1"/>
  <c r="AG802" i="2" s="1"/>
  <c r="AH802" i="2" s="1"/>
  <c r="AI802" i="2" s="1"/>
  <c r="AJ802" i="2" s="1"/>
  <c r="AK802" i="2" s="1"/>
  <c r="AL802" i="2" s="1"/>
  <c r="AM802" i="2" s="1"/>
  <c r="AN802" i="2" s="1"/>
  <c r="L499" i="2"/>
  <c r="M499" i="2" s="1"/>
  <c r="N499" i="2" s="1"/>
  <c r="O499" i="2" s="1"/>
  <c r="P499" i="2" s="1"/>
  <c r="Q499" i="2" s="1"/>
  <c r="R499" i="2" s="1"/>
  <c r="S499" i="2" s="1"/>
  <c r="T499" i="2" s="1"/>
  <c r="U499" i="2" s="1"/>
  <c r="V499" i="2" s="1"/>
  <c r="W499" i="2" s="1"/>
  <c r="X499" i="2" s="1"/>
  <c r="Y499" i="2" s="1"/>
  <c r="Z499" i="2" s="1"/>
  <c r="AA499" i="2" s="1"/>
  <c r="AB499" i="2" s="1"/>
  <c r="AC499" i="2" s="1"/>
  <c r="AD499" i="2" s="1"/>
  <c r="AE499" i="2" s="1"/>
  <c r="AF499" i="2" s="1"/>
  <c r="AG499" i="2" s="1"/>
  <c r="AH499" i="2" s="1"/>
  <c r="AI499" i="2" s="1"/>
  <c r="AJ499" i="2" s="1"/>
  <c r="AK499" i="2" s="1"/>
  <c r="AL499" i="2" s="1"/>
  <c r="AM499" i="2" s="1"/>
  <c r="AN499" i="2" s="1"/>
  <c r="M724" i="1"/>
  <c r="N724" i="1" s="1"/>
  <c r="O724" i="1" s="1"/>
  <c r="P724" i="1" s="1"/>
  <c r="Q724" i="1" s="1"/>
  <c r="R724" i="1" s="1"/>
  <c r="S724" i="1" s="1"/>
  <c r="T724" i="1" s="1"/>
  <c r="U724" i="1" s="1"/>
  <c r="V724" i="1" s="1"/>
  <c r="W724" i="1" s="1"/>
  <c r="X724" i="1" s="1"/>
  <c r="Y724" i="1" s="1"/>
  <c r="Z724" i="1" s="1"/>
  <c r="AA724" i="1" s="1"/>
  <c r="AB724" i="1" s="1"/>
  <c r="AC724" i="1" s="1"/>
  <c r="AD724" i="1" s="1"/>
  <c r="AE724" i="1" s="1"/>
  <c r="AF724" i="1" s="1"/>
  <c r="AG724" i="1" s="1"/>
  <c r="AH724" i="1" s="1"/>
  <c r="AI724" i="1" s="1"/>
  <c r="AJ724" i="1" s="1"/>
  <c r="AK724" i="1" s="1"/>
  <c r="AL724" i="1" s="1"/>
  <c r="AM724" i="1" s="1"/>
  <c r="AN724" i="1" s="1"/>
  <c r="AO724" i="1" s="1"/>
  <c r="L724" i="2"/>
  <c r="M724" i="2" s="1"/>
  <c r="N724" i="2" s="1"/>
  <c r="O724" i="2" s="1"/>
  <c r="P724" i="2" s="1"/>
  <c r="Q724" i="2" s="1"/>
  <c r="R724" i="2" s="1"/>
  <c r="S724" i="2" s="1"/>
  <c r="T724" i="2" s="1"/>
  <c r="U724" i="2" s="1"/>
  <c r="V724" i="2" s="1"/>
  <c r="W724" i="2" s="1"/>
  <c r="X724" i="2" s="1"/>
  <c r="Y724" i="2" s="1"/>
  <c r="Z724" i="2" s="1"/>
  <c r="AA724" i="2" s="1"/>
  <c r="AB724" i="2" s="1"/>
  <c r="AC724" i="2" s="1"/>
  <c r="AD724" i="2" s="1"/>
  <c r="AE724" i="2" s="1"/>
  <c r="AF724" i="2" s="1"/>
  <c r="AG724" i="2" s="1"/>
  <c r="AH724" i="2" s="1"/>
  <c r="AI724" i="2" s="1"/>
  <c r="AJ724" i="2" s="1"/>
  <c r="AK724" i="2" s="1"/>
  <c r="AL724" i="2" s="1"/>
  <c r="AM724" i="2" s="1"/>
  <c r="AN724" i="2" s="1"/>
  <c r="M398" i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L398" i="2"/>
  <c r="M398" i="2" s="1"/>
  <c r="N398" i="2" s="1"/>
  <c r="O398" i="2" s="1"/>
  <c r="P398" i="2" s="1"/>
  <c r="Q398" i="2" s="1"/>
  <c r="R398" i="2" s="1"/>
  <c r="S398" i="2" s="1"/>
  <c r="T398" i="2" s="1"/>
  <c r="U398" i="2" s="1"/>
  <c r="V398" i="2" s="1"/>
  <c r="W398" i="2" s="1"/>
  <c r="X398" i="2" s="1"/>
  <c r="Y398" i="2" s="1"/>
  <c r="Z398" i="2" s="1"/>
  <c r="AA398" i="2" s="1"/>
  <c r="AB398" i="2" s="1"/>
  <c r="AC398" i="2" s="1"/>
  <c r="AD398" i="2" s="1"/>
  <c r="AE398" i="2" s="1"/>
  <c r="AF398" i="2" s="1"/>
  <c r="AG398" i="2" s="1"/>
  <c r="AH398" i="2" s="1"/>
  <c r="AI398" i="2" s="1"/>
  <c r="AJ398" i="2" s="1"/>
  <c r="AK398" i="2" s="1"/>
  <c r="AL398" i="2" s="1"/>
  <c r="AM398" i="2" s="1"/>
  <c r="AN398" i="2" s="1"/>
  <c r="L606" i="2"/>
  <c r="L502" i="2"/>
  <c r="M502" i="2" s="1"/>
  <c r="N502" i="2" s="1"/>
  <c r="O502" i="2" s="1"/>
  <c r="P502" i="2" s="1"/>
  <c r="Q502" i="2" s="1"/>
  <c r="R502" i="2" s="1"/>
  <c r="S502" i="2" s="1"/>
  <c r="T502" i="2" s="1"/>
  <c r="U502" i="2" s="1"/>
  <c r="V502" i="2" s="1"/>
  <c r="W502" i="2" s="1"/>
  <c r="X502" i="2" s="1"/>
  <c r="Y502" i="2" s="1"/>
  <c r="Z502" i="2" s="1"/>
  <c r="AA502" i="2" s="1"/>
  <c r="AB502" i="2" s="1"/>
  <c r="AC502" i="2" s="1"/>
  <c r="AD502" i="2" s="1"/>
  <c r="AE502" i="2" s="1"/>
  <c r="AF502" i="2" s="1"/>
  <c r="AG502" i="2" s="1"/>
  <c r="AH502" i="2" s="1"/>
  <c r="AI502" i="2" s="1"/>
  <c r="AJ502" i="2" s="1"/>
  <c r="AK502" i="2" s="1"/>
  <c r="AL502" i="2" s="1"/>
  <c r="AM502" i="2" s="1"/>
  <c r="AN502" i="2" s="1"/>
  <c r="L791" i="2"/>
  <c r="M791" i="2" s="1"/>
  <c r="N791" i="2" s="1"/>
  <c r="O791" i="2" s="1"/>
  <c r="P791" i="2" s="1"/>
  <c r="Q791" i="2" s="1"/>
  <c r="R791" i="2" s="1"/>
  <c r="S791" i="2" s="1"/>
  <c r="T791" i="2" s="1"/>
  <c r="U791" i="2" s="1"/>
  <c r="V791" i="2" s="1"/>
  <c r="W791" i="2" s="1"/>
  <c r="X791" i="2" s="1"/>
  <c r="Y791" i="2" s="1"/>
  <c r="Z791" i="2" s="1"/>
  <c r="AA791" i="2" s="1"/>
  <c r="AB791" i="2" s="1"/>
  <c r="AC791" i="2" s="1"/>
  <c r="AD791" i="2" s="1"/>
  <c r="AE791" i="2" s="1"/>
  <c r="AF791" i="2" s="1"/>
  <c r="AG791" i="2" s="1"/>
  <c r="AH791" i="2" s="1"/>
  <c r="AI791" i="2" s="1"/>
  <c r="AJ791" i="2" s="1"/>
  <c r="AK791" i="2" s="1"/>
  <c r="AL791" i="2" s="1"/>
  <c r="AM791" i="2" s="1"/>
  <c r="AN791" i="2" s="1"/>
  <c r="L664" i="2"/>
  <c r="M664" i="2" s="1"/>
  <c r="N664" i="2" s="1"/>
  <c r="O664" i="2" s="1"/>
  <c r="P664" i="2" s="1"/>
  <c r="Q664" i="2" s="1"/>
  <c r="R664" i="2" s="1"/>
  <c r="S664" i="2" s="1"/>
  <c r="T664" i="2" s="1"/>
  <c r="U664" i="2" s="1"/>
  <c r="V664" i="2" s="1"/>
  <c r="W664" i="2" s="1"/>
  <c r="X664" i="2" s="1"/>
  <c r="Y664" i="2" s="1"/>
  <c r="Z664" i="2" s="1"/>
  <c r="AA664" i="2" s="1"/>
  <c r="AB664" i="2" s="1"/>
  <c r="AC664" i="2" s="1"/>
  <c r="AD664" i="2" s="1"/>
  <c r="AE664" i="2" s="1"/>
  <c r="AF664" i="2" s="1"/>
  <c r="AG664" i="2" s="1"/>
  <c r="AH664" i="2" s="1"/>
  <c r="AI664" i="2" s="1"/>
  <c r="AJ664" i="2" s="1"/>
  <c r="AK664" i="2" s="1"/>
  <c r="AL664" i="2" s="1"/>
  <c r="AM664" i="2" s="1"/>
  <c r="AN664" i="2" s="1"/>
  <c r="M532" i="1"/>
  <c r="N532" i="1" s="1"/>
  <c r="O532" i="1" s="1"/>
  <c r="P532" i="1" s="1"/>
  <c r="Q532" i="1" s="1"/>
  <c r="R532" i="1" s="1"/>
  <c r="S532" i="1" s="1"/>
  <c r="T532" i="1" s="1"/>
  <c r="U532" i="1" s="1"/>
  <c r="V532" i="1" s="1"/>
  <c r="W532" i="1" s="1"/>
  <c r="X532" i="1" s="1"/>
  <c r="Y532" i="1" s="1"/>
  <c r="Z532" i="1" s="1"/>
  <c r="AA532" i="1" s="1"/>
  <c r="AB532" i="1" s="1"/>
  <c r="AC532" i="1" s="1"/>
  <c r="AD532" i="1" s="1"/>
  <c r="AE532" i="1" s="1"/>
  <c r="AF532" i="1" s="1"/>
  <c r="AG532" i="1" s="1"/>
  <c r="AH532" i="1" s="1"/>
  <c r="AI532" i="1" s="1"/>
  <c r="AJ532" i="1" s="1"/>
  <c r="AK532" i="1" s="1"/>
  <c r="AL532" i="1" s="1"/>
  <c r="AM532" i="1" s="1"/>
  <c r="AN532" i="1" s="1"/>
  <c r="L532" i="2"/>
  <c r="L236" i="2"/>
  <c r="M236" i="2" s="1"/>
  <c r="N236" i="2" s="1"/>
  <c r="O236" i="2" s="1"/>
  <c r="P236" i="2" s="1"/>
  <c r="Q236" i="2" s="1"/>
  <c r="R236" i="2" s="1"/>
  <c r="S236" i="2" s="1"/>
  <c r="T236" i="2" s="1"/>
  <c r="U236" i="2" s="1"/>
  <c r="V236" i="2" s="1"/>
  <c r="W236" i="2" s="1"/>
  <c r="X236" i="2" s="1"/>
  <c r="Y236" i="2" s="1"/>
  <c r="Z236" i="2" s="1"/>
  <c r="AA236" i="2" s="1"/>
  <c r="AB236" i="2" s="1"/>
  <c r="AC236" i="2" s="1"/>
  <c r="AD236" i="2" s="1"/>
  <c r="AE236" i="2" s="1"/>
  <c r="AF236" i="2" s="1"/>
  <c r="AG236" i="2" s="1"/>
  <c r="AH236" i="2" s="1"/>
  <c r="AI236" i="2" s="1"/>
  <c r="AJ236" i="2" s="1"/>
  <c r="AK236" i="2" s="1"/>
  <c r="AL236" i="2" s="1"/>
  <c r="AM236" i="2" s="1"/>
  <c r="AN236" i="2" s="1"/>
  <c r="M291" i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AD291" i="1" s="1"/>
  <c r="AE291" i="1" s="1"/>
  <c r="AF291" i="1" s="1"/>
  <c r="AG291" i="1" s="1"/>
  <c r="AH291" i="1" s="1"/>
  <c r="AI291" i="1" s="1"/>
  <c r="AJ291" i="1" s="1"/>
  <c r="AK291" i="1" s="1"/>
  <c r="AL291" i="1" s="1"/>
  <c r="AM291" i="1" s="1"/>
  <c r="AN291" i="1" s="1"/>
  <c r="AO291" i="1" s="1"/>
  <c r="AP291" i="1" s="1"/>
  <c r="AQ291" i="1" s="1"/>
  <c r="AR291" i="1" s="1"/>
  <c r="AS291" i="1" s="1"/>
  <c r="AT291" i="1" s="1"/>
  <c r="AU291" i="1" s="1"/>
  <c r="AV291" i="1" s="1"/>
  <c r="AW291" i="1" s="1"/>
  <c r="AX291" i="1" s="1"/>
  <c r="AY291" i="1" s="1"/>
  <c r="AZ291" i="1" s="1"/>
  <c r="BA291" i="1" s="1"/>
  <c r="BB291" i="1" s="1"/>
  <c r="BC291" i="1" s="1"/>
  <c r="BD291" i="1" s="1"/>
  <c r="BE291" i="1" s="1"/>
  <c r="BF291" i="1" s="1"/>
  <c r="BG291" i="1" s="1"/>
  <c r="BH291" i="1" s="1"/>
  <c r="AO361" i="1"/>
  <c r="AP361" i="1" s="1"/>
  <c r="AQ361" i="1" s="1"/>
  <c r="AR361" i="1" s="1"/>
  <c r="AS361" i="1" s="1"/>
  <c r="AT361" i="1" s="1"/>
  <c r="AU361" i="1" s="1"/>
  <c r="AV361" i="1" s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AO347" i="1"/>
  <c r="AP347" i="1" s="1"/>
  <c r="AQ347" i="1" s="1"/>
  <c r="AR347" i="1" s="1"/>
  <c r="AS347" i="1" s="1"/>
  <c r="AT347" i="1" s="1"/>
  <c r="AU347" i="1" s="1"/>
  <c r="AV347" i="1" s="1"/>
  <c r="AW347" i="1" s="1"/>
  <c r="AX347" i="1" s="1"/>
  <c r="AY347" i="1" s="1"/>
  <c r="AZ347" i="1" s="1"/>
  <c r="BA347" i="1" s="1"/>
  <c r="BB347" i="1" s="1"/>
  <c r="BC347" i="1" s="1"/>
  <c r="BD347" i="1" s="1"/>
  <c r="BE347" i="1" s="1"/>
  <c r="BF347" i="1" s="1"/>
  <c r="BG347" i="1" s="1"/>
  <c r="BH347" i="1" s="1"/>
  <c r="L74" i="2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L483" i="2"/>
  <c r="M483" i="2" s="1"/>
  <c r="N483" i="2" s="1"/>
  <c r="O483" i="2" s="1"/>
  <c r="P483" i="2" s="1"/>
  <c r="Q483" i="2" s="1"/>
  <c r="R483" i="2" s="1"/>
  <c r="S483" i="2" s="1"/>
  <c r="T483" i="2" s="1"/>
  <c r="U483" i="2" s="1"/>
  <c r="V483" i="2" s="1"/>
  <c r="W483" i="2" s="1"/>
  <c r="X483" i="2" s="1"/>
  <c r="Y483" i="2" s="1"/>
  <c r="Z483" i="2" s="1"/>
  <c r="AA483" i="2" s="1"/>
  <c r="AB483" i="2" s="1"/>
  <c r="AC483" i="2" s="1"/>
  <c r="AD483" i="2" s="1"/>
  <c r="AE483" i="2" s="1"/>
  <c r="AF483" i="2" s="1"/>
  <c r="AG483" i="2" s="1"/>
  <c r="AH483" i="2" s="1"/>
  <c r="AI483" i="2" s="1"/>
  <c r="AJ483" i="2" s="1"/>
  <c r="AK483" i="2" s="1"/>
  <c r="AL483" i="2" s="1"/>
  <c r="AM483" i="2" s="1"/>
  <c r="AN483" i="2" s="1"/>
  <c r="M125" i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AL125" i="1" s="1"/>
  <c r="AM125" i="1" s="1"/>
  <c r="AN125" i="1" s="1"/>
  <c r="L677" i="2"/>
  <c r="M677" i="2" s="1"/>
  <c r="N677" i="2" s="1"/>
  <c r="O677" i="2" s="1"/>
  <c r="P677" i="2" s="1"/>
  <c r="Q677" i="2" s="1"/>
  <c r="R677" i="2" s="1"/>
  <c r="S677" i="2" s="1"/>
  <c r="T677" i="2" s="1"/>
  <c r="U677" i="2" s="1"/>
  <c r="V677" i="2" s="1"/>
  <c r="W677" i="2" s="1"/>
  <c r="X677" i="2" s="1"/>
  <c r="Y677" i="2" s="1"/>
  <c r="Z677" i="2" s="1"/>
  <c r="AA677" i="2" s="1"/>
  <c r="AB677" i="2" s="1"/>
  <c r="AC677" i="2" s="1"/>
  <c r="AD677" i="2" s="1"/>
  <c r="AE677" i="2" s="1"/>
  <c r="AF677" i="2" s="1"/>
  <c r="AG677" i="2" s="1"/>
  <c r="AH677" i="2" s="1"/>
  <c r="AI677" i="2" s="1"/>
  <c r="AJ677" i="2" s="1"/>
  <c r="AK677" i="2" s="1"/>
  <c r="AL677" i="2" s="1"/>
  <c r="AM677" i="2" s="1"/>
  <c r="AN677" i="2" s="1"/>
  <c r="M782" i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X782" i="1" s="1"/>
  <c r="Y782" i="1" s="1"/>
  <c r="Z782" i="1" s="1"/>
  <c r="AA782" i="1" s="1"/>
  <c r="AB782" i="1" s="1"/>
  <c r="AC782" i="1" s="1"/>
  <c r="AD782" i="1" s="1"/>
  <c r="AE782" i="1" s="1"/>
  <c r="AF782" i="1" s="1"/>
  <c r="AG782" i="1" s="1"/>
  <c r="AH782" i="1" s="1"/>
  <c r="AI782" i="1" s="1"/>
  <c r="AJ782" i="1" s="1"/>
  <c r="AK782" i="1" s="1"/>
  <c r="AL782" i="1" s="1"/>
  <c r="AM782" i="1" s="1"/>
  <c r="AN782" i="1" s="1"/>
  <c r="AO782" i="1" s="1"/>
  <c r="L782" i="2"/>
  <c r="M782" i="2" s="1"/>
  <c r="N782" i="2" s="1"/>
  <c r="O782" i="2" s="1"/>
  <c r="P782" i="2" s="1"/>
  <c r="Q782" i="2" s="1"/>
  <c r="R782" i="2" s="1"/>
  <c r="S782" i="2" s="1"/>
  <c r="T782" i="2" s="1"/>
  <c r="U782" i="2" s="1"/>
  <c r="V782" i="2" s="1"/>
  <c r="W782" i="2" s="1"/>
  <c r="X782" i="2" s="1"/>
  <c r="Y782" i="2" s="1"/>
  <c r="Z782" i="2" s="1"/>
  <c r="AA782" i="2" s="1"/>
  <c r="AB782" i="2" s="1"/>
  <c r="AC782" i="2" s="1"/>
  <c r="AD782" i="2" s="1"/>
  <c r="AE782" i="2" s="1"/>
  <c r="AF782" i="2" s="1"/>
  <c r="AG782" i="2" s="1"/>
  <c r="AH782" i="2" s="1"/>
  <c r="AI782" i="2" s="1"/>
  <c r="AJ782" i="2" s="1"/>
  <c r="AK782" i="2" s="1"/>
  <c r="AL782" i="2" s="1"/>
  <c r="AM782" i="2" s="1"/>
  <c r="AN782" i="2" s="1"/>
  <c r="M728" i="1"/>
  <c r="N728" i="1" s="1"/>
  <c r="O728" i="1" s="1"/>
  <c r="P728" i="1" s="1"/>
  <c r="Q728" i="1" s="1"/>
  <c r="R728" i="1" s="1"/>
  <c r="S728" i="1" s="1"/>
  <c r="T728" i="1" s="1"/>
  <c r="U728" i="1" s="1"/>
  <c r="V728" i="1" s="1"/>
  <c r="W728" i="1" s="1"/>
  <c r="X728" i="1" s="1"/>
  <c r="Y728" i="1" s="1"/>
  <c r="Z728" i="1" s="1"/>
  <c r="AA728" i="1" s="1"/>
  <c r="AB728" i="1" s="1"/>
  <c r="AC728" i="1" s="1"/>
  <c r="AD728" i="1" s="1"/>
  <c r="AE728" i="1" s="1"/>
  <c r="AF728" i="1" s="1"/>
  <c r="AG728" i="1" s="1"/>
  <c r="AH728" i="1" s="1"/>
  <c r="AI728" i="1" s="1"/>
  <c r="AJ728" i="1" s="1"/>
  <c r="AK728" i="1" s="1"/>
  <c r="AL728" i="1" s="1"/>
  <c r="AM728" i="1" s="1"/>
  <c r="AN728" i="1" s="1"/>
  <c r="AO728" i="1" s="1"/>
  <c r="L728" i="2"/>
  <c r="M728" i="2" s="1"/>
  <c r="N728" i="2" s="1"/>
  <c r="O728" i="2" s="1"/>
  <c r="P728" i="2" s="1"/>
  <c r="Q728" i="2" s="1"/>
  <c r="R728" i="2" s="1"/>
  <c r="S728" i="2" s="1"/>
  <c r="T728" i="2" s="1"/>
  <c r="U728" i="2" s="1"/>
  <c r="V728" i="2" s="1"/>
  <c r="W728" i="2" s="1"/>
  <c r="X728" i="2" s="1"/>
  <c r="Y728" i="2" s="1"/>
  <c r="Z728" i="2" s="1"/>
  <c r="AA728" i="2" s="1"/>
  <c r="AB728" i="2" s="1"/>
  <c r="AC728" i="2" s="1"/>
  <c r="AD728" i="2" s="1"/>
  <c r="AE728" i="2" s="1"/>
  <c r="AF728" i="2" s="1"/>
  <c r="AG728" i="2" s="1"/>
  <c r="AH728" i="2" s="1"/>
  <c r="AI728" i="2" s="1"/>
  <c r="AJ728" i="2" s="1"/>
  <c r="AK728" i="2" s="1"/>
  <c r="AL728" i="2" s="1"/>
  <c r="AM728" i="2" s="1"/>
  <c r="AN728" i="2" s="1"/>
  <c r="M708" i="1"/>
  <c r="N708" i="1" s="1"/>
  <c r="O708" i="1" s="1"/>
  <c r="P708" i="1" s="1"/>
  <c r="Q708" i="1" s="1"/>
  <c r="R708" i="1" s="1"/>
  <c r="S708" i="1" s="1"/>
  <c r="T708" i="1" s="1"/>
  <c r="U708" i="1" s="1"/>
  <c r="V708" i="1" s="1"/>
  <c r="W708" i="1" s="1"/>
  <c r="X708" i="1" s="1"/>
  <c r="Y708" i="1" s="1"/>
  <c r="L708" i="2"/>
  <c r="M708" i="2" s="1"/>
  <c r="N708" i="2" s="1"/>
  <c r="O708" i="2" s="1"/>
  <c r="P708" i="2" s="1"/>
  <c r="Q708" i="2" s="1"/>
  <c r="R708" i="2" s="1"/>
  <c r="S708" i="2" s="1"/>
  <c r="T708" i="2" s="1"/>
  <c r="U708" i="2" s="1"/>
  <c r="V708" i="2" s="1"/>
  <c r="W708" i="2" s="1"/>
  <c r="X708" i="2" s="1"/>
  <c r="Y708" i="2" s="1"/>
  <c r="Z708" i="2" s="1"/>
  <c r="AA708" i="2" s="1"/>
  <c r="AB708" i="2" s="1"/>
  <c r="AC708" i="2" s="1"/>
  <c r="AD708" i="2" s="1"/>
  <c r="AE708" i="2" s="1"/>
  <c r="AF708" i="2" s="1"/>
  <c r="AG708" i="2" s="1"/>
  <c r="AH708" i="2" s="1"/>
  <c r="AI708" i="2" s="1"/>
  <c r="AJ708" i="2" s="1"/>
  <c r="AK708" i="2" s="1"/>
  <c r="AL708" i="2" s="1"/>
  <c r="AM708" i="2" s="1"/>
  <c r="AN708" i="2" s="1"/>
  <c r="M758" i="1"/>
  <c r="N758" i="1" s="1"/>
  <c r="O758" i="1" s="1"/>
  <c r="P758" i="1" s="1"/>
  <c r="Q758" i="1" s="1"/>
  <c r="R758" i="1" s="1"/>
  <c r="S758" i="1" s="1"/>
  <c r="T758" i="1" s="1"/>
  <c r="U758" i="1" s="1"/>
  <c r="V758" i="1" s="1"/>
  <c r="W758" i="1" s="1"/>
  <c r="X758" i="1" s="1"/>
  <c r="Y758" i="1" s="1"/>
  <c r="Z758" i="1" s="1"/>
  <c r="AA758" i="1" s="1"/>
  <c r="AB758" i="1" s="1"/>
  <c r="AC758" i="1" s="1"/>
  <c r="AD758" i="1" s="1"/>
  <c r="AE758" i="1" s="1"/>
  <c r="AF758" i="1" s="1"/>
  <c r="AG758" i="1" s="1"/>
  <c r="AH758" i="1" s="1"/>
  <c r="AI758" i="1" s="1"/>
  <c r="AJ758" i="1" s="1"/>
  <c r="AK758" i="1" s="1"/>
  <c r="AL758" i="1" s="1"/>
  <c r="AM758" i="1" s="1"/>
  <c r="AN758" i="1" s="1"/>
  <c r="AO758" i="1" s="1"/>
  <c r="L758" i="2"/>
  <c r="L479" i="2"/>
  <c r="M479" i="2" s="1"/>
  <c r="N479" i="2" s="1"/>
  <c r="O479" i="2" s="1"/>
  <c r="P479" i="2" s="1"/>
  <c r="Q479" i="2" s="1"/>
  <c r="R479" i="2" s="1"/>
  <c r="S479" i="2" s="1"/>
  <c r="T479" i="2" s="1"/>
  <c r="U479" i="2" s="1"/>
  <c r="V479" i="2" s="1"/>
  <c r="W479" i="2" s="1"/>
  <c r="X479" i="2" s="1"/>
  <c r="Y479" i="2" s="1"/>
  <c r="Z479" i="2" s="1"/>
  <c r="AA479" i="2" s="1"/>
  <c r="AB479" i="2" s="1"/>
  <c r="AC479" i="2" s="1"/>
  <c r="AD479" i="2" s="1"/>
  <c r="AE479" i="2" s="1"/>
  <c r="AF479" i="2" s="1"/>
  <c r="AG479" i="2" s="1"/>
  <c r="AH479" i="2" s="1"/>
  <c r="AI479" i="2" s="1"/>
  <c r="AJ479" i="2" s="1"/>
  <c r="AK479" i="2" s="1"/>
  <c r="AL479" i="2" s="1"/>
  <c r="AM479" i="2" s="1"/>
  <c r="AN479" i="2" s="1"/>
  <c r="M136" i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AD136" i="1" s="1"/>
  <c r="AE136" i="1" s="1"/>
  <c r="AF136" i="1" s="1"/>
  <c r="AG136" i="1" s="1"/>
  <c r="AH136" i="1" s="1"/>
  <c r="AI136" i="1" s="1"/>
  <c r="AJ136" i="1" s="1"/>
  <c r="AK136" i="1" s="1"/>
  <c r="AL136" i="1" s="1"/>
  <c r="AM136" i="1" s="1"/>
  <c r="AN136" i="1" s="1"/>
  <c r="M368" i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AD368" i="1" s="1"/>
  <c r="AE368" i="1" s="1"/>
  <c r="AF368" i="1" s="1"/>
  <c r="AG368" i="1" s="1"/>
  <c r="AH368" i="1" s="1"/>
  <c r="AI368" i="1" s="1"/>
  <c r="AJ368" i="1" s="1"/>
  <c r="AK368" i="1" s="1"/>
  <c r="AL368" i="1" s="1"/>
  <c r="AM368" i="1" s="1"/>
  <c r="AN368" i="1" s="1"/>
  <c r="L368" i="2"/>
  <c r="M368" i="2" s="1"/>
  <c r="N368" i="2" s="1"/>
  <c r="O368" i="2" s="1"/>
  <c r="P368" i="2" s="1"/>
  <c r="Q368" i="2" s="1"/>
  <c r="R368" i="2" s="1"/>
  <c r="S368" i="2" s="1"/>
  <c r="T368" i="2" s="1"/>
  <c r="U368" i="2" s="1"/>
  <c r="V368" i="2" s="1"/>
  <c r="W368" i="2" s="1"/>
  <c r="X368" i="2" s="1"/>
  <c r="Y368" i="2" s="1"/>
  <c r="Z368" i="2" s="1"/>
  <c r="AA368" i="2" s="1"/>
  <c r="AB368" i="2" s="1"/>
  <c r="AC368" i="2" s="1"/>
  <c r="AD368" i="2" s="1"/>
  <c r="AE368" i="2" s="1"/>
  <c r="AF368" i="2" s="1"/>
  <c r="AG368" i="2" s="1"/>
  <c r="AH368" i="2" s="1"/>
  <c r="AI368" i="2" s="1"/>
  <c r="AJ368" i="2" s="1"/>
  <c r="AK368" i="2" s="1"/>
  <c r="AL368" i="2" s="1"/>
  <c r="AM368" i="2" s="1"/>
  <c r="AN368" i="2" s="1"/>
  <c r="L81" i="2"/>
  <c r="L601" i="2"/>
  <c r="M721" i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X721" i="1" s="1"/>
  <c r="Y721" i="1" s="1"/>
  <c r="Z721" i="1" s="1"/>
  <c r="AA721" i="1" s="1"/>
  <c r="AB721" i="1" s="1"/>
  <c r="AC721" i="1" s="1"/>
  <c r="AD721" i="1" s="1"/>
  <c r="AE721" i="1" s="1"/>
  <c r="AF721" i="1" s="1"/>
  <c r="AG721" i="1" s="1"/>
  <c r="AH721" i="1" s="1"/>
  <c r="AI721" i="1" s="1"/>
  <c r="AJ721" i="1" s="1"/>
  <c r="AK721" i="1" s="1"/>
  <c r="AL721" i="1" s="1"/>
  <c r="AM721" i="1" s="1"/>
  <c r="AN721" i="1" s="1"/>
  <c r="AO721" i="1" s="1"/>
  <c r="L721" i="2"/>
  <c r="M721" i="2" s="1"/>
  <c r="N721" i="2" s="1"/>
  <c r="O721" i="2" s="1"/>
  <c r="P721" i="2" s="1"/>
  <c r="Q721" i="2" s="1"/>
  <c r="R721" i="2" s="1"/>
  <c r="S721" i="2" s="1"/>
  <c r="T721" i="2" s="1"/>
  <c r="U721" i="2" s="1"/>
  <c r="V721" i="2" s="1"/>
  <c r="W721" i="2" s="1"/>
  <c r="X721" i="2" s="1"/>
  <c r="Y721" i="2" s="1"/>
  <c r="Z721" i="2" s="1"/>
  <c r="AA721" i="2" s="1"/>
  <c r="AB721" i="2" s="1"/>
  <c r="AC721" i="2" s="1"/>
  <c r="AD721" i="2" s="1"/>
  <c r="AE721" i="2" s="1"/>
  <c r="AF721" i="2" s="1"/>
  <c r="AG721" i="2" s="1"/>
  <c r="AH721" i="2" s="1"/>
  <c r="AI721" i="2" s="1"/>
  <c r="AJ721" i="2" s="1"/>
  <c r="AK721" i="2" s="1"/>
  <c r="AL721" i="2" s="1"/>
  <c r="AM721" i="2" s="1"/>
  <c r="AN721" i="2" s="1"/>
  <c r="M435" i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X435" i="1" s="1"/>
  <c r="Y435" i="1" s="1"/>
  <c r="Z435" i="1" s="1"/>
  <c r="AA435" i="1" s="1"/>
  <c r="AB435" i="1" s="1"/>
  <c r="AC435" i="1" s="1"/>
  <c r="AD435" i="1" s="1"/>
  <c r="AE435" i="1" s="1"/>
  <c r="AF435" i="1" s="1"/>
  <c r="AG435" i="1" s="1"/>
  <c r="AH435" i="1" s="1"/>
  <c r="AI435" i="1" s="1"/>
  <c r="AJ435" i="1" s="1"/>
  <c r="AK435" i="1" s="1"/>
  <c r="AL435" i="1" s="1"/>
  <c r="AM435" i="1" s="1"/>
  <c r="AN435" i="1" s="1"/>
  <c r="AO435" i="1" s="1"/>
  <c r="AP435" i="1" s="1"/>
  <c r="AQ435" i="1" s="1"/>
  <c r="AR435" i="1" s="1"/>
  <c r="AS435" i="1" s="1"/>
  <c r="AT435" i="1" s="1"/>
  <c r="AU435" i="1" s="1"/>
  <c r="AV435" i="1" s="1"/>
  <c r="AW435" i="1" s="1"/>
  <c r="AX435" i="1" s="1"/>
  <c r="AY435" i="1" s="1"/>
  <c r="AZ435" i="1" s="1"/>
  <c r="BA435" i="1" s="1"/>
  <c r="BB435" i="1" s="1"/>
  <c r="BC435" i="1" s="1"/>
  <c r="BD435" i="1" s="1"/>
  <c r="BE435" i="1" s="1"/>
  <c r="BF435" i="1" s="1"/>
  <c r="BG435" i="1" s="1"/>
  <c r="BH435" i="1" s="1"/>
  <c r="L435" i="2"/>
  <c r="M372" i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X372" i="1" s="1"/>
  <c r="Y372" i="1" s="1"/>
  <c r="Z372" i="1" s="1"/>
  <c r="AA372" i="1" s="1"/>
  <c r="AB372" i="1" s="1"/>
  <c r="AC372" i="1" s="1"/>
  <c r="AD372" i="1" s="1"/>
  <c r="AE372" i="1" s="1"/>
  <c r="AF372" i="1" s="1"/>
  <c r="AG372" i="1" s="1"/>
  <c r="AH372" i="1" s="1"/>
  <c r="AI372" i="1" s="1"/>
  <c r="AJ372" i="1" s="1"/>
  <c r="AK372" i="1" s="1"/>
  <c r="AL372" i="1" s="1"/>
  <c r="AM372" i="1" s="1"/>
  <c r="AN372" i="1" s="1"/>
  <c r="L372" i="2"/>
  <c r="M372" i="2" s="1"/>
  <c r="N372" i="2" s="1"/>
  <c r="O372" i="2" s="1"/>
  <c r="P372" i="2" s="1"/>
  <c r="Q372" i="2" s="1"/>
  <c r="R372" i="2" s="1"/>
  <c r="S372" i="2" s="1"/>
  <c r="T372" i="2" s="1"/>
  <c r="U372" i="2" s="1"/>
  <c r="V372" i="2" s="1"/>
  <c r="W372" i="2" s="1"/>
  <c r="X372" i="2" s="1"/>
  <c r="Y372" i="2" s="1"/>
  <c r="Z372" i="2" s="1"/>
  <c r="AA372" i="2" s="1"/>
  <c r="AB372" i="2" s="1"/>
  <c r="AC372" i="2" s="1"/>
  <c r="AD372" i="2" s="1"/>
  <c r="AE372" i="2" s="1"/>
  <c r="AF372" i="2" s="1"/>
  <c r="AG372" i="2" s="1"/>
  <c r="AH372" i="2" s="1"/>
  <c r="AI372" i="2" s="1"/>
  <c r="AJ372" i="2" s="1"/>
  <c r="AK372" i="2" s="1"/>
  <c r="AL372" i="2" s="1"/>
  <c r="AM372" i="2" s="1"/>
  <c r="AN372" i="2" s="1"/>
  <c r="M418" i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X418" i="1" s="1"/>
  <c r="Y418" i="1" s="1"/>
  <c r="Z418" i="1" s="1"/>
  <c r="AA418" i="1" s="1"/>
  <c r="AB418" i="1" s="1"/>
  <c r="AC418" i="1" s="1"/>
  <c r="AD418" i="1" s="1"/>
  <c r="AE418" i="1" s="1"/>
  <c r="AF418" i="1" s="1"/>
  <c r="AG418" i="1" s="1"/>
  <c r="AH418" i="1" s="1"/>
  <c r="AI418" i="1" s="1"/>
  <c r="AJ418" i="1" s="1"/>
  <c r="AK418" i="1" s="1"/>
  <c r="AL418" i="1" s="1"/>
  <c r="AM418" i="1" s="1"/>
  <c r="AN418" i="1" s="1"/>
  <c r="AO418" i="1" s="1"/>
  <c r="AP418" i="1" s="1"/>
  <c r="AQ418" i="1" s="1"/>
  <c r="AR418" i="1" s="1"/>
  <c r="AS418" i="1" s="1"/>
  <c r="AT418" i="1" s="1"/>
  <c r="AU418" i="1" s="1"/>
  <c r="AV418" i="1" s="1"/>
  <c r="AW418" i="1" s="1"/>
  <c r="AX418" i="1" s="1"/>
  <c r="AY418" i="1" s="1"/>
  <c r="AZ418" i="1" s="1"/>
  <c r="BA418" i="1" s="1"/>
  <c r="BB418" i="1" s="1"/>
  <c r="BC418" i="1" s="1"/>
  <c r="BD418" i="1" s="1"/>
  <c r="BE418" i="1" s="1"/>
  <c r="BF418" i="1" s="1"/>
  <c r="BG418" i="1" s="1"/>
  <c r="BH418" i="1" s="1"/>
  <c r="L418" i="2"/>
  <c r="L506" i="2"/>
  <c r="M506" i="2" s="1"/>
  <c r="N506" i="2" s="1"/>
  <c r="O506" i="2" s="1"/>
  <c r="P506" i="2" s="1"/>
  <c r="Q506" i="2" s="1"/>
  <c r="R506" i="2" s="1"/>
  <c r="S506" i="2" s="1"/>
  <c r="T506" i="2" s="1"/>
  <c r="U506" i="2" s="1"/>
  <c r="V506" i="2" s="1"/>
  <c r="W506" i="2" s="1"/>
  <c r="X506" i="2" s="1"/>
  <c r="Y506" i="2" s="1"/>
  <c r="Z506" i="2" s="1"/>
  <c r="AA506" i="2" s="1"/>
  <c r="AB506" i="2" s="1"/>
  <c r="AC506" i="2" s="1"/>
  <c r="AD506" i="2" s="1"/>
  <c r="AE506" i="2" s="1"/>
  <c r="AF506" i="2" s="1"/>
  <c r="AG506" i="2" s="1"/>
  <c r="AH506" i="2" s="1"/>
  <c r="AI506" i="2" s="1"/>
  <c r="AJ506" i="2" s="1"/>
  <c r="AK506" i="2" s="1"/>
  <c r="AL506" i="2" s="1"/>
  <c r="AM506" i="2" s="1"/>
  <c r="AN506" i="2" s="1"/>
  <c r="L738" i="2"/>
  <c r="M738" i="2" s="1"/>
  <c r="N738" i="2" s="1"/>
  <c r="O738" i="2" s="1"/>
  <c r="P738" i="2" s="1"/>
  <c r="Q738" i="2" s="1"/>
  <c r="R738" i="2" s="1"/>
  <c r="S738" i="2" s="1"/>
  <c r="T738" i="2" s="1"/>
  <c r="U738" i="2" s="1"/>
  <c r="V738" i="2" s="1"/>
  <c r="W738" i="2" s="1"/>
  <c r="X738" i="2" s="1"/>
  <c r="Y738" i="2" s="1"/>
  <c r="Z738" i="2" s="1"/>
  <c r="AA738" i="2" s="1"/>
  <c r="AB738" i="2" s="1"/>
  <c r="AC738" i="2" s="1"/>
  <c r="AD738" i="2" s="1"/>
  <c r="AE738" i="2" s="1"/>
  <c r="AF738" i="2" s="1"/>
  <c r="AG738" i="2" s="1"/>
  <c r="AH738" i="2" s="1"/>
  <c r="AI738" i="2" s="1"/>
  <c r="AJ738" i="2" s="1"/>
  <c r="AK738" i="2" s="1"/>
  <c r="AL738" i="2" s="1"/>
  <c r="AM738" i="2" s="1"/>
  <c r="AN738" i="2" s="1"/>
  <c r="M44" i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L44" i="2"/>
  <c r="L227" i="2"/>
  <c r="M227" i="2" s="1"/>
  <c r="N227" i="2" s="1"/>
  <c r="O227" i="2" s="1"/>
  <c r="P227" i="2" s="1"/>
  <c r="Q227" i="2" s="1"/>
  <c r="R227" i="2" s="1"/>
  <c r="S227" i="2" s="1"/>
  <c r="T227" i="2" s="1"/>
  <c r="U227" i="2" s="1"/>
  <c r="V227" i="2" s="1"/>
  <c r="W227" i="2" s="1"/>
  <c r="X227" i="2" s="1"/>
  <c r="Y227" i="2" s="1"/>
  <c r="Z227" i="2" s="1"/>
  <c r="AA227" i="2" s="1"/>
  <c r="AB227" i="2" s="1"/>
  <c r="AC227" i="2" s="1"/>
  <c r="AD227" i="2" s="1"/>
  <c r="AE227" i="2" s="1"/>
  <c r="AF227" i="2" s="1"/>
  <c r="AG227" i="2" s="1"/>
  <c r="AH227" i="2" s="1"/>
  <c r="AI227" i="2" s="1"/>
  <c r="AJ227" i="2" s="1"/>
  <c r="AK227" i="2" s="1"/>
  <c r="AL227" i="2" s="1"/>
  <c r="AM227" i="2" s="1"/>
  <c r="AN227" i="2" s="1"/>
  <c r="L603" i="2"/>
  <c r="M539" i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X539" i="1" s="1"/>
  <c r="Y539" i="1" s="1"/>
  <c r="Z539" i="1" s="1"/>
  <c r="AA539" i="1" s="1"/>
  <c r="AB539" i="1" s="1"/>
  <c r="AC539" i="1" s="1"/>
  <c r="AD539" i="1" s="1"/>
  <c r="AE539" i="1" s="1"/>
  <c r="AF539" i="1" s="1"/>
  <c r="AG539" i="1" s="1"/>
  <c r="AH539" i="1" s="1"/>
  <c r="AI539" i="1" s="1"/>
  <c r="AJ539" i="1" s="1"/>
  <c r="AK539" i="1" s="1"/>
  <c r="AL539" i="1" s="1"/>
  <c r="AM539" i="1" s="1"/>
  <c r="AN539" i="1" s="1"/>
  <c r="L539" i="2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L53" i="2"/>
  <c r="L597" i="2"/>
  <c r="M536" i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X536" i="1" s="1"/>
  <c r="Y536" i="1" s="1"/>
  <c r="Z536" i="1" s="1"/>
  <c r="AA536" i="1" s="1"/>
  <c r="AB536" i="1" s="1"/>
  <c r="AC536" i="1" s="1"/>
  <c r="AD536" i="1" s="1"/>
  <c r="AE536" i="1" s="1"/>
  <c r="AF536" i="1" s="1"/>
  <c r="AG536" i="1" s="1"/>
  <c r="AH536" i="1" s="1"/>
  <c r="AI536" i="1" s="1"/>
  <c r="AJ536" i="1" s="1"/>
  <c r="AK536" i="1" s="1"/>
  <c r="AL536" i="1" s="1"/>
  <c r="AM536" i="1" s="1"/>
  <c r="AN536" i="1" s="1"/>
  <c r="L536" i="2"/>
  <c r="L78" i="2"/>
  <c r="M798" i="1"/>
  <c r="N798" i="1" s="1"/>
  <c r="O798" i="1" s="1"/>
  <c r="P798" i="1" s="1"/>
  <c r="Q798" i="1" s="1"/>
  <c r="R798" i="1" s="1"/>
  <c r="S798" i="1" s="1"/>
  <c r="T798" i="1" s="1"/>
  <c r="U798" i="1" s="1"/>
  <c r="V798" i="1" s="1"/>
  <c r="W798" i="1" s="1"/>
  <c r="X798" i="1" s="1"/>
  <c r="Y798" i="1" s="1"/>
  <c r="Z798" i="1" s="1"/>
  <c r="AA798" i="1" s="1"/>
  <c r="AB798" i="1" s="1"/>
  <c r="AC798" i="1" s="1"/>
  <c r="AD798" i="1" s="1"/>
  <c r="AE798" i="1" s="1"/>
  <c r="AF798" i="1" s="1"/>
  <c r="AG798" i="1" s="1"/>
  <c r="AH798" i="1" s="1"/>
  <c r="AI798" i="1" s="1"/>
  <c r="AJ798" i="1" s="1"/>
  <c r="AK798" i="1" s="1"/>
  <c r="AL798" i="1" s="1"/>
  <c r="AM798" i="1" s="1"/>
  <c r="AN798" i="1" s="1"/>
  <c r="AO798" i="1" s="1"/>
  <c r="L798" i="2"/>
  <c r="M798" i="2" s="1"/>
  <c r="N798" i="2" s="1"/>
  <c r="O798" i="2" s="1"/>
  <c r="P798" i="2" s="1"/>
  <c r="Q798" i="2" s="1"/>
  <c r="R798" i="2" s="1"/>
  <c r="S798" i="2" s="1"/>
  <c r="T798" i="2" s="1"/>
  <c r="U798" i="2" s="1"/>
  <c r="V798" i="2" s="1"/>
  <c r="W798" i="2" s="1"/>
  <c r="X798" i="2" s="1"/>
  <c r="Y798" i="2" s="1"/>
  <c r="Z798" i="2" s="1"/>
  <c r="AA798" i="2" s="1"/>
  <c r="AB798" i="2" s="1"/>
  <c r="AC798" i="2" s="1"/>
  <c r="AD798" i="2" s="1"/>
  <c r="AE798" i="2" s="1"/>
  <c r="AF798" i="2" s="1"/>
  <c r="AG798" i="2" s="1"/>
  <c r="AH798" i="2" s="1"/>
  <c r="AI798" i="2" s="1"/>
  <c r="AJ798" i="2" s="1"/>
  <c r="AK798" i="2" s="1"/>
  <c r="AL798" i="2" s="1"/>
  <c r="AM798" i="2" s="1"/>
  <c r="AN798" i="2" s="1"/>
  <c r="M768" i="1"/>
  <c r="N768" i="1" s="1"/>
  <c r="O768" i="1" s="1"/>
  <c r="P768" i="1" s="1"/>
  <c r="Q768" i="1" s="1"/>
  <c r="R768" i="1" s="1"/>
  <c r="S768" i="1" s="1"/>
  <c r="T768" i="1" s="1"/>
  <c r="U768" i="1" s="1"/>
  <c r="V768" i="1" s="1"/>
  <c r="W768" i="1" s="1"/>
  <c r="X768" i="1" s="1"/>
  <c r="Y768" i="1" s="1"/>
  <c r="Z768" i="1" s="1"/>
  <c r="AA768" i="1" s="1"/>
  <c r="AB768" i="1" s="1"/>
  <c r="AC768" i="1" s="1"/>
  <c r="AD768" i="1" s="1"/>
  <c r="AE768" i="1" s="1"/>
  <c r="AF768" i="1" s="1"/>
  <c r="AG768" i="1" s="1"/>
  <c r="AH768" i="1" s="1"/>
  <c r="AI768" i="1" s="1"/>
  <c r="AJ768" i="1" s="1"/>
  <c r="AK768" i="1" s="1"/>
  <c r="AL768" i="1" s="1"/>
  <c r="AM768" i="1" s="1"/>
  <c r="AN768" i="1" s="1"/>
  <c r="AO768" i="1" s="1"/>
  <c r="L768" i="2"/>
  <c r="L620" i="2"/>
  <c r="M129" i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X129" i="1" s="1"/>
  <c r="Y129" i="1" s="1"/>
  <c r="Z129" i="1" s="1"/>
  <c r="AA129" i="1" s="1"/>
  <c r="AB129" i="1" s="1"/>
  <c r="AC129" i="1" s="1"/>
  <c r="AD129" i="1" s="1"/>
  <c r="AE129" i="1" s="1"/>
  <c r="AF129" i="1" s="1"/>
  <c r="AG129" i="1" s="1"/>
  <c r="AH129" i="1" s="1"/>
  <c r="AI129" i="1" s="1"/>
  <c r="AJ129" i="1" s="1"/>
  <c r="AK129" i="1" s="1"/>
  <c r="AL129" i="1" s="1"/>
  <c r="AM129" i="1" s="1"/>
  <c r="AN129" i="1" s="1"/>
  <c r="L412" i="2"/>
  <c r="M712" i="1"/>
  <c r="N712" i="1" s="1"/>
  <c r="O712" i="1" s="1"/>
  <c r="P712" i="1" s="1"/>
  <c r="Q712" i="1" s="1"/>
  <c r="R712" i="1" s="1"/>
  <c r="S712" i="1" s="1"/>
  <c r="T712" i="1" s="1"/>
  <c r="U712" i="1" s="1"/>
  <c r="V712" i="1" s="1"/>
  <c r="W712" i="1" s="1"/>
  <c r="X712" i="1" s="1"/>
  <c r="Y712" i="1" s="1"/>
  <c r="Z712" i="1" s="1"/>
  <c r="AA712" i="1" s="1"/>
  <c r="AB712" i="1" s="1"/>
  <c r="AC712" i="1" s="1"/>
  <c r="AD712" i="1" s="1"/>
  <c r="AE712" i="1" s="1"/>
  <c r="AF712" i="1" s="1"/>
  <c r="AG712" i="1" s="1"/>
  <c r="AH712" i="1" s="1"/>
  <c r="AI712" i="1" s="1"/>
  <c r="AJ712" i="1" s="1"/>
  <c r="AK712" i="1" s="1"/>
  <c r="AL712" i="1" s="1"/>
  <c r="AM712" i="1" s="1"/>
  <c r="AN712" i="1" s="1"/>
  <c r="AO712" i="1" s="1"/>
  <c r="L712" i="2"/>
  <c r="M712" i="2" s="1"/>
  <c r="N712" i="2" s="1"/>
  <c r="O712" i="2" s="1"/>
  <c r="P712" i="2" s="1"/>
  <c r="Q712" i="2" s="1"/>
  <c r="R712" i="2" s="1"/>
  <c r="S712" i="2" s="1"/>
  <c r="T712" i="2" s="1"/>
  <c r="U712" i="2" s="1"/>
  <c r="V712" i="2" s="1"/>
  <c r="W712" i="2" s="1"/>
  <c r="X712" i="2" s="1"/>
  <c r="Y712" i="2" s="1"/>
  <c r="Z712" i="2" s="1"/>
  <c r="AA712" i="2" s="1"/>
  <c r="AB712" i="2" s="1"/>
  <c r="AC712" i="2" s="1"/>
  <c r="AD712" i="2" s="1"/>
  <c r="AE712" i="2" s="1"/>
  <c r="AF712" i="2" s="1"/>
  <c r="AG712" i="2" s="1"/>
  <c r="AH712" i="2" s="1"/>
  <c r="AI712" i="2" s="1"/>
  <c r="AJ712" i="2" s="1"/>
  <c r="AK712" i="2" s="1"/>
  <c r="AL712" i="2" s="1"/>
  <c r="AM712" i="2" s="1"/>
  <c r="AN712" i="2" s="1"/>
  <c r="M409" i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AD409" i="1" s="1"/>
  <c r="AE409" i="1" s="1"/>
  <c r="AF409" i="1" s="1"/>
  <c r="AG409" i="1" s="1"/>
  <c r="AH409" i="1" s="1"/>
  <c r="AI409" i="1" s="1"/>
  <c r="AJ409" i="1" s="1"/>
  <c r="AK409" i="1" s="1"/>
  <c r="AL409" i="1" s="1"/>
  <c r="AM409" i="1" s="1"/>
  <c r="AN409" i="1" s="1"/>
  <c r="AO409" i="1" s="1"/>
  <c r="AP409" i="1" s="1"/>
  <c r="AQ409" i="1" s="1"/>
  <c r="AR409" i="1" s="1"/>
  <c r="AS409" i="1" s="1"/>
  <c r="AT409" i="1" s="1"/>
  <c r="AU409" i="1" s="1"/>
  <c r="AV409" i="1" s="1"/>
  <c r="AW409" i="1" s="1"/>
  <c r="AX409" i="1" s="1"/>
  <c r="AY409" i="1" s="1"/>
  <c r="AZ409" i="1" s="1"/>
  <c r="BA409" i="1" s="1"/>
  <c r="BB409" i="1" s="1"/>
  <c r="BC409" i="1" s="1"/>
  <c r="BD409" i="1" s="1"/>
  <c r="BE409" i="1" s="1"/>
  <c r="BF409" i="1" s="1"/>
  <c r="BG409" i="1" s="1"/>
  <c r="BH409" i="1" s="1"/>
  <c r="L409" i="2"/>
  <c r="L513" i="2"/>
  <c r="L691" i="2"/>
  <c r="M691" i="2" s="1"/>
  <c r="N691" i="2" s="1"/>
  <c r="O691" i="2" s="1"/>
  <c r="P691" i="2" s="1"/>
  <c r="Q691" i="2" s="1"/>
  <c r="R691" i="2" s="1"/>
  <c r="S691" i="2" s="1"/>
  <c r="T691" i="2" s="1"/>
  <c r="U691" i="2" s="1"/>
  <c r="V691" i="2" s="1"/>
  <c r="W691" i="2" s="1"/>
  <c r="X691" i="2" s="1"/>
  <c r="Y691" i="2" s="1"/>
  <c r="Z691" i="2" s="1"/>
  <c r="AA691" i="2" s="1"/>
  <c r="AB691" i="2" s="1"/>
  <c r="AC691" i="2" s="1"/>
  <c r="AD691" i="2" s="1"/>
  <c r="AE691" i="2" s="1"/>
  <c r="AF691" i="2" s="1"/>
  <c r="AG691" i="2" s="1"/>
  <c r="AH691" i="2" s="1"/>
  <c r="AI691" i="2" s="1"/>
  <c r="AJ691" i="2" s="1"/>
  <c r="AK691" i="2" s="1"/>
  <c r="AL691" i="2" s="1"/>
  <c r="AM691" i="2" s="1"/>
  <c r="AN691" i="2" s="1"/>
  <c r="L634" i="2"/>
  <c r="M634" i="2" s="1"/>
  <c r="N634" i="2" s="1"/>
  <c r="O634" i="2" s="1"/>
  <c r="P634" i="2" s="1"/>
  <c r="Q634" i="2" s="1"/>
  <c r="R634" i="2" s="1"/>
  <c r="S634" i="2" s="1"/>
  <c r="T634" i="2" s="1"/>
  <c r="U634" i="2" s="1"/>
  <c r="V634" i="2" s="1"/>
  <c r="W634" i="2" s="1"/>
  <c r="X634" i="2" s="1"/>
  <c r="Y634" i="2" s="1"/>
  <c r="Z634" i="2" s="1"/>
  <c r="AA634" i="2" s="1"/>
  <c r="AB634" i="2" s="1"/>
  <c r="AC634" i="2" s="1"/>
  <c r="AD634" i="2" s="1"/>
  <c r="AE634" i="2" s="1"/>
  <c r="AF634" i="2" s="1"/>
  <c r="AG634" i="2" s="1"/>
  <c r="AH634" i="2" s="1"/>
  <c r="AI634" i="2" s="1"/>
  <c r="AJ634" i="2" s="1"/>
  <c r="AK634" i="2" s="1"/>
  <c r="AL634" i="2" s="1"/>
  <c r="AM634" i="2" s="1"/>
  <c r="AN634" i="2" s="1"/>
  <c r="M139" i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L668" i="2"/>
  <c r="M668" i="2" s="1"/>
  <c r="N668" i="2" s="1"/>
  <c r="O668" i="2" s="1"/>
  <c r="P668" i="2" s="1"/>
  <c r="Q668" i="2" s="1"/>
  <c r="R668" i="2" s="1"/>
  <c r="S668" i="2" s="1"/>
  <c r="T668" i="2" s="1"/>
  <c r="U668" i="2" s="1"/>
  <c r="V668" i="2" s="1"/>
  <c r="W668" i="2" s="1"/>
  <c r="X668" i="2" s="1"/>
  <c r="Y668" i="2" s="1"/>
  <c r="Z668" i="2" s="1"/>
  <c r="AA668" i="2" s="1"/>
  <c r="AB668" i="2" s="1"/>
  <c r="AC668" i="2" s="1"/>
  <c r="AD668" i="2" s="1"/>
  <c r="AE668" i="2" s="1"/>
  <c r="AF668" i="2" s="1"/>
  <c r="AG668" i="2" s="1"/>
  <c r="AH668" i="2" s="1"/>
  <c r="AI668" i="2" s="1"/>
  <c r="AJ668" i="2" s="1"/>
  <c r="AK668" i="2" s="1"/>
  <c r="AL668" i="2" s="1"/>
  <c r="AM668" i="2" s="1"/>
  <c r="AN668" i="2" s="1"/>
  <c r="M381" i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X381" i="1" s="1"/>
  <c r="Y381" i="1" s="1"/>
  <c r="Z381" i="1" s="1"/>
  <c r="AA381" i="1" s="1"/>
  <c r="AB381" i="1" s="1"/>
  <c r="AC381" i="1" s="1"/>
  <c r="AD381" i="1" s="1"/>
  <c r="AE381" i="1" s="1"/>
  <c r="AF381" i="1" s="1"/>
  <c r="AG381" i="1" s="1"/>
  <c r="AH381" i="1" s="1"/>
  <c r="AI381" i="1" s="1"/>
  <c r="AJ381" i="1" s="1"/>
  <c r="AK381" i="1" s="1"/>
  <c r="AL381" i="1" s="1"/>
  <c r="AM381" i="1" s="1"/>
  <c r="AN381" i="1" s="1"/>
  <c r="L381" i="2"/>
  <c r="M381" i="2" s="1"/>
  <c r="N381" i="2" s="1"/>
  <c r="O381" i="2" s="1"/>
  <c r="P381" i="2" s="1"/>
  <c r="Q381" i="2" s="1"/>
  <c r="R381" i="2" s="1"/>
  <c r="S381" i="2" s="1"/>
  <c r="T381" i="2" s="1"/>
  <c r="U381" i="2" s="1"/>
  <c r="V381" i="2" s="1"/>
  <c r="W381" i="2" s="1"/>
  <c r="X381" i="2" s="1"/>
  <c r="Y381" i="2" s="1"/>
  <c r="Z381" i="2" s="1"/>
  <c r="AA381" i="2" s="1"/>
  <c r="AB381" i="2" s="1"/>
  <c r="AC381" i="2" s="1"/>
  <c r="AD381" i="2" s="1"/>
  <c r="AE381" i="2" s="1"/>
  <c r="AF381" i="2" s="1"/>
  <c r="AG381" i="2" s="1"/>
  <c r="AH381" i="2" s="1"/>
  <c r="AI381" i="2" s="1"/>
  <c r="AJ381" i="2" s="1"/>
  <c r="AK381" i="2" s="1"/>
  <c r="AL381" i="2" s="1"/>
  <c r="AM381" i="2" s="1"/>
  <c r="AN381" i="2" s="1"/>
  <c r="M48" i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L48" i="2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L50" i="2"/>
  <c r="L88" i="2"/>
  <c r="L495" i="2"/>
  <c r="M495" i="2" s="1"/>
  <c r="N495" i="2" s="1"/>
  <c r="O495" i="2" s="1"/>
  <c r="P495" i="2" s="1"/>
  <c r="Q495" i="2" s="1"/>
  <c r="R495" i="2" s="1"/>
  <c r="S495" i="2" s="1"/>
  <c r="T495" i="2" s="1"/>
  <c r="U495" i="2" s="1"/>
  <c r="V495" i="2" s="1"/>
  <c r="W495" i="2" s="1"/>
  <c r="X495" i="2" s="1"/>
  <c r="Y495" i="2" s="1"/>
  <c r="Z495" i="2" s="1"/>
  <c r="AA495" i="2" s="1"/>
  <c r="AB495" i="2" s="1"/>
  <c r="AC495" i="2" s="1"/>
  <c r="AD495" i="2" s="1"/>
  <c r="AE495" i="2" s="1"/>
  <c r="AF495" i="2" s="1"/>
  <c r="AG495" i="2" s="1"/>
  <c r="AH495" i="2" s="1"/>
  <c r="AI495" i="2" s="1"/>
  <c r="AJ495" i="2" s="1"/>
  <c r="AK495" i="2" s="1"/>
  <c r="AL495" i="2" s="1"/>
  <c r="AM495" i="2" s="1"/>
  <c r="AN495" i="2" s="1"/>
  <c r="M150" i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M159" i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L159" i="2"/>
  <c r="L617" i="2"/>
  <c r="L243" i="2"/>
  <c r="M243" i="2" s="1"/>
  <c r="N243" i="2" s="1"/>
  <c r="O243" i="2" s="1"/>
  <c r="P243" i="2" s="1"/>
  <c r="Q243" i="2" s="1"/>
  <c r="R243" i="2" s="1"/>
  <c r="S243" i="2" s="1"/>
  <c r="T243" i="2" s="1"/>
  <c r="U243" i="2" s="1"/>
  <c r="V243" i="2" s="1"/>
  <c r="W243" i="2" s="1"/>
  <c r="X243" i="2" s="1"/>
  <c r="Y243" i="2" s="1"/>
  <c r="Z243" i="2" s="1"/>
  <c r="AA243" i="2" s="1"/>
  <c r="AB243" i="2" s="1"/>
  <c r="AC243" i="2" s="1"/>
  <c r="AD243" i="2" s="1"/>
  <c r="AE243" i="2" s="1"/>
  <c r="AF243" i="2" s="1"/>
  <c r="AG243" i="2" s="1"/>
  <c r="AH243" i="2" s="1"/>
  <c r="AI243" i="2" s="1"/>
  <c r="AJ243" i="2" s="1"/>
  <c r="AK243" i="2" s="1"/>
  <c r="AL243" i="2" s="1"/>
  <c r="AM243" i="2" s="1"/>
  <c r="AN243" i="2" s="1"/>
  <c r="M37" i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38" i="1"/>
  <c r="AP338" i="1" s="1"/>
  <c r="AQ338" i="1" s="1"/>
  <c r="AR338" i="1" s="1"/>
  <c r="AS338" i="1" s="1"/>
  <c r="AT338" i="1" s="1"/>
  <c r="AU338" i="1" s="1"/>
  <c r="AV338" i="1" s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M754" i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X754" i="1" s="1"/>
  <c r="Y754" i="1" s="1"/>
  <c r="Z754" i="1" s="1"/>
  <c r="AA754" i="1" s="1"/>
  <c r="AB754" i="1" s="1"/>
  <c r="AC754" i="1" s="1"/>
  <c r="AD754" i="1" s="1"/>
  <c r="AE754" i="1" s="1"/>
  <c r="AF754" i="1" s="1"/>
  <c r="AG754" i="1" s="1"/>
  <c r="AH754" i="1" s="1"/>
  <c r="AI754" i="1" s="1"/>
  <c r="AJ754" i="1" s="1"/>
  <c r="AK754" i="1" s="1"/>
  <c r="AL754" i="1" s="1"/>
  <c r="AM754" i="1" s="1"/>
  <c r="AN754" i="1" s="1"/>
  <c r="AO754" i="1" s="1"/>
  <c r="L754" i="2"/>
  <c r="M60" i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L60" i="2"/>
  <c r="M731" i="1"/>
  <c r="N731" i="1" s="1"/>
  <c r="O731" i="1" s="1"/>
  <c r="P731" i="1" s="1"/>
  <c r="Q731" i="1" s="1"/>
  <c r="R731" i="1" s="1"/>
  <c r="S731" i="1" s="1"/>
  <c r="T731" i="1" s="1"/>
  <c r="U731" i="1" s="1"/>
  <c r="V731" i="1" s="1"/>
  <c r="W731" i="1" s="1"/>
  <c r="X731" i="1" s="1"/>
  <c r="Y731" i="1" s="1"/>
  <c r="Z731" i="1" s="1"/>
  <c r="AA731" i="1" s="1"/>
  <c r="AB731" i="1" s="1"/>
  <c r="AC731" i="1" s="1"/>
  <c r="AD731" i="1" s="1"/>
  <c r="AE731" i="1" s="1"/>
  <c r="AF731" i="1" s="1"/>
  <c r="AG731" i="1" s="1"/>
  <c r="AH731" i="1" s="1"/>
  <c r="AI731" i="1" s="1"/>
  <c r="AJ731" i="1" s="1"/>
  <c r="AK731" i="1" s="1"/>
  <c r="AL731" i="1" s="1"/>
  <c r="AM731" i="1" s="1"/>
  <c r="AN731" i="1" s="1"/>
  <c r="AO731" i="1" s="1"/>
  <c r="L731" i="2"/>
  <c r="M731" i="2" s="1"/>
  <c r="N731" i="2" s="1"/>
  <c r="O731" i="2" s="1"/>
  <c r="P731" i="2" s="1"/>
  <c r="Q731" i="2" s="1"/>
  <c r="R731" i="2" s="1"/>
  <c r="S731" i="2" s="1"/>
  <c r="T731" i="2" s="1"/>
  <c r="U731" i="2" s="1"/>
  <c r="V731" i="2" s="1"/>
  <c r="W731" i="2" s="1"/>
  <c r="X731" i="2" s="1"/>
  <c r="Y731" i="2" s="1"/>
  <c r="Z731" i="2" s="1"/>
  <c r="AA731" i="2" s="1"/>
  <c r="AB731" i="2" s="1"/>
  <c r="AC731" i="2" s="1"/>
  <c r="AD731" i="2" s="1"/>
  <c r="AE731" i="2" s="1"/>
  <c r="AF731" i="2" s="1"/>
  <c r="AG731" i="2" s="1"/>
  <c r="AH731" i="2" s="1"/>
  <c r="AI731" i="2" s="1"/>
  <c r="AJ731" i="2" s="1"/>
  <c r="AK731" i="2" s="1"/>
  <c r="AL731" i="2" s="1"/>
  <c r="AM731" i="2" s="1"/>
  <c r="AN731" i="2" s="1"/>
  <c r="L85" i="2"/>
  <c r="L613" i="2"/>
  <c r="L102" i="2"/>
  <c r="M310" i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AD310" i="1" s="1"/>
  <c r="AE310" i="1" s="1"/>
  <c r="AF310" i="1" s="1"/>
  <c r="AG310" i="1" s="1"/>
  <c r="AH310" i="1" s="1"/>
  <c r="AI310" i="1" s="1"/>
  <c r="AJ310" i="1" s="1"/>
  <c r="AK310" i="1" s="1"/>
  <c r="AL310" i="1" s="1"/>
  <c r="AM310" i="1" s="1"/>
  <c r="AN310" i="1" s="1"/>
  <c r="AO310" i="1" s="1"/>
  <c r="AP310" i="1" s="1"/>
  <c r="AQ310" i="1" s="1"/>
  <c r="AR310" i="1" s="1"/>
  <c r="AS310" i="1" s="1"/>
  <c r="AT310" i="1" s="1"/>
  <c r="AU310" i="1" s="1"/>
  <c r="AV310" i="1" s="1"/>
  <c r="AW310" i="1" s="1"/>
  <c r="AX310" i="1" s="1"/>
  <c r="AY310" i="1" s="1"/>
  <c r="AZ310" i="1" s="1"/>
  <c r="BA310" i="1" s="1"/>
  <c r="BB310" i="1" s="1"/>
  <c r="BC310" i="1" s="1"/>
  <c r="BD310" i="1" s="1"/>
  <c r="BE310" i="1" s="1"/>
  <c r="BF310" i="1" s="1"/>
  <c r="BG310" i="1" s="1"/>
  <c r="BH310" i="1" s="1"/>
  <c r="L687" i="2"/>
  <c r="M687" i="2" s="1"/>
  <c r="N687" i="2" s="1"/>
  <c r="O687" i="2" s="1"/>
  <c r="P687" i="2" s="1"/>
  <c r="Q687" i="2" s="1"/>
  <c r="R687" i="2" s="1"/>
  <c r="S687" i="2" s="1"/>
  <c r="T687" i="2" s="1"/>
  <c r="U687" i="2" s="1"/>
  <c r="V687" i="2" s="1"/>
  <c r="W687" i="2" s="1"/>
  <c r="X687" i="2" s="1"/>
  <c r="Y687" i="2" s="1"/>
  <c r="Z687" i="2" s="1"/>
  <c r="AA687" i="2" s="1"/>
  <c r="AB687" i="2" s="1"/>
  <c r="AC687" i="2" s="1"/>
  <c r="AD687" i="2" s="1"/>
  <c r="AE687" i="2" s="1"/>
  <c r="AF687" i="2" s="1"/>
  <c r="AG687" i="2" s="1"/>
  <c r="AH687" i="2" s="1"/>
  <c r="AI687" i="2" s="1"/>
  <c r="AJ687" i="2" s="1"/>
  <c r="AK687" i="2" s="1"/>
  <c r="AL687" i="2" s="1"/>
  <c r="AM687" i="2" s="1"/>
  <c r="AN687" i="2" s="1"/>
  <c r="L590" i="2"/>
  <c r="M64" i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AC64" i="1" s="1"/>
  <c r="AD64" i="1" s="1"/>
  <c r="AE64" i="1" s="1"/>
  <c r="AF64" i="1" s="1"/>
  <c r="AG64" i="1" s="1"/>
  <c r="AH64" i="1" s="1"/>
  <c r="AI64" i="1" s="1"/>
  <c r="AJ64" i="1" s="1"/>
  <c r="AK64" i="1" s="1"/>
  <c r="AL64" i="1" s="1"/>
  <c r="AM64" i="1" s="1"/>
  <c r="AN64" i="1" s="1"/>
  <c r="L64" i="2"/>
  <c r="M384" i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AD384" i="1" s="1"/>
  <c r="AE384" i="1" s="1"/>
  <c r="AF384" i="1" s="1"/>
  <c r="AG384" i="1" s="1"/>
  <c r="AH384" i="1" s="1"/>
  <c r="AI384" i="1" s="1"/>
  <c r="AJ384" i="1" s="1"/>
  <c r="AK384" i="1" s="1"/>
  <c r="AL384" i="1" s="1"/>
  <c r="AM384" i="1" s="1"/>
  <c r="AN384" i="1" s="1"/>
  <c r="L384" i="2"/>
  <c r="M384" i="2" s="1"/>
  <c r="N384" i="2" s="1"/>
  <c r="O384" i="2" s="1"/>
  <c r="P384" i="2" s="1"/>
  <c r="Q384" i="2" s="1"/>
  <c r="R384" i="2" s="1"/>
  <c r="S384" i="2" s="1"/>
  <c r="T384" i="2" s="1"/>
  <c r="U384" i="2" s="1"/>
  <c r="V384" i="2" s="1"/>
  <c r="W384" i="2" s="1"/>
  <c r="X384" i="2" s="1"/>
  <c r="Y384" i="2" s="1"/>
  <c r="Z384" i="2" s="1"/>
  <c r="AA384" i="2" s="1"/>
  <c r="AB384" i="2" s="1"/>
  <c r="AC384" i="2" s="1"/>
  <c r="AD384" i="2" s="1"/>
  <c r="AE384" i="2" s="1"/>
  <c r="AF384" i="2" s="1"/>
  <c r="AG384" i="2" s="1"/>
  <c r="AH384" i="2" s="1"/>
  <c r="AI384" i="2" s="1"/>
  <c r="AJ384" i="2" s="1"/>
  <c r="AK384" i="2" s="1"/>
  <c r="AL384" i="2" s="1"/>
  <c r="AM384" i="2" s="1"/>
  <c r="AN384" i="2" s="1"/>
  <c r="M166" i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BK515" i="2"/>
  <c r="L680" i="2"/>
  <c r="M680" i="2" s="1"/>
  <c r="N680" i="2" s="1"/>
  <c r="O680" i="2" s="1"/>
  <c r="P680" i="2" s="1"/>
  <c r="Q680" i="2" s="1"/>
  <c r="R680" i="2" s="1"/>
  <c r="S680" i="2" s="1"/>
  <c r="T680" i="2" s="1"/>
  <c r="U680" i="2" s="1"/>
  <c r="V680" i="2" s="1"/>
  <c r="W680" i="2" s="1"/>
  <c r="X680" i="2" s="1"/>
  <c r="Y680" i="2" s="1"/>
  <c r="Z680" i="2" s="1"/>
  <c r="AA680" i="2" s="1"/>
  <c r="AB680" i="2" s="1"/>
  <c r="AC680" i="2" s="1"/>
  <c r="AD680" i="2" s="1"/>
  <c r="AE680" i="2" s="1"/>
  <c r="AF680" i="2" s="1"/>
  <c r="AG680" i="2" s="1"/>
  <c r="AH680" i="2" s="1"/>
  <c r="AI680" i="2" s="1"/>
  <c r="AJ680" i="2" s="1"/>
  <c r="AK680" i="2" s="1"/>
  <c r="AL680" i="2" s="1"/>
  <c r="AM680" i="2" s="1"/>
  <c r="AN680" i="2" s="1"/>
  <c r="L71" i="2"/>
  <c r="L95" i="2"/>
  <c r="M520" i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X520" i="1" s="1"/>
  <c r="Y520" i="1" s="1"/>
  <c r="Z520" i="1" s="1"/>
  <c r="AA520" i="1" s="1"/>
  <c r="AB520" i="1" s="1"/>
  <c r="AC520" i="1" s="1"/>
  <c r="AD520" i="1" s="1"/>
  <c r="AE520" i="1" s="1"/>
  <c r="AF520" i="1" s="1"/>
  <c r="AG520" i="1" s="1"/>
  <c r="AH520" i="1" s="1"/>
  <c r="AI520" i="1" s="1"/>
  <c r="AJ520" i="1" s="1"/>
  <c r="AK520" i="1" s="1"/>
  <c r="AL520" i="1" s="1"/>
  <c r="AM520" i="1" s="1"/>
  <c r="AN520" i="1" s="1"/>
  <c r="L520" i="2"/>
  <c r="M176" i="1"/>
  <c r="N176" i="1" s="1"/>
  <c r="L176" i="2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Y416" i="1" s="1"/>
  <c r="Z416" i="1" s="1"/>
  <c r="AA416" i="1" s="1"/>
  <c r="AB416" i="1" s="1"/>
  <c r="AC416" i="1" s="1"/>
  <c r="AD416" i="1" s="1"/>
  <c r="AE416" i="1" s="1"/>
  <c r="AF416" i="1" s="1"/>
  <c r="AG416" i="1" s="1"/>
  <c r="AH416" i="1" s="1"/>
  <c r="AI416" i="1" s="1"/>
  <c r="AJ416" i="1" s="1"/>
  <c r="AK416" i="1" s="1"/>
  <c r="AL416" i="1" s="1"/>
  <c r="AM416" i="1" s="1"/>
  <c r="AN416" i="1" s="1"/>
  <c r="AO416" i="1" s="1"/>
  <c r="AP416" i="1" s="1"/>
  <c r="AQ416" i="1" s="1"/>
  <c r="AR416" i="1" s="1"/>
  <c r="AS416" i="1" s="1"/>
  <c r="AT416" i="1" s="1"/>
  <c r="AU416" i="1" s="1"/>
  <c r="AV416" i="1" s="1"/>
  <c r="AW416" i="1" s="1"/>
  <c r="AX416" i="1" s="1"/>
  <c r="AY416" i="1" s="1"/>
  <c r="AZ416" i="1" s="1"/>
  <c r="BA416" i="1" s="1"/>
  <c r="BB416" i="1" s="1"/>
  <c r="BC416" i="1" s="1"/>
  <c r="BD416" i="1" s="1"/>
  <c r="BE416" i="1" s="1"/>
  <c r="BF416" i="1" s="1"/>
  <c r="BG416" i="1" s="1"/>
  <c r="BH416" i="1" s="1"/>
  <c r="L416" i="2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L231" i="2"/>
  <c r="M231" i="2" s="1"/>
  <c r="N231" i="2" s="1"/>
  <c r="O231" i="2" s="1"/>
  <c r="P231" i="2" s="1"/>
  <c r="Q231" i="2" s="1"/>
  <c r="R231" i="2" s="1"/>
  <c r="S231" i="2" s="1"/>
  <c r="T231" i="2" s="1"/>
  <c r="U231" i="2" s="1"/>
  <c r="V231" i="2" s="1"/>
  <c r="W231" i="2" s="1"/>
  <c r="X231" i="2" s="1"/>
  <c r="Y231" i="2" s="1"/>
  <c r="Z231" i="2" s="1"/>
  <c r="AA231" i="2" s="1"/>
  <c r="AB231" i="2" s="1"/>
  <c r="AC231" i="2" s="1"/>
  <c r="AD231" i="2" s="1"/>
  <c r="AE231" i="2" s="1"/>
  <c r="AF231" i="2" s="1"/>
  <c r="AG231" i="2" s="1"/>
  <c r="AH231" i="2" s="1"/>
  <c r="AI231" i="2" s="1"/>
  <c r="AJ231" i="2" s="1"/>
  <c r="AK231" i="2" s="1"/>
  <c r="AL231" i="2" s="1"/>
  <c r="AM231" i="2" s="1"/>
  <c r="AN231" i="2" s="1"/>
  <c r="M529" i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X529" i="1" s="1"/>
  <c r="Y529" i="1" s="1"/>
  <c r="Z529" i="1" s="1"/>
  <c r="AA529" i="1" s="1"/>
  <c r="AB529" i="1" s="1"/>
  <c r="AC529" i="1" s="1"/>
  <c r="AD529" i="1" s="1"/>
  <c r="AE529" i="1" s="1"/>
  <c r="AF529" i="1" s="1"/>
  <c r="AG529" i="1" s="1"/>
  <c r="AH529" i="1" s="1"/>
  <c r="AI529" i="1" s="1"/>
  <c r="AJ529" i="1" s="1"/>
  <c r="AK529" i="1" s="1"/>
  <c r="AL529" i="1" s="1"/>
  <c r="AM529" i="1" s="1"/>
  <c r="AN529" i="1" s="1"/>
  <c r="L529" i="2"/>
  <c r="M523" i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X523" i="1" s="1"/>
  <c r="Y523" i="1" s="1"/>
  <c r="Z523" i="1" s="1"/>
  <c r="AA523" i="1" s="1"/>
  <c r="AB523" i="1" s="1"/>
  <c r="AC523" i="1" s="1"/>
  <c r="AD523" i="1" s="1"/>
  <c r="AE523" i="1" s="1"/>
  <c r="AF523" i="1" s="1"/>
  <c r="AG523" i="1" s="1"/>
  <c r="AH523" i="1" s="1"/>
  <c r="AI523" i="1" s="1"/>
  <c r="AJ523" i="1" s="1"/>
  <c r="AK523" i="1" s="1"/>
  <c r="AL523" i="1" s="1"/>
  <c r="AM523" i="1" s="1"/>
  <c r="AN523" i="1" s="1"/>
  <c r="L523" i="2"/>
  <c r="L492" i="2"/>
  <c r="M492" i="2" s="1"/>
  <c r="N492" i="2" s="1"/>
  <c r="O492" i="2" s="1"/>
  <c r="P492" i="2" s="1"/>
  <c r="Q492" i="2" s="1"/>
  <c r="R492" i="2" s="1"/>
  <c r="S492" i="2" s="1"/>
  <c r="T492" i="2" s="1"/>
  <c r="U492" i="2" s="1"/>
  <c r="V492" i="2" s="1"/>
  <c r="W492" i="2" s="1"/>
  <c r="X492" i="2" s="1"/>
  <c r="Y492" i="2" s="1"/>
  <c r="Z492" i="2" s="1"/>
  <c r="AA492" i="2" s="1"/>
  <c r="AB492" i="2" s="1"/>
  <c r="AC492" i="2" s="1"/>
  <c r="AD492" i="2" s="1"/>
  <c r="AE492" i="2" s="1"/>
  <c r="AF492" i="2" s="1"/>
  <c r="AG492" i="2" s="1"/>
  <c r="AH492" i="2" s="1"/>
  <c r="AI492" i="2" s="1"/>
  <c r="AJ492" i="2" s="1"/>
  <c r="AK492" i="2" s="1"/>
  <c r="AL492" i="2" s="1"/>
  <c r="AM492" i="2" s="1"/>
  <c r="AN492" i="2" s="1"/>
  <c r="M650" i="2"/>
  <c r="N650" i="2" s="1"/>
  <c r="O650" i="2" s="1"/>
  <c r="P650" i="2" s="1"/>
  <c r="Q650" i="2" s="1"/>
  <c r="R650" i="2" s="1"/>
  <c r="S650" i="2" s="1"/>
  <c r="T650" i="2" s="1"/>
  <c r="U650" i="2" s="1"/>
  <c r="V650" i="2" s="1"/>
  <c r="W650" i="2" s="1"/>
  <c r="X650" i="2" s="1"/>
  <c r="Y650" i="2" s="1"/>
  <c r="Z650" i="2" s="1"/>
  <c r="AA650" i="2" s="1"/>
  <c r="AB650" i="2" s="1"/>
  <c r="AC650" i="2" s="1"/>
  <c r="AD650" i="2" s="1"/>
  <c r="AE650" i="2" s="1"/>
  <c r="AF650" i="2" s="1"/>
  <c r="AG650" i="2" s="1"/>
  <c r="AH650" i="2" s="1"/>
  <c r="AI650" i="2" s="1"/>
  <c r="AJ650" i="2" s="1"/>
  <c r="AK650" i="2" s="1"/>
  <c r="AL650" i="2" s="1"/>
  <c r="AM650" i="2" s="1"/>
  <c r="AN650" i="2" s="1"/>
  <c r="L157" i="2"/>
  <c r="AO331" i="1"/>
  <c r="AP331" i="1" s="1"/>
  <c r="AQ331" i="1" s="1"/>
  <c r="AR331" i="1" s="1"/>
  <c r="AS331" i="1" s="1"/>
  <c r="AT331" i="1" s="1"/>
  <c r="AU331" i="1" s="1"/>
  <c r="AV331" i="1" s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BG331" i="1" s="1"/>
  <c r="BH331" i="1" s="1"/>
  <c r="L92" i="2"/>
  <c r="L509" i="2"/>
  <c r="M509" i="2" s="1"/>
  <c r="N509" i="2" s="1"/>
  <c r="O509" i="2" s="1"/>
  <c r="P509" i="2" s="1"/>
  <c r="Q509" i="2" s="1"/>
  <c r="R509" i="2" s="1"/>
  <c r="S509" i="2" s="1"/>
  <c r="T509" i="2" s="1"/>
  <c r="U509" i="2" s="1"/>
  <c r="V509" i="2" s="1"/>
  <c r="W509" i="2" s="1"/>
  <c r="X509" i="2" s="1"/>
  <c r="Y509" i="2" s="1"/>
  <c r="Z509" i="2" s="1"/>
  <c r="AA509" i="2" s="1"/>
  <c r="AB509" i="2" s="1"/>
  <c r="AC509" i="2" s="1"/>
  <c r="AD509" i="2" s="1"/>
  <c r="AE509" i="2" s="1"/>
  <c r="AF509" i="2" s="1"/>
  <c r="AG509" i="2" s="1"/>
  <c r="AH509" i="2" s="1"/>
  <c r="AI509" i="2" s="1"/>
  <c r="AJ509" i="2" s="1"/>
  <c r="AK509" i="2" s="1"/>
  <c r="AL509" i="2" s="1"/>
  <c r="AM509" i="2" s="1"/>
  <c r="AN509" i="2" s="1"/>
  <c r="L486" i="2"/>
  <c r="M486" i="2" s="1"/>
  <c r="N486" i="2" s="1"/>
  <c r="O486" i="2" s="1"/>
  <c r="P486" i="2" s="1"/>
  <c r="Q486" i="2" s="1"/>
  <c r="R486" i="2" s="1"/>
  <c r="S486" i="2" s="1"/>
  <c r="T486" i="2" s="1"/>
  <c r="U486" i="2" s="1"/>
  <c r="V486" i="2" s="1"/>
  <c r="W486" i="2" s="1"/>
  <c r="X486" i="2" s="1"/>
  <c r="Y486" i="2" s="1"/>
  <c r="Z486" i="2" s="1"/>
  <c r="AA486" i="2" s="1"/>
  <c r="AB486" i="2" s="1"/>
  <c r="AC486" i="2" s="1"/>
  <c r="AD486" i="2" s="1"/>
  <c r="AE486" i="2" s="1"/>
  <c r="AF486" i="2" s="1"/>
  <c r="AG486" i="2" s="1"/>
  <c r="AH486" i="2" s="1"/>
  <c r="AI486" i="2" s="1"/>
  <c r="AJ486" i="2" s="1"/>
  <c r="AK486" i="2" s="1"/>
  <c r="AL486" i="2" s="1"/>
  <c r="AM486" i="2" s="1"/>
  <c r="AN486" i="2" s="1"/>
  <c r="M132" i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AD132" i="1" s="1"/>
  <c r="AE132" i="1" s="1"/>
  <c r="AF132" i="1" s="1"/>
  <c r="AG132" i="1" s="1"/>
  <c r="AH132" i="1" s="1"/>
  <c r="AI132" i="1" s="1"/>
  <c r="AJ132" i="1" s="1"/>
  <c r="AK132" i="1" s="1"/>
  <c r="AL132" i="1" s="1"/>
  <c r="AM132" i="1" s="1"/>
  <c r="AN132" i="1" s="1"/>
  <c r="L145" i="1"/>
  <c r="K805" i="1"/>
  <c r="J805" i="2"/>
  <c r="X649" i="1"/>
  <c r="Y649" i="1"/>
  <c r="W649" i="1"/>
  <c r="T649" i="1"/>
  <c r="S649" i="1"/>
  <c r="R649" i="1"/>
  <c r="I310" i="2"/>
  <c r="I95" i="2"/>
  <c r="I751" i="2"/>
  <c r="I486" i="2"/>
  <c r="I664" i="2"/>
  <c r="I782" i="2"/>
  <c r="I257" i="2"/>
  <c r="I705" i="2"/>
  <c r="I684" i="2"/>
  <c r="I162" i="2"/>
  <c r="I402" i="2"/>
  <c r="I610" i="2"/>
  <c r="I60" i="2"/>
  <c r="I139" i="2"/>
  <c r="I587" i="2"/>
  <c r="I606" i="2"/>
  <c r="I236" i="2"/>
  <c r="I85" i="2"/>
  <c r="I509" i="2"/>
  <c r="I102" i="2"/>
  <c r="I173" i="2"/>
  <c r="I351" i="2"/>
  <c r="I543" i="2"/>
  <c r="I775" i="2"/>
  <c r="I590" i="2"/>
  <c r="I264" i="2"/>
  <c r="I680" i="2"/>
  <c r="I81" i="2"/>
  <c r="I513" i="2"/>
  <c r="I721" i="2"/>
  <c r="I270" i="2"/>
  <c r="I240" i="2"/>
  <c r="I418" i="2"/>
  <c r="I634" i="2"/>
  <c r="I620" i="2"/>
  <c r="I603" i="2"/>
  <c r="I37" i="2"/>
  <c r="I798" i="2"/>
  <c r="I268" i="2"/>
  <c r="I492" i="2"/>
  <c r="I109" i="2"/>
  <c r="I557" i="2"/>
  <c r="I749" i="2"/>
  <c r="I495" i="2"/>
  <c r="I307" i="2"/>
  <c r="I791" i="2"/>
  <c r="I280" i="2"/>
  <c r="I520" i="2"/>
  <c r="I712" i="2"/>
  <c r="I113" i="2"/>
  <c r="I231" i="2"/>
  <c r="I529" i="2"/>
  <c r="I647" i="2"/>
  <c r="I650" i="2"/>
  <c r="I788" i="2"/>
  <c r="I395" i="2"/>
  <c r="I627" i="2"/>
  <c r="I53" i="2"/>
  <c r="I92" i="2"/>
  <c r="I284" i="2"/>
  <c r="I125" i="2"/>
  <c r="I573" i="2"/>
  <c r="I71" i="2"/>
  <c r="I321" i="2"/>
  <c r="I88" i="2"/>
  <c r="I328" i="2"/>
  <c r="I536" i="2"/>
  <c r="I50" i="2"/>
  <c r="I129" i="2"/>
  <c r="I250" i="2"/>
  <c r="I698" i="2"/>
  <c r="I227" i="2"/>
  <c r="I435" i="2"/>
  <c r="I643" i="2"/>
  <c r="I532" i="2"/>
  <c r="I116" i="2"/>
  <c r="I324" i="2"/>
  <c r="I724" i="2"/>
  <c r="I381" i="2"/>
  <c r="I597" i="2"/>
  <c r="I287" i="2"/>
  <c r="I416" i="2"/>
  <c r="I57" i="2"/>
  <c r="I120" i="2"/>
  <c r="I344" i="2"/>
  <c r="I708" i="2"/>
  <c r="I361" i="2"/>
  <c r="I74" i="2"/>
  <c r="I490" i="2"/>
  <c r="I398" i="2"/>
  <c r="I243" i="2"/>
  <c r="I483" i="2"/>
  <c r="I564" i="2"/>
  <c r="I132" i="2"/>
  <c r="I372" i="2"/>
  <c r="I294" i="2"/>
  <c r="I613" i="2"/>
  <c r="I254" i="2"/>
  <c r="BK649" i="2"/>
  <c r="I291" i="2"/>
  <c r="I233" i="2"/>
  <c r="I298" i="2"/>
  <c r="I728" i="2"/>
  <c r="I136" i="2"/>
  <c r="I368" i="2"/>
  <c r="I409" i="2"/>
  <c r="I601" i="2"/>
  <c r="I802" i="2"/>
  <c r="I506" i="2"/>
  <c r="I217" i="2"/>
  <c r="I157" i="2"/>
  <c r="I499" i="2"/>
  <c r="I691" i="2"/>
  <c r="I668" i="2"/>
  <c r="I166" i="2"/>
  <c r="I388" i="2"/>
  <c r="I421" i="2"/>
  <c r="I661" i="2"/>
  <c r="I502" i="2"/>
  <c r="I735" i="2"/>
  <c r="I640" i="2"/>
  <c r="I479" i="2"/>
  <c r="I687" i="2"/>
  <c r="I768" i="2"/>
  <c r="I176" i="2"/>
  <c r="I384" i="2"/>
  <c r="I143" i="2"/>
  <c r="I159" i="2"/>
  <c r="I617" i="2"/>
  <c r="I44" i="2"/>
  <c r="I546" i="2"/>
  <c r="I754" i="2"/>
  <c r="I64" i="2"/>
  <c r="I523" i="2"/>
  <c r="I731" i="2"/>
  <c r="I314" i="2"/>
  <c r="I566" i="2"/>
  <c r="I261" i="2"/>
  <c r="I224" i="2"/>
  <c r="I677" i="2"/>
  <c r="I48" i="2"/>
  <c r="I657" i="2"/>
  <c r="I580" i="2"/>
  <c r="I146" i="2"/>
  <c r="I594" i="2"/>
  <c r="I99" i="2"/>
  <c r="I331" i="2"/>
  <c r="I539" i="2"/>
  <c r="I342" i="2"/>
  <c r="I220" i="2"/>
  <c r="I758" i="2"/>
  <c r="I277" i="2"/>
  <c r="I78" i="2"/>
  <c r="AQ770" i="2"/>
  <c r="Y32" i="1"/>
  <c r="AE32" i="1"/>
  <c r="AJ32" i="1"/>
  <c r="AM32" i="1"/>
  <c r="AN32" i="1"/>
  <c r="AF32" i="1"/>
  <c r="X32" i="1"/>
  <c r="W32" i="1"/>
  <c r="AB32" i="1"/>
  <c r="AL32" i="1"/>
  <c r="AI32" i="1"/>
  <c r="AD32" i="1"/>
  <c r="AA32" i="1"/>
  <c r="V32" i="1"/>
  <c r="AH32" i="1"/>
  <c r="AK32" i="1"/>
  <c r="Z32" i="1"/>
  <c r="AC32" i="1"/>
  <c r="AG32" i="1"/>
  <c r="T32" i="2"/>
  <c r="AE32" i="2" s="1"/>
  <c r="X32" i="2"/>
  <c r="W32" i="2"/>
  <c r="M32" i="2"/>
  <c r="V32" i="2"/>
  <c r="Q32" i="2"/>
  <c r="U32" i="2"/>
  <c r="P32" i="2"/>
  <c r="O32" i="2"/>
  <c r="S32" i="2"/>
  <c r="N32" i="2"/>
  <c r="R32" i="2"/>
  <c r="Y32" i="2"/>
  <c r="AG744" i="1" l="1"/>
  <c r="Z744" i="1"/>
  <c r="Z759" i="1"/>
  <c r="AB763" i="1"/>
  <c r="AN744" i="1"/>
  <c r="AH744" i="1"/>
  <c r="AB759" i="1"/>
  <c r="AJ763" i="1"/>
  <c r="I717" i="2"/>
  <c r="AD744" i="1"/>
  <c r="AK744" i="1"/>
  <c r="AA759" i="1"/>
  <c r="AD759" i="1"/>
  <c r="I772" i="2"/>
  <c r="I405" i="2"/>
  <c r="L772" i="2"/>
  <c r="M772" i="2" s="1"/>
  <c r="N772" i="2" s="1"/>
  <c r="O772" i="2" s="1"/>
  <c r="P772" i="2" s="1"/>
  <c r="Q772" i="2" s="1"/>
  <c r="R772" i="2" s="1"/>
  <c r="S772" i="2" s="1"/>
  <c r="T772" i="2" s="1"/>
  <c r="U772" i="2" s="1"/>
  <c r="V772" i="2" s="1"/>
  <c r="W772" i="2" s="1"/>
  <c r="X772" i="2" s="1"/>
  <c r="Y772" i="2" s="1"/>
  <c r="Z772" i="2" s="1"/>
  <c r="AA772" i="2" s="1"/>
  <c r="AB772" i="2" s="1"/>
  <c r="AC772" i="2" s="1"/>
  <c r="AD772" i="2" s="1"/>
  <c r="AE772" i="2" s="1"/>
  <c r="AF772" i="2" s="1"/>
  <c r="AG772" i="2" s="1"/>
  <c r="AH772" i="2" s="1"/>
  <c r="AI772" i="2" s="1"/>
  <c r="AJ772" i="2" s="1"/>
  <c r="AK772" i="2" s="1"/>
  <c r="AL772" i="2" s="1"/>
  <c r="AM772" i="2" s="1"/>
  <c r="AN772" i="2" s="1"/>
  <c r="L705" i="2"/>
  <c r="M705" i="2" s="1"/>
  <c r="N705" i="2" s="1"/>
  <c r="O705" i="2" s="1"/>
  <c r="P705" i="2" s="1"/>
  <c r="Q705" i="2" s="1"/>
  <c r="R705" i="2" s="1"/>
  <c r="S705" i="2" s="1"/>
  <c r="T705" i="2" s="1"/>
  <c r="U705" i="2" s="1"/>
  <c r="V705" i="2" s="1"/>
  <c r="W705" i="2" s="1"/>
  <c r="X705" i="2" s="1"/>
  <c r="Y705" i="2" s="1"/>
  <c r="Z705" i="2" s="1"/>
  <c r="AA705" i="2" s="1"/>
  <c r="AB705" i="2" s="1"/>
  <c r="AC705" i="2" s="1"/>
  <c r="AD705" i="2" s="1"/>
  <c r="AE705" i="2" s="1"/>
  <c r="AF705" i="2" s="1"/>
  <c r="AG705" i="2" s="1"/>
  <c r="AH705" i="2" s="1"/>
  <c r="AI705" i="2" s="1"/>
  <c r="AJ705" i="2" s="1"/>
  <c r="AK705" i="2" s="1"/>
  <c r="AL705" i="2" s="1"/>
  <c r="AM705" i="2" s="1"/>
  <c r="AN705" i="2" s="1"/>
  <c r="AA744" i="1"/>
  <c r="AC744" i="1"/>
  <c r="AG759" i="1"/>
  <c r="AF759" i="1"/>
  <c r="I425" i="2"/>
  <c r="L405" i="2"/>
  <c r="L391" i="2"/>
  <c r="M391" i="2" s="1"/>
  <c r="N391" i="2" s="1"/>
  <c r="O391" i="2" s="1"/>
  <c r="P391" i="2" s="1"/>
  <c r="Q391" i="2" s="1"/>
  <c r="R391" i="2" s="1"/>
  <c r="S391" i="2" s="1"/>
  <c r="T391" i="2" s="1"/>
  <c r="U391" i="2" s="1"/>
  <c r="V391" i="2" s="1"/>
  <c r="W391" i="2" s="1"/>
  <c r="X391" i="2" s="1"/>
  <c r="Y391" i="2" s="1"/>
  <c r="Z391" i="2" s="1"/>
  <c r="AA391" i="2" s="1"/>
  <c r="AB391" i="2" s="1"/>
  <c r="AC391" i="2" s="1"/>
  <c r="AD391" i="2" s="1"/>
  <c r="AE391" i="2" s="1"/>
  <c r="AF391" i="2" s="1"/>
  <c r="AG391" i="2" s="1"/>
  <c r="AH391" i="2" s="1"/>
  <c r="AI391" i="2" s="1"/>
  <c r="AJ391" i="2" s="1"/>
  <c r="AK391" i="2" s="1"/>
  <c r="AL391" i="2" s="1"/>
  <c r="AM391" i="2" s="1"/>
  <c r="AN391" i="2" s="1"/>
  <c r="AB744" i="1"/>
  <c r="AC759" i="1"/>
  <c r="AH759" i="1"/>
  <c r="AL744" i="1"/>
  <c r="AE759" i="1"/>
  <c r="AJ744" i="1"/>
  <c r="AN759" i="1"/>
  <c r="AI763" i="1"/>
  <c r="AI759" i="1"/>
  <c r="AJ759" i="1"/>
  <c r="AI744" i="1"/>
  <c r="AK759" i="1"/>
  <c r="AH349" i="1"/>
  <c r="AE349" i="1"/>
  <c r="AA349" i="1"/>
  <c r="AD349" i="1"/>
  <c r="AI349" i="1"/>
  <c r="AL349" i="1"/>
  <c r="AB349" i="1"/>
  <c r="AF349" i="1"/>
  <c r="AJ349" i="1"/>
  <c r="AN349" i="1"/>
  <c r="AM349" i="1"/>
  <c r="AG349" i="1"/>
  <c r="AC349" i="1"/>
  <c r="Z349" i="1"/>
  <c r="AK349" i="1"/>
  <c r="AB140" i="1"/>
  <c r="Z140" i="1"/>
  <c r="AN127" i="1"/>
  <c r="AO127" i="1" s="1"/>
  <c r="AP127" i="1" s="1"/>
  <c r="AQ127" i="1" s="1"/>
  <c r="AR127" i="1" s="1"/>
  <c r="AS127" i="1" s="1"/>
  <c r="AT127" i="1" s="1"/>
  <c r="AU127" i="1" s="1"/>
  <c r="AV127" i="1" s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AK140" i="1"/>
  <c r="AI127" i="1"/>
  <c r="I432" i="2"/>
  <c r="L432" i="2"/>
  <c r="AI140" i="1"/>
  <c r="Z127" i="1"/>
  <c r="AH140" i="1"/>
  <c r="AB127" i="1"/>
  <c r="AC140" i="1"/>
  <c r="AL127" i="1"/>
  <c r="AA127" i="1"/>
  <c r="AD127" i="1"/>
  <c r="AG140" i="1"/>
  <c r="AG746" i="1"/>
  <c r="AJ127" i="1"/>
  <c r="AF127" i="1"/>
  <c r="AN140" i="1"/>
  <c r="AO140" i="1" s="1"/>
  <c r="AP140" i="1" s="1"/>
  <c r="AQ140" i="1" s="1"/>
  <c r="AR140" i="1" s="1"/>
  <c r="AS140" i="1" s="1"/>
  <c r="AT140" i="1" s="1"/>
  <c r="AU140" i="1" s="1"/>
  <c r="AV140" i="1" s="1"/>
  <c r="AW140" i="1" s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AE127" i="1"/>
  <c r="AH127" i="1"/>
  <c r="AG127" i="1"/>
  <c r="AC127" i="1"/>
  <c r="AL140" i="1"/>
  <c r="AK127" i="1"/>
  <c r="I169" i="2"/>
  <c r="V649" i="1"/>
  <c r="AA748" i="1"/>
  <c r="AH764" i="1"/>
  <c r="AA119" i="1"/>
  <c r="O649" i="1"/>
  <c r="AB748" i="1"/>
  <c r="AC764" i="1"/>
  <c r="AB119" i="1"/>
  <c r="I516" i="2"/>
  <c r="I305" i="2"/>
  <c r="L546" i="2"/>
  <c r="L560" i="2"/>
  <c r="M560" i="2" s="1"/>
  <c r="N560" i="2" s="1"/>
  <c r="O560" i="2" s="1"/>
  <c r="P560" i="2" s="1"/>
  <c r="Q560" i="2" s="1"/>
  <c r="R560" i="2" s="1"/>
  <c r="S560" i="2" s="1"/>
  <c r="T560" i="2" s="1"/>
  <c r="U560" i="2" s="1"/>
  <c r="V560" i="2" s="1"/>
  <c r="W560" i="2" s="1"/>
  <c r="X560" i="2" s="1"/>
  <c r="Y560" i="2" s="1"/>
  <c r="Z560" i="2" s="1"/>
  <c r="AA560" i="2" s="1"/>
  <c r="AB560" i="2" s="1"/>
  <c r="AC560" i="2" s="1"/>
  <c r="AD560" i="2" s="1"/>
  <c r="AE560" i="2" s="1"/>
  <c r="AF560" i="2" s="1"/>
  <c r="AG560" i="2" s="1"/>
  <c r="AH560" i="2" s="1"/>
  <c r="AI560" i="2" s="1"/>
  <c r="AJ560" i="2" s="1"/>
  <c r="AK560" i="2" s="1"/>
  <c r="AL560" i="2" s="1"/>
  <c r="AM560" i="2" s="1"/>
  <c r="AN560" i="2" s="1"/>
  <c r="AI748" i="1"/>
  <c r="AN764" i="1"/>
  <c r="AO764" i="1" s="1"/>
  <c r="AP764" i="1" s="1"/>
  <c r="AQ764" i="1" s="1"/>
  <c r="AR764" i="1" s="1"/>
  <c r="AS764" i="1" s="1"/>
  <c r="AT764" i="1" s="1"/>
  <c r="AU764" i="1" s="1"/>
  <c r="AV764" i="1" s="1"/>
  <c r="AW764" i="1" s="1"/>
  <c r="AX764" i="1" s="1"/>
  <c r="AY764" i="1" s="1"/>
  <c r="AZ764" i="1" s="1"/>
  <c r="BA764" i="1" s="1"/>
  <c r="BB764" i="1" s="1"/>
  <c r="BC764" i="1" s="1"/>
  <c r="BD764" i="1" s="1"/>
  <c r="BE764" i="1" s="1"/>
  <c r="BF764" i="1" s="1"/>
  <c r="BG764" i="1" s="1"/>
  <c r="BH764" i="1" s="1"/>
  <c r="I379" i="2"/>
  <c r="Z748" i="1"/>
  <c r="AA764" i="1"/>
  <c r="L379" i="2"/>
  <c r="M379" i="2" s="1"/>
  <c r="N379" i="2" s="1"/>
  <c r="O379" i="2" s="1"/>
  <c r="P379" i="2" s="1"/>
  <c r="Q379" i="2" s="1"/>
  <c r="R379" i="2" s="1"/>
  <c r="S379" i="2" s="1"/>
  <c r="T379" i="2" s="1"/>
  <c r="U379" i="2" s="1"/>
  <c r="V379" i="2" s="1"/>
  <c r="W379" i="2" s="1"/>
  <c r="X379" i="2" s="1"/>
  <c r="Y379" i="2" s="1"/>
  <c r="Z379" i="2" s="1"/>
  <c r="AA379" i="2" s="1"/>
  <c r="AB379" i="2" s="1"/>
  <c r="AC379" i="2" s="1"/>
  <c r="AD379" i="2" s="1"/>
  <c r="AE379" i="2" s="1"/>
  <c r="AF379" i="2" s="1"/>
  <c r="AG379" i="2" s="1"/>
  <c r="AH379" i="2" s="1"/>
  <c r="AI379" i="2" s="1"/>
  <c r="AJ379" i="2" s="1"/>
  <c r="AK379" i="2" s="1"/>
  <c r="AL379" i="2" s="1"/>
  <c r="AM379" i="2" s="1"/>
  <c r="AN379" i="2" s="1"/>
  <c r="AN748" i="1"/>
  <c r="AE764" i="1"/>
  <c r="L169" i="2"/>
  <c r="AI764" i="1"/>
  <c r="AJ762" i="1"/>
  <c r="AJ119" i="1"/>
  <c r="I560" i="2"/>
  <c r="I247" i="2"/>
  <c r="U649" i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X516" i="1" s="1"/>
  <c r="Y516" i="1" s="1"/>
  <c r="Z516" i="1" s="1"/>
  <c r="AA516" i="1" s="1"/>
  <c r="AB516" i="1" s="1"/>
  <c r="AC516" i="1" s="1"/>
  <c r="AD516" i="1" s="1"/>
  <c r="AE516" i="1" s="1"/>
  <c r="AF516" i="1" s="1"/>
  <c r="AG516" i="1" s="1"/>
  <c r="AH516" i="1" s="1"/>
  <c r="AI516" i="1" s="1"/>
  <c r="AJ516" i="1" s="1"/>
  <c r="AK516" i="1" s="1"/>
  <c r="AL516" i="1" s="1"/>
  <c r="AM516" i="1" s="1"/>
  <c r="AN516" i="1" s="1"/>
  <c r="AM764" i="1"/>
  <c r="AF119" i="1"/>
  <c r="AE743" i="1"/>
  <c r="AA130" i="1"/>
  <c r="AL753" i="1"/>
  <c r="Z753" i="1"/>
  <c r="AG741" i="1"/>
  <c r="AJ741" i="1"/>
  <c r="AC757" i="1"/>
  <c r="AD757" i="1"/>
  <c r="AA124" i="1"/>
  <c r="Z124" i="1"/>
  <c r="AJ753" i="1"/>
  <c r="AC741" i="1"/>
  <c r="AN741" i="1"/>
  <c r="AL757" i="1"/>
  <c r="AG757" i="1"/>
  <c r="AL124" i="1"/>
  <c r="AB124" i="1"/>
  <c r="K465" i="1"/>
  <c r="J465" i="2"/>
  <c r="AH757" i="1"/>
  <c r="AE757" i="1"/>
  <c r="AF115" i="1"/>
  <c r="AH124" i="1"/>
  <c r="AC124" i="1"/>
  <c r="K458" i="1"/>
  <c r="J458" i="2"/>
  <c r="AN753" i="1"/>
  <c r="Z741" i="1"/>
  <c r="AN757" i="1"/>
  <c r="AH115" i="1"/>
  <c r="AE124" i="1"/>
  <c r="AJ124" i="1"/>
  <c r="J472" i="1"/>
  <c r="I472" i="2"/>
  <c r="Z746" i="1"/>
  <c r="AE740" i="1"/>
  <c r="AI124" i="1"/>
  <c r="AG124" i="1"/>
  <c r="K442" i="1"/>
  <c r="J442" i="2"/>
  <c r="AD124" i="1"/>
  <c r="K449" i="1"/>
  <c r="J449" i="2"/>
  <c r="M513" i="1"/>
  <c r="AE752" i="1"/>
  <c r="K446" i="1"/>
  <c r="K446" i="2" s="1"/>
  <c r="L698" i="2"/>
  <c r="M698" i="2" s="1"/>
  <c r="N698" i="2" s="1"/>
  <c r="O698" i="2" s="1"/>
  <c r="P698" i="2" s="1"/>
  <c r="Q698" i="2" s="1"/>
  <c r="R698" i="2" s="1"/>
  <c r="S698" i="2" s="1"/>
  <c r="T698" i="2" s="1"/>
  <c r="U698" i="2" s="1"/>
  <c r="V698" i="2" s="1"/>
  <c r="W698" i="2" s="1"/>
  <c r="X698" i="2" s="1"/>
  <c r="Y698" i="2" s="1"/>
  <c r="Z698" i="2" s="1"/>
  <c r="AA698" i="2" s="1"/>
  <c r="AB698" i="2" s="1"/>
  <c r="AC698" i="2" s="1"/>
  <c r="AD698" i="2" s="1"/>
  <c r="AE698" i="2" s="1"/>
  <c r="AF698" i="2" s="1"/>
  <c r="AG698" i="2" s="1"/>
  <c r="AH698" i="2" s="1"/>
  <c r="AI698" i="2" s="1"/>
  <c r="AJ698" i="2" s="1"/>
  <c r="AK698" i="2" s="1"/>
  <c r="AL698" i="2" s="1"/>
  <c r="AM698" i="2" s="1"/>
  <c r="AN698" i="2" s="1"/>
  <c r="AG752" i="1"/>
  <c r="L547" i="1"/>
  <c r="AM752" i="1"/>
  <c r="K469" i="1"/>
  <c r="K469" i="2" s="1"/>
  <c r="I738" i="2"/>
  <c r="I412" i="2"/>
  <c r="L543" i="2"/>
  <c r="AF752" i="1"/>
  <c r="AK752" i="1"/>
  <c r="K455" i="1"/>
  <c r="K455" i="2" s="1"/>
  <c r="AH752" i="1"/>
  <c r="Z752" i="1"/>
  <c r="AL752" i="1"/>
  <c r="AD752" i="1"/>
  <c r="K453" i="1"/>
  <c r="K453" i="2" s="1"/>
  <c r="AA752" i="1"/>
  <c r="K462" i="1"/>
  <c r="K462" i="2" s="1"/>
  <c r="AN133" i="1"/>
  <c r="AO133" i="1" s="1"/>
  <c r="AP133" i="1" s="1"/>
  <c r="AQ133" i="1" s="1"/>
  <c r="AR133" i="1" s="1"/>
  <c r="AS133" i="1" s="1"/>
  <c r="AT133" i="1" s="1"/>
  <c r="AU133" i="1" s="1"/>
  <c r="AV133" i="1" s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AG141" i="1"/>
  <c r="AL141" i="1"/>
  <c r="AF135" i="1"/>
  <c r="AB133" i="1"/>
  <c r="AA133" i="1"/>
  <c r="AM114" i="1"/>
  <c r="AB141" i="1"/>
  <c r="AD141" i="1"/>
  <c r="AL135" i="1"/>
  <c r="M649" i="1"/>
  <c r="P649" i="1"/>
  <c r="BM649" i="1"/>
  <c r="AI133" i="1"/>
  <c r="AD133" i="1"/>
  <c r="AH114" i="1"/>
  <c r="AD123" i="1"/>
  <c r="Z141" i="1"/>
  <c r="AN135" i="1"/>
  <c r="AO135" i="1" s="1"/>
  <c r="AP135" i="1" s="1"/>
  <c r="AQ135" i="1" s="1"/>
  <c r="AR135" i="1" s="1"/>
  <c r="AS135" i="1" s="1"/>
  <c r="AT135" i="1" s="1"/>
  <c r="AU135" i="1" s="1"/>
  <c r="AV135" i="1" s="1"/>
  <c r="AW135" i="1" s="1"/>
  <c r="AX135" i="1" s="1"/>
  <c r="AY135" i="1" s="1"/>
  <c r="AZ135" i="1" s="1"/>
  <c r="BA135" i="1" s="1"/>
  <c r="BB135" i="1" s="1"/>
  <c r="BC135" i="1" s="1"/>
  <c r="BD135" i="1" s="1"/>
  <c r="BE135" i="1" s="1"/>
  <c r="BF135" i="1" s="1"/>
  <c r="BG135" i="1" s="1"/>
  <c r="BH135" i="1" s="1"/>
  <c r="AM133" i="1"/>
  <c r="AK133" i="1"/>
  <c r="AN114" i="1"/>
  <c r="AO114" i="1" s="1"/>
  <c r="AP114" i="1" s="1"/>
  <c r="AQ114" i="1" s="1"/>
  <c r="AR114" i="1" s="1"/>
  <c r="AS114" i="1" s="1"/>
  <c r="AT114" i="1" s="1"/>
  <c r="AU114" i="1" s="1"/>
  <c r="AV114" i="1" s="1"/>
  <c r="AW114" i="1" s="1"/>
  <c r="AX114" i="1" s="1"/>
  <c r="AY114" i="1" s="1"/>
  <c r="AZ114" i="1" s="1"/>
  <c r="BA114" i="1" s="1"/>
  <c r="BB114" i="1" s="1"/>
  <c r="BC114" i="1" s="1"/>
  <c r="BD114" i="1" s="1"/>
  <c r="BE114" i="1" s="1"/>
  <c r="BF114" i="1" s="1"/>
  <c r="BG114" i="1" s="1"/>
  <c r="BH114" i="1" s="1"/>
  <c r="AL123" i="1"/>
  <c r="AN141" i="1"/>
  <c r="AO141" i="1" s="1"/>
  <c r="AP141" i="1" s="1"/>
  <c r="AQ141" i="1" s="1"/>
  <c r="AR141" i="1" s="1"/>
  <c r="AS141" i="1" s="1"/>
  <c r="AT141" i="1" s="1"/>
  <c r="AU141" i="1" s="1"/>
  <c r="AV141" i="1" s="1"/>
  <c r="AW141" i="1" s="1"/>
  <c r="AX141" i="1" s="1"/>
  <c r="AY141" i="1" s="1"/>
  <c r="AZ141" i="1" s="1"/>
  <c r="BA141" i="1" s="1"/>
  <c r="BB141" i="1" s="1"/>
  <c r="BC141" i="1" s="1"/>
  <c r="BD141" i="1" s="1"/>
  <c r="BE141" i="1" s="1"/>
  <c r="BF141" i="1" s="1"/>
  <c r="BG141" i="1" s="1"/>
  <c r="BH141" i="1" s="1"/>
  <c r="AE141" i="1"/>
  <c r="AC135" i="1"/>
  <c r="Q649" i="1"/>
  <c r="AF133" i="1"/>
  <c r="AE133" i="1"/>
  <c r="AA114" i="1"/>
  <c r="AE123" i="1"/>
  <c r="AA141" i="1"/>
  <c r="AF141" i="1"/>
  <c r="AG135" i="1"/>
  <c r="AF743" i="1"/>
  <c r="K439" i="1"/>
  <c r="K439" i="2" s="1"/>
  <c r="AL133" i="1"/>
  <c r="AD114" i="1"/>
  <c r="AM123" i="1"/>
  <c r="AC141" i="1"/>
  <c r="AM135" i="1"/>
  <c r="AK743" i="1"/>
  <c r="AF140" i="1"/>
  <c r="AE140" i="1"/>
  <c r="Z123" i="1"/>
  <c r="AK123" i="1"/>
  <c r="AB134" i="1"/>
  <c r="AL134" i="1"/>
  <c r="AG764" i="1"/>
  <c r="AK131" i="1"/>
  <c r="AC131" i="1"/>
  <c r="AH743" i="1"/>
  <c r="AG743" i="1"/>
  <c r="AE119" i="1"/>
  <c r="AI119" i="1"/>
  <c r="AA140" i="1"/>
  <c r="AD140" i="1"/>
  <c r="AJ123" i="1"/>
  <c r="AK134" i="1"/>
  <c r="AA134" i="1"/>
  <c r="AF764" i="1"/>
  <c r="AD764" i="1"/>
  <c r="AN131" i="1"/>
  <c r="AO131" i="1" s="1"/>
  <c r="AP131" i="1" s="1"/>
  <c r="AQ131" i="1" s="1"/>
  <c r="AR131" i="1" s="1"/>
  <c r="AS131" i="1" s="1"/>
  <c r="AT131" i="1" s="1"/>
  <c r="AU131" i="1" s="1"/>
  <c r="AV131" i="1" s="1"/>
  <c r="AW131" i="1" s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AB743" i="1"/>
  <c r="AL119" i="1"/>
  <c r="AK119" i="1"/>
  <c r="I365" i="2"/>
  <c r="AL107" i="1"/>
  <c r="AN123" i="1"/>
  <c r="AO123" i="1" s="1"/>
  <c r="AP123" i="1" s="1"/>
  <c r="AQ123" i="1" s="1"/>
  <c r="AR123" i="1" s="1"/>
  <c r="AS123" i="1" s="1"/>
  <c r="AT123" i="1" s="1"/>
  <c r="AU123" i="1" s="1"/>
  <c r="AV123" i="1" s="1"/>
  <c r="AW123" i="1" s="1"/>
  <c r="AX123" i="1" s="1"/>
  <c r="AY123" i="1" s="1"/>
  <c r="AZ123" i="1" s="1"/>
  <c r="BA123" i="1" s="1"/>
  <c r="BB123" i="1" s="1"/>
  <c r="BC123" i="1" s="1"/>
  <c r="BD123" i="1" s="1"/>
  <c r="BE123" i="1" s="1"/>
  <c r="BF123" i="1" s="1"/>
  <c r="BG123" i="1" s="1"/>
  <c r="BH123" i="1" s="1"/>
  <c r="AF134" i="1"/>
  <c r="AL764" i="1"/>
  <c r="AK764" i="1"/>
  <c r="AA131" i="1"/>
  <c r="AB131" i="1"/>
  <c r="Z743" i="1"/>
  <c r="AN119" i="1"/>
  <c r="AO119" i="1" s="1"/>
  <c r="AP119" i="1" s="1"/>
  <c r="AQ119" i="1" s="1"/>
  <c r="AR119" i="1" s="1"/>
  <c r="AS119" i="1" s="1"/>
  <c r="AT119" i="1" s="1"/>
  <c r="AU119" i="1" s="1"/>
  <c r="AV119" i="1" s="1"/>
  <c r="AW119" i="1" s="1"/>
  <c r="AX119" i="1" s="1"/>
  <c r="AY119" i="1" s="1"/>
  <c r="AZ119" i="1" s="1"/>
  <c r="BA119" i="1" s="1"/>
  <c r="BB119" i="1" s="1"/>
  <c r="BC119" i="1" s="1"/>
  <c r="BD119" i="1" s="1"/>
  <c r="BE119" i="1" s="1"/>
  <c r="BF119" i="1" s="1"/>
  <c r="BG119" i="1" s="1"/>
  <c r="BH119" i="1" s="1"/>
  <c r="AM119" i="1"/>
  <c r="AA123" i="1"/>
  <c r="AE134" i="1"/>
  <c r="AD134" i="1"/>
  <c r="AM131" i="1"/>
  <c r="AD131" i="1"/>
  <c r="AJ743" i="1"/>
  <c r="AC119" i="1"/>
  <c r="Z119" i="1"/>
  <c r="AM140" i="1"/>
  <c r="AH123" i="1"/>
  <c r="AI123" i="1"/>
  <c r="Z134" i="1"/>
  <c r="AJ764" i="1"/>
  <c r="AG131" i="1"/>
  <c r="AC743" i="1"/>
  <c r="AG119" i="1"/>
  <c r="AB138" i="1"/>
  <c r="AA138" i="1"/>
  <c r="AG760" i="1"/>
  <c r="AC760" i="1"/>
  <c r="AD760" i="1"/>
  <c r="AE760" i="1"/>
  <c r="Z760" i="1"/>
  <c r="AH760" i="1"/>
  <c r="AJ760" i="1"/>
  <c r="AI760" i="1"/>
  <c r="AJ138" i="1"/>
  <c r="AL760" i="1"/>
  <c r="AN762" i="1"/>
  <c r="AO762" i="1" s="1"/>
  <c r="AP762" i="1" s="1"/>
  <c r="AQ762" i="1" s="1"/>
  <c r="AR762" i="1" s="1"/>
  <c r="AS762" i="1" s="1"/>
  <c r="AT762" i="1" s="1"/>
  <c r="AU762" i="1" s="1"/>
  <c r="AV762" i="1" s="1"/>
  <c r="AW762" i="1" s="1"/>
  <c r="AX762" i="1" s="1"/>
  <c r="AY762" i="1" s="1"/>
  <c r="AZ762" i="1" s="1"/>
  <c r="BA762" i="1" s="1"/>
  <c r="BB762" i="1" s="1"/>
  <c r="BC762" i="1" s="1"/>
  <c r="BD762" i="1" s="1"/>
  <c r="BE762" i="1" s="1"/>
  <c r="BF762" i="1" s="1"/>
  <c r="BG762" i="1" s="1"/>
  <c r="BH762" i="1" s="1"/>
  <c r="AC748" i="1"/>
  <c r="AM748" i="1"/>
  <c r="AE762" i="1"/>
  <c r="AG762" i="1"/>
  <c r="AF748" i="1"/>
  <c r="AD748" i="1"/>
  <c r="AL762" i="1"/>
  <c r="AJ748" i="1"/>
  <c r="AG748" i="1"/>
  <c r="AI762" i="1"/>
  <c r="AE748" i="1"/>
  <c r="AK748" i="1"/>
  <c r="AK762" i="1"/>
  <c r="AH748" i="1"/>
  <c r="AF762" i="1"/>
  <c r="AD762" i="1"/>
  <c r="I199" i="2"/>
  <c r="I190" i="2"/>
  <c r="J203" i="2"/>
  <c r="J180" i="2"/>
  <c r="I206" i="2"/>
  <c r="I183" i="2"/>
  <c r="AH762" i="1"/>
  <c r="AM762" i="1"/>
  <c r="AC762" i="1"/>
  <c r="Z762" i="1"/>
  <c r="I213" i="2"/>
  <c r="J196" i="2"/>
  <c r="J187" i="2"/>
  <c r="AA762" i="1"/>
  <c r="J194" i="2"/>
  <c r="AJ114" i="1"/>
  <c r="Z114" i="1"/>
  <c r="AC142" i="1"/>
  <c r="AE142" i="1"/>
  <c r="AA115" i="1"/>
  <c r="AB126" i="1"/>
  <c r="L402" i="2"/>
  <c r="L580" i="2"/>
  <c r="M580" i="2" s="1"/>
  <c r="N580" i="2" s="1"/>
  <c r="O580" i="2" s="1"/>
  <c r="P580" i="2" s="1"/>
  <c r="Q580" i="2" s="1"/>
  <c r="R580" i="2" s="1"/>
  <c r="S580" i="2" s="1"/>
  <c r="T580" i="2" s="1"/>
  <c r="U580" i="2" s="1"/>
  <c r="V580" i="2" s="1"/>
  <c r="W580" i="2" s="1"/>
  <c r="X580" i="2" s="1"/>
  <c r="Y580" i="2" s="1"/>
  <c r="Z580" i="2" s="1"/>
  <c r="AA580" i="2" s="1"/>
  <c r="AB580" i="2" s="1"/>
  <c r="AC580" i="2" s="1"/>
  <c r="AD580" i="2" s="1"/>
  <c r="AE580" i="2" s="1"/>
  <c r="AF580" i="2" s="1"/>
  <c r="AG580" i="2" s="1"/>
  <c r="AH580" i="2" s="1"/>
  <c r="AI580" i="2" s="1"/>
  <c r="AJ580" i="2" s="1"/>
  <c r="AK580" i="2" s="1"/>
  <c r="AL580" i="2" s="1"/>
  <c r="AM580" i="2" s="1"/>
  <c r="AN580" i="2" s="1"/>
  <c r="AF114" i="1"/>
  <c r="AK114" i="1"/>
  <c r="AD142" i="1"/>
  <c r="AA142" i="1"/>
  <c r="AJ750" i="1"/>
  <c r="AL114" i="1"/>
  <c r="AE114" i="1"/>
  <c r="AM142" i="1"/>
  <c r="AF142" i="1"/>
  <c r="AE112" i="1"/>
  <c r="AK750" i="1"/>
  <c r="AI114" i="1"/>
  <c r="AG114" i="1"/>
  <c r="AL142" i="1"/>
  <c r="AB142" i="1"/>
  <c r="AD112" i="1"/>
  <c r="AC114" i="1"/>
  <c r="AJ115" i="1"/>
  <c r="AJ126" i="1"/>
  <c r="K210" i="2"/>
  <c r="AE126" i="1"/>
  <c r="AB552" i="1"/>
  <c r="AJ552" i="1"/>
  <c r="AC552" i="1"/>
  <c r="AK552" i="1"/>
  <c r="Z552" i="1"/>
  <c r="AD552" i="1"/>
  <c r="AL552" i="1"/>
  <c r="AE552" i="1"/>
  <c r="AM552" i="1"/>
  <c r="AG552" i="1"/>
  <c r="AA552" i="1"/>
  <c r="AF552" i="1"/>
  <c r="AN552" i="1"/>
  <c r="AO552" i="1" s="1"/>
  <c r="AP552" i="1" s="1"/>
  <c r="AQ552" i="1" s="1"/>
  <c r="AR552" i="1" s="1"/>
  <c r="AS552" i="1" s="1"/>
  <c r="AT552" i="1" s="1"/>
  <c r="AU552" i="1" s="1"/>
  <c r="AV552" i="1" s="1"/>
  <c r="AW552" i="1" s="1"/>
  <c r="AX552" i="1" s="1"/>
  <c r="AY552" i="1" s="1"/>
  <c r="AZ552" i="1" s="1"/>
  <c r="BA552" i="1" s="1"/>
  <c r="BB552" i="1" s="1"/>
  <c r="BC552" i="1" s="1"/>
  <c r="BD552" i="1" s="1"/>
  <c r="BE552" i="1" s="1"/>
  <c r="BF552" i="1" s="1"/>
  <c r="BG552" i="1" s="1"/>
  <c r="BH552" i="1" s="1"/>
  <c r="AH552" i="1"/>
  <c r="AI552" i="1"/>
  <c r="AE555" i="1"/>
  <c r="AM555" i="1"/>
  <c r="AK555" i="1"/>
  <c r="AF555" i="1"/>
  <c r="AN555" i="1"/>
  <c r="AO555" i="1" s="1"/>
  <c r="AP555" i="1" s="1"/>
  <c r="AQ555" i="1" s="1"/>
  <c r="AR555" i="1" s="1"/>
  <c r="AS555" i="1" s="1"/>
  <c r="AT555" i="1" s="1"/>
  <c r="AU555" i="1" s="1"/>
  <c r="AV555" i="1" s="1"/>
  <c r="AW555" i="1" s="1"/>
  <c r="AX555" i="1" s="1"/>
  <c r="AY555" i="1" s="1"/>
  <c r="AZ555" i="1" s="1"/>
  <c r="BA555" i="1" s="1"/>
  <c r="BB555" i="1" s="1"/>
  <c r="BC555" i="1" s="1"/>
  <c r="BD555" i="1" s="1"/>
  <c r="BE555" i="1" s="1"/>
  <c r="BF555" i="1" s="1"/>
  <c r="BG555" i="1" s="1"/>
  <c r="BH555" i="1" s="1"/>
  <c r="AC555" i="1"/>
  <c r="AD555" i="1"/>
  <c r="AG555" i="1"/>
  <c r="Z555" i="1"/>
  <c r="AH555" i="1"/>
  <c r="AB555" i="1"/>
  <c r="AL555" i="1"/>
  <c r="AA555" i="1"/>
  <c r="AI555" i="1"/>
  <c r="AJ555" i="1"/>
  <c r="AA554" i="1"/>
  <c r="AI554" i="1"/>
  <c r="AN554" i="1"/>
  <c r="AO554" i="1" s="1"/>
  <c r="AP554" i="1" s="1"/>
  <c r="AQ554" i="1" s="1"/>
  <c r="AR554" i="1" s="1"/>
  <c r="AS554" i="1" s="1"/>
  <c r="AT554" i="1" s="1"/>
  <c r="AU554" i="1" s="1"/>
  <c r="AV554" i="1" s="1"/>
  <c r="AW554" i="1" s="1"/>
  <c r="AX554" i="1" s="1"/>
  <c r="AY554" i="1" s="1"/>
  <c r="AZ554" i="1" s="1"/>
  <c r="BA554" i="1" s="1"/>
  <c r="BB554" i="1" s="1"/>
  <c r="BC554" i="1" s="1"/>
  <c r="BD554" i="1" s="1"/>
  <c r="BE554" i="1" s="1"/>
  <c r="BF554" i="1" s="1"/>
  <c r="BG554" i="1" s="1"/>
  <c r="BH554" i="1" s="1"/>
  <c r="AB554" i="1"/>
  <c r="AJ554" i="1"/>
  <c r="AG554" i="1"/>
  <c r="AH554" i="1"/>
  <c r="AC554" i="1"/>
  <c r="AK554" i="1"/>
  <c r="AF554" i="1"/>
  <c r="AD554" i="1"/>
  <c r="AL554" i="1"/>
  <c r="AE554" i="1"/>
  <c r="AM554" i="1"/>
  <c r="Z554" i="1"/>
  <c r="I795" i="2"/>
  <c r="AO328" i="1"/>
  <c r="AP328" i="1" s="1"/>
  <c r="AQ328" i="1" s="1"/>
  <c r="AR328" i="1" s="1"/>
  <c r="AS328" i="1" s="1"/>
  <c r="AT328" i="1" s="1"/>
  <c r="AU328" i="1" s="1"/>
  <c r="AV328" i="1" s="1"/>
  <c r="AW328" i="1" s="1"/>
  <c r="AX328" i="1" s="1"/>
  <c r="AY328" i="1" s="1"/>
  <c r="AZ328" i="1" s="1"/>
  <c r="BA328" i="1" s="1"/>
  <c r="BB328" i="1" s="1"/>
  <c r="BC328" i="1" s="1"/>
  <c r="BD328" i="1" s="1"/>
  <c r="BE328" i="1" s="1"/>
  <c r="BF328" i="1" s="1"/>
  <c r="BG328" i="1" s="1"/>
  <c r="BH328" i="1" s="1"/>
  <c r="AA137" i="1"/>
  <c r="I122" i="2"/>
  <c r="AG117" i="1"/>
  <c r="AD110" i="1"/>
  <c r="L745" i="2"/>
  <c r="M576" i="1"/>
  <c r="N576" i="1" s="1"/>
  <c r="O576" i="1" s="1"/>
  <c r="P576" i="1" s="1"/>
  <c r="Q576" i="1" s="1"/>
  <c r="R576" i="1" s="1"/>
  <c r="S576" i="1" s="1"/>
  <c r="T576" i="1" s="1"/>
  <c r="U576" i="1" s="1"/>
  <c r="V576" i="1" s="1"/>
  <c r="W576" i="1" s="1"/>
  <c r="X576" i="1" s="1"/>
  <c r="Y576" i="1" s="1"/>
  <c r="Z576" i="1" s="1"/>
  <c r="AA576" i="1" s="1"/>
  <c r="AB576" i="1" s="1"/>
  <c r="AC576" i="1" s="1"/>
  <c r="AD576" i="1" s="1"/>
  <c r="AE576" i="1" s="1"/>
  <c r="AF576" i="1" s="1"/>
  <c r="AG576" i="1" s="1"/>
  <c r="AH576" i="1" s="1"/>
  <c r="AI576" i="1" s="1"/>
  <c r="AJ576" i="1" s="1"/>
  <c r="AK576" i="1" s="1"/>
  <c r="AL576" i="1" s="1"/>
  <c r="AM576" i="1" s="1"/>
  <c r="AN576" i="1" s="1"/>
  <c r="AG747" i="1"/>
  <c r="AC137" i="1"/>
  <c r="AA747" i="1"/>
  <c r="AJ128" i="1"/>
  <c r="L742" i="2"/>
  <c r="AK117" i="1"/>
  <c r="AM128" i="1"/>
  <c r="Z110" i="1"/>
  <c r="AG108" i="1"/>
  <c r="AC739" i="1"/>
  <c r="AE739" i="1"/>
  <c r="AN737" i="1"/>
  <c r="AO737" i="1" s="1"/>
  <c r="AP737" i="1" s="1"/>
  <c r="AQ737" i="1" s="1"/>
  <c r="AR737" i="1" s="1"/>
  <c r="AS737" i="1" s="1"/>
  <c r="AT737" i="1" s="1"/>
  <c r="AU737" i="1" s="1"/>
  <c r="AV737" i="1" s="1"/>
  <c r="AW737" i="1" s="1"/>
  <c r="AX737" i="1" s="1"/>
  <c r="AY737" i="1" s="1"/>
  <c r="AZ737" i="1" s="1"/>
  <c r="BA737" i="1" s="1"/>
  <c r="BB737" i="1" s="1"/>
  <c r="BC737" i="1" s="1"/>
  <c r="BD737" i="1" s="1"/>
  <c r="BE737" i="1" s="1"/>
  <c r="BF737" i="1" s="1"/>
  <c r="BG737" i="1" s="1"/>
  <c r="BH737" i="1" s="1"/>
  <c r="I576" i="2"/>
  <c r="I745" i="2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L786" i="2"/>
  <c r="M786" i="2" s="1"/>
  <c r="N786" i="2" s="1"/>
  <c r="O786" i="2" s="1"/>
  <c r="P786" i="2" s="1"/>
  <c r="Q786" i="2" s="1"/>
  <c r="R786" i="2" s="1"/>
  <c r="S786" i="2" s="1"/>
  <c r="T786" i="2" s="1"/>
  <c r="U786" i="2" s="1"/>
  <c r="V786" i="2" s="1"/>
  <c r="W786" i="2" s="1"/>
  <c r="X786" i="2" s="1"/>
  <c r="Y786" i="2" s="1"/>
  <c r="Z786" i="2" s="1"/>
  <c r="AA786" i="2" s="1"/>
  <c r="AB786" i="2" s="1"/>
  <c r="AC786" i="2" s="1"/>
  <c r="AD786" i="2" s="1"/>
  <c r="AE786" i="2" s="1"/>
  <c r="AF786" i="2" s="1"/>
  <c r="AG786" i="2" s="1"/>
  <c r="AH786" i="2" s="1"/>
  <c r="AI786" i="2" s="1"/>
  <c r="AJ786" i="2" s="1"/>
  <c r="AK786" i="2" s="1"/>
  <c r="AL786" i="2" s="1"/>
  <c r="AM786" i="2" s="1"/>
  <c r="AN786" i="2" s="1"/>
  <c r="AN110" i="1"/>
  <c r="AO110" i="1" s="1"/>
  <c r="AP110" i="1" s="1"/>
  <c r="AQ110" i="1" s="1"/>
  <c r="AR110" i="1" s="1"/>
  <c r="AS110" i="1" s="1"/>
  <c r="AT110" i="1" s="1"/>
  <c r="AU110" i="1" s="1"/>
  <c r="AV110" i="1" s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AA110" i="1"/>
  <c r="AB739" i="1"/>
  <c r="AI739" i="1"/>
  <c r="AI747" i="1"/>
  <c r="AH747" i="1"/>
  <c r="AB108" i="1"/>
  <c r="AA108" i="1"/>
  <c r="AJ737" i="1"/>
  <c r="AK737" i="1"/>
  <c r="AH137" i="1"/>
  <c r="AG137" i="1"/>
  <c r="AF117" i="1"/>
  <c r="AF128" i="1"/>
  <c r="AE128" i="1"/>
  <c r="AB110" i="1"/>
  <c r="AF110" i="1"/>
  <c r="AJ739" i="1"/>
  <c r="AF739" i="1"/>
  <c r="AM747" i="1"/>
  <c r="AL747" i="1"/>
  <c r="AJ108" i="1"/>
  <c r="AL108" i="1"/>
  <c r="AL737" i="1"/>
  <c r="AM737" i="1"/>
  <c r="AL137" i="1"/>
  <c r="AJ117" i="1"/>
  <c r="AI117" i="1"/>
  <c r="AH128" i="1"/>
  <c r="AK128" i="1"/>
  <c r="L675" i="2"/>
  <c r="M675" i="2" s="1"/>
  <c r="N675" i="2" s="1"/>
  <c r="O675" i="2" s="1"/>
  <c r="P675" i="2" s="1"/>
  <c r="Q675" i="2" s="1"/>
  <c r="R675" i="2" s="1"/>
  <c r="S675" i="2" s="1"/>
  <c r="T675" i="2" s="1"/>
  <c r="U675" i="2" s="1"/>
  <c r="V675" i="2" s="1"/>
  <c r="W675" i="2" s="1"/>
  <c r="X675" i="2" s="1"/>
  <c r="Y675" i="2" s="1"/>
  <c r="Z675" i="2" s="1"/>
  <c r="AA675" i="2" s="1"/>
  <c r="AB675" i="2" s="1"/>
  <c r="AC675" i="2" s="1"/>
  <c r="AD675" i="2" s="1"/>
  <c r="AE675" i="2" s="1"/>
  <c r="AF675" i="2" s="1"/>
  <c r="AG675" i="2" s="1"/>
  <c r="AH675" i="2" s="1"/>
  <c r="AI675" i="2" s="1"/>
  <c r="AJ675" i="2" s="1"/>
  <c r="AK675" i="2" s="1"/>
  <c r="AL675" i="2" s="1"/>
  <c r="AM675" i="2" s="1"/>
  <c r="AN675" i="2" s="1"/>
  <c r="AG110" i="1"/>
  <c r="AE110" i="1"/>
  <c r="AN739" i="1"/>
  <c r="AA739" i="1"/>
  <c r="Z747" i="1"/>
  <c r="AE747" i="1"/>
  <c r="Z108" i="1"/>
  <c r="AB737" i="1"/>
  <c r="AA737" i="1"/>
  <c r="Z137" i="1"/>
  <c r="AE137" i="1"/>
  <c r="AC117" i="1"/>
  <c r="AA117" i="1"/>
  <c r="AD128" i="1"/>
  <c r="Z128" i="1"/>
  <c r="AJ110" i="1"/>
  <c r="AK110" i="1"/>
  <c r="AD739" i="1"/>
  <c r="AH739" i="1"/>
  <c r="AB747" i="1"/>
  <c r="AJ747" i="1"/>
  <c r="AK108" i="1"/>
  <c r="AG737" i="1"/>
  <c r="AC737" i="1"/>
  <c r="AI137" i="1"/>
  <c r="AB137" i="1"/>
  <c r="AM117" i="1"/>
  <c r="AN117" i="1"/>
  <c r="AO117" i="1" s="1"/>
  <c r="AP117" i="1" s="1"/>
  <c r="AQ117" i="1" s="1"/>
  <c r="AR117" i="1" s="1"/>
  <c r="AS117" i="1" s="1"/>
  <c r="AT117" i="1" s="1"/>
  <c r="AU117" i="1" s="1"/>
  <c r="AV117" i="1" s="1"/>
  <c r="AW117" i="1" s="1"/>
  <c r="AX117" i="1" s="1"/>
  <c r="AY117" i="1" s="1"/>
  <c r="AZ117" i="1" s="1"/>
  <c r="BA117" i="1" s="1"/>
  <c r="BB117" i="1" s="1"/>
  <c r="BC117" i="1" s="1"/>
  <c r="BD117" i="1" s="1"/>
  <c r="BE117" i="1" s="1"/>
  <c r="BF117" i="1" s="1"/>
  <c r="BG117" i="1" s="1"/>
  <c r="BH117" i="1" s="1"/>
  <c r="AN128" i="1"/>
  <c r="AO128" i="1" s="1"/>
  <c r="AP128" i="1" s="1"/>
  <c r="AQ128" i="1" s="1"/>
  <c r="AR128" i="1" s="1"/>
  <c r="AS128" i="1" s="1"/>
  <c r="AT128" i="1" s="1"/>
  <c r="AU128" i="1" s="1"/>
  <c r="AV128" i="1" s="1"/>
  <c r="AW128" i="1" s="1"/>
  <c r="AX128" i="1" s="1"/>
  <c r="AY128" i="1" s="1"/>
  <c r="AZ128" i="1" s="1"/>
  <c r="BA128" i="1" s="1"/>
  <c r="BB128" i="1" s="1"/>
  <c r="BC128" i="1" s="1"/>
  <c r="BD128" i="1" s="1"/>
  <c r="BE128" i="1" s="1"/>
  <c r="BF128" i="1" s="1"/>
  <c r="BG128" i="1" s="1"/>
  <c r="BH128" i="1" s="1"/>
  <c r="AB128" i="1"/>
  <c r="AM110" i="1"/>
  <c r="AL110" i="1"/>
  <c r="AK739" i="1"/>
  <c r="AF747" i="1"/>
  <c r="AC108" i="1"/>
  <c r="AF737" i="1"/>
  <c r="AE737" i="1"/>
  <c r="AJ137" i="1"/>
  <c r="AK137" i="1"/>
  <c r="AH117" i="1"/>
  <c r="AB117" i="1"/>
  <c r="AA128" i="1"/>
  <c r="I67" i="2"/>
  <c r="AI110" i="1"/>
  <c r="AG739" i="1"/>
  <c r="AL739" i="1"/>
  <c r="AC747" i="1"/>
  <c r="AN747" i="1"/>
  <c r="AO747" i="1" s="1"/>
  <c r="AP747" i="1" s="1"/>
  <c r="AQ747" i="1" s="1"/>
  <c r="AR747" i="1" s="1"/>
  <c r="AS747" i="1" s="1"/>
  <c r="AT747" i="1" s="1"/>
  <c r="AU747" i="1" s="1"/>
  <c r="AV747" i="1" s="1"/>
  <c r="AW747" i="1" s="1"/>
  <c r="AX747" i="1" s="1"/>
  <c r="AY747" i="1" s="1"/>
  <c r="AZ747" i="1" s="1"/>
  <c r="BA747" i="1" s="1"/>
  <c r="BB747" i="1" s="1"/>
  <c r="BC747" i="1" s="1"/>
  <c r="BD747" i="1" s="1"/>
  <c r="BE747" i="1" s="1"/>
  <c r="BF747" i="1" s="1"/>
  <c r="BG747" i="1" s="1"/>
  <c r="BH747" i="1" s="1"/>
  <c r="AE108" i="1"/>
  <c r="AD737" i="1"/>
  <c r="Z737" i="1"/>
  <c r="AD137" i="1"/>
  <c r="AM137" i="1"/>
  <c r="AD117" i="1"/>
  <c r="AL117" i="1"/>
  <c r="AC128" i="1"/>
  <c r="AL128" i="1"/>
  <c r="I786" i="2"/>
  <c r="I358" i="2"/>
  <c r="I675" i="2"/>
  <c r="I742" i="2"/>
  <c r="AH110" i="1"/>
  <c r="AM739" i="1"/>
  <c r="AK747" i="1"/>
  <c r="AN108" i="1"/>
  <c r="AO108" i="1" s="1"/>
  <c r="AP108" i="1" s="1"/>
  <c r="AQ108" i="1" s="1"/>
  <c r="AR108" i="1" s="1"/>
  <c r="AS108" i="1" s="1"/>
  <c r="AT108" i="1" s="1"/>
  <c r="AU108" i="1" s="1"/>
  <c r="AV108" i="1" s="1"/>
  <c r="AW108" i="1" s="1"/>
  <c r="AX108" i="1" s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AI108" i="1"/>
  <c r="AH737" i="1"/>
  <c r="AF137" i="1"/>
  <c r="Z117" i="1"/>
  <c r="AI128" i="1"/>
  <c r="Z763" i="1"/>
  <c r="AN763" i="1"/>
  <c r="AO763" i="1" s="1"/>
  <c r="AP763" i="1" s="1"/>
  <c r="AQ763" i="1" s="1"/>
  <c r="AR763" i="1" s="1"/>
  <c r="AS763" i="1" s="1"/>
  <c r="AT763" i="1" s="1"/>
  <c r="AU763" i="1" s="1"/>
  <c r="AV763" i="1" s="1"/>
  <c r="AW763" i="1" s="1"/>
  <c r="AX763" i="1" s="1"/>
  <c r="AY763" i="1" s="1"/>
  <c r="AZ763" i="1" s="1"/>
  <c r="BA763" i="1" s="1"/>
  <c r="BB763" i="1" s="1"/>
  <c r="BC763" i="1" s="1"/>
  <c r="BD763" i="1" s="1"/>
  <c r="BE763" i="1" s="1"/>
  <c r="BF763" i="1" s="1"/>
  <c r="BG763" i="1" s="1"/>
  <c r="BH763" i="1" s="1"/>
  <c r="AK763" i="1"/>
  <c r="AC763" i="1"/>
  <c r="L106" i="2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AJ752" i="1"/>
  <c r="AI752" i="1"/>
  <c r="AD763" i="1"/>
  <c r="AE763" i="1"/>
  <c r="AF763" i="1"/>
  <c r="AG763" i="1"/>
  <c r="AC752" i="1"/>
  <c r="AH763" i="1"/>
  <c r="AM763" i="1"/>
  <c r="Z476" i="1"/>
  <c r="AA476" i="1" s="1"/>
  <c r="AB476" i="1" s="1"/>
  <c r="AC476" i="1" s="1"/>
  <c r="AD476" i="1" s="1"/>
  <c r="AE476" i="1" s="1"/>
  <c r="AF476" i="1" s="1"/>
  <c r="AG476" i="1" s="1"/>
  <c r="AH476" i="1" s="1"/>
  <c r="AI476" i="1" s="1"/>
  <c r="AJ476" i="1" s="1"/>
  <c r="AK476" i="1" s="1"/>
  <c r="AL476" i="1" s="1"/>
  <c r="AM476" i="1" s="1"/>
  <c r="AN476" i="1" s="1"/>
  <c r="AO476" i="1" s="1"/>
  <c r="AP476" i="1" s="1"/>
  <c r="AQ476" i="1" s="1"/>
  <c r="AR476" i="1" s="1"/>
  <c r="AS476" i="1" s="1"/>
  <c r="AT476" i="1" s="1"/>
  <c r="AU476" i="1" s="1"/>
  <c r="AV476" i="1" s="1"/>
  <c r="AW476" i="1" s="1"/>
  <c r="AX476" i="1" s="1"/>
  <c r="AY476" i="1" s="1"/>
  <c r="AZ476" i="1" s="1"/>
  <c r="BA476" i="1" s="1"/>
  <c r="BB476" i="1" s="1"/>
  <c r="BC476" i="1" s="1"/>
  <c r="BD476" i="1" s="1"/>
  <c r="BE476" i="1" s="1"/>
  <c r="BF476" i="1" s="1"/>
  <c r="BG476" i="1" s="1"/>
  <c r="BH476" i="1" s="1"/>
  <c r="AC126" i="1"/>
  <c r="AF126" i="1"/>
  <c r="AE135" i="1"/>
  <c r="AD135" i="1"/>
  <c r="I569" i="2"/>
  <c r="AJ740" i="1"/>
  <c r="AL126" i="1"/>
  <c r="AI126" i="1"/>
  <c r="Z135" i="1"/>
  <c r="AA740" i="1"/>
  <c r="AD126" i="1"/>
  <c r="AK126" i="1"/>
  <c r="AJ135" i="1"/>
  <c r="AK135" i="1"/>
  <c r="M120" i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N126" i="1"/>
  <c r="AO126" i="1" s="1"/>
  <c r="AP126" i="1" s="1"/>
  <c r="AQ126" i="1" s="1"/>
  <c r="AR126" i="1" s="1"/>
  <c r="AS126" i="1" s="1"/>
  <c r="AT126" i="1" s="1"/>
  <c r="AU126" i="1" s="1"/>
  <c r="AV126" i="1" s="1"/>
  <c r="AW126" i="1" s="1"/>
  <c r="AX126" i="1" s="1"/>
  <c r="AY126" i="1" s="1"/>
  <c r="AZ126" i="1" s="1"/>
  <c r="BA126" i="1" s="1"/>
  <c r="BB126" i="1" s="1"/>
  <c r="BC126" i="1" s="1"/>
  <c r="BD126" i="1" s="1"/>
  <c r="BE126" i="1" s="1"/>
  <c r="BF126" i="1" s="1"/>
  <c r="BG126" i="1" s="1"/>
  <c r="BH126" i="1" s="1"/>
  <c r="AM126" i="1"/>
  <c r="M661" i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X661" i="1" s="1"/>
  <c r="Y661" i="1" s="1"/>
  <c r="Z661" i="1" s="1"/>
  <c r="AA661" i="1" s="1"/>
  <c r="AB661" i="1" s="1"/>
  <c r="AC661" i="1" s="1"/>
  <c r="AD661" i="1" s="1"/>
  <c r="AE661" i="1" s="1"/>
  <c r="AF661" i="1" s="1"/>
  <c r="AG661" i="1" s="1"/>
  <c r="AH661" i="1" s="1"/>
  <c r="AI661" i="1" s="1"/>
  <c r="AJ661" i="1" s="1"/>
  <c r="AK661" i="1" s="1"/>
  <c r="AL661" i="1" s="1"/>
  <c r="AM661" i="1" s="1"/>
  <c r="AN661" i="1" s="1"/>
  <c r="AO661" i="1" s="1"/>
  <c r="AP661" i="1" s="1"/>
  <c r="AQ661" i="1" s="1"/>
  <c r="AR661" i="1" s="1"/>
  <c r="AS661" i="1" s="1"/>
  <c r="AT661" i="1" s="1"/>
  <c r="AU661" i="1" s="1"/>
  <c r="AV661" i="1" s="1"/>
  <c r="AW661" i="1" s="1"/>
  <c r="AX661" i="1" s="1"/>
  <c r="AY661" i="1" s="1"/>
  <c r="AZ661" i="1" s="1"/>
  <c r="BA661" i="1" s="1"/>
  <c r="BB661" i="1" s="1"/>
  <c r="BC661" i="1" s="1"/>
  <c r="BD661" i="1" s="1"/>
  <c r="BE661" i="1" s="1"/>
  <c r="BF661" i="1" s="1"/>
  <c r="BG661" i="1" s="1"/>
  <c r="BH661" i="1" s="1"/>
  <c r="AH126" i="1"/>
  <c r="AI135" i="1"/>
  <c r="AN107" i="1"/>
  <c r="AO107" i="1" s="1"/>
  <c r="AP107" i="1" s="1"/>
  <c r="AQ107" i="1" s="1"/>
  <c r="AR107" i="1" s="1"/>
  <c r="AS107" i="1" s="1"/>
  <c r="AT107" i="1" s="1"/>
  <c r="AU107" i="1" s="1"/>
  <c r="AV107" i="1" s="1"/>
  <c r="AW107" i="1" s="1"/>
  <c r="AX107" i="1" s="1"/>
  <c r="AY107" i="1" s="1"/>
  <c r="AZ107" i="1" s="1"/>
  <c r="BA107" i="1" s="1"/>
  <c r="BB107" i="1" s="1"/>
  <c r="BC107" i="1" s="1"/>
  <c r="BD107" i="1" s="1"/>
  <c r="BE107" i="1" s="1"/>
  <c r="BF107" i="1" s="1"/>
  <c r="BG107" i="1" s="1"/>
  <c r="BH107" i="1" s="1"/>
  <c r="AF107" i="1"/>
  <c r="AA112" i="1"/>
  <c r="Z112" i="1"/>
  <c r="AF750" i="1"/>
  <c r="AG750" i="1"/>
  <c r="M573" i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X573" i="1" s="1"/>
  <c r="Y573" i="1" s="1"/>
  <c r="Z573" i="1" s="1"/>
  <c r="AA573" i="1" s="1"/>
  <c r="AB573" i="1" s="1"/>
  <c r="AC573" i="1" s="1"/>
  <c r="AD573" i="1" s="1"/>
  <c r="AE573" i="1" s="1"/>
  <c r="AF573" i="1" s="1"/>
  <c r="AG573" i="1" s="1"/>
  <c r="AH573" i="1" s="1"/>
  <c r="AI573" i="1" s="1"/>
  <c r="AJ573" i="1" s="1"/>
  <c r="AK573" i="1" s="1"/>
  <c r="AL573" i="1" s="1"/>
  <c r="AM573" i="1" s="1"/>
  <c r="AN573" i="1" s="1"/>
  <c r="AE107" i="1"/>
  <c r="AD107" i="1"/>
  <c r="AC112" i="1"/>
  <c r="AB112" i="1"/>
  <c r="AL115" i="1"/>
  <c r="AG115" i="1"/>
  <c r="AA750" i="1"/>
  <c r="AI750" i="1"/>
  <c r="AG107" i="1"/>
  <c r="AJ107" i="1"/>
  <c r="AG112" i="1"/>
  <c r="AH112" i="1"/>
  <c r="AL750" i="1"/>
  <c r="AI107" i="1"/>
  <c r="AB107" i="1"/>
  <c r="AL112" i="1"/>
  <c r="AB115" i="1"/>
  <c r="AC115" i="1"/>
  <c r="AM750" i="1"/>
  <c r="AN750" i="1"/>
  <c r="AO750" i="1" s="1"/>
  <c r="AP750" i="1" s="1"/>
  <c r="AQ750" i="1" s="1"/>
  <c r="AR750" i="1" s="1"/>
  <c r="AS750" i="1" s="1"/>
  <c r="AT750" i="1" s="1"/>
  <c r="AU750" i="1" s="1"/>
  <c r="AV750" i="1" s="1"/>
  <c r="AW750" i="1" s="1"/>
  <c r="AX750" i="1" s="1"/>
  <c r="AY750" i="1" s="1"/>
  <c r="AZ750" i="1" s="1"/>
  <c r="BA750" i="1" s="1"/>
  <c r="BB750" i="1" s="1"/>
  <c r="BC750" i="1" s="1"/>
  <c r="BD750" i="1" s="1"/>
  <c r="BE750" i="1" s="1"/>
  <c r="BF750" i="1" s="1"/>
  <c r="BG750" i="1" s="1"/>
  <c r="BH750" i="1" s="1"/>
  <c r="I701" i="2"/>
  <c r="Z107" i="1"/>
  <c r="AH107" i="1"/>
  <c r="AF112" i="1"/>
  <c r="AI112" i="1"/>
  <c r="AD115" i="1"/>
  <c r="AN115" i="1"/>
  <c r="AO115" i="1" s="1"/>
  <c r="AP115" i="1" s="1"/>
  <c r="AQ115" i="1" s="1"/>
  <c r="AR115" i="1" s="1"/>
  <c r="AS115" i="1" s="1"/>
  <c r="AT115" i="1" s="1"/>
  <c r="AU115" i="1" s="1"/>
  <c r="AV115" i="1" s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Z750" i="1"/>
  <c r="AH750" i="1"/>
  <c r="AK107" i="1"/>
  <c r="AA107" i="1"/>
  <c r="AJ112" i="1"/>
  <c r="AK112" i="1"/>
  <c r="AM115" i="1"/>
  <c r="AE115" i="1"/>
  <c r="AJ121" i="1"/>
  <c r="AB750" i="1"/>
  <c r="AC750" i="1"/>
  <c r="AC107" i="1"/>
  <c r="AN112" i="1"/>
  <c r="AO112" i="1" s="1"/>
  <c r="AP112" i="1" s="1"/>
  <c r="AQ112" i="1" s="1"/>
  <c r="AR112" i="1" s="1"/>
  <c r="AS112" i="1" s="1"/>
  <c r="AT112" i="1" s="1"/>
  <c r="AU112" i="1" s="1"/>
  <c r="AV112" i="1" s="1"/>
  <c r="AW112" i="1" s="1"/>
  <c r="AX112" i="1" s="1"/>
  <c r="AY112" i="1" s="1"/>
  <c r="AZ112" i="1" s="1"/>
  <c r="BA112" i="1" s="1"/>
  <c r="BB112" i="1" s="1"/>
  <c r="BC112" i="1" s="1"/>
  <c r="BD112" i="1" s="1"/>
  <c r="BE112" i="1" s="1"/>
  <c r="BF112" i="1" s="1"/>
  <c r="BG112" i="1" s="1"/>
  <c r="BH112" i="1" s="1"/>
  <c r="Z115" i="1"/>
  <c r="AD750" i="1"/>
  <c r="AM108" i="1"/>
  <c r="AF108" i="1"/>
  <c r="AH108" i="1"/>
  <c r="Z740" i="1"/>
  <c r="AF740" i="1"/>
  <c r="I553" i="2"/>
  <c r="AC118" i="1"/>
  <c r="AD740" i="1"/>
  <c r="AA118" i="1"/>
  <c r="AC740" i="1"/>
  <c r="AH740" i="1"/>
  <c r="AG740" i="1"/>
  <c r="AL740" i="1"/>
  <c r="I150" i="2"/>
  <c r="AB740" i="1"/>
  <c r="AI740" i="1"/>
  <c r="AK740" i="1"/>
  <c r="I476" i="2"/>
  <c r="M122" i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L717" i="2"/>
  <c r="M717" i="2" s="1"/>
  <c r="N717" i="2" s="1"/>
  <c r="O717" i="2" s="1"/>
  <c r="P717" i="2" s="1"/>
  <c r="Q717" i="2" s="1"/>
  <c r="R717" i="2" s="1"/>
  <c r="S717" i="2" s="1"/>
  <c r="T717" i="2" s="1"/>
  <c r="U717" i="2" s="1"/>
  <c r="V717" i="2" s="1"/>
  <c r="W717" i="2" s="1"/>
  <c r="X717" i="2" s="1"/>
  <c r="Y717" i="2" s="1"/>
  <c r="Z717" i="2" s="1"/>
  <c r="AA717" i="2" s="1"/>
  <c r="AB717" i="2" s="1"/>
  <c r="AC717" i="2" s="1"/>
  <c r="AD717" i="2" s="1"/>
  <c r="AE717" i="2" s="1"/>
  <c r="AF717" i="2" s="1"/>
  <c r="AG717" i="2" s="1"/>
  <c r="AH717" i="2" s="1"/>
  <c r="AI717" i="2" s="1"/>
  <c r="AJ717" i="2" s="1"/>
  <c r="AK717" i="2" s="1"/>
  <c r="AL717" i="2" s="1"/>
  <c r="AM717" i="2" s="1"/>
  <c r="AN717" i="2" s="1"/>
  <c r="I106" i="2"/>
  <c r="I335" i="2"/>
  <c r="AK755" i="1"/>
  <c r="AC111" i="1"/>
  <c r="I550" i="2"/>
  <c r="I694" i="2"/>
  <c r="L694" i="2"/>
  <c r="M694" i="2" s="1"/>
  <c r="N694" i="2" s="1"/>
  <c r="O694" i="2" s="1"/>
  <c r="P694" i="2" s="1"/>
  <c r="Q694" i="2" s="1"/>
  <c r="R694" i="2" s="1"/>
  <c r="S694" i="2" s="1"/>
  <c r="T694" i="2" s="1"/>
  <c r="U694" i="2" s="1"/>
  <c r="V694" i="2" s="1"/>
  <c r="W694" i="2" s="1"/>
  <c r="X694" i="2" s="1"/>
  <c r="Y694" i="2" s="1"/>
  <c r="Z694" i="2" s="1"/>
  <c r="AA694" i="2" s="1"/>
  <c r="AB694" i="2" s="1"/>
  <c r="AC694" i="2" s="1"/>
  <c r="AD694" i="2" s="1"/>
  <c r="AE694" i="2" s="1"/>
  <c r="AF694" i="2" s="1"/>
  <c r="AG694" i="2" s="1"/>
  <c r="AH694" i="2" s="1"/>
  <c r="AI694" i="2" s="1"/>
  <c r="AJ694" i="2" s="1"/>
  <c r="AK694" i="2" s="1"/>
  <c r="AL694" i="2" s="1"/>
  <c r="AM694" i="2" s="1"/>
  <c r="AN694" i="2" s="1"/>
  <c r="AL755" i="1"/>
  <c r="AD111" i="1"/>
  <c r="AF121" i="1"/>
  <c r="AF755" i="1"/>
  <c r="AI755" i="1"/>
  <c r="AC121" i="1"/>
  <c r="AL121" i="1"/>
  <c r="Z111" i="1"/>
  <c r="AK111" i="1"/>
  <c r="AH755" i="1"/>
  <c r="AD755" i="1"/>
  <c r="AI121" i="1"/>
  <c r="AK121" i="1"/>
  <c r="AF111" i="1"/>
  <c r="AN111" i="1"/>
  <c r="AO111" i="1" s="1"/>
  <c r="AP111" i="1" s="1"/>
  <c r="AQ111" i="1" s="1"/>
  <c r="AR111" i="1" s="1"/>
  <c r="AS111" i="1" s="1"/>
  <c r="AT111" i="1" s="1"/>
  <c r="AU111" i="1" s="1"/>
  <c r="AV111" i="1" s="1"/>
  <c r="AW111" i="1" s="1"/>
  <c r="AX111" i="1" s="1"/>
  <c r="AY111" i="1" s="1"/>
  <c r="AZ111" i="1" s="1"/>
  <c r="BA111" i="1" s="1"/>
  <c r="BB111" i="1" s="1"/>
  <c r="BC111" i="1" s="1"/>
  <c r="BD111" i="1" s="1"/>
  <c r="BE111" i="1" s="1"/>
  <c r="BF111" i="1" s="1"/>
  <c r="BG111" i="1" s="1"/>
  <c r="BH111" i="1" s="1"/>
  <c r="AJ755" i="1"/>
  <c r="AA755" i="1"/>
  <c r="Z121" i="1"/>
  <c r="AH121" i="1"/>
  <c r="AI111" i="1"/>
  <c r="AJ111" i="1"/>
  <c r="AN755" i="1"/>
  <c r="AO755" i="1" s="1"/>
  <c r="AP755" i="1" s="1"/>
  <c r="AQ755" i="1" s="1"/>
  <c r="AR755" i="1" s="1"/>
  <c r="AS755" i="1" s="1"/>
  <c r="AT755" i="1" s="1"/>
  <c r="AU755" i="1" s="1"/>
  <c r="AV755" i="1" s="1"/>
  <c r="AW755" i="1" s="1"/>
  <c r="AX755" i="1" s="1"/>
  <c r="AY755" i="1" s="1"/>
  <c r="AZ755" i="1" s="1"/>
  <c r="BA755" i="1" s="1"/>
  <c r="BB755" i="1" s="1"/>
  <c r="BC755" i="1" s="1"/>
  <c r="BD755" i="1" s="1"/>
  <c r="BE755" i="1" s="1"/>
  <c r="BF755" i="1" s="1"/>
  <c r="BG755" i="1" s="1"/>
  <c r="BH755" i="1" s="1"/>
  <c r="AD121" i="1"/>
  <c r="AG111" i="1"/>
  <c r="AM111" i="1"/>
  <c r="M106" i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AC106" i="1" s="1"/>
  <c r="AD106" i="1" s="1"/>
  <c r="AE106" i="1" s="1"/>
  <c r="AF106" i="1" s="1"/>
  <c r="AG106" i="1" s="1"/>
  <c r="AH106" i="1" s="1"/>
  <c r="AI106" i="1" s="1"/>
  <c r="AJ106" i="1" s="1"/>
  <c r="AK106" i="1" s="1"/>
  <c r="AL106" i="1" s="1"/>
  <c r="AM106" i="1" s="1"/>
  <c r="AN106" i="1" s="1"/>
  <c r="L795" i="2"/>
  <c r="M795" i="2" s="1"/>
  <c r="N795" i="2" s="1"/>
  <c r="O795" i="2" s="1"/>
  <c r="P795" i="2" s="1"/>
  <c r="Q795" i="2" s="1"/>
  <c r="R795" i="2" s="1"/>
  <c r="S795" i="2" s="1"/>
  <c r="T795" i="2" s="1"/>
  <c r="U795" i="2" s="1"/>
  <c r="V795" i="2" s="1"/>
  <c r="W795" i="2" s="1"/>
  <c r="X795" i="2" s="1"/>
  <c r="Y795" i="2" s="1"/>
  <c r="Z795" i="2" s="1"/>
  <c r="AA795" i="2" s="1"/>
  <c r="AB795" i="2" s="1"/>
  <c r="AC795" i="2" s="1"/>
  <c r="AD795" i="2" s="1"/>
  <c r="AE795" i="2" s="1"/>
  <c r="AF795" i="2" s="1"/>
  <c r="AG795" i="2" s="1"/>
  <c r="AH795" i="2" s="1"/>
  <c r="AI795" i="2" s="1"/>
  <c r="AJ795" i="2" s="1"/>
  <c r="AK795" i="2" s="1"/>
  <c r="AL795" i="2" s="1"/>
  <c r="AM795" i="2" s="1"/>
  <c r="AN795" i="2" s="1"/>
  <c r="AM755" i="1"/>
  <c r="AC755" i="1"/>
  <c r="AM121" i="1"/>
  <c r="AA121" i="1"/>
  <c r="AH111" i="1"/>
  <c r="AL111" i="1"/>
  <c r="L550" i="2"/>
  <c r="M550" i="2" s="1"/>
  <c r="N550" i="2" s="1"/>
  <c r="O550" i="2" s="1"/>
  <c r="P550" i="2" s="1"/>
  <c r="Q550" i="2" s="1"/>
  <c r="R550" i="2" s="1"/>
  <c r="S550" i="2" s="1"/>
  <c r="T550" i="2" s="1"/>
  <c r="U550" i="2" s="1"/>
  <c r="V550" i="2" s="1"/>
  <c r="W550" i="2" s="1"/>
  <c r="X550" i="2" s="1"/>
  <c r="Y550" i="2" s="1"/>
  <c r="Z550" i="2" s="1"/>
  <c r="AA550" i="2" s="1"/>
  <c r="AB550" i="2" s="1"/>
  <c r="AC550" i="2" s="1"/>
  <c r="AD550" i="2" s="1"/>
  <c r="AE550" i="2" s="1"/>
  <c r="AF550" i="2" s="1"/>
  <c r="AG550" i="2" s="1"/>
  <c r="AH550" i="2" s="1"/>
  <c r="AI550" i="2" s="1"/>
  <c r="AJ550" i="2" s="1"/>
  <c r="AK550" i="2" s="1"/>
  <c r="AL550" i="2" s="1"/>
  <c r="AM550" i="2" s="1"/>
  <c r="AN550" i="2" s="1"/>
  <c r="Z755" i="1"/>
  <c r="AE755" i="1"/>
  <c r="AG121" i="1"/>
  <c r="AB121" i="1"/>
  <c r="AB111" i="1"/>
  <c r="AB755" i="1"/>
  <c r="AN121" i="1"/>
  <c r="AO121" i="1" s="1"/>
  <c r="AP121" i="1" s="1"/>
  <c r="AQ121" i="1" s="1"/>
  <c r="AR121" i="1" s="1"/>
  <c r="AS121" i="1" s="1"/>
  <c r="AT121" i="1" s="1"/>
  <c r="AU121" i="1" s="1"/>
  <c r="AV121" i="1" s="1"/>
  <c r="AW121" i="1" s="1"/>
  <c r="AX121" i="1" s="1"/>
  <c r="AY121" i="1" s="1"/>
  <c r="AZ121" i="1" s="1"/>
  <c r="BA121" i="1" s="1"/>
  <c r="BB121" i="1" s="1"/>
  <c r="BC121" i="1" s="1"/>
  <c r="BD121" i="1" s="1"/>
  <c r="BE121" i="1" s="1"/>
  <c r="BF121" i="1" s="1"/>
  <c r="BG121" i="1" s="1"/>
  <c r="BH121" i="1" s="1"/>
  <c r="AA111" i="1"/>
  <c r="AD118" i="1"/>
  <c r="AJ118" i="1"/>
  <c r="AB746" i="1"/>
  <c r="AE118" i="1"/>
  <c r="AM118" i="1"/>
  <c r="AA746" i="1"/>
  <c r="AD746" i="1"/>
  <c r="L749" i="2"/>
  <c r="AL118" i="1"/>
  <c r="AN118" i="1"/>
  <c r="AO118" i="1" s="1"/>
  <c r="AP118" i="1" s="1"/>
  <c r="AQ118" i="1" s="1"/>
  <c r="AR118" i="1" s="1"/>
  <c r="AS118" i="1" s="1"/>
  <c r="AT118" i="1" s="1"/>
  <c r="AU118" i="1" s="1"/>
  <c r="AV118" i="1" s="1"/>
  <c r="AW118" i="1" s="1"/>
  <c r="AX118" i="1" s="1"/>
  <c r="AY118" i="1" s="1"/>
  <c r="AZ118" i="1" s="1"/>
  <c r="BA118" i="1" s="1"/>
  <c r="BB118" i="1" s="1"/>
  <c r="BC118" i="1" s="1"/>
  <c r="BD118" i="1" s="1"/>
  <c r="BE118" i="1" s="1"/>
  <c r="BF118" i="1" s="1"/>
  <c r="BG118" i="1" s="1"/>
  <c r="BH118" i="1" s="1"/>
  <c r="AC746" i="1"/>
  <c r="AM746" i="1"/>
  <c r="AG118" i="1"/>
  <c r="AB118" i="1"/>
  <c r="AE746" i="1"/>
  <c r="AH746" i="1"/>
  <c r="AI118" i="1"/>
  <c r="AH118" i="1"/>
  <c r="AK746" i="1"/>
  <c r="AJ746" i="1"/>
  <c r="AF118" i="1"/>
  <c r="Z118" i="1"/>
  <c r="AI746" i="1"/>
  <c r="AL746" i="1"/>
  <c r="AF746" i="1"/>
  <c r="AF649" i="1"/>
  <c r="I624" i="2"/>
  <c r="I654" i="2"/>
  <c r="AB123" i="1"/>
  <c r="AC123" i="1"/>
  <c r="AL743" i="1"/>
  <c r="AI743" i="1"/>
  <c r="AM743" i="1"/>
  <c r="I765" i="2"/>
  <c r="I769" i="2" s="1"/>
  <c r="AF123" i="1"/>
  <c r="AD743" i="1"/>
  <c r="AA743" i="1"/>
  <c r="L553" i="2"/>
  <c r="M553" i="2" s="1"/>
  <c r="N553" i="2" s="1"/>
  <c r="O553" i="2" s="1"/>
  <c r="P553" i="2" s="1"/>
  <c r="Q553" i="2" s="1"/>
  <c r="R553" i="2" s="1"/>
  <c r="S553" i="2" s="1"/>
  <c r="T553" i="2" s="1"/>
  <c r="U553" i="2" s="1"/>
  <c r="V553" i="2" s="1"/>
  <c r="W553" i="2" s="1"/>
  <c r="X553" i="2" s="1"/>
  <c r="Y553" i="2" s="1"/>
  <c r="Z553" i="2" s="1"/>
  <c r="AA553" i="2" s="1"/>
  <c r="AB553" i="2" s="1"/>
  <c r="AC553" i="2" s="1"/>
  <c r="AD553" i="2" s="1"/>
  <c r="AE553" i="2" s="1"/>
  <c r="AF553" i="2" s="1"/>
  <c r="AG553" i="2" s="1"/>
  <c r="AH553" i="2" s="1"/>
  <c r="AI553" i="2" s="1"/>
  <c r="AJ553" i="2" s="1"/>
  <c r="AK553" i="2" s="1"/>
  <c r="AL553" i="2" s="1"/>
  <c r="AM553" i="2" s="1"/>
  <c r="AN553" i="2" s="1"/>
  <c r="J654" i="1"/>
  <c r="J654" i="2" s="1"/>
  <c r="L661" i="2"/>
  <c r="M661" i="2" s="1"/>
  <c r="N661" i="2" s="1"/>
  <c r="O661" i="2" s="1"/>
  <c r="P661" i="2" s="1"/>
  <c r="Q661" i="2" s="1"/>
  <c r="R661" i="2" s="1"/>
  <c r="S661" i="2" s="1"/>
  <c r="T661" i="2" s="1"/>
  <c r="U661" i="2" s="1"/>
  <c r="V661" i="2" s="1"/>
  <c r="W661" i="2" s="1"/>
  <c r="X661" i="2" s="1"/>
  <c r="Y661" i="2" s="1"/>
  <c r="Z661" i="2" s="1"/>
  <c r="AA661" i="2" s="1"/>
  <c r="AB661" i="2" s="1"/>
  <c r="AC661" i="2" s="1"/>
  <c r="AD661" i="2" s="1"/>
  <c r="AE661" i="2" s="1"/>
  <c r="AF661" i="2" s="1"/>
  <c r="AG661" i="2" s="1"/>
  <c r="AH661" i="2" s="1"/>
  <c r="AI661" i="2" s="1"/>
  <c r="AJ661" i="2" s="1"/>
  <c r="AK661" i="2" s="1"/>
  <c r="AL661" i="2" s="1"/>
  <c r="AM661" i="2" s="1"/>
  <c r="AN661" i="2" s="1"/>
  <c r="K173" i="1"/>
  <c r="L173" i="1" s="1"/>
  <c r="N657" i="2"/>
  <c r="O657" i="2" s="1"/>
  <c r="P657" i="2" s="1"/>
  <c r="Q657" i="2" s="1"/>
  <c r="R657" i="2" s="1"/>
  <c r="S657" i="2" s="1"/>
  <c r="T657" i="2" s="1"/>
  <c r="U657" i="2" s="1"/>
  <c r="V657" i="2" s="1"/>
  <c r="W657" i="2" s="1"/>
  <c r="X657" i="2" s="1"/>
  <c r="Y657" i="2" s="1"/>
  <c r="Z657" i="2" s="1"/>
  <c r="AA657" i="2" s="1"/>
  <c r="AB657" i="2" s="1"/>
  <c r="AC657" i="2" s="1"/>
  <c r="AD657" i="2" s="1"/>
  <c r="AE657" i="2" s="1"/>
  <c r="AF657" i="2" s="1"/>
  <c r="AG657" i="2" s="1"/>
  <c r="AH657" i="2" s="1"/>
  <c r="AI657" i="2" s="1"/>
  <c r="AJ657" i="2" s="1"/>
  <c r="AK657" i="2" s="1"/>
  <c r="AL657" i="2" s="1"/>
  <c r="AM657" i="2" s="1"/>
  <c r="AN657" i="2" s="1"/>
  <c r="AO760" i="1"/>
  <c r="AP760" i="1" s="1"/>
  <c r="AQ760" i="1" s="1"/>
  <c r="AR760" i="1" s="1"/>
  <c r="AS760" i="1" s="1"/>
  <c r="AT760" i="1" s="1"/>
  <c r="AU760" i="1" s="1"/>
  <c r="AV760" i="1" s="1"/>
  <c r="AW760" i="1" s="1"/>
  <c r="AX760" i="1" s="1"/>
  <c r="AY760" i="1" s="1"/>
  <c r="AZ760" i="1" s="1"/>
  <c r="BA760" i="1" s="1"/>
  <c r="BB760" i="1" s="1"/>
  <c r="BC760" i="1" s="1"/>
  <c r="BD760" i="1" s="1"/>
  <c r="BE760" i="1" s="1"/>
  <c r="BF760" i="1" s="1"/>
  <c r="BG760" i="1" s="1"/>
  <c r="BH760" i="1" s="1"/>
  <c r="AO740" i="1"/>
  <c r="AP740" i="1" s="1"/>
  <c r="AQ740" i="1" s="1"/>
  <c r="AR740" i="1" s="1"/>
  <c r="AS740" i="1" s="1"/>
  <c r="AT740" i="1" s="1"/>
  <c r="AU740" i="1" s="1"/>
  <c r="AV740" i="1" s="1"/>
  <c r="AW740" i="1" s="1"/>
  <c r="AX740" i="1" s="1"/>
  <c r="AY740" i="1" s="1"/>
  <c r="AZ740" i="1" s="1"/>
  <c r="BA740" i="1" s="1"/>
  <c r="BB740" i="1" s="1"/>
  <c r="BC740" i="1" s="1"/>
  <c r="BD740" i="1" s="1"/>
  <c r="BE740" i="1" s="1"/>
  <c r="BF740" i="1" s="1"/>
  <c r="BG740" i="1" s="1"/>
  <c r="BH740" i="1" s="1"/>
  <c r="AO744" i="1"/>
  <c r="AP744" i="1" s="1"/>
  <c r="AQ744" i="1" s="1"/>
  <c r="AR744" i="1" s="1"/>
  <c r="AS744" i="1" s="1"/>
  <c r="AT744" i="1" s="1"/>
  <c r="AU744" i="1" s="1"/>
  <c r="AV744" i="1" s="1"/>
  <c r="AW744" i="1" s="1"/>
  <c r="AX744" i="1" s="1"/>
  <c r="AY744" i="1" s="1"/>
  <c r="AZ744" i="1" s="1"/>
  <c r="BA744" i="1" s="1"/>
  <c r="BB744" i="1" s="1"/>
  <c r="BC744" i="1" s="1"/>
  <c r="BD744" i="1" s="1"/>
  <c r="BE744" i="1" s="1"/>
  <c r="BF744" i="1" s="1"/>
  <c r="BG744" i="1" s="1"/>
  <c r="BH744" i="1" s="1"/>
  <c r="AO756" i="1"/>
  <c r="AP756" i="1" s="1"/>
  <c r="AQ756" i="1" s="1"/>
  <c r="AR756" i="1" s="1"/>
  <c r="AS756" i="1" s="1"/>
  <c r="AT756" i="1" s="1"/>
  <c r="AU756" i="1" s="1"/>
  <c r="AV756" i="1" s="1"/>
  <c r="AW756" i="1" s="1"/>
  <c r="AX756" i="1" s="1"/>
  <c r="AY756" i="1" s="1"/>
  <c r="AZ756" i="1" s="1"/>
  <c r="BA756" i="1" s="1"/>
  <c r="BB756" i="1" s="1"/>
  <c r="BC756" i="1" s="1"/>
  <c r="BD756" i="1" s="1"/>
  <c r="BE756" i="1" s="1"/>
  <c r="BF756" i="1" s="1"/>
  <c r="BG756" i="1" s="1"/>
  <c r="BH756" i="1" s="1"/>
  <c r="AO753" i="1"/>
  <c r="AP753" i="1" s="1"/>
  <c r="AQ753" i="1" s="1"/>
  <c r="AR753" i="1" s="1"/>
  <c r="AS753" i="1" s="1"/>
  <c r="AT753" i="1" s="1"/>
  <c r="AU753" i="1" s="1"/>
  <c r="AV753" i="1" s="1"/>
  <c r="AW753" i="1" s="1"/>
  <c r="AX753" i="1" s="1"/>
  <c r="AY753" i="1" s="1"/>
  <c r="AZ753" i="1" s="1"/>
  <c r="BA753" i="1" s="1"/>
  <c r="BB753" i="1" s="1"/>
  <c r="BC753" i="1" s="1"/>
  <c r="BD753" i="1" s="1"/>
  <c r="BE753" i="1" s="1"/>
  <c r="BF753" i="1" s="1"/>
  <c r="BG753" i="1" s="1"/>
  <c r="BH753" i="1" s="1"/>
  <c r="AO736" i="1"/>
  <c r="AP736" i="1" s="1"/>
  <c r="AQ736" i="1" s="1"/>
  <c r="AR736" i="1" s="1"/>
  <c r="AS736" i="1" s="1"/>
  <c r="AT736" i="1" s="1"/>
  <c r="AU736" i="1" s="1"/>
  <c r="AV736" i="1" s="1"/>
  <c r="AW736" i="1" s="1"/>
  <c r="AX736" i="1" s="1"/>
  <c r="AY736" i="1" s="1"/>
  <c r="AZ736" i="1" s="1"/>
  <c r="BA736" i="1" s="1"/>
  <c r="BB736" i="1" s="1"/>
  <c r="BC736" i="1" s="1"/>
  <c r="BD736" i="1" s="1"/>
  <c r="BE736" i="1" s="1"/>
  <c r="BF736" i="1" s="1"/>
  <c r="BG736" i="1" s="1"/>
  <c r="BH736" i="1" s="1"/>
  <c r="AO743" i="1"/>
  <c r="AP743" i="1" s="1"/>
  <c r="AQ743" i="1" s="1"/>
  <c r="AR743" i="1" s="1"/>
  <c r="AS743" i="1" s="1"/>
  <c r="AT743" i="1" s="1"/>
  <c r="AU743" i="1" s="1"/>
  <c r="AV743" i="1" s="1"/>
  <c r="AW743" i="1" s="1"/>
  <c r="AX743" i="1" s="1"/>
  <c r="AY743" i="1" s="1"/>
  <c r="AZ743" i="1" s="1"/>
  <c r="BA743" i="1" s="1"/>
  <c r="BB743" i="1" s="1"/>
  <c r="BC743" i="1" s="1"/>
  <c r="BD743" i="1" s="1"/>
  <c r="BE743" i="1" s="1"/>
  <c r="BF743" i="1" s="1"/>
  <c r="BG743" i="1" s="1"/>
  <c r="BH743" i="1" s="1"/>
  <c r="AO739" i="1"/>
  <c r="AP739" i="1" s="1"/>
  <c r="AQ739" i="1" s="1"/>
  <c r="AR739" i="1" s="1"/>
  <c r="AS739" i="1" s="1"/>
  <c r="AT739" i="1" s="1"/>
  <c r="AU739" i="1" s="1"/>
  <c r="AV739" i="1" s="1"/>
  <c r="AW739" i="1" s="1"/>
  <c r="AX739" i="1" s="1"/>
  <c r="AY739" i="1" s="1"/>
  <c r="AZ739" i="1" s="1"/>
  <c r="BA739" i="1" s="1"/>
  <c r="BB739" i="1" s="1"/>
  <c r="BC739" i="1" s="1"/>
  <c r="BD739" i="1" s="1"/>
  <c r="BE739" i="1" s="1"/>
  <c r="BF739" i="1" s="1"/>
  <c r="BG739" i="1" s="1"/>
  <c r="BH739" i="1" s="1"/>
  <c r="AO759" i="1"/>
  <c r="AP759" i="1" s="1"/>
  <c r="AQ759" i="1" s="1"/>
  <c r="AR759" i="1" s="1"/>
  <c r="AS759" i="1" s="1"/>
  <c r="AT759" i="1" s="1"/>
  <c r="AU759" i="1" s="1"/>
  <c r="AV759" i="1" s="1"/>
  <c r="AW759" i="1" s="1"/>
  <c r="AX759" i="1" s="1"/>
  <c r="AY759" i="1" s="1"/>
  <c r="AZ759" i="1" s="1"/>
  <c r="BA759" i="1" s="1"/>
  <c r="BB759" i="1" s="1"/>
  <c r="BC759" i="1" s="1"/>
  <c r="BD759" i="1" s="1"/>
  <c r="BE759" i="1" s="1"/>
  <c r="BF759" i="1" s="1"/>
  <c r="BG759" i="1" s="1"/>
  <c r="BH759" i="1" s="1"/>
  <c r="AO741" i="1"/>
  <c r="AP741" i="1" s="1"/>
  <c r="AQ741" i="1" s="1"/>
  <c r="AR741" i="1" s="1"/>
  <c r="AS741" i="1" s="1"/>
  <c r="AT741" i="1" s="1"/>
  <c r="AU741" i="1" s="1"/>
  <c r="AV741" i="1" s="1"/>
  <c r="AW741" i="1" s="1"/>
  <c r="AX741" i="1" s="1"/>
  <c r="AY741" i="1" s="1"/>
  <c r="AZ741" i="1" s="1"/>
  <c r="BA741" i="1" s="1"/>
  <c r="BB741" i="1" s="1"/>
  <c r="BC741" i="1" s="1"/>
  <c r="BD741" i="1" s="1"/>
  <c r="BE741" i="1" s="1"/>
  <c r="BF741" i="1" s="1"/>
  <c r="BG741" i="1" s="1"/>
  <c r="BH741" i="1" s="1"/>
  <c r="AO748" i="1"/>
  <c r="AP748" i="1" s="1"/>
  <c r="AQ748" i="1" s="1"/>
  <c r="AR748" i="1" s="1"/>
  <c r="AS748" i="1" s="1"/>
  <c r="AT748" i="1" s="1"/>
  <c r="AU748" i="1" s="1"/>
  <c r="AV748" i="1" s="1"/>
  <c r="AW748" i="1" s="1"/>
  <c r="AX748" i="1" s="1"/>
  <c r="AY748" i="1" s="1"/>
  <c r="AZ748" i="1" s="1"/>
  <c r="BA748" i="1" s="1"/>
  <c r="BB748" i="1" s="1"/>
  <c r="BC748" i="1" s="1"/>
  <c r="BD748" i="1" s="1"/>
  <c r="BE748" i="1" s="1"/>
  <c r="BF748" i="1" s="1"/>
  <c r="BG748" i="1" s="1"/>
  <c r="BH748" i="1" s="1"/>
  <c r="AO757" i="1"/>
  <c r="AP757" i="1" s="1"/>
  <c r="AQ757" i="1" s="1"/>
  <c r="AR757" i="1" s="1"/>
  <c r="AS757" i="1" s="1"/>
  <c r="AT757" i="1" s="1"/>
  <c r="AU757" i="1" s="1"/>
  <c r="AV757" i="1" s="1"/>
  <c r="AW757" i="1" s="1"/>
  <c r="AX757" i="1" s="1"/>
  <c r="AY757" i="1" s="1"/>
  <c r="AZ757" i="1" s="1"/>
  <c r="BA757" i="1" s="1"/>
  <c r="BB757" i="1" s="1"/>
  <c r="BC757" i="1" s="1"/>
  <c r="BD757" i="1" s="1"/>
  <c r="BE757" i="1" s="1"/>
  <c r="BF757" i="1" s="1"/>
  <c r="BG757" i="1" s="1"/>
  <c r="BH757" i="1" s="1"/>
  <c r="AO752" i="1"/>
  <c r="AP752" i="1" s="1"/>
  <c r="AQ752" i="1" s="1"/>
  <c r="AR752" i="1" s="1"/>
  <c r="AS752" i="1" s="1"/>
  <c r="AT752" i="1" s="1"/>
  <c r="AU752" i="1" s="1"/>
  <c r="AV752" i="1" s="1"/>
  <c r="AW752" i="1" s="1"/>
  <c r="AX752" i="1" s="1"/>
  <c r="AY752" i="1" s="1"/>
  <c r="AZ752" i="1" s="1"/>
  <c r="BA752" i="1" s="1"/>
  <c r="BB752" i="1" s="1"/>
  <c r="BC752" i="1" s="1"/>
  <c r="BD752" i="1" s="1"/>
  <c r="BE752" i="1" s="1"/>
  <c r="BF752" i="1" s="1"/>
  <c r="BG752" i="1" s="1"/>
  <c r="BH752" i="1" s="1"/>
  <c r="AO746" i="1"/>
  <c r="AP746" i="1" s="1"/>
  <c r="AQ746" i="1" s="1"/>
  <c r="AR746" i="1" s="1"/>
  <c r="AS746" i="1" s="1"/>
  <c r="AT746" i="1" s="1"/>
  <c r="AU746" i="1" s="1"/>
  <c r="AV746" i="1" s="1"/>
  <c r="AW746" i="1" s="1"/>
  <c r="AX746" i="1" s="1"/>
  <c r="AY746" i="1" s="1"/>
  <c r="AZ746" i="1" s="1"/>
  <c r="BA746" i="1" s="1"/>
  <c r="BB746" i="1" s="1"/>
  <c r="BC746" i="1" s="1"/>
  <c r="BD746" i="1" s="1"/>
  <c r="BE746" i="1" s="1"/>
  <c r="BF746" i="1" s="1"/>
  <c r="BG746" i="1" s="1"/>
  <c r="BH746" i="1" s="1"/>
  <c r="I153" i="2"/>
  <c r="I428" i="2"/>
  <c r="L527" i="2"/>
  <c r="L425" i="2"/>
  <c r="L779" i="2"/>
  <c r="M779" i="2" s="1"/>
  <c r="N779" i="2" s="1"/>
  <c r="O779" i="2" s="1"/>
  <c r="P779" i="2" s="1"/>
  <c r="Q779" i="2" s="1"/>
  <c r="R779" i="2" s="1"/>
  <c r="S779" i="2" s="1"/>
  <c r="T779" i="2" s="1"/>
  <c r="U779" i="2" s="1"/>
  <c r="V779" i="2" s="1"/>
  <c r="W779" i="2" s="1"/>
  <c r="X779" i="2" s="1"/>
  <c r="Y779" i="2" s="1"/>
  <c r="Z779" i="2" s="1"/>
  <c r="AA779" i="2" s="1"/>
  <c r="AB779" i="2" s="1"/>
  <c r="AC779" i="2" s="1"/>
  <c r="AD779" i="2" s="1"/>
  <c r="AE779" i="2" s="1"/>
  <c r="AF779" i="2" s="1"/>
  <c r="AG779" i="2" s="1"/>
  <c r="AH779" i="2" s="1"/>
  <c r="AI779" i="2" s="1"/>
  <c r="AJ779" i="2" s="1"/>
  <c r="AK779" i="2" s="1"/>
  <c r="AL779" i="2" s="1"/>
  <c r="AM779" i="2" s="1"/>
  <c r="AN779" i="2" s="1"/>
  <c r="I779" i="2"/>
  <c r="I527" i="2"/>
  <c r="I583" i="2"/>
  <c r="L583" i="2"/>
  <c r="M583" i="2" s="1"/>
  <c r="N583" i="2" s="1"/>
  <c r="O583" i="2" s="1"/>
  <c r="P583" i="2" s="1"/>
  <c r="Q583" i="2" s="1"/>
  <c r="R583" i="2" s="1"/>
  <c r="S583" i="2" s="1"/>
  <c r="T583" i="2" s="1"/>
  <c r="U583" i="2" s="1"/>
  <c r="V583" i="2" s="1"/>
  <c r="W583" i="2" s="1"/>
  <c r="X583" i="2" s="1"/>
  <c r="Y583" i="2" s="1"/>
  <c r="Z583" i="2" s="1"/>
  <c r="AA583" i="2" s="1"/>
  <c r="AB583" i="2" s="1"/>
  <c r="AC583" i="2" s="1"/>
  <c r="AD583" i="2" s="1"/>
  <c r="AE583" i="2" s="1"/>
  <c r="AF583" i="2" s="1"/>
  <c r="AG583" i="2" s="1"/>
  <c r="AH583" i="2" s="1"/>
  <c r="AI583" i="2" s="1"/>
  <c r="AJ583" i="2" s="1"/>
  <c r="AK583" i="2" s="1"/>
  <c r="AL583" i="2" s="1"/>
  <c r="AM583" i="2" s="1"/>
  <c r="AN583" i="2" s="1"/>
  <c r="I34" i="2"/>
  <c r="I631" i="2"/>
  <c r="L638" i="1"/>
  <c r="L217" i="2" s="1"/>
  <c r="M217" i="2" s="1"/>
  <c r="N217" i="2" s="1"/>
  <c r="O217" i="2" s="1"/>
  <c r="P217" i="2" s="1"/>
  <c r="Q217" i="2" s="1"/>
  <c r="R217" i="2" s="1"/>
  <c r="S217" i="2" s="1"/>
  <c r="T217" i="2" s="1"/>
  <c r="U217" i="2" s="1"/>
  <c r="V217" i="2" s="1"/>
  <c r="W217" i="2" s="1"/>
  <c r="X217" i="2" s="1"/>
  <c r="Y217" i="2" s="1"/>
  <c r="Z217" i="2" s="1"/>
  <c r="AA217" i="2" s="1"/>
  <c r="AB217" i="2" s="1"/>
  <c r="AC217" i="2" s="1"/>
  <c r="AD217" i="2" s="1"/>
  <c r="AE217" i="2" s="1"/>
  <c r="AF217" i="2" s="1"/>
  <c r="AG217" i="2" s="1"/>
  <c r="AH217" i="2" s="1"/>
  <c r="AI217" i="2" s="1"/>
  <c r="AJ217" i="2" s="1"/>
  <c r="AK217" i="2" s="1"/>
  <c r="AL217" i="2" s="1"/>
  <c r="AM217" i="2" s="1"/>
  <c r="AN217" i="2" s="1"/>
  <c r="K647" i="1"/>
  <c r="J637" i="2"/>
  <c r="K631" i="1"/>
  <c r="J639" i="2"/>
  <c r="K643" i="1"/>
  <c r="J625" i="2"/>
  <c r="K624" i="1"/>
  <c r="J636" i="2"/>
  <c r="K627" i="1"/>
  <c r="J632" i="2"/>
  <c r="I671" i="2"/>
  <c r="I714" i="2"/>
  <c r="I375" i="2"/>
  <c r="L153" i="2"/>
  <c r="L375" i="2"/>
  <c r="M375" i="2" s="1"/>
  <c r="N375" i="2" s="1"/>
  <c r="O375" i="2" s="1"/>
  <c r="P375" i="2" s="1"/>
  <c r="Q375" i="2" s="1"/>
  <c r="R375" i="2" s="1"/>
  <c r="S375" i="2" s="1"/>
  <c r="T375" i="2" s="1"/>
  <c r="U375" i="2" s="1"/>
  <c r="V375" i="2" s="1"/>
  <c r="W375" i="2" s="1"/>
  <c r="X375" i="2" s="1"/>
  <c r="Y375" i="2" s="1"/>
  <c r="Z375" i="2" s="1"/>
  <c r="AA375" i="2" s="1"/>
  <c r="AB375" i="2" s="1"/>
  <c r="AC375" i="2" s="1"/>
  <c r="AD375" i="2" s="1"/>
  <c r="AE375" i="2" s="1"/>
  <c r="AF375" i="2" s="1"/>
  <c r="AG375" i="2" s="1"/>
  <c r="AH375" i="2" s="1"/>
  <c r="AI375" i="2" s="1"/>
  <c r="AJ375" i="2" s="1"/>
  <c r="AK375" i="2" s="1"/>
  <c r="AL375" i="2" s="1"/>
  <c r="AM375" i="2" s="1"/>
  <c r="AN375" i="2" s="1"/>
  <c r="L714" i="2"/>
  <c r="M714" i="2" s="1"/>
  <c r="N714" i="2" s="1"/>
  <c r="O714" i="2" s="1"/>
  <c r="P714" i="2" s="1"/>
  <c r="Q714" i="2" s="1"/>
  <c r="R714" i="2" s="1"/>
  <c r="S714" i="2" s="1"/>
  <c r="T714" i="2" s="1"/>
  <c r="U714" i="2" s="1"/>
  <c r="V714" i="2" s="1"/>
  <c r="W714" i="2" s="1"/>
  <c r="X714" i="2" s="1"/>
  <c r="Y714" i="2" s="1"/>
  <c r="Z714" i="2" s="1"/>
  <c r="AA714" i="2" s="1"/>
  <c r="AB714" i="2" s="1"/>
  <c r="AC714" i="2" s="1"/>
  <c r="AD714" i="2" s="1"/>
  <c r="AE714" i="2" s="1"/>
  <c r="AF714" i="2" s="1"/>
  <c r="AG714" i="2" s="1"/>
  <c r="AH714" i="2" s="1"/>
  <c r="AI714" i="2" s="1"/>
  <c r="AJ714" i="2" s="1"/>
  <c r="AK714" i="2" s="1"/>
  <c r="AL714" i="2" s="1"/>
  <c r="AM714" i="2" s="1"/>
  <c r="AN714" i="2" s="1"/>
  <c r="L428" i="2"/>
  <c r="L671" i="2"/>
  <c r="M671" i="2" s="1"/>
  <c r="N671" i="2" s="1"/>
  <c r="O671" i="2" s="1"/>
  <c r="P671" i="2" s="1"/>
  <c r="Q671" i="2" s="1"/>
  <c r="R671" i="2" s="1"/>
  <c r="S671" i="2" s="1"/>
  <c r="T671" i="2" s="1"/>
  <c r="U671" i="2" s="1"/>
  <c r="V671" i="2" s="1"/>
  <c r="W671" i="2" s="1"/>
  <c r="X671" i="2" s="1"/>
  <c r="Y671" i="2" s="1"/>
  <c r="Z671" i="2" s="1"/>
  <c r="AA671" i="2" s="1"/>
  <c r="AB671" i="2" s="1"/>
  <c r="AC671" i="2" s="1"/>
  <c r="AD671" i="2" s="1"/>
  <c r="AE671" i="2" s="1"/>
  <c r="AF671" i="2" s="1"/>
  <c r="AG671" i="2" s="1"/>
  <c r="AH671" i="2" s="1"/>
  <c r="AI671" i="2" s="1"/>
  <c r="AJ671" i="2" s="1"/>
  <c r="AK671" i="2" s="1"/>
  <c r="AL671" i="2" s="1"/>
  <c r="AM671" i="2" s="1"/>
  <c r="AN671" i="2" s="1"/>
  <c r="I391" i="2"/>
  <c r="Z701" i="1"/>
  <c r="AA701" i="1" s="1"/>
  <c r="AB701" i="1" s="1"/>
  <c r="AC701" i="1" s="1"/>
  <c r="AD701" i="1" s="1"/>
  <c r="AE701" i="1" s="1"/>
  <c r="AF701" i="1" s="1"/>
  <c r="AG701" i="1" s="1"/>
  <c r="AH701" i="1" s="1"/>
  <c r="AI701" i="1" s="1"/>
  <c r="AJ701" i="1" s="1"/>
  <c r="AK701" i="1" s="1"/>
  <c r="AL701" i="1" s="1"/>
  <c r="AM701" i="1" s="1"/>
  <c r="AN701" i="1" s="1"/>
  <c r="AO701" i="1" s="1"/>
  <c r="Z705" i="1"/>
  <c r="AA705" i="1" s="1"/>
  <c r="AB705" i="1" s="1"/>
  <c r="AC705" i="1" s="1"/>
  <c r="AD705" i="1" s="1"/>
  <c r="AE705" i="1" s="1"/>
  <c r="AF705" i="1" s="1"/>
  <c r="AG705" i="1" s="1"/>
  <c r="AH705" i="1" s="1"/>
  <c r="AI705" i="1" s="1"/>
  <c r="AJ705" i="1" s="1"/>
  <c r="AK705" i="1" s="1"/>
  <c r="AL705" i="1" s="1"/>
  <c r="AM705" i="1" s="1"/>
  <c r="AN705" i="1" s="1"/>
  <c r="AO705" i="1" s="1"/>
  <c r="Z708" i="1"/>
  <c r="AA708" i="1" s="1"/>
  <c r="AB708" i="1" s="1"/>
  <c r="AC708" i="1" s="1"/>
  <c r="AD708" i="1" s="1"/>
  <c r="AE708" i="1" s="1"/>
  <c r="AF708" i="1" s="1"/>
  <c r="AG708" i="1" s="1"/>
  <c r="AH708" i="1" s="1"/>
  <c r="AI708" i="1" s="1"/>
  <c r="AJ708" i="1" s="1"/>
  <c r="AK708" i="1" s="1"/>
  <c r="AL708" i="1" s="1"/>
  <c r="AM708" i="1" s="1"/>
  <c r="AN708" i="1" s="1"/>
  <c r="AO708" i="1" s="1"/>
  <c r="Z698" i="1"/>
  <c r="AA698" i="1" s="1"/>
  <c r="AB698" i="1" s="1"/>
  <c r="AC698" i="1" s="1"/>
  <c r="AD698" i="1" s="1"/>
  <c r="AE698" i="1" s="1"/>
  <c r="AF698" i="1" s="1"/>
  <c r="AG698" i="1" s="1"/>
  <c r="AH698" i="1" s="1"/>
  <c r="AI698" i="1" s="1"/>
  <c r="AJ698" i="1" s="1"/>
  <c r="AK698" i="1" s="1"/>
  <c r="AL698" i="1" s="1"/>
  <c r="AM698" i="1" s="1"/>
  <c r="AN698" i="1" s="1"/>
  <c r="AO698" i="1" s="1"/>
  <c r="L701" i="2"/>
  <c r="M701" i="2" s="1"/>
  <c r="N701" i="2" s="1"/>
  <c r="O701" i="2" s="1"/>
  <c r="P701" i="2" s="1"/>
  <c r="Q701" i="2" s="1"/>
  <c r="R701" i="2" s="1"/>
  <c r="S701" i="2" s="1"/>
  <c r="T701" i="2" s="1"/>
  <c r="U701" i="2" s="1"/>
  <c r="V701" i="2" s="1"/>
  <c r="W701" i="2" s="1"/>
  <c r="X701" i="2" s="1"/>
  <c r="Y701" i="2" s="1"/>
  <c r="Z701" i="2" s="1"/>
  <c r="AA701" i="2" s="1"/>
  <c r="AB701" i="2" s="1"/>
  <c r="AC701" i="2" s="1"/>
  <c r="AD701" i="2" s="1"/>
  <c r="AE701" i="2" s="1"/>
  <c r="AF701" i="2" s="1"/>
  <c r="AG701" i="2" s="1"/>
  <c r="AH701" i="2" s="1"/>
  <c r="AI701" i="2" s="1"/>
  <c r="AJ701" i="2" s="1"/>
  <c r="AK701" i="2" s="1"/>
  <c r="AL701" i="2" s="1"/>
  <c r="AM701" i="2" s="1"/>
  <c r="AN701" i="2" s="1"/>
  <c r="L96" i="2"/>
  <c r="L569" i="2"/>
  <c r="M569" i="2" s="1"/>
  <c r="N569" i="2" s="1"/>
  <c r="O569" i="2" s="1"/>
  <c r="P569" i="2" s="1"/>
  <c r="Q569" i="2" s="1"/>
  <c r="R569" i="2" s="1"/>
  <c r="S569" i="2" s="1"/>
  <c r="T569" i="2" s="1"/>
  <c r="U569" i="2" s="1"/>
  <c r="V569" i="2" s="1"/>
  <c r="W569" i="2" s="1"/>
  <c r="X569" i="2" s="1"/>
  <c r="Y569" i="2" s="1"/>
  <c r="Z569" i="2" s="1"/>
  <c r="AA569" i="2" s="1"/>
  <c r="AB569" i="2" s="1"/>
  <c r="AC569" i="2" s="1"/>
  <c r="AD569" i="2" s="1"/>
  <c r="AE569" i="2" s="1"/>
  <c r="AF569" i="2" s="1"/>
  <c r="AG569" i="2" s="1"/>
  <c r="AH569" i="2" s="1"/>
  <c r="AI569" i="2" s="1"/>
  <c r="AJ569" i="2" s="1"/>
  <c r="AK569" i="2" s="1"/>
  <c r="AL569" i="2" s="1"/>
  <c r="AM569" i="2" s="1"/>
  <c r="AN569" i="2" s="1"/>
  <c r="L490" i="2"/>
  <c r="M490" i="2" s="1"/>
  <c r="N490" i="2" s="1"/>
  <c r="O490" i="2" s="1"/>
  <c r="P490" i="2" s="1"/>
  <c r="Q490" i="2" s="1"/>
  <c r="R490" i="2" s="1"/>
  <c r="S490" i="2" s="1"/>
  <c r="T490" i="2" s="1"/>
  <c r="U490" i="2" s="1"/>
  <c r="V490" i="2" s="1"/>
  <c r="W490" i="2" s="1"/>
  <c r="X490" i="2" s="1"/>
  <c r="Y490" i="2" s="1"/>
  <c r="Z490" i="2" s="1"/>
  <c r="AA490" i="2" s="1"/>
  <c r="AB490" i="2" s="1"/>
  <c r="AC490" i="2" s="1"/>
  <c r="AD490" i="2" s="1"/>
  <c r="AE490" i="2" s="1"/>
  <c r="AF490" i="2" s="1"/>
  <c r="AG490" i="2" s="1"/>
  <c r="AH490" i="2" s="1"/>
  <c r="AI490" i="2" s="1"/>
  <c r="AJ490" i="2" s="1"/>
  <c r="AK490" i="2" s="1"/>
  <c r="AL490" i="2" s="1"/>
  <c r="AM490" i="2" s="1"/>
  <c r="AN490" i="2" s="1"/>
  <c r="L365" i="2"/>
  <c r="M365" i="2" s="1"/>
  <c r="N365" i="2" s="1"/>
  <c r="O365" i="2" s="1"/>
  <c r="P365" i="2" s="1"/>
  <c r="Q365" i="2" s="1"/>
  <c r="R365" i="2" s="1"/>
  <c r="S365" i="2" s="1"/>
  <c r="T365" i="2" s="1"/>
  <c r="U365" i="2" s="1"/>
  <c r="V365" i="2" s="1"/>
  <c r="W365" i="2" s="1"/>
  <c r="X365" i="2" s="1"/>
  <c r="Y365" i="2" s="1"/>
  <c r="Z365" i="2" s="1"/>
  <c r="AA365" i="2" s="1"/>
  <c r="AB365" i="2" s="1"/>
  <c r="AC365" i="2" s="1"/>
  <c r="AD365" i="2" s="1"/>
  <c r="AE365" i="2" s="1"/>
  <c r="AF365" i="2" s="1"/>
  <c r="AG365" i="2" s="1"/>
  <c r="AH365" i="2" s="1"/>
  <c r="I761" i="2"/>
  <c r="M41" i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M765" i="1"/>
  <c r="N765" i="1" s="1"/>
  <c r="O765" i="1" s="1"/>
  <c r="P765" i="1" s="1"/>
  <c r="Q765" i="1" s="1"/>
  <c r="R765" i="1" s="1"/>
  <c r="S765" i="1" s="1"/>
  <c r="T765" i="1" s="1"/>
  <c r="U765" i="1" s="1"/>
  <c r="V765" i="1" s="1"/>
  <c r="W765" i="1" s="1"/>
  <c r="X765" i="1" s="1"/>
  <c r="Y765" i="1" s="1"/>
  <c r="Z765" i="1" s="1"/>
  <c r="AA765" i="1" s="1"/>
  <c r="AB765" i="1" s="1"/>
  <c r="AC765" i="1" s="1"/>
  <c r="AD765" i="1" s="1"/>
  <c r="AE765" i="1" s="1"/>
  <c r="AF765" i="1" s="1"/>
  <c r="AG765" i="1" s="1"/>
  <c r="AH765" i="1" s="1"/>
  <c r="AI765" i="1" s="1"/>
  <c r="AJ765" i="1" s="1"/>
  <c r="AK765" i="1" s="1"/>
  <c r="AL765" i="1" s="1"/>
  <c r="AM765" i="1" s="1"/>
  <c r="AN765" i="1" s="1"/>
  <c r="AO765" i="1" s="1"/>
  <c r="M761" i="1"/>
  <c r="N761" i="1" s="1"/>
  <c r="O761" i="1" s="1"/>
  <c r="P761" i="1" s="1"/>
  <c r="Q761" i="1" s="1"/>
  <c r="R761" i="1" s="1"/>
  <c r="S761" i="1" s="1"/>
  <c r="T761" i="1" s="1"/>
  <c r="U761" i="1" s="1"/>
  <c r="V761" i="1" s="1"/>
  <c r="W761" i="1" s="1"/>
  <c r="X761" i="1" s="1"/>
  <c r="Y761" i="1" s="1"/>
  <c r="Z761" i="1" s="1"/>
  <c r="AA761" i="1" s="1"/>
  <c r="AB761" i="1" s="1"/>
  <c r="AC761" i="1" s="1"/>
  <c r="AD761" i="1" s="1"/>
  <c r="AE761" i="1" s="1"/>
  <c r="AF761" i="1" s="1"/>
  <c r="AG761" i="1" s="1"/>
  <c r="AH761" i="1" s="1"/>
  <c r="AI761" i="1" s="1"/>
  <c r="AJ761" i="1" s="1"/>
  <c r="AK761" i="1" s="1"/>
  <c r="AL761" i="1" s="1"/>
  <c r="AM761" i="1" s="1"/>
  <c r="AN761" i="1" s="1"/>
  <c r="AO761" i="1" s="1"/>
  <c r="I273" i="2"/>
  <c r="I41" i="2"/>
  <c r="I638" i="2"/>
  <c r="L638" i="2"/>
  <c r="M638" i="2" s="1"/>
  <c r="N638" i="2" s="1"/>
  <c r="O638" i="2" s="1"/>
  <c r="P638" i="2" s="1"/>
  <c r="Q638" i="2" s="1"/>
  <c r="R638" i="2" s="1"/>
  <c r="S638" i="2" s="1"/>
  <c r="T638" i="2" s="1"/>
  <c r="U638" i="2" s="1"/>
  <c r="V638" i="2" s="1"/>
  <c r="W638" i="2" s="1"/>
  <c r="X638" i="2" s="1"/>
  <c r="Y638" i="2" s="1"/>
  <c r="Z638" i="2" s="1"/>
  <c r="AA638" i="2" s="1"/>
  <c r="AB638" i="2" s="1"/>
  <c r="AC638" i="2" s="1"/>
  <c r="AD638" i="2" s="1"/>
  <c r="AE638" i="2" s="1"/>
  <c r="AF638" i="2" s="1"/>
  <c r="AG638" i="2" s="1"/>
  <c r="AH638" i="2" s="1"/>
  <c r="AI638" i="2" s="1"/>
  <c r="AJ638" i="2" s="1"/>
  <c r="AK638" i="2" s="1"/>
  <c r="AL638" i="2" s="1"/>
  <c r="AM638" i="2" s="1"/>
  <c r="AN638" i="2" s="1"/>
  <c r="L57" i="2"/>
  <c r="M247" i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AU247" i="1" s="1"/>
  <c r="AV247" i="1" s="1"/>
  <c r="AW247" i="1" s="1"/>
  <c r="AX247" i="1" s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L247" i="2"/>
  <c r="M247" i="2" s="1"/>
  <c r="N247" i="2" s="1"/>
  <c r="O247" i="2" s="1"/>
  <c r="P247" i="2" s="1"/>
  <c r="Q247" i="2" s="1"/>
  <c r="R247" i="2" s="1"/>
  <c r="S247" i="2" s="1"/>
  <c r="T247" i="2" s="1"/>
  <c r="U247" i="2" s="1"/>
  <c r="V247" i="2" s="1"/>
  <c r="W247" i="2" s="1"/>
  <c r="X247" i="2" s="1"/>
  <c r="Y247" i="2" s="1"/>
  <c r="Z247" i="2" s="1"/>
  <c r="AA247" i="2" s="1"/>
  <c r="AB247" i="2" s="1"/>
  <c r="AC247" i="2" s="1"/>
  <c r="AD247" i="2" s="1"/>
  <c r="AE247" i="2" s="1"/>
  <c r="AF247" i="2" s="1"/>
  <c r="AG247" i="2" s="1"/>
  <c r="AH247" i="2" s="1"/>
  <c r="AI247" i="2" s="1"/>
  <c r="AJ247" i="2" s="1"/>
  <c r="AK247" i="2" s="1"/>
  <c r="AL247" i="2" s="1"/>
  <c r="AM247" i="2" s="1"/>
  <c r="AN247" i="2" s="1"/>
  <c r="U371" i="1"/>
  <c r="O371" i="1"/>
  <c r="M371" i="1"/>
  <c r="Y371" i="1"/>
  <c r="T371" i="1"/>
  <c r="W371" i="1"/>
  <c r="S371" i="1"/>
  <c r="R371" i="1"/>
  <c r="X371" i="1"/>
  <c r="V371" i="1"/>
  <c r="P371" i="1"/>
  <c r="N371" i="1"/>
  <c r="Q371" i="1"/>
  <c r="P70" i="1"/>
  <c r="T70" i="1"/>
  <c r="W70" i="1"/>
  <c r="R70" i="1"/>
  <c r="O70" i="1"/>
  <c r="V70" i="1"/>
  <c r="N70" i="1"/>
  <c r="Y70" i="1"/>
  <c r="U70" i="1"/>
  <c r="Q70" i="1"/>
  <c r="M70" i="1"/>
  <c r="X70" i="1"/>
  <c r="S70" i="1"/>
  <c r="N636" i="1"/>
  <c r="T636" i="1"/>
  <c r="S636" i="1"/>
  <c r="X636" i="1"/>
  <c r="R636" i="1"/>
  <c r="W636" i="1"/>
  <c r="M636" i="1"/>
  <c r="V636" i="1"/>
  <c r="Q636" i="1"/>
  <c r="Y636" i="1"/>
  <c r="U636" i="1"/>
  <c r="P636" i="1"/>
  <c r="O636" i="1"/>
  <c r="Y629" i="1"/>
  <c r="T629" i="1"/>
  <c r="Q629" i="1"/>
  <c r="S629" i="1"/>
  <c r="X629" i="1"/>
  <c r="R629" i="1"/>
  <c r="P629" i="1"/>
  <c r="N629" i="1"/>
  <c r="W629" i="1"/>
  <c r="V629" i="1"/>
  <c r="O629" i="1"/>
  <c r="U629" i="1"/>
  <c r="M629" i="1"/>
  <c r="W727" i="1"/>
  <c r="M727" i="1"/>
  <c r="V727" i="1"/>
  <c r="U727" i="1"/>
  <c r="N727" i="1"/>
  <c r="T727" i="1"/>
  <c r="X727" i="1"/>
  <c r="R727" i="1"/>
  <c r="P727" i="1"/>
  <c r="Q727" i="1"/>
  <c r="O727" i="1"/>
  <c r="S727" i="1"/>
  <c r="Y727" i="1"/>
  <c r="Q604" i="1"/>
  <c r="X604" i="1"/>
  <c r="W604" i="1"/>
  <c r="U604" i="1"/>
  <c r="O604" i="1"/>
  <c r="V604" i="1"/>
  <c r="N604" i="1"/>
  <c r="S604" i="1"/>
  <c r="T604" i="1"/>
  <c r="R604" i="1"/>
  <c r="P604" i="1"/>
  <c r="Y604" i="1"/>
  <c r="M604" i="1"/>
  <c r="Y685" i="1"/>
  <c r="Q685" i="1"/>
  <c r="V685" i="1"/>
  <c r="X685" i="1"/>
  <c r="N685" i="1"/>
  <c r="W685" i="1"/>
  <c r="U685" i="1"/>
  <c r="S685" i="1"/>
  <c r="M685" i="1"/>
  <c r="O685" i="1"/>
  <c r="T685" i="1"/>
  <c r="P685" i="1"/>
  <c r="R685" i="1"/>
  <c r="V592" i="1"/>
  <c r="N592" i="1"/>
  <c r="S592" i="1"/>
  <c r="P592" i="1"/>
  <c r="R592" i="1"/>
  <c r="M592" i="1"/>
  <c r="Y592" i="1"/>
  <c r="X592" i="1"/>
  <c r="Q592" i="1"/>
  <c r="U592" i="1"/>
  <c r="W592" i="1"/>
  <c r="T592" i="1"/>
  <c r="O592" i="1"/>
  <c r="AB178" i="1"/>
  <c r="AM178" i="1"/>
  <c r="AI178" i="1"/>
  <c r="AG178" i="1"/>
  <c r="AA178" i="1"/>
  <c r="AL178" i="1"/>
  <c r="AH178" i="1"/>
  <c r="AD178" i="1"/>
  <c r="Z178" i="1"/>
  <c r="AK178" i="1"/>
  <c r="AF178" i="1"/>
  <c r="AC178" i="1"/>
  <c r="AE178" i="1"/>
  <c r="AJ178" i="1"/>
  <c r="AN178" i="1"/>
  <c r="AO178" i="1" s="1"/>
  <c r="AP178" i="1" s="1"/>
  <c r="AQ178" i="1" s="1"/>
  <c r="AR178" i="1" s="1"/>
  <c r="AS178" i="1" s="1"/>
  <c r="AT178" i="1" s="1"/>
  <c r="AU178" i="1" s="1"/>
  <c r="AV178" i="1" s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AI514" i="1"/>
  <c r="AN514" i="1"/>
  <c r="AO514" i="1" s="1"/>
  <c r="AP514" i="1" s="1"/>
  <c r="AQ514" i="1" s="1"/>
  <c r="AR514" i="1" s="1"/>
  <c r="AS514" i="1" s="1"/>
  <c r="AT514" i="1" s="1"/>
  <c r="AU514" i="1" s="1"/>
  <c r="AV514" i="1" s="1"/>
  <c r="AW514" i="1" s="1"/>
  <c r="AX514" i="1" s="1"/>
  <c r="AY514" i="1" s="1"/>
  <c r="AZ514" i="1" s="1"/>
  <c r="BA514" i="1" s="1"/>
  <c r="BB514" i="1" s="1"/>
  <c r="BC514" i="1" s="1"/>
  <c r="BD514" i="1" s="1"/>
  <c r="BE514" i="1" s="1"/>
  <c r="BF514" i="1" s="1"/>
  <c r="BG514" i="1" s="1"/>
  <c r="BH514" i="1" s="1"/>
  <c r="AA514" i="1"/>
  <c r="Z514" i="1"/>
  <c r="AM514" i="1"/>
  <c r="AL514" i="1"/>
  <c r="AE514" i="1"/>
  <c r="AK514" i="1"/>
  <c r="AG514" i="1"/>
  <c r="AH514" i="1"/>
  <c r="AF514" i="1"/>
  <c r="AJ514" i="1"/>
  <c r="AD514" i="1"/>
  <c r="AB514" i="1"/>
  <c r="AC514" i="1"/>
  <c r="Y188" i="1"/>
  <c r="T188" i="1"/>
  <c r="Q188" i="1"/>
  <c r="U188" i="1"/>
  <c r="X188" i="1"/>
  <c r="S188" i="1"/>
  <c r="P188" i="1"/>
  <c r="M188" i="1"/>
  <c r="W188" i="1"/>
  <c r="O188" i="1"/>
  <c r="V188" i="1"/>
  <c r="R188" i="1"/>
  <c r="N188" i="1"/>
  <c r="R219" i="1"/>
  <c r="O219" i="1"/>
  <c r="Y219" i="1"/>
  <c r="M219" i="1"/>
  <c r="Q219" i="1"/>
  <c r="U219" i="1"/>
  <c r="X219" i="1"/>
  <c r="P219" i="1"/>
  <c r="V219" i="1"/>
  <c r="T219" i="1"/>
  <c r="N219" i="1"/>
  <c r="S219" i="1"/>
  <c r="W219" i="1"/>
  <c r="Y279" i="1"/>
  <c r="V279" i="1"/>
  <c r="Q279" i="1"/>
  <c r="T279" i="1"/>
  <c r="X279" i="1"/>
  <c r="N279" i="1"/>
  <c r="P279" i="1"/>
  <c r="W279" i="1"/>
  <c r="O279" i="1"/>
  <c r="S279" i="1"/>
  <c r="U279" i="1"/>
  <c r="R279" i="1"/>
  <c r="M279" i="1"/>
  <c r="AN171" i="1"/>
  <c r="AO171" i="1" s="1"/>
  <c r="AP171" i="1" s="1"/>
  <c r="AQ171" i="1" s="1"/>
  <c r="AR171" i="1" s="1"/>
  <c r="AS171" i="1" s="1"/>
  <c r="AT171" i="1" s="1"/>
  <c r="AU171" i="1" s="1"/>
  <c r="AV171" i="1" s="1"/>
  <c r="AW171" i="1" s="1"/>
  <c r="AX171" i="1" s="1"/>
  <c r="AY171" i="1" s="1"/>
  <c r="AZ171" i="1" s="1"/>
  <c r="BA171" i="1" s="1"/>
  <c r="BB171" i="1" s="1"/>
  <c r="BC171" i="1" s="1"/>
  <c r="BD171" i="1" s="1"/>
  <c r="BE171" i="1" s="1"/>
  <c r="BF171" i="1" s="1"/>
  <c r="BG171" i="1" s="1"/>
  <c r="BH171" i="1" s="1"/>
  <c r="AJ171" i="1"/>
  <c r="AF171" i="1"/>
  <c r="AB171" i="1"/>
  <c r="AM171" i="1"/>
  <c r="AI171" i="1"/>
  <c r="AE171" i="1"/>
  <c r="AH171" i="1"/>
  <c r="AL171" i="1"/>
  <c r="AA171" i="1"/>
  <c r="AD171" i="1"/>
  <c r="Z171" i="1"/>
  <c r="AK171" i="1"/>
  <c r="AG171" i="1"/>
  <c r="AC171" i="1"/>
  <c r="Y635" i="1"/>
  <c r="N635" i="1"/>
  <c r="Q635" i="1"/>
  <c r="X635" i="1"/>
  <c r="P635" i="1"/>
  <c r="U635" i="1"/>
  <c r="V635" i="1"/>
  <c r="M635" i="1"/>
  <c r="W635" i="1"/>
  <c r="T635" i="1"/>
  <c r="R635" i="1"/>
  <c r="S635" i="1"/>
  <c r="O635" i="1"/>
  <c r="AF769" i="1"/>
  <c r="AD769" i="1"/>
  <c r="AJ769" i="1"/>
  <c r="AA769" i="1"/>
  <c r="AM769" i="1"/>
  <c r="AH769" i="1"/>
  <c r="AB769" i="1"/>
  <c r="Z769" i="1"/>
  <c r="AE769" i="1"/>
  <c r="AK769" i="1"/>
  <c r="AI769" i="1"/>
  <c r="AG769" i="1"/>
  <c r="AN769" i="1"/>
  <c r="AC769" i="1"/>
  <c r="AL769" i="1"/>
  <c r="U378" i="1"/>
  <c r="O378" i="1"/>
  <c r="M378" i="1"/>
  <c r="P378" i="1"/>
  <c r="T378" i="1"/>
  <c r="N378" i="1"/>
  <c r="S378" i="1"/>
  <c r="X378" i="1"/>
  <c r="Y378" i="1"/>
  <c r="R378" i="1"/>
  <c r="Q378" i="1"/>
  <c r="W378" i="1"/>
  <c r="V378" i="1"/>
  <c r="S232" i="1"/>
  <c r="W232" i="1"/>
  <c r="Y232" i="1"/>
  <c r="O232" i="1"/>
  <c r="Q232" i="1"/>
  <c r="V232" i="1"/>
  <c r="R232" i="1"/>
  <c r="U232" i="1"/>
  <c r="X232" i="1"/>
  <c r="N232" i="1"/>
  <c r="M232" i="1"/>
  <c r="T232" i="1"/>
  <c r="P232" i="1"/>
  <c r="V605" i="1"/>
  <c r="X605" i="1"/>
  <c r="N605" i="1"/>
  <c r="W605" i="1"/>
  <c r="U605" i="1"/>
  <c r="P605" i="1"/>
  <c r="M605" i="1"/>
  <c r="S605" i="1"/>
  <c r="R605" i="1"/>
  <c r="Y605" i="1"/>
  <c r="Q605" i="1"/>
  <c r="O605" i="1"/>
  <c r="T605" i="1"/>
  <c r="Q732" i="1"/>
  <c r="V732" i="1"/>
  <c r="X732" i="1"/>
  <c r="S732" i="1"/>
  <c r="P732" i="1"/>
  <c r="R732" i="1"/>
  <c r="W732" i="1"/>
  <c r="N732" i="1"/>
  <c r="U732" i="1"/>
  <c r="Y732" i="1"/>
  <c r="O732" i="1"/>
  <c r="M732" i="1"/>
  <c r="T732" i="1"/>
  <c r="Q504" i="1"/>
  <c r="T504" i="1"/>
  <c r="Y504" i="1"/>
  <c r="O504" i="1"/>
  <c r="V504" i="1"/>
  <c r="X504" i="1"/>
  <c r="R504" i="1"/>
  <c r="U504" i="1"/>
  <c r="S504" i="1"/>
  <c r="W504" i="1"/>
  <c r="N504" i="1"/>
  <c r="P504" i="1"/>
  <c r="M504" i="1"/>
  <c r="AH403" i="1"/>
  <c r="AK403" i="1"/>
  <c r="Z403" i="1"/>
  <c r="AE403" i="1"/>
  <c r="AG403" i="1"/>
  <c r="AC403" i="1"/>
  <c r="AN403" i="1"/>
  <c r="AO403" i="1" s="1"/>
  <c r="AP403" i="1" s="1"/>
  <c r="AQ403" i="1" s="1"/>
  <c r="AR403" i="1" s="1"/>
  <c r="AS403" i="1" s="1"/>
  <c r="AT403" i="1" s="1"/>
  <c r="AU403" i="1" s="1"/>
  <c r="AV403" i="1" s="1"/>
  <c r="AW403" i="1" s="1"/>
  <c r="AX403" i="1" s="1"/>
  <c r="AY403" i="1" s="1"/>
  <c r="AZ403" i="1" s="1"/>
  <c r="BA403" i="1" s="1"/>
  <c r="BB403" i="1" s="1"/>
  <c r="BC403" i="1" s="1"/>
  <c r="BD403" i="1" s="1"/>
  <c r="BE403" i="1" s="1"/>
  <c r="BF403" i="1" s="1"/>
  <c r="BG403" i="1" s="1"/>
  <c r="BH403" i="1" s="1"/>
  <c r="AJ403" i="1"/>
  <c r="AF403" i="1"/>
  <c r="AB403" i="1"/>
  <c r="AL403" i="1"/>
  <c r="AI403" i="1"/>
  <c r="AD403" i="1"/>
  <c r="AA403" i="1"/>
  <c r="AM403" i="1"/>
  <c r="AL155" i="1"/>
  <c r="AH155" i="1"/>
  <c r="AD155" i="1"/>
  <c r="Z155" i="1"/>
  <c r="AK155" i="1"/>
  <c r="AG155" i="1"/>
  <c r="AC155" i="1"/>
  <c r="AN155" i="1"/>
  <c r="AO155" i="1" s="1"/>
  <c r="AP155" i="1" s="1"/>
  <c r="AQ155" i="1" s="1"/>
  <c r="AR155" i="1" s="1"/>
  <c r="AS155" i="1" s="1"/>
  <c r="AT155" i="1" s="1"/>
  <c r="AU155" i="1" s="1"/>
  <c r="AV155" i="1" s="1"/>
  <c r="AW155" i="1" s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AJ155" i="1"/>
  <c r="AM155" i="1"/>
  <c r="AB155" i="1"/>
  <c r="AF155" i="1"/>
  <c r="AI155" i="1"/>
  <c r="AE155" i="1"/>
  <c r="AA155" i="1"/>
  <c r="V332" i="1"/>
  <c r="R332" i="1"/>
  <c r="N332" i="1"/>
  <c r="T332" i="1"/>
  <c r="Q332" i="1"/>
  <c r="U332" i="1"/>
  <c r="X332" i="1"/>
  <c r="S332" i="1"/>
  <c r="P332" i="1"/>
  <c r="W332" i="1"/>
  <c r="O332" i="1"/>
  <c r="W470" i="1"/>
  <c r="U470" i="1"/>
  <c r="O470" i="1"/>
  <c r="M470" i="1"/>
  <c r="P470" i="1"/>
  <c r="T470" i="1"/>
  <c r="N470" i="1"/>
  <c r="S470" i="1"/>
  <c r="X470" i="1"/>
  <c r="R470" i="1"/>
  <c r="V470" i="1"/>
  <c r="Y470" i="1"/>
  <c r="Q470" i="1"/>
  <c r="AN794" i="1"/>
  <c r="AJ794" i="1"/>
  <c r="AF794" i="1"/>
  <c r="AB794" i="1"/>
  <c r="AM794" i="1"/>
  <c r="AI794" i="1"/>
  <c r="AE794" i="1"/>
  <c r="AH794" i="1"/>
  <c r="AL794" i="1"/>
  <c r="AA794" i="1"/>
  <c r="AD794" i="1"/>
  <c r="Z794" i="1"/>
  <c r="AK794" i="1"/>
  <c r="AG794" i="1"/>
  <c r="AC794" i="1"/>
  <c r="R711" i="1"/>
  <c r="O711" i="1"/>
  <c r="Y711" i="1"/>
  <c r="V711" i="1"/>
  <c r="Q711" i="1"/>
  <c r="N711" i="1"/>
  <c r="T711" i="1"/>
  <c r="M711" i="1"/>
  <c r="S711" i="1"/>
  <c r="X711" i="1"/>
  <c r="P711" i="1"/>
  <c r="W711" i="1"/>
  <c r="U711" i="1"/>
  <c r="U228" i="1"/>
  <c r="W228" i="1"/>
  <c r="M228" i="1"/>
  <c r="Q228" i="1"/>
  <c r="T228" i="1"/>
  <c r="O228" i="1"/>
  <c r="S228" i="1"/>
  <c r="R228" i="1"/>
  <c r="X228" i="1"/>
  <c r="V228" i="1"/>
  <c r="P228" i="1"/>
  <c r="N228" i="1"/>
  <c r="Y228" i="1"/>
  <c r="AE531" i="1"/>
  <c r="Z531" i="1"/>
  <c r="AI531" i="1"/>
  <c r="AK531" i="1"/>
  <c r="AA531" i="1"/>
  <c r="AJ531" i="1"/>
  <c r="AG531" i="1"/>
  <c r="AH531" i="1"/>
  <c r="AD531" i="1"/>
  <c r="AN531" i="1"/>
  <c r="AO531" i="1" s="1"/>
  <c r="AP531" i="1" s="1"/>
  <c r="AQ531" i="1" s="1"/>
  <c r="AR531" i="1" s="1"/>
  <c r="AS531" i="1" s="1"/>
  <c r="AT531" i="1" s="1"/>
  <c r="AU531" i="1" s="1"/>
  <c r="AV531" i="1" s="1"/>
  <c r="AW531" i="1" s="1"/>
  <c r="AX531" i="1" s="1"/>
  <c r="AY531" i="1" s="1"/>
  <c r="AZ531" i="1" s="1"/>
  <c r="BA531" i="1" s="1"/>
  <c r="BB531" i="1" s="1"/>
  <c r="BC531" i="1" s="1"/>
  <c r="BD531" i="1" s="1"/>
  <c r="BE531" i="1" s="1"/>
  <c r="BF531" i="1" s="1"/>
  <c r="BG531" i="1" s="1"/>
  <c r="BH531" i="1" s="1"/>
  <c r="AC531" i="1"/>
  <c r="AF531" i="1"/>
  <c r="AB531" i="1"/>
  <c r="AM531" i="1"/>
  <c r="AL531" i="1"/>
  <c r="X584" i="1"/>
  <c r="V584" i="1"/>
  <c r="P584" i="1"/>
  <c r="R584" i="1"/>
  <c r="W584" i="1"/>
  <c r="N584" i="1"/>
  <c r="O584" i="1"/>
  <c r="U584" i="1"/>
  <c r="M584" i="1"/>
  <c r="Y584" i="1"/>
  <c r="T584" i="1"/>
  <c r="Q584" i="1"/>
  <c r="S584" i="1"/>
  <c r="X225" i="1"/>
  <c r="T225" i="1"/>
  <c r="W225" i="1"/>
  <c r="S225" i="1"/>
  <c r="O225" i="1"/>
  <c r="Q225" i="1"/>
  <c r="V225" i="1"/>
  <c r="Y225" i="1"/>
  <c r="U225" i="1"/>
  <c r="M225" i="1"/>
  <c r="R225" i="1"/>
  <c r="P225" i="1"/>
  <c r="N225" i="1"/>
  <c r="AC404" i="1"/>
  <c r="AM404" i="1"/>
  <c r="AJ404" i="1"/>
  <c r="AE404" i="1"/>
  <c r="AB404" i="1"/>
  <c r="AN404" i="1"/>
  <c r="AO404" i="1" s="1"/>
  <c r="AP404" i="1" s="1"/>
  <c r="AQ404" i="1" s="1"/>
  <c r="AR404" i="1" s="1"/>
  <c r="AS404" i="1" s="1"/>
  <c r="AT404" i="1" s="1"/>
  <c r="AU404" i="1" s="1"/>
  <c r="AV404" i="1" s="1"/>
  <c r="AW404" i="1" s="1"/>
  <c r="AX404" i="1" s="1"/>
  <c r="AY404" i="1" s="1"/>
  <c r="AZ404" i="1" s="1"/>
  <c r="BA404" i="1" s="1"/>
  <c r="BB404" i="1" s="1"/>
  <c r="BC404" i="1" s="1"/>
  <c r="BD404" i="1" s="1"/>
  <c r="BE404" i="1" s="1"/>
  <c r="BF404" i="1" s="1"/>
  <c r="BG404" i="1" s="1"/>
  <c r="BH404" i="1" s="1"/>
  <c r="AI404" i="1"/>
  <c r="AL404" i="1"/>
  <c r="AA404" i="1"/>
  <c r="AF404" i="1"/>
  <c r="AH404" i="1"/>
  <c r="AD404" i="1"/>
  <c r="Z404" i="1"/>
  <c r="AK404" i="1"/>
  <c r="AG404" i="1"/>
  <c r="N695" i="1"/>
  <c r="S695" i="1"/>
  <c r="T695" i="1"/>
  <c r="R695" i="1"/>
  <c r="P695" i="1"/>
  <c r="Y695" i="1"/>
  <c r="M695" i="1"/>
  <c r="W695" i="1"/>
  <c r="U695" i="1"/>
  <c r="Q695" i="1"/>
  <c r="O695" i="1"/>
  <c r="V695" i="1"/>
  <c r="X695" i="1"/>
  <c r="P202" i="1"/>
  <c r="R202" i="1"/>
  <c r="W202" i="1"/>
  <c r="S202" i="1"/>
  <c r="O202" i="1"/>
  <c r="Q202" i="1"/>
  <c r="V202" i="1"/>
  <c r="Y202" i="1"/>
  <c r="N202" i="1"/>
  <c r="U202" i="1"/>
  <c r="M202" i="1"/>
  <c r="X202" i="1"/>
  <c r="T202" i="1"/>
  <c r="R655" i="1"/>
  <c r="W655" i="1"/>
  <c r="T655" i="1"/>
  <c r="O655" i="1"/>
  <c r="Q655" i="1"/>
  <c r="V655" i="1"/>
  <c r="P655" i="1"/>
  <c r="N655" i="1"/>
  <c r="Y655" i="1"/>
  <c r="U655" i="1"/>
  <c r="X655" i="1"/>
  <c r="M655" i="1"/>
  <c r="S655" i="1"/>
  <c r="M266" i="1"/>
  <c r="T266" i="1"/>
  <c r="S266" i="1"/>
  <c r="W266" i="1"/>
  <c r="Y266" i="1"/>
  <c r="V266" i="1"/>
  <c r="X266" i="1"/>
  <c r="O266" i="1"/>
  <c r="N266" i="1"/>
  <c r="U266" i="1"/>
  <c r="Q266" i="1"/>
  <c r="R266" i="1"/>
  <c r="P266" i="1"/>
  <c r="S450" i="1"/>
  <c r="U450" i="1"/>
  <c r="R450" i="1"/>
  <c r="M450" i="1"/>
  <c r="Y450" i="1"/>
  <c r="V450" i="1"/>
  <c r="Q450" i="1"/>
  <c r="N450" i="1"/>
  <c r="P450" i="1"/>
  <c r="T450" i="1"/>
  <c r="X450" i="1"/>
  <c r="W450" i="1"/>
  <c r="O450" i="1"/>
  <c r="S96" i="1"/>
  <c r="W96" i="1"/>
  <c r="Y96" i="1"/>
  <c r="O96" i="1"/>
  <c r="Q96" i="1"/>
  <c r="V96" i="1"/>
  <c r="R96" i="1"/>
  <c r="N96" i="1"/>
  <c r="P96" i="1"/>
  <c r="U96" i="1"/>
  <c r="X96" i="1"/>
  <c r="M96" i="1"/>
  <c r="T96" i="1"/>
  <c r="P325" i="1"/>
  <c r="W325" i="1"/>
  <c r="O325" i="1"/>
  <c r="S325" i="1"/>
  <c r="U325" i="1"/>
  <c r="R325" i="1"/>
  <c r="M325" i="1"/>
  <c r="Y325" i="1"/>
  <c r="V325" i="1"/>
  <c r="Q325" i="1"/>
  <c r="T325" i="1"/>
  <c r="X325" i="1"/>
  <c r="N325" i="1"/>
  <c r="N723" i="1"/>
  <c r="T723" i="1"/>
  <c r="U723" i="1"/>
  <c r="Q723" i="1"/>
  <c r="M723" i="1"/>
  <c r="S723" i="1"/>
  <c r="R723" i="1"/>
  <c r="W723" i="1"/>
  <c r="P723" i="1"/>
  <c r="O723" i="1"/>
  <c r="Y723" i="1"/>
  <c r="V723" i="1"/>
  <c r="X723" i="1"/>
  <c r="Q313" i="1"/>
  <c r="N313" i="1"/>
  <c r="P313" i="1"/>
  <c r="W313" i="1"/>
  <c r="O313" i="1"/>
  <c r="R313" i="1"/>
  <c r="M313" i="1"/>
  <c r="Y313" i="1"/>
  <c r="V313" i="1"/>
  <c r="X313" i="1"/>
  <c r="U313" i="1"/>
  <c r="T313" i="1"/>
  <c r="S313" i="1"/>
  <c r="N804" i="1"/>
  <c r="U804" i="1"/>
  <c r="M804" i="1"/>
  <c r="X804" i="1"/>
  <c r="T804" i="1"/>
  <c r="P804" i="1"/>
  <c r="S804" i="1"/>
  <c r="W804" i="1"/>
  <c r="Y804" i="1"/>
  <c r="O804" i="1"/>
  <c r="R804" i="1"/>
  <c r="V804" i="1"/>
  <c r="Q804" i="1"/>
  <c r="AL540" i="1"/>
  <c r="AN540" i="1"/>
  <c r="AO540" i="1" s="1"/>
  <c r="AP540" i="1" s="1"/>
  <c r="AQ540" i="1" s="1"/>
  <c r="AR540" i="1" s="1"/>
  <c r="AS540" i="1" s="1"/>
  <c r="AT540" i="1" s="1"/>
  <c r="AU540" i="1" s="1"/>
  <c r="AV540" i="1" s="1"/>
  <c r="AW540" i="1" s="1"/>
  <c r="AX540" i="1" s="1"/>
  <c r="AY540" i="1" s="1"/>
  <c r="AZ540" i="1" s="1"/>
  <c r="BA540" i="1" s="1"/>
  <c r="BB540" i="1" s="1"/>
  <c r="BC540" i="1" s="1"/>
  <c r="BD540" i="1" s="1"/>
  <c r="BE540" i="1" s="1"/>
  <c r="BF540" i="1" s="1"/>
  <c r="BG540" i="1" s="1"/>
  <c r="BH540" i="1" s="1"/>
  <c r="AD540" i="1"/>
  <c r="AA540" i="1"/>
  <c r="AK540" i="1"/>
  <c r="AM540" i="1"/>
  <c r="AC540" i="1"/>
  <c r="Z540" i="1"/>
  <c r="AG540" i="1"/>
  <c r="AJ540" i="1"/>
  <c r="AF540" i="1"/>
  <c r="AI540" i="1"/>
  <c r="AE540" i="1"/>
  <c r="AH540" i="1"/>
  <c r="AB540" i="1"/>
  <c r="P674" i="1"/>
  <c r="W674" i="1"/>
  <c r="Y674" i="1"/>
  <c r="O674" i="1"/>
  <c r="U674" i="1"/>
  <c r="M674" i="1"/>
  <c r="T674" i="1"/>
  <c r="S674" i="1"/>
  <c r="V674" i="1"/>
  <c r="Q674" i="1"/>
  <c r="N674" i="1"/>
  <c r="X674" i="1"/>
  <c r="R674" i="1"/>
  <c r="T488" i="1"/>
  <c r="N488" i="1"/>
  <c r="S488" i="1"/>
  <c r="W488" i="1"/>
  <c r="R488" i="1"/>
  <c r="O488" i="1"/>
  <c r="Y488" i="1"/>
  <c r="U488" i="1"/>
  <c r="X488" i="1"/>
  <c r="Q488" i="1"/>
  <c r="P488" i="1"/>
  <c r="V488" i="1"/>
  <c r="M488" i="1"/>
  <c r="AH151" i="1"/>
  <c r="AD151" i="1"/>
  <c r="Z151" i="1"/>
  <c r="AK151" i="1"/>
  <c r="AG151" i="1"/>
  <c r="AJ151" i="1"/>
  <c r="AN151" i="1"/>
  <c r="AO151" i="1" s="1"/>
  <c r="AP151" i="1" s="1"/>
  <c r="AQ151" i="1" s="1"/>
  <c r="AR151" i="1" s="1"/>
  <c r="AS151" i="1" s="1"/>
  <c r="AT151" i="1" s="1"/>
  <c r="AU151" i="1" s="1"/>
  <c r="AV151" i="1" s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AC151" i="1"/>
  <c r="AF151" i="1"/>
  <c r="AB151" i="1"/>
  <c r="AM151" i="1"/>
  <c r="AI151" i="1"/>
  <c r="AE151" i="1"/>
  <c r="AA151" i="1"/>
  <c r="AL151" i="1"/>
  <c r="T84" i="1"/>
  <c r="S84" i="1"/>
  <c r="W84" i="1"/>
  <c r="Y84" i="1"/>
  <c r="O84" i="1"/>
  <c r="Q84" i="1"/>
  <c r="V84" i="1"/>
  <c r="X84" i="1"/>
  <c r="N84" i="1"/>
  <c r="R84" i="1"/>
  <c r="U84" i="1"/>
  <c r="P84" i="1"/>
  <c r="M84" i="1"/>
  <c r="M681" i="1"/>
  <c r="R681" i="1"/>
  <c r="T681" i="1"/>
  <c r="O681" i="1"/>
  <c r="S681" i="1"/>
  <c r="W681" i="1"/>
  <c r="Y681" i="1"/>
  <c r="N681" i="1"/>
  <c r="X681" i="1"/>
  <c r="P681" i="1"/>
  <c r="U681" i="1"/>
  <c r="Q681" i="1"/>
  <c r="V681" i="1"/>
  <c r="X572" i="1"/>
  <c r="R572" i="1"/>
  <c r="P572" i="1"/>
  <c r="S572" i="1"/>
  <c r="W572" i="1"/>
  <c r="N572" i="1"/>
  <c r="O572" i="1"/>
  <c r="U572" i="1"/>
  <c r="M572" i="1"/>
  <c r="Y572" i="1"/>
  <c r="T572" i="1"/>
  <c r="Q572" i="1"/>
  <c r="V572" i="1"/>
  <c r="X595" i="1"/>
  <c r="R595" i="1"/>
  <c r="P595" i="1"/>
  <c r="S595" i="1"/>
  <c r="W595" i="1"/>
  <c r="N595" i="1"/>
  <c r="O595" i="1"/>
  <c r="M595" i="1"/>
  <c r="Y595" i="1"/>
  <c r="Q595" i="1"/>
  <c r="U595" i="1"/>
  <c r="V595" i="1"/>
  <c r="T595" i="1"/>
  <c r="R776" i="1"/>
  <c r="W776" i="1"/>
  <c r="Y776" i="1"/>
  <c r="M776" i="1"/>
  <c r="Q776" i="1"/>
  <c r="V776" i="1"/>
  <c r="X776" i="1"/>
  <c r="U776" i="1"/>
  <c r="T776" i="1"/>
  <c r="S776" i="1"/>
  <c r="P776" i="1"/>
  <c r="O776" i="1"/>
  <c r="N776" i="1"/>
  <c r="P781" i="1"/>
  <c r="S781" i="1"/>
  <c r="W781" i="1"/>
  <c r="R781" i="1"/>
  <c r="O781" i="1"/>
  <c r="Q781" i="1"/>
  <c r="V781" i="1"/>
  <c r="Y781" i="1"/>
  <c r="U781" i="1"/>
  <c r="X781" i="1"/>
  <c r="N781" i="1"/>
  <c r="M781" i="1"/>
  <c r="T781" i="1"/>
  <c r="R234" i="1"/>
  <c r="N234" i="1"/>
  <c r="Y234" i="1"/>
  <c r="T234" i="1"/>
  <c r="Q234" i="1"/>
  <c r="U234" i="1"/>
  <c r="X234" i="1"/>
  <c r="S234" i="1"/>
  <c r="P234" i="1"/>
  <c r="M234" i="1"/>
  <c r="W234" i="1"/>
  <c r="O234" i="1"/>
  <c r="V234" i="1"/>
  <c r="X69" i="1"/>
  <c r="V69" i="1"/>
  <c r="P69" i="1"/>
  <c r="N69" i="1"/>
  <c r="Y69" i="1"/>
  <c r="U69" i="1"/>
  <c r="O69" i="1"/>
  <c r="T69" i="1"/>
  <c r="Q69" i="1"/>
  <c r="W69" i="1"/>
  <c r="M69" i="1"/>
  <c r="S69" i="1"/>
  <c r="R69" i="1"/>
  <c r="O271" i="1"/>
  <c r="Q271" i="1"/>
  <c r="V271" i="1"/>
  <c r="Y271" i="1"/>
  <c r="N271" i="1"/>
  <c r="U271" i="1"/>
  <c r="X271" i="1"/>
  <c r="P271" i="1"/>
  <c r="S271" i="1"/>
  <c r="W271" i="1"/>
  <c r="M271" i="1"/>
  <c r="T271" i="1"/>
  <c r="R271" i="1"/>
  <c r="X281" i="1"/>
  <c r="V281" i="1"/>
  <c r="P281" i="1"/>
  <c r="N281" i="1"/>
  <c r="Q281" i="1"/>
  <c r="U281" i="1"/>
  <c r="O281" i="1"/>
  <c r="M281" i="1"/>
  <c r="Y281" i="1"/>
  <c r="T281" i="1"/>
  <c r="W281" i="1"/>
  <c r="S281" i="1"/>
  <c r="R281" i="1"/>
  <c r="R204" i="1"/>
  <c r="M204" i="1"/>
  <c r="Y204" i="1"/>
  <c r="V204" i="1"/>
  <c r="Q204" i="1"/>
  <c r="T204" i="1"/>
  <c r="X204" i="1"/>
  <c r="N204" i="1"/>
  <c r="P204" i="1"/>
  <c r="W204" i="1"/>
  <c r="O204" i="1"/>
  <c r="S204" i="1"/>
  <c r="U204" i="1"/>
  <c r="AK766" i="1"/>
  <c r="AB766" i="1"/>
  <c r="AG766" i="1"/>
  <c r="AM766" i="1"/>
  <c r="AL766" i="1"/>
  <c r="AI766" i="1"/>
  <c r="AC766" i="1"/>
  <c r="AE766" i="1"/>
  <c r="AN766" i="1"/>
  <c r="AA766" i="1"/>
  <c r="AH766" i="1"/>
  <c r="AD766" i="1"/>
  <c r="AJ766" i="1"/>
  <c r="Z766" i="1"/>
  <c r="AF766" i="1"/>
  <c r="AL182" i="1"/>
  <c r="AI182" i="1"/>
  <c r="AD182" i="1"/>
  <c r="AH182" i="1"/>
  <c r="AF182" i="1"/>
  <c r="AJ182" i="1"/>
  <c r="AK182" i="1"/>
  <c r="AG182" i="1"/>
  <c r="AC182" i="1"/>
  <c r="AA182" i="1"/>
  <c r="AE182" i="1"/>
  <c r="AN182" i="1"/>
  <c r="AO182" i="1" s="1"/>
  <c r="AP182" i="1" s="1"/>
  <c r="AQ182" i="1" s="1"/>
  <c r="AR182" i="1" s="1"/>
  <c r="AS182" i="1" s="1"/>
  <c r="AT182" i="1" s="1"/>
  <c r="AU182" i="1" s="1"/>
  <c r="AV182" i="1" s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AB182" i="1"/>
  <c r="AM182" i="1"/>
  <c r="Z182" i="1"/>
  <c r="W289" i="1"/>
  <c r="Y289" i="1"/>
  <c r="O289" i="1"/>
  <c r="S289" i="1"/>
  <c r="V289" i="1"/>
  <c r="Q289" i="1"/>
  <c r="N289" i="1"/>
  <c r="M289" i="1"/>
  <c r="X289" i="1"/>
  <c r="P289" i="1"/>
  <c r="U289" i="1"/>
  <c r="R289" i="1"/>
  <c r="T289" i="1"/>
  <c r="R226" i="1"/>
  <c r="M226" i="1"/>
  <c r="Q226" i="1"/>
  <c r="T226" i="1"/>
  <c r="X226" i="1"/>
  <c r="N226" i="1"/>
  <c r="P226" i="1"/>
  <c r="O226" i="1"/>
  <c r="S226" i="1"/>
  <c r="U226" i="1"/>
  <c r="Y226" i="1"/>
  <c r="W226" i="1"/>
  <c r="V226" i="1"/>
  <c r="X63" i="1"/>
  <c r="U63" i="1"/>
  <c r="P63" i="1"/>
  <c r="S63" i="1"/>
  <c r="W63" i="1"/>
  <c r="O63" i="1"/>
  <c r="R63" i="1"/>
  <c r="N63" i="1"/>
  <c r="Y63" i="1"/>
  <c r="V63" i="1"/>
  <c r="T63" i="1"/>
  <c r="M63" i="1"/>
  <c r="Q63" i="1"/>
  <c r="T61" i="1"/>
  <c r="N61" i="1"/>
  <c r="S61" i="1"/>
  <c r="W61" i="1"/>
  <c r="R61" i="1"/>
  <c r="U61" i="1"/>
  <c r="Y61" i="1"/>
  <c r="O61" i="1"/>
  <c r="X61" i="1"/>
  <c r="Q61" i="1"/>
  <c r="P61" i="1"/>
  <c r="V61" i="1"/>
  <c r="M61" i="1"/>
  <c r="R784" i="1"/>
  <c r="Y784" i="1"/>
  <c r="V784" i="1"/>
  <c r="X784" i="1"/>
  <c r="N784" i="1"/>
  <c r="W784" i="1"/>
  <c r="M784" i="1"/>
  <c r="O784" i="1"/>
  <c r="S784" i="1"/>
  <c r="P784" i="1"/>
  <c r="Q784" i="1"/>
  <c r="U784" i="1"/>
  <c r="T784" i="1"/>
  <c r="V444" i="1"/>
  <c r="X444" i="1"/>
  <c r="N444" i="1"/>
  <c r="R444" i="1"/>
  <c r="U444" i="1"/>
  <c r="P444" i="1"/>
  <c r="M444" i="1"/>
  <c r="S444" i="1"/>
  <c r="Y444" i="1"/>
  <c r="Q444" i="1"/>
  <c r="W444" i="1"/>
  <c r="O444" i="1"/>
  <c r="T444" i="1"/>
  <c r="V376" i="1"/>
  <c r="R376" i="1"/>
  <c r="N376" i="1"/>
  <c r="X376" i="1"/>
  <c r="U376" i="1"/>
  <c r="P376" i="1"/>
  <c r="M376" i="1"/>
  <c r="S376" i="1"/>
  <c r="Q376" i="1"/>
  <c r="W376" i="1"/>
  <c r="O376" i="1"/>
  <c r="T376" i="1"/>
  <c r="Y376" i="1"/>
  <c r="X773" i="1"/>
  <c r="V773" i="1"/>
  <c r="W773" i="1"/>
  <c r="N773" i="1"/>
  <c r="Q773" i="1"/>
  <c r="U773" i="1"/>
  <c r="O773" i="1"/>
  <c r="M773" i="1"/>
  <c r="Y773" i="1"/>
  <c r="T773" i="1"/>
  <c r="P773" i="1"/>
  <c r="R773" i="1"/>
  <c r="S773" i="1"/>
  <c r="Y600" i="1"/>
  <c r="O600" i="1"/>
  <c r="Q600" i="1"/>
  <c r="X600" i="1"/>
  <c r="P600" i="1"/>
  <c r="U600" i="1"/>
  <c r="W600" i="1"/>
  <c r="M600" i="1"/>
  <c r="V600" i="1"/>
  <c r="T600" i="1"/>
  <c r="R600" i="1"/>
  <c r="S600" i="1"/>
  <c r="N600" i="1"/>
  <c r="AK438" i="1"/>
  <c r="AG438" i="1"/>
  <c r="AC438" i="1"/>
  <c r="AM438" i="1"/>
  <c r="AJ438" i="1"/>
  <c r="AE438" i="1"/>
  <c r="AB438" i="1"/>
  <c r="AF438" i="1"/>
  <c r="AI438" i="1"/>
  <c r="AD438" i="1"/>
  <c r="AA438" i="1"/>
  <c r="AN438" i="1"/>
  <c r="AO438" i="1" s="1"/>
  <c r="AP438" i="1" s="1"/>
  <c r="AQ438" i="1" s="1"/>
  <c r="AR438" i="1" s="1"/>
  <c r="AS438" i="1" s="1"/>
  <c r="AT438" i="1" s="1"/>
  <c r="AU438" i="1" s="1"/>
  <c r="AV438" i="1" s="1"/>
  <c r="AW438" i="1" s="1"/>
  <c r="AX438" i="1" s="1"/>
  <c r="AY438" i="1" s="1"/>
  <c r="AZ438" i="1" s="1"/>
  <c r="BA438" i="1" s="1"/>
  <c r="BB438" i="1" s="1"/>
  <c r="BC438" i="1" s="1"/>
  <c r="BD438" i="1" s="1"/>
  <c r="BE438" i="1" s="1"/>
  <c r="BF438" i="1" s="1"/>
  <c r="BG438" i="1" s="1"/>
  <c r="BH438" i="1" s="1"/>
  <c r="AH438" i="1"/>
  <c r="AL438" i="1"/>
  <c r="Z438" i="1"/>
  <c r="V229" i="1"/>
  <c r="N229" i="1"/>
  <c r="Y229" i="1"/>
  <c r="U229" i="1"/>
  <c r="Q229" i="1"/>
  <c r="M229" i="1"/>
  <c r="X229" i="1"/>
  <c r="S229" i="1"/>
  <c r="P229" i="1"/>
  <c r="T229" i="1"/>
  <c r="W229" i="1"/>
  <c r="R229" i="1"/>
  <c r="O229" i="1"/>
  <c r="V297" i="1"/>
  <c r="Y297" i="1"/>
  <c r="T297" i="1"/>
  <c r="Q297" i="1"/>
  <c r="U297" i="1"/>
  <c r="X297" i="1"/>
  <c r="S297" i="1"/>
  <c r="W297" i="1"/>
  <c r="O297" i="1"/>
  <c r="R297" i="1"/>
  <c r="P297" i="1"/>
  <c r="N297" i="1"/>
  <c r="M297" i="1"/>
  <c r="P101" i="1"/>
  <c r="W101" i="1"/>
  <c r="O101" i="1"/>
  <c r="X101" i="1"/>
  <c r="S101" i="1"/>
  <c r="U101" i="1"/>
  <c r="R101" i="1"/>
  <c r="M101" i="1"/>
  <c r="Y101" i="1"/>
  <c r="N101" i="1"/>
  <c r="Q101" i="1"/>
  <c r="T101" i="1"/>
  <c r="V101" i="1"/>
  <c r="T253" i="1"/>
  <c r="N253" i="1"/>
  <c r="S253" i="1"/>
  <c r="O253" i="1"/>
  <c r="R253" i="1"/>
  <c r="M253" i="1"/>
  <c r="Y253" i="1"/>
  <c r="W253" i="1"/>
  <c r="Q253" i="1"/>
  <c r="U253" i="1"/>
  <c r="X253" i="1"/>
  <c r="P253" i="1"/>
  <c r="V253" i="1"/>
  <c r="N500" i="1"/>
  <c r="W500" i="1"/>
  <c r="U500" i="1"/>
  <c r="V500" i="1"/>
  <c r="M500" i="1"/>
  <c r="T500" i="1"/>
  <c r="Q500" i="1"/>
  <c r="S500" i="1"/>
  <c r="Y500" i="1"/>
  <c r="O500" i="1"/>
  <c r="X500" i="1"/>
  <c r="R500" i="1"/>
  <c r="P500" i="1"/>
  <c r="R656" i="1"/>
  <c r="M656" i="1"/>
  <c r="Y656" i="1"/>
  <c r="W656" i="1"/>
  <c r="Q656" i="1"/>
  <c r="S656" i="1"/>
  <c r="X656" i="1"/>
  <c r="T656" i="1"/>
  <c r="V656" i="1"/>
  <c r="P656" i="1"/>
  <c r="N656" i="1"/>
  <c r="O656" i="1"/>
  <c r="U656" i="1"/>
  <c r="N399" i="1"/>
  <c r="R399" i="1"/>
  <c r="U399" i="1"/>
  <c r="P399" i="1"/>
  <c r="M399" i="1"/>
  <c r="T399" i="1"/>
  <c r="S399" i="1"/>
  <c r="W399" i="1"/>
  <c r="Y399" i="1"/>
  <c r="O399" i="1"/>
  <c r="Q399" i="1"/>
  <c r="V399" i="1"/>
  <c r="X399" i="1"/>
  <c r="X249" i="1"/>
  <c r="N249" i="1"/>
  <c r="P249" i="1"/>
  <c r="W249" i="1"/>
  <c r="O249" i="1"/>
  <c r="S249" i="1"/>
  <c r="U249" i="1"/>
  <c r="R249" i="1"/>
  <c r="M249" i="1"/>
  <c r="Y249" i="1"/>
  <c r="V249" i="1"/>
  <c r="Q249" i="1"/>
  <c r="T249" i="1"/>
  <c r="M214" i="1"/>
  <c r="X214" i="1"/>
  <c r="T214" i="1"/>
  <c r="P214" i="1"/>
  <c r="R214" i="1"/>
  <c r="W214" i="1"/>
  <c r="Y214" i="1"/>
  <c r="O214" i="1"/>
  <c r="Q214" i="1"/>
  <c r="V214" i="1"/>
  <c r="S214" i="1"/>
  <c r="N214" i="1"/>
  <c r="U214" i="1"/>
  <c r="V263" i="1"/>
  <c r="N263" i="1"/>
  <c r="Y263" i="1"/>
  <c r="U263" i="1"/>
  <c r="Q263" i="1"/>
  <c r="M263" i="1"/>
  <c r="X263" i="1"/>
  <c r="S263" i="1"/>
  <c r="P263" i="1"/>
  <c r="T263" i="1"/>
  <c r="W263" i="1"/>
  <c r="R263" i="1"/>
  <c r="O263" i="1"/>
  <c r="S269" i="1"/>
  <c r="N269" i="1"/>
  <c r="R269" i="1"/>
  <c r="X269" i="1"/>
  <c r="Y269" i="1"/>
  <c r="Q269" i="1"/>
  <c r="W269" i="1"/>
  <c r="U269" i="1"/>
  <c r="O269" i="1"/>
  <c r="M269" i="1"/>
  <c r="P269" i="1"/>
  <c r="T269" i="1"/>
  <c r="V269" i="1"/>
  <c r="Q238" i="1"/>
  <c r="V238" i="1"/>
  <c r="X238" i="1"/>
  <c r="T238" i="1"/>
  <c r="P238" i="1"/>
  <c r="W238" i="1"/>
  <c r="S238" i="1"/>
  <c r="U238" i="1"/>
  <c r="Y238" i="1"/>
  <c r="O238" i="1"/>
  <c r="M238" i="1"/>
  <c r="N238" i="1"/>
  <c r="R238" i="1"/>
  <c r="P561" i="1"/>
  <c r="N561" i="1"/>
  <c r="W561" i="1"/>
  <c r="R561" i="1"/>
  <c r="O561" i="1"/>
  <c r="U561" i="1"/>
  <c r="M561" i="1"/>
  <c r="Y561" i="1"/>
  <c r="T561" i="1"/>
  <c r="Q561" i="1"/>
  <c r="V561" i="1"/>
  <c r="X561" i="1"/>
  <c r="S561" i="1"/>
  <c r="W562" i="1"/>
  <c r="O562" i="1"/>
  <c r="M562" i="1"/>
  <c r="T562" i="1"/>
  <c r="V562" i="1"/>
  <c r="R562" i="1"/>
  <c r="Q562" i="1"/>
  <c r="X562" i="1"/>
  <c r="P562" i="1"/>
  <c r="Y562" i="1"/>
  <c r="N562" i="1"/>
  <c r="S562" i="1"/>
  <c r="U562" i="1"/>
  <c r="O686" i="1"/>
  <c r="U686" i="1"/>
  <c r="M686" i="1"/>
  <c r="Y686" i="1"/>
  <c r="T686" i="1"/>
  <c r="X686" i="1"/>
  <c r="S686" i="1"/>
  <c r="Q686" i="1"/>
  <c r="P686" i="1"/>
  <c r="W686" i="1"/>
  <c r="V686" i="1"/>
  <c r="R686" i="1"/>
  <c r="N686" i="1"/>
  <c r="P602" i="1"/>
  <c r="Y602" i="1"/>
  <c r="O602" i="1"/>
  <c r="Q602" i="1"/>
  <c r="V602" i="1"/>
  <c r="M602" i="1"/>
  <c r="N602" i="1"/>
  <c r="S602" i="1"/>
  <c r="X602" i="1"/>
  <c r="U602" i="1"/>
  <c r="W602" i="1"/>
  <c r="R602" i="1"/>
  <c r="T602" i="1"/>
  <c r="T512" i="1"/>
  <c r="R512" i="1"/>
  <c r="O512" i="1"/>
  <c r="S512" i="1"/>
  <c r="Y512" i="1"/>
  <c r="Q512" i="1"/>
  <c r="N512" i="1"/>
  <c r="M512" i="1"/>
  <c r="X512" i="1"/>
  <c r="P512" i="1"/>
  <c r="W512" i="1"/>
  <c r="V512" i="1"/>
  <c r="U512" i="1"/>
  <c r="X369" i="1"/>
  <c r="T369" i="1"/>
  <c r="P369" i="1"/>
  <c r="R369" i="1"/>
  <c r="W369" i="1"/>
  <c r="S369" i="1"/>
  <c r="O369" i="1"/>
  <c r="Y369" i="1"/>
  <c r="N369" i="1"/>
  <c r="Q369" i="1"/>
  <c r="V369" i="1"/>
  <c r="U369" i="1"/>
  <c r="M369" i="1"/>
  <c r="M72" i="1"/>
  <c r="S72" i="1"/>
  <c r="O72" i="1"/>
  <c r="Y72" i="1"/>
  <c r="U72" i="1"/>
  <c r="Q72" i="1"/>
  <c r="X72" i="1"/>
  <c r="V72" i="1"/>
  <c r="T72" i="1"/>
  <c r="N72" i="1"/>
  <c r="P72" i="1"/>
  <c r="W72" i="1"/>
  <c r="R72" i="1"/>
  <c r="S491" i="1"/>
  <c r="N491" i="1"/>
  <c r="W491" i="1"/>
  <c r="U491" i="1"/>
  <c r="R491" i="1"/>
  <c r="M491" i="1"/>
  <c r="Q491" i="1"/>
  <c r="V491" i="1"/>
  <c r="P491" i="1"/>
  <c r="T491" i="1"/>
  <c r="Y491" i="1"/>
  <c r="O491" i="1"/>
  <c r="X491" i="1"/>
  <c r="W355" i="1"/>
  <c r="O355" i="1"/>
  <c r="V355" i="1"/>
  <c r="R355" i="1"/>
  <c r="N355" i="1"/>
  <c r="Y355" i="1"/>
  <c r="T355" i="1"/>
  <c r="Q355" i="1"/>
  <c r="X355" i="1"/>
  <c r="U355" i="1"/>
  <c r="P355" i="1"/>
  <c r="S355" i="1"/>
  <c r="T265" i="1"/>
  <c r="N265" i="1"/>
  <c r="S265" i="1"/>
  <c r="W265" i="1"/>
  <c r="R265" i="1"/>
  <c r="M265" i="1"/>
  <c r="Y265" i="1"/>
  <c r="U265" i="1"/>
  <c r="Q265" i="1"/>
  <c r="O265" i="1"/>
  <c r="X265" i="1"/>
  <c r="P265" i="1"/>
  <c r="V265" i="1"/>
  <c r="Q385" i="1"/>
  <c r="M385" i="1"/>
  <c r="X385" i="1"/>
  <c r="S385" i="1"/>
  <c r="P385" i="1"/>
  <c r="T385" i="1"/>
  <c r="W385" i="1"/>
  <c r="R385" i="1"/>
  <c r="V385" i="1"/>
  <c r="Y385" i="1"/>
  <c r="O385" i="1"/>
  <c r="U385" i="1"/>
  <c r="N385" i="1"/>
  <c r="O304" i="1"/>
  <c r="V304" i="1"/>
  <c r="N304" i="1"/>
  <c r="Y304" i="1"/>
  <c r="U304" i="1"/>
  <c r="X304" i="1"/>
  <c r="S304" i="1"/>
  <c r="W304" i="1"/>
  <c r="M304" i="1"/>
  <c r="T304" i="1"/>
  <c r="R304" i="1"/>
  <c r="Q304" i="1"/>
  <c r="P304" i="1"/>
  <c r="M58" i="1"/>
  <c r="Y58" i="1"/>
  <c r="S58" i="1"/>
  <c r="R58" i="1"/>
  <c r="X58" i="1"/>
  <c r="N58" i="1"/>
  <c r="Q58" i="1"/>
  <c r="U58" i="1"/>
  <c r="O58" i="1"/>
  <c r="T58" i="1"/>
  <c r="V58" i="1"/>
  <c r="P58" i="1"/>
  <c r="W58" i="1"/>
  <c r="V275" i="1"/>
  <c r="R275" i="1"/>
  <c r="N275" i="1"/>
  <c r="Y275" i="1"/>
  <c r="T275" i="1"/>
  <c r="Q275" i="1"/>
  <c r="U275" i="1"/>
  <c r="X275" i="1"/>
  <c r="M275" i="1"/>
  <c r="P275" i="1"/>
  <c r="S275" i="1"/>
  <c r="W275" i="1"/>
  <c r="O275" i="1"/>
  <c r="V565" i="1"/>
  <c r="U565" i="1"/>
  <c r="R565" i="1"/>
  <c r="M565" i="1"/>
  <c r="Y565" i="1"/>
  <c r="W565" i="1"/>
  <c r="X565" i="1"/>
  <c r="T565" i="1"/>
  <c r="P565" i="1"/>
  <c r="O565" i="1"/>
  <c r="Q565" i="1"/>
  <c r="N565" i="1"/>
  <c r="S565" i="1"/>
  <c r="N471" i="1"/>
  <c r="U471" i="1"/>
  <c r="M471" i="1"/>
  <c r="X471" i="1"/>
  <c r="T471" i="1"/>
  <c r="W471" i="1"/>
  <c r="Y471" i="1"/>
  <c r="R471" i="1"/>
  <c r="S471" i="1"/>
  <c r="Q471" i="1"/>
  <c r="P471" i="1"/>
  <c r="O471" i="1"/>
  <c r="V471" i="1"/>
  <c r="AL704" i="1"/>
  <c r="AH704" i="1"/>
  <c r="AD704" i="1"/>
  <c r="Z704" i="1"/>
  <c r="AK704" i="1"/>
  <c r="AG704" i="1"/>
  <c r="AC704" i="1"/>
  <c r="AN704" i="1"/>
  <c r="AJ704" i="1"/>
  <c r="AF704" i="1"/>
  <c r="AI704" i="1"/>
  <c r="AM704" i="1"/>
  <c r="AB704" i="1"/>
  <c r="AE704" i="1"/>
  <c r="AA704" i="1"/>
  <c r="Y780" i="1"/>
  <c r="Q780" i="1"/>
  <c r="W780" i="1"/>
  <c r="U780" i="1"/>
  <c r="V780" i="1"/>
  <c r="T780" i="1"/>
  <c r="N780" i="1"/>
  <c r="O780" i="1"/>
  <c r="X780" i="1"/>
  <c r="M780" i="1"/>
  <c r="S780" i="1"/>
  <c r="R780" i="1"/>
  <c r="P780" i="1"/>
  <c r="M40" i="1"/>
  <c r="O40" i="1"/>
  <c r="S40" i="1"/>
  <c r="N40" i="1"/>
  <c r="R40" i="1"/>
  <c r="Q40" i="1"/>
  <c r="T40" i="1"/>
  <c r="P40" i="1"/>
  <c r="V40" i="1"/>
  <c r="X40" i="1"/>
  <c r="U40" i="1"/>
  <c r="Y40" i="1"/>
  <c r="W40" i="1"/>
  <c r="W392" i="1"/>
  <c r="Y392" i="1"/>
  <c r="O392" i="1"/>
  <c r="S392" i="1"/>
  <c r="V392" i="1"/>
  <c r="Q392" i="1"/>
  <c r="N392" i="1"/>
  <c r="M392" i="1"/>
  <c r="R392" i="1"/>
  <c r="X392" i="1"/>
  <c r="P392" i="1"/>
  <c r="U392" i="1"/>
  <c r="T392" i="1"/>
  <c r="O215" i="1"/>
  <c r="S215" i="1"/>
  <c r="U215" i="1"/>
  <c r="R215" i="1"/>
  <c r="M215" i="1"/>
  <c r="Y215" i="1"/>
  <c r="N215" i="1"/>
  <c r="Q215" i="1"/>
  <c r="V215" i="1"/>
  <c r="X215" i="1"/>
  <c r="T215" i="1"/>
  <c r="P215" i="1"/>
  <c r="W215" i="1"/>
  <c r="N244" i="1"/>
  <c r="R244" i="1"/>
  <c r="M244" i="1"/>
  <c r="T244" i="1"/>
  <c r="S244" i="1"/>
  <c r="O244" i="1"/>
  <c r="Q244" i="1"/>
  <c r="V244" i="1"/>
  <c r="X244" i="1"/>
  <c r="Y244" i="1"/>
  <c r="P244" i="1"/>
  <c r="W244" i="1"/>
  <c r="U244" i="1"/>
  <c r="AJ156" i="1"/>
  <c r="AF156" i="1"/>
  <c r="AB156" i="1"/>
  <c r="AM156" i="1"/>
  <c r="AI156" i="1"/>
  <c r="AE156" i="1"/>
  <c r="AA156" i="1"/>
  <c r="AL156" i="1"/>
  <c r="AH156" i="1"/>
  <c r="AD156" i="1"/>
  <c r="Z156" i="1"/>
  <c r="AK156" i="1"/>
  <c r="AN156" i="1"/>
  <c r="AO156" i="1" s="1"/>
  <c r="AP156" i="1" s="1"/>
  <c r="AQ156" i="1" s="1"/>
  <c r="AR156" i="1" s="1"/>
  <c r="AS156" i="1" s="1"/>
  <c r="AT156" i="1" s="1"/>
  <c r="AU156" i="1" s="1"/>
  <c r="AV156" i="1" s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AC156" i="1"/>
  <c r="AG156" i="1"/>
  <c r="Q808" i="1"/>
  <c r="M808" i="1"/>
  <c r="P808" i="1"/>
  <c r="S808" i="1"/>
  <c r="W808" i="1"/>
  <c r="R808" i="1"/>
  <c r="O808" i="1"/>
  <c r="N808" i="1"/>
  <c r="Y808" i="1"/>
  <c r="U808" i="1"/>
  <c r="X808" i="1"/>
  <c r="V808" i="1"/>
  <c r="T808" i="1"/>
  <c r="M730" i="1"/>
  <c r="W730" i="1"/>
  <c r="T730" i="1"/>
  <c r="P730" i="1"/>
  <c r="R730" i="1"/>
  <c r="Y730" i="1"/>
  <c r="Q730" i="1"/>
  <c r="V730" i="1"/>
  <c r="O730" i="1"/>
  <c r="N730" i="1"/>
  <c r="X730" i="1"/>
  <c r="U730" i="1"/>
  <c r="S730" i="1"/>
  <c r="W241" i="1"/>
  <c r="R241" i="1"/>
  <c r="O241" i="1"/>
  <c r="V241" i="1"/>
  <c r="N241" i="1"/>
  <c r="Y241" i="1"/>
  <c r="U241" i="1"/>
  <c r="Q241" i="1"/>
  <c r="M241" i="1"/>
  <c r="X241" i="1"/>
  <c r="S241" i="1"/>
  <c r="P241" i="1"/>
  <c r="T241" i="1"/>
  <c r="AD535" i="1"/>
  <c r="AN535" i="1"/>
  <c r="AO535" i="1" s="1"/>
  <c r="AP535" i="1" s="1"/>
  <c r="AQ535" i="1" s="1"/>
  <c r="AR535" i="1" s="1"/>
  <c r="AS535" i="1" s="1"/>
  <c r="AT535" i="1" s="1"/>
  <c r="AU535" i="1" s="1"/>
  <c r="AV535" i="1" s="1"/>
  <c r="AW535" i="1" s="1"/>
  <c r="AX535" i="1" s="1"/>
  <c r="AY535" i="1" s="1"/>
  <c r="AZ535" i="1" s="1"/>
  <c r="BA535" i="1" s="1"/>
  <c r="BB535" i="1" s="1"/>
  <c r="BC535" i="1" s="1"/>
  <c r="BD535" i="1" s="1"/>
  <c r="BE535" i="1" s="1"/>
  <c r="BF535" i="1" s="1"/>
  <c r="BG535" i="1" s="1"/>
  <c r="BH535" i="1" s="1"/>
  <c r="AM535" i="1"/>
  <c r="AB535" i="1"/>
  <c r="AK535" i="1"/>
  <c r="AI535" i="1"/>
  <c r="AJ535" i="1"/>
  <c r="AA535" i="1"/>
  <c r="AG535" i="1"/>
  <c r="AH535" i="1"/>
  <c r="AF535" i="1"/>
  <c r="Z535" i="1"/>
  <c r="AE535" i="1"/>
  <c r="AL535" i="1"/>
  <c r="AC535" i="1"/>
  <c r="AL678" i="1"/>
  <c r="AH678" i="1"/>
  <c r="AD678" i="1"/>
  <c r="AG678" i="1"/>
  <c r="AK678" i="1"/>
  <c r="Z678" i="1"/>
  <c r="AC678" i="1"/>
  <c r="AN678" i="1"/>
  <c r="AE678" i="1"/>
  <c r="AJ678" i="1"/>
  <c r="AF678" i="1"/>
  <c r="AB678" i="1"/>
  <c r="AA678" i="1"/>
  <c r="AM678" i="1"/>
  <c r="AI678" i="1"/>
  <c r="L82" i="2"/>
  <c r="O181" i="1"/>
  <c r="S181" i="1"/>
  <c r="U181" i="1"/>
  <c r="R181" i="1"/>
  <c r="M181" i="1"/>
  <c r="Y181" i="1"/>
  <c r="V181" i="1"/>
  <c r="X181" i="1"/>
  <c r="N181" i="1"/>
  <c r="W181" i="1"/>
  <c r="Q181" i="1"/>
  <c r="P181" i="1"/>
  <c r="T181" i="1"/>
  <c r="P82" i="1"/>
  <c r="T82" i="1"/>
  <c r="O82" i="1"/>
  <c r="V82" i="1"/>
  <c r="N82" i="1"/>
  <c r="Q82" i="1"/>
  <c r="M82" i="1"/>
  <c r="X82" i="1"/>
  <c r="S82" i="1"/>
  <c r="Y82" i="1"/>
  <c r="W82" i="1"/>
  <c r="R82" i="1"/>
  <c r="U82" i="1"/>
  <c r="AJ426" i="1"/>
  <c r="AF426" i="1"/>
  <c r="AB426" i="1"/>
  <c r="AL426" i="1"/>
  <c r="AI426" i="1"/>
  <c r="AD426" i="1"/>
  <c r="AA426" i="1"/>
  <c r="AM426" i="1"/>
  <c r="AH426" i="1"/>
  <c r="AK426" i="1"/>
  <c r="Z426" i="1"/>
  <c r="AE426" i="1"/>
  <c r="AG426" i="1"/>
  <c r="AC426" i="1"/>
  <c r="AN426" i="1"/>
  <c r="AO426" i="1" s="1"/>
  <c r="AP426" i="1" s="1"/>
  <c r="AQ426" i="1" s="1"/>
  <c r="AR426" i="1" s="1"/>
  <c r="AS426" i="1" s="1"/>
  <c r="AT426" i="1" s="1"/>
  <c r="AU426" i="1" s="1"/>
  <c r="AV426" i="1" s="1"/>
  <c r="AW426" i="1" s="1"/>
  <c r="AX426" i="1" s="1"/>
  <c r="AY426" i="1" s="1"/>
  <c r="AZ426" i="1" s="1"/>
  <c r="BA426" i="1" s="1"/>
  <c r="BB426" i="1" s="1"/>
  <c r="BC426" i="1" s="1"/>
  <c r="BD426" i="1" s="1"/>
  <c r="BE426" i="1" s="1"/>
  <c r="BF426" i="1" s="1"/>
  <c r="BG426" i="1" s="1"/>
  <c r="BH426" i="1" s="1"/>
  <c r="Y475" i="1"/>
  <c r="U475" i="1"/>
  <c r="Q475" i="1"/>
  <c r="M475" i="1"/>
  <c r="X475" i="1"/>
  <c r="S475" i="1"/>
  <c r="P475" i="1"/>
  <c r="T475" i="1"/>
  <c r="W475" i="1"/>
  <c r="R475" i="1"/>
  <c r="O475" i="1"/>
  <c r="V475" i="1"/>
  <c r="N475" i="1"/>
  <c r="Y626" i="1"/>
  <c r="T626" i="1"/>
  <c r="Q626" i="1"/>
  <c r="M626" i="1"/>
  <c r="W626" i="1"/>
  <c r="P626" i="1"/>
  <c r="O626" i="1"/>
  <c r="N626" i="1"/>
  <c r="S626" i="1"/>
  <c r="R626" i="1"/>
  <c r="V626" i="1"/>
  <c r="X626" i="1"/>
  <c r="U626" i="1"/>
  <c r="W460" i="1"/>
  <c r="S460" i="1"/>
  <c r="O460" i="1"/>
  <c r="Y460" i="1"/>
  <c r="V460" i="1"/>
  <c r="Q460" i="1"/>
  <c r="N460" i="1"/>
  <c r="M460" i="1"/>
  <c r="R460" i="1"/>
  <c r="P460" i="1"/>
  <c r="X460" i="1"/>
  <c r="T460" i="1"/>
  <c r="U460" i="1"/>
  <c r="V454" i="1"/>
  <c r="T454" i="1"/>
  <c r="N454" i="1"/>
  <c r="S454" i="1"/>
  <c r="W454" i="1"/>
  <c r="R454" i="1"/>
  <c r="U454" i="1"/>
  <c r="Y454" i="1"/>
  <c r="O454" i="1"/>
  <c r="Q454" i="1"/>
  <c r="M454" i="1"/>
  <c r="X454" i="1"/>
  <c r="P454" i="1"/>
  <c r="U586" i="1"/>
  <c r="Q586" i="1"/>
  <c r="S586" i="1"/>
  <c r="R586" i="1"/>
  <c r="W586" i="1"/>
  <c r="Y586" i="1"/>
  <c r="V586" i="1"/>
  <c r="T586" i="1"/>
  <c r="N586" i="1"/>
  <c r="P586" i="1"/>
  <c r="O586" i="1"/>
  <c r="M586" i="1"/>
  <c r="X586" i="1"/>
  <c r="U508" i="1"/>
  <c r="M508" i="1"/>
  <c r="T508" i="1"/>
  <c r="R508" i="1"/>
  <c r="Q508" i="1"/>
  <c r="W508" i="1"/>
  <c r="Y508" i="1"/>
  <c r="O508" i="1"/>
  <c r="N508" i="1"/>
  <c r="S508" i="1"/>
  <c r="X508" i="1"/>
  <c r="V508" i="1"/>
  <c r="P508" i="1"/>
  <c r="AC549" i="1"/>
  <c r="Z549" i="1"/>
  <c r="AJ549" i="1"/>
  <c r="AL549" i="1"/>
  <c r="AB549" i="1"/>
  <c r="AI549" i="1"/>
  <c r="AN549" i="1"/>
  <c r="AO549" i="1" s="1"/>
  <c r="AP549" i="1" s="1"/>
  <c r="AQ549" i="1" s="1"/>
  <c r="AR549" i="1" s="1"/>
  <c r="AS549" i="1" s="1"/>
  <c r="AT549" i="1" s="1"/>
  <c r="AU549" i="1" s="1"/>
  <c r="AV549" i="1" s="1"/>
  <c r="AW549" i="1" s="1"/>
  <c r="AX549" i="1" s="1"/>
  <c r="AY549" i="1" s="1"/>
  <c r="AZ549" i="1" s="1"/>
  <c r="BA549" i="1" s="1"/>
  <c r="BB549" i="1" s="1"/>
  <c r="BC549" i="1" s="1"/>
  <c r="BD549" i="1" s="1"/>
  <c r="BE549" i="1" s="1"/>
  <c r="BF549" i="1" s="1"/>
  <c r="BG549" i="1" s="1"/>
  <c r="BH549" i="1" s="1"/>
  <c r="AH549" i="1"/>
  <c r="AF549" i="1"/>
  <c r="AG549" i="1"/>
  <c r="AD549" i="1"/>
  <c r="AE549" i="1"/>
  <c r="AA549" i="1"/>
  <c r="AK549" i="1"/>
  <c r="AM549" i="1"/>
  <c r="AG160" i="1"/>
  <c r="AC160" i="1"/>
  <c r="AN160" i="1"/>
  <c r="AO160" i="1" s="1"/>
  <c r="AP160" i="1" s="1"/>
  <c r="AQ160" i="1" s="1"/>
  <c r="AR160" i="1" s="1"/>
  <c r="AS160" i="1" s="1"/>
  <c r="AT160" i="1" s="1"/>
  <c r="AU160" i="1" s="1"/>
  <c r="AV160" i="1" s="1"/>
  <c r="AW160" i="1" s="1"/>
  <c r="AX160" i="1" s="1"/>
  <c r="AY160" i="1" s="1"/>
  <c r="AZ160" i="1" s="1"/>
  <c r="BA160" i="1" s="1"/>
  <c r="BB160" i="1" s="1"/>
  <c r="BC160" i="1" s="1"/>
  <c r="BD160" i="1" s="1"/>
  <c r="BE160" i="1" s="1"/>
  <c r="BF160" i="1" s="1"/>
  <c r="BG160" i="1" s="1"/>
  <c r="BH160" i="1" s="1"/>
  <c r="AJ160" i="1"/>
  <c r="AF160" i="1"/>
  <c r="AB160" i="1"/>
  <c r="AM160" i="1"/>
  <c r="AI160" i="1"/>
  <c r="AE160" i="1"/>
  <c r="AH160" i="1"/>
  <c r="AL160" i="1"/>
  <c r="AA160" i="1"/>
  <c r="AD160" i="1"/>
  <c r="Z160" i="1"/>
  <c r="AK160" i="1"/>
  <c r="O90" i="1"/>
  <c r="S90" i="1"/>
  <c r="U90" i="1"/>
  <c r="R90" i="1"/>
  <c r="M90" i="1"/>
  <c r="Y90" i="1"/>
  <c r="V90" i="1"/>
  <c r="X90" i="1"/>
  <c r="N90" i="1"/>
  <c r="Q90" i="1"/>
  <c r="P90" i="1"/>
  <c r="W90" i="1"/>
  <c r="T90" i="1"/>
  <c r="W87" i="1"/>
  <c r="U87" i="1"/>
  <c r="O87" i="1"/>
  <c r="M87" i="1"/>
  <c r="P87" i="1"/>
  <c r="T87" i="1"/>
  <c r="R87" i="1"/>
  <c r="V87" i="1"/>
  <c r="N87" i="1"/>
  <c r="Y87" i="1"/>
  <c r="X87" i="1"/>
  <c r="S87" i="1"/>
  <c r="Q87" i="1"/>
  <c r="P591" i="1"/>
  <c r="R591" i="1"/>
  <c r="W591" i="1"/>
  <c r="U591" i="1"/>
  <c r="O591" i="1"/>
  <c r="M591" i="1"/>
  <c r="V591" i="1"/>
  <c r="Q591" i="1"/>
  <c r="N591" i="1"/>
  <c r="T591" i="1"/>
  <c r="S591" i="1"/>
  <c r="X591" i="1"/>
  <c r="Y591" i="1"/>
  <c r="V734" i="1"/>
  <c r="X734" i="1"/>
  <c r="N734" i="1"/>
  <c r="Y734" i="1"/>
  <c r="U734" i="1"/>
  <c r="T734" i="1"/>
  <c r="M734" i="1"/>
  <c r="S734" i="1"/>
  <c r="R734" i="1"/>
  <c r="W734" i="1"/>
  <c r="Q734" i="1"/>
  <c r="P734" i="1"/>
  <c r="O734" i="1"/>
  <c r="R696" i="1"/>
  <c r="Y696" i="1"/>
  <c r="Q696" i="1"/>
  <c r="V696" i="1"/>
  <c r="U696" i="1"/>
  <c r="P696" i="1"/>
  <c r="X696" i="1"/>
  <c r="S696" i="1"/>
  <c r="O696" i="1"/>
  <c r="M696" i="1"/>
  <c r="T696" i="1"/>
  <c r="W696" i="1"/>
  <c r="N696" i="1"/>
  <c r="S201" i="1"/>
  <c r="X201" i="1"/>
  <c r="R201" i="1"/>
  <c r="V201" i="1"/>
  <c r="Y201" i="1"/>
  <c r="Q201" i="1"/>
  <c r="W201" i="1"/>
  <c r="U201" i="1"/>
  <c r="O201" i="1"/>
  <c r="M201" i="1"/>
  <c r="P201" i="1"/>
  <c r="N201" i="1"/>
  <c r="T201" i="1"/>
  <c r="X248" i="1"/>
  <c r="P248" i="1"/>
  <c r="W248" i="1"/>
  <c r="S248" i="1"/>
  <c r="O248" i="1"/>
  <c r="Y248" i="1"/>
  <c r="V248" i="1"/>
  <c r="Q248" i="1"/>
  <c r="N248" i="1"/>
  <c r="U248" i="1"/>
  <c r="M248" i="1"/>
  <c r="T248" i="1"/>
  <c r="R248" i="1"/>
  <c r="R377" i="1"/>
  <c r="N377" i="1"/>
  <c r="Y377" i="1"/>
  <c r="T377" i="1"/>
  <c r="Q377" i="1"/>
  <c r="U377" i="1"/>
  <c r="X377" i="1"/>
  <c r="S377" i="1"/>
  <c r="P377" i="1"/>
  <c r="M377" i="1"/>
  <c r="W377" i="1"/>
  <c r="O377" i="1"/>
  <c r="V377" i="1"/>
  <c r="P350" i="1"/>
  <c r="T350" i="1"/>
  <c r="W350" i="1"/>
  <c r="R350" i="1"/>
  <c r="O350" i="1"/>
  <c r="V350" i="1"/>
  <c r="Y350" i="1"/>
  <c r="U350" i="1"/>
  <c r="N350" i="1"/>
  <c r="S350" i="1"/>
  <c r="Q350" i="1"/>
  <c r="X350" i="1"/>
  <c r="W614" i="1"/>
  <c r="R614" i="1"/>
  <c r="O614" i="1"/>
  <c r="U614" i="1"/>
  <c r="V614" i="1"/>
  <c r="Q614" i="1"/>
  <c r="N614" i="1"/>
  <c r="T614" i="1"/>
  <c r="S614" i="1"/>
  <c r="X614" i="1"/>
  <c r="M614" i="1"/>
  <c r="P614" i="1"/>
  <c r="Y614" i="1"/>
  <c r="N293" i="1"/>
  <c r="Y293" i="1"/>
  <c r="U293" i="1"/>
  <c r="Q293" i="1"/>
  <c r="M293" i="1"/>
  <c r="X293" i="1"/>
  <c r="S293" i="1"/>
  <c r="W293" i="1"/>
  <c r="R293" i="1"/>
  <c r="T293" i="1"/>
  <c r="P293" i="1"/>
  <c r="O293" i="1"/>
  <c r="V293" i="1"/>
  <c r="U598" i="1"/>
  <c r="P598" i="1"/>
  <c r="M598" i="1"/>
  <c r="S598" i="1"/>
  <c r="R598" i="1"/>
  <c r="W598" i="1"/>
  <c r="Y598" i="1"/>
  <c r="O598" i="1"/>
  <c r="X598" i="1"/>
  <c r="V598" i="1"/>
  <c r="Q598" i="1"/>
  <c r="T598" i="1"/>
  <c r="N598" i="1"/>
  <c r="N334" i="1"/>
  <c r="U334" i="1"/>
  <c r="X334" i="1"/>
  <c r="T334" i="1"/>
  <c r="W334" i="1"/>
  <c r="Y334" i="1"/>
  <c r="O334" i="1"/>
  <c r="V334" i="1"/>
  <c r="R334" i="1"/>
  <c r="Q334" i="1"/>
  <c r="P334" i="1"/>
  <c r="S334" i="1"/>
  <c r="AB533" i="1"/>
  <c r="AI533" i="1"/>
  <c r="AD533" i="1"/>
  <c r="AH533" i="1"/>
  <c r="AC533" i="1"/>
  <c r="AE533" i="1"/>
  <c r="AM533" i="1"/>
  <c r="AG533" i="1"/>
  <c r="AA533" i="1"/>
  <c r="AN533" i="1"/>
  <c r="AO533" i="1" s="1"/>
  <c r="AP533" i="1" s="1"/>
  <c r="AQ533" i="1" s="1"/>
  <c r="AR533" i="1" s="1"/>
  <c r="AS533" i="1" s="1"/>
  <c r="AT533" i="1" s="1"/>
  <c r="AU533" i="1" s="1"/>
  <c r="AV533" i="1" s="1"/>
  <c r="AW533" i="1" s="1"/>
  <c r="AX533" i="1" s="1"/>
  <c r="AY533" i="1" s="1"/>
  <c r="AZ533" i="1" s="1"/>
  <c r="BA533" i="1" s="1"/>
  <c r="BB533" i="1" s="1"/>
  <c r="BC533" i="1" s="1"/>
  <c r="BD533" i="1" s="1"/>
  <c r="BE533" i="1" s="1"/>
  <c r="BF533" i="1" s="1"/>
  <c r="BG533" i="1" s="1"/>
  <c r="BH533" i="1" s="1"/>
  <c r="AL533" i="1"/>
  <c r="AF533" i="1"/>
  <c r="Z533" i="1"/>
  <c r="AJ533" i="1"/>
  <c r="AK533" i="1"/>
  <c r="M73" i="1"/>
  <c r="U73" i="1"/>
  <c r="T73" i="1"/>
  <c r="S73" i="1"/>
  <c r="Y73" i="1"/>
  <c r="O73" i="1"/>
  <c r="R73" i="1"/>
  <c r="W73" i="1"/>
  <c r="N73" i="1"/>
  <c r="Q73" i="1"/>
  <c r="X73" i="1"/>
  <c r="V73" i="1"/>
  <c r="P73" i="1"/>
  <c r="W494" i="1"/>
  <c r="V494" i="1"/>
  <c r="Y494" i="1"/>
  <c r="T494" i="1"/>
  <c r="Q494" i="1"/>
  <c r="S494" i="1"/>
  <c r="U494" i="1"/>
  <c r="P494" i="1"/>
  <c r="M494" i="1"/>
  <c r="R494" i="1"/>
  <c r="X494" i="1"/>
  <c r="O494" i="1"/>
  <c r="N494" i="1"/>
  <c r="V716" i="1"/>
  <c r="R716" i="1"/>
  <c r="N716" i="1"/>
  <c r="T716" i="1"/>
  <c r="S716" i="1"/>
  <c r="X716" i="1"/>
  <c r="Q716" i="1"/>
  <c r="P716" i="1"/>
  <c r="M716" i="1"/>
  <c r="W716" i="1"/>
  <c r="U716" i="1"/>
  <c r="O716" i="1"/>
  <c r="Y716" i="1"/>
  <c r="U456" i="1"/>
  <c r="X456" i="1"/>
  <c r="M456" i="1"/>
  <c r="T456" i="1"/>
  <c r="S456" i="1"/>
  <c r="W456" i="1"/>
  <c r="Y456" i="1"/>
  <c r="O456" i="1"/>
  <c r="Q456" i="1"/>
  <c r="V456" i="1"/>
  <c r="R456" i="1"/>
  <c r="N456" i="1"/>
  <c r="P456" i="1"/>
  <c r="M796" i="1"/>
  <c r="W796" i="1"/>
  <c r="T796" i="1"/>
  <c r="O796" i="1"/>
  <c r="S796" i="1"/>
  <c r="R796" i="1"/>
  <c r="V796" i="1"/>
  <c r="X796" i="1"/>
  <c r="Q796" i="1"/>
  <c r="P796" i="1"/>
  <c r="N796" i="1"/>
  <c r="U796" i="1"/>
  <c r="Y796" i="1"/>
  <c r="S394" i="1"/>
  <c r="R394" i="1"/>
  <c r="X394" i="1"/>
  <c r="V394" i="1"/>
  <c r="P394" i="1"/>
  <c r="U394" i="1"/>
  <c r="W394" i="1"/>
  <c r="M394" i="1"/>
  <c r="T394" i="1"/>
  <c r="Y394" i="1"/>
  <c r="Q394" i="1"/>
  <c r="O394" i="1"/>
  <c r="N394" i="1"/>
  <c r="AL272" i="1"/>
  <c r="Z272" i="1"/>
  <c r="AD272" i="1"/>
  <c r="AH272" i="1"/>
  <c r="AK272" i="1"/>
  <c r="AG272" i="1"/>
  <c r="AC272" i="1"/>
  <c r="AN272" i="1"/>
  <c r="AO272" i="1" s="1"/>
  <c r="AP272" i="1" s="1"/>
  <c r="AQ272" i="1" s="1"/>
  <c r="AR272" i="1" s="1"/>
  <c r="AS272" i="1" s="1"/>
  <c r="AT272" i="1" s="1"/>
  <c r="AU272" i="1" s="1"/>
  <c r="AV272" i="1" s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AJ272" i="1"/>
  <c r="AF272" i="1"/>
  <c r="AB272" i="1"/>
  <c r="AM272" i="1"/>
  <c r="AI272" i="1"/>
  <c r="AE272" i="1"/>
  <c r="AA272" i="1"/>
  <c r="V478" i="1"/>
  <c r="X478" i="1"/>
  <c r="N478" i="1"/>
  <c r="R478" i="1"/>
  <c r="U478" i="1"/>
  <c r="P478" i="1"/>
  <c r="M478" i="1"/>
  <c r="S478" i="1"/>
  <c r="Y478" i="1"/>
  <c r="O478" i="1"/>
  <c r="T478" i="1"/>
  <c r="W478" i="1"/>
  <c r="Q478" i="1"/>
  <c r="AN158" i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AJ158" i="1"/>
  <c r="AF158" i="1"/>
  <c r="AB158" i="1"/>
  <c r="AM158" i="1"/>
  <c r="AI158" i="1"/>
  <c r="AE158" i="1"/>
  <c r="AA158" i="1"/>
  <c r="AL158" i="1"/>
  <c r="Z158" i="1"/>
  <c r="AD158" i="1"/>
  <c r="AH158" i="1"/>
  <c r="AK158" i="1"/>
  <c r="AG158" i="1"/>
  <c r="AC158" i="1"/>
  <c r="AG517" i="1"/>
  <c r="AH517" i="1"/>
  <c r="AB517" i="1"/>
  <c r="AF517" i="1"/>
  <c r="AN517" i="1"/>
  <c r="AO517" i="1" s="1"/>
  <c r="AP517" i="1" s="1"/>
  <c r="AQ517" i="1" s="1"/>
  <c r="AR517" i="1" s="1"/>
  <c r="AS517" i="1" s="1"/>
  <c r="AT517" i="1" s="1"/>
  <c r="AU517" i="1" s="1"/>
  <c r="AV517" i="1" s="1"/>
  <c r="AW517" i="1" s="1"/>
  <c r="AX517" i="1" s="1"/>
  <c r="AY517" i="1" s="1"/>
  <c r="AZ517" i="1" s="1"/>
  <c r="BA517" i="1" s="1"/>
  <c r="BB517" i="1" s="1"/>
  <c r="BC517" i="1" s="1"/>
  <c r="BD517" i="1" s="1"/>
  <c r="BE517" i="1" s="1"/>
  <c r="BF517" i="1" s="1"/>
  <c r="BG517" i="1" s="1"/>
  <c r="BH517" i="1" s="1"/>
  <c r="AE517" i="1"/>
  <c r="AA517" i="1"/>
  <c r="AL517" i="1"/>
  <c r="AM517" i="1"/>
  <c r="AD517" i="1"/>
  <c r="Z517" i="1"/>
  <c r="AK517" i="1"/>
  <c r="AJ517" i="1"/>
  <c r="AI517" i="1"/>
  <c r="AC517" i="1"/>
  <c r="T246" i="1"/>
  <c r="N246" i="1"/>
  <c r="S246" i="1"/>
  <c r="X246" i="1"/>
  <c r="R246" i="1"/>
  <c r="V246" i="1"/>
  <c r="Y246" i="1"/>
  <c r="Q246" i="1"/>
  <c r="W246" i="1"/>
  <c r="U246" i="1"/>
  <c r="O246" i="1"/>
  <c r="M246" i="1"/>
  <c r="P246" i="1"/>
  <c r="X42" i="1"/>
  <c r="N42" i="1"/>
  <c r="W42" i="1"/>
  <c r="V42" i="1"/>
  <c r="O42" i="1"/>
  <c r="M42" i="1"/>
  <c r="R42" i="1"/>
  <c r="U42" i="1"/>
  <c r="Q42" i="1"/>
  <c r="T42" i="1"/>
  <c r="Y42" i="1"/>
  <c r="S42" i="1"/>
  <c r="P42" i="1"/>
  <c r="R309" i="1"/>
  <c r="N309" i="1"/>
  <c r="Y309" i="1"/>
  <c r="T309" i="1"/>
  <c r="Q309" i="1"/>
  <c r="M309" i="1"/>
  <c r="X309" i="1"/>
  <c r="U309" i="1"/>
  <c r="P309" i="1"/>
  <c r="S309" i="1"/>
  <c r="W309" i="1"/>
  <c r="O309" i="1"/>
  <c r="V309" i="1"/>
  <c r="R397" i="1"/>
  <c r="O397" i="1"/>
  <c r="Y397" i="1"/>
  <c r="U397" i="1"/>
  <c r="Q397" i="1"/>
  <c r="M397" i="1"/>
  <c r="X397" i="1"/>
  <c r="V397" i="1"/>
  <c r="T397" i="1"/>
  <c r="S397" i="1"/>
  <c r="P397" i="1"/>
  <c r="N397" i="1"/>
  <c r="W397" i="1"/>
  <c r="X725" i="1"/>
  <c r="S725" i="1"/>
  <c r="P725" i="1"/>
  <c r="O725" i="1"/>
  <c r="V725" i="1"/>
  <c r="N725" i="1"/>
  <c r="U725" i="1"/>
  <c r="R725" i="1"/>
  <c r="M725" i="1"/>
  <c r="Y725" i="1"/>
  <c r="W725" i="1"/>
  <c r="Q725" i="1"/>
  <c r="T725" i="1"/>
  <c r="N451" i="1"/>
  <c r="Y451" i="1"/>
  <c r="U451" i="1"/>
  <c r="W451" i="1"/>
  <c r="M451" i="1"/>
  <c r="Q451" i="1"/>
  <c r="T451" i="1"/>
  <c r="O451" i="1"/>
  <c r="S451" i="1"/>
  <c r="R451" i="1"/>
  <c r="X451" i="1"/>
  <c r="V451" i="1"/>
  <c r="P451" i="1"/>
  <c r="AD429" i="1"/>
  <c r="Z429" i="1"/>
  <c r="AK429" i="1"/>
  <c r="AN429" i="1"/>
  <c r="AO429" i="1" s="1"/>
  <c r="AP429" i="1" s="1"/>
  <c r="AQ429" i="1" s="1"/>
  <c r="AR429" i="1" s="1"/>
  <c r="AS429" i="1" s="1"/>
  <c r="AT429" i="1" s="1"/>
  <c r="AU429" i="1" s="1"/>
  <c r="AV429" i="1" s="1"/>
  <c r="AW429" i="1" s="1"/>
  <c r="AX429" i="1" s="1"/>
  <c r="AY429" i="1" s="1"/>
  <c r="AZ429" i="1" s="1"/>
  <c r="BA429" i="1" s="1"/>
  <c r="BB429" i="1" s="1"/>
  <c r="BC429" i="1" s="1"/>
  <c r="BD429" i="1" s="1"/>
  <c r="BE429" i="1" s="1"/>
  <c r="BF429" i="1" s="1"/>
  <c r="BG429" i="1" s="1"/>
  <c r="BH429" i="1" s="1"/>
  <c r="AC429" i="1"/>
  <c r="AF429" i="1"/>
  <c r="AJ429" i="1"/>
  <c r="AM429" i="1"/>
  <c r="AB429" i="1"/>
  <c r="AG429" i="1"/>
  <c r="AI429" i="1"/>
  <c r="AE429" i="1"/>
  <c r="AA429" i="1"/>
  <c r="AL429" i="1"/>
  <c r="AH429" i="1"/>
  <c r="AG380" i="1"/>
  <c r="AC380" i="1"/>
  <c r="AN380" i="1"/>
  <c r="AO380" i="1" s="1"/>
  <c r="AP380" i="1" s="1"/>
  <c r="AQ380" i="1" s="1"/>
  <c r="AR380" i="1" s="1"/>
  <c r="AS380" i="1" s="1"/>
  <c r="AT380" i="1" s="1"/>
  <c r="AU380" i="1" s="1"/>
  <c r="AV380" i="1" s="1"/>
  <c r="AW380" i="1" s="1"/>
  <c r="AX380" i="1" s="1"/>
  <c r="AY380" i="1" s="1"/>
  <c r="AZ380" i="1" s="1"/>
  <c r="BA380" i="1" s="1"/>
  <c r="BB380" i="1" s="1"/>
  <c r="BC380" i="1" s="1"/>
  <c r="BD380" i="1" s="1"/>
  <c r="BE380" i="1" s="1"/>
  <c r="BF380" i="1" s="1"/>
  <c r="BG380" i="1" s="1"/>
  <c r="BH380" i="1" s="1"/>
  <c r="AJ380" i="1"/>
  <c r="AF380" i="1"/>
  <c r="AB380" i="1"/>
  <c r="AL380" i="1"/>
  <c r="AI380" i="1"/>
  <c r="AD380" i="1"/>
  <c r="AA380" i="1"/>
  <c r="AM380" i="1"/>
  <c r="AH380" i="1"/>
  <c r="AK380" i="1"/>
  <c r="Z380" i="1"/>
  <c r="AE380" i="1"/>
  <c r="Q593" i="1"/>
  <c r="V593" i="1"/>
  <c r="X593" i="1"/>
  <c r="N593" i="1"/>
  <c r="W593" i="1"/>
  <c r="U593" i="1"/>
  <c r="S593" i="1"/>
  <c r="M593" i="1"/>
  <c r="O593" i="1"/>
  <c r="T593" i="1"/>
  <c r="P593" i="1"/>
  <c r="Y593" i="1"/>
  <c r="R593" i="1"/>
  <c r="AH172" i="1"/>
  <c r="AD172" i="1"/>
  <c r="Z172" i="1"/>
  <c r="AK172" i="1"/>
  <c r="AG172" i="1"/>
  <c r="AC172" i="1"/>
  <c r="AN172" i="1"/>
  <c r="AO172" i="1" s="1"/>
  <c r="AP172" i="1" s="1"/>
  <c r="AQ172" i="1" s="1"/>
  <c r="AR172" i="1" s="1"/>
  <c r="AS172" i="1" s="1"/>
  <c r="AT172" i="1" s="1"/>
  <c r="AU172" i="1" s="1"/>
  <c r="AV172" i="1" s="1"/>
  <c r="AW172" i="1" s="1"/>
  <c r="AX172" i="1" s="1"/>
  <c r="AY172" i="1" s="1"/>
  <c r="AZ172" i="1" s="1"/>
  <c r="BA172" i="1" s="1"/>
  <c r="BB172" i="1" s="1"/>
  <c r="BC172" i="1" s="1"/>
  <c r="BD172" i="1" s="1"/>
  <c r="BE172" i="1" s="1"/>
  <c r="BF172" i="1" s="1"/>
  <c r="BG172" i="1" s="1"/>
  <c r="BH172" i="1" s="1"/>
  <c r="AJ172" i="1"/>
  <c r="AF172" i="1"/>
  <c r="AI172" i="1"/>
  <c r="AM172" i="1"/>
  <c r="AB172" i="1"/>
  <c r="AE172" i="1"/>
  <c r="AA172" i="1"/>
  <c r="AL172" i="1"/>
  <c r="W637" i="1"/>
  <c r="M637" i="1"/>
  <c r="V637" i="1"/>
  <c r="N637" i="1"/>
  <c r="S637" i="1"/>
  <c r="X637" i="1"/>
  <c r="Y637" i="1"/>
  <c r="P637" i="1"/>
  <c r="Q637" i="1"/>
  <c r="T637" i="1"/>
  <c r="R637" i="1"/>
  <c r="O637" i="1"/>
  <c r="U637" i="1"/>
  <c r="U36" i="1"/>
  <c r="S36" i="1"/>
  <c r="T36" i="1"/>
  <c r="X36" i="1"/>
  <c r="R36" i="1"/>
  <c r="O36" i="1"/>
  <c r="Q36" i="1"/>
  <c r="N36" i="1"/>
  <c r="P36" i="1"/>
  <c r="W36" i="1"/>
  <c r="V36" i="1"/>
  <c r="M36" i="1"/>
  <c r="Y36" i="1"/>
  <c r="N262" i="1"/>
  <c r="Q262" i="1"/>
  <c r="U262" i="1"/>
  <c r="Y262" i="1"/>
  <c r="M262" i="1"/>
  <c r="W262" i="1"/>
  <c r="T262" i="1"/>
  <c r="O262" i="1"/>
  <c r="R262" i="1"/>
  <c r="V262" i="1"/>
  <c r="S262" i="1"/>
  <c r="X262" i="1"/>
  <c r="P262" i="1"/>
  <c r="S777" i="1"/>
  <c r="W777" i="1"/>
  <c r="Y777" i="1"/>
  <c r="O777" i="1"/>
  <c r="X777" i="1"/>
  <c r="V777" i="1"/>
  <c r="Q777" i="1"/>
  <c r="U777" i="1"/>
  <c r="R777" i="1"/>
  <c r="P777" i="1"/>
  <c r="N777" i="1"/>
  <c r="M777" i="1"/>
  <c r="T777" i="1"/>
  <c r="R660" i="1"/>
  <c r="Y660" i="1"/>
  <c r="Q660" i="1"/>
  <c r="S660" i="1"/>
  <c r="T660" i="1"/>
  <c r="W660" i="1"/>
  <c r="M660" i="1"/>
  <c r="O660" i="1"/>
  <c r="V660" i="1"/>
  <c r="N660" i="1"/>
  <c r="U660" i="1"/>
  <c r="X660" i="1"/>
  <c r="P660" i="1"/>
  <c r="P295" i="1"/>
  <c r="V295" i="1"/>
  <c r="T295" i="1"/>
  <c r="N295" i="1"/>
  <c r="S295" i="1"/>
  <c r="O295" i="1"/>
  <c r="R295" i="1"/>
  <c r="M295" i="1"/>
  <c r="Y295" i="1"/>
  <c r="W295" i="1"/>
  <c r="Q295" i="1"/>
  <c r="U295" i="1"/>
  <c r="X295" i="1"/>
  <c r="R596" i="1"/>
  <c r="Y596" i="1"/>
  <c r="X596" i="1"/>
  <c r="V596" i="1"/>
  <c r="P596" i="1"/>
  <c r="M596" i="1"/>
  <c r="W596" i="1"/>
  <c r="O596" i="1"/>
  <c r="U596" i="1"/>
  <c r="T596" i="1"/>
  <c r="Q596" i="1"/>
  <c r="S596" i="1"/>
  <c r="N596" i="1"/>
  <c r="Q803" i="1"/>
  <c r="X803" i="1"/>
  <c r="U803" i="1"/>
  <c r="P803" i="1"/>
  <c r="M803" i="1"/>
  <c r="W803" i="1"/>
  <c r="T803" i="1"/>
  <c r="V803" i="1"/>
  <c r="S803" i="1"/>
  <c r="O803" i="1"/>
  <c r="R803" i="1"/>
  <c r="N803" i="1"/>
  <c r="Y803" i="1"/>
  <c r="U667" i="1"/>
  <c r="R667" i="1"/>
  <c r="M667" i="1"/>
  <c r="Y667" i="1"/>
  <c r="T667" i="1"/>
  <c r="Q667" i="1"/>
  <c r="W667" i="1"/>
  <c r="X667" i="1"/>
  <c r="S667" i="1"/>
  <c r="P667" i="1"/>
  <c r="O667" i="1"/>
  <c r="V667" i="1"/>
  <c r="N667" i="1"/>
  <c r="X267" i="1"/>
  <c r="U267" i="1"/>
  <c r="P267" i="1"/>
  <c r="S267" i="1"/>
  <c r="W267" i="1"/>
  <c r="O267" i="1"/>
  <c r="R267" i="1"/>
  <c r="N267" i="1"/>
  <c r="Y267" i="1"/>
  <c r="Q267" i="1"/>
  <c r="V267" i="1"/>
  <c r="T267" i="1"/>
  <c r="M267" i="1"/>
  <c r="V221" i="1"/>
  <c r="X221" i="1"/>
  <c r="N221" i="1"/>
  <c r="R221" i="1"/>
  <c r="U221" i="1"/>
  <c r="P221" i="1"/>
  <c r="M221" i="1"/>
  <c r="T221" i="1"/>
  <c r="S221" i="1"/>
  <c r="W221" i="1"/>
  <c r="Y221" i="1"/>
  <c r="O221" i="1"/>
  <c r="Q221" i="1"/>
  <c r="Y83" i="1"/>
  <c r="O83" i="1"/>
  <c r="Q83" i="1"/>
  <c r="M83" i="1"/>
  <c r="X83" i="1"/>
  <c r="P83" i="1"/>
  <c r="V83" i="1"/>
  <c r="T83" i="1"/>
  <c r="N83" i="1"/>
  <c r="S83" i="1"/>
  <c r="W83" i="1"/>
  <c r="R83" i="1"/>
  <c r="U83" i="1"/>
  <c r="X35" i="1"/>
  <c r="P35" i="1"/>
  <c r="O35" i="1"/>
  <c r="Y35" i="1"/>
  <c r="W35" i="1"/>
  <c r="Q35" i="1"/>
  <c r="T35" i="1"/>
  <c r="M35" i="1"/>
  <c r="U35" i="1"/>
  <c r="R35" i="1"/>
  <c r="V35" i="1"/>
  <c r="S35" i="1"/>
  <c r="N35" i="1"/>
  <c r="T38" i="1"/>
  <c r="W38" i="1"/>
  <c r="R38" i="1"/>
  <c r="U38" i="1"/>
  <c r="Q38" i="1"/>
  <c r="Y38" i="1"/>
  <c r="V38" i="1"/>
  <c r="X38" i="1"/>
  <c r="N38" i="1"/>
  <c r="O38" i="1"/>
  <c r="S38" i="1"/>
  <c r="P38" i="1"/>
  <c r="M38" i="1"/>
  <c r="AK316" i="1"/>
  <c r="AN316" i="1"/>
  <c r="AO316" i="1" s="1"/>
  <c r="AP316" i="1" s="1"/>
  <c r="AQ316" i="1" s="1"/>
  <c r="AR316" i="1" s="1"/>
  <c r="AS316" i="1" s="1"/>
  <c r="AT316" i="1" s="1"/>
  <c r="AU316" i="1" s="1"/>
  <c r="AV316" i="1" s="1"/>
  <c r="AW316" i="1" s="1"/>
  <c r="AX316" i="1" s="1"/>
  <c r="AY316" i="1" s="1"/>
  <c r="AZ316" i="1" s="1"/>
  <c r="BA316" i="1" s="1"/>
  <c r="BB316" i="1" s="1"/>
  <c r="BC316" i="1" s="1"/>
  <c r="BD316" i="1" s="1"/>
  <c r="BE316" i="1" s="1"/>
  <c r="BF316" i="1" s="1"/>
  <c r="BG316" i="1" s="1"/>
  <c r="BH316" i="1" s="1"/>
  <c r="AC316" i="1"/>
  <c r="AG316" i="1"/>
  <c r="AJ316" i="1"/>
  <c r="AF316" i="1"/>
  <c r="AB316" i="1"/>
  <c r="AM316" i="1"/>
  <c r="AI316" i="1"/>
  <c r="AE316" i="1"/>
  <c r="AA316" i="1"/>
  <c r="AL316" i="1"/>
  <c r="AH316" i="1"/>
  <c r="AD316" i="1"/>
  <c r="Z316" i="1"/>
  <c r="U337" i="1"/>
  <c r="Q337" i="1"/>
  <c r="W337" i="1"/>
  <c r="T337" i="1"/>
  <c r="O337" i="1"/>
  <c r="S337" i="1"/>
  <c r="R337" i="1"/>
  <c r="X337" i="1"/>
  <c r="V337" i="1"/>
  <c r="P337" i="1"/>
  <c r="N337" i="1"/>
  <c r="Y337" i="1"/>
  <c r="T303" i="1"/>
  <c r="O303" i="1"/>
  <c r="S303" i="1"/>
  <c r="R303" i="1"/>
  <c r="X303" i="1"/>
  <c r="V303" i="1"/>
  <c r="P303" i="1"/>
  <c r="N303" i="1"/>
  <c r="Y303" i="1"/>
  <c r="U303" i="1"/>
  <c r="W303" i="1"/>
  <c r="M303" i="1"/>
  <c r="Q303" i="1"/>
  <c r="O632" i="1"/>
  <c r="Y632" i="1"/>
  <c r="V632" i="1"/>
  <c r="T632" i="1"/>
  <c r="N632" i="1"/>
  <c r="X632" i="1"/>
  <c r="U632" i="1"/>
  <c r="Q632" i="1"/>
  <c r="S632" i="1"/>
  <c r="W632" i="1"/>
  <c r="M632" i="1"/>
  <c r="R632" i="1"/>
  <c r="P632" i="1"/>
  <c r="AM419" i="1"/>
  <c r="AI419" i="1"/>
  <c r="AE419" i="1"/>
  <c r="AA419" i="1"/>
  <c r="AL419" i="1"/>
  <c r="AG419" i="1"/>
  <c r="AD419" i="1"/>
  <c r="AN419" i="1"/>
  <c r="AO419" i="1" s="1"/>
  <c r="AP419" i="1" s="1"/>
  <c r="AQ419" i="1" s="1"/>
  <c r="AR419" i="1" s="1"/>
  <c r="AS419" i="1" s="1"/>
  <c r="AT419" i="1" s="1"/>
  <c r="AU419" i="1" s="1"/>
  <c r="AV419" i="1" s="1"/>
  <c r="AW419" i="1" s="1"/>
  <c r="AX419" i="1" s="1"/>
  <c r="AY419" i="1" s="1"/>
  <c r="AZ419" i="1" s="1"/>
  <c r="BA419" i="1" s="1"/>
  <c r="BB419" i="1" s="1"/>
  <c r="BC419" i="1" s="1"/>
  <c r="BD419" i="1" s="1"/>
  <c r="BE419" i="1" s="1"/>
  <c r="BF419" i="1" s="1"/>
  <c r="BG419" i="1" s="1"/>
  <c r="BH419" i="1" s="1"/>
  <c r="AK419" i="1"/>
  <c r="AH419" i="1"/>
  <c r="AC419" i="1"/>
  <c r="AF419" i="1"/>
  <c r="AJ419" i="1"/>
  <c r="Z419" i="1"/>
  <c r="AB419" i="1"/>
  <c r="Q242" i="1"/>
  <c r="O242" i="1"/>
  <c r="X242" i="1"/>
  <c r="P242" i="1"/>
  <c r="V242" i="1"/>
  <c r="T242" i="1"/>
  <c r="N242" i="1"/>
  <c r="S242" i="1"/>
  <c r="W242" i="1"/>
  <c r="R242" i="1"/>
  <c r="U242" i="1"/>
  <c r="Y242" i="1"/>
  <c r="M242" i="1"/>
  <c r="AM420" i="1"/>
  <c r="AH420" i="1"/>
  <c r="AE420" i="1"/>
  <c r="Z420" i="1"/>
  <c r="AL420" i="1"/>
  <c r="AI420" i="1"/>
  <c r="AD420" i="1"/>
  <c r="AG420" i="1"/>
  <c r="AK420" i="1"/>
  <c r="AA420" i="1"/>
  <c r="AC420" i="1"/>
  <c r="AN420" i="1"/>
  <c r="AO420" i="1" s="1"/>
  <c r="AP420" i="1" s="1"/>
  <c r="AQ420" i="1" s="1"/>
  <c r="AR420" i="1" s="1"/>
  <c r="AS420" i="1" s="1"/>
  <c r="AT420" i="1" s="1"/>
  <c r="AU420" i="1" s="1"/>
  <c r="AV420" i="1" s="1"/>
  <c r="AW420" i="1" s="1"/>
  <c r="AX420" i="1" s="1"/>
  <c r="AY420" i="1" s="1"/>
  <c r="AZ420" i="1" s="1"/>
  <c r="BA420" i="1" s="1"/>
  <c r="BB420" i="1" s="1"/>
  <c r="BC420" i="1" s="1"/>
  <c r="BD420" i="1" s="1"/>
  <c r="BE420" i="1" s="1"/>
  <c r="BF420" i="1" s="1"/>
  <c r="BG420" i="1" s="1"/>
  <c r="BH420" i="1" s="1"/>
  <c r="AJ420" i="1"/>
  <c r="AF420" i="1"/>
  <c r="AB420" i="1"/>
  <c r="Q646" i="1"/>
  <c r="X646" i="1"/>
  <c r="P646" i="1"/>
  <c r="U646" i="1"/>
  <c r="N646" i="1"/>
  <c r="M646" i="1"/>
  <c r="W646" i="1"/>
  <c r="T646" i="1"/>
  <c r="R646" i="1"/>
  <c r="S646" i="1"/>
  <c r="V646" i="1"/>
  <c r="Y646" i="1"/>
  <c r="O646" i="1"/>
  <c r="W237" i="1"/>
  <c r="Q237" i="1"/>
  <c r="O237" i="1"/>
  <c r="Y237" i="1"/>
  <c r="V237" i="1"/>
  <c r="S237" i="1"/>
  <c r="N237" i="1"/>
  <c r="M237" i="1"/>
  <c r="P237" i="1"/>
  <c r="U237" i="1"/>
  <c r="T237" i="1"/>
  <c r="R237" i="1"/>
  <c r="X237" i="1"/>
  <c r="T360" i="1"/>
  <c r="O360" i="1"/>
  <c r="S360" i="1"/>
  <c r="R360" i="1"/>
  <c r="X360" i="1"/>
  <c r="N360" i="1"/>
  <c r="Y360" i="1"/>
  <c r="P360" i="1"/>
  <c r="W360" i="1"/>
  <c r="Q360" i="1"/>
  <c r="V360" i="1"/>
  <c r="U360" i="1"/>
  <c r="X49" i="1"/>
  <c r="M49" i="1"/>
  <c r="P49" i="1"/>
  <c r="V49" i="1"/>
  <c r="Q49" i="1"/>
  <c r="S49" i="1"/>
  <c r="U49" i="1"/>
  <c r="Y49" i="1"/>
  <c r="O49" i="1"/>
  <c r="N49" i="1"/>
  <c r="T49" i="1"/>
  <c r="R49" i="1"/>
  <c r="W49" i="1"/>
  <c r="R445" i="1"/>
  <c r="N445" i="1"/>
  <c r="Y445" i="1"/>
  <c r="T445" i="1"/>
  <c r="Q445" i="1"/>
  <c r="M445" i="1"/>
  <c r="X445" i="1"/>
  <c r="U445" i="1"/>
  <c r="W445" i="1"/>
  <c r="O445" i="1"/>
  <c r="P445" i="1"/>
  <c r="V445" i="1"/>
  <c r="S445" i="1"/>
  <c r="M75" i="1"/>
  <c r="V75" i="1"/>
  <c r="R75" i="1"/>
  <c r="N75" i="1"/>
  <c r="Y75" i="1"/>
  <c r="T75" i="1"/>
  <c r="Q75" i="1"/>
  <c r="U75" i="1"/>
  <c r="P75" i="1"/>
  <c r="W75" i="1"/>
  <c r="O75" i="1"/>
  <c r="S75" i="1"/>
  <c r="X75" i="1"/>
  <c r="V211" i="1"/>
  <c r="Y211" i="1"/>
  <c r="T211" i="1"/>
  <c r="Q211" i="1"/>
  <c r="U211" i="1"/>
  <c r="X211" i="1"/>
  <c r="S211" i="1"/>
  <c r="W211" i="1"/>
  <c r="O211" i="1"/>
  <c r="R211" i="1"/>
  <c r="N211" i="1"/>
  <c r="P211" i="1"/>
  <c r="M211" i="1"/>
  <c r="X208" i="1"/>
  <c r="P208" i="1"/>
  <c r="V208" i="1"/>
  <c r="T208" i="1"/>
  <c r="N208" i="1"/>
  <c r="R208" i="1"/>
  <c r="M208" i="1"/>
  <c r="Y208" i="1"/>
  <c r="Q208" i="1"/>
  <c r="O208" i="1"/>
  <c r="U208" i="1"/>
  <c r="W208" i="1"/>
  <c r="S208" i="1"/>
  <c r="Q68" i="1"/>
  <c r="T68" i="1"/>
  <c r="X68" i="1"/>
  <c r="N68" i="1"/>
  <c r="P68" i="1"/>
  <c r="W68" i="1"/>
  <c r="S68" i="1"/>
  <c r="U68" i="1"/>
  <c r="R68" i="1"/>
  <c r="Y68" i="1"/>
  <c r="O68" i="1"/>
  <c r="M68" i="1"/>
  <c r="V68" i="1"/>
  <c r="S216" i="1"/>
  <c r="R216" i="1"/>
  <c r="X216" i="1"/>
  <c r="V216" i="1"/>
  <c r="P216" i="1"/>
  <c r="U216" i="1"/>
  <c r="Y216" i="1"/>
  <c r="AA216" i="1" s="1"/>
  <c r="W216" i="1"/>
  <c r="O216" i="1"/>
  <c r="N216" i="1"/>
  <c r="M216" i="1"/>
  <c r="T216" i="1"/>
  <c r="Q216" i="1"/>
  <c r="AL433" i="1"/>
  <c r="AJ433" i="1"/>
  <c r="AD433" i="1"/>
  <c r="AH433" i="1"/>
  <c r="AK433" i="1"/>
  <c r="AG433" i="1"/>
  <c r="AC433" i="1"/>
  <c r="AN433" i="1"/>
  <c r="AO433" i="1" s="1"/>
  <c r="AP433" i="1" s="1"/>
  <c r="AQ433" i="1" s="1"/>
  <c r="AR433" i="1" s="1"/>
  <c r="AS433" i="1" s="1"/>
  <c r="AT433" i="1" s="1"/>
  <c r="AU433" i="1" s="1"/>
  <c r="AV433" i="1" s="1"/>
  <c r="AW433" i="1" s="1"/>
  <c r="AX433" i="1" s="1"/>
  <c r="AY433" i="1" s="1"/>
  <c r="AZ433" i="1" s="1"/>
  <c r="BA433" i="1" s="1"/>
  <c r="BB433" i="1" s="1"/>
  <c r="BC433" i="1" s="1"/>
  <c r="BD433" i="1" s="1"/>
  <c r="BE433" i="1" s="1"/>
  <c r="BF433" i="1" s="1"/>
  <c r="BG433" i="1" s="1"/>
  <c r="BH433" i="1" s="1"/>
  <c r="AI433" i="1"/>
  <c r="AF433" i="1"/>
  <c r="AA433" i="1"/>
  <c r="AM433" i="1"/>
  <c r="AB433" i="1"/>
  <c r="AE433" i="1"/>
  <c r="Z433" i="1"/>
  <c r="O652" i="1"/>
  <c r="U652" i="1"/>
  <c r="M652" i="1"/>
  <c r="Y652" i="1"/>
  <c r="T652" i="1"/>
  <c r="X652" i="1"/>
  <c r="S652" i="1"/>
  <c r="R652" i="1"/>
  <c r="Q652" i="1"/>
  <c r="P652" i="1"/>
  <c r="W652" i="1"/>
  <c r="V652" i="1"/>
  <c r="N652" i="1"/>
  <c r="Y633" i="1"/>
  <c r="W633" i="1"/>
  <c r="Q633" i="1"/>
  <c r="T633" i="1"/>
  <c r="X633" i="1"/>
  <c r="S633" i="1"/>
  <c r="P633" i="1"/>
  <c r="O633" i="1"/>
  <c r="V633" i="1"/>
  <c r="N633" i="1"/>
  <c r="U633" i="1"/>
  <c r="R633" i="1"/>
  <c r="M633" i="1"/>
  <c r="N498" i="1"/>
  <c r="T498" i="1"/>
  <c r="Q498" i="1"/>
  <c r="U498" i="1"/>
  <c r="P498" i="1"/>
  <c r="S498" i="1"/>
  <c r="Y498" i="1"/>
  <c r="O498" i="1"/>
  <c r="X498" i="1"/>
  <c r="R498" i="1"/>
  <c r="M498" i="1"/>
  <c r="V498" i="1"/>
  <c r="W498" i="1"/>
  <c r="P692" i="1"/>
  <c r="M692" i="1"/>
  <c r="V692" i="1"/>
  <c r="T692" i="1"/>
  <c r="R692" i="1"/>
  <c r="S692" i="1"/>
  <c r="N692" i="1"/>
  <c r="Q692" i="1"/>
  <c r="X692" i="1"/>
  <c r="U692" i="1"/>
  <c r="W692" i="1"/>
  <c r="Y692" i="1"/>
  <c r="O692" i="1"/>
  <c r="Y367" i="1"/>
  <c r="Q367" i="1"/>
  <c r="W367" i="1"/>
  <c r="U367" i="1"/>
  <c r="O367" i="1"/>
  <c r="T367" i="1"/>
  <c r="V367" i="1"/>
  <c r="X367" i="1"/>
  <c r="N367" i="1"/>
  <c r="S367" i="1"/>
  <c r="R367" i="1"/>
  <c r="M367" i="1"/>
  <c r="P367" i="1"/>
  <c r="V700" i="1"/>
  <c r="X700" i="1"/>
  <c r="N700" i="1"/>
  <c r="Q700" i="1"/>
  <c r="U700" i="1"/>
  <c r="P700" i="1"/>
  <c r="M700" i="1"/>
  <c r="R700" i="1"/>
  <c r="S700" i="1"/>
  <c r="Y700" i="1"/>
  <c r="T700" i="1"/>
  <c r="W700" i="1"/>
  <c r="O700" i="1"/>
  <c r="AC170" i="1"/>
  <c r="AN170" i="1"/>
  <c r="AO170" i="1" s="1"/>
  <c r="AP170" i="1" s="1"/>
  <c r="AQ170" i="1" s="1"/>
  <c r="AR170" i="1" s="1"/>
  <c r="AS170" i="1" s="1"/>
  <c r="AT170" i="1" s="1"/>
  <c r="AU170" i="1" s="1"/>
  <c r="AV170" i="1" s="1"/>
  <c r="AW170" i="1" s="1"/>
  <c r="AX170" i="1" s="1"/>
  <c r="AY170" i="1" s="1"/>
  <c r="AZ170" i="1" s="1"/>
  <c r="BA170" i="1" s="1"/>
  <c r="BB170" i="1" s="1"/>
  <c r="BC170" i="1" s="1"/>
  <c r="BD170" i="1" s="1"/>
  <c r="BE170" i="1" s="1"/>
  <c r="BF170" i="1" s="1"/>
  <c r="BG170" i="1" s="1"/>
  <c r="BH170" i="1" s="1"/>
  <c r="AJ170" i="1"/>
  <c r="AF170" i="1"/>
  <c r="AB170" i="1"/>
  <c r="AM170" i="1"/>
  <c r="AI170" i="1"/>
  <c r="AE170" i="1"/>
  <c r="AA170" i="1"/>
  <c r="AL170" i="1"/>
  <c r="AH170" i="1"/>
  <c r="AD170" i="1"/>
  <c r="AG170" i="1"/>
  <c r="AK170" i="1"/>
  <c r="Z170" i="1"/>
  <c r="Q790" i="1"/>
  <c r="M790" i="1"/>
  <c r="X790" i="1"/>
  <c r="U790" i="1"/>
  <c r="P790" i="1"/>
  <c r="T790" i="1"/>
  <c r="W790" i="1"/>
  <c r="O790" i="1"/>
  <c r="V790" i="1"/>
  <c r="R790" i="1"/>
  <c r="N790" i="1"/>
  <c r="S790" i="1"/>
  <c r="Y790" i="1"/>
  <c r="Q787" i="1"/>
  <c r="N787" i="1"/>
  <c r="X787" i="1"/>
  <c r="P787" i="1"/>
  <c r="V787" i="1"/>
  <c r="S787" i="1"/>
  <c r="O787" i="1"/>
  <c r="U787" i="1"/>
  <c r="M787" i="1"/>
  <c r="W787" i="1"/>
  <c r="T787" i="1"/>
  <c r="Y787" i="1"/>
  <c r="R787" i="1"/>
  <c r="Q778" i="1"/>
  <c r="U778" i="1"/>
  <c r="X778" i="1"/>
  <c r="T778" i="1"/>
  <c r="P778" i="1"/>
  <c r="S778" i="1"/>
  <c r="W778" i="1"/>
  <c r="V778" i="1"/>
  <c r="R778" i="1"/>
  <c r="Y778" i="1"/>
  <c r="O778" i="1"/>
  <c r="N778" i="1"/>
  <c r="M778" i="1"/>
  <c r="N507" i="1"/>
  <c r="O507" i="1"/>
  <c r="W507" i="1"/>
  <c r="M507" i="1"/>
  <c r="V507" i="1"/>
  <c r="T507" i="1"/>
  <c r="U507" i="1"/>
  <c r="X507" i="1"/>
  <c r="S507" i="1"/>
  <c r="P507" i="1"/>
  <c r="Q507" i="1"/>
  <c r="Y507" i="1"/>
  <c r="R507" i="1"/>
  <c r="S239" i="1"/>
  <c r="R239" i="1"/>
  <c r="X239" i="1"/>
  <c r="V239" i="1"/>
  <c r="P239" i="1"/>
  <c r="U239" i="1"/>
  <c r="O239" i="1"/>
  <c r="Q239" i="1"/>
  <c r="Y239" i="1"/>
  <c r="W239" i="1"/>
  <c r="N239" i="1"/>
  <c r="M239" i="1"/>
  <c r="T239" i="1"/>
  <c r="N198" i="1"/>
  <c r="R198" i="1"/>
  <c r="U198" i="1"/>
  <c r="P198" i="1"/>
  <c r="M198" i="1"/>
  <c r="T198" i="1"/>
  <c r="W198" i="1"/>
  <c r="Y198" i="1"/>
  <c r="V198" i="1"/>
  <c r="S198" i="1"/>
  <c r="Q198" i="1"/>
  <c r="X198" i="1"/>
  <c r="O198" i="1"/>
  <c r="P282" i="1"/>
  <c r="T282" i="1"/>
  <c r="W282" i="1"/>
  <c r="R282" i="1"/>
  <c r="O282" i="1"/>
  <c r="V282" i="1"/>
  <c r="Y282" i="1"/>
  <c r="U282" i="1"/>
  <c r="Q282" i="1"/>
  <c r="X282" i="1"/>
  <c r="N282" i="1"/>
  <c r="M282" i="1"/>
  <c r="S282" i="1"/>
  <c r="N800" i="1"/>
  <c r="Y800" i="1"/>
  <c r="U800" i="1"/>
  <c r="P800" i="1"/>
  <c r="M800" i="1"/>
  <c r="T800" i="1"/>
  <c r="S800" i="1"/>
  <c r="W800" i="1"/>
  <c r="X800" i="1"/>
  <c r="O800" i="1"/>
  <c r="R800" i="1"/>
  <c r="V800" i="1"/>
  <c r="Q800" i="1"/>
  <c r="P260" i="1"/>
  <c r="O260" i="1"/>
  <c r="S260" i="1"/>
  <c r="U260" i="1"/>
  <c r="R260" i="1"/>
  <c r="M260" i="1"/>
  <c r="Q260" i="1"/>
  <c r="V260" i="1"/>
  <c r="X260" i="1"/>
  <c r="T260" i="1"/>
  <c r="Y260" i="1"/>
  <c r="W260" i="1"/>
  <c r="N260" i="1"/>
  <c r="V463" i="1"/>
  <c r="P463" i="1"/>
  <c r="N463" i="1"/>
  <c r="Q463" i="1"/>
  <c r="U463" i="1"/>
  <c r="O463" i="1"/>
  <c r="M463" i="1"/>
  <c r="Y463" i="1"/>
  <c r="T463" i="1"/>
  <c r="W463" i="1"/>
  <c r="S463" i="1"/>
  <c r="R463" i="1"/>
  <c r="X463" i="1"/>
  <c r="N622" i="1"/>
  <c r="U622" i="1"/>
  <c r="R622" i="1"/>
  <c r="M622" i="1"/>
  <c r="Y622" i="1"/>
  <c r="T622" i="1"/>
  <c r="Q622" i="1"/>
  <c r="S622" i="1"/>
  <c r="X622" i="1"/>
  <c r="O622" i="1"/>
  <c r="P622" i="1"/>
  <c r="W622" i="1"/>
  <c r="V622" i="1"/>
  <c r="Q510" i="1"/>
  <c r="P510" i="1"/>
  <c r="Y510" i="1"/>
  <c r="R510" i="1"/>
  <c r="O510" i="1"/>
  <c r="N510" i="1"/>
  <c r="M510" i="1"/>
  <c r="V510" i="1"/>
  <c r="T510" i="1"/>
  <c r="W510" i="1"/>
  <c r="X510" i="1"/>
  <c r="S510" i="1"/>
  <c r="U510" i="1"/>
  <c r="AM526" i="1"/>
  <c r="AA526" i="1"/>
  <c r="Z526" i="1"/>
  <c r="AK526" i="1"/>
  <c r="AL526" i="1"/>
  <c r="AC526" i="1"/>
  <c r="AI526" i="1"/>
  <c r="AJ526" i="1"/>
  <c r="AH526" i="1"/>
  <c r="AB526" i="1"/>
  <c r="AG526" i="1"/>
  <c r="AN526" i="1"/>
  <c r="AO526" i="1" s="1"/>
  <c r="AP526" i="1" s="1"/>
  <c r="AQ526" i="1" s="1"/>
  <c r="AR526" i="1" s="1"/>
  <c r="AS526" i="1" s="1"/>
  <c r="AT526" i="1" s="1"/>
  <c r="AU526" i="1" s="1"/>
  <c r="AV526" i="1" s="1"/>
  <c r="AW526" i="1" s="1"/>
  <c r="AX526" i="1" s="1"/>
  <c r="AY526" i="1" s="1"/>
  <c r="AZ526" i="1" s="1"/>
  <c r="BA526" i="1" s="1"/>
  <c r="BB526" i="1" s="1"/>
  <c r="BC526" i="1" s="1"/>
  <c r="BD526" i="1" s="1"/>
  <c r="BE526" i="1" s="1"/>
  <c r="BF526" i="1" s="1"/>
  <c r="BG526" i="1" s="1"/>
  <c r="BH526" i="1" s="1"/>
  <c r="AE526" i="1"/>
  <c r="AF526" i="1"/>
  <c r="AD526" i="1"/>
  <c r="N599" i="1"/>
  <c r="U599" i="1"/>
  <c r="R599" i="1"/>
  <c r="M599" i="1"/>
  <c r="Y599" i="1"/>
  <c r="O599" i="1"/>
  <c r="Q599" i="1"/>
  <c r="T599" i="1"/>
  <c r="X599" i="1"/>
  <c r="W599" i="1"/>
  <c r="P599" i="1"/>
  <c r="S599" i="1"/>
  <c r="V599" i="1"/>
  <c r="X374" i="1"/>
  <c r="P374" i="1"/>
  <c r="V374" i="1"/>
  <c r="T374" i="1"/>
  <c r="N374" i="1"/>
  <c r="S374" i="1"/>
  <c r="W374" i="1"/>
  <c r="R374" i="1"/>
  <c r="U374" i="1"/>
  <c r="Y374" i="1"/>
  <c r="O374" i="1"/>
  <c r="Q374" i="1"/>
  <c r="M374" i="1"/>
  <c r="V319" i="1"/>
  <c r="R319" i="1"/>
  <c r="N319" i="1"/>
  <c r="P319" i="1"/>
  <c r="U319" i="1"/>
  <c r="X319" i="1"/>
  <c r="M319" i="1"/>
  <c r="T319" i="1"/>
  <c r="S319" i="1"/>
  <c r="W319" i="1"/>
  <c r="Y319" i="1"/>
  <c r="O319" i="1"/>
  <c r="Q319" i="1"/>
  <c r="X329" i="1"/>
  <c r="P329" i="1"/>
  <c r="V329" i="1"/>
  <c r="T329" i="1"/>
  <c r="N329" i="1"/>
  <c r="S329" i="1"/>
  <c r="W329" i="1"/>
  <c r="R329" i="1"/>
  <c r="U329" i="1"/>
  <c r="O329" i="1"/>
  <c r="Q329" i="1"/>
  <c r="T306" i="1"/>
  <c r="N306" i="1"/>
  <c r="S306" i="1"/>
  <c r="W306" i="1"/>
  <c r="R306" i="1"/>
  <c r="O306" i="1"/>
  <c r="Y306" i="1"/>
  <c r="U306" i="1"/>
  <c r="Q306" i="1"/>
  <c r="M306" i="1"/>
  <c r="X306" i="1"/>
  <c r="P306" i="1"/>
  <c r="V306" i="1"/>
  <c r="AM434" i="1"/>
  <c r="AC434" i="1"/>
  <c r="AE434" i="1"/>
  <c r="AA434" i="1"/>
  <c r="AL434" i="1"/>
  <c r="AH434" i="1"/>
  <c r="AD434" i="1"/>
  <c r="Z434" i="1"/>
  <c r="AJ434" i="1"/>
  <c r="AG434" i="1"/>
  <c r="AB434" i="1"/>
  <c r="AN434" i="1"/>
  <c r="AO434" i="1" s="1"/>
  <c r="AP434" i="1" s="1"/>
  <c r="AQ434" i="1" s="1"/>
  <c r="AR434" i="1" s="1"/>
  <c r="AS434" i="1" s="1"/>
  <c r="AT434" i="1" s="1"/>
  <c r="AU434" i="1" s="1"/>
  <c r="AV434" i="1" s="1"/>
  <c r="AW434" i="1" s="1"/>
  <c r="AX434" i="1" s="1"/>
  <c r="AY434" i="1" s="1"/>
  <c r="AZ434" i="1" s="1"/>
  <c r="BA434" i="1" s="1"/>
  <c r="BB434" i="1" s="1"/>
  <c r="BC434" i="1" s="1"/>
  <c r="BD434" i="1" s="1"/>
  <c r="BE434" i="1" s="1"/>
  <c r="BF434" i="1" s="1"/>
  <c r="BG434" i="1" s="1"/>
  <c r="BH434" i="1" s="1"/>
  <c r="AK434" i="1"/>
  <c r="AF434" i="1"/>
  <c r="AI434" i="1"/>
  <c r="AG163" i="1"/>
  <c r="AJ163" i="1"/>
  <c r="AN163" i="1"/>
  <c r="AO163" i="1" s="1"/>
  <c r="AP163" i="1" s="1"/>
  <c r="AQ163" i="1" s="1"/>
  <c r="AR163" i="1" s="1"/>
  <c r="AS163" i="1" s="1"/>
  <c r="AT163" i="1" s="1"/>
  <c r="AU163" i="1" s="1"/>
  <c r="AV163" i="1" s="1"/>
  <c r="AW163" i="1" s="1"/>
  <c r="AX163" i="1" s="1"/>
  <c r="AY163" i="1" s="1"/>
  <c r="AZ163" i="1" s="1"/>
  <c r="BA163" i="1" s="1"/>
  <c r="BB163" i="1" s="1"/>
  <c r="BC163" i="1" s="1"/>
  <c r="BD163" i="1" s="1"/>
  <c r="BE163" i="1" s="1"/>
  <c r="BF163" i="1" s="1"/>
  <c r="BG163" i="1" s="1"/>
  <c r="BH163" i="1" s="1"/>
  <c r="AC163" i="1"/>
  <c r="AF163" i="1"/>
  <c r="AB163" i="1"/>
  <c r="AM163" i="1"/>
  <c r="AI163" i="1"/>
  <c r="AE163" i="1"/>
  <c r="AA163" i="1"/>
  <c r="AL163" i="1"/>
  <c r="AH163" i="1"/>
  <c r="AD163" i="1"/>
  <c r="Z163" i="1"/>
  <c r="AK163" i="1"/>
  <c r="AJ521" i="1"/>
  <c r="AA521" i="1"/>
  <c r="AB521" i="1"/>
  <c r="AL521" i="1"/>
  <c r="AI521" i="1"/>
  <c r="Z521" i="1"/>
  <c r="AH521" i="1"/>
  <c r="AK521" i="1"/>
  <c r="AE521" i="1"/>
  <c r="AG521" i="1"/>
  <c r="AD521" i="1"/>
  <c r="AN521" i="1"/>
  <c r="AO521" i="1" s="1"/>
  <c r="AP521" i="1" s="1"/>
  <c r="AQ521" i="1" s="1"/>
  <c r="AR521" i="1" s="1"/>
  <c r="AS521" i="1" s="1"/>
  <c r="AT521" i="1" s="1"/>
  <c r="AU521" i="1" s="1"/>
  <c r="AV521" i="1" s="1"/>
  <c r="AW521" i="1" s="1"/>
  <c r="AX521" i="1" s="1"/>
  <c r="AY521" i="1" s="1"/>
  <c r="AZ521" i="1" s="1"/>
  <c r="BA521" i="1" s="1"/>
  <c r="BB521" i="1" s="1"/>
  <c r="BC521" i="1" s="1"/>
  <c r="BD521" i="1" s="1"/>
  <c r="BE521" i="1" s="1"/>
  <c r="BF521" i="1" s="1"/>
  <c r="BG521" i="1" s="1"/>
  <c r="BH521" i="1" s="1"/>
  <c r="AC521" i="1"/>
  <c r="AF521" i="1"/>
  <c r="AM521" i="1"/>
  <c r="Q283" i="1"/>
  <c r="M283" i="1"/>
  <c r="X283" i="1"/>
  <c r="P283" i="1"/>
  <c r="V283" i="1"/>
  <c r="T283" i="1"/>
  <c r="N283" i="1"/>
  <c r="S283" i="1"/>
  <c r="W283" i="1"/>
  <c r="R283" i="1"/>
  <c r="U283" i="1"/>
  <c r="Y283" i="1"/>
  <c r="O283" i="1"/>
  <c r="W609" i="1"/>
  <c r="Y609" i="1"/>
  <c r="O609" i="1"/>
  <c r="T609" i="1"/>
  <c r="V609" i="1"/>
  <c r="X609" i="1"/>
  <c r="N609" i="1"/>
  <c r="P609" i="1"/>
  <c r="U609" i="1"/>
  <c r="Q609" i="1"/>
  <c r="M609" i="1"/>
  <c r="S609" i="1"/>
  <c r="R609" i="1"/>
  <c r="O274" i="1"/>
  <c r="Q274" i="1"/>
  <c r="N274" i="1"/>
  <c r="P274" i="1"/>
  <c r="U274" i="1"/>
  <c r="X274" i="1"/>
  <c r="M274" i="1"/>
  <c r="S274" i="1"/>
  <c r="W274" i="1"/>
  <c r="Y274" i="1"/>
  <c r="T274" i="1"/>
  <c r="R274" i="1"/>
  <c r="V274" i="1"/>
  <c r="AK427" i="1"/>
  <c r="AG427" i="1"/>
  <c r="AC427" i="1"/>
  <c r="AM427" i="1"/>
  <c r="AJ427" i="1"/>
  <c r="AE427" i="1"/>
  <c r="AB427" i="1"/>
  <c r="AN427" i="1"/>
  <c r="AO427" i="1" s="1"/>
  <c r="AP427" i="1" s="1"/>
  <c r="AQ427" i="1" s="1"/>
  <c r="AR427" i="1" s="1"/>
  <c r="AS427" i="1" s="1"/>
  <c r="AT427" i="1" s="1"/>
  <c r="AU427" i="1" s="1"/>
  <c r="AV427" i="1" s="1"/>
  <c r="AW427" i="1" s="1"/>
  <c r="AX427" i="1" s="1"/>
  <c r="AY427" i="1" s="1"/>
  <c r="AZ427" i="1" s="1"/>
  <c r="BA427" i="1" s="1"/>
  <c r="BB427" i="1" s="1"/>
  <c r="BC427" i="1" s="1"/>
  <c r="BD427" i="1" s="1"/>
  <c r="BE427" i="1" s="1"/>
  <c r="BF427" i="1" s="1"/>
  <c r="BG427" i="1" s="1"/>
  <c r="BH427" i="1" s="1"/>
  <c r="AI427" i="1"/>
  <c r="AL427" i="1"/>
  <c r="AA427" i="1"/>
  <c r="AF427" i="1"/>
  <c r="AH427" i="1"/>
  <c r="AD427" i="1"/>
  <c r="Z427" i="1"/>
  <c r="AJ545" i="1"/>
  <c r="AA545" i="1"/>
  <c r="AI545" i="1"/>
  <c r="AL545" i="1"/>
  <c r="AF545" i="1"/>
  <c r="AH545" i="1"/>
  <c r="AE545" i="1"/>
  <c r="Z545" i="1"/>
  <c r="AD545" i="1"/>
  <c r="AG545" i="1"/>
  <c r="AN545" i="1"/>
  <c r="AO545" i="1" s="1"/>
  <c r="AP545" i="1" s="1"/>
  <c r="AQ545" i="1" s="1"/>
  <c r="AR545" i="1" s="1"/>
  <c r="AS545" i="1" s="1"/>
  <c r="AT545" i="1" s="1"/>
  <c r="AU545" i="1" s="1"/>
  <c r="AV545" i="1" s="1"/>
  <c r="AW545" i="1" s="1"/>
  <c r="AX545" i="1" s="1"/>
  <c r="AY545" i="1" s="1"/>
  <c r="AZ545" i="1" s="1"/>
  <c r="BA545" i="1" s="1"/>
  <c r="BB545" i="1" s="1"/>
  <c r="BC545" i="1" s="1"/>
  <c r="BD545" i="1" s="1"/>
  <c r="BE545" i="1" s="1"/>
  <c r="BF545" i="1" s="1"/>
  <c r="BG545" i="1" s="1"/>
  <c r="BH545" i="1" s="1"/>
  <c r="AK545" i="1"/>
  <c r="AB545" i="1"/>
  <c r="AC545" i="1"/>
  <c r="AM545" i="1"/>
  <c r="V707" i="1"/>
  <c r="X707" i="1"/>
  <c r="U707" i="1"/>
  <c r="W707" i="1"/>
  <c r="M707" i="1"/>
  <c r="O707" i="1"/>
  <c r="T707" i="1"/>
  <c r="P707" i="1"/>
  <c r="Y707" i="1"/>
  <c r="Q707" i="1"/>
  <c r="N707" i="1"/>
  <c r="R707" i="1"/>
  <c r="S707" i="1"/>
  <c r="AB659" i="1"/>
  <c r="AM659" i="1"/>
  <c r="AA659" i="1"/>
  <c r="AK659" i="1"/>
  <c r="AE659" i="1"/>
  <c r="AI659" i="1"/>
  <c r="Z659" i="1"/>
  <c r="AF659" i="1"/>
  <c r="AL659" i="1"/>
  <c r="AH659" i="1"/>
  <c r="AD659" i="1"/>
  <c r="AC659" i="1"/>
  <c r="AG659" i="1"/>
  <c r="AJ659" i="1"/>
  <c r="AN659" i="1"/>
  <c r="O489" i="1"/>
  <c r="Q489" i="1"/>
  <c r="W489" i="1"/>
  <c r="V489" i="1"/>
  <c r="X489" i="1"/>
  <c r="N489" i="1"/>
  <c r="R489" i="1"/>
  <c r="U489" i="1"/>
  <c r="P489" i="1"/>
  <c r="M489" i="1"/>
  <c r="T489" i="1"/>
  <c r="S489" i="1"/>
  <c r="Y489" i="1"/>
  <c r="S383" i="1"/>
  <c r="R383" i="1"/>
  <c r="X383" i="1"/>
  <c r="V383" i="1"/>
  <c r="P383" i="1"/>
  <c r="N383" i="1"/>
  <c r="Y383" i="1"/>
  <c r="U383" i="1"/>
  <c r="Q383" i="1"/>
  <c r="M383" i="1"/>
  <c r="W383" i="1"/>
  <c r="T383" i="1"/>
  <c r="O383" i="1"/>
  <c r="N51" i="1"/>
  <c r="P51" i="1"/>
  <c r="U51" i="1"/>
  <c r="X51" i="1"/>
  <c r="M51" i="1"/>
  <c r="T51" i="1"/>
  <c r="W51" i="1"/>
  <c r="Y51" i="1"/>
  <c r="O51" i="1"/>
  <c r="V51" i="1"/>
  <c r="Q51" i="1"/>
  <c r="S51" i="1"/>
  <c r="R51" i="1"/>
  <c r="AL179" i="1"/>
  <c r="AN179" i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AD179" i="1"/>
  <c r="AH179" i="1"/>
  <c r="AK179" i="1"/>
  <c r="AG179" i="1"/>
  <c r="AC179" i="1"/>
  <c r="AF179" i="1"/>
  <c r="AJ179" i="1"/>
  <c r="Z179" i="1"/>
  <c r="AB179" i="1"/>
  <c r="AM179" i="1"/>
  <c r="AI179" i="1"/>
  <c r="AE179" i="1"/>
  <c r="AA179" i="1"/>
  <c r="R105" i="1"/>
  <c r="U105" i="1"/>
  <c r="Y105" i="1"/>
  <c r="O105" i="1"/>
  <c r="Q105" i="1"/>
  <c r="M105" i="1"/>
  <c r="X105" i="1"/>
  <c r="V105" i="1"/>
  <c r="P105" i="1"/>
  <c r="W105" i="1"/>
  <c r="T105" i="1"/>
  <c r="S105" i="1"/>
  <c r="N105" i="1"/>
  <c r="AJ571" i="1"/>
  <c r="AF571" i="1"/>
  <c r="AB571" i="1"/>
  <c r="AD571" i="1"/>
  <c r="AI571" i="1"/>
  <c r="AC571" i="1"/>
  <c r="AA571" i="1"/>
  <c r="AN571" i="1"/>
  <c r="AO571" i="1" s="1"/>
  <c r="AP571" i="1" s="1"/>
  <c r="AQ571" i="1" s="1"/>
  <c r="AR571" i="1" s="1"/>
  <c r="AS571" i="1" s="1"/>
  <c r="AT571" i="1" s="1"/>
  <c r="AU571" i="1" s="1"/>
  <c r="AV571" i="1" s="1"/>
  <c r="AW571" i="1" s="1"/>
  <c r="AX571" i="1" s="1"/>
  <c r="AY571" i="1" s="1"/>
  <c r="AZ571" i="1" s="1"/>
  <c r="BA571" i="1" s="1"/>
  <c r="BB571" i="1" s="1"/>
  <c r="BC571" i="1" s="1"/>
  <c r="BD571" i="1" s="1"/>
  <c r="BE571" i="1" s="1"/>
  <c r="BF571" i="1" s="1"/>
  <c r="BG571" i="1" s="1"/>
  <c r="BH571" i="1" s="1"/>
  <c r="AM571" i="1"/>
  <c r="Z571" i="1"/>
  <c r="AE571" i="1"/>
  <c r="AL571" i="1"/>
  <c r="AH571" i="1"/>
  <c r="AK571" i="1"/>
  <c r="AG571" i="1"/>
  <c r="AI417" i="1"/>
  <c r="AM417" i="1"/>
  <c r="AA417" i="1"/>
  <c r="AL417" i="1"/>
  <c r="AH417" i="1"/>
  <c r="AD417" i="1"/>
  <c r="Z417" i="1"/>
  <c r="AK417" i="1"/>
  <c r="AN417" i="1"/>
  <c r="AO417" i="1" s="1"/>
  <c r="AP417" i="1" s="1"/>
  <c r="AQ417" i="1" s="1"/>
  <c r="AR417" i="1" s="1"/>
  <c r="AS417" i="1" s="1"/>
  <c r="AT417" i="1" s="1"/>
  <c r="AU417" i="1" s="1"/>
  <c r="AV417" i="1" s="1"/>
  <c r="AW417" i="1" s="1"/>
  <c r="AX417" i="1" s="1"/>
  <c r="AY417" i="1" s="1"/>
  <c r="AZ417" i="1" s="1"/>
  <c r="BA417" i="1" s="1"/>
  <c r="BB417" i="1" s="1"/>
  <c r="BC417" i="1" s="1"/>
  <c r="BD417" i="1" s="1"/>
  <c r="BE417" i="1" s="1"/>
  <c r="BF417" i="1" s="1"/>
  <c r="BG417" i="1" s="1"/>
  <c r="BH417" i="1" s="1"/>
  <c r="AC417" i="1"/>
  <c r="AF417" i="1"/>
  <c r="AJ417" i="1"/>
  <c r="AG417" i="1"/>
  <c r="AB417" i="1"/>
  <c r="AE417" i="1"/>
  <c r="Y801" i="1"/>
  <c r="U801" i="1"/>
  <c r="Q801" i="1"/>
  <c r="T801" i="1"/>
  <c r="X801" i="1"/>
  <c r="S801" i="1"/>
  <c r="P801" i="1"/>
  <c r="M801" i="1"/>
  <c r="W801" i="1"/>
  <c r="O801" i="1"/>
  <c r="V801" i="1"/>
  <c r="R801" i="1"/>
  <c r="N801" i="1"/>
  <c r="V474" i="1"/>
  <c r="P474" i="1"/>
  <c r="N474" i="1"/>
  <c r="Y474" i="1"/>
  <c r="U474" i="1"/>
  <c r="Q474" i="1"/>
  <c r="M474" i="1"/>
  <c r="W474" i="1"/>
  <c r="T474" i="1"/>
  <c r="O474" i="1"/>
  <c r="S474" i="1"/>
  <c r="R474" i="1"/>
  <c r="X474" i="1"/>
  <c r="Y223" i="1"/>
  <c r="Q223" i="1"/>
  <c r="W223" i="1"/>
  <c r="U223" i="1"/>
  <c r="O223" i="1"/>
  <c r="M223" i="1"/>
  <c r="P223" i="1"/>
  <c r="T223" i="1"/>
  <c r="X223" i="1"/>
  <c r="S223" i="1"/>
  <c r="V223" i="1"/>
  <c r="N223" i="1"/>
  <c r="R223" i="1"/>
  <c r="O665" i="1"/>
  <c r="N665" i="1"/>
  <c r="T665" i="1"/>
  <c r="M665" i="1"/>
  <c r="S665" i="1"/>
  <c r="Y665" i="1"/>
  <c r="R665" i="1"/>
  <c r="U665" i="1"/>
  <c r="X665" i="1"/>
  <c r="V665" i="1"/>
  <c r="P665" i="1"/>
  <c r="Q665" i="1"/>
  <c r="W665" i="1"/>
  <c r="Y473" i="1"/>
  <c r="V473" i="1"/>
  <c r="Q473" i="1"/>
  <c r="T473" i="1"/>
  <c r="X473" i="1"/>
  <c r="N473" i="1"/>
  <c r="P473" i="1"/>
  <c r="O473" i="1"/>
  <c r="M473" i="1"/>
  <c r="S473" i="1"/>
  <c r="W473" i="1"/>
  <c r="U473" i="1"/>
  <c r="R473" i="1"/>
  <c r="Q390" i="1"/>
  <c r="U390" i="1"/>
  <c r="O390" i="1"/>
  <c r="M390" i="1"/>
  <c r="X390" i="1"/>
  <c r="T390" i="1"/>
  <c r="P390" i="1"/>
  <c r="R390" i="1"/>
  <c r="N390" i="1"/>
  <c r="Y390" i="1"/>
  <c r="S390" i="1"/>
  <c r="W390" i="1"/>
  <c r="V390" i="1"/>
  <c r="O191" i="1"/>
  <c r="Q191" i="1"/>
  <c r="V191" i="1"/>
  <c r="Y191" i="1"/>
  <c r="N191" i="1"/>
  <c r="U191" i="1"/>
  <c r="M191" i="1"/>
  <c r="X191" i="1"/>
  <c r="T191" i="1"/>
  <c r="P191" i="1"/>
  <c r="R191" i="1"/>
  <c r="W191" i="1"/>
  <c r="S191" i="1"/>
  <c r="V296" i="1"/>
  <c r="X296" i="1"/>
  <c r="N296" i="1"/>
  <c r="R296" i="1"/>
  <c r="U296" i="1"/>
  <c r="P296" i="1"/>
  <c r="M296" i="1"/>
  <c r="S296" i="1"/>
  <c r="W296" i="1"/>
  <c r="T296" i="1"/>
  <c r="O296" i="1"/>
  <c r="Q296" i="1"/>
  <c r="Y296" i="1"/>
  <c r="V482" i="1"/>
  <c r="Q482" i="1"/>
  <c r="N482" i="1"/>
  <c r="U482" i="1"/>
  <c r="M482" i="1"/>
  <c r="X482" i="1"/>
  <c r="T482" i="1"/>
  <c r="P482" i="1"/>
  <c r="R482" i="1"/>
  <c r="W482" i="1"/>
  <c r="Y482" i="1"/>
  <c r="O482" i="1"/>
  <c r="S482" i="1"/>
  <c r="M66" i="1"/>
  <c r="X66" i="1"/>
  <c r="T66" i="1"/>
  <c r="P66" i="1"/>
  <c r="R66" i="1"/>
  <c r="W66" i="1"/>
  <c r="S66" i="1"/>
  <c r="O66" i="1"/>
  <c r="Y66" i="1"/>
  <c r="V66" i="1"/>
  <c r="Q66" i="1"/>
  <c r="N66" i="1"/>
  <c r="U66" i="1"/>
  <c r="S62" i="1"/>
  <c r="W62" i="1"/>
  <c r="Y62" i="1"/>
  <c r="O62" i="1"/>
  <c r="Q62" i="1"/>
  <c r="V62" i="1"/>
  <c r="X62" i="1"/>
  <c r="U62" i="1"/>
  <c r="P62" i="1"/>
  <c r="T62" i="1"/>
  <c r="N62" i="1"/>
  <c r="M62" i="1"/>
  <c r="R62" i="1"/>
  <c r="AG278" i="1"/>
  <c r="AK278" i="1"/>
  <c r="AN278" i="1"/>
  <c r="AO278" i="1" s="1"/>
  <c r="AP278" i="1" s="1"/>
  <c r="AQ278" i="1" s="1"/>
  <c r="AR278" i="1" s="1"/>
  <c r="AS278" i="1" s="1"/>
  <c r="AT278" i="1" s="1"/>
  <c r="AU278" i="1" s="1"/>
  <c r="AV278" i="1" s="1"/>
  <c r="AW278" i="1" s="1"/>
  <c r="AX278" i="1" s="1"/>
  <c r="AY278" i="1" s="1"/>
  <c r="AZ278" i="1" s="1"/>
  <c r="BA278" i="1" s="1"/>
  <c r="BB278" i="1" s="1"/>
  <c r="BC278" i="1" s="1"/>
  <c r="BD278" i="1" s="1"/>
  <c r="BE278" i="1" s="1"/>
  <c r="BF278" i="1" s="1"/>
  <c r="BG278" i="1" s="1"/>
  <c r="BH278" i="1" s="1"/>
  <c r="AJ278" i="1"/>
  <c r="AF278" i="1"/>
  <c r="AB278" i="1"/>
  <c r="AM278" i="1"/>
  <c r="AI278" i="1"/>
  <c r="AE278" i="1"/>
  <c r="AA278" i="1"/>
  <c r="AD278" i="1"/>
  <c r="AH278" i="1"/>
  <c r="AC278" i="1"/>
  <c r="Z278" i="1"/>
  <c r="AL278" i="1"/>
  <c r="T669" i="1"/>
  <c r="N669" i="1"/>
  <c r="S669" i="1"/>
  <c r="W669" i="1"/>
  <c r="Y669" i="1"/>
  <c r="V669" i="1"/>
  <c r="Q669" i="1"/>
  <c r="X669" i="1"/>
  <c r="P669" i="1"/>
  <c r="M669" i="1"/>
  <c r="U669" i="1"/>
  <c r="R669" i="1"/>
  <c r="O669" i="1"/>
  <c r="AC167" i="1"/>
  <c r="AF167" i="1"/>
  <c r="AJ167" i="1"/>
  <c r="AE167" i="1"/>
  <c r="AB167" i="1"/>
  <c r="AN167" i="1"/>
  <c r="AO167" i="1" s="1"/>
  <c r="AP167" i="1" s="1"/>
  <c r="AQ167" i="1" s="1"/>
  <c r="AR167" i="1" s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AI167" i="1"/>
  <c r="AM167" i="1"/>
  <c r="AA167" i="1"/>
  <c r="AL167" i="1"/>
  <c r="AH167" i="1"/>
  <c r="AD167" i="1"/>
  <c r="Z167" i="1"/>
  <c r="AK167" i="1"/>
  <c r="AG167" i="1"/>
  <c r="N807" i="1"/>
  <c r="X807" i="1"/>
  <c r="U807" i="1"/>
  <c r="P807" i="1"/>
  <c r="M807" i="1"/>
  <c r="O807" i="1"/>
  <c r="T807" i="1"/>
  <c r="W807" i="1"/>
  <c r="S807" i="1"/>
  <c r="R807" i="1"/>
  <c r="Y807" i="1"/>
  <c r="V807" i="1"/>
  <c r="Q807" i="1"/>
  <c r="S341" i="1"/>
  <c r="W341" i="1"/>
  <c r="Y341" i="1"/>
  <c r="O341" i="1"/>
  <c r="Q341" i="1"/>
  <c r="V341" i="1"/>
  <c r="X341" i="1"/>
  <c r="N341" i="1"/>
  <c r="R341" i="1"/>
  <c r="U341" i="1"/>
  <c r="P341" i="1"/>
  <c r="T341" i="1"/>
  <c r="AE431" i="1"/>
  <c r="Z431" i="1"/>
  <c r="AL431" i="1"/>
  <c r="AI431" i="1"/>
  <c r="AD431" i="1"/>
  <c r="AG431" i="1"/>
  <c r="AK431" i="1"/>
  <c r="AA431" i="1"/>
  <c r="AC431" i="1"/>
  <c r="AN431" i="1"/>
  <c r="AO431" i="1" s="1"/>
  <c r="AP431" i="1" s="1"/>
  <c r="AQ431" i="1" s="1"/>
  <c r="AR431" i="1" s="1"/>
  <c r="AS431" i="1" s="1"/>
  <c r="AT431" i="1" s="1"/>
  <c r="AU431" i="1" s="1"/>
  <c r="AV431" i="1" s="1"/>
  <c r="AW431" i="1" s="1"/>
  <c r="AX431" i="1" s="1"/>
  <c r="AY431" i="1" s="1"/>
  <c r="AZ431" i="1" s="1"/>
  <c r="BA431" i="1" s="1"/>
  <c r="BB431" i="1" s="1"/>
  <c r="BC431" i="1" s="1"/>
  <c r="BD431" i="1" s="1"/>
  <c r="BE431" i="1" s="1"/>
  <c r="BF431" i="1" s="1"/>
  <c r="BG431" i="1" s="1"/>
  <c r="BH431" i="1" s="1"/>
  <c r="AJ431" i="1"/>
  <c r="AF431" i="1"/>
  <c r="AB431" i="1"/>
  <c r="AM431" i="1"/>
  <c r="AH431" i="1"/>
  <c r="T608" i="1"/>
  <c r="U608" i="1"/>
  <c r="S608" i="1"/>
  <c r="Q608" i="1"/>
  <c r="R608" i="1"/>
  <c r="M608" i="1"/>
  <c r="X608" i="1"/>
  <c r="N608" i="1"/>
  <c r="P608" i="1"/>
  <c r="Y608" i="1"/>
  <c r="W608" i="1"/>
  <c r="O608" i="1"/>
  <c r="V608" i="1"/>
  <c r="W353" i="1"/>
  <c r="Y353" i="1"/>
  <c r="O353" i="1"/>
  <c r="Q353" i="1"/>
  <c r="V353" i="1"/>
  <c r="X353" i="1"/>
  <c r="N353" i="1"/>
  <c r="R353" i="1"/>
  <c r="U353" i="1"/>
  <c r="T353" i="1"/>
  <c r="S353" i="1"/>
  <c r="P353" i="1"/>
  <c r="AI528" i="1"/>
  <c r="Z528" i="1"/>
  <c r="AH528" i="1"/>
  <c r="AL528" i="1"/>
  <c r="AF528" i="1"/>
  <c r="AD528" i="1"/>
  <c r="AE528" i="1"/>
  <c r="AK528" i="1"/>
  <c r="AB528" i="1"/>
  <c r="AC528" i="1"/>
  <c r="AN528" i="1"/>
  <c r="AO528" i="1" s="1"/>
  <c r="AP528" i="1" s="1"/>
  <c r="AQ528" i="1" s="1"/>
  <c r="AR528" i="1" s="1"/>
  <c r="AS528" i="1" s="1"/>
  <c r="AT528" i="1" s="1"/>
  <c r="AU528" i="1" s="1"/>
  <c r="AV528" i="1" s="1"/>
  <c r="AW528" i="1" s="1"/>
  <c r="AX528" i="1" s="1"/>
  <c r="AY528" i="1" s="1"/>
  <c r="AZ528" i="1" s="1"/>
  <c r="BA528" i="1" s="1"/>
  <c r="BB528" i="1" s="1"/>
  <c r="BC528" i="1" s="1"/>
  <c r="BD528" i="1" s="1"/>
  <c r="BE528" i="1" s="1"/>
  <c r="BF528" i="1" s="1"/>
  <c r="BG528" i="1" s="1"/>
  <c r="BH528" i="1" s="1"/>
  <c r="AG528" i="1"/>
  <c r="AM528" i="1"/>
  <c r="AJ528" i="1"/>
  <c r="AA528" i="1"/>
  <c r="P400" i="1"/>
  <c r="S400" i="1"/>
  <c r="W400" i="1"/>
  <c r="O400" i="1"/>
  <c r="V400" i="1"/>
  <c r="Y400" i="1"/>
  <c r="T400" i="1"/>
  <c r="X400" i="1"/>
  <c r="N400" i="1"/>
  <c r="M400" i="1"/>
  <c r="U400" i="1"/>
  <c r="R400" i="1"/>
  <c r="Q400" i="1"/>
  <c r="O487" i="1"/>
  <c r="N487" i="1"/>
  <c r="Y487" i="1"/>
  <c r="U487" i="1"/>
  <c r="Q487" i="1"/>
  <c r="M487" i="1"/>
  <c r="P487" i="1"/>
  <c r="T487" i="1"/>
  <c r="W487" i="1"/>
  <c r="R487" i="1"/>
  <c r="X487" i="1"/>
  <c r="V487" i="1"/>
  <c r="S487" i="1"/>
  <c r="U258" i="1"/>
  <c r="M258" i="1"/>
  <c r="T258" i="1"/>
  <c r="S258" i="1"/>
  <c r="P258" i="1"/>
  <c r="V258" i="1"/>
  <c r="R258" i="1"/>
  <c r="N258" i="1"/>
  <c r="Y258" i="1"/>
  <c r="Q258" i="1"/>
  <c r="W258" i="1"/>
  <c r="O258" i="1"/>
  <c r="X258" i="1"/>
  <c r="Z149" i="1"/>
  <c r="AK149" i="1"/>
  <c r="AG149" i="1"/>
  <c r="AC149" i="1"/>
  <c r="AN149" i="1"/>
  <c r="AO149" i="1" s="1"/>
  <c r="AP149" i="1" s="1"/>
  <c r="AQ149" i="1" s="1"/>
  <c r="AR149" i="1" s="1"/>
  <c r="AS149" i="1" s="1"/>
  <c r="AT149" i="1" s="1"/>
  <c r="AU149" i="1" s="1"/>
  <c r="AV149" i="1" s="1"/>
  <c r="AW149" i="1" s="1"/>
  <c r="AX149" i="1" s="1"/>
  <c r="AY149" i="1" s="1"/>
  <c r="AZ149" i="1" s="1"/>
  <c r="BA149" i="1" s="1"/>
  <c r="BB149" i="1" s="1"/>
  <c r="BC149" i="1" s="1"/>
  <c r="BD149" i="1" s="1"/>
  <c r="BE149" i="1" s="1"/>
  <c r="BF149" i="1" s="1"/>
  <c r="BG149" i="1" s="1"/>
  <c r="BH149" i="1" s="1"/>
  <c r="AJ149" i="1"/>
  <c r="AF149" i="1"/>
  <c r="AI149" i="1"/>
  <c r="AM149" i="1"/>
  <c r="AB149" i="1"/>
  <c r="AE149" i="1"/>
  <c r="AA149" i="1"/>
  <c r="AL149" i="1"/>
  <c r="AH149" i="1"/>
  <c r="AD149" i="1"/>
  <c r="X184" i="1"/>
  <c r="S184" i="1"/>
  <c r="P184" i="1"/>
  <c r="T184" i="1"/>
  <c r="W184" i="1"/>
  <c r="R184" i="1"/>
  <c r="O184" i="1"/>
  <c r="V184" i="1"/>
  <c r="N184" i="1"/>
  <c r="Y184" i="1"/>
  <c r="U184" i="1"/>
  <c r="Q184" i="1"/>
  <c r="M184" i="1"/>
  <c r="AJ415" i="1"/>
  <c r="AE415" i="1"/>
  <c r="AB415" i="1"/>
  <c r="AN415" i="1"/>
  <c r="AO415" i="1" s="1"/>
  <c r="AP415" i="1" s="1"/>
  <c r="AQ415" i="1" s="1"/>
  <c r="AR415" i="1" s="1"/>
  <c r="AS415" i="1" s="1"/>
  <c r="AT415" i="1" s="1"/>
  <c r="AU415" i="1" s="1"/>
  <c r="AV415" i="1" s="1"/>
  <c r="AW415" i="1" s="1"/>
  <c r="AX415" i="1" s="1"/>
  <c r="AY415" i="1" s="1"/>
  <c r="AZ415" i="1" s="1"/>
  <c r="BA415" i="1" s="1"/>
  <c r="BB415" i="1" s="1"/>
  <c r="BC415" i="1" s="1"/>
  <c r="BD415" i="1" s="1"/>
  <c r="BE415" i="1" s="1"/>
  <c r="BF415" i="1" s="1"/>
  <c r="BG415" i="1" s="1"/>
  <c r="BH415" i="1" s="1"/>
  <c r="AI415" i="1"/>
  <c r="AL415" i="1"/>
  <c r="AA415" i="1"/>
  <c r="AF415" i="1"/>
  <c r="AH415" i="1"/>
  <c r="AD415" i="1"/>
  <c r="Z415" i="1"/>
  <c r="AK415" i="1"/>
  <c r="AG415" i="1"/>
  <c r="AC415" i="1"/>
  <c r="AM415" i="1"/>
  <c r="Q252" i="1"/>
  <c r="M252" i="1"/>
  <c r="P252" i="1"/>
  <c r="T252" i="1"/>
  <c r="W252" i="1"/>
  <c r="R252" i="1"/>
  <c r="O252" i="1"/>
  <c r="N252" i="1"/>
  <c r="Y252" i="1"/>
  <c r="U252" i="1"/>
  <c r="V252" i="1"/>
  <c r="S252" i="1"/>
  <c r="X252" i="1"/>
  <c r="Y484" i="1"/>
  <c r="N484" i="1"/>
  <c r="Q484" i="1"/>
  <c r="V484" i="1"/>
  <c r="X484" i="1"/>
  <c r="T484" i="1"/>
  <c r="P484" i="1"/>
  <c r="O484" i="1"/>
  <c r="W484" i="1"/>
  <c r="U484" i="1"/>
  <c r="M484" i="1"/>
  <c r="S484" i="1"/>
  <c r="R484" i="1"/>
  <c r="Y481" i="1"/>
  <c r="W481" i="1"/>
  <c r="U481" i="1"/>
  <c r="O481" i="1"/>
  <c r="M481" i="1"/>
  <c r="X481" i="1"/>
  <c r="S481" i="1"/>
  <c r="V481" i="1"/>
  <c r="R481" i="1"/>
  <c r="N481" i="1"/>
  <c r="T481" i="1"/>
  <c r="Q481" i="1"/>
  <c r="P481" i="1"/>
  <c r="X611" i="1"/>
  <c r="W611" i="1"/>
  <c r="P611" i="1"/>
  <c r="T611" i="1"/>
  <c r="V611" i="1"/>
  <c r="N611" i="1"/>
  <c r="U611" i="1"/>
  <c r="R611" i="1"/>
  <c r="M611" i="1"/>
  <c r="Y611" i="1"/>
  <c r="S611" i="1"/>
  <c r="O611" i="1"/>
  <c r="Q611" i="1"/>
  <c r="Q615" i="1"/>
  <c r="X615" i="1"/>
  <c r="W615" i="1"/>
  <c r="M615" i="1"/>
  <c r="O615" i="1"/>
  <c r="V615" i="1"/>
  <c r="N615" i="1"/>
  <c r="S615" i="1"/>
  <c r="U615" i="1"/>
  <c r="R615" i="1"/>
  <c r="T615" i="1"/>
  <c r="Y615" i="1"/>
  <c r="P615" i="1"/>
  <c r="W585" i="1"/>
  <c r="O585" i="1"/>
  <c r="Q585" i="1"/>
  <c r="T585" i="1"/>
  <c r="N585" i="1"/>
  <c r="R585" i="1"/>
  <c r="V585" i="1"/>
  <c r="X585" i="1"/>
  <c r="P585" i="1"/>
  <c r="M585" i="1"/>
  <c r="Y585" i="1"/>
  <c r="S585" i="1"/>
  <c r="U585" i="1"/>
  <c r="O330" i="1"/>
  <c r="Q330" i="1"/>
  <c r="V330" i="1"/>
  <c r="R330" i="1"/>
  <c r="N330" i="1"/>
  <c r="X330" i="1"/>
  <c r="U330" i="1"/>
  <c r="P330" i="1"/>
  <c r="T330" i="1"/>
  <c r="Y330" i="1"/>
  <c r="AN330" i="1" s="1"/>
  <c r="W330" i="1"/>
  <c r="S330" i="1"/>
  <c r="U209" i="1"/>
  <c r="P209" i="1"/>
  <c r="M209" i="1"/>
  <c r="T209" i="1"/>
  <c r="S209" i="1"/>
  <c r="O209" i="1"/>
  <c r="Q209" i="1"/>
  <c r="W209" i="1"/>
  <c r="V209" i="1"/>
  <c r="N209" i="1"/>
  <c r="Y209" i="1"/>
  <c r="R209" i="1"/>
  <c r="X209" i="1"/>
  <c r="X302" i="1"/>
  <c r="T302" i="1"/>
  <c r="P302" i="1"/>
  <c r="W302" i="1"/>
  <c r="O302" i="1"/>
  <c r="S302" i="1"/>
  <c r="U302" i="1"/>
  <c r="R302" i="1"/>
  <c r="M302" i="1"/>
  <c r="Y302" i="1"/>
  <c r="N302" i="1"/>
  <c r="Q302" i="1"/>
  <c r="V302" i="1"/>
  <c r="S393" i="1"/>
  <c r="U393" i="1"/>
  <c r="Y393" i="1"/>
  <c r="N393" i="1"/>
  <c r="Q393" i="1"/>
  <c r="V393" i="1"/>
  <c r="X393" i="1"/>
  <c r="T393" i="1"/>
  <c r="W393" i="1"/>
  <c r="O393" i="1"/>
  <c r="R393" i="1"/>
  <c r="P393" i="1"/>
  <c r="M393" i="1"/>
  <c r="X480" i="1"/>
  <c r="S480" i="1"/>
  <c r="W480" i="1"/>
  <c r="O480" i="1"/>
  <c r="V480" i="1"/>
  <c r="Y480" i="1"/>
  <c r="T480" i="1"/>
  <c r="Q480" i="1"/>
  <c r="U480" i="1"/>
  <c r="P480" i="1"/>
  <c r="M480" i="1"/>
  <c r="R480" i="1"/>
  <c r="N480" i="1"/>
  <c r="V466" i="1"/>
  <c r="T466" i="1"/>
  <c r="N466" i="1"/>
  <c r="S466" i="1"/>
  <c r="W466" i="1"/>
  <c r="R466" i="1"/>
  <c r="U466" i="1"/>
  <c r="Q466" i="1"/>
  <c r="M466" i="1"/>
  <c r="Y466" i="1"/>
  <c r="X466" i="1"/>
  <c r="P466" i="1"/>
  <c r="O466" i="1"/>
  <c r="O663" i="1"/>
  <c r="U663" i="1"/>
  <c r="Y663" i="1"/>
  <c r="T663" i="1"/>
  <c r="Q663" i="1"/>
  <c r="V663" i="1"/>
  <c r="X663" i="1"/>
  <c r="R663" i="1"/>
  <c r="P663" i="1"/>
  <c r="S663" i="1"/>
  <c r="N663" i="1"/>
  <c r="W663" i="1"/>
  <c r="X774" i="1"/>
  <c r="T774" i="1"/>
  <c r="P774" i="1"/>
  <c r="S774" i="1"/>
  <c r="W774" i="1"/>
  <c r="R774" i="1"/>
  <c r="O774" i="1"/>
  <c r="V774" i="1"/>
  <c r="N774" i="1"/>
  <c r="Y774" i="1"/>
  <c r="U774" i="1"/>
  <c r="M774" i="1"/>
  <c r="Q774" i="1"/>
  <c r="Y320" i="1"/>
  <c r="T320" i="1"/>
  <c r="Q320" i="1"/>
  <c r="U320" i="1"/>
  <c r="X320" i="1"/>
  <c r="M320" i="1"/>
  <c r="P320" i="1"/>
  <c r="S320" i="1"/>
  <c r="O320" i="1"/>
  <c r="W320" i="1"/>
  <c r="V320" i="1"/>
  <c r="N320" i="1"/>
  <c r="R320" i="1"/>
  <c r="O441" i="1"/>
  <c r="V441" i="1"/>
  <c r="N441" i="1"/>
  <c r="Y441" i="1"/>
  <c r="U441" i="1"/>
  <c r="Q441" i="1"/>
  <c r="M441" i="1"/>
  <c r="X441" i="1"/>
  <c r="S441" i="1"/>
  <c r="P441" i="1"/>
  <c r="T441" i="1"/>
  <c r="W441" i="1"/>
  <c r="R441" i="1"/>
  <c r="X47" i="1"/>
  <c r="O47" i="1"/>
  <c r="S47" i="1"/>
  <c r="N47" i="1"/>
  <c r="W47" i="1"/>
  <c r="V47" i="1"/>
  <c r="U47" i="1"/>
  <c r="M47" i="1"/>
  <c r="R47" i="1"/>
  <c r="Y47" i="1"/>
  <c r="T47" i="1"/>
  <c r="Q47" i="1"/>
  <c r="P47" i="1"/>
  <c r="Q276" i="1"/>
  <c r="W276" i="1"/>
  <c r="U276" i="1"/>
  <c r="O276" i="1"/>
  <c r="M276" i="1"/>
  <c r="X276" i="1"/>
  <c r="T276" i="1"/>
  <c r="V276" i="1"/>
  <c r="S276" i="1"/>
  <c r="P276" i="1"/>
  <c r="R276" i="1"/>
  <c r="N276" i="1"/>
  <c r="Y276" i="1"/>
  <c r="P690" i="1"/>
  <c r="S690" i="1"/>
  <c r="V690" i="1"/>
  <c r="N690" i="1"/>
  <c r="U690" i="1"/>
  <c r="R690" i="1"/>
  <c r="M690" i="1"/>
  <c r="Y690" i="1"/>
  <c r="O690" i="1"/>
  <c r="Q690" i="1"/>
  <c r="W690" i="1"/>
  <c r="X690" i="1"/>
  <c r="T690" i="1"/>
  <c r="Y570" i="1"/>
  <c r="T570" i="1"/>
  <c r="Q570" i="1"/>
  <c r="P570" i="1"/>
  <c r="W570" i="1"/>
  <c r="M570" i="1"/>
  <c r="O570" i="1"/>
  <c r="V570" i="1"/>
  <c r="N570" i="1"/>
  <c r="S570" i="1"/>
  <c r="U570" i="1"/>
  <c r="R570" i="1"/>
  <c r="X570" i="1"/>
  <c r="AL524" i="1"/>
  <c r="AJ524" i="1"/>
  <c r="AD524" i="1"/>
  <c r="AG524" i="1"/>
  <c r="AE524" i="1"/>
  <c r="AF524" i="1"/>
  <c r="AC524" i="1"/>
  <c r="AI524" i="1"/>
  <c r="AN524" i="1"/>
  <c r="AO524" i="1" s="1"/>
  <c r="AP524" i="1" s="1"/>
  <c r="AQ524" i="1" s="1"/>
  <c r="AR524" i="1" s="1"/>
  <c r="AS524" i="1" s="1"/>
  <c r="AT524" i="1" s="1"/>
  <c r="AU524" i="1" s="1"/>
  <c r="AV524" i="1" s="1"/>
  <c r="AW524" i="1" s="1"/>
  <c r="AX524" i="1" s="1"/>
  <c r="AY524" i="1" s="1"/>
  <c r="AZ524" i="1" s="1"/>
  <c r="BA524" i="1" s="1"/>
  <c r="BB524" i="1" s="1"/>
  <c r="BC524" i="1" s="1"/>
  <c r="BD524" i="1" s="1"/>
  <c r="BE524" i="1" s="1"/>
  <c r="BF524" i="1" s="1"/>
  <c r="BG524" i="1" s="1"/>
  <c r="BH524" i="1" s="1"/>
  <c r="AA524" i="1"/>
  <c r="AB524" i="1"/>
  <c r="AH524" i="1"/>
  <c r="AM524" i="1"/>
  <c r="Z524" i="1"/>
  <c r="AK524" i="1"/>
  <c r="P511" i="1"/>
  <c r="O511" i="1"/>
  <c r="X511" i="1"/>
  <c r="U511" i="1"/>
  <c r="N511" i="1"/>
  <c r="M511" i="1"/>
  <c r="W511" i="1"/>
  <c r="Y511" i="1"/>
  <c r="T511" i="1"/>
  <c r="Q511" i="1"/>
  <c r="V511" i="1"/>
  <c r="R511" i="1"/>
  <c r="S511" i="1"/>
  <c r="S91" i="1"/>
  <c r="R91" i="1"/>
  <c r="X91" i="1"/>
  <c r="V91" i="1"/>
  <c r="P91" i="1"/>
  <c r="U91" i="1"/>
  <c r="W91" i="1"/>
  <c r="N91" i="1"/>
  <c r="M91" i="1"/>
  <c r="Y91" i="1"/>
  <c r="T91" i="1"/>
  <c r="O91" i="1"/>
  <c r="Q91" i="1"/>
  <c r="O607" i="1"/>
  <c r="M607" i="1"/>
  <c r="Y607" i="1"/>
  <c r="T607" i="1"/>
  <c r="Q607" i="1"/>
  <c r="N607" i="1"/>
  <c r="P607" i="1"/>
  <c r="S607" i="1"/>
  <c r="W607" i="1"/>
  <c r="R607" i="1"/>
  <c r="V607" i="1"/>
  <c r="X607" i="1"/>
  <c r="U607" i="1"/>
  <c r="U387" i="1"/>
  <c r="P387" i="1"/>
  <c r="M387" i="1"/>
  <c r="T387" i="1"/>
  <c r="S387" i="1"/>
  <c r="W387" i="1"/>
  <c r="Y387" i="1"/>
  <c r="O387" i="1"/>
  <c r="Q387" i="1"/>
  <c r="V387" i="1"/>
  <c r="X387" i="1"/>
  <c r="R387" i="1"/>
  <c r="N387" i="1"/>
  <c r="W300" i="1"/>
  <c r="Y300" i="1"/>
  <c r="O300" i="1"/>
  <c r="S300" i="1"/>
  <c r="V300" i="1"/>
  <c r="Q300" i="1"/>
  <c r="N300" i="1"/>
  <c r="M300" i="1"/>
  <c r="X300" i="1"/>
  <c r="P300" i="1"/>
  <c r="U300" i="1"/>
  <c r="T300" i="1"/>
  <c r="R300" i="1"/>
  <c r="AI406" i="1"/>
  <c r="AE406" i="1"/>
  <c r="AA406" i="1"/>
  <c r="AL406" i="1"/>
  <c r="AH406" i="1"/>
  <c r="AD406" i="1"/>
  <c r="Z406" i="1"/>
  <c r="AK406" i="1"/>
  <c r="AN406" i="1"/>
  <c r="AO406" i="1" s="1"/>
  <c r="AP406" i="1" s="1"/>
  <c r="AQ406" i="1" s="1"/>
  <c r="AR406" i="1" s="1"/>
  <c r="AS406" i="1" s="1"/>
  <c r="AT406" i="1" s="1"/>
  <c r="AU406" i="1" s="1"/>
  <c r="AV406" i="1" s="1"/>
  <c r="AW406" i="1" s="1"/>
  <c r="AX406" i="1" s="1"/>
  <c r="AY406" i="1" s="1"/>
  <c r="AZ406" i="1" s="1"/>
  <c r="BA406" i="1" s="1"/>
  <c r="BB406" i="1" s="1"/>
  <c r="BC406" i="1" s="1"/>
  <c r="BD406" i="1" s="1"/>
  <c r="BE406" i="1" s="1"/>
  <c r="BF406" i="1" s="1"/>
  <c r="BG406" i="1" s="1"/>
  <c r="BH406" i="1" s="1"/>
  <c r="AC406" i="1"/>
  <c r="AF406" i="1"/>
  <c r="AJ406" i="1"/>
  <c r="AM406" i="1"/>
  <c r="AB406" i="1"/>
  <c r="AG406" i="1"/>
  <c r="V496" i="1"/>
  <c r="M496" i="1"/>
  <c r="U496" i="1"/>
  <c r="W496" i="1"/>
  <c r="S496" i="1"/>
  <c r="R496" i="1"/>
  <c r="Q496" i="1"/>
  <c r="T496" i="1"/>
  <c r="Y496" i="1"/>
  <c r="X496" i="1"/>
  <c r="N496" i="1"/>
  <c r="P496" i="1"/>
  <c r="O496" i="1"/>
  <c r="AN422" i="1"/>
  <c r="AO422" i="1" s="1"/>
  <c r="AP422" i="1" s="1"/>
  <c r="AQ422" i="1" s="1"/>
  <c r="AR422" i="1" s="1"/>
  <c r="AS422" i="1" s="1"/>
  <c r="AT422" i="1" s="1"/>
  <c r="AU422" i="1" s="1"/>
  <c r="AV422" i="1" s="1"/>
  <c r="AW422" i="1" s="1"/>
  <c r="AX422" i="1" s="1"/>
  <c r="AY422" i="1" s="1"/>
  <c r="AZ422" i="1" s="1"/>
  <c r="BA422" i="1" s="1"/>
  <c r="BB422" i="1" s="1"/>
  <c r="BC422" i="1" s="1"/>
  <c r="BD422" i="1" s="1"/>
  <c r="BE422" i="1" s="1"/>
  <c r="BF422" i="1" s="1"/>
  <c r="BG422" i="1" s="1"/>
  <c r="BH422" i="1" s="1"/>
  <c r="AI422" i="1"/>
  <c r="AF422" i="1"/>
  <c r="AA422" i="1"/>
  <c r="AM422" i="1"/>
  <c r="AJ422" i="1"/>
  <c r="AE422" i="1"/>
  <c r="AH422" i="1"/>
  <c r="AL422" i="1"/>
  <c r="AB422" i="1"/>
  <c r="AD422" i="1"/>
  <c r="Z422" i="1"/>
  <c r="AK422" i="1"/>
  <c r="AG422" i="1"/>
  <c r="AC422" i="1"/>
  <c r="V103" i="1"/>
  <c r="P103" i="1"/>
  <c r="U103" i="1"/>
  <c r="O103" i="1"/>
  <c r="M103" i="1"/>
  <c r="Y103" i="1"/>
  <c r="T103" i="1"/>
  <c r="W103" i="1"/>
  <c r="R103" i="1"/>
  <c r="X103" i="1"/>
  <c r="N103" i="1"/>
  <c r="S103" i="1"/>
  <c r="Q103" i="1"/>
  <c r="Z411" i="1"/>
  <c r="AJ411" i="1"/>
  <c r="AG411" i="1"/>
  <c r="AB411" i="1"/>
  <c r="AN411" i="1"/>
  <c r="AO411" i="1" s="1"/>
  <c r="AP411" i="1" s="1"/>
  <c r="AQ411" i="1" s="1"/>
  <c r="AR411" i="1" s="1"/>
  <c r="AS411" i="1" s="1"/>
  <c r="AT411" i="1" s="1"/>
  <c r="AU411" i="1" s="1"/>
  <c r="AV411" i="1" s="1"/>
  <c r="AW411" i="1" s="1"/>
  <c r="AX411" i="1" s="1"/>
  <c r="AY411" i="1" s="1"/>
  <c r="AZ411" i="1" s="1"/>
  <c r="BA411" i="1" s="1"/>
  <c r="BB411" i="1" s="1"/>
  <c r="BC411" i="1" s="1"/>
  <c r="BD411" i="1" s="1"/>
  <c r="BE411" i="1" s="1"/>
  <c r="BF411" i="1" s="1"/>
  <c r="BG411" i="1" s="1"/>
  <c r="BH411" i="1" s="1"/>
  <c r="AC411" i="1"/>
  <c r="AF411" i="1"/>
  <c r="AA411" i="1"/>
  <c r="AM411" i="1"/>
  <c r="AK411" i="1"/>
  <c r="AE411" i="1"/>
  <c r="AI411" i="1"/>
  <c r="AL411" i="1"/>
  <c r="AH411" i="1"/>
  <c r="AD411" i="1"/>
  <c r="AN683" i="1"/>
  <c r="AB683" i="1"/>
  <c r="AF683" i="1"/>
  <c r="AJ683" i="1"/>
  <c r="AH683" i="1"/>
  <c r="AC683" i="1"/>
  <c r="AM683" i="1"/>
  <c r="AI683" i="1"/>
  <c r="AE683" i="1"/>
  <c r="AK683" i="1"/>
  <c r="AA683" i="1"/>
  <c r="AL683" i="1"/>
  <c r="Z683" i="1"/>
  <c r="AD683" i="1"/>
  <c r="AG683" i="1"/>
  <c r="Q39" i="1"/>
  <c r="U39" i="1"/>
  <c r="P39" i="1"/>
  <c r="T39" i="1"/>
  <c r="X39" i="1"/>
  <c r="S39" i="1"/>
  <c r="O39" i="1"/>
  <c r="R39" i="1"/>
  <c r="N39" i="1"/>
  <c r="Y39" i="1"/>
  <c r="W39" i="1"/>
  <c r="V39" i="1"/>
  <c r="M39" i="1"/>
  <c r="P318" i="1"/>
  <c r="V318" i="1"/>
  <c r="T318" i="1"/>
  <c r="N318" i="1"/>
  <c r="S318" i="1"/>
  <c r="W318" i="1"/>
  <c r="Y318" i="1"/>
  <c r="O318" i="1"/>
  <c r="Q318" i="1"/>
  <c r="X318" i="1"/>
  <c r="U318" i="1"/>
  <c r="M318" i="1"/>
  <c r="R318" i="1"/>
  <c r="X625" i="1"/>
  <c r="Q625" i="1"/>
  <c r="P625" i="1"/>
  <c r="M625" i="1"/>
  <c r="W625" i="1"/>
  <c r="Y625" i="1"/>
  <c r="O625" i="1"/>
  <c r="U625" i="1"/>
  <c r="V625" i="1"/>
  <c r="R625" i="1"/>
  <c r="N625" i="1"/>
  <c r="T625" i="1"/>
  <c r="S625" i="1"/>
  <c r="W693" i="1"/>
  <c r="Q693" i="1"/>
  <c r="O693" i="1"/>
  <c r="R693" i="1"/>
  <c r="V693" i="1"/>
  <c r="M693" i="1"/>
  <c r="P693" i="1"/>
  <c r="N693" i="1"/>
  <c r="T693" i="1"/>
  <c r="S693" i="1"/>
  <c r="X693" i="1"/>
  <c r="U693" i="1"/>
  <c r="Y693" i="1"/>
  <c r="S589" i="1"/>
  <c r="N589" i="1"/>
  <c r="Q589" i="1"/>
  <c r="X589" i="1"/>
  <c r="P589" i="1"/>
  <c r="M589" i="1"/>
  <c r="R589" i="1"/>
  <c r="T589" i="1"/>
  <c r="O589" i="1"/>
  <c r="U589" i="1"/>
  <c r="Y589" i="1"/>
  <c r="V589" i="1"/>
  <c r="W589" i="1"/>
  <c r="U577" i="1"/>
  <c r="R577" i="1"/>
  <c r="M577" i="1"/>
  <c r="Y577" i="1"/>
  <c r="T577" i="1"/>
  <c r="Q577" i="1"/>
  <c r="W577" i="1"/>
  <c r="P577" i="1"/>
  <c r="S577" i="1"/>
  <c r="X577" i="1"/>
  <c r="V577" i="1"/>
  <c r="N577" i="1"/>
  <c r="O577" i="1"/>
  <c r="N485" i="1"/>
  <c r="Y485" i="1"/>
  <c r="M485" i="1"/>
  <c r="Q485" i="1"/>
  <c r="T485" i="1"/>
  <c r="O485" i="1"/>
  <c r="S485" i="1"/>
  <c r="X485" i="1"/>
  <c r="V485" i="1"/>
  <c r="P485" i="1"/>
  <c r="U485" i="1"/>
  <c r="R485" i="1"/>
  <c r="W485" i="1"/>
  <c r="Y200" i="1"/>
  <c r="T200" i="1"/>
  <c r="Q200" i="1"/>
  <c r="M200" i="1"/>
  <c r="X200" i="1"/>
  <c r="U200" i="1"/>
  <c r="P200" i="1"/>
  <c r="S200" i="1"/>
  <c r="W200" i="1"/>
  <c r="O200" i="1"/>
  <c r="V200" i="1"/>
  <c r="R200" i="1"/>
  <c r="N200" i="1"/>
  <c r="Q461" i="1"/>
  <c r="T461" i="1"/>
  <c r="P461" i="1"/>
  <c r="W461" i="1"/>
  <c r="O461" i="1"/>
  <c r="R461" i="1"/>
  <c r="M461" i="1"/>
  <c r="Y461" i="1"/>
  <c r="S461" i="1"/>
  <c r="X461" i="1"/>
  <c r="U461" i="1"/>
  <c r="V461" i="1"/>
  <c r="N461" i="1"/>
  <c r="X256" i="1"/>
  <c r="S256" i="1"/>
  <c r="W256" i="1"/>
  <c r="O256" i="1"/>
  <c r="V256" i="1"/>
  <c r="Y256" i="1"/>
  <c r="T256" i="1"/>
  <c r="Q256" i="1"/>
  <c r="U256" i="1"/>
  <c r="M256" i="1"/>
  <c r="R256" i="1"/>
  <c r="P256" i="1"/>
  <c r="N256" i="1"/>
  <c r="W497" i="1"/>
  <c r="N497" i="1"/>
  <c r="O497" i="1"/>
  <c r="V497" i="1"/>
  <c r="S497" i="1"/>
  <c r="X497" i="1"/>
  <c r="T497" i="1"/>
  <c r="M497" i="1"/>
  <c r="Q497" i="1"/>
  <c r="R497" i="1"/>
  <c r="P497" i="1"/>
  <c r="Y497" i="1"/>
  <c r="U497" i="1"/>
  <c r="S579" i="1"/>
  <c r="X579" i="1"/>
  <c r="Y579" i="1"/>
  <c r="P579" i="1"/>
  <c r="U579" i="1"/>
  <c r="W579" i="1"/>
  <c r="Q579" i="1"/>
  <c r="V579" i="1"/>
  <c r="M579" i="1"/>
  <c r="O579" i="1"/>
  <c r="T579" i="1"/>
  <c r="N579" i="1"/>
  <c r="R579" i="1"/>
  <c r="U645" i="1"/>
  <c r="R645" i="1"/>
  <c r="M645" i="1"/>
  <c r="Y645" i="1"/>
  <c r="W645" i="1"/>
  <c r="Q645" i="1"/>
  <c r="T645" i="1"/>
  <c r="X645" i="1"/>
  <c r="O645" i="1"/>
  <c r="P645" i="1"/>
  <c r="S645" i="1"/>
  <c r="V645" i="1"/>
  <c r="N645" i="1"/>
  <c r="R651" i="1"/>
  <c r="Y651" i="1"/>
  <c r="Q651" i="1"/>
  <c r="V651" i="1"/>
  <c r="P651" i="1"/>
  <c r="O651" i="1"/>
  <c r="U651" i="1"/>
  <c r="W651" i="1"/>
  <c r="M651" i="1"/>
  <c r="X651" i="1"/>
  <c r="T651" i="1"/>
  <c r="S651" i="1"/>
  <c r="Y582" i="1"/>
  <c r="V582" i="1"/>
  <c r="W582" i="1"/>
  <c r="N582" i="1"/>
  <c r="S582" i="1"/>
  <c r="U582" i="1"/>
  <c r="P582" i="1"/>
  <c r="T582" i="1"/>
  <c r="O582" i="1"/>
  <c r="R582" i="1"/>
  <c r="M582" i="1"/>
  <c r="Q582" i="1"/>
  <c r="X582" i="1"/>
  <c r="M697" i="1"/>
  <c r="Y697" i="1"/>
  <c r="T697" i="1"/>
  <c r="Q697" i="1"/>
  <c r="N697" i="1"/>
  <c r="X697" i="1"/>
  <c r="S697" i="1"/>
  <c r="P697" i="1"/>
  <c r="V697" i="1"/>
  <c r="W697" i="1"/>
  <c r="R697" i="1"/>
  <c r="O697" i="1"/>
  <c r="U697" i="1"/>
  <c r="AM770" i="1"/>
  <c r="Z770" i="1"/>
  <c r="AI770" i="1"/>
  <c r="AK770" i="1"/>
  <c r="AE770" i="1"/>
  <c r="AN770" i="1"/>
  <c r="AA770" i="1"/>
  <c r="AJ770" i="1"/>
  <c r="AC770" i="1"/>
  <c r="AF770" i="1"/>
  <c r="AL770" i="1"/>
  <c r="AG770" i="1"/>
  <c r="AH770" i="1"/>
  <c r="AB770" i="1"/>
  <c r="AD770" i="1"/>
  <c r="P94" i="1"/>
  <c r="V94" i="1"/>
  <c r="T94" i="1"/>
  <c r="N94" i="1"/>
  <c r="S94" i="1"/>
  <c r="O94" i="1"/>
  <c r="Y94" i="1"/>
  <c r="U94" i="1"/>
  <c r="R94" i="1"/>
  <c r="Q94" i="1"/>
  <c r="X94" i="1"/>
  <c r="W94" i="1"/>
  <c r="M94" i="1"/>
  <c r="M459" i="1"/>
  <c r="X459" i="1"/>
  <c r="T459" i="1"/>
  <c r="V459" i="1"/>
  <c r="S459" i="1"/>
  <c r="P459" i="1"/>
  <c r="R459" i="1"/>
  <c r="N459" i="1"/>
  <c r="Y459" i="1"/>
  <c r="Q459" i="1"/>
  <c r="W459" i="1"/>
  <c r="U459" i="1"/>
  <c r="O459" i="1"/>
  <c r="Y230" i="1"/>
  <c r="W230" i="1"/>
  <c r="Q230" i="1"/>
  <c r="U230" i="1"/>
  <c r="X230" i="1"/>
  <c r="P230" i="1"/>
  <c r="T230" i="1"/>
  <c r="N230" i="1"/>
  <c r="O230" i="1"/>
  <c r="M230" i="1"/>
  <c r="S230" i="1"/>
  <c r="R230" i="1"/>
  <c r="V230" i="1"/>
  <c r="Y86" i="1"/>
  <c r="T86" i="1"/>
  <c r="Q86" i="1"/>
  <c r="M86" i="1"/>
  <c r="X86" i="1"/>
  <c r="U86" i="1"/>
  <c r="P86" i="1"/>
  <c r="S86" i="1"/>
  <c r="O86" i="1"/>
  <c r="N86" i="1"/>
  <c r="R86" i="1"/>
  <c r="W86" i="1"/>
  <c r="V86" i="1"/>
  <c r="P713" i="1"/>
  <c r="W713" i="1"/>
  <c r="V713" i="1"/>
  <c r="N713" i="1"/>
  <c r="U713" i="1"/>
  <c r="Y713" i="1"/>
  <c r="T713" i="1"/>
  <c r="M713" i="1"/>
  <c r="S713" i="1"/>
  <c r="O713" i="1"/>
  <c r="R713" i="1"/>
  <c r="Q713" i="1"/>
  <c r="X713" i="1"/>
  <c r="Q797" i="1"/>
  <c r="M797" i="1"/>
  <c r="X797" i="1"/>
  <c r="R797" i="1"/>
  <c r="P797" i="1"/>
  <c r="T797" i="1"/>
  <c r="W797" i="1"/>
  <c r="S797" i="1"/>
  <c r="V797" i="1"/>
  <c r="Y797" i="1"/>
  <c r="O797" i="1"/>
  <c r="N797" i="1"/>
  <c r="U797" i="1"/>
  <c r="Q311" i="1"/>
  <c r="W311" i="1"/>
  <c r="U311" i="1"/>
  <c r="O311" i="1"/>
  <c r="M311" i="1"/>
  <c r="X311" i="1"/>
  <c r="T311" i="1"/>
  <c r="V311" i="1"/>
  <c r="S311" i="1"/>
  <c r="P311" i="1"/>
  <c r="R311" i="1"/>
  <c r="N311" i="1"/>
  <c r="Y311" i="1"/>
  <c r="AI542" i="1"/>
  <c r="AG542" i="1"/>
  <c r="AA542" i="1"/>
  <c r="AD542" i="1"/>
  <c r="AB542" i="1"/>
  <c r="AC542" i="1"/>
  <c r="AL542" i="1"/>
  <c r="AN542" i="1"/>
  <c r="AO542" i="1" s="1"/>
  <c r="AP542" i="1" s="1"/>
  <c r="AQ542" i="1" s="1"/>
  <c r="AR542" i="1" s="1"/>
  <c r="AS542" i="1" s="1"/>
  <c r="AT542" i="1" s="1"/>
  <c r="AU542" i="1" s="1"/>
  <c r="AV542" i="1" s="1"/>
  <c r="AW542" i="1" s="1"/>
  <c r="AX542" i="1" s="1"/>
  <c r="AY542" i="1" s="1"/>
  <c r="AZ542" i="1" s="1"/>
  <c r="BA542" i="1" s="1"/>
  <c r="BB542" i="1" s="1"/>
  <c r="BC542" i="1" s="1"/>
  <c r="BD542" i="1" s="1"/>
  <c r="BE542" i="1" s="1"/>
  <c r="BF542" i="1" s="1"/>
  <c r="BG542" i="1" s="1"/>
  <c r="BH542" i="1" s="1"/>
  <c r="Z542" i="1"/>
  <c r="AF542" i="1"/>
  <c r="AK542" i="1"/>
  <c r="AM542" i="1"/>
  <c r="AJ542" i="1"/>
  <c r="AE542" i="1"/>
  <c r="AH542" i="1"/>
  <c r="AA174" i="1"/>
  <c r="AL174" i="1"/>
  <c r="AH174" i="1"/>
  <c r="AD174" i="1"/>
  <c r="Z174" i="1"/>
  <c r="AK174" i="1"/>
  <c r="AG174" i="1"/>
  <c r="AJ174" i="1"/>
  <c r="AN174" i="1"/>
  <c r="AO174" i="1" s="1"/>
  <c r="AP174" i="1" s="1"/>
  <c r="AQ174" i="1" s="1"/>
  <c r="AR174" i="1" s="1"/>
  <c r="AS174" i="1" s="1"/>
  <c r="AT174" i="1" s="1"/>
  <c r="AU174" i="1" s="1"/>
  <c r="AV174" i="1" s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AC174" i="1"/>
  <c r="AF174" i="1"/>
  <c r="AB174" i="1"/>
  <c r="AM174" i="1"/>
  <c r="AI174" i="1"/>
  <c r="AE174" i="1"/>
  <c r="M285" i="1"/>
  <c r="S285" i="1"/>
  <c r="W285" i="1"/>
  <c r="Y285" i="1"/>
  <c r="O285" i="1"/>
  <c r="Q285" i="1"/>
  <c r="N285" i="1"/>
  <c r="X285" i="1"/>
  <c r="U285" i="1"/>
  <c r="P285" i="1"/>
  <c r="R285" i="1"/>
  <c r="V285" i="1"/>
  <c r="T285" i="1"/>
  <c r="O93" i="1"/>
  <c r="V93" i="1"/>
  <c r="N93" i="1"/>
  <c r="Y93" i="1"/>
  <c r="U93" i="1"/>
  <c r="X93" i="1"/>
  <c r="S93" i="1"/>
  <c r="P93" i="1"/>
  <c r="T93" i="1"/>
  <c r="Q93" i="1"/>
  <c r="W93" i="1"/>
  <c r="M93" i="1"/>
  <c r="R93" i="1"/>
  <c r="W43" i="1"/>
  <c r="Y43" i="1"/>
  <c r="V43" i="1"/>
  <c r="X43" i="1"/>
  <c r="M43" i="1"/>
  <c r="O43" i="1"/>
  <c r="U43" i="1"/>
  <c r="S43" i="1"/>
  <c r="R43" i="1"/>
  <c r="Q43" i="1"/>
  <c r="N43" i="1"/>
  <c r="T43" i="1"/>
  <c r="P43" i="1"/>
  <c r="V207" i="1"/>
  <c r="N207" i="1"/>
  <c r="Y207" i="1"/>
  <c r="U207" i="1"/>
  <c r="Q207" i="1"/>
  <c r="M207" i="1"/>
  <c r="X207" i="1"/>
  <c r="S207" i="1"/>
  <c r="P207" i="1"/>
  <c r="T207" i="1"/>
  <c r="W207" i="1"/>
  <c r="R207" i="1"/>
  <c r="O207" i="1"/>
  <c r="M401" i="1"/>
  <c r="X401" i="1"/>
  <c r="T401" i="1"/>
  <c r="V401" i="1"/>
  <c r="S401" i="1"/>
  <c r="P401" i="1"/>
  <c r="R401" i="1"/>
  <c r="N401" i="1"/>
  <c r="Y401" i="1"/>
  <c r="Q401" i="1"/>
  <c r="W401" i="1"/>
  <c r="U401" i="1"/>
  <c r="O401" i="1"/>
  <c r="N628" i="1"/>
  <c r="X628" i="1"/>
  <c r="U628" i="1"/>
  <c r="P628" i="1"/>
  <c r="M628" i="1"/>
  <c r="S628" i="1"/>
  <c r="T628" i="1"/>
  <c r="O628" i="1"/>
  <c r="R628" i="1"/>
  <c r="Y628" i="1"/>
  <c r="Q628" i="1"/>
  <c r="V628" i="1"/>
  <c r="W628" i="1"/>
  <c r="P362" i="1"/>
  <c r="T362" i="1"/>
  <c r="W362" i="1"/>
  <c r="R362" i="1"/>
  <c r="O362" i="1"/>
  <c r="V362" i="1"/>
  <c r="Y362" i="1"/>
  <c r="U362" i="1"/>
  <c r="X362" i="1"/>
  <c r="S362" i="1"/>
  <c r="Q362" i="1"/>
  <c r="N362" i="1"/>
  <c r="U623" i="1"/>
  <c r="W623" i="1"/>
  <c r="M623" i="1"/>
  <c r="R623" i="1"/>
  <c r="T623" i="1"/>
  <c r="V623" i="1"/>
  <c r="S623" i="1"/>
  <c r="N623" i="1"/>
  <c r="Y623" i="1"/>
  <c r="O623" i="1"/>
  <c r="Q623" i="1"/>
  <c r="X623" i="1"/>
  <c r="P623" i="1"/>
  <c r="AJ767" i="1"/>
  <c r="AH767" i="1"/>
  <c r="AF767" i="1"/>
  <c r="AD767" i="1"/>
  <c r="AB767" i="1"/>
  <c r="Z767" i="1"/>
  <c r="AM767" i="1"/>
  <c r="AK767" i="1"/>
  <c r="AI767" i="1"/>
  <c r="AG767" i="1"/>
  <c r="AL767" i="1"/>
  <c r="AC767" i="1"/>
  <c r="AA767" i="1"/>
  <c r="AN767" i="1"/>
  <c r="AE767" i="1"/>
  <c r="Q212" i="1"/>
  <c r="W212" i="1"/>
  <c r="U212" i="1"/>
  <c r="O212" i="1"/>
  <c r="M212" i="1"/>
  <c r="X212" i="1"/>
  <c r="T212" i="1"/>
  <c r="V212" i="1"/>
  <c r="S212" i="1"/>
  <c r="P212" i="1"/>
  <c r="R212" i="1"/>
  <c r="N212" i="1"/>
  <c r="Y212" i="1"/>
  <c r="T386" i="1"/>
  <c r="N386" i="1"/>
  <c r="S386" i="1"/>
  <c r="O386" i="1"/>
  <c r="R386" i="1"/>
  <c r="M386" i="1"/>
  <c r="Y386" i="1"/>
  <c r="W386" i="1"/>
  <c r="X386" i="1"/>
  <c r="P386" i="1"/>
  <c r="Q386" i="1"/>
  <c r="U386" i="1"/>
  <c r="V386" i="1"/>
  <c r="W575" i="1"/>
  <c r="X575" i="1"/>
  <c r="O575" i="1"/>
  <c r="T575" i="1"/>
  <c r="V575" i="1"/>
  <c r="Q575" i="1"/>
  <c r="N575" i="1"/>
  <c r="P575" i="1"/>
  <c r="M575" i="1"/>
  <c r="R575" i="1"/>
  <c r="Y575" i="1"/>
  <c r="U575" i="1"/>
  <c r="S575" i="1"/>
  <c r="U563" i="1"/>
  <c r="X563" i="1"/>
  <c r="S563" i="1"/>
  <c r="R563" i="1"/>
  <c r="W563" i="1"/>
  <c r="T563" i="1"/>
  <c r="V563" i="1"/>
  <c r="P563" i="1"/>
  <c r="N563" i="1"/>
  <c r="Y563" i="1"/>
  <c r="O563" i="1"/>
  <c r="M563" i="1"/>
  <c r="Q563" i="1"/>
  <c r="AE147" i="1"/>
  <c r="AA147" i="1"/>
  <c r="AL147" i="1"/>
  <c r="AH147" i="1"/>
  <c r="AD147" i="1"/>
  <c r="AG147" i="1"/>
  <c r="AK147" i="1"/>
  <c r="Z147" i="1"/>
  <c r="AC147" i="1"/>
  <c r="AN147" i="1"/>
  <c r="AO147" i="1" s="1"/>
  <c r="AP147" i="1" s="1"/>
  <c r="AQ147" i="1" s="1"/>
  <c r="AR147" i="1" s="1"/>
  <c r="AS147" i="1" s="1"/>
  <c r="AT147" i="1" s="1"/>
  <c r="AU147" i="1" s="1"/>
  <c r="AV147" i="1" s="1"/>
  <c r="AW147" i="1" s="1"/>
  <c r="AX147" i="1" s="1"/>
  <c r="AY147" i="1" s="1"/>
  <c r="AZ147" i="1" s="1"/>
  <c r="BA147" i="1" s="1"/>
  <c r="BB147" i="1" s="1"/>
  <c r="BC147" i="1" s="1"/>
  <c r="BD147" i="1" s="1"/>
  <c r="BE147" i="1" s="1"/>
  <c r="BF147" i="1" s="1"/>
  <c r="BG147" i="1" s="1"/>
  <c r="BH147" i="1" s="1"/>
  <c r="AJ147" i="1"/>
  <c r="AF147" i="1"/>
  <c r="AB147" i="1"/>
  <c r="AM147" i="1"/>
  <c r="AI147" i="1"/>
  <c r="M76" i="1"/>
  <c r="X76" i="1"/>
  <c r="T76" i="1"/>
  <c r="V76" i="1"/>
  <c r="S76" i="1"/>
  <c r="P76" i="1"/>
  <c r="R76" i="1"/>
  <c r="N76" i="1"/>
  <c r="Q76" i="1"/>
  <c r="U76" i="1"/>
  <c r="Y76" i="1"/>
  <c r="W76" i="1"/>
  <c r="O76" i="1"/>
  <c r="U679" i="1"/>
  <c r="R679" i="1"/>
  <c r="M679" i="1"/>
  <c r="Y679" i="1"/>
  <c r="W679" i="1"/>
  <c r="Q679" i="1"/>
  <c r="S679" i="1"/>
  <c r="X679" i="1"/>
  <c r="T679" i="1"/>
  <c r="P679" i="1"/>
  <c r="O679" i="1"/>
  <c r="N679" i="1"/>
  <c r="V679" i="1"/>
  <c r="V464" i="1"/>
  <c r="N464" i="1"/>
  <c r="Y464" i="1"/>
  <c r="U464" i="1"/>
  <c r="Q464" i="1"/>
  <c r="M464" i="1"/>
  <c r="X464" i="1"/>
  <c r="S464" i="1"/>
  <c r="P464" i="1"/>
  <c r="T464" i="1"/>
  <c r="W464" i="1"/>
  <c r="R464" i="1"/>
  <c r="O464" i="1"/>
  <c r="O222" i="1"/>
  <c r="R222" i="1"/>
  <c r="N222" i="1"/>
  <c r="Y222" i="1"/>
  <c r="T222" i="1"/>
  <c r="Q222" i="1"/>
  <c r="M222" i="1"/>
  <c r="P222" i="1"/>
  <c r="S222" i="1"/>
  <c r="W222" i="1"/>
  <c r="V222" i="1"/>
  <c r="X222" i="1"/>
  <c r="U222" i="1"/>
  <c r="V648" i="1"/>
  <c r="M648" i="1"/>
  <c r="N648" i="1"/>
  <c r="T648" i="1"/>
  <c r="S648" i="1"/>
  <c r="X648" i="1"/>
  <c r="U648" i="1"/>
  <c r="P648" i="1"/>
  <c r="R648" i="1"/>
  <c r="W648" i="1"/>
  <c r="Q648" i="1"/>
  <c r="O648" i="1"/>
  <c r="Y648" i="1"/>
  <c r="M789" i="1"/>
  <c r="T789" i="1"/>
  <c r="S789" i="1"/>
  <c r="W789" i="1"/>
  <c r="Y789" i="1"/>
  <c r="O789" i="1"/>
  <c r="R789" i="1"/>
  <c r="V789" i="1"/>
  <c r="Q789" i="1"/>
  <c r="N789" i="1"/>
  <c r="X789" i="1"/>
  <c r="U789" i="1"/>
  <c r="P789" i="1"/>
  <c r="W327" i="1"/>
  <c r="R327" i="1"/>
  <c r="O327" i="1"/>
  <c r="V327" i="1"/>
  <c r="N327" i="1"/>
  <c r="Y327" i="1"/>
  <c r="U327" i="1"/>
  <c r="Q327" i="1"/>
  <c r="M327" i="1"/>
  <c r="X327" i="1"/>
  <c r="S327" i="1"/>
  <c r="P327" i="1"/>
  <c r="T327" i="1"/>
  <c r="R666" i="1"/>
  <c r="W666" i="1"/>
  <c r="X666" i="1"/>
  <c r="O666" i="1"/>
  <c r="T666" i="1"/>
  <c r="V666" i="1"/>
  <c r="Q666" i="1"/>
  <c r="U666" i="1"/>
  <c r="P666" i="1"/>
  <c r="M666" i="1"/>
  <c r="Y666" i="1"/>
  <c r="N666" i="1"/>
  <c r="S666" i="1"/>
  <c r="Y785" i="1"/>
  <c r="U785" i="1"/>
  <c r="Q785" i="1"/>
  <c r="M785" i="1"/>
  <c r="X785" i="1"/>
  <c r="T785" i="1"/>
  <c r="P785" i="1"/>
  <c r="S785" i="1"/>
  <c r="O785" i="1"/>
  <c r="W785" i="1"/>
  <c r="V785" i="1"/>
  <c r="N785" i="1"/>
  <c r="R785" i="1"/>
  <c r="X578" i="1"/>
  <c r="P578" i="1"/>
  <c r="U578" i="1"/>
  <c r="R578" i="1"/>
  <c r="M578" i="1"/>
  <c r="O578" i="1"/>
  <c r="T578" i="1"/>
  <c r="N578" i="1"/>
  <c r="S578" i="1"/>
  <c r="W578" i="1"/>
  <c r="Y578" i="1"/>
  <c r="V578" i="1"/>
  <c r="Q578" i="1"/>
  <c r="AM530" i="1"/>
  <c r="AF530" i="1"/>
  <c r="AE530" i="1"/>
  <c r="AC530" i="1"/>
  <c r="AL530" i="1"/>
  <c r="AB530" i="1"/>
  <c r="AD530" i="1"/>
  <c r="AN530" i="1"/>
  <c r="AO530" i="1" s="1"/>
  <c r="AP530" i="1" s="1"/>
  <c r="AQ530" i="1" s="1"/>
  <c r="AR530" i="1" s="1"/>
  <c r="AS530" i="1" s="1"/>
  <c r="AT530" i="1" s="1"/>
  <c r="AU530" i="1" s="1"/>
  <c r="AV530" i="1" s="1"/>
  <c r="AW530" i="1" s="1"/>
  <c r="AX530" i="1" s="1"/>
  <c r="AY530" i="1" s="1"/>
  <c r="AZ530" i="1" s="1"/>
  <c r="BA530" i="1" s="1"/>
  <c r="BB530" i="1" s="1"/>
  <c r="BC530" i="1" s="1"/>
  <c r="BD530" i="1" s="1"/>
  <c r="BE530" i="1" s="1"/>
  <c r="BF530" i="1" s="1"/>
  <c r="BG530" i="1" s="1"/>
  <c r="BH530" i="1" s="1"/>
  <c r="AH530" i="1"/>
  <c r="AA530" i="1"/>
  <c r="Z530" i="1"/>
  <c r="AK530" i="1"/>
  <c r="AI530" i="1"/>
  <c r="AJ530" i="1"/>
  <c r="AG530" i="1"/>
  <c r="AI537" i="1"/>
  <c r="AD537" i="1"/>
  <c r="AA537" i="1"/>
  <c r="AC537" i="1"/>
  <c r="AM537" i="1"/>
  <c r="AN537" i="1"/>
  <c r="AO537" i="1" s="1"/>
  <c r="AP537" i="1" s="1"/>
  <c r="AQ537" i="1" s="1"/>
  <c r="AR537" i="1" s="1"/>
  <c r="AS537" i="1" s="1"/>
  <c r="AT537" i="1" s="1"/>
  <c r="AU537" i="1" s="1"/>
  <c r="AV537" i="1" s="1"/>
  <c r="AW537" i="1" s="1"/>
  <c r="AX537" i="1" s="1"/>
  <c r="AY537" i="1" s="1"/>
  <c r="AZ537" i="1" s="1"/>
  <c r="BA537" i="1" s="1"/>
  <c r="BB537" i="1" s="1"/>
  <c r="BC537" i="1" s="1"/>
  <c r="BD537" i="1" s="1"/>
  <c r="BE537" i="1" s="1"/>
  <c r="BF537" i="1" s="1"/>
  <c r="BG537" i="1" s="1"/>
  <c r="BH537" i="1" s="1"/>
  <c r="AE537" i="1"/>
  <c r="AL537" i="1"/>
  <c r="AK537" i="1"/>
  <c r="Z537" i="1"/>
  <c r="AH537" i="1"/>
  <c r="AJ537" i="1"/>
  <c r="AG537" i="1"/>
  <c r="AB537" i="1"/>
  <c r="AF537" i="1"/>
  <c r="Y189" i="1"/>
  <c r="Q189" i="1"/>
  <c r="W189" i="1"/>
  <c r="U189" i="1"/>
  <c r="O189" i="1"/>
  <c r="T189" i="1"/>
  <c r="V189" i="1"/>
  <c r="R189" i="1"/>
  <c r="X189" i="1"/>
  <c r="P189" i="1"/>
  <c r="N189" i="1"/>
  <c r="S189" i="1"/>
  <c r="M189" i="1"/>
  <c r="Z413" i="1"/>
  <c r="AL413" i="1"/>
  <c r="AG413" i="1"/>
  <c r="AJ413" i="1"/>
  <c r="AN413" i="1"/>
  <c r="AO413" i="1" s="1"/>
  <c r="AP413" i="1" s="1"/>
  <c r="AQ413" i="1" s="1"/>
  <c r="AR413" i="1" s="1"/>
  <c r="AS413" i="1" s="1"/>
  <c r="AT413" i="1" s="1"/>
  <c r="AU413" i="1" s="1"/>
  <c r="AV413" i="1" s="1"/>
  <c r="AW413" i="1" s="1"/>
  <c r="AX413" i="1" s="1"/>
  <c r="AY413" i="1" s="1"/>
  <c r="AZ413" i="1" s="1"/>
  <c r="BA413" i="1" s="1"/>
  <c r="BB413" i="1" s="1"/>
  <c r="BC413" i="1" s="1"/>
  <c r="BD413" i="1" s="1"/>
  <c r="BE413" i="1" s="1"/>
  <c r="BF413" i="1" s="1"/>
  <c r="BG413" i="1" s="1"/>
  <c r="BH413" i="1" s="1"/>
  <c r="AD413" i="1"/>
  <c r="AF413" i="1"/>
  <c r="AB413" i="1"/>
  <c r="AM413" i="1"/>
  <c r="AI413" i="1"/>
  <c r="AE413" i="1"/>
  <c r="AA413" i="1"/>
  <c r="AK413" i="1"/>
  <c r="AH413" i="1"/>
  <c r="AC413" i="1"/>
  <c r="R52" i="1"/>
  <c r="N52" i="1"/>
  <c r="Q52" i="1"/>
  <c r="U52" i="1"/>
  <c r="X52" i="1"/>
  <c r="M52" i="1"/>
  <c r="P52" i="1"/>
  <c r="S52" i="1"/>
  <c r="O52" i="1"/>
  <c r="V52" i="1"/>
  <c r="T52" i="1"/>
  <c r="Y52" i="1"/>
  <c r="W52" i="1"/>
  <c r="V443" i="1"/>
  <c r="T443" i="1"/>
  <c r="N443" i="1"/>
  <c r="S443" i="1"/>
  <c r="W443" i="1"/>
  <c r="R443" i="1"/>
  <c r="Y443" i="1"/>
  <c r="U443" i="1"/>
  <c r="Q443" i="1"/>
  <c r="M443" i="1"/>
  <c r="X443" i="1"/>
  <c r="P443" i="1"/>
  <c r="AM410" i="1"/>
  <c r="AJ410" i="1"/>
  <c r="AE410" i="1"/>
  <c r="AH410" i="1"/>
  <c r="AL410" i="1"/>
  <c r="AB410" i="1"/>
  <c r="AD410" i="1"/>
  <c r="Z410" i="1"/>
  <c r="AK410" i="1"/>
  <c r="AG410" i="1"/>
  <c r="AC410" i="1"/>
  <c r="AN410" i="1"/>
  <c r="AO410" i="1" s="1"/>
  <c r="AP410" i="1" s="1"/>
  <c r="AQ410" i="1" s="1"/>
  <c r="AR410" i="1" s="1"/>
  <c r="AS410" i="1" s="1"/>
  <c r="AT410" i="1" s="1"/>
  <c r="AU410" i="1" s="1"/>
  <c r="AV410" i="1" s="1"/>
  <c r="AW410" i="1" s="1"/>
  <c r="AX410" i="1" s="1"/>
  <c r="AY410" i="1" s="1"/>
  <c r="AZ410" i="1" s="1"/>
  <c r="BA410" i="1" s="1"/>
  <c r="BB410" i="1" s="1"/>
  <c r="BC410" i="1" s="1"/>
  <c r="BD410" i="1" s="1"/>
  <c r="BE410" i="1" s="1"/>
  <c r="BF410" i="1" s="1"/>
  <c r="BG410" i="1" s="1"/>
  <c r="BH410" i="1" s="1"/>
  <c r="AI410" i="1"/>
  <c r="AF410" i="1"/>
  <c r="AA410" i="1"/>
  <c r="AL541" i="1"/>
  <c r="AK541" i="1"/>
  <c r="AD541" i="1"/>
  <c r="AJ541" i="1"/>
  <c r="AH541" i="1"/>
  <c r="AI541" i="1"/>
  <c r="Z541" i="1"/>
  <c r="AG541" i="1"/>
  <c r="AC541" i="1"/>
  <c r="AF541" i="1"/>
  <c r="AB541" i="1"/>
  <c r="AM541" i="1"/>
  <c r="AN541" i="1"/>
  <c r="AO541" i="1" s="1"/>
  <c r="AP541" i="1" s="1"/>
  <c r="AQ541" i="1" s="1"/>
  <c r="AR541" i="1" s="1"/>
  <c r="AS541" i="1" s="1"/>
  <c r="AT541" i="1" s="1"/>
  <c r="AU541" i="1" s="1"/>
  <c r="AV541" i="1" s="1"/>
  <c r="AW541" i="1" s="1"/>
  <c r="AX541" i="1" s="1"/>
  <c r="AY541" i="1" s="1"/>
  <c r="AZ541" i="1" s="1"/>
  <c r="BA541" i="1" s="1"/>
  <c r="BB541" i="1" s="1"/>
  <c r="BC541" i="1" s="1"/>
  <c r="BD541" i="1" s="1"/>
  <c r="BE541" i="1" s="1"/>
  <c r="BF541" i="1" s="1"/>
  <c r="BG541" i="1" s="1"/>
  <c r="BH541" i="1" s="1"/>
  <c r="AE541" i="1"/>
  <c r="AA541" i="1"/>
  <c r="O783" i="1"/>
  <c r="S783" i="1"/>
  <c r="T783" i="1"/>
  <c r="R783" i="1"/>
  <c r="N783" i="1"/>
  <c r="Y783" i="1"/>
  <c r="M783" i="1"/>
  <c r="Q783" i="1"/>
  <c r="V783" i="1"/>
  <c r="X783" i="1"/>
  <c r="U783" i="1"/>
  <c r="P783" i="1"/>
  <c r="W783" i="1"/>
  <c r="Q245" i="1"/>
  <c r="M245" i="1"/>
  <c r="P245" i="1"/>
  <c r="S245" i="1"/>
  <c r="W245" i="1"/>
  <c r="O245" i="1"/>
  <c r="R245" i="1"/>
  <c r="N245" i="1"/>
  <c r="Y245" i="1"/>
  <c r="T245" i="1"/>
  <c r="X245" i="1"/>
  <c r="U245" i="1"/>
  <c r="V245" i="1"/>
  <c r="V568" i="1"/>
  <c r="Q568" i="1"/>
  <c r="N568" i="1"/>
  <c r="T568" i="1"/>
  <c r="S568" i="1"/>
  <c r="X568" i="1"/>
  <c r="Y568" i="1"/>
  <c r="P568" i="1"/>
  <c r="U568" i="1"/>
  <c r="W568" i="1"/>
  <c r="R568" i="1"/>
  <c r="O568" i="1"/>
  <c r="M568" i="1"/>
  <c r="M292" i="1"/>
  <c r="N292" i="1"/>
  <c r="V292" i="1"/>
  <c r="Q292" i="1"/>
  <c r="U292" i="1"/>
  <c r="W292" i="1"/>
  <c r="T292" i="1"/>
  <c r="O292" i="1"/>
  <c r="S292" i="1"/>
  <c r="X292" i="1"/>
  <c r="R292" i="1"/>
  <c r="P292" i="1"/>
  <c r="Y292" i="1"/>
  <c r="R702" i="1"/>
  <c r="M702" i="1"/>
  <c r="Y702" i="1"/>
  <c r="S702" i="1"/>
  <c r="Q702" i="1"/>
  <c r="O702" i="1"/>
  <c r="X702" i="1"/>
  <c r="W702" i="1"/>
  <c r="V702" i="1"/>
  <c r="P702" i="1"/>
  <c r="U702" i="1"/>
  <c r="T702" i="1"/>
  <c r="N702" i="1"/>
  <c r="M493" i="1"/>
  <c r="N493" i="1"/>
  <c r="U493" i="1"/>
  <c r="R493" i="1"/>
  <c r="S493" i="1"/>
  <c r="P493" i="1"/>
  <c r="T493" i="1"/>
  <c r="O493" i="1"/>
  <c r="X493" i="1"/>
  <c r="V493" i="1"/>
  <c r="W493" i="1"/>
  <c r="Y493" i="1"/>
  <c r="Q493" i="1"/>
  <c r="Z165" i="1"/>
  <c r="AK165" i="1"/>
  <c r="AG165" i="1"/>
  <c r="AC165" i="1"/>
  <c r="AN165" i="1"/>
  <c r="AO165" i="1" s="1"/>
  <c r="AP165" i="1" s="1"/>
  <c r="AQ165" i="1" s="1"/>
  <c r="AR165" i="1" s="1"/>
  <c r="AS165" i="1" s="1"/>
  <c r="AT165" i="1" s="1"/>
  <c r="AU165" i="1" s="1"/>
  <c r="AV165" i="1" s="1"/>
  <c r="AW165" i="1" s="1"/>
  <c r="AX165" i="1" s="1"/>
  <c r="AY165" i="1" s="1"/>
  <c r="AZ165" i="1" s="1"/>
  <c r="BA165" i="1" s="1"/>
  <c r="BB165" i="1" s="1"/>
  <c r="BC165" i="1" s="1"/>
  <c r="BD165" i="1" s="1"/>
  <c r="BE165" i="1" s="1"/>
  <c r="BF165" i="1" s="1"/>
  <c r="BG165" i="1" s="1"/>
  <c r="BH165" i="1" s="1"/>
  <c r="AJ165" i="1"/>
  <c r="AF165" i="1"/>
  <c r="AB165" i="1"/>
  <c r="AM165" i="1"/>
  <c r="AI165" i="1"/>
  <c r="AL165" i="1"/>
  <c r="AA165" i="1"/>
  <c r="AE165" i="1"/>
  <c r="AH165" i="1"/>
  <c r="AD165" i="1"/>
  <c r="AI144" i="1"/>
  <c r="AE144" i="1"/>
  <c r="AA144" i="1"/>
  <c r="AL144" i="1"/>
  <c r="AH144" i="1"/>
  <c r="AD144" i="1"/>
  <c r="Z144" i="1"/>
  <c r="AK144" i="1"/>
  <c r="AG144" i="1"/>
  <c r="AC144" i="1"/>
  <c r="AN144" i="1"/>
  <c r="AO144" i="1" s="1"/>
  <c r="AP144" i="1" s="1"/>
  <c r="AQ144" i="1" s="1"/>
  <c r="AR144" i="1" s="1"/>
  <c r="AS144" i="1" s="1"/>
  <c r="AT144" i="1" s="1"/>
  <c r="AU144" i="1" s="1"/>
  <c r="AV144" i="1" s="1"/>
  <c r="AW144" i="1" s="1"/>
  <c r="AX144" i="1" s="1"/>
  <c r="AY144" i="1" s="1"/>
  <c r="AZ144" i="1" s="1"/>
  <c r="BA144" i="1" s="1"/>
  <c r="BB144" i="1" s="1"/>
  <c r="BC144" i="1" s="1"/>
  <c r="BD144" i="1" s="1"/>
  <c r="BE144" i="1" s="1"/>
  <c r="BF144" i="1" s="1"/>
  <c r="BG144" i="1" s="1"/>
  <c r="BH144" i="1" s="1"/>
  <c r="AJ144" i="1"/>
  <c r="AM144" i="1"/>
  <c r="AF144" i="1"/>
  <c r="AB144" i="1"/>
  <c r="S45" i="1"/>
  <c r="N45" i="1"/>
  <c r="R45" i="1"/>
  <c r="V45" i="1"/>
  <c r="Q45" i="1"/>
  <c r="T45" i="1"/>
  <c r="Y45" i="1"/>
  <c r="X45" i="1"/>
  <c r="U45" i="1"/>
  <c r="M45" i="1"/>
  <c r="P45" i="1"/>
  <c r="O45" i="1"/>
  <c r="W45" i="1"/>
  <c r="X343" i="1"/>
  <c r="S343" i="1"/>
  <c r="W343" i="1"/>
  <c r="O343" i="1"/>
  <c r="V343" i="1"/>
  <c r="Y343" i="1"/>
  <c r="T343" i="1"/>
  <c r="Q343" i="1"/>
  <c r="U343" i="1"/>
  <c r="R343" i="1"/>
  <c r="P343" i="1"/>
  <c r="N343" i="1"/>
  <c r="Y288" i="1"/>
  <c r="W288" i="1"/>
  <c r="U288" i="1"/>
  <c r="O288" i="1"/>
  <c r="M288" i="1"/>
  <c r="P288" i="1"/>
  <c r="S288" i="1"/>
  <c r="X288" i="1"/>
  <c r="R288" i="1"/>
  <c r="V288" i="1"/>
  <c r="T288" i="1"/>
  <c r="Q288" i="1"/>
  <c r="N288" i="1"/>
  <c r="O718" i="1"/>
  <c r="V718" i="1"/>
  <c r="N718" i="1"/>
  <c r="S718" i="1"/>
  <c r="X718" i="1"/>
  <c r="Y718" i="1"/>
  <c r="T718" i="1"/>
  <c r="U718" i="1"/>
  <c r="M718" i="1"/>
  <c r="P718" i="1"/>
  <c r="R718" i="1"/>
  <c r="Q718" i="1"/>
  <c r="W718" i="1"/>
  <c r="AG544" i="1"/>
  <c r="AI544" i="1"/>
  <c r="AN544" i="1"/>
  <c r="AO544" i="1" s="1"/>
  <c r="AP544" i="1" s="1"/>
  <c r="AQ544" i="1" s="1"/>
  <c r="AR544" i="1" s="1"/>
  <c r="AS544" i="1" s="1"/>
  <c r="AT544" i="1" s="1"/>
  <c r="AU544" i="1" s="1"/>
  <c r="AV544" i="1" s="1"/>
  <c r="AW544" i="1" s="1"/>
  <c r="AX544" i="1" s="1"/>
  <c r="AY544" i="1" s="1"/>
  <c r="AZ544" i="1" s="1"/>
  <c r="BA544" i="1" s="1"/>
  <c r="BB544" i="1" s="1"/>
  <c r="BC544" i="1" s="1"/>
  <c r="BD544" i="1" s="1"/>
  <c r="BE544" i="1" s="1"/>
  <c r="BF544" i="1" s="1"/>
  <c r="BG544" i="1" s="1"/>
  <c r="BH544" i="1" s="1"/>
  <c r="AH544" i="1"/>
  <c r="AF544" i="1"/>
  <c r="AE544" i="1"/>
  <c r="AJ544" i="1"/>
  <c r="AD544" i="1"/>
  <c r="AB544" i="1"/>
  <c r="AC544" i="1"/>
  <c r="AL544" i="1"/>
  <c r="AA544" i="1"/>
  <c r="Z544" i="1"/>
  <c r="AM544" i="1"/>
  <c r="AK544" i="1"/>
  <c r="U688" i="1"/>
  <c r="T688" i="1"/>
  <c r="Q688" i="1"/>
  <c r="S688" i="1"/>
  <c r="N688" i="1"/>
  <c r="R688" i="1"/>
  <c r="M688" i="1"/>
  <c r="X688" i="1"/>
  <c r="Y688" i="1"/>
  <c r="P688" i="1"/>
  <c r="V688" i="1"/>
  <c r="W688" i="1"/>
  <c r="O688" i="1"/>
  <c r="Y477" i="1"/>
  <c r="W477" i="1"/>
  <c r="Q477" i="1"/>
  <c r="U477" i="1"/>
  <c r="X477" i="1"/>
  <c r="P477" i="1"/>
  <c r="T477" i="1"/>
  <c r="N477" i="1"/>
  <c r="S477" i="1"/>
  <c r="R477" i="1"/>
  <c r="V477" i="1"/>
  <c r="O477" i="1"/>
  <c r="M477" i="1"/>
  <c r="P505" i="1"/>
  <c r="R505" i="1"/>
  <c r="X505" i="1"/>
  <c r="N505" i="1"/>
  <c r="Y505" i="1"/>
  <c r="W505" i="1"/>
  <c r="U505" i="1"/>
  <c r="S505" i="1"/>
  <c r="M505" i="1"/>
  <c r="T505" i="1"/>
  <c r="O505" i="1"/>
  <c r="Q505" i="1"/>
  <c r="V505" i="1"/>
  <c r="N104" i="1"/>
  <c r="Y104" i="1"/>
  <c r="U104" i="1"/>
  <c r="Q104" i="1"/>
  <c r="M104" i="1"/>
  <c r="X104" i="1"/>
  <c r="S104" i="1"/>
  <c r="W104" i="1"/>
  <c r="R104" i="1"/>
  <c r="P104" i="1"/>
  <c r="O104" i="1"/>
  <c r="V104" i="1"/>
  <c r="T104" i="1"/>
  <c r="T559" i="1"/>
  <c r="S559" i="1"/>
  <c r="Q559" i="1"/>
  <c r="R559" i="1"/>
  <c r="V559" i="1"/>
  <c r="P559" i="1"/>
  <c r="U559" i="1"/>
  <c r="X559" i="1"/>
  <c r="M559" i="1"/>
  <c r="W559" i="1"/>
  <c r="Y559" i="1"/>
  <c r="O559" i="1"/>
  <c r="N559" i="1"/>
  <c r="R689" i="1"/>
  <c r="W689" i="1"/>
  <c r="Y689" i="1"/>
  <c r="O689" i="1"/>
  <c r="X689" i="1"/>
  <c r="V689" i="1"/>
  <c r="Q689" i="1"/>
  <c r="N689" i="1"/>
  <c r="T689" i="1"/>
  <c r="U689" i="1"/>
  <c r="P689" i="1"/>
  <c r="M689" i="1"/>
  <c r="S689" i="1"/>
  <c r="V672" i="1"/>
  <c r="S672" i="1"/>
  <c r="M672" i="1"/>
  <c r="R672" i="1"/>
  <c r="X672" i="1"/>
  <c r="Y672" i="1"/>
  <c r="U672" i="1"/>
  <c r="W672" i="1"/>
  <c r="P672" i="1"/>
  <c r="O672" i="1"/>
  <c r="T672" i="1"/>
  <c r="Q672" i="1"/>
  <c r="N672" i="1"/>
  <c r="T193" i="1"/>
  <c r="W193" i="1"/>
  <c r="S193" i="1"/>
  <c r="R193" i="1"/>
  <c r="X193" i="1"/>
  <c r="V193" i="1"/>
  <c r="P193" i="1"/>
  <c r="N193" i="1"/>
  <c r="Q193" i="1"/>
  <c r="U193" i="1"/>
  <c r="O193" i="1"/>
  <c r="M193" i="1"/>
  <c r="Y193" i="1"/>
  <c r="Q339" i="1"/>
  <c r="X339" i="1"/>
  <c r="S339" i="1"/>
  <c r="P339" i="1"/>
  <c r="T339" i="1"/>
  <c r="W339" i="1"/>
  <c r="R339" i="1"/>
  <c r="O339" i="1"/>
  <c r="V339" i="1"/>
  <c r="N339" i="1"/>
  <c r="Y339" i="1"/>
  <c r="U339" i="1"/>
  <c r="U259" i="1"/>
  <c r="M259" i="1"/>
  <c r="X259" i="1"/>
  <c r="T259" i="1"/>
  <c r="P259" i="1"/>
  <c r="R259" i="1"/>
  <c r="W259" i="1"/>
  <c r="Y259" i="1"/>
  <c r="O259" i="1"/>
  <c r="S259" i="1"/>
  <c r="V259" i="1"/>
  <c r="Q259" i="1"/>
  <c r="N259" i="1"/>
  <c r="O357" i="1"/>
  <c r="Q357" i="1"/>
  <c r="V357" i="1"/>
  <c r="Y357" i="1"/>
  <c r="N357" i="1"/>
  <c r="U357" i="1"/>
  <c r="X357" i="1"/>
  <c r="T357" i="1"/>
  <c r="P357" i="1"/>
  <c r="W357" i="1"/>
  <c r="R357" i="1"/>
  <c r="S357" i="1"/>
  <c r="V440" i="1"/>
  <c r="P440" i="1"/>
  <c r="N440" i="1"/>
  <c r="Y440" i="1"/>
  <c r="U440" i="1"/>
  <c r="W440" i="1"/>
  <c r="M440" i="1"/>
  <c r="Q440" i="1"/>
  <c r="S440" i="1"/>
  <c r="T440" i="1"/>
  <c r="R440" i="1"/>
  <c r="X440" i="1"/>
  <c r="O440" i="1"/>
  <c r="X323" i="1"/>
  <c r="T323" i="1"/>
  <c r="W323" i="1"/>
  <c r="S323" i="1"/>
  <c r="O323" i="1"/>
  <c r="Y323" i="1"/>
  <c r="V323" i="1"/>
  <c r="Q323" i="1"/>
  <c r="U323" i="1"/>
  <c r="M323" i="1"/>
  <c r="P323" i="1"/>
  <c r="R323" i="1"/>
  <c r="N323" i="1"/>
  <c r="R79" i="1"/>
  <c r="M79" i="1"/>
  <c r="Y79" i="1"/>
  <c r="N79" i="1"/>
  <c r="U79" i="1"/>
  <c r="Q79" i="1"/>
  <c r="V79" i="1"/>
  <c r="X79" i="1"/>
  <c r="T79" i="1"/>
  <c r="P79" i="1"/>
  <c r="W79" i="1"/>
  <c r="O79" i="1"/>
  <c r="S79" i="1"/>
  <c r="AB168" i="1"/>
  <c r="AM168" i="1"/>
  <c r="AI168" i="1"/>
  <c r="AE168" i="1"/>
  <c r="AA168" i="1"/>
  <c r="AL168" i="1"/>
  <c r="AH168" i="1"/>
  <c r="AD168" i="1"/>
  <c r="Z168" i="1"/>
  <c r="AK168" i="1"/>
  <c r="AN168" i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AC168" i="1"/>
  <c r="AG168" i="1"/>
  <c r="AJ168" i="1"/>
  <c r="AF168" i="1"/>
  <c r="Y806" i="1"/>
  <c r="M806" i="1"/>
  <c r="Q806" i="1"/>
  <c r="U806" i="1"/>
  <c r="X806" i="1"/>
  <c r="T806" i="1"/>
  <c r="P806" i="1"/>
  <c r="N806" i="1"/>
  <c r="W806" i="1"/>
  <c r="R806" i="1"/>
  <c r="O806" i="1"/>
  <c r="S806" i="1"/>
  <c r="V806" i="1"/>
  <c r="AJ152" i="1"/>
  <c r="AB152" i="1"/>
  <c r="AI152" i="1"/>
  <c r="AH152" i="1"/>
  <c r="AA152" i="1"/>
  <c r="AK152" i="1"/>
  <c r="Z152" i="1"/>
  <c r="AD152" i="1"/>
  <c r="AG152" i="1"/>
  <c r="AC152" i="1"/>
  <c r="AN152" i="1"/>
  <c r="AO152" i="1" s="1"/>
  <c r="AP152" i="1" s="1"/>
  <c r="AQ152" i="1" s="1"/>
  <c r="AR152" i="1" s="1"/>
  <c r="AS152" i="1" s="1"/>
  <c r="AT152" i="1" s="1"/>
  <c r="AU152" i="1" s="1"/>
  <c r="AV152" i="1" s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AF152" i="1"/>
  <c r="AM152" i="1"/>
  <c r="AE152" i="1"/>
  <c r="AL152" i="1"/>
  <c r="AN164" i="1"/>
  <c r="AO164" i="1" s="1"/>
  <c r="AP164" i="1" s="1"/>
  <c r="AQ164" i="1" s="1"/>
  <c r="AR164" i="1" s="1"/>
  <c r="AS164" i="1" s="1"/>
  <c r="AT164" i="1" s="1"/>
  <c r="AU164" i="1" s="1"/>
  <c r="AV164" i="1" s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AJ164" i="1"/>
  <c r="AF164" i="1"/>
  <c r="AB164" i="1"/>
  <c r="AM164" i="1"/>
  <c r="AI164" i="1"/>
  <c r="AE164" i="1"/>
  <c r="AA164" i="1"/>
  <c r="AD164" i="1"/>
  <c r="AH164" i="1"/>
  <c r="AC164" i="1"/>
  <c r="Z164" i="1"/>
  <c r="AL164" i="1"/>
  <c r="AG164" i="1"/>
  <c r="AK164" i="1"/>
  <c r="O452" i="1"/>
  <c r="N452" i="1"/>
  <c r="Y452" i="1"/>
  <c r="U452" i="1"/>
  <c r="Q452" i="1"/>
  <c r="M452" i="1"/>
  <c r="P452" i="1"/>
  <c r="T452" i="1"/>
  <c r="W452" i="1"/>
  <c r="R452" i="1"/>
  <c r="V452" i="1"/>
  <c r="S452" i="1"/>
  <c r="X452" i="1"/>
  <c r="R56" i="1"/>
  <c r="M56" i="1"/>
  <c r="Y56" i="1"/>
  <c r="N56" i="1"/>
  <c r="Q56" i="1"/>
  <c r="V56" i="1"/>
  <c r="X56" i="1"/>
  <c r="T56" i="1"/>
  <c r="P56" i="1"/>
  <c r="W56" i="1"/>
  <c r="O56" i="1"/>
  <c r="U56" i="1"/>
  <c r="S56" i="1"/>
  <c r="U205" i="1"/>
  <c r="W205" i="1"/>
  <c r="M205" i="1"/>
  <c r="Q205" i="1"/>
  <c r="T205" i="1"/>
  <c r="O205" i="1"/>
  <c r="S205" i="1"/>
  <c r="R205" i="1"/>
  <c r="X205" i="1"/>
  <c r="V205" i="1"/>
  <c r="P205" i="1"/>
  <c r="N205" i="1"/>
  <c r="Y205" i="1"/>
  <c r="AJ430" i="1"/>
  <c r="AF430" i="1"/>
  <c r="AB430" i="1"/>
  <c r="AM430" i="1"/>
  <c r="AI430" i="1"/>
  <c r="AE430" i="1"/>
  <c r="AA430" i="1"/>
  <c r="AL430" i="1"/>
  <c r="AG430" i="1"/>
  <c r="AD430" i="1"/>
  <c r="Z430" i="1"/>
  <c r="AK430" i="1"/>
  <c r="AN430" i="1"/>
  <c r="AO430" i="1" s="1"/>
  <c r="AP430" i="1" s="1"/>
  <c r="AQ430" i="1" s="1"/>
  <c r="AR430" i="1" s="1"/>
  <c r="AS430" i="1" s="1"/>
  <c r="AT430" i="1" s="1"/>
  <c r="AU430" i="1" s="1"/>
  <c r="AV430" i="1" s="1"/>
  <c r="AW430" i="1" s="1"/>
  <c r="AX430" i="1" s="1"/>
  <c r="AY430" i="1" s="1"/>
  <c r="AZ430" i="1" s="1"/>
  <c r="BA430" i="1" s="1"/>
  <c r="BB430" i="1" s="1"/>
  <c r="BC430" i="1" s="1"/>
  <c r="BD430" i="1" s="1"/>
  <c r="BE430" i="1" s="1"/>
  <c r="BF430" i="1" s="1"/>
  <c r="BG430" i="1" s="1"/>
  <c r="BH430" i="1" s="1"/>
  <c r="AH430" i="1"/>
  <c r="AC430" i="1"/>
  <c r="V346" i="1"/>
  <c r="X346" i="1"/>
  <c r="W346" i="1"/>
  <c r="O346" i="1"/>
  <c r="P346" i="1"/>
  <c r="Q346" i="1"/>
  <c r="N346" i="1"/>
  <c r="U346" i="1"/>
  <c r="R346" i="1"/>
  <c r="Y346" i="1"/>
  <c r="S346" i="1"/>
  <c r="T346" i="1"/>
  <c r="Q348" i="1"/>
  <c r="V348" i="1"/>
  <c r="X348" i="1"/>
  <c r="T348" i="1"/>
  <c r="P348" i="1"/>
  <c r="W348" i="1"/>
  <c r="S348" i="1"/>
  <c r="U348" i="1"/>
  <c r="R348" i="1"/>
  <c r="Y348" i="1"/>
  <c r="O348" i="1"/>
  <c r="N348" i="1"/>
  <c r="AD653" i="1"/>
  <c r="Z653" i="1"/>
  <c r="AK653" i="1"/>
  <c r="AG653" i="1"/>
  <c r="AC653" i="1"/>
  <c r="AF653" i="1"/>
  <c r="AJ653" i="1"/>
  <c r="AN653" i="1"/>
  <c r="AO653" i="1" s="1"/>
  <c r="AP653" i="1" s="1"/>
  <c r="AQ653" i="1" s="1"/>
  <c r="AR653" i="1" s="1"/>
  <c r="AS653" i="1" s="1"/>
  <c r="AT653" i="1" s="1"/>
  <c r="AU653" i="1" s="1"/>
  <c r="AV653" i="1" s="1"/>
  <c r="AW653" i="1" s="1"/>
  <c r="AX653" i="1" s="1"/>
  <c r="AY653" i="1" s="1"/>
  <c r="AZ653" i="1" s="1"/>
  <c r="BA653" i="1" s="1"/>
  <c r="BB653" i="1" s="1"/>
  <c r="BC653" i="1" s="1"/>
  <c r="BD653" i="1" s="1"/>
  <c r="BE653" i="1" s="1"/>
  <c r="BF653" i="1" s="1"/>
  <c r="BG653" i="1" s="1"/>
  <c r="BH653" i="1" s="1"/>
  <c r="AB653" i="1"/>
  <c r="AM653" i="1"/>
  <c r="AI653" i="1"/>
  <c r="AE653" i="1"/>
  <c r="AA653" i="1"/>
  <c r="AL653" i="1"/>
  <c r="AH653" i="1"/>
  <c r="U709" i="1"/>
  <c r="M709" i="1"/>
  <c r="Y709" i="1"/>
  <c r="T709" i="1"/>
  <c r="Q709" i="1"/>
  <c r="R709" i="1"/>
  <c r="P709" i="1"/>
  <c r="V709" i="1"/>
  <c r="X709" i="1"/>
  <c r="W709" i="1"/>
  <c r="O709" i="1"/>
  <c r="N709" i="1"/>
  <c r="S709" i="1"/>
  <c r="X370" i="1"/>
  <c r="N370" i="1"/>
  <c r="P370" i="1"/>
  <c r="W370" i="1"/>
  <c r="O370" i="1"/>
  <c r="S370" i="1"/>
  <c r="U370" i="1"/>
  <c r="R370" i="1"/>
  <c r="M370" i="1"/>
  <c r="Y370" i="1"/>
  <c r="V370" i="1"/>
  <c r="Q370" i="1"/>
  <c r="T370" i="1"/>
  <c r="R235" i="1"/>
  <c r="N235" i="1"/>
  <c r="Y235" i="1"/>
  <c r="Q235" i="1"/>
  <c r="W235" i="1"/>
  <c r="U235" i="1"/>
  <c r="O235" i="1"/>
  <c r="M235" i="1"/>
  <c r="X235" i="1"/>
  <c r="T235" i="1"/>
  <c r="V235" i="1"/>
  <c r="S235" i="1"/>
  <c r="P235" i="1"/>
  <c r="Y588" i="1"/>
  <c r="W588" i="1"/>
  <c r="Q588" i="1"/>
  <c r="T588" i="1"/>
  <c r="X588" i="1"/>
  <c r="S588" i="1"/>
  <c r="P588" i="1"/>
  <c r="O588" i="1"/>
  <c r="V588" i="1"/>
  <c r="N588" i="1"/>
  <c r="U588" i="1"/>
  <c r="R588" i="1"/>
  <c r="M588" i="1"/>
  <c r="Q616" i="1"/>
  <c r="V616" i="1"/>
  <c r="X616" i="1"/>
  <c r="N616" i="1"/>
  <c r="S616" i="1"/>
  <c r="U616" i="1"/>
  <c r="W616" i="1"/>
  <c r="M616" i="1"/>
  <c r="P616" i="1"/>
  <c r="T616" i="1"/>
  <c r="O616" i="1"/>
  <c r="R616" i="1"/>
  <c r="Y616" i="1"/>
  <c r="Z175" i="1"/>
  <c r="AD175" i="1"/>
  <c r="AG175" i="1"/>
  <c r="AC175" i="1"/>
  <c r="AN175" i="1"/>
  <c r="AO175" i="1" s="1"/>
  <c r="AP175" i="1" s="1"/>
  <c r="AQ175" i="1" s="1"/>
  <c r="AR175" i="1" s="1"/>
  <c r="AS175" i="1" s="1"/>
  <c r="AT175" i="1" s="1"/>
  <c r="AU175" i="1" s="1"/>
  <c r="AV175" i="1" s="1"/>
  <c r="AW175" i="1" s="1"/>
  <c r="AX175" i="1" s="1"/>
  <c r="AY175" i="1" s="1"/>
  <c r="AZ175" i="1" s="1"/>
  <c r="BA175" i="1" s="1"/>
  <c r="BB175" i="1" s="1"/>
  <c r="BC175" i="1" s="1"/>
  <c r="BD175" i="1" s="1"/>
  <c r="BE175" i="1" s="1"/>
  <c r="BF175" i="1" s="1"/>
  <c r="BG175" i="1" s="1"/>
  <c r="BH175" i="1" s="1"/>
  <c r="AJ175" i="1"/>
  <c r="AF175" i="1"/>
  <c r="AB175" i="1"/>
  <c r="AM175" i="1"/>
  <c r="AI175" i="1"/>
  <c r="AE175" i="1"/>
  <c r="AA175" i="1"/>
  <c r="AL175" i="1"/>
  <c r="AH175" i="1"/>
  <c r="AK175" i="1"/>
  <c r="R98" i="1"/>
  <c r="N98" i="1"/>
  <c r="Y98" i="1"/>
  <c r="Q98" i="1"/>
  <c r="W98" i="1"/>
  <c r="U98" i="1"/>
  <c r="O98" i="1"/>
  <c r="M98" i="1"/>
  <c r="X98" i="1"/>
  <c r="T98" i="1"/>
  <c r="V98" i="1"/>
  <c r="S98" i="1"/>
  <c r="P98" i="1"/>
  <c r="AN424" i="1"/>
  <c r="AO424" i="1" s="1"/>
  <c r="AP424" i="1" s="1"/>
  <c r="AQ424" i="1" s="1"/>
  <c r="AR424" i="1" s="1"/>
  <c r="AS424" i="1" s="1"/>
  <c r="AT424" i="1" s="1"/>
  <c r="AU424" i="1" s="1"/>
  <c r="AV424" i="1" s="1"/>
  <c r="AW424" i="1" s="1"/>
  <c r="AX424" i="1" s="1"/>
  <c r="AY424" i="1" s="1"/>
  <c r="AZ424" i="1" s="1"/>
  <c r="BA424" i="1" s="1"/>
  <c r="BB424" i="1" s="1"/>
  <c r="BC424" i="1" s="1"/>
  <c r="BD424" i="1" s="1"/>
  <c r="BE424" i="1" s="1"/>
  <c r="BF424" i="1" s="1"/>
  <c r="BG424" i="1" s="1"/>
  <c r="BH424" i="1" s="1"/>
  <c r="AD424" i="1"/>
  <c r="AF424" i="1"/>
  <c r="AB424" i="1"/>
  <c r="AM424" i="1"/>
  <c r="AI424" i="1"/>
  <c r="AE424" i="1"/>
  <c r="AA424" i="1"/>
  <c r="AK424" i="1"/>
  <c r="AH424" i="1"/>
  <c r="AC424" i="1"/>
  <c r="Z424" i="1"/>
  <c r="AL424" i="1"/>
  <c r="AG424" i="1"/>
  <c r="AJ424" i="1"/>
  <c r="M77" i="1"/>
  <c r="P77" i="1"/>
  <c r="R77" i="1"/>
  <c r="W77" i="1"/>
  <c r="Y77" i="1"/>
  <c r="O77" i="1"/>
  <c r="S77" i="1"/>
  <c r="N77" i="1"/>
  <c r="U77" i="1"/>
  <c r="X77" i="1"/>
  <c r="V77" i="1"/>
  <c r="T77" i="1"/>
  <c r="Q77" i="1"/>
  <c r="M218" i="1"/>
  <c r="V218" i="1"/>
  <c r="N218" i="1"/>
  <c r="Y218" i="1"/>
  <c r="U218" i="1"/>
  <c r="Q218" i="1"/>
  <c r="S218" i="1"/>
  <c r="X218" i="1"/>
  <c r="T218" i="1"/>
  <c r="P218" i="1"/>
  <c r="R218" i="1"/>
  <c r="W218" i="1"/>
  <c r="O218" i="1"/>
  <c r="T65" i="1"/>
  <c r="N65" i="1"/>
  <c r="S65" i="1"/>
  <c r="X65" i="1"/>
  <c r="R65" i="1"/>
  <c r="V65" i="1"/>
  <c r="Y65" i="1"/>
  <c r="Q65" i="1"/>
  <c r="W65" i="1"/>
  <c r="U65" i="1"/>
  <c r="O65" i="1"/>
  <c r="P65" i="1"/>
  <c r="M65" i="1"/>
  <c r="AL148" i="1"/>
  <c r="AA148" i="1"/>
  <c r="AD148" i="1"/>
  <c r="Z148" i="1"/>
  <c r="AK148" i="1"/>
  <c r="AG148" i="1"/>
  <c r="AC148" i="1"/>
  <c r="AN148" i="1"/>
  <c r="AO148" i="1" s="1"/>
  <c r="AP148" i="1" s="1"/>
  <c r="AQ148" i="1" s="1"/>
  <c r="AR148" i="1" s="1"/>
  <c r="AS148" i="1" s="1"/>
  <c r="AT148" i="1" s="1"/>
  <c r="AU148" i="1" s="1"/>
  <c r="AV148" i="1" s="1"/>
  <c r="AW148" i="1" s="1"/>
  <c r="AX148" i="1" s="1"/>
  <c r="AY148" i="1" s="1"/>
  <c r="AZ148" i="1" s="1"/>
  <c r="BA148" i="1" s="1"/>
  <c r="BB148" i="1" s="1"/>
  <c r="BC148" i="1" s="1"/>
  <c r="BD148" i="1" s="1"/>
  <c r="BE148" i="1" s="1"/>
  <c r="BF148" i="1" s="1"/>
  <c r="BG148" i="1" s="1"/>
  <c r="BH148" i="1" s="1"/>
  <c r="AJ148" i="1"/>
  <c r="AF148" i="1"/>
  <c r="AB148" i="1"/>
  <c r="AM148" i="1"/>
  <c r="AI148" i="1"/>
  <c r="AE148" i="1"/>
  <c r="AH148" i="1"/>
  <c r="X326" i="1"/>
  <c r="N326" i="1"/>
  <c r="Q326" i="1"/>
  <c r="U326" i="1"/>
  <c r="O326" i="1"/>
  <c r="M326" i="1"/>
  <c r="Y326" i="1"/>
  <c r="S326" i="1"/>
  <c r="R326" i="1"/>
  <c r="W326" i="1"/>
  <c r="V326" i="1"/>
  <c r="T326" i="1"/>
  <c r="P326" i="1"/>
  <c r="R97" i="1"/>
  <c r="N97" i="1"/>
  <c r="Y97" i="1"/>
  <c r="T97" i="1"/>
  <c r="Q97" i="1"/>
  <c r="U97" i="1"/>
  <c r="X97" i="1"/>
  <c r="S97" i="1"/>
  <c r="W97" i="1"/>
  <c r="V97" i="1"/>
  <c r="M97" i="1"/>
  <c r="P97" i="1"/>
  <c r="O97" i="1"/>
  <c r="P195" i="1"/>
  <c r="T195" i="1"/>
  <c r="O195" i="1"/>
  <c r="V195" i="1"/>
  <c r="N195" i="1"/>
  <c r="Q195" i="1"/>
  <c r="M195" i="1"/>
  <c r="X195" i="1"/>
  <c r="S195" i="1"/>
  <c r="Y195" i="1"/>
  <c r="W195" i="1"/>
  <c r="R195" i="1"/>
  <c r="U195" i="1"/>
  <c r="W54" i="1"/>
  <c r="U54" i="1"/>
  <c r="O54" i="1"/>
  <c r="M54" i="1"/>
  <c r="X54" i="1"/>
  <c r="T54" i="1"/>
  <c r="V54" i="1"/>
  <c r="R54" i="1"/>
  <c r="N54" i="1"/>
  <c r="Y54" i="1"/>
  <c r="S54" i="1"/>
  <c r="Q54" i="1"/>
  <c r="P54" i="1"/>
  <c r="V556" i="1"/>
  <c r="M556" i="1"/>
  <c r="N556" i="1"/>
  <c r="S556" i="1"/>
  <c r="Y556" i="1"/>
  <c r="P556" i="1"/>
  <c r="U556" i="1"/>
  <c r="W556" i="1"/>
  <c r="T556" i="1"/>
  <c r="R556" i="1"/>
  <c r="Q556" i="1"/>
  <c r="X556" i="1"/>
  <c r="O556" i="1"/>
  <c r="R673" i="1"/>
  <c r="Y673" i="1"/>
  <c r="Q673" i="1"/>
  <c r="V673" i="1"/>
  <c r="W673" i="1"/>
  <c r="U673" i="1"/>
  <c r="P673" i="1"/>
  <c r="M673" i="1"/>
  <c r="T673" i="1"/>
  <c r="S673" i="1"/>
  <c r="O673" i="1"/>
  <c r="X673" i="1"/>
  <c r="N673" i="1"/>
  <c r="W720" i="1"/>
  <c r="V720" i="1"/>
  <c r="O720" i="1"/>
  <c r="U720" i="1"/>
  <c r="M720" i="1"/>
  <c r="Q720" i="1"/>
  <c r="S720" i="1"/>
  <c r="Y720" i="1"/>
  <c r="X720" i="1"/>
  <c r="P720" i="1"/>
  <c r="T720" i="1"/>
  <c r="R720" i="1"/>
  <c r="N720" i="1"/>
  <c r="AL771" i="1"/>
  <c r="AJ771" i="1"/>
  <c r="AH771" i="1"/>
  <c r="AF771" i="1"/>
  <c r="AD771" i="1"/>
  <c r="AB771" i="1"/>
  <c r="AG771" i="1"/>
  <c r="AM771" i="1"/>
  <c r="AK771" i="1"/>
  <c r="AI771" i="1"/>
  <c r="Z771" i="1"/>
  <c r="AE771" i="1"/>
  <c r="AC771" i="1"/>
  <c r="AA771" i="1"/>
  <c r="AN771" i="1"/>
  <c r="M55" i="1"/>
  <c r="X55" i="1"/>
  <c r="T55" i="1"/>
  <c r="P55" i="1"/>
  <c r="R55" i="1"/>
  <c r="W55" i="1"/>
  <c r="Y55" i="1"/>
  <c r="O55" i="1"/>
  <c r="S55" i="1"/>
  <c r="V55" i="1"/>
  <c r="Q55" i="1"/>
  <c r="N55" i="1"/>
  <c r="U55" i="1"/>
  <c r="U89" i="1"/>
  <c r="X89" i="1"/>
  <c r="T89" i="1"/>
  <c r="P89" i="1"/>
  <c r="R89" i="1"/>
  <c r="W89" i="1"/>
  <c r="S89" i="1"/>
  <c r="V89" i="1"/>
  <c r="Y89" i="1"/>
  <c r="N89" i="1"/>
  <c r="O89" i="1"/>
  <c r="M89" i="1"/>
  <c r="Q89" i="1"/>
  <c r="V100" i="1"/>
  <c r="Q100" i="1"/>
  <c r="N100" i="1"/>
  <c r="U100" i="1"/>
  <c r="M100" i="1"/>
  <c r="P100" i="1"/>
  <c r="R100" i="1"/>
  <c r="X100" i="1"/>
  <c r="W100" i="1"/>
  <c r="O100" i="1"/>
  <c r="T100" i="1"/>
  <c r="Y100" i="1"/>
  <c r="S100" i="1"/>
  <c r="P448" i="1"/>
  <c r="R448" i="1"/>
  <c r="O448" i="1"/>
  <c r="Q448" i="1"/>
  <c r="V448" i="1"/>
  <c r="Y448" i="1"/>
  <c r="N448" i="1"/>
  <c r="M448" i="1"/>
  <c r="X448" i="1"/>
  <c r="T448" i="1"/>
  <c r="U448" i="1"/>
  <c r="S448" i="1"/>
  <c r="W448" i="1"/>
  <c r="P503" i="1"/>
  <c r="S503" i="1"/>
  <c r="X503" i="1"/>
  <c r="W503" i="1"/>
  <c r="M503" i="1"/>
  <c r="O503" i="1"/>
  <c r="Y503" i="1"/>
  <c r="T503" i="1"/>
  <c r="N503" i="1"/>
  <c r="V503" i="1"/>
  <c r="U503" i="1"/>
  <c r="R503" i="1"/>
  <c r="Q503" i="1"/>
  <c r="W468" i="1"/>
  <c r="O468" i="1"/>
  <c r="V468" i="1"/>
  <c r="R468" i="1"/>
  <c r="N468" i="1"/>
  <c r="Q468" i="1"/>
  <c r="U468" i="1"/>
  <c r="M468" i="1"/>
  <c r="Y468" i="1"/>
  <c r="X468" i="1"/>
  <c r="T468" i="1"/>
  <c r="S468" i="1"/>
  <c r="P468" i="1"/>
  <c r="T447" i="1"/>
  <c r="V447" i="1"/>
  <c r="S447" i="1"/>
  <c r="P447" i="1"/>
  <c r="R447" i="1"/>
  <c r="N447" i="1"/>
  <c r="Y447" i="1"/>
  <c r="Q447" i="1"/>
  <c r="W447" i="1"/>
  <c r="U447" i="1"/>
  <c r="O447" i="1"/>
  <c r="M447" i="1"/>
  <c r="X447" i="1"/>
  <c r="S185" i="1"/>
  <c r="O185" i="1"/>
  <c r="R185" i="1"/>
  <c r="U185" i="1"/>
  <c r="Y185" i="1"/>
  <c r="M185" i="1"/>
  <c r="Q185" i="1"/>
  <c r="W185" i="1"/>
  <c r="P185" i="1"/>
  <c r="N185" i="1"/>
  <c r="T185" i="1"/>
  <c r="X185" i="1"/>
  <c r="V185" i="1"/>
  <c r="W364" i="1"/>
  <c r="Y364" i="1"/>
  <c r="O364" i="1"/>
  <c r="Q364" i="1"/>
  <c r="V364" i="1"/>
  <c r="R364" i="1"/>
  <c r="N364" i="1"/>
  <c r="P364" i="1"/>
  <c r="U364" i="1"/>
  <c r="X364" i="1"/>
  <c r="T364" i="1"/>
  <c r="S364" i="1"/>
  <c r="R799" i="1"/>
  <c r="N799" i="1"/>
  <c r="Y799" i="1"/>
  <c r="M799" i="1"/>
  <c r="Q799" i="1"/>
  <c r="O799" i="1"/>
  <c r="X799" i="1"/>
  <c r="P799" i="1"/>
  <c r="W799" i="1"/>
  <c r="T799" i="1"/>
  <c r="V799" i="1"/>
  <c r="S799" i="1"/>
  <c r="U799" i="1"/>
  <c r="R251" i="1"/>
  <c r="X251" i="1"/>
  <c r="V251" i="1"/>
  <c r="P251" i="1"/>
  <c r="N251" i="1"/>
  <c r="Y251" i="1"/>
  <c r="U251" i="1"/>
  <c r="M251" i="1"/>
  <c r="T251" i="1"/>
  <c r="S251" i="1"/>
  <c r="W251" i="1"/>
  <c r="Q251" i="1"/>
  <c r="O251" i="1"/>
  <c r="AL522" i="1"/>
  <c r="AF522" i="1"/>
  <c r="AI522" i="1"/>
  <c r="AE522" i="1"/>
  <c r="AD522" i="1"/>
  <c r="AH522" i="1"/>
  <c r="AN522" i="1"/>
  <c r="AO522" i="1" s="1"/>
  <c r="AP522" i="1" s="1"/>
  <c r="AQ522" i="1" s="1"/>
  <c r="AR522" i="1" s="1"/>
  <c r="AS522" i="1" s="1"/>
  <c r="AT522" i="1" s="1"/>
  <c r="AU522" i="1" s="1"/>
  <c r="AV522" i="1" s="1"/>
  <c r="AW522" i="1" s="1"/>
  <c r="AX522" i="1" s="1"/>
  <c r="AY522" i="1" s="1"/>
  <c r="AZ522" i="1" s="1"/>
  <c r="BA522" i="1" s="1"/>
  <c r="BB522" i="1" s="1"/>
  <c r="BC522" i="1" s="1"/>
  <c r="BD522" i="1" s="1"/>
  <c r="BE522" i="1" s="1"/>
  <c r="BF522" i="1" s="1"/>
  <c r="BG522" i="1" s="1"/>
  <c r="BH522" i="1" s="1"/>
  <c r="Z522" i="1"/>
  <c r="AB522" i="1"/>
  <c r="AG522" i="1"/>
  <c r="AM522" i="1"/>
  <c r="AK522" i="1"/>
  <c r="AA522" i="1"/>
  <c r="AC522" i="1"/>
  <c r="AJ522" i="1"/>
  <c r="O46" i="1"/>
  <c r="R46" i="1"/>
  <c r="N46" i="1"/>
  <c r="V46" i="1"/>
  <c r="M46" i="1"/>
  <c r="P46" i="1"/>
  <c r="T46" i="1"/>
  <c r="Y46" i="1"/>
  <c r="S46" i="1"/>
  <c r="X46" i="1"/>
  <c r="W46" i="1"/>
  <c r="Q46" i="1"/>
  <c r="U46" i="1"/>
  <c r="T467" i="1"/>
  <c r="S467" i="1"/>
  <c r="W467" i="1"/>
  <c r="Y467" i="1"/>
  <c r="O467" i="1"/>
  <c r="Q467" i="1"/>
  <c r="V467" i="1"/>
  <c r="R467" i="1"/>
  <c r="N467" i="1"/>
  <c r="X467" i="1"/>
  <c r="U467" i="1"/>
  <c r="P467" i="1"/>
  <c r="M467" i="1"/>
  <c r="R662" i="1"/>
  <c r="Y662" i="1"/>
  <c r="Q662" i="1"/>
  <c r="V662" i="1"/>
  <c r="S662" i="1"/>
  <c r="U662" i="1"/>
  <c r="O662" i="1"/>
  <c r="N662" i="1"/>
  <c r="T662" i="1"/>
  <c r="P662" i="1"/>
  <c r="X662" i="1"/>
  <c r="M662" i="1"/>
  <c r="W662" i="1"/>
  <c r="P192" i="1"/>
  <c r="W192" i="1"/>
  <c r="O192" i="1"/>
  <c r="S192" i="1"/>
  <c r="U192" i="1"/>
  <c r="R192" i="1"/>
  <c r="M192" i="1"/>
  <c r="Y192" i="1"/>
  <c r="N192" i="1"/>
  <c r="Q192" i="1"/>
  <c r="V192" i="1"/>
  <c r="T192" i="1"/>
  <c r="X192" i="1"/>
  <c r="Y612" i="1"/>
  <c r="N612" i="1"/>
  <c r="Q612" i="1"/>
  <c r="X612" i="1"/>
  <c r="P612" i="1"/>
  <c r="U612" i="1"/>
  <c r="W612" i="1"/>
  <c r="M612" i="1"/>
  <c r="V612" i="1"/>
  <c r="T612" i="1"/>
  <c r="O612" i="1"/>
  <c r="S612" i="1"/>
  <c r="R612" i="1"/>
  <c r="W501" i="1"/>
  <c r="Y501" i="1"/>
  <c r="V501" i="1"/>
  <c r="U501" i="1"/>
  <c r="S501" i="1"/>
  <c r="P501" i="1"/>
  <c r="O501" i="1"/>
  <c r="T501" i="1"/>
  <c r="Q501" i="1"/>
  <c r="M501" i="1"/>
  <c r="R501" i="1"/>
  <c r="N501" i="1"/>
  <c r="X501" i="1"/>
  <c r="T619" i="1"/>
  <c r="V619" i="1"/>
  <c r="S619" i="1"/>
  <c r="U619" i="1"/>
  <c r="R619" i="1"/>
  <c r="N619" i="1"/>
  <c r="X619" i="1"/>
  <c r="Q619" i="1"/>
  <c r="W619" i="1"/>
  <c r="P619" i="1"/>
  <c r="O619" i="1"/>
  <c r="Y619" i="1"/>
  <c r="M619" i="1"/>
  <c r="N682" i="1"/>
  <c r="T682" i="1"/>
  <c r="S682" i="1"/>
  <c r="X682" i="1"/>
  <c r="Y682" i="1"/>
  <c r="W682" i="1"/>
  <c r="U682" i="1"/>
  <c r="P682" i="1"/>
  <c r="O682" i="1"/>
  <c r="V682" i="1"/>
  <c r="R682" i="1"/>
  <c r="Q682" i="1"/>
  <c r="M682" i="1"/>
  <c r="Y290" i="1"/>
  <c r="V290" i="1"/>
  <c r="Q290" i="1"/>
  <c r="T290" i="1"/>
  <c r="X290" i="1"/>
  <c r="N290" i="1"/>
  <c r="P290" i="1"/>
  <c r="W290" i="1"/>
  <c r="O290" i="1"/>
  <c r="S290" i="1"/>
  <c r="U290" i="1"/>
  <c r="R290" i="1"/>
  <c r="M290" i="1"/>
  <c r="N59" i="1"/>
  <c r="Y59" i="1"/>
  <c r="U59" i="1"/>
  <c r="Q59" i="1"/>
  <c r="M59" i="1"/>
  <c r="X59" i="1"/>
  <c r="S59" i="1"/>
  <c r="P59" i="1"/>
  <c r="T59" i="1"/>
  <c r="W59" i="1"/>
  <c r="R59" i="1"/>
  <c r="O59" i="1"/>
  <c r="V59" i="1"/>
  <c r="V197" i="1"/>
  <c r="T197" i="1"/>
  <c r="N197" i="1"/>
  <c r="S197" i="1"/>
  <c r="W197" i="1"/>
  <c r="R197" i="1"/>
  <c r="U197" i="1"/>
  <c r="Y197" i="1"/>
  <c r="O197" i="1"/>
  <c r="Q197" i="1"/>
  <c r="M197" i="1"/>
  <c r="X197" i="1"/>
  <c r="P197" i="1"/>
  <c r="O255" i="1"/>
  <c r="Q255" i="1"/>
  <c r="N255" i="1"/>
  <c r="X255" i="1"/>
  <c r="U255" i="1"/>
  <c r="P255" i="1"/>
  <c r="S255" i="1"/>
  <c r="W255" i="1"/>
  <c r="Y255" i="1"/>
  <c r="T255" i="1"/>
  <c r="R255" i="1"/>
  <c r="V255" i="1"/>
  <c r="AI436" i="1"/>
  <c r="AE436" i="1"/>
  <c r="AA436" i="1"/>
  <c r="AK436" i="1"/>
  <c r="AH436" i="1"/>
  <c r="AC436" i="1"/>
  <c r="Z436" i="1"/>
  <c r="AD436" i="1"/>
  <c r="AG436" i="1"/>
  <c r="AB436" i="1"/>
  <c r="AN436" i="1"/>
  <c r="AO436" i="1" s="1"/>
  <c r="AP436" i="1" s="1"/>
  <c r="AQ436" i="1" s="1"/>
  <c r="AR436" i="1" s="1"/>
  <c r="AS436" i="1" s="1"/>
  <c r="AT436" i="1" s="1"/>
  <c r="AU436" i="1" s="1"/>
  <c r="AV436" i="1" s="1"/>
  <c r="AW436" i="1" s="1"/>
  <c r="AX436" i="1" s="1"/>
  <c r="AY436" i="1" s="1"/>
  <c r="AZ436" i="1" s="1"/>
  <c r="BA436" i="1" s="1"/>
  <c r="BB436" i="1" s="1"/>
  <c r="BC436" i="1" s="1"/>
  <c r="BD436" i="1" s="1"/>
  <c r="BE436" i="1" s="1"/>
  <c r="BF436" i="1" s="1"/>
  <c r="BG436" i="1" s="1"/>
  <c r="BH436" i="1" s="1"/>
  <c r="AL436" i="1"/>
  <c r="AF436" i="1"/>
  <c r="AJ436" i="1"/>
  <c r="AM436" i="1"/>
  <c r="M793" i="1"/>
  <c r="X793" i="1"/>
  <c r="T793" i="1"/>
  <c r="P793" i="1"/>
  <c r="Y793" i="1"/>
  <c r="W793" i="1"/>
  <c r="S793" i="1"/>
  <c r="V793" i="1"/>
  <c r="R793" i="1"/>
  <c r="O793" i="1"/>
  <c r="N793" i="1"/>
  <c r="U793" i="1"/>
  <c r="Q793" i="1"/>
  <c r="AB437" i="1"/>
  <c r="AL437" i="1"/>
  <c r="AI437" i="1"/>
  <c r="AD437" i="1"/>
  <c r="AA437" i="1"/>
  <c r="AM437" i="1"/>
  <c r="AH437" i="1"/>
  <c r="AK437" i="1"/>
  <c r="Z437" i="1"/>
  <c r="AE437" i="1"/>
  <c r="AG437" i="1"/>
  <c r="AC437" i="1"/>
  <c r="AN437" i="1"/>
  <c r="AO437" i="1" s="1"/>
  <c r="AP437" i="1" s="1"/>
  <c r="AQ437" i="1" s="1"/>
  <c r="AR437" i="1" s="1"/>
  <c r="AS437" i="1" s="1"/>
  <c r="AT437" i="1" s="1"/>
  <c r="AU437" i="1" s="1"/>
  <c r="AV437" i="1" s="1"/>
  <c r="AW437" i="1" s="1"/>
  <c r="AX437" i="1" s="1"/>
  <c r="AY437" i="1" s="1"/>
  <c r="AZ437" i="1" s="1"/>
  <c r="BA437" i="1" s="1"/>
  <c r="BB437" i="1" s="1"/>
  <c r="BC437" i="1" s="1"/>
  <c r="BD437" i="1" s="1"/>
  <c r="BE437" i="1" s="1"/>
  <c r="BF437" i="1" s="1"/>
  <c r="BG437" i="1" s="1"/>
  <c r="BH437" i="1" s="1"/>
  <c r="AJ437" i="1"/>
  <c r="AF437" i="1"/>
  <c r="U618" i="1"/>
  <c r="M618" i="1"/>
  <c r="Y618" i="1"/>
  <c r="T618" i="1"/>
  <c r="Q618" i="1"/>
  <c r="R618" i="1"/>
  <c r="P618" i="1"/>
  <c r="V618" i="1"/>
  <c r="S618" i="1"/>
  <c r="X618" i="1"/>
  <c r="W618" i="1"/>
  <c r="O618" i="1"/>
  <c r="N618" i="1"/>
  <c r="W630" i="1"/>
  <c r="O630" i="1"/>
  <c r="Y630" i="1"/>
  <c r="T630" i="1"/>
  <c r="V630" i="1"/>
  <c r="R630" i="1"/>
  <c r="U630" i="1"/>
  <c r="S630" i="1"/>
  <c r="X630" i="1"/>
  <c r="P630" i="1"/>
  <c r="N630" i="1"/>
  <c r="M630" i="1"/>
  <c r="Q630" i="1"/>
  <c r="Q286" i="1"/>
  <c r="U286" i="1"/>
  <c r="X286" i="1"/>
  <c r="S286" i="1"/>
  <c r="P286" i="1"/>
  <c r="M286" i="1"/>
  <c r="W286" i="1"/>
  <c r="V286" i="1"/>
  <c r="R286" i="1"/>
  <c r="Y286" i="1"/>
  <c r="N286" i="1"/>
  <c r="T286" i="1"/>
  <c r="O286" i="1"/>
  <c r="R80" i="1"/>
  <c r="X80" i="1"/>
  <c r="V80" i="1"/>
  <c r="P80" i="1"/>
  <c r="N80" i="1"/>
  <c r="Q80" i="1"/>
  <c r="M80" i="1"/>
  <c r="W80" i="1"/>
  <c r="U80" i="1"/>
  <c r="T80" i="1"/>
  <c r="Y80" i="1"/>
  <c r="O80" i="1"/>
  <c r="S80" i="1"/>
  <c r="AJ676" i="1"/>
  <c r="AM676" i="1"/>
  <c r="AB676" i="1"/>
  <c r="AG676" i="1"/>
  <c r="AI676" i="1"/>
  <c r="AF676" i="1"/>
  <c r="AA676" i="1"/>
  <c r="AL676" i="1"/>
  <c r="AH676" i="1"/>
  <c r="AD676" i="1"/>
  <c r="Z676" i="1"/>
  <c r="AK676" i="1"/>
  <c r="AE676" i="1"/>
  <c r="AN676" i="1"/>
  <c r="AC676" i="1"/>
  <c r="N312" i="1"/>
  <c r="M312" i="1"/>
  <c r="X312" i="1"/>
  <c r="T312" i="1"/>
  <c r="P312" i="1"/>
  <c r="R312" i="1"/>
  <c r="O312" i="1"/>
  <c r="Q312" i="1"/>
  <c r="V312" i="1"/>
  <c r="Y312" i="1"/>
  <c r="S312" i="1"/>
  <c r="W312" i="1"/>
  <c r="U312" i="1"/>
  <c r="O457" i="1"/>
  <c r="V457" i="1"/>
  <c r="R457" i="1"/>
  <c r="N457" i="1"/>
  <c r="Y457" i="1"/>
  <c r="T457" i="1"/>
  <c r="X457" i="1"/>
  <c r="M457" i="1"/>
  <c r="W457" i="1"/>
  <c r="U457" i="1"/>
  <c r="S457" i="1"/>
  <c r="Q457" i="1"/>
  <c r="P457" i="1"/>
  <c r="V644" i="1"/>
  <c r="Y644" i="1"/>
  <c r="N644" i="1"/>
  <c r="X644" i="1"/>
  <c r="U644" i="1"/>
  <c r="T644" i="1"/>
  <c r="M644" i="1"/>
  <c r="S644" i="1"/>
  <c r="R644" i="1"/>
  <c r="W644" i="1"/>
  <c r="Q644" i="1"/>
  <c r="O644" i="1"/>
  <c r="P644" i="1"/>
  <c r="AJ538" i="1"/>
  <c r="AA538" i="1"/>
  <c r="AB538" i="1"/>
  <c r="AM538" i="1"/>
  <c r="AN538" i="1"/>
  <c r="AO538" i="1" s="1"/>
  <c r="AP538" i="1" s="1"/>
  <c r="AQ538" i="1" s="1"/>
  <c r="AR538" i="1" s="1"/>
  <c r="AS538" i="1" s="1"/>
  <c r="AT538" i="1" s="1"/>
  <c r="AU538" i="1" s="1"/>
  <c r="AV538" i="1" s="1"/>
  <c r="AW538" i="1" s="1"/>
  <c r="AX538" i="1" s="1"/>
  <c r="AY538" i="1" s="1"/>
  <c r="AZ538" i="1" s="1"/>
  <c r="BA538" i="1" s="1"/>
  <c r="BB538" i="1" s="1"/>
  <c r="BC538" i="1" s="1"/>
  <c r="BD538" i="1" s="1"/>
  <c r="BE538" i="1" s="1"/>
  <c r="BF538" i="1" s="1"/>
  <c r="BG538" i="1" s="1"/>
  <c r="BH538" i="1" s="1"/>
  <c r="Z538" i="1"/>
  <c r="AF538" i="1"/>
  <c r="AL538" i="1"/>
  <c r="AH538" i="1"/>
  <c r="AI538" i="1"/>
  <c r="AG538" i="1"/>
  <c r="AK538" i="1"/>
  <c r="AE538" i="1"/>
  <c r="AC538" i="1"/>
  <c r="AD538" i="1"/>
  <c r="W186" i="1"/>
  <c r="Y186" i="1"/>
  <c r="O186" i="1"/>
  <c r="Q186" i="1"/>
  <c r="V186" i="1"/>
  <c r="R186" i="1"/>
  <c r="N186" i="1"/>
  <c r="P186" i="1"/>
  <c r="M186" i="1"/>
  <c r="T186" i="1"/>
  <c r="X186" i="1"/>
  <c r="U186" i="1"/>
  <c r="S186" i="1"/>
  <c r="P670" i="1"/>
  <c r="U670" i="1"/>
  <c r="W670" i="1"/>
  <c r="Q670" i="1"/>
  <c r="O670" i="1"/>
  <c r="R670" i="1"/>
  <c r="V670" i="1"/>
  <c r="M670" i="1"/>
  <c r="T670" i="1"/>
  <c r="N670" i="1"/>
  <c r="S670" i="1"/>
  <c r="Y670" i="1"/>
  <c r="X670" i="1"/>
  <c r="M792" i="1"/>
  <c r="V792" i="1"/>
  <c r="T792" i="1"/>
  <c r="O792" i="1"/>
  <c r="S792" i="1"/>
  <c r="N792" i="1"/>
  <c r="R792" i="1"/>
  <c r="P792" i="1"/>
  <c r="Y792" i="1"/>
  <c r="Q792" i="1"/>
  <c r="X792" i="1"/>
  <c r="W792" i="1"/>
  <c r="U792" i="1"/>
  <c r="N621" i="1"/>
  <c r="Q621" i="1"/>
  <c r="U621" i="1"/>
  <c r="P621" i="1"/>
  <c r="M621" i="1"/>
  <c r="S621" i="1"/>
  <c r="W621" i="1"/>
  <c r="X621" i="1"/>
  <c r="Y621" i="1"/>
  <c r="T621" i="1"/>
  <c r="O621" i="1"/>
  <c r="V621" i="1"/>
  <c r="R621" i="1"/>
  <c r="L73" i="2"/>
  <c r="AO351" i="1"/>
  <c r="AP351" i="1" s="1"/>
  <c r="AQ351" i="1" s="1"/>
  <c r="AR351" i="1" s="1"/>
  <c r="AS351" i="1" s="1"/>
  <c r="AT351" i="1" s="1"/>
  <c r="AU351" i="1" s="1"/>
  <c r="AV351" i="1" s="1"/>
  <c r="AW351" i="1" s="1"/>
  <c r="AX351" i="1" s="1"/>
  <c r="AY351" i="1" s="1"/>
  <c r="AZ351" i="1" s="1"/>
  <c r="BA351" i="1" s="1"/>
  <c r="BB351" i="1" s="1"/>
  <c r="BC351" i="1" s="1"/>
  <c r="BD351" i="1" s="1"/>
  <c r="BE351" i="1" s="1"/>
  <c r="BF351" i="1" s="1"/>
  <c r="BG351" i="1" s="1"/>
  <c r="BH351" i="1" s="1"/>
  <c r="M161" i="1"/>
  <c r="N162" i="1"/>
  <c r="O162" i="1" s="1"/>
  <c r="N513" i="1"/>
  <c r="M515" i="1"/>
  <c r="N543" i="1"/>
  <c r="M547" i="1"/>
  <c r="BL515" i="2"/>
  <c r="BM515" i="2"/>
  <c r="BL649" i="2"/>
  <c r="BM649" i="2"/>
  <c r="O153" i="1"/>
  <c r="M145" i="1"/>
  <c r="M177" i="1"/>
  <c r="O176" i="1"/>
  <c r="L805" i="1"/>
  <c r="K805" i="2"/>
  <c r="AM649" i="1"/>
  <c r="AK649" i="1"/>
  <c r="AA649" i="1"/>
  <c r="AL649" i="1"/>
  <c r="AN649" i="1"/>
  <c r="AO649" i="1" s="1"/>
  <c r="AP649" i="1" s="1"/>
  <c r="AQ649" i="1" s="1"/>
  <c r="AR649" i="1" s="1"/>
  <c r="AS649" i="1" s="1"/>
  <c r="AT649" i="1" s="1"/>
  <c r="AU649" i="1" s="1"/>
  <c r="AV649" i="1" s="1"/>
  <c r="AW649" i="1" s="1"/>
  <c r="AX649" i="1" s="1"/>
  <c r="AY649" i="1" s="1"/>
  <c r="AZ649" i="1" s="1"/>
  <c r="BA649" i="1" s="1"/>
  <c r="BB649" i="1" s="1"/>
  <c r="BC649" i="1" s="1"/>
  <c r="BD649" i="1" s="1"/>
  <c r="BE649" i="1" s="1"/>
  <c r="BF649" i="1" s="1"/>
  <c r="BG649" i="1" s="1"/>
  <c r="BH649" i="1" s="1"/>
  <c r="AB649" i="1"/>
  <c r="AG649" i="1"/>
  <c r="AC649" i="1"/>
  <c r="Z649" i="1"/>
  <c r="AJ649" i="1"/>
  <c r="AH649" i="1"/>
  <c r="AE649" i="1"/>
  <c r="AI649" i="1"/>
  <c r="AD649" i="1"/>
  <c r="BK439" i="1"/>
  <c r="BL439" i="1" s="1"/>
  <c r="BM439" i="1" s="1"/>
  <c r="BK247" i="1"/>
  <c r="BL247" i="1" s="1"/>
  <c r="BM247" i="1" s="1"/>
  <c r="J247" i="2"/>
  <c r="BK277" i="1"/>
  <c r="BL277" i="1" s="1"/>
  <c r="BM277" i="1" s="1"/>
  <c r="J277" i="2"/>
  <c r="BK342" i="1"/>
  <c r="BL342" i="1" s="1"/>
  <c r="BM342" i="1" s="1"/>
  <c r="J342" i="2"/>
  <c r="BK99" i="1"/>
  <c r="BL99" i="1" s="1"/>
  <c r="BM99" i="1" s="1"/>
  <c r="J99" i="2"/>
  <c r="J146" i="2"/>
  <c r="K34" i="1"/>
  <c r="J34" i="2"/>
  <c r="BK566" i="1"/>
  <c r="BL566" i="1" s="1"/>
  <c r="BM566" i="1" s="1"/>
  <c r="J566" i="2"/>
  <c r="J731" i="2"/>
  <c r="J754" i="2"/>
  <c r="J44" i="2"/>
  <c r="BK446" i="1"/>
  <c r="BL446" i="1" s="1"/>
  <c r="BM446" i="1" s="1"/>
  <c r="J768" i="2"/>
  <c r="BK527" i="1"/>
  <c r="BL527" i="1" s="1"/>
  <c r="BM527" i="1" s="1"/>
  <c r="J527" i="2"/>
  <c r="J421" i="2"/>
  <c r="BK166" i="1"/>
  <c r="BL166" i="1" s="1"/>
  <c r="BM166" i="1" s="1"/>
  <c r="J166" i="2"/>
  <c r="BK157" i="1"/>
  <c r="BL157" i="1" s="1"/>
  <c r="BM157" i="1" s="1"/>
  <c r="J157" i="2"/>
  <c r="BK453" i="1"/>
  <c r="BL453" i="1" s="1"/>
  <c r="BM453" i="1" s="1"/>
  <c r="BK409" i="1"/>
  <c r="BL409" i="1" s="1"/>
  <c r="BM409" i="1" s="1"/>
  <c r="J409" i="2"/>
  <c r="J368" i="2"/>
  <c r="BK298" i="1"/>
  <c r="BL298" i="1" s="1"/>
  <c r="BM298" i="1" s="1"/>
  <c r="J298" i="2"/>
  <c r="BK372" i="1"/>
  <c r="BL372" i="1" s="1"/>
  <c r="BM372" i="1" s="1"/>
  <c r="J372" i="2"/>
  <c r="BK742" i="1"/>
  <c r="BL742" i="1" s="1"/>
  <c r="BM742" i="1" s="1"/>
  <c r="J742" i="2"/>
  <c r="J405" i="2"/>
  <c r="BK194" i="1"/>
  <c r="BL194" i="1" s="1"/>
  <c r="BM194" i="1" s="1"/>
  <c r="BK344" i="1"/>
  <c r="BL344" i="1" s="1"/>
  <c r="BM344" i="1" s="1"/>
  <c r="J344" i="2"/>
  <c r="BK698" i="1"/>
  <c r="BL698" i="1" s="1"/>
  <c r="BM698" i="1" s="1"/>
  <c r="J698" i="2"/>
  <c r="J761" i="2"/>
  <c r="BK50" i="1"/>
  <c r="BL50" i="1" s="1"/>
  <c r="BM50" i="1" s="1"/>
  <c r="J50" i="2"/>
  <c r="BK321" i="1"/>
  <c r="BL321" i="1" s="1"/>
  <c r="BM321" i="1" s="1"/>
  <c r="J321" i="2"/>
  <c r="BK765" i="1"/>
  <c r="BL765" i="1" s="1"/>
  <c r="BM765" i="1" s="1"/>
  <c r="J765" i="2"/>
  <c r="J516" i="2"/>
  <c r="J627" i="2"/>
  <c r="J650" i="2"/>
  <c r="J745" i="2"/>
  <c r="BK712" i="1"/>
  <c r="BL712" i="1" s="1"/>
  <c r="BM712" i="1" s="1"/>
  <c r="J712" i="2"/>
  <c r="J791" i="2"/>
  <c r="J495" i="2"/>
  <c r="J798" i="2"/>
  <c r="BK203" i="1"/>
  <c r="BL203" i="1" s="1"/>
  <c r="BM203" i="1" s="1"/>
  <c r="BK240" i="1"/>
  <c r="BL240" i="1" s="1"/>
  <c r="BM240" i="1" s="1"/>
  <c r="J240" i="2"/>
  <c r="J273" i="2"/>
  <c r="J264" i="2"/>
  <c r="BK351" i="1"/>
  <c r="BL351" i="1" s="1"/>
  <c r="BM351" i="1" s="1"/>
  <c r="J351" i="2"/>
  <c r="J102" i="2"/>
  <c r="BK85" i="1"/>
  <c r="BL85" i="1" s="1"/>
  <c r="BM85" i="1" s="1"/>
  <c r="J85" i="2"/>
  <c r="BK795" i="1"/>
  <c r="BL795" i="1" s="1"/>
  <c r="BM795" i="1" s="1"/>
  <c r="J795" i="2"/>
  <c r="J60" i="2"/>
  <c r="BK684" i="1"/>
  <c r="BL684" i="1" s="1"/>
  <c r="BM684" i="1" s="1"/>
  <c r="J684" i="2"/>
  <c r="J782" i="2"/>
  <c r="J486" i="2"/>
  <c r="J569" i="2"/>
  <c r="BK129" i="1"/>
  <c r="BL129" i="1" s="1"/>
  <c r="BM129" i="1" s="1"/>
  <c r="J129" i="2"/>
  <c r="J132" i="2"/>
  <c r="J243" i="2"/>
  <c r="J361" i="2"/>
  <c r="BK150" i="1"/>
  <c r="BL150" i="1" s="1"/>
  <c r="BM150" i="1" s="1"/>
  <c r="J150" i="2"/>
  <c r="J724" i="2"/>
  <c r="J643" i="2"/>
  <c r="BK41" i="1"/>
  <c r="BL41" i="1" s="1"/>
  <c r="BM41" i="1" s="1"/>
  <c r="J41" i="2"/>
  <c r="BK78" i="1"/>
  <c r="BL78" i="1" s="1"/>
  <c r="BM78" i="1" s="1"/>
  <c r="J78" i="2"/>
  <c r="BK758" i="1"/>
  <c r="BL758" i="1" s="1"/>
  <c r="BM758" i="1" s="1"/>
  <c r="J758" i="2"/>
  <c r="BK779" i="1"/>
  <c r="BL779" i="1" s="1"/>
  <c r="BM779" i="1" s="1"/>
  <c r="J779" i="2"/>
  <c r="BK786" i="1"/>
  <c r="BL786" i="1" s="1"/>
  <c r="BM786" i="1" s="1"/>
  <c r="J786" i="2"/>
  <c r="BK580" i="1"/>
  <c r="BL580" i="1" s="1"/>
  <c r="BM580" i="1" s="1"/>
  <c r="J580" i="2"/>
  <c r="BK677" i="1"/>
  <c r="BL677" i="1" s="1"/>
  <c r="BM677" i="1" s="1"/>
  <c r="J677" i="2"/>
  <c r="J412" i="2"/>
  <c r="J523" i="2"/>
  <c r="J546" i="2"/>
  <c r="BK617" i="1"/>
  <c r="BL617" i="1" s="1"/>
  <c r="BM617" i="1" s="1"/>
  <c r="J617" i="2"/>
  <c r="BK143" i="1"/>
  <c r="BL143" i="1" s="1"/>
  <c r="BM143" i="1" s="1"/>
  <c r="J143" i="2"/>
  <c r="J687" i="2"/>
  <c r="BK735" i="1"/>
  <c r="BL735" i="1" s="1"/>
  <c r="BM735" i="1" s="1"/>
  <c r="J735" i="2"/>
  <c r="BK668" i="1"/>
  <c r="BL668" i="1" s="1"/>
  <c r="BM668" i="1" s="1"/>
  <c r="J668" i="2"/>
  <c r="BK217" i="1"/>
  <c r="BL217" i="1" s="1"/>
  <c r="BM217" i="1" s="1"/>
  <c r="J217" i="2"/>
  <c r="BK106" i="1"/>
  <c r="BL106" i="1" s="1"/>
  <c r="BM106" i="1" s="1"/>
  <c r="J106" i="2"/>
  <c r="J169" i="2"/>
  <c r="BK136" i="1"/>
  <c r="BL136" i="1" s="1"/>
  <c r="BM136" i="1" s="1"/>
  <c r="J136" i="2"/>
  <c r="BK233" i="1"/>
  <c r="BL233" i="1" s="1"/>
  <c r="BM233" i="1" s="1"/>
  <c r="J233" i="2"/>
  <c r="J613" i="2"/>
  <c r="J532" i="2"/>
  <c r="BK564" i="1"/>
  <c r="BL564" i="1" s="1"/>
  <c r="BM564" i="1" s="1"/>
  <c r="J564" i="2"/>
  <c r="J74" i="2"/>
  <c r="BK120" i="1"/>
  <c r="BL120" i="1" s="1"/>
  <c r="BM120" i="1" s="1"/>
  <c r="J120" i="2"/>
  <c r="J324" i="2"/>
  <c r="J435" i="2"/>
  <c r="J553" i="2"/>
  <c r="BK536" i="1"/>
  <c r="BL536" i="1" s="1"/>
  <c r="BM536" i="1" s="1"/>
  <c r="J536" i="2"/>
  <c r="BK180" i="1"/>
  <c r="BL180" i="1" s="1"/>
  <c r="BM180" i="1" s="1"/>
  <c r="BK573" i="1"/>
  <c r="BL573" i="1" s="1"/>
  <c r="BM573" i="1" s="1"/>
  <c r="J573" i="2"/>
  <c r="BK284" i="1"/>
  <c r="BL284" i="1" s="1"/>
  <c r="BM284" i="1" s="1"/>
  <c r="J284" i="2"/>
  <c r="BK395" i="1"/>
  <c r="BL395" i="1" s="1"/>
  <c r="BM395" i="1" s="1"/>
  <c r="J395" i="2"/>
  <c r="BK529" i="1"/>
  <c r="BL529" i="1" s="1"/>
  <c r="BM529" i="1" s="1"/>
  <c r="J529" i="2"/>
  <c r="BK520" i="1"/>
  <c r="BL520" i="1" s="1"/>
  <c r="BM520" i="1" s="1"/>
  <c r="J520" i="2"/>
  <c r="J583" i="2"/>
  <c r="J109" i="2"/>
  <c r="J37" i="2"/>
  <c r="J620" i="2"/>
  <c r="BK270" i="1"/>
  <c r="BL270" i="1" s="1"/>
  <c r="BM270" i="1" s="1"/>
  <c r="J270" i="2"/>
  <c r="J81" i="2"/>
  <c r="J590" i="2"/>
  <c r="BK173" i="1"/>
  <c r="BL173" i="1" s="1"/>
  <c r="BM173" i="1" s="1"/>
  <c r="J173" i="2"/>
  <c r="J717" i="2"/>
  <c r="BK476" i="1"/>
  <c r="BL476" i="1" s="1"/>
  <c r="BM476" i="1" s="1"/>
  <c r="J476" i="2"/>
  <c r="BK587" i="1"/>
  <c r="BL587" i="1" s="1"/>
  <c r="BM587" i="1" s="1"/>
  <c r="J587" i="2"/>
  <c r="BK610" i="1"/>
  <c r="BL610" i="1" s="1"/>
  <c r="BM610" i="1" s="1"/>
  <c r="J610" i="2"/>
  <c r="BK705" i="1"/>
  <c r="BL705" i="1" s="1"/>
  <c r="BM705" i="1" s="1"/>
  <c r="J705" i="2"/>
  <c r="J664" i="2"/>
  <c r="BK751" i="1"/>
  <c r="BL751" i="1" s="1"/>
  <c r="BM751" i="1" s="1"/>
  <c r="J751" i="2"/>
  <c r="J560" i="2"/>
  <c r="BK638" i="1"/>
  <c r="BL638" i="1" s="1"/>
  <c r="BM638" i="1" s="1"/>
  <c r="J398" i="2"/>
  <c r="J153" i="2"/>
  <c r="J597" i="2"/>
  <c r="J701" i="2"/>
  <c r="J428" i="2"/>
  <c r="J539" i="2"/>
  <c r="BK594" i="1"/>
  <c r="BL594" i="1" s="1"/>
  <c r="BM594" i="1" s="1"/>
  <c r="J594" i="2"/>
  <c r="J657" i="2"/>
  <c r="BK224" i="1"/>
  <c r="BL224" i="1" s="1"/>
  <c r="BM224" i="1" s="1"/>
  <c r="J224" i="2"/>
  <c r="BK314" i="1"/>
  <c r="BL314" i="1" s="1"/>
  <c r="BM314" i="1" s="1"/>
  <c r="J314" i="2"/>
  <c r="BK305" i="1"/>
  <c r="BL305" i="1" s="1"/>
  <c r="BM305" i="1" s="1"/>
  <c r="J305" i="2"/>
  <c r="BK425" i="1"/>
  <c r="BL425" i="1" s="1"/>
  <c r="BM425" i="1" s="1"/>
  <c r="J425" i="2"/>
  <c r="J384" i="2"/>
  <c r="J479" i="2"/>
  <c r="J502" i="2"/>
  <c r="BK187" i="1"/>
  <c r="BL187" i="1" s="1"/>
  <c r="BM187" i="1" s="1"/>
  <c r="BK691" i="1"/>
  <c r="BL691" i="1" s="1"/>
  <c r="BM691" i="1" s="1"/>
  <c r="J691" i="2"/>
  <c r="J738" i="2"/>
  <c r="BK802" i="1"/>
  <c r="BL802" i="1" s="1"/>
  <c r="BM802" i="1" s="1"/>
  <c r="J802" i="2"/>
  <c r="BK358" i="1"/>
  <c r="BL358" i="1" s="1"/>
  <c r="BM358" i="1" s="1"/>
  <c r="J358" i="2"/>
  <c r="BK728" i="1"/>
  <c r="BL728" i="1" s="1"/>
  <c r="BM728" i="1" s="1"/>
  <c r="J728" i="2"/>
  <c r="BK291" i="1"/>
  <c r="BL291" i="1" s="1"/>
  <c r="BM291" i="1" s="1"/>
  <c r="J291" i="2"/>
  <c r="J294" i="2"/>
  <c r="BK714" i="1"/>
  <c r="BL714" i="1" s="1"/>
  <c r="BM714" i="1" s="1"/>
  <c r="J714" i="2"/>
  <c r="J708" i="2"/>
  <c r="BK57" i="1"/>
  <c r="BL57" i="1" s="1"/>
  <c r="BM57" i="1" s="1"/>
  <c r="J57" i="2"/>
  <c r="BK381" i="1"/>
  <c r="BL381" i="1" s="1"/>
  <c r="BM381" i="1" s="1"/>
  <c r="J381" i="2"/>
  <c r="J116" i="2"/>
  <c r="J227" i="2"/>
  <c r="J250" i="2"/>
  <c r="BK641" i="1"/>
  <c r="BL641" i="1" s="1"/>
  <c r="BM641" i="1" s="1"/>
  <c r="J638" i="2"/>
  <c r="BK328" i="1"/>
  <c r="BL328" i="1" s="1"/>
  <c r="BM328" i="1" s="1"/>
  <c r="J328" i="2"/>
  <c r="J391" i="2"/>
  <c r="BK71" i="1"/>
  <c r="BL71" i="1" s="1"/>
  <c r="BM71" i="1" s="1"/>
  <c r="J71" i="2"/>
  <c r="BK365" i="1"/>
  <c r="BL365" i="1" s="1"/>
  <c r="BM365" i="1" s="1"/>
  <c r="J365" i="2"/>
  <c r="BK92" i="1"/>
  <c r="BL92" i="1" s="1"/>
  <c r="BM92" i="1" s="1"/>
  <c r="J92" i="2"/>
  <c r="BK639" i="1"/>
  <c r="BL639" i="1" s="1"/>
  <c r="BM639" i="1" s="1"/>
  <c r="J647" i="2"/>
  <c r="BK231" i="1"/>
  <c r="BL231" i="1" s="1"/>
  <c r="BM231" i="1" s="1"/>
  <c r="J231" i="2"/>
  <c r="J280" i="2"/>
  <c r="J375" i="2"/>
  <c r="BK749" i="1"/>
  <c r="BL749" i="1" s="1"/>
  <c r="BM749" i="1" s="1"/>
  <c r="J749" i="2"/>
  <c r="BK492" i="1"/>
  <c r="BL492" i="1" s="1"/>
  <c r="BM492" i="1" s="1"/>
  <c r="J492" i="2"/>
  <c r="BK603" i="1"/>
  <c r="BL603" i="1" s="1"/>
  <c r="BM603" i="1" s="1"/>
  <c r="J603" i="2"/>
  <c r="J634" i="2"/>
  <c r="BK721" i="1"/>
  <c r="BL721" i="1" s="1"/>
  <c r="BM721" i="1" s="1"/>
  <c r="J721" i="2"/>
  <c r="J680" i="2"/>
  <c r="J775" i="2"/>
  <c r="BK335" i="1"/>
  <c r="BL335" i="1" s="1"/>
  <c r="BM335" i="1" s="1"/>
  <c r="J335" i="2"/>
  <c r="J509" i="2"/>
  <c r="J236" i="2"/>
  <c r="BK402" i="1"/>
  <c r="BL402" i="1" s="1"/>
  <c r="BM402" i="1" s="1"/>
  <c r="J402" i="2"/>
  <c r="BK432" i="1"/>
  <c r="BL432" i="1" s="1"/>
  <c r="BM432" i="1" s="1"/>
  <c r="J432" i="2"/>
  <c r="J95" i="2"/>
  <c r="BK483" i="1"/>
  <c r="BL483" i="1" s="1"/>
  <c r="BM483" i="1" s="1"/>
  <c r="J483" i="2"/>
  <c r="J88" i="2"/>
  <c r="BK254" i="1"/>
  <c r="BL254" i="1" s="1"/>
  <c r="BM254" i="1" s="1"/>
  <c r="J254" i="2"/>
  <c r="BK675" i="1"/>
  <c r="BL675" i="1" s="1"/>
  <c r="BM675" i="1" s="1"/>
  <c r="J675" i="2"/>
  <c r="J67" i="2"/>
  <c r="BK416" i="1"/>
  <c r="BL416" i="1" s="1"/>
  <c r="BM416" i="1" s="1"/>
  <c r="J416" i="2"/>
  <c r="BK642" i="1"/>
  <c r="BL642" i="1" s="1"/>
  <c r="BM642" i="1" s="1"/>
  <c r="J220" i="2"/>
  <c r="J331" i="2"/>
  <c r="BK48" i="1"/>
  <c r="BL48" i="1" s="1"/>
  <c r="BM48" i="1" s="1"/>
  <c r="J48" i="2"/>
  <c r="BK261" i="1"/>
  <c r="BL261" i="1" s="1"/>
  <c r="BM261" i="1" s="1"/>
  <c r="J261" i="2"/>
  <c r="BK772" i="1"/>
  <c r="BL772" i="1" s="1"/>
  <c r="BM772" i="1" s="1"/>
  <c r="J772" i="2"/>
  <c r="BK64" i="1"/>
  <c r="BL64" i="1" s="1"/>
  <c r="BM64" i="1" s="1"/>
  <c r="J64" i="2"/>
  <c r="BK122" i="1"/>
  <c r="BL122" i="1" s="1"/>
  <c r="BM122" i="1" s="1"/>
  <c r="J122" i="2"/>
  <c r="BK159" i="1"/>
  <c r="BL159" i="1" s="1"/>
  <c r="BM159" i="1" s="1"/>
  <c r="J159" i="2"/>
  <c r="J176" i="2"/>
  <c r="BK640" i="1"/>
  <c r="BL640" i="1" s="1"/>
  <c r="BM640" i="1" s="1"/>
  <c r="J640" i="2"/>
  <c r="BK661" i="1"/>
  <c r="BL661" i="1" s="1"/>
  <c r="BM661" i="1" s="1"/>
  <c r="J661" i="2"/>
  <c r="BK388" i="1"/>
  <c r="BL388" i="1" s="1"/>
  <c r="BM388" i="1" s="1"/>
  <c r="J388" i="2"/>
  <c r="BK499" i="1"/>
  <c r="BL499" i="1" s="1"/>
  <c r="BM499" i="1" s="1"/>
  <c r="J499" i="2"/>
  <c r="BK506" i="1"/>
  <c r="BL506" i="1" s="1"/>
  <c r="BM506" i="1" s="1"/>
  <c r="J506" i="2"/>
  <c r="BK601" i="1"/>
  <c r="BL601" i="1" s="1"/>
  <c r="BM601" i="1" s="1"/>
  <c r="J601" i="2"/>
  <c r="J576" i="2"/>
  <c r="J671" i="2"/>
  <c r="BK490" i="1"/>
  <c r="BL490" i="1" s="1"/>
  <c r="BM490" i="1" s="1"/>
  <c r="J490" i="2"/>
  <c r="J287" i="2"/>
  <c r="J125" i="2"/>
  <c r="J53" i="2"/>
  <c r="BK788" i="1"/>
  <c r="BL788" i="1" s="1"/>
  <c r="BM788" i="1" s="1"/>
  <c r="J788" i="2"/>
  <c r="BK550" i="1"/>
  <c r="BL550" i="1" s="1"/>
  <c r="BM550" i="1" s="1"/>
  <c r="J550" i="2"/>
  <c r="BK113" i="1"/>
  <c r="BL113" i="1" s="1"/>
  <c r="BM113" i="1" s="1"/>
  <c r="J113" i="2"/>
  <c r="J694" i="2"/>
  <c r="BK307" i="1"/>
  <c r="BL307" i="1" s="1"/>
  <c r="BM307" i="1" s="1"/>
  <c r="J307" i="2"/>
  <c r="BK557" i="1"/>
  <c r="BL557" i="1" s="1"/>
  <c r="BM557" i="1" s="1"/>
  <c r="J557" i="2"/>
  <c r="BK268" i="1"/>
  <c r="BL268" i="1" s="1"/>
  <c r="BM268" i="1" s="1"/>
  <c r="J268" i="2"/>
  <c r="BK379" i="1"/>
  <c r="BL379" i="1" s="1"/>
  <c r="BM379" i="1" s="1"/>
  <c r="J379" i="2"/>
  <c r="BK418" i="1"/>
  <c r="BL418" i="1" s="1"/>
  <c r="BM418" i="1" s="1"/>
  <c r="J418" i="2"/>
  <c r="BK513" i="1"/>
  <c r="BL513" i="1" s="1"/>
  <c r="BM513" i="1" s="1"/>
  <c r="J513" i="2"/>
  <c r="BK543" i="1"/>
  <c r="BL543" i="1" s="1"/>
  <c r="BM543" i="1" s="1"/>
  <c r="J543" i="2"/>
  <c r="BK196" i="1"/>
  <c r="BL196" i="1" s="1"/>
  <c r="BM196" i="1" s="1"/>
  <c r="J606" i="2"/>
  <c r="J139" i="2"/>
  <c r="J162" i="2"/>
  <c r="J257" i="2"/>
  <c r="BK455" i="1"/>
  <c r="BL455" i="1" s="1"/>
  <c r="BM455" i="1" s="1"/>
  <c r="J310" i="2"/>
  <c r="AR770" i="2"/>
  <c r="AG32" i="2"/>
  <c r="AN32" i="2"/>
  <c r="AC32" i="2"/>
  <c r="AJ32" i="2"/>
  <c r="AI32" i="2"/>
  <c r="AF32" i="2"/>
  <c r="AH32" i="2"/>
  <c r="AB32" i="2"/>
  <c r="AK32" i="2"/>
  <c r="AM32" i="2"/>
  <c r="AA32" i="2"/>
  <c r="Z32" i="2"/>
  <c r="AD32" i="2"/>
  <c r="AL32" i="2"/>
  <c r="BK462" i="1" l="1"/>
  <c r="BL462" i="1" s="1"/>
  <c r="BM462" i="1" s="1"/>
  <c r="J624" i="2"/>
  <c r="AI365" i="2"/>
  <c r="AJ365" i="2" s="1"/>
  <c r="AK365" i="2" s="1"/>
  <c r="AL365" i="2" s="1"/>
  <c r="AM365" i="2" s="1"/>
  <c r="AN365" i="2" s="1"/>
  <c r="K472" i="1"/>
  <c r="J472" i="2"/>
  <c r="L458" i="1"/>
  <c r="K458" i="2"/>
  <c r="L442" i="1"/>
  <c r="K442" i="2"/>
  <c r="L449" i="1"/>
  <c r="K449" i="2"/>
  <c r="L465" i="1"/>
  <c r="K465" i="2"/>
  <c r="L455" i="1"/>
  <c r="L455" i="2" s="1"/>
  <c r="L453" i="1"/>
  <c r="L453" i="2" s="1"/>
  <c r="L446" i="1"/>
  <c r="L446" i="2" s="1"/>
  <c r="L462" i="1"/>
  <c r="L462" i="2" s="1"/>
  <c r="L469" i="1"/>
  <c r="L469" i="2" s="1"/>
  <c r="L439" i="1"/>
  <c r="L439" i="2" s="1"/>
  <c r="L194" i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K194" i="2"/>
  <c r="L180" i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K180" i="2"/>
  <c r="L187" i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K187" i="2"/>
  <c r="L203" i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K203" i="2"/>
  <c r="L196" i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Y196" i="1" s="1"/>
  <c r="K196" i="2"/>
  <c r="J183" i="2"/>
  <c r="J190" i="2"/>
  <c r="J213" i="2"/>
  <c r="J206" i="2"/>
  <c r="J199" i="2"/>
  <c r="BK210" i="1"/>
  <c r="BL210" i="1" s="1"/>
  <c r="BM210" i="1" s="1"/>
  <c r="L210" i="1"/>
  <c r="K654" i="1"/>
  <c r="BK654" i="1" s="1"/>
  <c r="BL654" i="1" s="1"/>
  <c r="BM654" i="1" s="1"/>
  <c r="J658" i="1"/>
  <c r="J658" i="2" s="1"/>
  <c r="M173" i="1"/>
  <c r="N173" i="1" s="1"/>
  <c r="N177" i="1" s="1"/>
  <c r="AO659" i="1"/>
  <c r="AP659" i="1" s="1"/>
  <c r="AQ659" i="1" s="1"/>
  <c r="AR659" i="1" s="1"/>
  <c r="AS659" i="1" s="1"/>
  <c r="AT659" i="1" s="1"/>
  <c r="AU659" i="1" s="1"/>
  <c r="AV659" i="1" s="1"/>
  <c r="AW659" i="1" s="1"/>
  <c r="AX659" i="1" s="1"/>
  <c r="AY659" i="1" s="1"/>
  <c r="AZ659" i="1" s="1"/>
  <c r="BA659" i="1" s="1"/>
  <c r="BB659" i="1" s="1"/>
  <c r="BC659" i="1" s="1"/>
  <c r="BD659" i="1" s="1"/>
  <c r="BE659" i="1" s="1"/>
  <c r="BF659" i="1" s="1"/>
  <c r="BG659" i="1" s="1"/>
  <c r="BH659" i="1" s="1"/>
  <c r="AO770" i="1"/>
  <c r="AP770" i="1" s="1"/>
  <c r="AQ770" i="1" s="1"/>
  <c r="AR770" i="1" s="1"/>
  <c r="AS770" i="1" s="1"/>
  <c r="AT770" i="1" s="1"/>
  <c r="AU770" i="1" s="1"/>
  <c r="AV770" i="1" s="1"/>
  <c r="AW770" i="1" s="1"/>
  <c r="AX770" i="1" s="1"/>
  <c r="AY770" i="1" s="1"/>
  <c r="AZ770" i="1" s="1"/>
  <c r="BA770" i="1" s="1"/>
  <c r="BB770" i="1" s="1"/>
  <c r="BC770" i="1" s="1"/>
  <c r="BD770" i="1" s="1"/>
  <c r="BE770" i="1" s="1"/>
  <c r="BF770" i="1" s="1"/>
  <c r="BG770" i="1" s="1"/>
  <c r="BH770" i="1" s="1"/>
  <c r="AO678" i="1"/>
  <c r="AP678" i="1" s="1"/>
  <c r="AQ678" i="1" s="1"/>
  <c r="AR678" i="1" s="1"/>
  <c r="AS678" i="1" s="1"/>
  <c r="AT678" i="1" s="1"/>
  <c r="AU678" i="1" s="1"/>
  <c r="AV678" i="1" s="1"/>
  <c r="AW678" i="1" s="1"/>
  <c r="AX678" i="1" s="1"/>
  <c r="AY678" i="1" s="1"/>
  <c r="AZ678" i="1" s="1"/>
  <c r="BA678" i="1" s="1"/>
  <c r="BB678" i="1" s="1"/>
  <c r="BC678" i="1" s="1"/>
  <c r="BD678" i="1" s="1"/>
  <c r="BE678" i="1" s="1"/>
  <c r="BF678" i="1" s="1"/>
  <c r="BG678" i="1" s="1"/>
  <c r="BH678" i="1" s="1"/>
  <c r="AO794" i="1"/>
  <c r="AP794" i="1" s="1"/>
  <c r="AQ794" i="1" s="1"/>
  <c r="AR794" i="1" s="1"/>
  <c r="AS794" i="1" s="1"/>
  <c r="AT794" i="1" s="1"/>
  <c r="AU794" i="1" s="1"/>
  <c r="AV794" i="1" s="1"/>
  <c r="AW794" i="1" s="1"/>
  <c r="AX794" i="1" s="1"/>
  <c r="AY794" i="1" s="1"/>
  <c r="AZ794" i="1" s="1"/>
  <c r="BA794" i="1" s="1"/>
  <c r="BB794" i="1" s="1"/>
  <c r="BC794" i="1" s="1"/>
  <c r="BD794" i="1" s="1"/>
  <c r="BE794" i="1" s="1"/>
  <c r="BF794" i="1" s="1"/>
  <c r="BG794" i="1" s="1"/>
  <c r="BH794" i="1" s="1"/>
  <c r="AO771" i="1"/>
  <c r="AP771" i="1" s="1"/>
  <c r="AQ771" i="1" s="1"/>
  <c r="AR771" i="1" s="1"/>
  <c r="AS771" i="1" s="1"/>
  <c r="AT771" i="1" s="1"/>
  <c r="AU771" i="1" s="1"/>
  <c r="AV771" i="1" s="1"/>
  <c r="AW771" i="1" s="1"/>
  <c r="AX771" i="1" s="1"/>
  <c r="AY771" i="1" s="1"/>
  <c r="AZ771" i="1" s="1"/>
  <c r="BA771" i="1" s="1"/>
  <c r="BB771" i="1" s="1"/>
  <c r="BC771" i="1" s="1"/>
  <c r="BD771" i="1" s="1"/>
  <c r="BE771" i="1" s="1"/>
  <c r="BF771" i="1" s="1"/>
  <c r="BG771" i="1" s="1"/>
  <c r="BH771" i="1" s="1"/>
  <c r="AO769" i="1"/>
  <c r="AP769" i="1" s="1"/>
  <c r="AQ769" i="1" s="1"/>
  <c r="AR769" i="1" s="1"/>
  <c r="AS769" i="1" s="1"/>
  <c r="AT769" i="1" s="1"/>
  <c r="AU769" i="1" s="1"/>
  <c r="AV769" i="1" s="1"/>
  <c r="AW769" i="1" s="1"/>
  <c r="AX769" i="1" s="1"/>
  <c r="AY769" i="1" s="1"/>
  <c r="AZ769" i="1" s="1"/>
  <c r="BA769" i="1" s="1"/>
  <c r="BB769" i="1" s="1"/>
  <c r="BC769" i="1" s="1"/>
  <c r="BD769" i="1" s="1"/>
  <c r="BE769" i="1" s="1"/>
  <c r="BF769" i="1" s="1"/>
  <c r="BG769" i="1" s="1"/>
  <c r="BH769" i="1" s="1"/>
  <c r="AO767" i="1"/>
  <c r="AP767" i="1" s="1"/>
  <c r="AQ767" i="1" s="1"/>
  <c r="AR767" i="1" s="1"/>
  <c r="AS767" i="1" s="1"/>
  <c r="AT767" i="1" s="1"/>
  <c r="AU767" i="1" s="1"/>
  <c r="AV767" i="1" s="1"/>
  <c r="AW767" i="1" s="1"/>
  <c r="AX767" i="1" s="1"/>
  <c r="AY767" i="1" s="1"/>
  <c r="AZ767" i="1" s="1"/>
  <c r="BA767" i="1" s="1"/>
  <c r="BB767" i="1" s="1"/>
  <c r="BC767" i="1" s="1"/>
  <c r="BD767" i="1" s="1"/>
  <c r="BE767" i="1" s="1"/>
  <c r="BF767" i="1" s="1"/>
  <c r="BG767" i="1" s="1"/>
  <c r="BH767" i="1" s="1"/>
  <c r="AO676" i="1"/>
  <c r="AP676" i="1" s="1"/>
  <c r="AQ676" i="1" s="1"/>
  <c r="AR676" i="1" s="1"/>
  <c r="AS676" i="1" s="1"/>
  <c r="AT676" i="1" s="1"/>
  <c r="AU676" i="1" s="1"/>
  <c r="AV676" i="1" s="1"/>
  <c r="AW676" i="1" s="1"/>
  <c r="AX676" i="1" s="1"/>
  <c r="AY676" i="1" s="1"/>
  <c r="AZ676" i="1" s="1"/>
  <c r="BA676" i="1" s="1"/>
  <c r="BB676" i="1" s="1"/>
  <c r="BC676" i="1" s="1"/>
  <c r="BD676" i="1" s="1"/>
  <c r="BE676" i="1" s="1"/>
  <c r="BF676" i="1" s="1"/>
  <c r="BG676" i="1" s="1"/>
  <c r="BH676" i="1" s="1"/>
  <c r="AO710" i="1"/>
  <c r="AP710" i="1" s="1"/>
  <c r="AQ710" i="1" s="1"/>
  <c r="AR710" i="1" s="1"/>
  <c r="AS710" i="1" s="1"/>
  <c r="AT710" i="1" s="1"/>
  <c r="AU710" i="1" s="1"/>
  <c r="AV710" i="1" s="1"/>
  <c r="AW710" i="1" s="1"/>
  <c r="AX710" i="1" s="1"/>
  <c r="AY710" i="1" s="1"/>
  <c r="AZ710" i="1" s="1"/>
  <c r="BA710" i="1" s="1"/>
  <c r="BB710" i="1" s="1"/>
  <c r="BC710" i="1" s="1"/>
  <c r="BD710" i="1" s="1"/>
  <c r="BE710" i="1" s="1"/>
  <c r="BF710" i="1" s="1"/>
  <c r="BG710" i="1" s="1"/>
  <c r="BH710" i="1" s="1"/>
  <c r="AO766" i="1"/>
  <c r="AP766" i="1" s="1"/>
  <c r="AQ766" i="1" s="1"/>
  <c r="AR766" i="1" s="1"/>
  <c r="AS766" i="1" s="1"/>
  <c r="AT766" i="1" s="1"/>
  <c r="AU766" i="1" s="1"/>
  <c r="AV766" i="1" s="1"/>
  <c r="AW766" i="1" s="1"/>
  <c r="AX766" i="1" s="1"/>
  <c r="AY766" i="1" s="1"/>
  <c r="AZ766" i="1" s="1"/>
  <c r="BA766" i="1" s="1"/>
  <c r="BB766" i="1" s="1"/>
  <c r="BC766" i="1" s="1"/>
  <c r="BD766" i="1" s="1"/>
  <c r="BE766" i="1" s="1"/>
  <c r="BF766" i="1" s="1"/>
  <c r="BG766" i="1" s="1"/>
  <c r="BH766" i="1" s="1"/>
  <c r="AO683" i="1"/>
  <c r="AP683" i="1" s="1"/>
  <c r="AQ683" i="1" s="1"/>
  <c r="AR683" i="1" s="1"/>
  <c r="AS683" i="1" s="1"/>
  <c r="AT683" i="1" s="1"/>
  <c r="AU683" i="1" s="1"/>
  <c r="AV683" i="1" s="1"/>
  <c r="AW683" i="1" s="1"/>
  <c r="AX683" i="1" s="1"/>
  <c r="AY683" i="1" s="1"/>
  <c r="AZ683" i="1" s="1"/>
  <c r="BA683" i="1" s="1"/>
  <c r="BB683" i="1" s="1"/>
  <c r="BC683" i="1" s="1"/>
  <c r="BD683" i="1" s="1"/>
  <c r="BE683" i="1" s="1"/>
  <c r="BF683" i="1" s="1"/>
  <c r="BG683" i="1" s="1"/>
  <c r="BH683" i="1" s="1"/>
  <c r="AO704" i="1"/>
  <c r="AP704" i="1" s="1"/>
  <c r="AQ704" i="1" s="1"/>
  <c r="AR704" i="1" s="1"/>
  <c r="AS704" i="1" s="1"/>
  <c r="AT704" i="1" s="1"/>
  <c r="AU704" i="1" s="1"/>
  <c r="AV704" i="1" s="1"/>
  <c r="AW704" i="1" s="1"/>
  <c r="AX704" i="1" s="1"/>
  <c r="AY704" i="1" s="1"/>
  <c r="AZ704" i="1" s="1"/>
  <c r="BA704" i="1" s="1"/>
  <c r="BB704" i="1" s="1"/>
  <c r="BC704" i="1" s="1"/>
  <c r="BD704" i="1" s="1"/>
  <c r="BE704" i="1" s="1"/>
  <c r="BF704" i="1" s="1"/>
  <c r="BG704" i="1" s="1"/>
  <c r="BH704" i="1" s="1"/>
  <c r="J631" i="2"/>
  <c r="BK469" i="1"/>
  <c r="BL469" i="1" s="1"/>
  <c r="BM469" i="1" s="1"/>
  <c r="M638" i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X638" i="1" s="1"/>
  <c r="Y638" i="1" s="1"/>
  <c r="Z638" i="1" s="1"/>
  <c r="AA638" i="1" s="1"/>
  <c r="AB638" i="1" s="1"/>
  <c r="AC638" i="1" s="1"/>
  <c r="AD638" i="1" s="1"/>
  <c r="AE638" i="1" s="1"/>
  <c r="AF638" i="1" s="1"/>
  <c r="AG638" i="1" s="1"/>
  <c r="AH638" i="1" s="1"/>
  <c r="AI638" i="1" s="1"/>
  <c r="AJ638" i="1" s="1"/>
  <c r="AK638" i="1" s="1"/>
  <c r="AL638" i="1" s="1"/>
  <c r="AM638" i="1" s="1"/>
  <c r="AN638" i="1" s="1"/>
  <c r="AO638" i="1" s="1"/>
  <c r="AP638" i="1" s="1"/>
  <c r="AQ638" i="1" s="1"/>
  <c r="AR638" i="1" s="1"/>
  <c r="AS638" i="1" s="1"/>
  <c r="AT638" i="1" s="1"/>
  <c r="AU638" i="1" s="1"/>
  <c r="AV638" i="1" s="1"/>
  <c r="AW638" i="1" s="1"/>
  <c r="AX638" i="1" s="1"/>
  <c r="AY638" i="1" s="1"/>
  <c r="AZ638" i="1" s="1"/>
  <c r="BA638" i="1" s="1"/>
  <c r="BB638" i="1" s="1"/>
  <c r="BC638" i="1" s="1"/>
  <c r="BD638" i="1" s="1"/>
  <c r="BE638" i="1" s="1"/>
  <c r="BF638" i="1" s="1"/>
  <c r="BG638" i="1" s="1"/>
  <c r="BH638" i="1" s="1"/>
  <c r="U639" i="1"/>
  <c r="S641" i="1"/>
  <c r="W639" i="1"/>
  <c r="O641" i="1"/>
  <c r="Q642" i="1"/>
  <c r="X641" i="1"/>
  <c r="N641" i="1"/>
  <c r="X642" i="1"/>
  <c r="L624" i="1"/>
  <c r="BK624" i="1"/>
  <c r="BL624" i="1" s="1"/>
  <c r="BM624" i="1" s="1"/>
  <c r="K636" i="2"/>
  <c r="S639" i="1"/>
  <c r="X639" i="1"/>
  <c r="V641" i="1"/>
  <c r="W641" i="1"/>
  <c r="N642" i="1"/>
  <c r="Y639" i="1"/>
  <c r="AB639" i="1" s="1"/>
  <c r="N639" i="1"/>
  <c r="Q641" i="1"/>
  <c r="M642" i="1"/>
  <c r="R642" i="1"/>
  <c r="L643" i="1"/>
  <c r="BK643" i="1"/>
  <c r="BL643" i="1" s="1"/>
  <c r="BM643" i="1" s="1"/>
  <c r="K625" i="2"/>
  <c r="R639" i="1"/>
  <c r="O639" i="1"/>
  <c r="T641" i="1"/>
  <c r="Y642" i="1"/>
  <c r="AA642" i="1" s="1"/>
  <c r="V642" i="1"/>
  <c r="M639" i="1"/>
  <c r="V639" i="1"/>
  <c r="Y641" i="1"/>
  <c r="AE641" i="1" s="1"/>
  <c r="O642" i="1"/>
  <c r="S642" i="1"/>
  <c r="L631" i="1"/>
  <c r="BK631" i="1"/>
  <c r="BL631" i="1" s="1"/>
  <c r="BM631" i="1" s="1"/>
  <c r="K639" i="2"/>
  <c r="P639" i="1"/>
  <c r="Q639" i="1"/>
  <c r="R641" i="1"/>
  <c r="M641" i="1"/>
  <c r="P642" i="1"/>
  <c r="U642" i="1"/>
  <c r="T639" i="1"/>
  <c r="P641" i="1"/>
  <c r="U641" i="1"/>
  <c r="W642" i="1"/>
  <c r="T642" i="1"/>
  <c r="L627" i="1"/>
  <c r="BK627" i="1"/>
  <c r="BL627" i="1" s="1"/>
  <c r="BM627" i="1" s="1"/>
  <c r="K632" i="2"/>
  <c r="L647" i="1"/>
  <c r="BK647" i="1"/>
  <c r="BL647" i="1" s="1"/>
  <c r="BM647" i="1" s="1"/>
  <c r="K637" i="2"/>
  <c r="AD205" i="1"/>
  <c r="AA205" i="1"/>
  <c r="AK205" i="1"/>
  <c r="AM205" i="1"/>
  <c r="AG205" i="1"/>
  <c r="AC205" i="1"/>
  <c r="AN205" i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Z205" i="1"/>
  <c r="AI205" i="1"/>
  <c r="AB205" i="1"/>
  <c r="AF205" i="1"/>
  <c r="AJ205" i="1"/>
  <c r="AE205" i="1"/>
  <c r="AH205" i="1"/>
  <c r="AL205" i="1"/>
  <c r="AB327" i="1"/>
  <c r="AM327" i="1"/>
  <c r="AI327" i="1"/>
  <c r="AN327" i="1"/>
  <c r="AO327" i="1" s="1"/>
  <c r="AP327" i="1" s="1"/>
  <c r="AQ327" i="1" s="1"/>
  <c r="AR327" i="1" s="1"/>
  <c r="AS327" i="1" s="1"/>
  <c r="AT327" i="1" s="1"/>
  <c r="AU327" i="1" s="1"/>
  <c r="AV327" i="1" s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BG327" i="1" s="1"/>
  <c r="BH327" i="1" s="1"/>
  <c r="AF327" i="1"/>
  <c r="AE327" i="1"/>
  <c r="AA327" i="1"/>
  <c r="AL327" i="1"/>
  <c r="AH327" i="1"/>
  <c r="AK327" i="1"/>
  <c r="AD327" i="1"/>
  <c r="Z327" i="1"/>
  <c r="AJ327" i="1"/>
  <c r="AC327" i="1"/>
  <c r="AG327" i="1"/>
  <c r="AL386" i="1"/>
  <c r="AI386" i="1"/>
  <c r="AD386" i="1"/>
  <c r="AG386" i="1"/>
  <c r="AK386" i="1"/>
  <c r="AA386" i="1"/>
  <c r="AC386" i="1"/>
  <c r="AN386" i="1"/>
  <c r="AO386" i="1" s="1"/>
  <c r="AP386" i="1" s="1"/>
  <c r="AQ386" i="1" s="1"/>
  <c r="AR386" i="1" s="1"/>
  <c r="AS386" i="1" s="1"/>
  <c r="AT386" i="1" s="1"/>
  <c r="AU386" i="1" s="1"/>
  <c r="AV386" i="1" s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BG386" i="1" s="1"/>
  <c r="BH386" i="1" s="1"/>
  <c r="AJ386" i="1"/>
  <c r="AF386" i="1"/>
  <c r="AB386" i="1"/>
  <c r="AM386" i="1"/>
  <c r="AH386" i="1"/>
  <c r="AE386" i="1"/>
  <c r="Z386" i="1"/>
  <c r="AD623" i="1"/>
  <c r="Z623" i="1"/>
  <c r="AK623" i="1"/>
  <c r="AG623" i="1"/>
  <c r="AC623" i="1"/>
  <c r="AN623" i="1"/>
  <c r="AO623" i="1" s="1"/>
  <c r="AP623" i="1" s="1"/>
  <c r="AQ623" i="1" s="1"/>
  <c r="AR623" i="1" s="1"/>
  <c r="AS623" i="1" s="1"/>
  <c r="AT623" i="1" s="1"/>
  <c r="AU623" i="1" s="1"/>
  <c r="AV623" i="1" s="1"/>
  <c r="AW623" i="1" s="1"/>
  <c r="AX623" i="1" s="1"/>
  <c r="AY623" i="1" s="1"/>
  <c r="AZ623" i="1" s="1"/>
  <c r="BA623" i="1" s="1"/>
  <c r="BB623" i="1" s="1"/>
  <c r="BC623" i="1" s="1"/>
  <c r="BD623" i="1" s="1"/>
  <c r="BE623" i="1" s="1"/>
  <c r="BF623" i="1" s="1"/>
  <c r="BG623" i="1" s="1"/>
  <c r="BH623" i="1" s="1"/>
  <c r="AB623" i="1"/>
  <c r="AF623" i="1"/>
  <c r="AA623" i="1"/>
  <c r="AM623" i="1"/>
  <c r="AJ623" i="1"/>
  <c r="AE623" i="1"/>
  <c r="AI623" i="1"/>
  <c r="AL623" i="1"/>
  <c r="AH623" i="1"/>
  <c r="AM93" i="1"/>
  <c r="AA93" i="1"/>
  <c r="AE93" i="1"/>
  <c r="AI93" i="1"/>
  <c r="AL93" i="1"/>
  <c r="AH93" i="1"/>
  <c r="AD93" i="1"/>
  <c r="Z93" i="1"/>
  <c r="AK93" i="1"/>
  <c r="AG93" i="1"/>
  <c r="AC93" i="1"/>
  <c r="AN93" i="1"/>
  <c r="AO93" i="1" s="1"/>
  <c r="AP93" i="1" s="1"/>
  <c r="AQ93" i="1" s="1"/>
  <c r="AR93" i="1" s="1"/>
  <c r="AS93" i="1" s="1"/>
  <c r="AT93" i="1" s="1"/>
  <c r="AU93" i="1" s="1"/>
  <c r="AV93" i="1" s="1"/>
  <c r="AW93" i="1" s="1"/>
  <c r="AX93" i="1" s="1"/>
  <c r="AY93" i="1" s="1"/>
  <c r="AZ93" i="1" s="1"/>
  <c r="BA93" i="1" s="1"/>
  <c r="BB93" i="1" s="1"/>
  <c r="BC93" i="1" s="1"/>
  <c r="BD93" i="1" s="1"/>
  <c r="BE93" i="1" s="1"/>
  <c r="BF93" i="1" s="1"/>
  <c r="BG93" i="1" s="1"/>
  <c r="BH93" i="1" s="1"/>
  <c r="AJ93" i="1"/>
  <c r="AF93" i="1"/>
  <c r="AB93" i="1"/>
  <c r="AH39" i="1"/>
  <c r="AK39" i="1"/>
  <c r="Z39" i="1"/>
  <c r="AD39" i="1"/>
  <c r="AG39" i="1"/>
  <c r="AC39" i="1"/>
  <c r="AN39" i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AJ39" i="1"/>
  <c r="AF39" i="1"/>
  <c r="AB39" i="1"/>
  <c r="AM39" i="1"/>
  <c r="AI39" i="1"/>
  <c r="AE39" i="1"/>
  <c r="AA39" i="1"/>
  <c r="AL39" i="1"/>
  <c r="AM496" i="1"/>
  <c r="AG496" i="1"/>
  <c r="AE496" i="1"/>
  <c r="AF496" i="1"/>
  <c r="AL496" i="1"/>
  <c r="AC496" i="1"/>
  <c r="AD496" i="1"/>
  <c r="AB496" i="1"/>
  <c r="AH496" i="1"/>
  <c r="AA496" i="1"/>
  <c r="Z496" i="1"/>
  <c r="AN496" i="1"/>
  <c r="AO496" i="1" s="1"/>
  <c r="AP496" i="1" s="1"/>
  <c r="AQ496" i="1" s="1"/>
  <c r="AR496" i="1" s="1"/>
  <c r="AS496" i="1" s="1"/>
  <c r="AT496" i="1" s="1"/>
  <c r="AU496" i="1" s="1"/>
  <c r="AV496" i="1" s="1"/>
  <c r="AW496" i="1" s="1"/>
  <c r="AX496" i="1" s="1"/>
  <c r="AY496" i="1" s="1"/>
  <c r="AZ496" i="1" s="1"/>
  <c r="BA496" i="1" s="1"/>
  <c r="BB496" i="1" s="1"/>
  <c r="BC496" i="1" s="1"/>
  <c r="BD496" i="1" s="1"/>
  <c r="BE496" i="1" s="1"/>
  <c r="BF496" i="1" s="1"/>
  <c r="BG496" i="1" s="1"/>
  <c r="BH496" i="1" s="1"/>
  <c r="AJ496" i="1"/>
  <c r="AK496" i="1"/>
  <c r="AI496" i="1"/>
  <c r="AI774" i="1"/>
  <c r="AD774" i="1"/>
  <c r="AA774" i="1"/>
  <c r="AJ774" i="1"/>
  <c r="AH774" i="1"/>
  <c r="AE774" i="1"/>
  <c r="Z774" i="1"/>
  <c r="AC774" i="1"/>
  <c r="AG774" i="1"/>
  <c r="AB774" i="1"/>
  <c r="AN774" i="1"/>
  <c r="AM774" i="1"/>
  <c r="AF774" i="1"/>
  <c r="AK774" i="1"/>
  <c r="AL774" i="1"/>
  <c r="AM296" i="1"/>
  <c r="AA296" i="1"/>
  <c r="AE296" i="1"/>
  <c r="Z296" i="1"/>
  <c r="AL296" i="1"/>
  <c r="AI296" i="1"/>
  <c r="AD296" i="1"/>
  <c r="AH296" i="1"/>
  <c r="AK296" i="1"/>
  <c r="AG296" i="1"/>
  <c r="AC296" i="1"/>
  <c r="AN296" i="1"/>
  <c r="AO296" i="1" s="1"/>
  <c r="AP296" i="1" s="1"/>
  <c r="AQ296" i="1" s="1"/>
  <c r="AR296" i="1" s="1"/>
  <c r="AS296" i="1" s="1"/>
  <c r="AT296" i="1" s="1"/>
  <c r="AU296" i="1" s="1"/>
  <c r="AV296" i="1" s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AJ296" i="1"/>
  <c r="AF296" i="1"/>
  <c r="AB296" i="1"/>
  <c r="AJ609" i="1"/>
  <c r="AF609" i="1"/>
  <c r="AB609" i="1"/>
  <c r="AC609" i="1"/>
  <c r="AE609" i="1"/>
  <c r="AI609" i="1"/>
  <c r="AN609" i="1"/>
  <c r="AO609" i="1" s="1"/>
  <c r="AP609" i="1" s="1"/>
  <c r="AQ609" i="1" s="1"/>
  <c r="AR609" i="1" s="1"/>
  <c r="AS609" i="1" s="1"/>
  <c r="AT609" i="1" s="1"/>
  <c r="AU609" i="1" s="1"/>
  <c r="AV609" i="1" s="1"/>
  <c r="AW609" i="1" s="1"/>
  <c r="AX609" i="1" s="1"/>
  <c r="AY609" i="1" s="1"/>
  <c r="AZ609" i="1" s="1"/>
  <c r="BA609" i="1" s="1"/>
  <c r="BB609" i="1" s="1"/>
  <c r="BC609" i="1" s="1"/>
  <c r="BD609" i="1" s="1"/>
  <c r="BE609" i="1" s="1"/>
  <c r="BF609" i="1" s="1"/>
  <c r="BG609" i="1" s="1"/>
  <c r="BH609" i="1" s="1"/>
  <c r="AA609" i="1"/>
  <c r="AG609" i="1"/>
  <c r="AM609" i="1"/>
  <c r="Z609" i="1"/>
  <c r="AL609" i="1"/>
  <c r="AK609" i="1"/>
  <c r="AD609" i="1"/>
  <c r="AH609" i="1"/>
  <c r="AD622" i="1"/>
  <c r="AG622" i="1"/>
  <c r="AK622" i="1"/>
  <c r="Z622" i="1"/>
  <c r="AA622" i="1"/>
  <c r="AC622" i="1"/>
  <c r="AN622" i="1"/>
  <c r="AO622" i="1" s="1"/>
  <c r="AP622" i="1" s="1"/>
  <c r="AQ622" i="1" s="1"/>
  <c r="AR622" i="1" s="1"/>
  <c r="AS622" i="1" s="1"/>
  <c r="AT622" i="1" s="1"/>
  <c r="AU622" i="1" s="1"/>
  <c r="AV622" i="1" s="1"/>
  <c r="AW622" i="1" s="1"/>
  <c r="AX622" i="1" s="1"/>
  <c r="AY622" i="1" s="1"/>
  <c r="AZ622" i="1" s="1"/>
  <c r="BA622" i="1" s="1"/>
  <c r="BB622" i="1" s="1"/>
  <c r="BC622" i="1" s="1"/>
  <c r="BD622" i="1" s="1"/>
  <c r="BE622" i="1" s="1"/>
  <c r="BF622" i="1" s="1"/>
  <c r="BG622" i="1" s="1"/>
  <c r="BH622" i="1" s="1"/>
  <c r="AJ622" i="1"/>
  <c r="AM622" i="1"/>
  <c r="AL622" i="1"/>
  <c r="AF622" i="1"/>
  <c r="AB622" i="1"/>
  <c r="AI622" i="1"/>
  <c r="AE622" i="1"/>
  <c r="AH622" i="1"/>
  <c r="AB198" i="1"/>
  <c r="AK198" i="1"/>
  <c r="AI198" i="1"/>
  <c r="AE198" i="1"/>
  <c r="AA198" i="1"/>
  <c r="AD198" i="1"/>
  <c r="AH198" i="1"/>
  <c r="AC198" i="1"/>
  <c r="Z198" i="1"/>
  <c r="AM198" i="1"/>
  <c r="AG198" i="1"/>
  <c r="AL198" i="1"/>
  <c r="AN198" i="1"/>
  <c r="AO198" i="1" s="1"/>
  <c r="AP198" i="1" s="1"/>
  <c r="AQ198" i="1" s="1"/>
  <c r="AR198" i="1" s="1"/>
  <c r="AS198" i="1" s="1"/>
  <c r="AT198" i="1" s="1"/>
  <c r="AU198" i="1" s="1"/>
  <c r="AV198" i="1" s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AJ198" i="1"/>
  <c r="AF198" i="1"/>
  <c r="AA787" i="1"/>
  <c r="AL787" i="1"/>
  <c r="AH787" i="1"/>
  <c r="AK787" i="1"/>
  <c r="Z787" i="1"/>
  <c r="AF787" i="1"/>
  <c r="AG787" i="1"/>
  <c r="AD787" i="1"/>
  <c r="AN787" i="1"/>
  <c r="AJ787" i="1"/>
  <c r="AM787" i="1"/>
  <c r="AB787" i="1"/>
  <c r="AE787" i="1"/>
  <c r="AI787" i="1"/>
  <c r="AC787" i="1"/>
  <c r="AM633" i="1"/>
  <c r="AG633" i="1"/>
  <c r="AE633" i="1"/>
  <c r="AA633" i="1"/>
  <c r="AL633" i="1"/>
  <c r="AI633" i="1"/>
  <c r="AD633" i="1"/>
  <c r="Z633" i="1"/>
  <c r="AK633" i="1"/>
  <c r="AH633" i="1"/>
  <c r="AC633" i="1"/>
  <c r="AN633" i="1"/>
  <c r="AJ633" i="1"/>
  <c r="AF633" i="1"/>
  <c r="AB633" i="1"/>
  <c r="AD216" i="1"/>
  <c r="AI216" i="1"/>
  <c r="AK216" i="1"/>
  <c r="AG216" i="1"/>
  <c r="AC216" i="1"/>
  <c r="AN216" i="1"/>
  <c r="AO216" i="1" s="1"/>
  <c r="AP216" i="1" s="1"/>
  <c r="AQ216" i="1" s="1"/>
  <c r="AR216" i="1" s="1"/>
  <c r="AS216" i="1" s="1"/>
  <c r="AT216" i="1" s="1"/>
  <c r="AU216" i="1" s="1"/>
  <c r="AV216" i="1" s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AH216" i="1"/>
  <c r="AF216" i="1"/>
  <c r="AB216" i="1"/>
  <c r="AM216" i="1"/>
  <c r="AE216" i="1"/>
  <c r="Z216" i="1"/>
  <c r="AL216" i="1"/>
  <c r="AJ216" i="1"/>
  <c r="AC35" i="1"/>
  <c r="Z35" i="1"/>
  <c r="AK35" i="1"/>
  <c r="AN35" i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AD35" i="1"/>
  <c r="AH35" i="1"/>
  <c r="AL35" i="1"/>
  <c r="AA35" i="1"/>
  <c r="AE35" i="1"/>
  <c r="AI35" i="1"/>
  <c r="AM35" i="1"/>
  <c r="AB35" i="1"/>
  <c r="AF35" i="1"/>
  <c r="AJ35" i="1"/>
  <c r="AG35" i="1"/>
  <c r="AM83" i="1"/>
  <c r="AI83" i="1"/>
  <c r="AE83" i="1"/>
  <c r="AA83" i="1"/>
  <c r="AL83" i="1"/>
  <c r="AH83" i="1"/>
  <c r="AD83" i="1"/>
  <c r="Z83" i="1"/>
  <c r="AK83" i="1"/>
  <c r="AG83" i="1"/>
  <c r="AJ83" i="1"/>
  <c r="AN83" i="1"/>
  <c r="AO83" i="1" s="1"/>
  <c r="AP83" i="1" s="1"/>
  <c r="AQ83" i="1" s="1"/>
  <c r="AR83" i="1" s="1"/>
  <c r="AS83" i="1" s="1"/>
  <c r="AT83" i="1" s="1"/>
  <c r="AU83" i="1" s="1"/>
  <c r="AV83" i="1" s="1"/>
  <c r="AW83" i="1" s="1"/>
  <c r="AX83" i="1" s="1"/>
  <c r="AY83" i="1" s="1"/>
  <c r="AZ83" i="1" s="1"/>
  <c r="BA83" i="1" s="1"/>
  <c r="BB83" i="1" s="1"/>
  <c r="BC83" i="1" s="1"/>
  <c r="BD83" i="1" s="1"/>
  <c r="BE83" i="1" s="1"/>
  <c r="BF83" i="1" s="1"/>
  <c r="BG83" i="1" s="1"/>
  <c r="BH83" i="1" s="1"/>
  <c r="AB83" i="1"/>
  <c r="AF83" i="1"/>
  <c r="AC83" i="1"/>
  <c r="AE295" i="1"/>
  <c r="AA295" i="1"/>
  <c r="AL295" i="1"/>
  <c r="AH295" i="1"/>
  <c r="AJ295" i="1"/>
  <c r="AM295" i="1"/>
  <c r="AD295" i="1"/>
  <c r="AG295" i="1"/>
  <c r="AI295" i="1"/>
  <c r="AK295" i="1"/>
  <c r="Z295" i="1"/>
  <c r="AC295" i="1"/>
  <c r="AN295" i="1"/>
  <c r="AO295" i="1" s="1"/>
  <c r="AP295" i="1" s="1"/>
  <c r="AQ295" i="1" s="1"/>
  <c r="AR295" i="1" s="1"/>
  <c r="AS295" i="1" s="1"/>
  <c r="AT295" i="1" s="1"/>
  <c r="AU295" i="1" s="1"/>
  <c r="AV295" i="1" s="1"/>
  <c r="AW295" i="1" s="1"/>
  <c r="AX295" i="1" s="1"/>
  <c r="AY295" i="1" s="1"/>
  <c r="AZ295" i="1" s="1"/>
  <c r="BA295" i="1" s="1"/>
  <c r="BB295" i="1" s="1"/>
  <c r="BC295" i="1" s="1"/>
  <c r="BD295" i="1" s="1"/>
  <c r="BE295" i="1" s="1"/>
  <c r="BF295" i="1" s="1"/>
  <c r="BG295" i="1" s="1"/>
  <c r="BH295" i="1" s="1"/>
  <c r="AF295" i="1"/>
  <c r="AB295" i="1"/>
  <c r="AC777" i="1"/>
  <c r="AF777" i="1"/>
  <c r="AJ777" i="1"/>
  <c r="AM777" i="1"/>
  <c r="AB777" i="1"/>
  <c r="AL777" i="1"/>
  <c r="AI777" i="1"/>
  <c r="AG777" i="1"/>
  <c r="AA777" i="1"/>
  <c r="AE777" i="1"/>
  <c r="AH777" i="1"/>
  <c r="AD777" i="1"/>
  <c r="Z777" i="1"/>
  <c r="AK777" i="1"/>
  <c r="AN777" i="1"/>
  <c r="AM637" i="1"/>
  <c r="AI637" i="1"/>
  <c r="AE637" i="1"/>
  <c r="AA637" i="1"/>
  <c r="AC637" i="1"/>
  <c r="AH637" i="1"/>
  <c r="AB637" i="1"/>
  <c r="Z637" i="1"/>
  <c r="AL637" i="1"/>
  <c r="AG637" i="1"/>
  <c r="AJ637" i="1"/>
  <c r="AN637" i="1"/>
  <c r="AK637" i="1"/>
  <c r="AF637" i="1"/>
  <c r="AD637" i="1"/>
  <c r="AA394" i="1"/>
  <c r="AL394" i="1"/>
  <c r="AH394" i="1"/>
  <c r="AD394" i="1"/>
  <c r="Z394" i="1"/>
  <c r="AK394" i="1"/>
  <c r="AN394" i="1"/>
  <c r="AO394" i="1" s="1"/>
  <c r="AP394" i="1" s="1"/>
  <c r="AQ394" i="1" s="1"/>
  <c r="AR394" i="1" s="1"/>
  <c r="AS394" i="1" s="1"/>
  <c r="AT394" i="1" s="1"/>
  <c r="AU394" i="1" s="1"/>
  <c r="AV394" i="1" s="1"/>
  <c r="AW394" i="1" s="1"/>
  <c r="AX394" i="1" s="1"/>
  <c r="AY394" i="1" s="1"/>
  <c r="AZ394" i="1" s="1"/>
  <c r="BA394" i="1" s="1"/>
  <c r="BB394" i="1" s="1"/>
  <c r="BC394" i="1" s="1"/>
  <c r="BD394" i="1" s="1"/>
  <c r="BE394" i="1" s="1"/>
  <c r="BF394" i="1" s="1"/>
  <c r="BG394" i="1" s="1"/>
  <c r="BH394" i="1" s="1"/>
  <c r="AC394" i="1"/>
  <c r="AF394" i="1"/>
  <c r="AJ394" i="1"/>
  <c r="AM394" i="1"/>
  <c r="AB394" i="1"/>
  <c r="AG394" i="1"/>
  <c r="AI394" i="1"/>
  <c r="AE394" i="1"/>
  <c r="AA334" i="1"/>
  <c r="AL334" i="1"/>
  <c r="AH334" i="1"/>
  <c r="AK334" i="1"/>
  <c r="Z334" i="1"/>
  <c r="AD334" i="1"/>
  <c r="AG334" i="1"/>
  <c r="AC334" i="1"/>
  <c r="AN334" i="1"/>
  <c r="AO334" i="1" s="1"/>
  <c r="AP334" i="1" s="1"/>
  <c r="AQ334" i="1" s="1"/>
  <c r="AR334" i="1" s="1"/>
  <c r="AS334" i="1" s="1"/>
  <c r="AT334" i="1" s="1"/>
  <c r="AU334" i="1" s="1"/>
  <c r="AV334" i="1" s="1"/>
  <c r="AW334" i="1" s="1"/>
  <c r="AX334" i="1" s="1"/>
  <c r="AY334" i="1" s="1"/>
  <c r="AZ334" i="1" s="1"/>
  <c r="BA334" i="1" s="1"/>
  <c r="BB334" i="1" s="1"/>
  <c r="BC334" i="1" s="1"/>
  <c r="BD334" i="1" s="1"/>
  <c r="BE334" i="1" s="1"/>
  <c r="BF334" i="1" s="1"/>
  <c r="BG334" i="1" s="1"/>
  <c r="BH334" i="1" s="1"/>
  <c r="AJ334" i="1"/>
  <c r="AF334" i="1"/>
  <c r="AB334" i="1"/>
  <c r="AM334" i="1"/>
  <c r="AI334" i="1"/>
  <c r="AE334" i="1"/>
  <c r="AH734" i="1"/>
  <c r="AK734" i="1"/>
  <c r="Z734" i="1"/>
  <c r="AD734" i="1"/>
  <c r="AG734" i="1"/>
  <c r="AC734" i="1"/>
  <c r="AN734" i="1"/>
  <c r="AJ734" i="1"/>
  <c r="AF734" i="1"/>
  <c r="AB734" i="1"/>
  <c r="AM734" i="1"/>
  <c r="AI734" i="1"/>
  <c r="AE734" i="1"/>
  <c r="AA734" i="1"/>
  <c r="AL734" i="1"/>
  <c r="AL454" i="1"/>
  <c r="Z454" i="1"/>
  <c r="AD454" i="1"/>
  <c r="AN454" i="1"/>
  <c r="AO454" i="1" s="1"/>
  <c r="AP454" i="1" s="1"/>
  <c r="AQ454" i="1" s="1"/>
  <c r="AR454" i="1" s="1"/>
  <c r="AS454" i="1" s="1"/>
  <c r="AT454" i="1" s="1"/>
  <c r="AU454" i="1" s="1"/>
  <c r="AV454" i="1" s="1"/>
  <c r="AW454" i="1" s="1"/>
  <c r="AX454" i="1" s="1"/>
  <c r="AY454" i="1" s="1"/>
  <c r="AZ454" i="1" s="1"/>
  <c r="BA454" i="1" s="1"/>
  <c r="BB454" i="1" s="1"/>
  <c r="BC454" i="1" s="1"/>
  <c r="BD454" i="1" s="1"/>
  <c r="BE454" i="1" s="1"/>
  <c r="BF454" i="1" s="1"/>
  <c r="BG454" i="1" s="1"/>
  <c r="BH454" i="1" s="1"/>
  <c r="AB454" i="1"/>
  <c r="AA454" i="1"/>
  <c r="AK454" i="1"/>
  <c r="AM454" i="1"/>
  <c r="AG454" i="1"/>
  <c r="AC454" i="1"/>
  <c r="AH454" i="1"/>
  <c r="AJ454" i="1"/>
  <c r="AF454" i="1"/>
  <c r="AI454" i="1"/>
  <c r="AE454" i="1"/>
  <c r="AN244" i="1"/>
  <c r="AO244" i="1" s="1"/>
  <c r="AP244" i="1" s="1"/>
  <c r="AQ244" i="1" s="1"/>
  <c r="AR244" i="1" s="1"/>
  <c r="AS244" i="1" s="1"/>
  <c r="AT244" i="1" s="1"/>
  <c r="AU244" i="1" s="1"/>
  <c r="AV244" i="1" s="1"/>
  <c r="AW244" i="1" s="1"/>
  <c r="AX244" i="1" s="1"/>
  <c r="AY244" i="1" s="1"/>
  <c r="AZ244" i="1" s="1"/>
  <c r="BA244" i="1" s="1"/>
  <c r="BB244" i="1" s="1"/>
  <c r="BC244" i="1" s="1"/>
  <c r="BD244" i="1" s="1"/>
  <c r="BE244" i="1" s="1"/>
  <c r="BF244" i="1" s="1"/>
  <c r="BG244" i="1" s="1"/>
  <c r="BH244" i="1" s="1"/>
  <c r="AJ244" i="1"/>
  <c r="AF244" i="1"/>
  <c r="AB244" i="1"/>
  <c r="AM244" i="1"/>
  <c r="AI244" i="1"/>
  <c r="AL244" i="1"/>
  <c r="AA244" i="1"/>
  <c r="AK244" i="1"/>
  <c r="AH244" i="1"/>
  <c r="AE244" i="1"/>
  <c r="Z244" i="1"/>
  <c r="AD244" i="1"/>
  <c r="AG244" i="1"/>
  <c r="AC244" i="1"/>
  <c r="AM275" i="1"/>
  <c r="AJ275" i="1"/>
  <c r="AE275" i="1"/>
  <c r="AI275" i="1"/>
  <c r="AG275" i="1"/>
  <c r="AA275" i="1"/>
  <c r="AL275" i="1"/>
  <c r="AC275" i="1"/>
  <c r="AH275" i="1"/>
  <c r="AD275" i="1"/>
  <c r="Z275" i="1"/>
  <c r="AK275" i="1"/>
  <c r="AF275" i="1"/>
  <c r="AN275" i="1"/>
  <c r="AO275" i="1" s="1"/>
  <c r="AP275" i="1" s="1"/>
  <c r="AQ275" i="1" s="1"/>
  <c r="AR275" i="1" s="1"/>
  <c r="AS275" i="1" s="1"/>
  <c r="AT275" i="1" s="1"/>
  <c r="AU275" i="1" s="1"/>
  <c r="AV275" i="1" s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AB275" i="1"/>
  <c r="AE101" i="1"/>
  <c r="AA101" i="1"/>
  <c r="AL101" i="1"/>
  <c r="AH101" i="1"/>
  <c r="AD101" i="1"/>
  <c r="AG101" i="1"/>
  <c r="AK101" i="1"/>
  <c r="Z101" i="1"/>
  <c r="AC101" i="1"/>
  <c r="AN101" i="1"/>
  <c r="AO101" i="1" s="1"/>
  <c r="AP101" i="1" s="1"/>
  <c r="AQ101" i="1" s="1"/>
  <c r="AR101" i="1" s="1"/>
  <c r="AS101" i="1" s="1"/>
  <c r="AT101" i="1" s="1"/>
  <c r="AU101" i="1" s="1"/>
  <c r="AV101" i="1" s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AJ101" i="1"/>
  <c r="AF101" i="1"/>
  <c r="AB101" i="1"/>
  <c r="AM101" i="1"/>
  <c r="AI101" i="1"/>
  <c r="AE229" i="1"/>
  <c r="AB229" i="1"/>
  <c r="AK229" i="1"/>
  <c r="AL229" i="1"/>
  <c r="AM229" i="1"/>
  <c r="AH229" i="1"/>
  <c r="AD229" i="1"/>
  <c r="AG229" i="1"/>
  <c r="AI229" i="1"/>
  <c r="Z229" i="1"/>
  <c r="AA229" i="1"/>
  <c r="AF229" i="1"/>
  <c r="AC229" i="1"/>
  <c r="AN229" i="1"/>
  <c r="AO229" i="1" s="1"/>
  <c r="AP229" i="1" s="1"/>
  <c r="AQ229" i="1" s="1"/>
  <c r="AR229" i="1" s="1"/>
  <c r="AS229" i="1" s="1"/>
  <c r="AT229" i="1" s="1"/>
  <c r="AU229" i="1" s="1"/>
  <c r="AV229" i="1" s="1"/>
  <c r="AW229" i="1" s="1"/>
  <c r="AX229" i="1" s="1"/>
  <c r="AY229" i="1" s="1"/>
  <c r="AZ229" i="1" s="1"/>
  <c r="BA229" i="1" s="1"/>
  <c r="BB229" i="1" s="1"/>
  <c r="BC229" i="1" s="1"/>
  <c r="BD229" i="1" s="1"/>
  <c r="BE229" i="1" s="1"/>
  <c r="BF229" i="1" s="1"/>
  <c r="BG229" i="1" s="1"/>
  <c r="BH229" i="1" s="1"/>
  <c r="AJ229" i="1"/>
  <c r="AC234" i="1"/>
  <c r="AN234" i="1"/>
  <c r="AO234" i="1" s="1"/>
  <c r="AP234" i="1" s="1"/>
  <c r="AQ234" i="1" s="1"/>
  <c r="AR234" i="1" s="1"/>
  <c r="AS234" i="1" s="1"/>
  <c r="AT234" i="1" s="1"/>
  <c r="AU234" i="1" s="1"/>
  <c r="AV234" i="1" s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 s="1"/>
  <c r="BG234" i="1" s="1"/>
  <c r="BH234" i="1" s="1"/>
  <c r="AJ234" i="1"/>
  <c r="AM234" i="1"/>
  <c r="AB234" i="1"/>
  <c r="AL234" i="1"/>
  <c r="AD234" i="1"/>
  <c r="AI234" i="1"/>
  <c r="AF234" i="1"/>
  <c r="AA234" i="1"/>
  <c r="AE234" i="1"/>
  <c r="AH234" i="1"/>
  <c r="Z234" i="1"/>
  <c r="AK234" i="1"/>
  <c r="AG234" i="1"/>
  <c r="AD488" i="1"/>
  <c r="Z488" i="1"/>
  <c r="AK488" i="1"/>
  <c r="AG488" i="1"/>
  <c r="AC488" i="1"/>
  <c r="AN488" i="1"/>
  <c r="AO488" i="1" s="1"/>
  <c r="AP488" i="1" s="1"/>
  <c r="AQ488" i="1" s="1"/>
  <c r="AR488" i="1" s="1"/>
  <c r="AS488" i="1" s="1"/>
  <c r="AT488" i="1" s="1"/>
  <c r="AU488" i="1" s="1"/>
  <c r="AV488" i="1" s="1"/>
  <c r="AW488" i="1" s="1"/>
  <c r="AX488" i="1" s="1"/>
  <c r="AY488" i="1" s="1"/>
  <c r="AZ488" i="1" s="1"/>
  <c r="BA488" i="1" s="1"/>
  <c r="BB488" i="1" s="1"/>
  <c r="BC488" i="1" s="1"/>
  <c r="BD488" i="1" s="1"/>
  <c r="BE488" i="1" s="1"/>
  <c r="BF488" i="1" s="1"/>
  <c r="BG488" i="1" s="1"/>
  <c r="BH488" i="1" s="1"/>
  <c r="AJ488" i="1"/>
  <c r="AF488" i="1"/>
  <c r="AB488" i="1"/>
  <c r="AM488" i="1"/>
  <c r="AI488" i="1"/>
  <c r="AE488" i="1"/>
  <c r="AA488" i="1"/>
  <c r="AL488" i="1"/>
  <c r="AH488" i="1"/>
  <c r="AK202" i="1"/>
  <c r="Z202" i="1"/>
  <c r="AC202" i="1"/>
  <c r="AN202" i="1"/>
  <c r="AO202" i="1" s="1"/>
  <c r="AP202" i="1" s="1"/>
  <c r="AQ202" i="1" s="1"/>
  <c r="AR202" i="1" s="1"/>
  <c r="AS202" i="1" s="1"/>
  <c r="AT202" i="1" s="1"/>
  <c r="AU202" i="1" s="1"/>
  <c r="AV202" i="1" s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AJ202" i="1"/>
  <c r="AH202" i="1"/>
  <c r="AB202" i="1"/>
  <c r="AM202" i="1"/>
  <c r="AI202" i="1"/>
  <c r="AE202" i="1"/>
  <c r="AA202" i="1"/>
  <c r="AL202" i="1"/>
  <c r="AG202" i="1"/>
  <c r="AD202" i="1"/>
  <c r="AF202" i="1"/>
  <c r="AO366" i="1"/>
  <c r="AP366" i="1" s="1"/>
  <c r="AQ366" i="1" s="1"/>
  <c r="AR366" i="1" s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Z732" i="1"/>
  <c r="AK732" i="1"/>
  <c r="AG732" i="1"/>
  <c r="AC732" i="1"/>
  <c r="AN732" i="1"/>
  <c r="AJ732" i="1"/>
  <c r="AF732" i="1"/>
  <c r="AI732" i="1"/>
  <c r="AM732" i="1"/>
  <c r="AB732" i="1"/>
  <c r="AE732" i="1"/>
  <c r="AA732" i="1"/>
  <c r="AL732" i="1"/>
  <c r="AH732" i="1"/>
  <c r="AD732" i="1"/>
  <c r="AC629" i="1"/>
  <c r="AJ629" i="1"/>
  <c r="AE629" i="1"/>
  <c r="AH629" i="1"/>
  <c r="AF629" i="1"/>
  <c r="AB629" i="1"/>
  <c r="AM629" i="1"/>
  <c r="AI629" i="1"/>
  <c r="AN629" i="1"/>
  <c r="AD629" i="1"/>
  <c r="AK629" i="1"/>
  <c r="AA629" i="1"/>
  <c r="AL629" i="1"/>
  <c r="Z629" i="1"/>
  <c r="AG629" i="1"/>
  <c r="AF672" i="1"/>
  <c r="AB672" i="1"/>
  <c r="AM672" i="1"/>
  <c r="AI672" i="1"/>
  <c r="AE672" i="1"/>
  <c r="AA672" i="1"/>
  <c r="AD672" i="1"/>
  <c r="AH672" i="1"/>
  <c r="AC672" i="1"/>
  <c r="Z672" i="1"/>
  <c r="AL672" i="1"/>
  <c r="AG672" i="1"/>
  <c r="AK672" i="1"/>
  <c r="AN672" i="1"/>
  <c r="AJ672" i="1"/>
  <c r="AJ688" i="1"/>
  <c r="AE688" i="1"/>
  <c r="AB688" i="1"/>
  <c r="AN688" i="1"/>
  <c r="Z688" i="1"/>
  <c r="AI688" i="1"/>
  <c r="AF688" i="1"/>
  <c r="AD688" i="1"/>
  <c r="AA688" i="1"/>
  <c r="AL688" i="1"/>
  <c r="AH688" i="1"/>
  <c r="AK688" i="1"/>
  <c r="AM688" i="1"/>
  <c r="AC688" i="1"/>
  <c r="AG688" i="1"/>
  <c r="AJ186" i="1"/>
  <c r="AF186" i="1"/>
  <c r="AB186" i="1"/>
  <c r="AC186" i="1"/>
  <c r="AI186" i="1"/>
  <c r="AM186" i="1"/>
  <c r="AA186" i="1"/>
  <c r="AL186" i="1"/>
  <c r="AH186" i="1"/>
  <c r="AK186" i="1"/>
  <c r="Z186" i="1"/>
  <c r="AE186" i="1"/>
  <c r="AG186" i="1"/>
  <c r="AD186" i="1"/>
  <c r="AN186" i="1"/>
  <c r="AO186" i="1" s="1"/>
  <c r="AP186" i="1" s="1"/>
  <c r="AQ186" i="1" s="1"/>
  <c r="AR186" i="1" s="1"/>
  <c r="AS186" i="1" s="1"/>
  <c r="AT186" i="1" s="1"/>
  <c r="AU186" i="1" s="1"/>
  <c r="AV186" i="1" s="1"/>
  <c r="AW186" i="1" s="1"/>
  <c r="AX186" i="1" s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AN793" i="1"/>
  <c r="AJ793" i="1"/>
  <c r="AF793" i="1"/>
  <c r="AB793" i="1"/>
  <c r="AM793" i="1"/>
  <c r="AI793" i="1"/>
  <c r="AE793" i="1"/>
  <c r="AA793" i="1"/>
  <c r="AL793" i="1"/>
  <c r="Z793" i="1"/>
  <c r="AD793" i="1"/>
  <c r="AH793" i="1"/>
  <c r="AK793" i="1"/>
  <c r="AG793" i="1"/>
  <c r="AC793" i="1"/>
  <c r="AF612" i="1"/>
  <c r="AH612" i="1"/>
  <c r="AM612" i="1"/>
  <c r="AB612" i="1"/>
  <c r="AE612" i="1"/>
  <c r="AA612" i="1"/>
  <c r="AL612" i="1"/>
  <c r="AJ612" i="1"/>
  <c r="AK612" i="1"/>
  <c r="AD612" i="1"/>
  <c r="Z612" i="1"/>
  <c r="AG612" i="1"/>
  <c r="AC612" i="1"/>
  <c r="AN612" i="1"/>
  <c r="AO612" i="1" s="1"/>
  <c r="AP612" i="1" s="1"/>
  <c r="AQ612" i="1" s="1"/>
  <c r="AR612" i="1" s="1"/>
  <c r="AS612" i="1" s="1"/>
  <c r="AT612" i="1" s="1"/>
  <c r="AU612" i="1" s="1"/>
  <c r="AV612" i="1" s="1"/>
  <c r="AW612" i="1" s="1"/>
  <c r="AX612" i="1" s="1"/>
  <c r="AY612" i="1" s="1"/>
  <c r="AZ612" i="1" s="1"/>
  <c r="BA612" i="1" s="1"/>
  <c r="BB612" i="1" s="1"/>
  <c r="BC612" i="1" s="1"/>
  <c r="BD612" i="1" s="1"/>
  <c r="BE612" i="1" s="1"/>
  <c r="BF612" i="1" s="1"/>
  <c r="BG612" i="1" s="1"/>
  <c r="BH612" i="1" s="1"/>
  <c r="AI612" i="1"/>
  <c r="AH185" i="1"/>
  <c r="AK185" i="1"/>
  <c r="Z185" i="1"/>
  <c r="AJ185" i="1"/>
  <c r="AG185" i="1"/>
  <c r="AD185" i="1"/>
  <c r="AN185" i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AC185" i="1"/>
  <c r="AF185" i="1"/>
  <c r="AB185" i="1"/>
  <c r="AM185" i="1"/>
  <c r="AI185" i="1"/>
  <c r="AE185" i="1"/>
  <c r="AA185" i="1"/>
  <c r="AL185" i="1"/>
  <c r="AM345" i="1"/>
  <c r="AI345" i="1"/>
  <c r="AE345" i="1"/>
  <c r="AA345" i="1"/>
  <c r="AL345" i="1"/>
  <c r="AH345" i="1"/>
  <c r="AD345" i="1"/>
  <c r="Z345" i="1"/>
  <c r="AC345" i="1"/>
  <c r="AG345" i="1"/>
  <c r="AB345" i="1"/>
  <c r="AN345" i="1"/>
  <c r="AO345" i="1" s="1"/>
  <c r="AP345" i="1" s="1"/>
  <c r="AQ345" i="1" s="1"/>
  <c r="AR345" i="1" s="1"/>
  <c r="AS345" i="1" s="1"/>
  <c r="AT345" i="1" s="1"/>
  <c r="AU345" i="1" s="1"/>
  <c r="AV345" i="1" s="1"/>
  <c r="AW345" i="1" s="1"/>
  <c r="AX345" i="1" s="1"/>
  <c r="AY345" i="1" s="1"/>
  <c r="AZ345" i="1" s="1"/>
  <c r="BA345" i="1" s="1"/>
  <c r="BB345" i="1" s="1"/>
  <c r="BC345" i="1" s="1"/>
  <c r="BD345" i="1" s="1"/>
  <c r="BE345" i="1" s="1"/>
  <c r="BF345" i="1" s="1"/>
  <c r="BG345" i="1" s="1"/>
  <c r="BH345" i="1" s="1"/>
  <c r="AK345" i="1"/>
  <c r="AF345" i="1"/>
  <c r="AJ345" i="1"/>
  <c r="Z556" i="1"/>
  <c r="AM556" i="1"/>
  <c r="AG556" i="1"/>
  <c r="AA556" i="1"/>
  <c r="AK556" i="1"/>
  <c r="AL556" i="1"/>
  <c r="AC556" i="1"/>
  <c r="AJ556" i="1"/>
  <c r="AE556" i="1"/>
  <c r="AI556" i="1"/>
  <c r="AD556" i="1"/>
  <c r="AF556" i="1"/>
  <c r="AN556" i="1"/>
  <c r="AO556" i="1" s="1"/>
  <c r="AP556" i="1" s="1"/>
  <c r="AQ556" i="1" s="1"/>
  <c r="AR556" i="1" s="1"/>
  <c r="AS556" i="1" s="1"/>
  <c r="AT556" i="1" s="1"/>
  <c r="AU556" i="1" s="1"/>
  <c r="AV556" i="1" s="1"/>
  <c r="AW556" i="1" s="1"/>
  <c r="AX556" i="1" s="1"/>
  <c r="AY556" i="1" s="1"/>
  <c r="AZ556" i="1" s="1"/>
  <c r="BA556" i="1" s="1"/>
  <c r="BB556" i="1" s="1"/>
  <c r="BC556" i="1" s="1"/>
  <c r="BD556" i="1" s="1"/>
  <c r="BE556" i="1" s="1"/>
  <c r="BF556" i="1" s="1"/>
  <c r="BG556" i="1" s="1"/>
  <c r="BH556" i="1" s="1"/>
  <c r="AH556" i="1"/>
  <c r="AB556" i="1"/>
  <c r="AL218" i="1"/>
  <c r="AH218" i="1"/>
  <c r="AD218" i="1"/>
  <c r="Z218" i="1"/>
  <c r="AK218" i="1"/>
  <c r="AG218" i="1"/>
  <c r="AJ218" i="1"/>
  <c r="AN218" i="1"/>
  <c r="AO218" i="1" s="1"/>
  <c r="AP218" i="1" s="1"/>
  <c r="AQ218" i="1" s="1"/>
  <c r="AR218" i="1" s="1"/>
  <c r="AS218" i="1" s="1"/>
  <c r="AT218" i="1" s="1"/>
  <c r="AU218" i="1" s="1"/>
  <c r="AV218" i="1" s="1"/>
  <c r="AW218" i="1" s="1"/>
  <c r="AX218" i="1" s="1"/>
  <c r="AY218" i="1" s="1"/>
  <c r="AZ218" i="1" s="1"/>
  <c r="BA218" i="1" s="1"/>
  <c r="BB218" i="1" s="1"/>
  <c r="BC218" i="1" s="1"/>
  <c r="BD218" i="1" s="1"/>
  <c r="BE218" i="1" s="1"/>
  <c r="BF218" i="1" s="1"/>
  <c r="BG218" i="1" s="1"/>
  <c r="BH218" i="1" s="1"/>
  <c r="AI218" i="1"/>
  <c r="AF218" i="1"/>
  <c r="AC218" i="1"/>
  <c r="AM218" i="1"/>
  <c r="AB218" i="1"/>
  <c r="AE218" i="1"/>
  <c r="AA218" i="1"/>
  <c r="Z370" i="1"/>
  <c r="AK370" i="1"/>
  <c r="AG370" i="1"/>
  <c r="AC370" i="1"/>
  <c r="AM370" i="1"/>
  <c r="AJ370" i="1"/>
  <c r="AE370" i="1"/>
  <c r="AB370" i="1"/>
  <c r="AN370" i="1"/>
  <c r="AO370" i="1" s="1"/>
  <c r="AP370" i="1" s="1"/>
  <c r="AQ370" i="1" s="1"/>
  <c r="AR370" i="1" s="1"/>
  <c r="AS370" i="1" s="1"/>
  <c r="AT370" i="1" s="1"/>
  <c r="AU370" i="1" s="1"/>
  <c r="AV370" i="1" s="1"/>
  <c r="AW370" i="1" s="1"/>
  <c r="AX370" i="1" s="1"/>
  <c r="AY370" i="1" s="1"/>
  <c r="AZ370" i="1" s="1"/>
  <c r="BA370" i="1" s="1"/>
  <c r="BB370" i="1" s="1"/>
  <c r="BC370" i="1" s="1"/>
  <c r="BD370" i="1" s="1"/>
  <c r="BE370" i="1" s="1"/>
  <c r="BF370" i="1" s="1"/>
  <c r="BG370" i="1" s="1"/>
  <c r="BH370" i="1" s="1"/>
  <c r="AI370" i="1"/>
  <c r="AL370" i="1"/>
  <c r="AA370" i="1"/>
  <c r="AF370" i="1"/>
  <c r="AH370" i="1"/>
  <c r="AD370" i="1"/>
  <c r="AL806" i="1"/>
  <c r="AA806" i="1"/>
  <c r="AD806" i="1"/>
  <c r="Z806" i="1"/>
  <c r="AK806" i="1"/>
  <c r="AG806" i="1"/>
  <c r="AC806" i="1"/>
  <c r="AN806" i="1"/>
  <c r="AJ806" i="1"/>
  <c r="AF806" i="1"/>
  <c r="AB806" i="1"/>
  <c r="AM806" i="1"/>
  <c r="AI806" i="1"/>
  <c r="AE806" i="1"/>
  <c r="AH806" i="1"/>
  <c r="AH288" i="1"/>
  <c r="AD288" i="1"/>
  <c r="Z288" i="1"/>
  <c r="AK288" i="1"/>
  <c r="AG288" i="1"/>
  <c r="AJ288" i="1"/>
  <c r="AN288" i="1"/>
  <c r="AO288" i="1" s="1"/>
  <c r="AP288" i="1" s="1"/>
  <c r="AQ288" i="1" s="1"/>
  <c r="AR288" i="1" s="1"/>
  <c r="AS288" i="1" s="1"/>
  <c r="AT288" i="1" s="1"/>
  <c r="AU288" i="1" s="1"/>
  <c r="AV288" i="1" s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AC288" i="1"/>
  <c r="AF288" i="1"/>
  <c r="AB288" i="1"/>
  <c r="AM288" i="1"/>
  <c r="AI288" i="1"/>
  <c r="AE288" i="1"/>
  <c r="AA288" i="1"/>
  <c r="AL288" i="1"/>
  <c r="AM343" i="1"/>
  <c r="AB343" i="1"/>
  <c r="AE343" i="1"/>
  <c r="AA343" i="1"/>
  <c r="AL343" i="1"/>
  <c r="AH343" i="1"/>
  <c r="AD343" i="1"/>
  <c r="Z343" i="1"/>
  <c r="AK343" i="1"/>
  <c r="AG343" i="1"/>
  <c r="AC343" i="1"/>
  <c r="AN343" i="1"/>
  <c r="AO343" i="1" s="1"/>
  <c r="AP343" i="1" s="1"/>
  <c r="AQ343" i="1" s="1"/>
  <c r="AR343" i="1" s="1"/>
  <c r="AS343" i="1" s="1"/>
  <c r="AT343" i="1" s="1"/>
  <c r="AU343" i="1" s="1"/>
  <c r="AV343" i="1" s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AJ343" i="1"/>
  <c r="AF343" i="1"/>
  <c r="AI343" i="1"/>
  <c r="AM702" i="1"/>
  <c r="AI702" i="1"/>
  <c r="AE702" i="1"/>
  <c r="AA702" i="1"/>
  <c r="AL702" i="1"/>
  <c r="AH702" i="1"/>
  <c r="AD702" i="1"/>
  <c r="AG702" i="1"/>
  <c r="AK702" i="1"/>
  <c r="Z702" i="1"/>
  <c r="AC702" i="1"/>
  <c r="AN702" i="1"/>
  <c r="AJ702" i="1"/>
  <c r="AB702" i="1"/>
  <c r="AF702" i="1"/>
  <c r="AH222" i="1"/>
  <c r="AM222" i="1"/>
  <c r="Z222" i="1"/>
  <c r="AK222" i="1"/>
  <c r="AG222" i="1"/>
  <c r="AC222" i="1"/>
  <c r="AL222" i="1"/>
  <c r="AJ222" i="1"/>
  <c r="AF222" i="1"/>
  <c r="AB222" i="1"/>
  <c r="AE222" i="1"/>
  <c r="AI222" i="1"/>
  <c r="AD222" i="1"/>
  <c r="AA222" i="1"/>
  <c r="AN222" i="1"/>
  <c r="AO222" i="1" s="1"/>
  <c r="AP222" i="1" s="1"/>
  <c r="AQ222" i="1" s="1"/>
  <c r="AR222" i="1" s="1"/>
  <c r="AS222" i="1" s="1"/>
  <c r="AT222" i="1" s="1"/>
  <c r="AU222" i="1" s="1"/>
  <c r="AV222" i="1" s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BG222" i="1" s="1"/>
  <c r="BH222" i="1" s="1"/>
  <c r="AL76" i="1"/>
  <c r="AH76" i="1"/>
  <c r="AD76" i="1"/>
  <c r="Z76" i="1"/>
  <c r="AK76" i="1"/>
  <c r="AG76" i="1"/>
  <c r="AC76" i="1"/>
  <c r="AF76" i="1"/>
  <c r="AJ76" i="1"/>
  <c r="AE76" i="1"/>
  <c r="AB76" i="1"/>
  <c r="AN76" i="1"/>
  <c r="AO76" i="1" s="1"/>
  <c r="AP76" i="1" s="1"/>
  <c r="AQ76" i="1" s="1"/>
  <c r="AR76" i="1" s="1"/>
  <c r="AS76" i="1" s="1"/>
  <c r="AT76" i="1" s="1"/>
  <c r="AU76" i="1" s="1"/>
  <c r="AV76" i="1" s="1"/>
  <c r="AW76" i="1" s="1"/>
  <c r="AX76" i="1" s="1"/>
  <c r="AY76" i="1" s="1"/>
  <c r="AZ76" i="1" s="1"/>
  <c r="BA76" i="1" s="1"/>
  <c r="BB76" i="1" s="1"/>
  <c r="BC76" i="1" s="1"/>
  <c r="BD76" i="1" s="1"/>
  <c r="BE76" i="1" s="1"/>
  <c r="BF76" i="1" s="1"/>
  <c r="BG76" i="1" s="1"/>
  <c r="BH76" i="1" s="1"/>
  <c r="AI76" i="1"/>
  <c r="AM76" i="1"/>
  <c r="AA76" i="1"/>
  <c r="AI628" i="1"/>
  <c r="AM628" i="1"/>
  <c r="AA628" i="1"/>
  <c r="AL628" i="1"/>
  <c r="AH628" i="1"/>
  <c r="AK628" i="1"/>
  <c r="Z628" i="1"/>
  <c r="AE628" i="1"/>
  <c r="AG628" i="1"/>
  <c r="AD628" i="1"/>
  <c r="AN628" i="1"/>
  <c r="AJ628" i="1"/>
  <c r="AF628" i="1"/>
  <c r="AB628" i="1"/>
  <c r="AC628" i="1"/>
  <c r="AO389" i="1"/>
  <c r="AP389" i="1" s="1"/>
  <c r="AQ389" i="1" s="1"/>
  <c r="AR389" i="1" s="1"/>
  <c r="AS389" i="1" s="1"/>
  <c r="AT389" i="1" s="1"/>
  <c r="AU389" i="1" s="1"/>
  <c r="AV389" i="1" s="1"/>
  <c r="AW389" i="1" s="1"/>
  <c r="AX389" i="1" s="1"/>
  <c r="AY389" i="1" s="1"/>
  <c r="AZ389" i="1" s="1"/>
  <c r="BA389" i="1" s="1"/>
  <c r="BB389" i="1" s="1"/>
  <c r="BC389" i="1" s="1"/>
  <c r="BD389" i="1" s="1"/>
  <c r="BE389" i="1" s="1"/>
  <c r="BF389" i="1" s="1"/>
  <c r="BG389" i="1" s="1"/>
  <c r="BH389" i="1" s="1"/>
  <c r="AF311" i="1"/>
  <c r="AB311" i="1"/>
  <c r="AM311" i="1"/>
  <c r="Z311" i="1"/>
  <c r="AI311" i="1"/>
  <c r="AE311" i="1"/>
  <c r="AA311" i="1"/>
  <c r="AL311" i="1"/>
  <c r="AH311" i="1"/>
  <c r="AD311" i="1"/>
  <c r="AK311" i="1"/>
  <c r="AG311" i="1"/>
  <c r="AJ311" i="1"/>
  <c r="AN311" i="1"/>
  <c r="AO311" i="1" s="1"/>
  <c r="AP311" i="1" s="1"/>
  <c r="AQ311" i="1" s="1"/>
  <c r="AR311" i="1" s="1"/>
  <c r="AS311" i="1" s="1"/>
  <c r="AT311" i="1" s="1"/>
  <c r="AU311" i="1" s="1"/>
  <c r="AV311" i="1" s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AC311" i="1"/>
  <c r="AG797" i="1"/>
  <c r="AJ797" i="1"/>
  <c r="AN797" i="1"/>
  <c r="AC797" i="1"/>
  <c r="AF797" i="1"/>
  <c r="AB797" i="1"/>
  <c r="AM797" i="1"/>
  <c r="AI797" i="1"/>
  <c r="AE797" i="1"/>
  <c r="AA797" i="1"/>
  <c r="AL797" i="1"/>
  <c r="AH797" i="1"/>
  <c r="AD797" i="1"/>
  <c r="Z797" i="1"/>
  <c r="AK797" i="1"/>
  <c r="AK86" i="1"/>
  <c r="AG86" i="1"/>
  <c r="AC86" i="1"/>
  <c r="AN86" i="1"/>
  <c r="AO86" i="1" s="1"/>
  <c r="AP86" i="1" s="1"/>
  <c r="AQ86" i="1" s="1"/>
  <c r="AR86" i="1" s="1"/>
  <c r="AS86" i="1" s="1"/>
  <c r="AT86" i="1" s="1"/>
  <c r="AU86" i="1" s="1"/>
  <c r="AV86" i="1" s="1"/>
  <c r="AW86" i="1" s="1"/>
  <c r="AX86" i="1" s="1"/>
  <c r="AY86" i="1" s="1"/>
  <c r="AZ86" i="1" s="1"/>
  <c r="BA86" i="1" s="1"/>
  <c r="BB86" i="1" s="1"/>
  <c r="BC86" i="1" s="1"/>
  <c r="BD86" i="1" s="1"/>
  <c r="BE86" i="1" s="1"/>
  <c r="BF86" i="1" s="1"/>
  <c r="BG86" i="1" s="1"/>
  <c r="BH86" i="1" s="1"/>
  <c r="AJ86" i="1"/>
  <c r="AF86" i="1"/>
  <c r="AB86" i="1"/>
  <c r="AM86" i="1"/>
  <c r="AI86" i="1"/>
  <c r="AL86" i="1"/>
  <c r="AA86" i="1"/>
  <c r="AE86" i="1"/>
  <c r="AH86" i="1"/>
  <c r="AD86" i="1"/>
  <c r="Z86" i="1"/>
  <c r="AI582" i="1"/>
  <c r="AL582" i="1"/>
  <c r="AA582" i="1"/>
  <c r="AK582" i="1"/>
  <c r="AM582" i="1"/>
  <c r="AH582" i="1"/>
  <c r="AE582" i="1"/>
  <c r="AG582" i="1"/>
  <c r="AD582" i="1"/>
  <c r="AF582" i="1"/>
  <c r="AC582" i="1"/>
  <c r="AJ582" i="1"/>
  <c r="AN582" i="1"/>
  <c r="AO582" i="1" s="1"/>
  <c r="AP582" i="1" s="1"/>
  <c r="AQ582" i="1" s="1"/>
  <c r="AR582" i="1" s="1"/>
  <c r="AS582" i="1" s="1"/>
  <c r="AT582" i="1" s="1"/>
  <c r="AU582" i="1" s="1"/>
  <c r="AV582" i="1" s="1"/>
  <c r="AW582" i="1" s="1"/>
  <c r="AX582" i="1" s="1"/>
  <c r="AY582" i="1" s="1"/>
  <c r="AZ582" i="1" s="1"/>
  <c r="BA582" i="1" s="1"/>
  <c r="BB582" i="1" s="1"/>
  <c r="BC582" i="1" s="1"/>
  <c r="BD582" i="1" s="1"/>
  <c r="BE582" i="1" s="1"/>
  <c r="BF582" i="1" s="1"/>
  <c r="BG582" i="1" s="1"/>
  <c r="BH582" i="1" s="1"/>
  <c r="AB582" i="1"/>
  <c r="Z582" i="1"/>
  <c r="AK200" i="1"/>
  <c r="AG200" i="1"/>
  <c r="AC200" i="1"/>
  <c r="AN200" i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AJ200" i="1"/>
  <c r="AM200" i="1"/>
  <c r="AB200" i="1"/>
  <c r="AL200" i="1"/>
  <c r="AI200" i="1"/>
  <c r="AF200" i="1"/>
  <c r="AA200" i="1"/>
  <c r="AE200" i="1"/>
  <c r="AH200" i="1"/>
  <c r="AD200" i="1"/>
  <c r="Z200" i="1"/>
  <c r="AI302" i="1"/>
  <c r="AD302" i="1"/>
  <c r="AA302" i="1"/>
  <c r="AM302" i="1"/>
  <c r="AH302" i="1"/>
  <c r="AL302" i="1"/>
  <c r="Z302" i="1"/>
  <c r="AK302" i="1"/>
  <c r="AG302" i="1"/>
  <c r="AC302" i="1"/>
  <c r="AN302" i="1"/>
  <c r="AO302" i="1" s="1"/>
  <c r="AP302" i="1" s="1"/>
  <c r="AQ302" i="1" s="1"/>
  <c r="AR302" i="1" s="1"/>
  <c r="AS302" i="1" s="1"/>
  <c r="AT302" i="1" s="1"/>
  <c r="AU302" i="1" s="1"/>
  <c r="AV302" i="1" s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BH302" i="1" s="1"/>
  <c r="AJ302" i="1"/>
  <c r="AF302" i="1"/>
  <c r="AB302" i="1"/>
  <c r="AE302" i="1"/>
  <c r="AF252" i="1"/>
  <c r="AC252" i="1"/>
  <c r="AM252" i="1"/>
  <c r="AB252" i="1"/>
  <c r="AE252" i="1"/>
  <c r="AA252" i="1"/>
  <c r="AL252" i="1"/>
  <c r="AH252" i="1"/>
  <c r="AD252" i="1"/>
  <c r="Z252" i="1"/>
  <c r="AK252" i="1"/>
  <c r="AG252" i="1"/>
  <c r="AJ252" i="1"/>
  <c r="AN252" i="1"/>
  <c r="AO252" i="1" s="1"/>
  <c r="AP252" i="1" s="1"/>
  <c r="AQ252" i="1" s="1"/>
  <c r="AR252" i="1" s="1"/>
  <c r="AS252" i="1" s="1"/>
  <c r="AT252" i="1" s="1"/>
  <c r="AU252" i="1" s="1"/>
  <c r="AV252" i="1" s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AI252" i="1"/>
  <c r="AI258" i="1"/>
  <c r="AE258" i="1"/>
  <c r="AA258" i="1"/>
  <c r="AL258" i="1"/>
  <c r="AH258" i="1"/>
  <c r="AD258" i="1"/>
  <c r="Z258" i="1"/>
  <c r="AK258" i="1"/>
  <c r="AG258" i="1"/>
  <c r="AC258" i="1"/>
  <c r="AN258" i="1"/>
  <c r="AO258" i="1" s="1"/>
  <c r="AP258" i="1" s="1"/>
  <c r="AQ258" i="1" s="1"/>
  <c r="AR258" i="1" s="1"/>
  <c r="AS258" i="1" s="1"/>
  <c r="AT258" i="1" s="1"/>
  <c r="AU258" i="1" s="1"/>
  <c r="AV258" i="1" s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AJ258" i="1"/>
  <c r="AM258" i="1"/>
  <c r="AB258" i="1"/>
  <c r="AF258" i="1"/>
  <c r="AL489" i="1"/>
  <c r="AH489" i="1"/>
  <c r="AD489" i="1"/>
  <c r="Z489" i="1"/>
  <c r="AK489" i="1"/>
  <c r="AN489" i="1"/>
  <c r="AO489" i="1" s="1"/>
  <c r="AP489" i="1" s="1"/>
  <c r="AQ489" i="1" s="1"/>
  <c r="AR489" i="1" s="1"/>
  <c r="AS489" i="1" s="1"/>
  <c r="AT489" i="1" s="1"/>
  <c r="AU489" i="1" s="1"/>
  <c r="AV489" i="1" s="1"/>
  <c r="AW489" i="1" s="1"/>
  <c r="AX489" i="1" s="1"/>
  <c r="AY489" i="1" s="1"/>
  <c r="AZ489" i="1" s="1"/>
  <c r="BA489" i="1" s="1"/>
  <c r="BB489" i="1" s="1"/>
  <c r="BC489" i="1" s="1"/>
  <c r="BD489" i="1" s="1"/>
  <c r="BE489" i="1" s="1"/>
  <c r="BF489" i="1" s="1"/>
  <c r="BG489" i="1" s="1"/>
  <c r="BH489" i="1" s="1"/>
  <c r="AC489" i="1"/>
  <c r="AG489" i="1"/>
  <c r="AJ489" i="1"/>
  <c r="AF489" i="1"/>
  <c r="AB489" i="1"/>
  <c r="AM489" i="1"/>
  <c r="AI489" i="1"/>
  <c r="AE489" i="1"/>
  <c r="AA489" i="1"/>
  <c r="AA707" i="1"/>
  <c r="AL707" i="1"/>
  <c r="AH707" i="1"/>
  <c r="AK707" i="1"/>
  <c r="Z707" i="1"/>
  <c r="AD707" i="1"/>
  <c r="AG707" i="1"/>
  <c r="AC707" i="1"/>
  <c r="AN707" i="1"/>
  <c r="AJ707" i="1"/>
  <c r="AF707" i="1"/>
  <c r="AB707" i="1"/>
  <c r="AM707" i="1"/>
  <c r="AI707" i="1"/>
  <c r="AE707" i="1"/>
  <c r="AE306" i="1"/>
  <c r="AA306" i="1"/>
  <c r="AB306" i="1"/>
  <c r="AL306" i="1"/>
  <c r="AH306" i="1"/>
  <c r="AD306" i="1"/>
  <c r="AG306" i="1"/>
  <c r="AK306" i="1"/>
  <c r="Z306" i="1"/>
  <c r="AC306" i="1"/>
  <c r="AF306" i="1"/>
  <c r="AM306" i="1"/>
  <c r="AN306" i="1"/>
  <c r="AO306" i="1" s="1"/>
  <c r="AP306" i="1" s="1"/>
  <c r="AQ306" i="1" s="1"/>
  <c r="AR306" i="1" s="1"/>
  <c r="AS306" i="1" s="1"/>
  <c r="AT306" i="1" s="1"/>
  <c r="AU306" i="1" s="1"/>
  <c r="AV306" i="1" s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AJ306" i="1"/>
  <c r="AI306" i="1"/>
  <c r="AM367" i="1"/>
  <c r="AI367" i="1"/>
  <c r="AE367" i="1"/>
  <c r="AA367" i="1"/>
  <c r="AK367" i="1"/>
  <c r="AH367" i="1"/>
  <c r="AC367" i="1"/>
  <c r="Z367" i="1"/>
  <c r="AL367" i="1"/>
  <c r="AG367" i="1"/>
  <c r="AJ367" i="1"/>
  <c r="AN367" i="1"/>
  <c r="AO367" i="1" s="1"/>
  <c r="AP367" i="1" s="1"/>
  <c r="AQ367" i="1" s="1"/>
  <c r="AR367" i="1" s="1"/>
  <c r="AS367" i="1" s="1"/>
  <c r="AT367" i="1" s="1"/>
  <c r="AU367" i="1" s="1"/>
  <c r="AV367" i="1" s="1"/>
  <c r="AW367" i="1" s="1"/>
  <c r="AX367" i="1" s="1"/>
  <c r="AY367" i="1" s="1"/>
  <c r="AZ367" i="1" s="1"/>
  <c r="BA367" i="1" s="1"/>
  <c r="BB367" i="1" s="1"/>
  <c r="BC367" i="1" s="1"/>
  <c r="BD367" i="1" s="1"/>
  <c r="BE367" i="1" s="1"/>
  <c r="BF367" i="1" s="1"/>
  <c r="BG367" i="1" s="1"/>
  <c r="BH367" i="1" s="1"/>
  <c r="AD367" i="1"/>
  <c r="AF367" i="1"/>
  <c r="AB367" i="1"/>
  <c r="AM208" i="1"/>
  <c r="AI208" i="1"/>
  <c r="AE208" i="1"/>
  <c r="AA208" i="1"/>
  <c r="AK208" i="1"/>
  <c r="AH208" i="1"/>
  <c r="AJ208" i="1"/>
  <c r="Z208" i="1"/>
  <c r="AD208" i="1"/>
  <c r="AG208" i="1"/>
  <c r="AC208" i="1"/>
  <c r="AN208" i="1"/>
  <c r="AO208" i="1" s="1"/>
  <c r="AP208" i="1" s="1"/>
  <c r="AQ208" i="1" s="1"/>
  <c r="AR208" i="1" s="1"/>
  <c r="AS208" i="1" s="1"/>
  <c r="AT208" i="1" s="1"/>
  <c r="AU208" i="1" s="1"/>
  <c r="AV208" i="1" s="1"/>
  <c r="AW208" i="1" s="1"/>
  <c r="AX208" i="1" s="1"/>
  <c r="AY208" i="1" s="1"/>
  <c r="AZ208" i="1" s="1"/>
  <c r="BA208" i="1" s="1"/>
  <c r="BB208" i="1" s="1"/>
  <c r="BC208" i="1" s="1"/>
  <c r="BD208" i="1" s="1"/>
  <c r="BE208" i="1" s="1"/>
  <c r="BF208" i="1" s="1"/>
  <c r="BG208" i="1" s="1"/>
  <c r="BH208" i="1" s="1"/>
  <c r="AB208" i="1"/>
  <c r="AF208" i="1"/>
  <c r="AL208" i="1"/>
  <c r="AF242" i="1"/>
  <c r="AB242" i="1"/>
  <c r="AM242" i="1"/>
  <c r="AJ242" i="1"/>
  <c r="AI242" i="1"/>
  <c r="AE242" i="1"/>
  <c r="AA242" i="1"/>
  <c r="AL242" i="1"/>
  <c r="AH242" i="1"/>
  <c r="AK242" i="1"/>
  <c r="Z242" i="1"/>
  <c r="AG242" i="1"/>
  <c r="AD242" i="1"/>
  <c r="AN242" i="1"/>
  <c r="AO242" i="1" s="1"/>
  <c r="AP242" i="1" s="1"/>
  <c r="AQ242" i="1" s="1"/>
  <c r="AR242" i="1" s="1"/>
  <c r="AS242" i="1" s="1"/>
  <c r="AT242" i="1" s="1"/>
  <c r="AU242" i="1" s="1"/>
  <c r="AV242" i="1" s="1"/>
  <c r="AW242" i="1" s="1"/>
  <c r="AX242" i="1" s="1"/>
  <c r="AY242" i="1" s="1"/>
  <c r="AZ242" i="1" s="1"/>
  <c r="BA242" i="1" s="1"/>
  <c r="BB242" i="1" s="1"/>
  <c r="BC242" i="1" s="1"/>
  <c r="BD242" i="1" s="1"/>
  <c r="BE242" i="1" s="1"/>
  <c r="BF242" i="1" s="1"/>
  <c r="BG242" i="1" s="1"/>
  <c r="BH242" i="1" s="1"/>
  <c r="AC242" i="1"/>
  <c r="AN38" i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AC38" i="1"/>
  <c r="AF38" i="1"/>
  <c r="AB38" i="1"/>
  <c r="AM38" i="1"/>
  <c r="AI38" i="1"/>
  <c r="AE38" i="1"/>
  <c r="AA38" i="1"/>
  <c r="AL38" i="1"/>
  <c r="AH38" i="1"/>
  <c r="AD38" i="1"/>
  <c r="Z38" i="1"/>
  <c r="AK38" i="1"/>
  <c r="AG38" i="1"/>
  <c r="AJ38" i="1"/>
  <c r="AD262" i="1"/>
  <c r="Z262" i="1"/>
  <c r="AK262" i="1"/>
  <c r="AG262" i="1"/>
  <c r="AC262" i="1"/>
  <c r="AN262" i="1"/>
  <c r="AO262" i="1" s="1"/>
  <c r="AP262" i="1" s="1"/>
  <c r="AQ262" i="1" s="1"/>
  <c r="AR262" i="1" s="1"/>
  <c r="AS262" i="1" s="1"/>
  <c r="AT262" i="1" s="1"/>
  <c r="AU262" i="1" s="1"/>
  <c r="AV262" i="1" s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BG262" i="1" s="1"/>
  <c r="BH262" i="1" s="1"/>
  <c r="AJ262" i="1"/>
  <c r="AF262" i="1"/>
  <c r="AB262" i="1"/>
  <c r="AM262" i="1"/>
  <c r="AI262" i="1"/>
  <c r="AE262" i="1"/>
  <c r="AH262" i="1"/>
  <c r="AL262" i="1"/>
  <c r="AA262" i="1"/>
  <c r="AG614" i="1"/>
  <c r="AA614" i="1"/>
  <c r="AN614" i="1"/>
  <c r="AO614" i="1" s="1"/>
  <c r="AP614" i="1" s="1"/>
  <c r="AQ614" i="1" s="1"/>
  <c r="AR614" i="1" s="1"/>
  <c r="AS614" i="1" s="1"/>
  <c r="AT614" i="1" s="1"/>
  <c r="AU614" i="1" s="1"/>
  <c r="AV614" i="1" s="1"/>
  <c r="AW614" i="1" s="1"/>
  <c r="AX614" i="1" s="1"/>
  <c r="AY614" i="1" s="1"/>
  <c r="AZ614" i="1" s="1"/>
  <c r="BA614" i="1" s="1"/>
  <c r="BB614" i="1" s="1"/>
  <c r="BC614" i="1" s="1"/>
  <c r="BD614" i="1" s="1"/>
  <c r="BE614" i="1" s="1"/>
  <c r="BF614" i="1" s="1"/>
  <c r="BG614" i="1" s="1"/>
  <c r="BH614" i="1" s="1"/>
  <c r="AK614" i="1"/>
  <c r="AF614" i="1"/>
  <c r="AI614" i="1"/>
  <c r="AM614" i="1"/>
  <c r="AC614" i="1"/>
  <c r="AE614" i="1"/>
  <c r="AJ614" i="1"/>
  <c r="AL614" i="1"/>
  <c r="AH614" i="1"/>
  <c r="AD614" i="1"/>
  <c r="Z614" i="1"/>
  <c r="AB614" i="1"/>
  <c r="AM460" i="1"/>
  <c r="AK460" i="1"/>
  <c r="AE460" i="1"/>
  <c r="AI460" i="1"/>
  <c r="AD460" i="1"/>
  <c r="AH460" i="1"/>
  <c r="AC460" i="1"/>
  <c r="Z460" i="1"/>
  <c r="AB460" i="1"/>
  <c r="AG460" i="1"/>
  <c r="AA460" i="1"/>
  <c r="AN460" i="1"/>
  <c r="AO460" i="1" s="1"/>
  <c r="AP460" i="1" s="1"/>
  <c r="AQ460" i="1" s="1"/>
  <c r="AR460" i="1" s="1"/>
  <c r="AS460" i="1" s="1"/>
  <c r="AT460" i="1" s="1"/>
  <c r="AU460" i="1" s="1"/>
  <c r="AV460" i="1" s="1"/>
  <c r="AW460" i="1" s="1"/>
  <c r="AX460" i="1" s="1"/>
  <c r="AY460" i="1" s="1"/>
  <c r="AZ460" i="1" s="1"/>
  <c r="BA460" i="1" s="1"/>
  <c r="BB460" i="1" s="1"/>
  <c r="BC460" i="1" s="1"/>
  <c r="BD460" i="1" s="1"/>
  <c r="BE460" i="1" s="1"/>
  <c r="BF460" i="1" s="1"/>
  <c r="BG460" i="1" s="1"/>
  <c r="BH460" i="1" s="1"/>
  <c r="AL460" i="1"/>
  <c r="AF460" i="1"/>
  <c r="AJ460" i="1"/>
  <c r="Z626" i="1"/>
  <c r="AD626" i="1"/>
  <c r="AG626" i="1"/>
  <c r="AB626" i="1"/>
  <c r="AN626" i="1"/>
  <c r="AC626" i="1"/>
  <c r="AF626" i="1"/>
  <c r="AK626" i="1"/>
  <c r="AM626" i="1"/>
  <c r="AI626" i="1"/>
  <c r="AE626" i="1"/>
  <c r="AA626" i="1"/>
  <c r="AL626" i="1"/>
  <c r="AH626" i="1"/>
  <c r="AJ626" i="1"/>
  <c r="Z82" i="1"/>
  <c r="AK82" i="1"/>
  <c r="AG82" i="1"/>
  <c r="AC82" i="1"/>
  <c r="AN82" i="1"/>
  <c r="AO82" i="1" s="1"/>
  <c r="AP82" i="1" s="1"/>
  <c r="AQ82" i="1" s="1"/>
  <c r="AR82" i="1" s="1"/>
  <c r="AS82" i="1" s="1"/>
  <c r="AT82" i="1" s="1"/>
  <c r="AU82" i="1" s="1"/>
  <c r="AV82" i="1" s="1"/>
  <c r="AW82" i="1" s="1"/>
  <c r="AX82" i="1" s="1"/>
  <c r="AY82" i="1" s="1"/>
  <c r="AZ82" i="1" s="1"/>
  <c r="BA82" i="1" s="1"/>
  <c r="BB82" i="1" s="1"/>
  <c r="BC82" i="1" s="1"/>
  <c r="BD82" i="1" s="1"/>
  <c r="BE82" i="1" s="1"/>
  <c r="BF82" i="1" s="1"/>
  <c r="BG82" i="1" s="1"/>
  <c r="BH82" i="1" s="1"/>
  <c r="AJ82" i="1"/>
  <c r="AF82" i="1"/>
  <c r="AI82" i="1"/>
  <c r="AM82" i="1"/>
  <c r="AB82" i="1"/>
  <c r="AE82" i="1"/>
  <c r="AA82" i="1"/>
  <c r="AL82" i="1"/>
  <c r="AH82" i="1"/>
  <c r="AD82" i="1"/>
  <c r="AK215" i="1"/>
  <c r="AA215" i="1"/>
  <c r="AC215" i="1"/>
  <c r="AN215" i="1"/>
  <c r="AO215" i="1" s="1"/>
  <c r="AP215" i="1" s="1"/>
  <c r="AQ215" i="1" s="1"/>
  <c r="AR215" i="1" s="1"/>
  <c r="AS215" i="1" s="1"/>
  <c r="AT215" i="1" s="1"/>
  <c r="AU215" i="1" s="1"/>
  <c r="AV215" i="1" s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BG215" i="1" s="1"/>
  <c r="BH215" i="1" s="1"/>
  <c r="AJ215" i="1"/>
  <c r="AE215" i="1"/>
  <c r="AF215" i="1"/>
  <c r="AB215" i="1"/>
  <c r="AD215" i="1"/>
  <c r="AM215" i="1"/>
  <c r="Z215" i="1"/>
  <c r="AI215" i="1"/>
  <c r="AG215" i="1"/>
  <c r="AL215" i="1"/>
  <c r="AH215" i="1"/>
  <c r="AB385" i="1"/>
  <c r="AM385" i="1"/>
  <c r="AI385" i="1"/>
  <c r="AE385" i="1"/>
  <c r="AA385" i="1"/>
  <c r="AL385" i="1"/>
  <c r="AG385" i="1"/>
  <c r="AD385" i="1"/>
  <c r="Z385" i="1"/>
  <c r="AK385" i="1"/>
  <c r="AN385" i="1"/>
  <c r="AO385" i="1" s="1"/>
  <c r="AP385" i="1" s="1"/>
  <c r="AQ385" i="1" s="1"/>
  <c r="AR385" i="1" s="1"/>
  <c r="AS385" i="1" s="1"/>
  <c r="AT385" i="1" s="1"/>
  <c r="AU385" i="1" s="1"/>
  <c r="AV385" i="1" s="1"/>
  <c r="AW385" i="1" s="1"/>
  <c r="AX385" i="1" s="1"/>
  <c r="AY385" i="1" s="1"/>
  <c r="AZ385" i="1" s="1"/>
  <c r="BA385" i="1" s="1"/>
  <c r="BB385" i="1" s="1"/>
  <c r="BC385" i="1" s="1"/>
  <c r="BD385" i="1" s="1"/>
  <c r="BE385" i="1" s="1"/>
  <c r="BF385" i="1" s="1"/>
  <c r="BG385" i="1" s="1"/>
  <c r="BH385" i="1" s="1"/>
  <c r="AC385" i="1"/>
  <c r="AH385" i="1"/>
  <c r="AJ385" i="1"/>
  <c r="AF385" i="1"/>
  <c r="AI265" i="1"/>
  <c r="AE265" i="1"/>
  <c r="AA265" i="1"/>
  <c r="AL265" i="1"/>
  <c r="AH265" i="1"/>
  <c r="AD265" i="1"/>
  <c r="AM265" i="1"/>
  <c r="Z265" i="1"/>
  <c r="AK265" i="1"/>
  <c r="AC265" i="1"/>
  <c r="AG265" i="1"/>
  <c r="AJ265" i="1"/>
  <c r="AN265" i="1"/>
  <c r="AO265" i="1" s="1"/>
  <c r="AP265" i="1" s="1"/>
  <c r="AQ265" i="1" s="1"/>
  <c r="AR265" i="1" s="1"/>
  <c r="AS265" i="1" s="1"/>
  <c r="AT265" i="1" s="1"/>
  <c r="AU265" i="1" s="1"/>
  <c r="AV265" i="1" s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AF265" i="1"/>
  <c r="AB265" i="1"/>
  <c r="Z784" i="1"/>
  <c r="AJ784" i="1"/>
  <c r="AG784" i="1"/>
  <c r="AI784" i="1"/>
  <c r="AN784" i="1"/>
  <c r="AD784" i="1"/>
  <c r="AF784" i="1"/>
  <c r="AB784" i="1"/>
  <c r="AM784" i="1"/>
  <c r="AA784" i="1"/>
  <c r="AE784" i="1"/>
  <c r="AL784" i="1"/>
  <c r="AK784" i="1"/>
  <c r="AH784" i="1"/>
  <c r="AC784" i="1"/>
  <c r="AH61" i="1"/>
  <c r="AD61" i="1"/>
  <c r="Z61" i="1"/>
  <c r="AK61" i="1"/>
  <c r="AG61" i="1"/>
  <c r="AJ61" i="1"/>
  <c r="AN61" i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AC61" i="1"/>
  <c r="AF61" i="1"/>
  <c r="AB61" i="1"/>
  <c r="AM61" i="1"/>
  <c r="AI61" i="1"/>
  <c r="AE61" i="1"/>
  <c r="AA61" i="1"/>
  <c r="AL61" i="1"/>
  <c r="AM69" i="1"/>
  <c r="AI69" i="1"/>
  <c r="AE69" i="1"/>
  <c r="AA69" i="1"/>
  <c r="AL69" i="1"/>
  <c r="Z69" i="1"/>
  <c r="AD69" i="1"/>
  <c r="AH69" i="1"/>
  <c r="AK69" i="1"/>
  <c r="AG69" i="1"/>
  <c r="AC69" i="1"/>
  <c r="AN69" i="1"/>
  <c r="AO69" i="1" s="1"/>
  <c r="AP69" i="1" s="1"/>
  <c r="AQ69" i="1" s="1"/>
  <c r="AR69" i="1" s="1"/>
  <c r="AS69" i="1" s="1"/>
  <c r="AT69" i="1" s="1"/>
  <c r="AU69" i="1" s="1"/>
  <c r="AV69" i="1" s="1"/>
  <c r="AW69" i="1" s="1"/>
  <c r="AX69" i="1" s="1"/>
  <c r="AY69" i="1" s="1"/>
  <c r="AZ69" i="1" s="1"/>
  <c r="BA69" i="1" s="1"/>
  <c r="BB69" i="1" s="1"/>
  <c r="BC69" i="1" s="1"/>
  <c r="BD69" i="1" s="1"/>
  <c r="BE69" i="1" s="1"/>
  <c r="BF69" i="1" s="1"/>
  <c r="BG69" i="1" s="1"/>
  <c r="BH69" i="1" s="1"/>
  <c r="AJ69" i="1"/>
  <c r="AF69" i="1"/>
  <c r="AB69" i="1"/>
  <c r="AJ674" i="1"/>
  <c r="AL674" i="1"/>
  <c r="AB674" i="1"/>
  <c r="AF674" i="1"/>
  <c r="AI674" i="1"/>
  <c r="AE674" i="1"/>
  <c r="AA674" i="1"/>
  <c r="AD674" i="1"/>
  <c r="AH674" i="1"/>
  <c r="AM674" i="1"/>
  <c r="Z674" i="1"/>
  <c r="AK674" i="1"/>
  <c r="AG674" i="1"/>
  <c r="AC674" i="1"/>
  <c r="AN674" i="1"/>
  <c r="AN96" i="1"/>
  <c r="AO96" i="1" s="1"/>
  <c r="AP96" i="1" s="1"/>
  <c r="AQ96" i="1" s="1"/>
  <c r="AR96" i="1" s="1"/>
  <c r="AS96" i="1" s="1"/>
  <c r="AT96" i="1" s="1"/>
  <c r="AU96" i="1" s="1"/>
  <c r="AV96" i="1" s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AJ96" i="1"/>
  <c r="AF96" i="1"/>
  <c r="AB96" i="1"/>
  <c r="AM96" i="1"/>
  <c r="AI96" i="1"/>
  <c r="AE96" i="1"/>
  <c r="AA96" i="1"/>
  <c r="AL96" i="1"/>
  <c r="AH96" i="1"/>
  <c r="AD96" i="1"/>
  <c r="Z96" i="1"/>
  <c r="AC96" i="1"/>
  <c r="AG96" i="1"/>
  <c r="AK96" i="1"/>
  <c r="Z266" i="1"/>
  <c r="AD266" i="1"/>
  <c r="AG266" i="1"/>
  <c r="AC266" i="1"/>
  <c r="AN266" i="1"/>
  <c r="AO266" i="1" s="1"/>
  <c r="AP266" i="1" s="1"/>
  <c r="AQ266" i="1" s="1"/>
  <c r="AR266" i="1" s="1"/>
  <c r="AS266" i="1" s="1"/>
  <c r="AT266" i="1" s="1"/>
  <c r="AU266" i="1" s="1"/>
  <c r="AV266" i="1" s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AJ266" i="1"/>
  <c r="AF266" i="1"/>
  <c r="AB266" i="1"/>
  <c r="AM266" i="1"/>
  <c r="AI266" i="1"/>
  <c r="AE266" i="1"/>
  <c r="AA266" i="1"/>
  <c r="AL266" i="1"/>
  <c r="AH266" i="1"/>
  <c r="AK266" i="1"/>
  <c r="AD225" i="1"/>
  <c r="AN225" i="1"/>
  <c r="AO225" i="1" s="1"/>
  <c r="AP225" i="1" s="1"/>
  <c r="AQ225" i="1" s="1"/>
  <c r="AR225" i="1" s="1"/>
  <c r="AS225" i="1" s="1"/>
  <c r="AT225" i="1" s="1"/>
  <c r="AU225" i="1" s="1"/>
  <c r="AV225" i="1" s="1"/>
  <c r="AW225" i="1" s="1"/>
  <c r="AX225" i="1" s="1"/>
  <c r="AY225" i="1" s="1"/>
  <c r="AZ225" i="1" s="1"/>
  <c r="BA225" i="1" s="1"/>
  <c r="BB225" i="1" s="1"/>
  <c r="BC225" i="1" s="1"/>
  <c r="BD225" i="1" s="1"/>
  <c r="BE225" i="1" s="1"/>
  <c r="BF225" i="1" s="1"/>
  <c r="BG225" i="1" s="1"/>
  <c r="BH225" i="1" s="1"/>
  <c r="AK225" i="1"/>
  <c r="AH225" i="1"/>
  <c r="AC225" i="1"/>
  <c r="AG225" i="1"/>
  <c r="AJ225" i="1"/>
  <c r="AF225" i="1"/>
  <c r="AB225" i="1"/>
  <c r="AM225" i="1"/>
  <c r="AI225" i="1"/>
  <c r="AE225" i="1"/>
  <c r="AA225" i="1"/>
  <c r="AL225" i="1"/>
  <c r="Z225" i="1"/>
  <c r="AB584" i="1"/>
  <c r="AH584" i="1"/>
  <c r="AN584" i="1"/>
  <c r="AO584" i="1" s="1"/>
  <c r="AP584" i="1" s="1"/>
  <c r="AQ584" i="1" s="1"/>
  <c r="AR584" i="1" s="1"/>
  <c r="AS584" i="1" s="1"/>
  <c r="AT584" i="1" s="1"/>
  <c r="AU584" i="1" s="1"/>
  <c r="AV584" i="1" s="1"/>
  <c r="AW584" i="1" s="1"/>
  <c r="AX584" i="1" s="1"/>
  <c r="AY584" i="1" s="1"/>
  <c r="AZ584" i="1" s="1"/>
  <c r="BA584" i="1" s="1"/>
  <c r="BB584" i="1" s="1"/>
  <c r="BC584" i="1" s="1"/>
  <c r="BD584" i="1" s="1"/>
  <c r="BE584" i="1" s="1"/>
  <c r="BF584" i="1" s="1"/>
  <c r="BG584" i="1" s="1"/>
  <c r="BH584" i="1" s="1"/>
  <c r="AG584" i="1"/>
  <c r="Z584" i="1"/>
  <c r="AF584" i="1"/>
  <c r="AE584" i="1"/>
  <c r="AA584" i="1"/>
  <c r="AD584" i="1"/>
  <c r="AK584" i="1"/>
  <c r="AM584" i="1"/>
  <c r="AC584" i="1"/>
  <c r="AL584" i="1"/>
  <c r="AJ584" i="1"/>
  <c r="AI584" i="1"/>
  <c r="AL711" i="1"/>
  <c r="AH711" i="1"/>
  <c r="AD711" i="1"/>
  <c r="Z711" i="1"/>
  <c r="AK711" i="1"/>
  <c r="AN711" i="1"/>
  <c r="AC711" i="1"/>
  <c r="AG711" i="1"/>
  <c r="AJ711" i="1"/>
  <c r="AF711" i="1"/>
  <c r="AB711" i="1"/>
  <c r="AM711" i="1"/>
  <c r="AI711" i="1"/>
  <c r="AE711" i="1"/>
  <c r="AA711" i="1"/>
  <c r="AL332" i="1"/>
  <c r="AH332" i="1"/>
  <c r="AD332" i="1"/>
  <c r="Z332" i="1"/>
  <c r="AK332" i="1"/>
  <c r="AG332" i="1"/>
  <c r="AC332" i="1"/>
  <c r="AN332" i="1"/>
  <c r="AO332" i="1" s="1"/>
  <c r="AP332" i="1" s="1"/>
  <c r="AQ332" i="1" s="1"/>
  <c r="AR332" i="1" s="1"/>
  <c r="AS332" i="1" s="1"/>
  <c r="AT332" i="1" s="1"/>
  <c r="AU332" i="1" s="1"/>
  <c r="AV332" i="1" s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AJ332" i="1"/>
  <c r="AF332" i="1"/>
  <c r="AI332" i="1"/>
  <c r="AM332" i="1"/>
  <c r="AB332" i="1"/>
  <c r="AE332" i="1"/>
  <c r="AA332" i="1"/>
  <c r="AH232" i="1"/>
  <c r="AD232" i="1"/>
  <c r="Z232" i="1"/>
  <c r="AC232" i="1"/>
  <c r="AG232" i="1"/>
  <c r="AM232" i="1"/>
  <c r="AN232" i="1"/>
  <c r="AO232" i="1" s="1"/>
  <c r="AP232" i="1" s="1"/>
  <c r="AQ232" i="1" s="1"/>
  <c r="AR232" i="1" s="1"/>
  <c r="AS232" i="1" s="1"/>
  <c r="AT232" i="1" s="1"/>
  <c r="AU232" i="1" s="1"/>
  <c r="AV232" i="1" s="1"/>
  <c r="AW232" i="1" s="1"/>
  <c r="AX232" i="1" s="1"/>
  <c r="AY232" i="1" s="1"/>
  <c r="AZ232" i="1" s="1"/>
  <c r="BA232" i="1" s="1"/>
  <c r="BB232" i="1" s="1"/>
  <c r="BC232" i="1" s="1"/>
  <c r="BD232" i="1" s="1"/>
  <c r="BE232" i="1" s="1"/>
  <c r="BF232" i="1" s="1"/>
  <c r="BG232" i="1" s="1"/>
  <c r="BH232" i="1" s="1"/>
  <c r="AJ232" i="1"/>
  <c r="AF232" i="1"/>
  <c r="AB232" i="1"/>
  <c r="AL232" i="1"/>
  <c r="AI232" i="1"/>
  <c r="AK232" i="1"/>
  <c r="AA232" i="1"/>
  <c r="AE232" i="1"/>
  <c r="AO373" i="1"/>
  <c r="AP373" i="1" s="1"/>
  <c r="AQ373" i="1" s="1"/>
  <c r="AR373" i="1" s="1"/>
  <c r="AS373" i="1" s="1"/>
  <c r="AT373" i="1" s="1"/>
  <c r="AU373" i="1" s="1"/>
  <c r="AV373" i="1" s="1"/>
  <c r="AW373" i="1" s="1"/>
  <c r="AX373" i="1" s="1"/>
  <c r="AY373" i="1" s="1"/>
  <c r="AZ373" i="1" s="1"/>
  <c r="BA373" i="1" s="1"/>
  <c r="BB373" i="1" s="1"/>
  <c r="BC373" i="1" s="1"/>
  <c r="BD373" i="1" s="1"/>
  <c r="BE373" i="1" s="1"/>
  <c r="BF373" i="1" s="1"/>
  <c r="BG373" i="1" s="1"/>
  <c r="BH373" i="1" s="1"/>
  <c r="Z188" i="1"/>
  <c r="AK188" i="1"/>
  <c r="AG188" i="1"/>
  <c r="AC188" i="1"/>
  <c r="AF188" i="1"/>
  <c r="AJ188" i="1"/>
  <c r="AE188" i="1"/>
  <c r="AI188" i="1"/>
  <c r="AB188" i="1"/>
  <c r="AD188" i="1"/>
  <c r="AN188" i="1"/>
  <c r="AO188" i="1" s="1"/>
  <c r="AP188" i="1" s="1"/>
  <c r="AQ188" i="1" s="1"/>
  <c r="AR188" i="1" s="1"/>
  <c r="AS188" i="1" s="1"/>
  <c r="AT188" i="1" s="1"/>
  <c r="AU188" i="1" s="1"/>
  <c r="AV188" i="1" s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AA188" i="1"/>
  <c r="AM188" i="1"/>
  <c r="AH188" i="1"/>
  <c r="AL188" i="1"/>
  <c r="AH685" i="1"/>
  <c r="AD685" i="1"/>
  <c r="Z685" i="1"/>
  <c r="AM685" i="1"/>
  <c r="AG685" i="1"/>
  <c r="AC685" i="1"/>
  <c r="AN685" i="1"/>
  <c r="AJ685" i="1"/>
  <c r="AF685" i="1"/>
  <c r="AB685" i="1"/>
  <c r="AL685" i="1"/>
  <c r="AI685" i="1"/>
  <c r="AK685" i="1"/>
  <c r="AA685" i="1"/>
  <c r="AE685" i="1"/>
  <c r="AK588" i="1"/>
  <c r="AC588" i="1"/>
  <c r="AF588" i="1"/>
  <c r="AB588" i="1"/>
  <c r="AH588" i="1"/>
  <c r="AE588" i="1"/>
  <c r="Z588" i="1"/>
  <c r="AI588" i="1"/>
  <c r="AL588" i="1"/>
  <c r="AA588" i="1"/>
  <c r="AJ588" i="1"/>
  <c r="AM588" i="1"/>
  <c r="AN588" i="1"/>
  <c r="AO588" i="1" s="1"/>
  <c r="AP588" i="1" s="1"/>
  <c r="AQ588" i="1" s="1"/>
  <c r="AR588" i="1" s="1"/>
  <c r="AS588" i="1" s="1"/>
  <c r="AT588" i="1" s="1"/>
  <c r="AU588" i="1" s="1"/>
  <c r="AV588" i="1" s="1"/>
  <c r="AW588" i="1" s="1"/>
  <c r="AX588" i="1" s="1"/>
  <c r="AY588" i="1" s="1"/>
  <c r="AZ588" i="1" s="1"/>
  <c r="BA588" i="1" s="1"/>
  <c r="BB588" i="1" s="1"/>
  <c r="BC588" i="1" s="1"/>
  <c r="BD588" i="1" s="1"/>
  <c r="BE588" i="1" s="1"/>
  <c r="BF588" i="1" s="1"/>
  <c r="BG588" i="1" s="1"/>
  <c r="BH588" i="1" s="1"/>
  <c r="AG588" i="1"/>
  <c r="AD588" i="1"/>
  <c r="AH104" i="1"/>
  <c r="AD104" i="1"/>
  <c r="Z104" i="1"/>
  <c r="AK104" i="1"/>
  <c r="AG104" i="1"/>
  <c r="AC104" i="1"/>
  <c r="AN104" i="1"/>
  <c r="AO104" i="1" s="1"/>
  <c r="AP104" i="1" s="1"/>
  <c r="AQ104" i="1" s="1"/>
  <c r="AR104" i="1" s="1"/>
  <c r="AS104" i="1" s="1"/>
  <c r="AT104" i="1" s="1"/>
  <c r="AU104" i="1" s="1"/>
  <c r="AV104" i="1" s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AJ104" i="1"/>
  <c r="AF104" i="1"/>
  <c r="AI104" i="1"/>
  <c r="AM104" i="1"/>
  <c r="AB104" i="1"/>
  <c r="AE104" i="1"/>
  <c r="AA104" i="1"/>
  <c r="AL104" i="1"/>
  <c r="AK457" i="1"/>
  <c r="AG457" i="1"/>
  <c r="AC457" i="1"/>
  <c r="AN457" i="1"/>
  <c r="AO457" i="1" s="1"/>
  <c r="AP457" i="1" s="1"/>
  <c r="AQ457" i="1" s="1"/>
  <c r="AR457" i="1" s="1"/>
  <c r="AS457" i="1" s="1"/>
  <c r="AT457" i="1" s="1"/>
  <c r="AU457" i="1" s="1"/>
  <c r="AV457" i="1" s="1"/>
  <c r="AW457" i="1" s="1"/>
  <c r="AX457" i="1" s="1"/>
  <c r="AY457" i="1" s="1"/>
  <c r="AZ457" i="1" s="1"/>
  <c r="BA457" i="1" s="1"/>
  <c r="BB457" i="1" s="1"/>
  <c r="BC457" i="1" s="1"/>
  <c r="BD457" i="1" s="1"/>
  <c r="BE457" i="1" s="1"/>
  <c r="BF457" i="1" s="1"/>
  <c r="BG457" i="1" s="1"/>
  <c r="BH457" i="1" s="1"/>
  <c r="AB457" i="1"/>
  <c r="AF457" i="1"/>
  <c r="AA457" i="1"/>
  <c r="AM457" i="1"/>
  <c r="Z457" i="1"/>
  <c r="AE457" i="1"/>
  <c r="AJ457" i="1"/>
  <c r="AL457" i="1"/>
  <c r="AH457" i="1"/>
  <c r="AD457" i="1"/>
  <c r="AI457" i="1"/>
  <c r="AN312" i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AJ312" i="1"/>
  <c r="AF312" i="1"/>
  <c r="AB312" i="1"/>
  <c r="AM312" i="1"/>
  <c r="AI312" i="1"/>
  <c r="AE312" i="1"/>
  <c r="AA312" i="1"/>
  <c r="AL312" i="1"/>
  <c r="AH312" i="1"/>
  <c r="AK312" i="1"/>
  <c r="Z312" i="1"/>
  <c r="AD312" i="1"/>
  <c r="AG312" i="1"/>
  <c r="AC312" i="1"/>
  <c r="AB662" i="1"/>
  <c r="AD662" i="1"/>
  <c r="AI662" i="1"/>
  <c r="AC662" i="1"/>
  <c r="AA662" i="1"/>
  <c r="AM662" i="1"/>
  <c r="AH662" i="1"/>
  <c r="AL662" i="1"/>
  <c r="Z662" i="1"/>
  <c r="AK662" i="1"/>
  <c r="AG662" i="1"/>
  <c r="AE662" i="1"/>
  <c r="AN662" i="1"/>
  <c r="AJ662" i="1"/>
  <c r="AF662" i="1"/>
  <c r="AG364" i="1"/>
  <c r="AC364" i="1"/>
  <c r="AN364" i="1"/>
  <c r="AO364" i="1" s="1"/>
  <c r="AP364" i="1" s="1"/>
  <c r="AQ364" i="1" s="1"/>
  <c r="AR364" i="1" s="1"/>
  <c r="AS364" i="1" s="1"/>
  <c r="AT364" i="1" s="1"/>
  <c r="AU364" i="1" s="1"/>
  <c r="AV364" i="1" s="1"/>
  <c r="AW364" i="1" s="1"/>
  <c r="AX364" i="1" s="1"/>
  <c r="AY364" i="1" s="1"/>
  <c r="AZ364" i="1" s="1"/>
  <c r="BA364" i="1" s="1"/>
  <c r="BB364" i="1" s="1"/>
  <c r="BC364" i="1" s="1"/>
  <c r="BD364" i="1" s="1"/>
  <c r="BE364" i="1" s="1"/>
  <c r="BF364" i="1" s="1"/>
  <c r="BG364" i="1" s="1"/>
  <c r="BH364" i="1" s="1"/>
  <c r="AI364" i="1"/>
  <c r="AF364" i="1"/>
  <c r="AA364" i="1"/>
  <c r="AM364" i="1"/>
  <c r="AJ364" i="1"/>
  <c r="AE364" i="1"/>
  <c r="AH364" i="1"/>
  <c r="AL364" i="1"/>
  <c r="AB364" i="1"/>
  <c r="AD364" i="1"/>
  <c r="Z364" i="1"/>
  <c r="AK364" i="1"/>
  <c r="AK54" i="1"/>
  <c r="AG54" i="1"/>
  <c r="AC54" i="1"/>
  <c r="AN54" i="1"/>
  <c r="AO54" i="1" s="1"/>
  <c r="AP54" i="1" s="1"/>
  <c r="AQ54" i="1" s="1"/>
  <c r="AR54" i="1" s="1"/>
  <c r="AS54" i="1" s="1"/>
  <c r="AT54" i="1" s="1"/>
  <c r="AU54" i="1" s="1"/>
  <c r="AV54" i="1" s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AJ54" i="1"/>
  <c r="AF54" i="1"/>
  <c r="AB54" i="1"/>
  <c r="AE54" i="1"/>
  <c r="AI54" i="1"/>
  <c r="AM54" i="1"/>
  <c r="AA54" i="1"/>
  <c r="AL54" i="1"/>
  <c r="AH54" i="1"/>
  <c r="AD54" i="1"/>
  <c r="Z54" i="1"/>
  <c r="AI348" i="1"/>
  <c r="AD348" i="1"/>
  <c r="AA348" i="1"/>
  <c r="AM348" i="1"/>
  <c r="AH348" i="1"/>
  <c r="AL348" i="1"/>
  <c r="Z348" i="1"/>
  <c r="AK348" i="1"/>
  <c r="AG348" i="1"/>
  <c r="AC348" i="1"/>
  <c r="AN348" i="1"/>
  <c r="AO348" i="1" s="1"/>
  <c r="AP348" i="1" s="1"/>
  <c r="AQ348" i="1" s="1"/>
  <c r="AR348" i="1" s="1"/>
  <c r="AS348" i="1" s="1"/>
  <c r="AT348" i="1" s="1"/>
  <c r="AU348" i="1" s="1"/>
  <c r="AV348" i="1" s="1"/>
  <c r="AW348" i="1" s="1"/>
  <c r="AX348" i="1" s="1"/>
  <c r="AY348" i="1" s="1"/>
  <c r="AZ348" i="1" s="1"/>
  <c r="BA348" i="1" s="1"/>
  <c r="BB348" i="1" s="1"/>
  <c r="BC348" i="1" s="1"/>
  <c r="BD348" i="1" s="1"/>
  <c r="BE348" i="1" s="1"/>
  <c r="BF348" i="1" s="1"/>
  <c r="BG348" i="1" s="1"/>
  <c r="BH348" i="1" s="1"/>
  <c r="AJ348" i="1"/>
  <c r="AF348" i="1"/>
  <c r="AB348" i="1"/>
  <c r="AE348" i="1"/>
  <c r="AN559" i="1"/>
  <c r="AO559" i="1" s="1"/>
  <c r="AP559" i="1" s="1"/>
  <c r="AQ559" i="1" s="1"/>
  <c r="AR559" i="1" s="1"/>
  <c r="AS559" i="1" s="1"/>
  <c r="AT559" i="1" s="1"/>
  <c r="AU559" i="1" s="1"/>
  <c r="AV559" i="1" s="1"/>
  <c r="AW559" i="1" s="1"/>
  <c r="AX559" i="1" s="1"/>
  <c r="AY559" i="1" s="1"/>
  <c r="AZ559" i="1" s="1"/>
  <c r="BA559" i="1" s="1"/>
  <c r="BB559" i="1" s="1"/>
  <c r="BC559" i="1" s="1"/>
  <c r="BD559" i="1" s="1"/>
  <c r="BE559" i="1" s="1"/>
  <c r="BF559" i="1" s="1"/>
  <c r="BG559" i="1" s="1"/>
  <c r="BH559" i="1" s="1"/>
  <c r="AC559" i="1"/>
  <c r="Z559" i="1"/>
  <c r="AJ559" i="1"/>
  <c r="AL559" i="1"/>
  <c r="AB559" i="1"/>
  <c r="AK559" i="1"/>
  <c r="AI559" i="1"/>
  <c r="AH559" i="1"/>
  <c r="AA559" i="1"/>
  <c r="AG559" i="1"/>
  <c r="AM559" i="1"/>
  <c r="AF559" i="1"/>
  <c r="AE559" i="1"/>
  <c r="AD559" i="1"/>
  <c r="AK505" i="1"/>
  <c r="AA505" i="1"/>
  <c r="AC505" i="1"/>
  <c r="AM505" i="1"/>
  <c r="AG505" i="1"/>
  <c r="Z505" i="1"/>
  <c r="AH505" i="1"/>
  <c r="AJ505" i="1"/>
  <c r="AF505" i="1"/>
  <c r="AI505" i="1"/>
  <c r="AE505" i="1"/>
  <c r="AL505" i="1"/>
  <c r="AB505" i="1"/>
  <c r="AD505" i="1"/>
  <c r="AN505" i="1"/>
  <c r="AO505" i="1" s="1"/>
  <c r="AP505" i="1" s="1"/>
  <c r="AQ505" i="1" s="1"/>
  <c r="AR505" i="1" s="1"/>
  <c r="AS505" i="1" s="1"/>
  <c r="AT505" i="1" s="1"/>
  <c r="AU505" i="1" s="1"/>
  <c r="AV505" i="1" s="1"/>
  <c r="AW505" i="1" s="1"/>
  <c r="AX505" i="1" s="1"/>
  <c r="AY505" i="1" s="1"/>
  <c r="AZ505" i="1" s="1"/>
  <c r="BA505" i="1" s="1"/>
  <c r="BB505" i="1" s="1"/>
  <c r="BC505" i="1" s="1"/>
  <c r="BD505" i="1" s="1"/>
  <c r="BE505" i="1" s="1"/>
  <c r="BF505" i="1" s="1"/>
  <c r="BG505" i="1" s="1"/>
  <c r="BH505" i="1" s="1"/>
  <c r="AC245" i="1"/>
  <c r="AE245" i="1"/>
  <c r="AJ245" i="1"/>
  <c r="AD245" i="1"/>
  <c r="AB245" i="1"/>
  <c r="AN245" i="1"/>
  <c r="AO245" i="1" s="1"/>
  <c r="AP245" i="1" s="1"/>
  <c r="AQ245" i="1" s="1"/>
  <c r="AR245" i="1" s="1"/>
  <c r="AS245" i="1" s="1"/>
  <c r="AT245" i="1" s="1"/>
  <c r="AU245" i="1" s="1"/>
  <c r="AV245" i="1" s="1"/>
  <c r="AW245" i="1" s="1"/>
  <c r="AX245" i="1" s="1"/>
  <c r="AY245" i="1" s="1"/>
  <c r="AZ245" i="1" s="1"/>
  <c r="BA245" i="1" s="1"/>
  <c r="BB245" i="1" s="1"/>
  <c r="BC245" i="1" s="1"/>
  <c r="BD245" i="1" s="1"/>
  <c r="BE245" i="1" s="1"/>
  <c r="BF245" i="1" s="1"/>
  <c r="BG245" i="1" s="1"/>
  <c r="BH245" i="1" s="1"/>
  <c r="AI245" i="1"/>
  <c r="AM245" i="1"/>
  <c r="AA245" i="1"/>
  <c r="AL245" i="1"/>
  <c r="AH245" i="1"/>
  <c r="AF245" i="1"/>
  <c r="Z245" i="1"/>
  <c r="AK245" i="1"/>
  <c r="AG245" i="1"/>
  <c r="AL783" i="1"/>
  <c r="AI783" i="1"/>
  <c r="AD783" i="1"/>
  <c r="AH783" i="1"/>
  <c r="AJ783" i="1"/>
  <c r="AG783" i="1"/>
  <c r="AB783" i="1"/>
  <c r="AN783" i="1"/>
  <c r="AC783" i="1"/>
  <c r="AF783" i="1"/>
  <c r="AA783" i="1"/>
  <c r="AM783" i="1"/>
  <c r="Z783" i="1"/>
  <c r="AE783" i="1"/>
  <c r="AK783" i="1"/>
  <c r="AI207" i="1"/>
  <c r="AL207" i="1"/>
  <c r="AN207" i="1"/>
  <c r="AO207" i="1" s="1"/>
  <c r="AP207" i="1" s="1"/>
  <c r="AQ207" i="1" s="1"/>
  <c r="AR207" i="1" s="1"/>
  <c r="AS207" i="1" s="1"/>
  <c r="AT207" i="1" s="1"/>
  <c r="AU207" i="1" s="1"/>
  <c r="AV207" i="1" s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AH207" i="1"/>
  <c r="AD207" i="1"/>
  <c r="Z207" i="1"/>
  <c r="AC207" i="1"/>
  <c r="AG207" i="1"/>
  <c r="AB207" i="1"/>
  <c r="AA207" i="1"/>
  <c r="AM207" i="1"/>
  <c r="AE207" i="1"/>
  <c r="AF207" i="1"/>
  <c r="AK207" i="1"/>
  <c r="AJ207" i="1"/>
  <c r="AC713" i="1"/>
  <c r="AN713" i="1"/>
  <c r="AJ713" i="1"/>
  <c r="AF713" i="1"/>
  <c r="AB713" i="1"/>
  <c r="AM713" i="1"/>
  <c r="AI713" i="1"/>
  <c r="AE713" i="1"/>
  <c r="AA713" i="1"/>
  <c r="AL713" i="1"/>
  <c r="AH713" i="1"/>
  <c r="AD713" i="1"/>
  <c r="AG713" i="1"/>
  <c r="AK713" i="1"/>
  <c r="Z713" i="1"/>
  <c r="Z94" i="1"/>
  <c r="AC94" i="1"/>
  <c r="AG94" i="1"/>
  <c r="AB94" i="1"/>
  <c r="AN94" i="1"/>
  <c r="AO94" i="1" s="1"/>
  <c r="AP94" i="1" s="1"/>
  <c r="AQ94" i="1" s="1"/>
  <c r="AR94" i="1" s="1"/>
  <c r="AS94" i="1" s="1"/>
  <c r="AT94" i="1" s="1"/>
  <c r="AU94" i="1" s="1"/>
  <c r="AV94" i="1" s="1"/>
  <c r="AW94" i="1" s="1"/>
  <c r="AX94" i="1" s="1"/>
  <c r="AY94" i="1" s="1"/>
  <c r="AZ94" i="1" s="1"/>
  <c r="BA94" i="1" s="1"/>
  <c r="BB94" i="1" s="1"/>
  <c r="BC94" i="1" s="1"/>
  <c r="BD94" i="1" s="1"/>
  <c r="BE94" i="1" s="1"/>
  <c r="BF94" i="1" s="1"/>
  <c r="BG94" i="1" s="1"/>
  <c r="BH94" i="1" s="1"/>
  <c r="AK94" i="1"/>
  <c r="AF94" i="1"/>
  <c r="AJ94" i="1"/>
  <c r="AM94" i="1"/>
  <c r="AI94" i="1"/>
  <c r="AE94" i="1"/>
  <c r="AA94" i="1"/>
  <c r="AL94" i="1"/>
  <c r="AH94" i="1"/>
  <c r="AD94" i="1"/>
  <c r="AJ651" i="1"/>
  <c r="AF651" i="1"/>
  <c r="AB651" i="1"/>
  <c r="AM651" i="1"/>
  <c r="AL651" i="1"/>
  <c r="AI651" i="1"/>
  <c r="AK651" i="1"/>
  <c r="AA651" i="1"/>
  <c r="AE651" i="1"/>
  <c r="AH651" i="1"/>
  <c r="AC651" i="1"/>
  <c r="Z651" i="1"/>
  <c r="AG651" i="1"/>
  <c r="AD651" i="1"/>
  <c r="AN651" i="1"/>
  <c r="AO651" i="1" s="1"/>
  <c r="AP651" i="1" s="1"/>
  <c r="AQ651" i="1" s="1"/>
  <c r="AR651" i="1" s="1"/>
  <c r="AS651" i="1" s="1"/>
  <c r="AT651" i="1" s="1"/>
  <c r="AU651" i="1" s="1"/>
  <c r="AV651" i="1" s="1"/>
  <c r="AW651" i="1" s="1"/>
  <c r="AX651" i="1" s="1"/>
  <c r="AY651" i="1" s="1"/>
  <c r="AZ651" i="1" s="1"/>
  <c r="BA651" i="1" s="1"/>
  <c r="BB651" i="1" s="1"/>
  <c r="BC651" i="1" s="1"/>
  <c r="BD651" i="1" s="1"/>
  <c r="BE651" i="1" s="1"/>
  <c r="BF651" i="1" s="1"/>
  <c r="BG651" i="1" s="1"/>
  <c r="BH651" i="1" s="1"/>
  <c r="Z256" i="1"/>
  <c r="AK256" i="1"/>
  <c r="AG256" i="1"/>
  <c r="AC256" i="1"/>
  <c r="AN256" i="1"/>
  <c r="AO256" i="1" s="1"/>
  <c r="AP256" i="1" s="1"/>
  <c r="AQ256" i="1" s="1"/>
  <c r="AR256" i="1" s="1"/>
  <c r="AS256" i="1" s="1"/>
  <c r="AT256" i="1" s="1"/>
  <c r="AU256" i="1" s="1"/>
  <c r="AV256" i="1" s="1"/>
  <c r="AW256" i="1" s="1"/>
  <c r="AX256" i="1" s="1"/>
  <c r="AY256" i="1" s="1"/>
  <c r="AZ256" i="1" s="1"/>
  <c r="BA256" i="1" s="1"/>
  <c r="BB256" i="1" s="1"/>
  <c r="BC256" i="1" s="1"/>
  <c r="BD256" i="1" s="1"/>
  <c r="BE256" i="1" s="1"/>
  <c r="BF256" i="1" s="1"/>
  <c r="BG256" i="1" s="1"/>
  <c r="BH256" i="1" s="1"/>
  <c r="AJ256" i="1"/>
  <c r="AF256" i="1"/>
  <c r="AB256" i="1"/>
  <c r="AE256" i="1"/>
  <c r="AI256" i="1"/>
  <c r="AD256" i="1"/>
  <c r="AA256" i="1"/>
  <c r="AM256" i="1"/>
  <c r="AH256" i="1"/>
  <c r="AL256" i="1"/>
  <c r="AM625" i="1"/>
  <c r="AK625" i="1"/>
  <c r="AE625" i="1"/>
  <c r="AC625" i="1"/>
  <c r="AL625" i="1"/>
  <c r="AH625" i="1"/>
  <c r="AD625" i="1"/>
  <c r="Z625" i="1"/>
  <c r="AJ625" i="1"/>
  <c r="AG625" i="1"/>
  <c r="AI625" i="1"/>
  <c r="AN625" i="1"/>
  <c r="AB625" i="1"/>
  <c r="AF625" i="1"/>
  <c r="AA625" i="1"/>
  <c r="AJ466" i="1"/>
  <c r="AM466" i="1"/>
  <c r="AB466" i="1"/>
  <c r="AF466" i="1"/>
  <c r="AI466" i="1"/>
  <c r="AE466" i="1"/>
  <c r="AA466" i="1"/>
  <c r="AL466" i="1"/>
  <c r="AH466" i="1"/>
  <c r="AD466" i="1"/>
  <c r="Z466" i="1"/>
  <c r="AK466" i="1"/>
  <c r="AG466" i="1"/>
  <c r="AC466" i="1"/>
  <c r="AN466" i="1"/>
  <c r="AO466" i="1" s="1"/>
  <c r="AP466" i="1" s="1"/>
  <c r="AQ466" i="1" s="1"/>
  <c r="AR466" i="1" s="1"/>
  <c r="AS466" i="1" s="1"/>
  <c r="AT466" i="1" s="1"/>
  <c r="AU466" i="1" s="1"/>
  <c r="AV466" i="1" s="1"/>
  <c r="AW466" i="1" s="1"/>
  <c r="AX466" i="1" s="1"/>
  <c r="AY466" i="1" s="1"/>
  <c r="AZ466" i="1" s="1"/>
  <c r="BA466" i="1" s="1"/>
  <c r="BB466" i="1" s="1"/>
  <c r="BC466" i="1" s="1"/>
  <c r="BD466" i="1" s="1"/>
  <c r="BE466" i="1" s="1"/>
  <c r="BF466" i="1" s="1"/>
  <c r="BG466" i="1" s="1"/>
  <c r="BH466" i="1" s="1"/>
  <c r="AJ66" i="1"/>
  <c r="AF66" i="1"/>
  <c r="AB66" i="1"/>
  <c r="AM66" i="1"/>
  <c r="AI66" i="1"/>
  <c r="AE66" i="1"/>
  <c r="AA66" i="1"/>
  <c r="AL66" i="1"/>
  <c r="AH66" i="1"/>
  <c r="AD66" i="1"/>
  <c r="Z66" i="1"/>
  <c r="AK66" i="1"/>
  <c r="AN66" i="1"/>
  <c r="AO66" i="1" s="1"/>
  <c r="AP66" i="1" s="1"/>
  <c r="AQ66" i="1" s="1"/>
  <c r="AR66" i="1" s="1"/>
  <c r="AS66" i="1" s="1"/>
  <c r="AT66" i="1" s="1"/>
  <c r="AU66" i="1" s="1"/>
  <c r="AV66" i="1" s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AC66" i="1"/>
  <c r="AG66" i="1"/>
  <c r="AC383" i="1"/>
  <c r="AF383" i="1"/>
  <c r="AJ383" i="1"/>
  <c r="AM383" i="1"/>
  <c r="AL383" i="1"/>
  <c r="AB383" i="1"/>
  <c r="AG383" i="1"/>
  <c r="AI383" i="1"/>
  <c r="AE383" i="1"/>
  <c r="AA383" i="1"/>
  <c r="AH383" i="1"/>
  <c r="AD383" i="1"/>
  <c r="Z383" i="1"/>
  <c r="AK383" i="1"/>
  <c r="AN383" i="1"/>
  <c r="AO383" i="1" s="1"/>
  <c r="AP383" i="1" s="1"/>
  <c r="AQ383" i="1" s="1"/>
  <c r="AR383" i="1" s="1"/>
  <c r="AS383" i="1" s="1"/>
  <c r="AT383" i="1" s="1"/>
  <c r="AU383" i="1" s="1"/>
  <c r="AV383" i="1" s="1"/>
  <c r="AW383" i="1" s="1"/>
  <c r="AX383" i="1" s="1"/>
  <c r="AY383" i="1" s="1"/>
  <c r="AZ383" i="1" s="1"/>
  <c r="BA383" i="1" s="1"/>
  <c r="BB383" i="1" s="1"/>
  <c r="BC383" i="1" s="1"/>
  <c r="BD383" i="1" s="1"/>
  <c r="BE383" i="1" s="1"/>
  <c r="BF383" i="1" s="1"/>
  <c r="BG383" i="1" s="1"/>
  <c r="BH383" i="1" s="1"/>
  <c r="AI463" i="1"/>
  <c r="AE463" i="1"/>
  <c r="AG463" i="1"/>
  <c r="AJ463" i="1"/>
  <c r="AA463" i="1"/>
  <c r="AL463" i="1"/>
  <c r="AF463" i="1"/>
  <c r="AH463" i="1"/>
  <c r="AK463" i="1"/>
  <c r="Z463" i="1"/>
  <c r="AD463" i="1"/>
  <c r="AC463" i="1"/>
  <c r="AB463" i="1"/>
  <c r="AN463" i="1"/>
  <c r="AO463" i="1" s="1"/>
  <c r="AP463" i="1" s="1"/>
  <c r="AQ463" i="1" s="1"/>
  <c r="AR463" i="1" s="1"/>
  <c r="AS463" i="1" s="1"/>
  <c r="AT463" i="1" s="1"/>
  <c r="AU463" i="1" s="1"/>
  <c r="AV463" i="1" s="1"/>
  <c r="AW463" i="1" s="1"/>
  <c r="AX463" i="1" s="1"/>
  <c r="AY463" i="1" s="1"/>
  <c r="AZ463" i="1" s="1"/>
  <c r="BA463" i="1" s="1"/>
  <c r="BB463" i="1" s="1"/>
  <c r="BC463" i="1" s="1"/>
  <c r="BD463" i="1" s="1"/>
  <c r="BE463" i="1" s="1"/>
  <c r="BF463" i="1" s="1"/>
  <c r="BG463" i="1" s="1"/>
  <c r="BH463" i="1" s="1"/>
  <c r="AM463" i="1"/>
  <c r="AE68" i="1"/>
  <c r="AA68" i="1"/>
  <c r="AL68" i="1"/>
  <c r="Z68" i="1"/>
  <c r="AD68" i="1"/>
  <c r="AH68" i="1"/>
  <c r="AK68" i="1"/>
  <c r="AG68" i="1"/>
  <c r="AC68" i="1"/>
  <c r="AN68" i="1"/>
  <c r="AO68" i="1" s="1"/>
  <c r="AP68" i="1" s="1"/>
  <c r="AQ68" i="1" s="1"/>
  <c r="AR68" i="1" s="1"/>
  <c r="AS68" i="1" s="1"/>
  <c r="AT68" i="1" s="1"/>
  <c r="AU68" i="1" s="1"/>
  <c r="AV68" i="1" s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BG68" i="1" s="1"/>
  <c r="BH68" i="1" s="1"/>
  <c r="AJ68" i="1"/>
  <c r="AF68" i="1"/>
  <c r="AB68" i="1"/>
  <c r="AM68" i="1"/>
  <c r="AI68" i="1"/>
  <c r="AI267" i="1"/>
  <c r="AL267" i="1"/>
  <c r="AA267" i="1"/>
  <c r="AE267" i="1"/>
  <c r="AH267" i="1"/>
  <c r="AD267" i="1"/>
  <c r="Z267" i="1"/>
  <c r="AK267" i="1"/>
  <c r="AG267" i="1"/>
  <c r="AC267" i="1"/>
  <c r="AN267" i="1"/>
  <c r="AO267" i="1" s="1"/>
  <c r="AP267" i="1" s="1"/>
  <c r="AQ267" i="1" s="1"/>
  <c r="AR267" i="1" s="1"/>
  <c r="AS267" i="1" s="1"/>
  <c r="AT267" i="1" s="1"/>
  <c r="AU267" i="1" s="1"/>
  <c r="AV267" i="1" s="1"/>
  <c r="AW267" i="1" s="1"/>
  <c r="AX267" i="1" s="1"/>
  <c r="AY267" i="1" s="1"/>
  <c r="AZ267" i="1" s="1"/>
  <c r="BA267" i="1" s="1"/>
  <c r="BB267" i="1" s="1"/>
  <c r="BC267" i="1" s="1"/>
  <c r="BD267" i="1" s="1"/>
  <c r="BE267" i="1" s="1"/>
  <c r="BF267" i="1" s="1"/>
  <c r="BG267" i="1" s="1"/>
  <c r="BH267" i="1" s="1"/>
  <c r="AJ267" i="1"/>
  <c r="AF267" i="1"/>
  <c r="AB267" i="1"/>
  <c r="AM267" i="1"/>
  <c r="AB803" i="1"/>
  <c r="AM803" i="1"/>
  <c r="AI803" i="1"/>
  <c r="AE803" i="1"/>
  <c r="AA803" i="1"/>
  <c r="AL803" i="1"/>
  <c r="AH803" i="1"/>
  <c r="AD803" i="1"/>
  <c r="Z803" i="1"/>
  <c r="AK803" i="1"/>
  <c r="AN803" i="1"/>
  <c r="AC803" i="1"/>
  <c r="AG803" i="1"/>
  <c r="AJ803" i="1"/>
  <c r="AF803" i="1"/>
  <c r="AI596" i="1"/>
  <c r="AJ596" i="1"/>
  <c r="AA596" i="1"/>
  <c r="AE596" i="1"/>
  <c r="AD596" i="1"/>
  <c r="AH596" i="1"/>
  <c r="AB596" i="1"/>
  <c r="Z596" i="1"/>
  <c r="AF596" i="1"/>
  <c r="AL596" i="1"/>
  <c r="AG596" i="1"/>
  <c r="AK596" i="1"/>
  <c r="AN596" i="1"/>
  <c r="AO596" i="1" s="1"/>
  <c r="AP596" i="1" s="1"/>
  <c r="AQ596" i="1" s="1"/>
  <c r="AR596" i="1" s="1"/>
  <c r="AS596" i="1" s="1"/>
  <c r="AT596" i="1" s="1"/>
  <c r="AU596" i="1" s="1"/>
  <c r="AV596" i="1" s="1"/>
  <c r="AW596" i="1" s="1"/>
  <c r="AX596" i="1" s="1"/>
  <c r="AY596" i="1" s="1"/>
  <c r="AZ596" i="1" s="1"/>
  <c r="BA596" i="1" s="1"/>
  <c r="BB596" i="1" s="1"/>
  <c r="BC596" i="1" s="1"/>
  <c r="BD596" i="1" s="1"/>
  <c r="BE596" i="1" s="1"/>
  <c r="BF596" i="1" s="1"/>
  <c r="BG596" i="1" s="1"/>
  <c r="BH596" i="1" s="1"/>
  <c r="AC596" i="1"/>
  <c r="AM596" i="1"/>
  <c r="AN796" i="1"/>
  <c r="AB796" i="1"/>
  <c r="AF796" i="1"/>
  <c r="AA796" i="1"/>
  <c r="AM796" i="1"/>
  <c r="AJ796" i="1"/>
  <c r="AE796" i="1"/>
  <c r="AI796" i="1"/>
  <c r="AL796" i="1"/>
  <c r="AH796" i="1"/>
  <c r="AD796" i="1"/>
  <c r="Z796" i="1"/>
  <c r="AK796" i="1"/>
  <c r="AG796" i="1"/>
  <c r="AC796" i="1"/>
  <c r="AF181" i="1"/>
  <c r="AB181" i="1"/>
  <c r="AM181" i="1"/>
  <c r="AI181" i="1"/>
  <c r="AE181" i="1"/>
  <c r="AH181" i="1"/>
  <c r="AL181" i="1"/>
  <c r="AG181" i="1"/>
  <c r="AD181" i="1"/>
  <c r="AA181" i="1"/>
  <c r="AK181" i="1"/>
  <c r="Z181" i="1"/>
  <c r="AC181" i="1"/>
  <c r="AN181" i="1"/>
  <c r="AO181" i="1" s="1"/>
  <c r="AP181" i="1" s="1"/>
  <c r="AQ181" i="1" s="1"/>
  <c r="AR181" i="1" s="1"/>
  <c r="AS181" i="1" s="1"/>
  <c r="AT181" i="1" s="1"/>
  <c r="AU181" i="1" s="1"/>
  <c r="AV181" i="1" s="1"/>
  <c r="AW181" i="1" s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AJ181" i="1"/>
  <c r="AB392" i="1"/>
  <c r="AL392" i="1"/>
  <c r="AI392" i="1"/>
  <c r="AD392" i="1"/>
  <c r="AA392" i="1"/>
  <c r="AM392" i="1"/>
  <c r="AH392" i="1"/>
  <c r="AK392" i="1"/>
  <c r="Z392" i="1"/>
  <c r="AE392" i="1"/>
  <c r="AG392" i="1"/>
  <c r="AC392" i="1"/>
  <c r="AN392" i="1"/>
  <c r="AO392" i="1" s="1"/>
  <c r="AP392" i="1" s="1"/>
  <c r="AQ392" i="1" s="1"/>
  <c r="AR392" i="1" s="1"/>
  <c r="AS392" i="1" s="1"/>
  <c r="AT392" i="1" s="1"/>
  <c r="AU392" i="1" s="1"/>
  <c r="AV392" i="1" s="1"/>
  <c r="AW392" i="1" s="1"/>
  <c r="AX392" i="1" s="1"/>
  <c r="AY392" i="1" s="1"/>
  <c r="AZ392" i="1" s="1"/>
  <c r="BA392" i="1" s="1"/>
  <c r="BB392" i="1" s="1"/>
  <c r="BC392" i="1" s="1"/>
  <c r="BD392" i="1" s="1"/>
  <c r="BE392" i="1" s="1"/>
  <c r="BF392" i="1" s="1"/>
  <c r="BG392" i="1" s="1"/>
  <c r="BH392" i="1" s="1"/>
  <c r="AJ392" i="1"/>
  <c r="AF392" i="1"/>
  <c r="AI565" i="1"/>
  <c r="AJ565" i="1"/>
  <c r="AA565" i="1"/>
  <c r="AH565" i="1"/>
  <c r="AD565" i="1"/>
  <c r="AG565" i="1"/>
  <c r="AC565" i="1"/>
  <c r="AN565" i="1"/>
  <c r="AO565" i="1" s="1"/>
  <c r="AP565" i="1" s="1"/>
  <c r="AQ565" i="1" s="1"/>
  <c r="AR565" i="1" s="1"/>
  <c r="AS565" i="1" s="1"/>
  <c r="AT565" i="1" s="1"/>
  <c r="AU565" i="1" s="1"/>
  <c r="AV565" i="1" s="1"/>
  <c r="AW565" i="1" s="1"/>
  <c r="AX565" i="1" s="1"/>
  <c r="AY565" i="1" s="1"/>
  <c r="AZ565" i="1" s="1"/>
  <c r="BA565" i="1" s="1"/>
  <c r="BB565" i="1" s="1"/>
  <c r="BC565" i="1" s="1"/>
  <c r="BD565" i="1" s="1"/>
  <c r="BE565" i="1" s="1"/>
  <c r="BF565" i="1" s="1"/>
  <c r="BG565" i="1" s="1"/>
  <c r="BH565" i="1" s="1"/>
  <c r="AB565" i="1"/>
  <c r="AF565" i="1"/>
  <c r="AL565" i="1"/>
  <c r="AM565" i="1"/>
  <c r="Z565" i="1"/>
  <c r="AE565" i="1"/>
  <c r="AK565" i="1"/>
  <c r="AE304" i="1"/>
  <c r="AA304" i="1"/>
  <c r="AL304" i="1"/>
  <c r="AH304" i="1"/>
  <c r="AD304" i="1"/>
  <c r="Z304" i="1"/>
  <c r="AK304" i="1"/>
  <c r="AG304" i="1"/>
  <c r="AC304" i="1"/>
  <c r="AF304" i="1"/>
  <c r="AJ304" i="1"/>
  <c r="AN304" i="1"/>
  <c r="AO304" i="1" s="1"/>
  <c r="AP304" i="1" s="1"/>
  <c r="AQ304" i="1" s="1"/>
  <c r="AR304" i="1" s="1"/>
  <c r="AS304" i="1" s="1"/>
  <c r="AT304" i="1" s="1"/>
  <c r="AU304" i="1" s="1"/>
  <c r="AV304" i="1" s="1"/>
  <c r="AW304" i="1" s="1"/>
  <c r="AX304" i="1" s="1"/>
  <c r="AY304" i="1" s="1"/>
  <c r="AZ304" i="1" s="1"/>
  <c r="BA304" i="1" s="1"/>
  <c r="BB304" i="1" s="1"/>
  <c r="BC304" i="1" s="1"/>
  <c r="BD304" i="1" s="1"/>
  <c r="BE304" i="1" s="1"/>
  <c r="BF304" i="1" s="1"/>
  <c r="BG304" i="1" s="1"/>
  <c r="BH304" i="1" s="1"/>
  <c r="AB304" i="1"/>
  <c r="AM304" i="1"/>
  <c r="AI304" i="1"/>
  <c r="AC781" i="1"/>
  <c r="AN781" i="1"/>
  <c r="AI781" i="1"/>
  <c r="AF781" i="1"/>
  <c r="AA781" i="1"/>
  <c r="AM781" i="1"/>
  <c r="AJ781" i="1"/>
  <c r="AE781" i="1"/>
  <c r="AH781" i="1"/>
  <c r="AL781" i="1"/>
  <c r="AG781" i="1"/>
  <c r="AD781" i="1"/>
  <c r="AB781" i="1"/>
  <c r="AK781" i="1"/>
  <c r="Z781" i="1"/>
  <c r="AL655" i="1"/>
  <c r="AN655" i="1"/>
  <c r="AO655" i="1" s="1"/>
  <c r="AP655" i="1" s="1"/>
  <c r="AQ655" i="1" s="1"/>
  <c r="AR655" i="1" s="1"/>
  <c r="AS655" i="1" s="1"/>
  <c r="AT655" i="1" s="1"/>
  <c r="AU655" i="1" s="1"/>
  <c r="AV655" i="1" s="1"/>
  <c r="AW655" i="1" s="1"/>
  <c r="AX655" i="1" s="1"/>
  <c r="AY655" i="1" s="1"/>
  <c r="AZ655" i="1" s="1"/>
  <c r="BA655" i="1" s="1"/>
  <c r="BB655" i="1" s="1"/>
  <c r="BC655" i="1" s="1"/>
  <c r="BD655" i="1" s="1"/>
  <c r="BE655" i="1" s="1"/>
  <c r="BF655" i="1" s="1"/>
  <c r="BG655" i="1" s="1"/>
  <c r="BH655" i="1" s="1"/>
  <c r="AD655" i="1"/>
  <c r="AG655" i="1"/>
  <c r="AK655" i="1"/>
  <c r="AF655" i="1"/>
  <c r="AC655" i="1"/>
  <c r="AH655" i="1"/>
  <c r="AJ655" i="1"/>
  <c r="Z655" i="1"/>
  <c r="AB655" i="1"/>
  <c r="AM655" i="1"/>
  <c r="AI655" i="1"/>
  <c r="AE655" i="1"/>
  <c r="AA655" i="1"/>
  <c r="AL228" i="1"/>
  <c r="AA228" i="1"/>
  <c r="AD228" i="1"/>
  <c r="Z228" i="1"/>
  <c r="AK228" i="1"/>
  <c r="AF228" i="1"/>
  <c r="AG228" i="1"/>
  <c r="AC228" i="1"/>
  <c r="AN228" i="1"/>
  <c r="AO228" i="1" s="1"/>
  <c r="AP228" i="1" s="1"/>
  <c r="AQ228" i="1" s="1"/>
  <c r="AR228" i="1" s="1"/>
  <c r="AS228" i="1" s="1"/>
  <c r="AT228" i="1" s="1"/>
  <c r="AU228" i="1" s="1"/>
  <c r="AV228" i="1" s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AJ228" i="1"/>
  <c r="AI228" i="1"/>
  <c r="AM228" i="1"/>
  <c r="AH228" i="1"/>
  <c r="AE228" i="1"/>
  <c r="AB228" i="1"/>
  <c r="AB504" i="1"/>
  <c r="AA504" i="1"/>
  <c r="AN504" i="1"/>
  <c r="AO504" i="1" s="1"/>
  <c r="AP504" i="1" s="1"/>
  <c r="AQ504" i="1" s="1"/>
  <c r="AR504" i="1" s="1"/>
  <c r="AS504" i="1" s="1"/>
  <c r="AT504" i="1" s="1"/>
  <c r="AU504" i="1" s="1"/>
  <c r="AV504" i="1" s="1"/>
  <c r="AW504" i="1" s="1"/>
  <c r="AX504" i="1" s="1"/>
  <c r="AY504" i="1" s="1"/>
  <c r="AZ504" i="1" s="1"/>
  <c r="BA504" i="1" s="1"/>
  <c r="BB504" i="1" s="1"/>
  <c r="BC504" i="1" s="1"/>
  <c r="BD504" i="1" s="1"/>
  <c r="BE504" i="1" s="1"/>
  <c r="BF504" i="1" s="1"/>
  <c r="BG504" i="1" s="1"/>
  <c r="BH504" i="1" s="1"/>
  <c r="AM504" i="1"/>
  <c r="AF504" i="1"/>
  <c r="AL504" i="1"/>
  <c r="AI504" i="1"/>
  <c r="Z504" i="1"/>
  <c r="AH504" i="1"/>
  <c r="AK504" i="1"/>
  <c r="AG504" i="1"/>
  <c r="AC504" i="1"/>
  <c r="AE504" i="1"/>
  <c r="AJ504" i="1"/>
  <c r="AD504" i="1"/>
  <c r="AF219" i="1"/>
  <c r="AB219" i="1"/>
  <c r="AM219" i="1"/>
  <c r="AI219" i="1"/>
  <c r="AE219" i="1"/>
  <c r="AA219" i="1"/>
  <c r="AL219" i="1"/>
  <c r="AH219" i="1"/>
  <c r="AK219" i="1"/>
  <c r="Z219" i="1"/>
  <c r="AJ219" i="1"/>
  <c r="AG219" i="1"/>
  <c r="AD219" i="1"/>
  <c r="AN219" i="1"/>
  <c r="AO219" i="1" s="1"/>
  <c r="AP219" i="1" s="1"/>
  <c r="AQ219" i="1" s="1"/>
  <c r="AR219" i="1" s="1"/>
  <c r="AS219" i="1" s="1"/>
  <c r="AT219" i="1" s="1"/>
  <c r="AU219" i="1" s="1"/>
  <c r="AV219" i="1" s="1"/>
  <c r="AW219" i="1" s="1"/>
  <c r="AX219" i="1" s="1"/>
  <c r="AY219" i="1" s="1"/>
  <c r="AZ219" i="1" s="1"/>
  <c r="BA219" i="1" s="1"/>
  <c r="BB219" i="1" s="1"/>
  <c r="BC219" i="1" s="1"/>
  <c r="BD219" i="1" s="1"/>
  <c r="BE219" i="1" s="1"/>
  <c r="BF219" i="1" s="1"/>
  <c r="BG219" i="1" s="1"/>
  <c r="BH219" i="1" s="1"/>
  <c r="AC219" i="1"/>
  <c r="AF197" i="1"/>
  <c r="AD197" i="1"/>
  <c r="AM197" i="1"/>
  <c r="AI197" i="1"/>
  <c r="AE197" i="1"/>
  <c r="AA197" i="1"/>
  <c r="AC197" i="1"/>
  <c r="AL197" i="1"/>
  <c r="AN197" i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AH197" i="1"/>
  <c r="AB197" i="1"/>
  <c r="Z197" i="1"/>
  <c r="AG197" i="1"/>
  <c r="AK197" i="1"/>
  <c r="AJ197" i="1"/>
  <c r="Z501" i="1"/>
  <c r="AG501" i="1"/>
  <c r="AL501" i="1"/>
  <c r="AF501" i="1"/>
  <c r="AD501" i="1"/>
  <c r="AE501" i="1"/>
  <c r="AN501" i="1"/>
  <c r="AO501" i="1" s="1"/>
  <c r="AP501" i="1" s="1"/>
  <c r="AQ501" i="1" s="1"/>
  <c r="AR501" i="1" s="1"/>
  <c r="AS501" i="1" s="1"/>
  <c r="AT501" i="1" s="1"/>
  <c r="AU501" i="1" s="1"/>
  <c r="AV501" i="1" s="1"/>
  <c r="AW501" i="1" s="1"/>
  <c r="AX501" i="1" s="1"/>
  <c r="AY501" i="1" s="1"/>
  <c r="AZ501" i="1" s="1"/>
  <c r="BA501" i="1" s="1"/>
  <c r="BB501" i="1" s="1"/>
  <c r="BC501" i="1" s="1"/>
  <c r="BD501" i="1" s="1"/>
  <c r="BE501" i="1" s="1"/>
  <c r="BF501" i="1" s="1"/>
  <c r="BG501" i="1" s="1"/>
  <c r="BH501" i="1" s="1"/>
  <c r="AC501" i="1"/>
  <c r="AB501" i="1"/>
  <c r="AI501" i="1"/>
  <c r="AM501" i="1"/>
  <c r="AA501" i="1"/>
  <c r="AK501" i="1"/>
  <c r="AH501" i="1"/>
  <c r="AJ501" i="1"/>
  <c r="AJ65" i="1"/>
  <c r="AM65" i="1"/>
  <c r="AB65" i="1"/>
  <c r="AE65" i="1"/>
  <c r="AI65" i="1"/>
  <c r="AF65" i="1"/>
  <c r="AA65" i="1"/>
  <c r="AL65" i="1"/>
  <c r="AH65" i="1"/>
  <c r="AD65" i="1"/>
  <c r="Z65" i="1"/>
  <c r="AK65" i="1"/>
  <c r="AG65" i="1"/>
  <c r="AC65" i="1"/>
  <c r="AN65" i="1"/>
  <c r="AO65" i="1" s="1"/>
  <c r="AP65" i="1" s="1"/>
  <c r="AQ65" i="1" s="1"/>
  <c r="AR65" i="1" s="1"/>
  <c r="AS65" i="1" s="1"/>
  <c r="AT65" i="1" s="1"/>
  <c r="AU65" i="1" s="1"/>
  <c r="AV65" i="1" s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 s="1"/>
  <c r="BH65" i="1" s="1"/>
  <c r="AC98" i="1"/>
  <c r="AN98" i="1"/>
  <c r="AO98" i="1" s="1"/>
  <c r="AP98" i="1" s="1"/>
  <c r="AQ98" i="1" s="1"/>
  <c r="AR98" i="1" s="1"/>
  <c r="AS98" i="1" s="1"/>
  <c r="AT98" i="1" s="1"/>
  <c r="AU98" i="1" s="1"/>
  <c r="AV98" i="1" s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AJ98" i="1"/>
  <c r="AF98" i="1"/>
  <c r="AB98" i="1"/>
  <c r="AE98" i="1"/>
  <c r="AI98" i="1"/>
  <c r="AM98" i="1"/>
  <c r="AA98" i="1"/>
  <c r="AL98" i="1"/>
  <c r="AH98" i="1"/>
  <c r="AD98" i="1"/>
  <c r="Z98" i="1"/>
  <c r="AK98" i="1"/>
  <c r="AG98" i="1"/>
  <c r="AB235" i="1"/>
  <c r="AG235" i="1"/>
  <c r="AI235" i="1"/>
  <c r="AF235" i="1"/>
  <c r="AE235" i="1"/>
  <c r="AA235" i="1"/>
  <c r="AK235" i="1"/>
  <c r="AL235" i="1"/>
  <c r="AH235" i="1"/>
  <c r="AD235" i="1"/>
  <c r="Z235" i="1"/>
  <c r="AC235" i="1"/>
  <c r="AN235" i="1"/>
  <c r="AO235" i="1" s="1"/>
  <c r="AP235" i="1" s="1"/>
  <c r="AQ235" i="1" s="1"/>
  <c r="AR235" i="1" s="1"/>
  <c r="AS235" i="1" s="1"/>
  <c r="AT235" i="1" s="1"/>
  <c r="AU235" i="1" s="1"/>
  <c r="AV235" i="1" s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AJ235" i="1"/>
  <c r="AM235" i="1"/>
  <c r="AL79" i="1"/>
  <c r="AH79" i="1"/>
  <c r="AD79" i="1"/>
  <c r="AG79" i="1"/>
  <c r="AK79" i="1"/>
  <c r="Z79" i="1"/>
  <c r="AC79" i="1"/>
  <c r="AN79" i="1"/>
  <c r="AO79" i="1" s="1"/>
  <c r="AP79" i="1" s="1"/>
  <c r="AQ79" i="1" s="1"/>
  <c r="AR79" i="1" s="1"/>
  <c r="AS79" i="1" s="1"/>
  <c r="AT79" i="1" s="1"/>
  <c r="AU79" i="1" s="1"/>
  <c r="AV79" i="1" s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BG79" i="1" s="1"/>
  <c r="BH79" i="1" s="1"/>
  <c r="AJ79" i="1"/>
  <c r="AF79" i="1"/>
  <c r="AB79" i="1"/>
  <c r="AM79" i="1"/>
  <c r="AI79" i="1"/>
  <c r="AE79" i="1"/>
  <c r="AA79" i="1"/>
  <c r="AC477" i="1"/>
  <c r="AN477" i="1"/>
  <c r="AO477" i="1" s="1"/>
  <c r="AP477" i="1" s="1"/>
  <c r="AQ477" i="1" s="1"/>
  <c r="AR477" i="1" s="1"/>
  <c r="AS477" i="1" s="1"/>
  <c r="AT477" i="1" s="1"/>
  <c r="AU477" i="1" s="1"/>
  <c r="AV477" i="1" s="1"/>
  <c r="AW477" i="1" s="1"/>
  <c r="AX477" i="1" s="1"/>
  <c r="AY477" i="1" s="1"/>
  <c r="AZ477" i="1" s="1"/>
  <c r="BA477" i="1" s="1"/>
  <c r="BB477" i="1" s="1"/>
  <c r="BC477" i="1" s="1"/>
  <c r="BD477" i="1" s="1"/>
  <c r="BE477" i="1" s="1"/>
  <c r="BF477" i="1" s="1"/>
  <c r="BG477" i="1" s="1"/>
  <c r="BH477" i="1" s="1"/>
  <c r="AJ477" i="1"/>
  <c r="AM477" i="1"/>
  <c r="AB477" i="1"/>
  <c r="AF477" i="1"/>
  <c r="AI477" i="1"/>
  <c r="AE477" i="1"/>
  <c r="AA477" i="1"/>
  <c r="AL477" i="1"/>
  <c r="AH477" i="1"/>
  <c r="AD477" i="1"/>
  <c r="Z477" i="1"/>
  <c r="AK477" i="1"/>
  <c r="AG477" i="1"/>
  <c r="AC493" i="1"/>
  <c r="AL493" i="1"/>
  <c r="AJ493" i="1"/>
  <c r="AI493" i="1"/>
  <c r="AB493" i="1"/>
  <c r="AH493" i="1"/>
  <c r="AN493" i="1"/>
  <c r="AO493" i="1" s="1"/>
  <c r="AP493" i="1" s="1"/>
  <c r="AQ493" i="1" s="1"/>
  <c r="AR493" i="1" s="1"/>
  <c r="AS493" i="1" s="1"/>
  <c r="AT493" i="1" s="1"/>
  <c r="AU493" i="1" s="1"/>
  <c r="AV493" i="1" s="1"/>
  <c r="AW493" i="1" s="1"/>
  <c r="AX493" i="1" s="1"/>
  <c r="AY493" i="1" s="1"/>
  <c r="AZ493" i="1" s="1"/>
  <c r="BA493" i="1" s="1"/>
  <c r="BB493" i="1" s="1"/>
  <c r="BC493" i="1" s="1"/>
  <c r="BD493" i="1" s="1"/>
  <c r="BE493" i="1" s="1"/>
  <c r="BF493" i="1" s="1"/>
  <c r="BG493" i="1" s="1"/>
  <c r="BH493" i="1" s="1"/>
  <c r="AG493" i="1"/>
  <c r="AF493" i="1"/>
  <c r="AE493" i="1"/>
  <c r="AA493" i="1"/>
  <c r="AD493" i="1"/>
  <c r="AM493" i="1"/>
  <c r="AK493" i="1"/>
  <c r="Z493" i="1"/>
  <c r="AD443" i="1"/>
  <c r="AG443" i="1"/>
  <c r="AK443" i="1"/>
  <c r="AF443" i="1"/>
  <c r="AM443" i="1"/>
  <c r="AC443" i="1"/>
  <c r="AE443" i="1"/>
  <c r="AJ443" i="1"/>
  <c r="Z443" i="1"/>
  <c r="AI443" i="1"/>
  <c r="AB443" i="1"/>
  <c r="AN443" i="1"/>
  <c r="AO443" i="1" s="1"/>
  <c r="AP443" i="1" s="1"/>
  <c r="AQ443" i="1" s="1"/>
  <c r="AR443" i="1" s="1"/>
  <c r="AS443" i="1" s="1"/>
  <c r="AT443" i="1" s="1"/>
  <c r="AU443" i="1" s="1"/>
  <c r="AV443" i="1" s="1"/>
  <c r="AW443" i="1" s="1"/>
  <c r="AX443" i="1" s="1"/>
  <c r="AY443" i="1" s="1"/>
  <c r="AZ443" i="1" s="1"/>
  <c r="BA443" i="1" s="1"/>
  <c r="BB443" i="1" s="1"/>
  <c r="BC443" i="1" s="1"/>
  <c r="BD443" i="1" s="1"/>
  <c r="BE443" i="1" s="1"/>
  <c r="BF443" i="1" s="1"/>
  <c r="BG443" i="1" s="1"/>
  <c r="BH443" i="1" s="1"/>
  <c r="AH443" i="1"/>
  <c r="AA443" i="1"/>
  <c r="AL443" i="1"/>
  <c r="AI189" i="1"/>
  <c r="AE189" i="1"/>
  <c r="AA189" i="1"/>
  <c r="AL189" i="1"/>
  <c r="AH189" i="1"/>
  <c r="AD189" i="1"/>
  <c r="Z189" i="1"/>
  <c r="AK189" i="1"/>
  <c r="AN189" i="1"/>
  <c r="AO189" i="1" s="1"/>
  <c r="AP189" i="1" s="1"/>
  <c r="AQ189" i="1" s="1"/>
  <c r="AR189" i="1" s="1"/>
  <c r="AS189" i="1" s="1"/>
  <c r="AT189" i="1" s="1"/>
  <c r="AU189" i="1" s="1"/>
  <c r="AV189" i="1" s="1"/>
  <c r="AW189" i="1" s="1"/>
  <c r="AX189" i="1" s="1"/>
  <c r="AY189" i="1" s="1"/>
  <c r="AZ189" i="1" s="1"/>
  <c r="BA189" i="1" s="1"/>
  <c r="BB189" i="1" s="1"/>
  <c r="BC189" i="1" s="1"/>
  <c r="BD189" i="1" s="1"/>
  <c r="BE189" i="1" s="1"/>
  <c r="BF189" i="1" s="1"/>
  <c r="BG189" i="1" s="1"/>
  <c r="BH189" i="1" s="1"/>
  <c r="AC189" i="1"/>
  <c r="AM189" i="1"/>
  <c r="AJ189" i="1"/>
  <c r="AG189" i="1"/>
  <c r="AB189" i="1"/>
  <c r="AF189" i="1"/>
  <c r="AA785" i="1"/>
  <c r="AM785" i="1"/>
  <c r="AH785" i="1"/>
  <c r="AK785" i="1"/>
  <c r="Z785" i="1"/>
  <c r="AJ785" i="1"/>
  <c r="AG785" i="1"/>
  <c r="AE785" i="1"/>
  <c r="AN785" i="1"/>
  <c r="AC785" i="1"/>
  <c r="AF785" i="1"/>
  <c r="AB785" i="1"/>
  <c r="AL785" i="1"/>
  <c r="AI785" i="1"/>
  <c r="AD785" i="1"/>
  <c r="AG648" i="1"/>
  <c r="AB648" i="1"/>
  <c r="AN648" i="1"/>
  <c r="AO648" i="1" s="1"/>
  <c r="AP648" i="1" s="1"/>
  <c r="AQ648" i="1" s="1"/>
  <c r="AR648" i="1" s="1"/>
  <c r="AS648" i="1" s="1"/>
  <c r="AT648" i="1" s="1"/>
  <c r="AU648" i="1" s="1"/>
  <c r="AV648" i="1" s="1"/>
  <c r="AW648" i="1" s="1"/>
  <c r="AX648" i="1" s="1"/>
  <c r="AY648" i="1" s="1"/>
  <c r="AZ648" i="1" s="1"/>
  <c r="BA648" i="1" s="1"/>
  <c r="BB648" i="1" s="1"/>
  <c r="BC648" i="1" s="1"/>
  <c r="BD648" i="1" s="1"/>
  <c r="BE648" i="1" s="1"/>
  <c r="BF648" i="1" s="1"/>
  <c r="BG648" i="1" s="1"/>
  <c r="BH648" i="1" s="1"/>
  <c r="AK648" i="1"/>
  <c r="AF648" i="1"/>
  <c r="AJ648" i="1"/>
  <c r="AM648" i="1"/>
  <c r="AI648" i="1"/>
  <c r="AE648" i="1"/>
  <c r="AA648" i="1"/>
  <c r="AL648" i="1"/>
  <c r="AH648" i="1"/>
  <c r="AD648" i="1"/>
  <c r="Z648" i="1"/>
  <c r="AC648" i="1"/>
  <c r="AD679" i="1"/>
  <c r="Z679" i="1"/>
  <c r="AK679" i="1"/>
  <c r="AI679" i="1"/>
  <c r="AC679" i="1"/>
  <c r="AN679" i="1"/>
  <c r="AJ679" i="1"/>
  <c r="AF679" i="1"/>
  <c r="AB679" i="1"/>
  <c r="AM679" i="1"/>
  <c r="AH679" i="1"/>
  <c r="AE679" i="1"/>
  <c r="AG679" i="1"/>
  <c r="AL679" i="1"/>
  <c r="AA679" i="1"/>
  <c r="AD563" i="1"/>
  <c r="AA563" i="1"/>
  <c r="AH563" i="1"/>
  <c r="AK563" i="1"/>
  <c r="Z563" i="1"/>
  <c r="AJ563" i="1"/>
  <c r="AG563" i="1"/>
  <c r="AI563" i="1"/>
  <c r="AF563" i="1"/>
  <c r="AM563" i="1"/>
  <c r="AC563" i="1"/>
  <c r="AE563" i="1"/>
  <c r="AB563" i="1"/>
  <c r="AL563" i="1"/>
  <c r="AN563" i="1"/>
  <c r="AO563" i="1" s="1"/>
  <c r="AP563" i="1" s="1"/>
  <c r="AQ563" i="1" s="1"/>
  <c r="AR563" i="1" s="1"/>
  <c r="AS563" i="1" s="1"/>
  <c r="AT563" i="1" s="1"/>
  <c r="AU563" i="1" s="1"/>
  <c r="AV563" i="1" s="1"/>
  <c r="AW563" i="1" s="1"/>
  <c r="AX563" i="1" s="1"/>
  <c r="AY563" i="1" s="1"/>
  <c r="AZ563" i="1" s="1"/>
  <c r="BA563" i="1" s="1"/>
  <c r="BB563" i="1" s="1"/>
  <c r="BC563" i="1" s="1"/>
  <c r="BD563" i="1" s="1"/>
  <c r="BE563" i="1" s="1"/>
  <c r="BF563" i="1" s="1"/>
  <c r="BG563" i="1" s="1"/>
  <c r="BH563" i="1" s="1"/>
  <c r="AC459" i="1"/>
  <c r="AG459" i="1"/>
  <c r="AB459" i="1"/>
  <c r="AE459" i="1"/>
  <c r="AN459" i="1"/>
  <c r="AO459" i="1" s="1"/>
  <c r="AP459" i="1" s="1"/>
  <c r="AQ459" i="1" s="1"/>
  <c r="AR459" i="1" s="1"/>
  <c r="AS459" i="1" s="1"/>
  <c r="AT459" i="1" s="1"/>
  <c r="AU459" i="1" s="1"/>
  <c r="AV459" i="1" s="1"/>
  <c r="AW459" i="1" s="1"/>
  <c r="AX459" i="1" s="1"/>
  <c r="AY459" i="1" s="1"/>
  <c r="AZ459" i="1" s="1"/>
  <c r="BA459" i="1" s="1"/>
  <c r="BB459" i="1" s="1"/>
  <c r="BC459" i="1" s="1"/>
  <c r="BD459" i="1" s="1"/>
  <c r="BE459" i="1" s="1"/>
  <c r="BF459" i="1" s="1"/>
  <c r="BG459" i="1" s="1"/>
  <c r="BH459" i="1" s="1"/>
  <c r="AA459" i="1"/>
  <c r="AF459" i="1"/>
  <c r="Z459" i="1"/>
  <c r="AI459" i="1"/>
  <c r="AM459" i="1"/>
  <c r="AK459" i="1"/>
  <c r="AH459" i="1"/>
  <c r="AD459" i="1"/>
  <c r="AL459" i="1"/>
  <c r="AJ459" i="1"/>
  <c r="AC697" i="1"/>
  <c r="AN697" i="1"/>
  <c r="AJ697" i="1"/>
  <c r="AF697" i="1"/>
  <c r="AB697" i="1"/>
  <c r="AD697" i="1"/>
  <c r="AI697" i="1"/>
  <c r="AM697" i="1"/>
  <c r="AA697" i="1"/>
  <c r="AL697" i="1"/>
  <c r="AH697" i="1"/>
  <c r="AE697" i="1"/>
  <c r="Z697" i="1"/>
  <c r="AK697" i="1"/>
  <c r="AG697" i="1"/>
  <c r="AK579" i="1"/>
  <c r="AM579" i="1"/>
  <c r="AC579" i="1"/>
  <c r="AA579" i="1"/>
  <c r="AI579" i="1"/>
  <c r="AL579" i="1"/>
  <c r="AF579" i="1"/>
  <c r="AJ579" i="1"/>
  <c r="AE579" i="1"/>
  <c r="AH579" i="1"/>
  <c r="AD579" i="1"/>
  <c r="Z579" i="1"/>
  <c r="AN579" i="1"/>
  <c r="AO579" i="1" s="1"/>
  <c r="AP579" i="1" s="1"/>
  <c r="AQ579" i="1" s="1"/>
  <c r="AR579" i="1" s="1"/>
  <c r="AS579" i="1" s="1"/>
  <c r="AT579" i="1" s="1"/>
  <c r="AU579" i="1" s="1"/>
  <c r="AV579" i="1" s="1"/>
  <c r="AW579" i="1" s="1"/>
  <c r="AX579" i="1" s="1"/>
  <c r="AY579" i="1" s="1"/>
  <c r="AZ579" i="1" s="1"/>
  <c r="BA579" i="1" s="1"/>
  <c r="BB579" i="1" s="1"/>
  <c r="BC579" i="1" s="1"/>
  <c r="BD579" i="1" s="1"/>
  <c r="BE579" i="1" s="1"/>
  <c r="BF579" i="1" s="1"/>
  <c r="BG579" i="1" s="1"/>
  <c r="BH579" i="1" s="1"/>
  <c r="AG579" i="1"/>
  <c r="AB579" i="1"/>
  <c r="AL589" i="1"/>
  <c r="AJ589" i="1"/>
  <c r="AD589" i="1"/>
  <c r="AH589" i="1"/>
  <c r="AK589" i="1"/>
  <c r="AE589" i="1"/>
  <c r="AC589" i="1"/>
  <c r="Z589" i="1"/>
  <c r="AB589" i="1"/>
  <c r="AG589" i="1"/>
  <c r="AA589" i="1"/>
  <c r="AN589" i="1"/>
  <c r="AO589" i="1" s="1"/>
  <c r="AP589" i="1" s="1"/>
  <c r="AQ589" i="1" s="1"/>
  <c r="AR589" i="1" s="1"/>
  <c r="AS589" i="1" s="1"/>
  <c r="AT589" i="1" s="1"/>
  <c r="AU589" i="1" s="1"/>
  <c r="AV589" i="1" s="1"/>
  <c r="AW589" i="1" s="1"/>
  <c r="AX589" i="1" s="1"/>
  <c r="AY589" i="1" s="1"/>
  <c r="AZ589" i="1" s="1"/>
  <c r="BA589" i="1" s="1"/>
  <c r="BB589" i="1" s="1"/>
  <c r="BC589" i="1" s="1"/>
  <c r="BD589" i="1" s="1"/>
  <c r="BE589" i="1" s="1"/>
  <c r="BF589" i="1" s="1"/>
  <c r="BG589" i="1" s="1"/>
  <c r="BH589" i="1" s="1"/>
  <c r="AI589" i="1"/>
  <c r="AF589" i="1"/>
  <c r="AM589" i="1"/>
  <c r="AH511" i="1"/>
  <c r="AF511" i="1"/>
  <c r="Z511" i="1"/>
  <c r="AE511" i="1"/>
  <c r="AG511" i="1"/>
  <c r="AD511" i="1"/>
  <c r="AM511" i="1"/>
  <c r="AK511" i="1"/>
  <c r="AN511" i="1"/>
  <c r="AO511" i="1" s="1"/>
  <c r="AP511" i="1" s="1"/>
  <c r="AQ511" i="1" s="1"/>
  <c r="AR511" i="1" s="1"/>
  <c r="AS511" i="1" s="1"/>
  <c r="AT511" i="1" s="1"/>
  <c r="AU511" i="1" s="1"/>
  <c r="AV511" i="1" s="1"/>
  <c r="AW511" i="1" s="1"/>
  <c r="AX511" i="1" s="1"/>
  <c r="AY511" i="1" s="1"/>
  <c r="AZ511" i="1" s="1"/>
  <c r="BA511" i="1" s="1"/>
  <c r="BB511" i="1" s="1"/>
  <c r="BC511" i="1" s="1"/>
  <c r="BD511" i="1" s="1"/>
  <c r="BE511" i="1" s="1"/>
  <c r="BF511" i="1" s="1"/>
  <c r="BG511" i="1" s="1"/>
  <c r="BH511" i="1" s="1"/>
  <c r="AL511" i="1"/>
  <c r="AC511" i="1"/>
  <c r="AB511" i="1"/>
  <c r="AJ511" i="1"/>
  <c r="AA511" i="1"/>
  <c r="AI511" i="1"/>
  <c r="AK663" i="1"/>
  <c r="AG663" i="1"/>
  <c r="AC663" i="1"/>
  <c r="AH663" i="1"/>
  <c r="AL663" i="1"/>
  <c r="AF663" i="1"/>
  <c r="AD663" i="1"/>
  <c r="AJ663" i="1"/>
  <c r="AN663" i="1"/>
  <c r="AB663" i="1"/>
  <c r="AM663" i="1"/>
  <c r="AI663" i="1"/>
  <c r="AE663" i="1"/>
  <c r="AA663" i="1"/>
  <c r="Z663" i="1"/>
  <c r="AM480" i="1"/>
  <c r="AI480" i="1"/>
  <c r="AE480" i="1"/>
  <c r="AA480" i="1"/>
  <c r="AL480" i="1"/>
  <c r="AH480" i="1"/>
  <c r="AD480" i="1"/>
  <c r="Z480" i="1"/>
  <c r="AK480" i="1"/>
  <c r="AG480" i="1"/>
  <c r="AC480" i="1"/>
  <c r="AN480" i="1"/>
  <c r="AO480" i="1" s="1"/>
  <c r="AP480" i="1" s="1"/>
  <c r="AQ480" i="1" s="1"/>
  <c r="AR480" i="1" s="1"/>
  <c r="AS480" i="1" s="1"/>
  <c r="AT480" i="1" s="1"/>
  <c r="AU480" i="1" s="1"/>
  <c r="AV480" i="1" s="1"/>
  <c r="AW480" i="1" s="1"/>
  <c r="AX480" i="1" s="1"/>
  <c r="AY480" i="1" s="1"/>
  <c r="AZ480" i="1" s="1"/>
  <c r="BA480" i="1" s="1"/>
  <c r="BB480" i="1" s="1"/>
  <c r="BC480" i="1" s="1"/>
  <c r="BD480" i="1" s="1"/>
  <c r="BE480" i="1" s="1"/>
  <c r="BF480" i="1" s="1"/>
  <c r="BG480" i="1" s="1"/>
  <c r="BH480" i="1" s="1"/>
  <c r="AJ480" i="1"/>
  <c r="AF480" i="1"/>
  <c r="AB480" i="1"/>
  <c r="AB393" i="1"/>
  <c r="AF393" i="1"/>
  <c r="AI393" i="1"/>
  <c r="AD393" i="1"/>
  <c r="AA393" i="1"/>
  <c r="AN393" i="1"/>
  <c r="AO393" i="1" s="1"/>
  <c r="AP393" i="1" s="1"/>
  <c r="AQ393" i="1" s="1"/>
  <c r="AR393" i="1" s="1"/>
  <c r="AS393" i="1" s="1"/>
  <c r="AT393" i="1" s="1"/>
  <c r="AU393" i="1" s="1"/>
  <c r="AV393" i="1" s="1"/>
  <c r="AW393" i="1" s="1"/>
  <c r="AX393" i="1" s="1"/>
  <c r="AY393" i="1" s="1"/>
  <c r="AZ393" i="1" s="1"/>
  <c r="BA393" i="1" s="1"/>
  <c r="BB393" i="1" s="1"/>
  <c r="BC393" i="1" s="1"/>
  <c r="BD393" i="1" s="1"/>
  <c r="BE393" i="1" s="1"/>
  <c r="BF393" i="1" s="1"/>
  <c r="BG393" i="1" s="1"/>
  <c r="BH393" i="1" s="1"/>
  <c r="AH393" i="1"/>
  <c r="AL393" i="1"/>
  <c r="Z393" i="1"/>
  <c r="AK393" i="1"/>
  <c r="AG393" i="1"/>
  <c r="AC393" i="1"/>
  <c r="AM393" i="1"/>
  <c r="AJ393" i="1"/>
  <c r="AE393" i="1"/>
  <c r="AM330" i="1"/>
  <c r="AI330" i="1"/>
  <c r="AE330" i="1"/>
  <c r="AH330" i="1"/>
  <c r="AL330" i="1"/>
  <c r="AA330" i="1"/>
  <c r="AD330" i="1"/>
  <c r="Z330" i="1"/>
  <c r="AK330" i="1"/>
  <c r="AG330" i="1"/>
  <c r="AC330" i="1"/>
  <c r="AO330" i="1"/>
  <c r="AP330" i="1" s="1"/>
  <c r="AQ330" i="1" s="1"/>
  <c r="AR330" i="1" s="1"/>
  <c r="AS330" i="1" s="1"/>
  <c r="AT330" i="1" s="1"/>
  <c r="AU330" i="1" s="1"/>
  <c r="AV330" i="1" s="1"/>
  <c r="AW330" i="1" s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AJ330" i="1"/>
  <c r="AF330" i="1"/>
  <c r="AB330" i="1"/>
  <c r="Z615" i="1"/>
  <c r="AB615" i="1"/>
  <c r="AG615" i="1"/>
  <c r="AL615" i="1"/>
  <c r="AI615" i="1"/>
  <c r="AN615" i="1"/>
  <c r="AO615" i="1" s="1"/>
  <c r="AP615" i="1" s="1"/>
  <c r="AQ615" i="1" s="1"/>
  <c r="AR615" i="1" s="1"/>
  <c r="AS615" i="1" s="1"/>
  <c r="AT615" i="1" s="1"/>
  <c r="AU615" i="1" s="1"/>
  <c r="AV615" i="1" s="1"/>
  <c r="AW615" i="1" s="1"/>
  <c r="AX615" i="1" s="1"/>
  <c r="AY615" i="1" s="1"/>
  <c r="AZ615" i="1" s="1"/>
  <c r="BA615" i="1" s="1"/>
  <c r="BB615" i="1" s="1"/>
  <c r="BC615" i="1" s="1"/>
  <c r="BD615" i="1" s="1"/>
  <c r="BE615" i="1" s="1"/>
  <c r="BF615" i="1" s="1"/>
  <c r="BG615" i="1" s="1"/>
  <c r="BH615" i="1" s="1"/>
  <c r="AK615" i="1"/>
  <c r="AF615" i="1"/>
  <c r="AC615" i="1"/>
  <c r="AM615" i="1"/>
  <c r="AE615" i="1"/>
  <c r="AA615" i="1"/>
  <c r="AJ615" i="1"/>
  <c r="AH615" i="1"/>
  <c r="AD615" i="1"/>
  <c r="AL608" i="1"/>
  <c r="AN608" i="1"/>
  <c r="AO608" i="1" s="1"/>
  <c r="AP608" i="1" s="1"/>
  <c r="AQ608" i="1" s="1"/>
  <c r="AR608" i="1" s="1"/>
  <c r="AS608" i="1" s="1"/>
  <c r="AT608" i="1" s="1"/>
  <c r="AU608" i="1" s="1"/>
  <c r="AV608" i="1" s="1"/>
  <c r="AW608" i="1" s="1"/>
  <c r="AX608" i="1" s="1"/>
  <c r="AY608" i="1" s="1"/>
  <c r="AZ608" i="1" s="1"/>
  <c r="BA608" i="1" s="1"/>
  <c r="BB608" i="1" s="1"/>
  <c r="BC608" i="1" s="1"/>
  <c r="BD608" i="1" s="1"/>
  <c r="BE608" i="1" s="1"/>
  <c r="BF608" i="1" s="1"/>
  <c r="BG608" i="1" s="1"/>
  <c r="BH608" i="1" s="1"/>
  <c r="AD608" i="1"/>
  <c r="AF608" i="1"/>
  <c r="AG608" i="1"/>
  <c r="AK608" i="1"/>
  <c r="AB608" i="1"/>
  <c r="AC608" i="1"/>
  <c r="AM608" i="1"/>
  <c r="AA608" i="1"/>
  <c r="AI608" i="1"/>
  <c r="AJ608" i="1"/>
  <c r="Z608" i="1"/>
  <c r="AH608" i="1"/>
  <c r="AE608" i="1"/>
  <c r="AE807" i="1"/>
  <c r="AA807" i="1"/>
  <c r="AL807" i="1"/>
  <c r="AH807" i="1"/>
  <c r="AD807" i="1"/>
  <c r="Z807" i="1"/>
  <c r="AK807" i="1"/>
  <c r="AG807" i="1"/>
  <c r="AC807" i="1"/>
  <c r="AN807" i="1"/>
  <c r="AJ807" i="1"/>
  <c r="AF807" i="1"/>
  <c r="AI807" i="1"/>
  <c r="AM807" i="1"/>
  <c r="AB807" i="1"/>
  <c r="AJ62" i="1"/>
  <c r="AF62" i="1"/>
  <c r="AB62" i="1"/>
  <c r="AM62" i="1"/>
  <c r="AI62" i="1"/>
  <c r="AE62" i="1"/>
  <c r="AA62" i="1"/>
  <c r="AL62" i="1"/>
  <c r="AH62" i="1"/>
  <c r="AK62" i="1"/>
  <c r="Z62" i="1"/>
  <c r="AD62" i="1"/>
  <c r="AG62" i="1"/>
  <c r="AC62" i="1"/>
  <c r="AN62" i="1"/>
  <c r="AO62" i="1" s="1"/>
  <c r="AP62" i="1" s="1"/>
  <c r="AQ62" i="1" s="1"/>
  <c r="AR62" i="1" s="1"/>
  <c r="AS62" i="1" s="1"/>
  <c r="AT62" i="1" s="1"/>
  <c r="AU62" i="1" s="1"/>
  <c r="AV62" i="1" s="1"/>
  <c r="AW62" i="1" s="1"/>
  <c r="AX62" i="1" s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AF473" i="1"/>
  <c r="AJ473" i="1"/>
  <c r="AM473" i="1"/>
  <c r="AI473" i="1"/>
  <c r="AE473" i="1"/>
  <c r="AA473" i="1"/>
  <c r="AL473" i="1"/>
  <c r="AH473" i="1"/>
  <c r="AD473" i="1"/>
  <c r="Z473" i="1"/>
  <c r="AC473" i="1"/>
  <c r="AG473" i="1"/>
  <c r="AB473" i="1"/>
  <c r="AN473" i="1"/>
  <c r="AO473" i="1" s="1"/>
  <c r="AP473" i="1" s="1"/>
  <c r="AQ473" i="1" s="1"/>
  <c r="AR473" i="1" s="1"/>
  <c r="AS473" i="1" s="1"/>
  <c r="AT473" i="1" s="1"/>
  <c r="AU473" i="1" s="1"/>
  <c r="AV473" i="1" s="1"/>
  <c r="AW473" i="1" s="1"/>
  <c r="AX473" i="1" s="1"/>
  <c r="AY473" i="1" s="1"/>
  <c r="AZ473" i="1" s="1"/>
  <c r="BA473" i="1" s="1"/>
  <c r="BB473" i="1" s="1"/>
  <c r="BC473" i="1" s="1"/>
  <c r="BD473" i="1" s="1"/>
  <c r="BE473" i="1" s="1"/>
  <c r="BF473" i="1" s="1"/>
  <c r="BG473" i="1" s="1"/>
  <c r="BH473" i="1" s="1"/>
  <c r="AK473" i="1"/>
  <c r="AH665" i="1"/>
  <c r="AD665" i="1"/>
  <c r="Z665" i="1"/>
  <c r="AK665" i="1"/>
  <c r="AN665" i="1"/>
  <c r="AC665" i="1"/>
  <c r="AG665" i="1"/>
  <c r="AB665" i="1"/>
  <c r="AL665" i="1"/>
  <c r="AJ665" i="1"/>
  <c r="AF665" i="1"/>
  <c r="AE665" i="1"/>
  <c r="AI665" i="1"/>
  <c r="AM665" i="1"/>
  <c r="AA665" i="1"/>
  <c r="AG274" i="1"/>
  <c r="AC274" i="1"/>
  <c r="AN274" i="1"/>
  <c r="AO274" i="1" s="1"/>
  <c r="AP274" i="1" s="1"/>
  <c r="AQ274" i="1" s="1"/>
  <c r="AR274" i="1" s="1"/>
  <c r="AS274" i="1" s="1"/>
  <c r="AT274" i="1" s="1"/>
  <c r="AU274" i="1" s="1"/>
  <c r="AV274" i="1" s="1"/>
  <c r="AW274" i="1" s="1"/>
  <c r="AX274" i="1" s="1"/>
  <c r="AY274" i="1" s="1"/>
  <c r="AZ274" i="1" s="1"/>
  <c r="BA274" i="1" s="1"/>
  <c r="BB274" i="1" s="1"/>
  <c r="BC274" i="1" s="1"/>
  <c r="BD274" i="1" s="1"/>
  <c r="BE274" i="1" s="1"/>
  <c r="BF274" i="1" s="1"/>
  <c r="BG274" i="1" s="1"/>
  <c r="BH274" i="1" s="1"/>
  <c r="AJ274" i="1"/>
  <c r="AF274" i="1"/>
  <c r="AB274" i="1"/>
  <c r="AM274" i="1"/>
  <c r="AI274" i="1"/>
  <c r="AE274" i="1"/>
  <c r="AH274" i="1"/>
  <c r="AL274" i="1"/>
  <c r="AA274" i="1"/>
  <c r="AD274" i="1"/>
  <c r="Z274" i="1"/>
  <c r="AK274" i="1"/>
  <c r="AK283" i="1"/>
  <c r="Z283" i="1"/>
  <c r="AC283" i="1"/>
  <c r="AA283" i="1"/>
  <c r="AN283" i="1"/>
  <c r="AO283" i="1" s="1"/>
  <c r="AP283" i="1" s="1"/>
  <c r="AQ283" i="1" s="1"/>
  <c r="AR283" i="1" s="1"/>
  <c r="AS283" i="1" s="1"/>
  <c r="AT283" i="1" s="1"/>
  <c r="AU283" i="1" s="1"/>
  <c r="AV283" i="1" s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AJ283" i="1"/>
  <c r="AF283" i="1"/>
  <c r="AB283" i="1"/>
  <c r="AM283" i="1"/>
  <c r="AI283" i="1"/>
  <c r="AE283" i="1"/>
  <c r="AL283" i="1"/>
  <c r="AH283" i="1"/>
  <c r="AD283" i="1"/>
  <c r="AG283" i="1"/>
  <c r="AN329" i="1"/>
  <c r="AO329" i="1" s="1"/>
  <c r="AP329" i="1" s="1"/>
  <c r="AQ329" i="1" s="1"/>
  <c r="AR329" i="1" s="1"/>
  <c r="AS329" i="1" s="1"/>
  <c r="AT329" i="1" s="1"/>
  <c r="AU329" i="1" s="1"/>
  <c r="AV329" i="1" s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AJ329" i="1"/>
  <c r="AF329" i="1"/>
  <c r="AB329" i="1"/>
  <c r="AM329" i="1"/>
  <c r="AI329" i="1"/>
  <c r="AE329" i="1"/>
  <c r="AA329" i="1"/>
  <c r="AL329" i="1"/>
  <c r="AH329" i="1"/>
  <c r="AD329" i="1"/>
  <c r="AG329" i="1"/>
  <c r="AK329" i="1"/>
  <c r="Z329" i="1"/>
  <c r="AC329" i="1"/>
  <c r="AC700" i="1"/>
  <c r="AN700" i="1"/>
  <c r="AJ700" i="1"/>
  <c r="AG700" i="1"/>
  <c r="AB700" i="1"/>
  <c r="AM700" i="1"/>
  <c r="AI700" i="1"/>
  <c r="AE700" i="1"/>
  <c r="AA700" i="1"/>
  <c r="AL700" i="1"/>
  <c r="AH700" i="1"/>
  <c r="AD700" i="1"/>
  <c r="Z700" i="1"/>
  <c r="AK700" i="1"/>
  <c r="AF700" i="1"/>
  <c r="AK692" i="1"/>
  <c r="AG692" i="1"/>
  <c r="AC692" i="1"/>
  <c r="AN692" i="1"/>
  <c r="AJ692" i="1"/>
  <c r="AF692" i="1"/>
  <c r="AB692" i="1"/>
  <c r="AM692" i="1"/>
  <c r="Z692" i="1"/>
  <c r="AE692" i="1"/>
  <c r="AI692" i="1"/>
  <c r="AL692" i="1"/>
  <c r="AH692" i="1"/>
  <c r="AD692" i="1"/>
  <c r="AA692" i="1"/>
  <c r="AO356" i="1"/>
  <c r="AP356" i="1" s="1"/>
  <c r="AQ356" i="1" s="1"/>
  <c r="AR356" i="1" s="1"/>
  <c r="AS356" i="1" s="1"/>
  <c r="AT356" i="1" s="1"/>
  <c r="AU356" i="1" s="1"/>
  <c r="AV356" i="1" s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AC360" i="1"/>
  <c r="AF360" i="1"/>
  <c r="AJ360" i="1"/>
  <c r="AM360" i="1"/>
  <c r="AB360" i="1"/>
  <c r="AG360" i="1"/>
  <c r="AI360" i="1"/>
  <c r="AE360" i="1"/>
  <c r="AA360" i="1"/>
  <c r="AL360" i="1"/>
  <c r="AH360" i="1"/>
  <c r="AD360" i="1"/>
  <c r="Z360" i="1"/>
  <c r="AK360" i="1"/>
  <c r="AN360" i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AC237" i="1"/>
  <c r="Z237" i="1"/>
  <c r="AJ237" i="1"/>
  <c r="AN237" i="1"/>
  <c r="AO237" i="1" s="1"/>
  <c r="AP237" i="1" s="1"/>
  <c r="AQ237" i="1" s="1"/>
  <c r="AR237" i="1" s="1"/>
  <c r="AS237" i="1" s="1"/>
  <c r="AT237" i="1" s="1"/>
  <c r="AU237" i="1" s="1"/>
  <c r="AV237" i="1" s="1"/>
  <c r="AW237" i="1" s="1"/>
  <c r="AX237" i="1" s="1"/>
  <c r="AY237" i="1" s="1"/>
  <c r="AZ237" i="1" s="1"/>
  <c r="BA237" i="1" s="1"/>
  <c r="BB237" i="1" s="1"/>
  <c r="BC237" i="1" s="1"/>
  <c r="BD237" i="1" s="1"/>
  <c r="BE237" i="1" s="1"/>
  <c r="BF237" i="1" s="1"/>
  <c r="BG237" i="1" s="1"/>
  <c r="BH237" i="1" s="1"/>
  <c r="AB237" i="1"/>
  <c r="AM237" i="1"/>
  <c r="AI237" i="1"/>
  <c r="AE237" i="1"/>
  <c r="AA237" i="1"/>
  <c r="AL237" i="1"/>
  <c r="AH237" i="1"/>
  <c r="AD237" i="1"/>
  <c r="AG237" i="1"/>
  <c r="AK237" i="1"/>
  <c r="AF237" i="1"/>
  <c r="AH221" i="1"/>
  <c r="AL221" i="1"/>
  <c r="Z221" i="1"/>
  <c r="AK221" i="1"/>
  <c r="AG221" i="1"/>
  <c r="AE221" i="1"/>
  <c r="AD221" i="1"/>
  <c r="AN221" i="1"/>
  <c r="AO221" i="1" s="1"/>
  <c r="AP221" i="1" s="1"/>
  <c r="AQ221" i="1" s="1"/>
  <c r="AR221" i="1" s="1"/>
  <c r="AS221" i="1" s="1"/>
  <c r="AT221" i="1" s="1"/>
  <c r="AU221" i="1" s="1"/>
  <c r="AV221" i="1" s="1"/>
  <c r="AW221" i="1" s="1"/>
  <c r="AX221" i="1" s="1"/>
  <c r="AY221" i="1" s="1"/>
  <c r="AZ221" i="1" s="1"/>
  <c r="BA221" i="1" s="1"/>
  <c r="BB221" i="1" s="1"/>
  <c r="BC221" i="1" s="1"/>
  <c r="BD221" i="1" s="1"/>
  <c r="BE221" i="1" s="1"/>
  <c r="BF221" i="1" s="1"/>
  <c r="BG221" i="1" s="1"/>
  <c r="BH221" i="1" s="1"/>
  <c r="AJ221" i="1"/>
  <c r="AF221" i="1"/>
  <c r="AB221" i="1"/>
  <c r="AI221" i="1"/>
  <c r="AC221" i="1"/>
  <c r="AA221" i="1"/>
  <c r="AM221" i="1"/>
  <c r="AN725" i="1"/>
  <c r="AL725" i="1"/>
  <c r="AF725" i="1"/>
  <c r="Z725" i="1"/>
  <c r="AI725" i="1"/>
  <c r="AM725" i="1"/>
  <c r="AE725" i="1"/>
  <c r="AK725" i="1"/>
  <c r="AD725" i="1"/>
  <c r="AJ725" i="1"/>
  <c r="AC725" i="1"/>
  <c r="AH725" i="1"/>
  <c r="AB725" i="1"/>
  <c r="AG725" i="1"/>
  <c r="AA725" i="1"/>
  <c r="AC494" i="1"/>
  <c r="AE494" i="1"/>
  <c r="AG494" i="1"/>
  <c r="AN494" i="1"/>
  <c r="AO494" i="1" s="1"/>
  <c r="AP494" i="1" s="1"/>
  <c r="AQ494" i="1" s="1"/>
  <c r="AR494" i="1" s="1"/>
  <c r="AS494" i="1" s="1"/>
  <c r="AT494" i="1" s="1"/>
  <c r="AU494" i="1" s="1"/>
  <c r="AV494" i="1" s="1"/>
  <c r="AW494" i="1" s="1"/>
  <c r="AX494" i="1" s="1"/>
  <c r="AY494" i="1" s="1"/>
  <c r="AZ494" i="1" s="1"/>
  <c r="BA494" i="1" s="1"/>
  <c r="BB494" i="1" s="1"/>
  <c r="BC494" i="1" s="1"/>
  <c r="BD494" i="1" s="1"/>
  <c r="BE494" i="1" s="1"/>
  <c r="BF494" i="1" s="1"/>
  <c r="BG494" i="1" s="1"/>
  <c r="BH494" i="1" s="1"/>
  <c r="AM494" i="1"/>
  <c r="AB494" i="1"/>
  <c r="Z494" i="1"/>
  <c r="AA494" i="1"/>
  <c r="AJ494" i="1"/>
  <c r="AL494" i="1"/>
  <c r="AI494" i="1"/>
  <c r="AD494" i="1"/>
  <c r="AH494" i="1"/>
  <c r="AK494" i="1"/>
  <c r="AF494" i="1"/>
  <c r="AN730" i="1"/>
  <c r="AJ730" i="1"/>
  <c r="AL730" i="1"/>
  <c r="AK730" i="1"/>
  <c r="AF730" i="1"/>
  <c r="AB730" i="1"/>
  <c r="AG730" i="1"/>
  <c r="AM730" i="1"/>
  <c r="AI730" i="1"/>
  <c r="AA730" i="1"/>
  <c r="AC730" i="1"/>
  <c r="AE730" i="1"/>
  <c r="AH730" i="1"/>
  <c r="AD730" i="1"/>
  <c r="Z730" i="1"/>
  <c r="AG471" i="1"/>
  <c r="AC471" i="1"/>
  <c r="AN471" i="1"/>
  <c r="AO471" i="1" s="1"/>
  <c r="AP471" i="1" s="1"/>
  <c r="AQ471" i="1" s="1"/>
  <c r="AR471" i="1" s="1"/>
  <c r="AS471" i="1" s="1"/>
  <c r="AT471" i="1" s="1"/>
  <c r="AU471" i="1" s="1"/>
  <c r="AV471" i="1" s="1"/>
  <c r="AW471" i="1" s="1"/>
  <c r="AX471" i="1" s="1"/>
  <c r="AY471" i="1" s="1"/>
  <c r="AZ471" i="1" s="1"/>
  <c r="BA471" i="1" s="1"/>
  <c r="BB471" i="1" s="1"/>
  <c r="BC471" i="1" s="1"/>
  <c r="BD471" i="1" s="1"/>
  <c r="BE471" i="1" s="1"/>
  <c r="BF471" i="1" s="1"/>
  <c r="BG471" i="1" s="1"/>
  <c r="BH471" i="1" s="1"/>
  <c r="AJ471" i="1"/>
  <c r="AF471" i="1"/>
  <c r="AI471" i="1"/>
  <c r="AM471" i="1"/>
  <c r="AB471" i="1"/>
  <c r="AE471" i="1"/>
  <c r="AA471" i="1"/>
  <c r="AL471" i="1"/>
  <c r="AH471" i="1"/>
  <c r="AD471" i="1"/>
  <c r="Z471" i="1"/>
  <c r="AK471" i="1"/>
  <c r="AA72" i="1"/>
  <c r="AL72" i="1"/>
  <c r="AH72" i="1"/>
  <c r="AD72" i="1"/>
  <c r="Z72" i="1"/>
  <c r="AK72" i="1"/>
  <c r="AG72" i="1"/>
  <c r="AC72" i="1"/>
  <c r="AN72" i="1"/>
  <c r="AO72" i="1" s="1"/>
  <c r="AP72" i="1" s="1"/>
  <c r="AQ72" i="1" s="1"/>
  <c r="AR72" i="1" s="1"/>
  <c r="AS72" i="1" s="1"/>
  <c r="AT72" i="1" s="1"/>
  <c r="AU72" i="1" s="1"/>
  <c r="AV72" i="1" s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AB72" i="1"/>
  <c r="AF72" i="1"/>
  <c r="AJ72" i="1"/>
  <c r="AM72" i="1"/>
  <c r="AI72" i="1"/>
  <c r="AE72" i="1"/>
  <c r="AN773" i="1"/>
  <c r="AL773" i="1"/>
  <c r="AF773" i="1"/>
  <c r="AJ773" i="1"/>
  <c r="AM773" i="1"/>
  <c r="AI773" i="1"/>
  <c r="AE773" i="1"/>
  <c r="AD773" i="1"/>
  <c r="AK773" i="1"/>
  <c r="AH773" i="1"/>
  <c r="AC773" i="1"/>
  <c r="Z773" i="1"/>
  <c r="AB773" i="1"/>
  <c r="AA773" i="1"/>
  <c r="AG773" i="1"/>
  <c r="AB595" i="1"/>
  <c r="AD595" i="1"/>
  <c r="AH595" i="1"/>
  <c r="AA595" i="1"/>
  <c r="Z595" i="1"/>
  <c r="AN595" i="1"/>
  <c r="AO595" i="1" s="1"/>
  <c r="AP595" i="1" s="1"/>
  <c r="AQ595" i="1" s="1"/>
  <c r="AR595" i="1" s="1"/>
  <c r="AS595" i="1" s="1"/>
  <c r="AT595" i="1" s="1"/>
  <c r="AU595" i="1" s="1"/>
  <c r="AV595" i="1" s="1"/>
  <c r="AW595" i="1" s="1"/>
  <c r="AX595" i="1" s="1"/>
  <c r="AY595" i="1" s="1"/>
  <c r="AZ595" i="1" s="1"/>
  <c r="BA595" i="1" s="1"/>
  <c r="BB595" i="1" s="1"/>
  <c r="BC595" i="1" s="1"/>
  <c r="BD595" i="1" s="1"/>
  <c r="BE595" i="1" s="1"/>
  <c r="BF595" i="1" s="1"/>
  <c r="BG595" i="1" s="1"/>
  <c r="BH595" i="1" s="1"/>
  <c r="AG595" i="1"/>
  <c r="AL595" i="1"/>
  <c r="AF595" i="1"/>
  <c r="AK595" i="1"/>
  <c r="AE595" i="1"/>
  <c r="AC595" i="1"/>
  <c r="AM595" i="1"/>
  <c r="AJ595" i="1"/>
  <c r="AI595" i="1"/>
  <c r="AN604" i="1"/>
  <c r="AO604" i="1" s="1"/>
  <c r="AP604" i="1" s="1"/>
  <c r="AQ604" i="1" s="1"/>
  <c r="AR604" i="1" s="1"/>
  <c r="AS604" i="1" s="1"/>
  <c r="AT604" i="1" s="1"/>
  <c r="AU604" i="1" s="1"/>
  <c r="AV604" i="1" s="1"/>
  <c r="AW604" i="1" s="1"/>
  <c r="AX604" i="1" s="1"/>
  <c r="AY604" i="1" s="1"/>
  <c r="AZ604" i="1" s="1"/>
  <c r="BA604" i="1" s="1"/>
  <c r="BB604" i="1" s="1"/>
  <c r="BC604" i="1" s="1"/>
  <c r="BD604" i="1" s="1"/>
  <c r="BE604" i="1" s="1"/>
  <c r="BF604" i="1" s="1"/>
  <c r="BG604" i="1" s="1"/>
  <c r="BH604" i="1" s="1"/>
  <c r="AG604" i="1"/>
  <c r="AF604" i="1"/>
  <c r="AD604" i="1"/>
  <c r="AM604" i="1"/>
  <c r="AB604" i="1"/>
  <c r="AE604" i="1"/>
  <c r="AK604" i="1"/>
  <c r="AI604" i="1"/>
  <c r="AL604" i="1"/>
  <c r="AA604" i="1"/>
  <c r="Z604" i="1"/>
  <c r="AH604" i="1"/>
  <c r="AC604" i="1"/>
  <c r="AJ604" i="1"/>
  <c r="AM70" i="1"/>
  <c r="AJ70" i="1"/>
  <c r="AE70" i="1"/>
  <c r="AI70" i="1"/>
  <c r="AL70" i="1"/>
  <c r="AH70" i="1"/>
  <c r="AD70" i="1"/>
  <c r="Z70" i="1"/>
  <c r="AK70" i="1"/>
  <c r="AG70" i="1"/>
  <c r="AC70" i="1"/>
  <c r="AN70" i="1"/>
  <c r="AO70" i="1" s="1"/>
  <c r="AP70" i="1" s="1"/>
  <c r="AQ70" i="1" s="1"/>
  <c r="AR70" i="1" s="1"/>
  <c r="AS70" i="1" s="1"/>
  <c r="AT70" i="1" s="1"/>
  <c r="AU70" i="1" s="1"/>
  <c r="AV70" i="1" s="1"/>
  <c r="AW70" i="1" s="1"/>
  <c r="AX70" i="1" s="1"/>
  <c r="AY70" i="1" s="1"/>
  <c r="AZ70" i="1" s="1"/>
  <c r="BA70" i="1" s="1"/>
  <c r="BB70" i="1" s="1"/>
  <c r="BC70" i="1" s="1"/>
  <c r="BD70" i="1" s="1"/>
  <c r="BE70" i="1" s="1"/>
  <c r="BF70" i="1" s="1"/>
  <c r="BG70" i="1" s="1"/>
  <c r="BH70" i="1" s="1"/>
  <c r="AB70" i="1"/>
  <c r="AF70" i="1"/>
  <c r="AA70" i="1"/>
  <c r="AD339" i="1"/>
  <c r="Z339" i="1"/>
  <c r="AE339" i="1"/>
  <c r="AK339" i="1"/>
  <c r="AN339" i="1"/>
  <c r="AO339" i="1" s="1"/>
  <c r="AP339" i="1" s="1"/>
  <c r="AQ339" i="1" s="1"/>
  <c r="AR339" i="1" s="1"/>
  <c r="AS339" i="1" s="1"/>
  <c r="AT339" i="1" s="1"/>
  <c r="AU339" i="1" s="1"/>
  <c r="AV339" i="1" s="1"/>
  <c r="AW339" i="1" s="1"/>
  <c r="AX339" i="1" s="1"/>
  <c r="AY339" i="1" s="1"/>
  <c r="AZ339" i="1" s="1"/>
  <c r="BA339" i="1" s="1"/>
  <c r="BB339" i="1" s="1"/>
  <c r="BC339" i="1" s="1"/>
  <c r="BD339" i="1" s="1"/>
  <c r="BE339" i="1" s="1"/>
  <c r="BF339" i="1" s="1"/>
  <c r="BG339" i="1" s="1"/>
  <c r="BH339" i="1" s="1"/>
  <c r="AA339" i="1"/>
  <c r="AH339" i="1"/>
  <c r="AC339" i="1"/>
  <c r="AG339" i="1"/>
  <c r="AJ339" i="1"/>
  <c r="AF339" i="1"/>
  <c r="AB339" i="1"/>
  <c r="AL339" i="1"/>
  <c r="AM339" i="1"/>
  <c r="AI339" i="1"/>
  <c r="AL792" i="1"/>
  <c r="AH792" i="1"/>
  <c r="AD792" i="1"/>
  <c r="Z792" i="1"/>
  <c r="AK792" i="1"/>
  <c r="AN792" i="1"/>
  <c r="AC792" i="1"/>
  <c r="AG792" i="1"/>
  <c r="AJ792" i="1"/>
  <c r="AF792" i="1"/>
  <c r="AB792" i="1"/>
  <c r="AM792" i="1"/>
  <c r="AI792" i="1"/>
  <c r="AE792" i="1"/>
  <c r="AA792" i="1"/>
  <c r="AH286" i="1"/>
  <c r="AD286" i="1"/>
  <c r="Z286" i="1"/>
  <c r="AK286" i="1"/>
  <c r="AG286" i="1"/>
  <c r="AC286" i="1"/>
  <c r="AN286" i="1"/>
  <c r="AO286" i="1" s="1"/>
  <c r="AP286" i="1" s="1"/>
  <c r="AQ286" i="1" s="1"/>
  <c r="AR286" i="1" s="1"/>
  <c r="AS286" i="1" s="1"/>
  <c r="AT286" i="1" s="1"/>
  <c r="AU286" i="1" s="1"/>
  <c r="AV286" i="1" s="1"/>
  <c r="AW286" i="1" s="1"/>
  <c r="AX286" i="1" s="1"/>
  <c r="AY286" i="1" s="1"/>
  <c r="AZ286" i="1" s="1"/>
  <c r="BA286" i="1" s="1"/>
  <c r="BB286" i="1" s="1"/>
  <c r="BC286" i="1" s="1"/>
  <c r="BD286" i="1" s="1"/>
  <c r="BE286" i="1" s="1"/>
  <c r="BF286" i="1" s="1"/>
  <c r="BG286" i="1" s="1"/>
  <c r="BH286" i="1" s="1"/>
  <c r="AJ286" i="1"/>
  <c r="AF286" i="1"/>
  <c r="AI286" i="1"/>
  <c r="AM286" i="1"/>
  <c r="AB286" i="1"/>
  <c r="AE286" i="1"/>
  <c r="AA286" i="1"/>
  <c r="AL286" i="1"/>
  <c r="AA255" i="1"/>
  <c r="AL255" i="1"/>
  <c r="AH255" i="1"/>
  <c r="AK255" i="1"/>
  <c r="Z255" i="1"/>
  <c r="AD255" i="1"/>
  <c r="AG255" i="1"/>
  <c r="AC255" i="1"/>
  <c r="AN255" i="1"/>
  <c r="AO255" i="1" s="1"/>
  <c r="AP255" i="1" s="1"/>
  <c r="AQ255" i="1" s="1"/>
  <c r="AR255" i="1" s="1"/>
  <c r="AS255" i="1" s="1"/>
  <c r="AT255" i="1" s="1"/>
  <c r="AU255" i="1" s="1"/>
  <c r="AV255" i="1" s="1"/>
  <c r="AW255" i="1" s="1"/>
  <c r="AX255" i="1" s="1"/>
  <c r="AY255" i="1" s="1"/>
  <c r="AZ255" i="1" s="1"/>
  <c r="BA255" i="1" s="1"/>
  <c r="BB255" i="1" s="1"/>
  <c r="BC255" i="1" s="1"/>
  <c r="BD255" i="1" s="1"/>
  <c r="BE255" i="1" s="1"/>
  <c r="BF255" i="1" s="1"/>
  <c r="BG255" i="1" s="1"/>
  <c r="BH255" i="1" s="1"/>
  <c r="AJ255" i="1"/>
  <c r="AF255" i="1"/>
  <c r="AB255" i="1"/>
  <c r="AM255" i="1"/>
  <c r="AI255" i="1"/>
  <c r="AE255" i="1"/>
  <c r="Z290" i="1"/>
  <c r="AK290" i="1"/>
  <c r="AG290" i="1"/>
  <c r="AI290" i="1"/>
  <c r="AC290" i="1"/>
  <c r="AN290" i="1"/>
  <c r="AO290" i="1" s="1"/>
  <c r="AP290" i="1" s="1"/>
  <c r="AQ290" i="1" s="1"/>
  <c r="AR290" i="1" s="1"/>
  <c r="AS290" i="1" s="1"/>
  <c r="AT290" i="1" s="1"/>
  <c r="AU290" i="1" s="1"/>
  <c r="AV290" i="1" s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AJ290" i="1"/>
  <c r="AF290" i="1"/>
  <c r="AL290" i="1"/>
  <c r="AB290" i="1"/>
  <c r="AM290" i="1"/>
  <c r="AA290" i="1"/>
  <c r="AE290" i="1"/>
  <c r="AH290" i="1"/>
  <c r="AD290" i="1"/>
  <c r="AD619" i="1"/>
  <c r="Z619" i="1"/>
  <c r="AK619" i="1"/>
  <c r="AF619" i="1"/>
  <c r="AC619" i="1"/>
  <c r="AE619" i="1"/>
  <c r="AJ619" i="1"/>
  <c r="AN619" i="1"/>
  <c r="AO619" i="1" s="1"/>
  <c r="AP619" i="1" s="1"/>
  <c r="AQ619" i="1" s="1"/>
  <c r="AR619" i="1" s="1"/>
  <c r="AS619" i="1" s="1"/>
  <c r="AT619" i="1" s="1"/>
  <c r="AU619" i="1" s="1"/>
  <c r="AV619" i="1" s="1"/>
  <c r="AW619" i="1" s="1"/>
  <c r="AX619" i="1" s="1"/>
  <c r="AY619" i="1" s="1"/>
  <c r="AZ619" i="1" s="1"/>
  <c r="BA619" i="1" s="1"/>
  <c r="BB619" i="1" s="1"/>
  <c r="BC619" i="1" s="1"/>
  <c r="BD619" i="1" s="1"/>
  <c r="BE619" i="1" s="1"/>
  <c r="BF619" i="1" s="1"/>
  <c r="BG619" i="1" s="1"/>
  <c r="BH619" i="1" s="1"/>
  <c r="AB619" i="1"/>
  <c r="AM619" i="1"/>
  <c r="AI619" i="1"/>
  <c r="AG619" i="1"/>
  <c r="AA619" i="1"/>
  <c r="AL619" i="1"/>
  <c r="AH619" i="1"/>
  <c r="AF46" i="1"/>
  <c r="AB46" i="1"/>
  <c r="AM46" i="1"/>
  <c r="AA46" i="1"/>
  <c r="AE46" i="1"/>
  <c r="Z46" i="1"/>
  <c r="AL46" i="1"/>
  <c r="AI46" i="1"/>
  <c r="AD46" i="1"/>
  <c r="AH46" i="1"/>
  <c r="AK46" i="1"/>
  <c r="AG46" i="1"/>
  <c r="AC46" i="1"/>
  <c r="AN46" i="1"/>
  <c r="AO46" i="1" s="1"/>
  <c r="AP46" i="1" s="1"/>
  <c r="AQ46" i="1" s="1"/>
  <c r="AR46" i="1" s="1"/>
  <c r="AS46" i="1" s="1"/>
  <c r="AT46" i="1" s="1"/>
  <c r="AU46" i="1" s="1"/>
  <c r="AV46" i="1" s="1"/>
  <c r="AW46" i="1" s="1"/>
  <c r="AX46" i="1" s="1"/>
  <c r="AY46" i="1" s="1"/>
  <c r="AZ46" i="1" s="1"/>
  <c r="BA46" i="1" s="1"/>
  <c r="BB46" i="1" s="1"/>
  <c r="BC46" i="1" s="1"/>
  <c r="BD46" i="1" s="1"/>
  <c r="BE46" i="1" s="1"/>
  <c r="BF46" i="1" s="1"/>
  <c r="BG46" i="1" s="1"/>
  <c r="BH46" i="1" s="1"/>
  <c r="AJ46" i="1"/>
  <c r="AM251" i="1"/>
  <c r="AB251" i="1"/>
  <c r="AE251" i="1"/>
  <c r="AA251" i="1"/>
  <c r="AL251" i="1"/>
  <c r="Z251" i="1"/>
  <c r="AD251" i="1"/>
  <c r="AJ251" i="1"/>
  <c r="AK251" i="1"/>
  <c r="AG251" i="1"/>
  <c r="AC251" i="1"/>
  <c r="AN251" i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AI251" i="1"/>
  <c r="AH251" i="1"/>
  <c r="AF251" i="1"/>
  <c r="Z799" i="1"/>
  <c r="AL799" i="1"/>
  <c r="AG799" i="1"/>
  <c r="AK799" i="1"/>
  <c r="AN799" i="1"/>
  <c r="AJ799" i="1"/>
  <c r="AF799" i="1"/>
  <c r="AB799" i="1"/>
  <c r="AM799" i="1"/>
  <c r="AI799" i="1"/>
  <c r="AE799" i="1"/>
  <c r="AA799" i="1"/>
  <c r="AD799" i="1"/>
  <c r="AH799" i="1"/>
  <c r="AC799" i="1"/>
  <c r="AO352" i="1"/>
  <c r="AP352" i="1" s="1"/>
  <c r="AQ352" i="1" s="1"/>
  <c r="AR352" i="1" s="1"/>
  <c r="AS352" i="1" s="1"/>
  <c r="AT352" i="1" s="1"/>
  <c r="AU352" i="1" s="1"/>
  <c r="AV352" i="1" s="1"/>
  <c r="AW352" i="1" s="1"/>
  <c r="AX352" i="1" s="1"/>
  <c r="AY352" i="1" s="1"/>
  <c r="AZ352" i="1" s="1"/>
  <c r="BA352" i="1" s="1"/>
  <c r="BB352" i="1" s="1"/>
  <c r="BC352" i="1" s="1"/>
  <c r="BD352" i="1" s="1"/>
  <c r="BE352" i="1" s="1"/>
  <c r="BF352" i="1" s="1"/>
  <c r="BG352" i="1" s="1"/>
  <c r="BH352" i="1" s="1"/>
  <c r="AE447" i="1"/>
  <c r="AA447" i="1"/>
  <c r="AJ447" i="1"/>
  <c r="AC447" i="1"/>
  <c r="AL447" i="1"/>
  <c r="AB447" i="1"/>
  <c r="AH447" i="1"/>
  <c r="AD447" i="1"/>
  <c r="Z447" i="1"/>
  <c r="AG447" i="1"/>
  <c r="AF447" i="1"/>
  <c r="AM447" i="1"/>
  <c r="AK447" i="1"/>
  <c r="AN447" i="1"/>
  <c r="AO447" i="1" s="1"/>
  <c r="AP447" i="1" s="1"/>
  <c r="AQ447" i="1" s="1"/>
  <c r="AR447" i="1" s="1"/>
  <c r="AS447" i="1" s="1"/>
  <c r="AT447" i="1" s="1"/>
  <c r="AU447" i="1" s="1"/>
  <c r="AV447" i="1" s="1"/>
  <c r="AW447" i="1" s="1"/>
  <c r="AX447" i="1" s="1"/>
  <c r="AY447" i="1" s="1"/>
  <c r="AZ447" i="1" s="1"/>
  <c r="BA447" i="1" s="1"/>
  <c r="BB447" i="1" s="1"/>
  <c r="BC447" i="1" s="1"/>
  <c r="BD447" i="1" s="1"/>
  <c r="BE447" i="1" s="1"/>
  <c r="BF447" i="1" s="1"/>
  <c r="BG447" i="1" s="1"/>
  <c r="BH447" i="1" s="1"/>
  <c r="AI447" i="1"/>
  <c r="AM448" i="1"/>
  <c r="AC448" i="1"/>
  <c r="AE448" i="1"/>
  <c r="AA448" i="1"/>
  <c r="AL448" i="1"/>
  <c r="AH448" i="1"/>
  <c r="AK448" i="1"/>
  <c r="Z448" i="1"/>
  <c r="AJ448" i="1"/>
  <c r="AG448" i="1"/>
  <c r="AI448" i="1"/>
  <c r="AN448" i="1"/>
  <c r="AO448" i="1" s="1"/>
  <c r="AP448" i="1" s="1"/>
  <c r="AQ448" i="1" s="1"/>
  <c r="AR448" i="1" s="1"/>
  <c r="AS448" i="1" s="1"/>
  <c r="AT448" i="1" s="1"/>
  <c r="AU448" i="1" s="1"/>
  <c r="AV448" i="1" s="1"/>
  <c r="AW448" i="1" s="1"/>
  <c r="AX448" i="1" s="1"/>
  <c r="AY448" i="1" s="1"/>
  <c r="AZ448" i="1" s="1"/>
  <c r="BA448" i="1" s="1"/>
  <c r="BB448" i="1" s="1"/>
  <c r="BC448" i="1" s="1"/>
  <c r="BD448" i="1" s="1"/>
  <c r="BE448" i="1" s="1"/>
  <c r="BF448" i="1" s="1"/>
  <c r="BG448" i="1" s="1"/>
  <c r="BH448" i="1" s="1"/>
  <c r="AD448" i="1"/>
  <c r="AF448" i="1"/>
  <c r="AB448" i="1"/>
  <c r="AJ100" i="1"/>
  <c r="AN100" i="1"/>
  <c r="AO100" i="1" s="1"/>
  <c r="AP100" i="1" s="1"/>
  <c r="AQ100" i="1" s="1"/>
  <c r="AR100" i="1" s="1"/>
  <c r="AS100" i="1" s="1"/>
  <c r="AT100" i="1" s="1"/>
  <c r="AU100" i="1" s="1"/>
  <c r="AV100" i="1" s="1"/>
  <c r="AW100" i="1" s="1"/>
  <c r="AX100" i="1" s="1"/>
  <c r="AY100" i="1" s="1"/>
  <c r="AZ100" i="1" s="1"/>
  <c r="BA100" i="1" s="1"/>
  <c r="BB100" i="1" s="1"/>
  <c r="BC100" i="1" s="1"/>
  <c r="BD100" i="1" s="1"/>
  <c r="BE100" i="1" s="1"/>
  <c r="BF100" i="1" s="1"/>
  <c r="BG100" i="1" s="1"/>
  <c r="BH100" i="1" s="1"/>
  <c r="AB100" i="1"/>
  <c r="AM100" i="1"/>
  <c r="AI100" i="1"/>
  <c r="AE100" i="1"/>
  <c r="AA100" i="1"/>
  <c r="AL100" i="1"/>
  <c r="AH100" i="1"/>
  <c r="AD100" i="1"/>
  <c r="Z100" i="1"/>
  <c r="AK100" i="1"/>
  <c r="AG100" i="1"/>
  <c r="AC100" i="1"/>
  <c r="AF100" i="1"/>
  <c r="AL89" i="1"/>
  <c r="AH89" i="1"/>
  <c r="AD89" i="1"/>
  <c r="Z89" i="1"/>
  <c r="AK89" i="1"/>
  <c r="AN89" i="1"/>
  <c r="AO89" i="1" s="1"/>
  <c r="AP89" i="1" s="1"/>
  <c r="AQ89" i="1" s="1"/>
  <c r="AR89" i="1" s="1"/>
  <c r="AS89" i="1" s="1"/>
  <c r="AT89" i="1" s="1"/>
  <c r="AU89" i="1" s="1"/>
  <c r="AV89" i="1" s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BG89" i="1" s="1"/>
  <c r="BH89" i="1" s="1"/>
  <c r="AC89" i="1"/>
  <c r="AF89" i="1"/>
  <c r="AJ89" i="1"/>
  <c r="AG89" i="1"/>
  <c r="AB89" i="1"/>
  <c r="AM89" i="1"/>
  <c r="AI89" i="1"/>
  <c r="AE89" i="1"/>
  <c r="AA89" i="1"/>
  <c r="AB97" i="1"/>
  <c r="AE97" i="1"/>
  <c r="AI97" i="1"/>
  <c r="AD97" i="1"/>
  <c r="AA97" i="1"/>
  <c r="AM97" i="1"/>
  <c r="AH97" i="1"/>
  <c r="AL97" i="1"/>
  <c r="Z97" i="1"/>
  <c r="AK97" i="1"/>
  <c r="AG97" i="1"/>
  <c r="AC97" i="1"/>
  <c r="AN97" i="1"/>
  <c r="AO97" i="1" s="1"/>
  <c r="AP97" i="1" s="1"/>
  <c r="AQ97" i="1" s="1"/>
  <c r="AR97" i="1" s="1"/>
  <c r="AS97" i="1" s="1"/>
  <c r="AT97" i="1" s="1"/>
  <c r="AU97" i="1" s="1"/>
  <c r="AV97" i="1" s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BG97" i="1" s="1"/>
  <c r="BH97" i="1" s="1"/>
  <c r="AJ97" i="1"/>
  <c r="AF97" i="1"/>
  <c r="AI452" i="1"/>
  <c r="AE452" i="1"/>
  <c r="AA452" i="1"/>
  <c r="AF452" i="1"/>
  <c r="AH452" i="1"/>
  <c r="AD452" i="1"/>
  <c r="Z452" i="1"/>
  <c r="AK452" i="1"/>
  <c r="AN452" i="1"/>
  <c r="AO452" i="1" s="1"/>
  <c r="AP452" i="1" s="1"/>
  <c r="AQ452" i="1" s="1"/>
  <c r="AR452" i="1" s="1"/>
  <c r="AS452" i="1" s="1"/>
  <c r="AT452" i="1" s="1"/>
  <c r="AU452" i="1" s="1"/>
  <c r="AV452" i="1" s="1"/>
  <c r="AW452" i="1" s="1"/>
  <c r="AX452" i="1" s="1"/>
  <c r="AY452" i="1" s="1"/>
  <c r="AZ452" i="1" s="1"/>
  <c r="BA452" i="1" s="1"/>
  <c r="BB452" i="1" s="1"/>
  <c r="BC452" i="1" s="1"/>
  <c r="BD452" i="1" s="1"/>
  <c r="BE452" i="1" s="1"/>
  <c r="BF452" i="1" s="1"/>
  <c r="BG452" i="1" s="1"/>
  <c r="BH452" i="1" s="1"/>
  <c r="AC452" i="1"/>
  <c r="AM452" i="1"/>
  <c r="AJ452" i="1"/>
  <c r="AL452" i="1"/>
  <c r="AB452" i="1"/>
  <c r="AG452" i="1"/>
  <c r="AB440" i="1"/>
  <c r="AG440" i="1"/>
  <c r="AI440" i="1"/>
  <c r="AE440" i="1"/>
  <c r="AA440" i="1"/>
  <c r="AL440" i="1"/>
  <c r="AH440" i="1"/>
  <c r="AD440" i="1"/>
  <c r="Z440" i="1"/>
  <c r="AK440" i="1"/>
  <c r="AN440" i="1"/>
  <c r="AO440" i="1" s="1"/>
  <c r="AP440" i="1" s="1"/>
  <c r="AQ440" i="1" s="1"/>
  <c r="AR440" i="1" s="1"/>
  <c r="AS440" i="1" s="1"/>
  <c r="AT440" i="1" s="1"/>
  <c r="AU440" i="1" s="1"/>
  <c r="AV440" i="1" s="1"/>
  <c r="AW440" i="1" s="1"/>
  <c r="AX440" i="1" s="1"/>
  <c r="AY440" i="1" s="1"/>
  <c r="AZ440" i="1" s="1"/>
  <c r="BA440" i="1" s="1"/>
  <c r="BB440" i="1" s="1"/>
  <c r="BC440" i="1" s="1"/>
  <c r="BD440" i="1" s="1"/>
  <c r="BE440" i="1" s="1"/>
  <c r="BF440" i="1" s="1"/>
  <c r="BG440" i="1" s="1"/>
  <c r="BH440" i="1" s="1"/>
  <c r="AC440" i="1"/>
  <c r="AF440" i="1"/>
  <c r="AJ440" i="1"/>
  <c r="AM440" i="1"/>
  <c r="AG193" i="1"/>
  <c r="AC193" i="1"/>
  <c r="AN193" i="1"/>
  <c r="AO193" i="1" s="1"/>
  <c r="AP193" i="1" s="1"/>
  <c r="AQ193" i="1" s="1"/>
  <c r="AR193" i="1" s="1"/>
  <c r="AS193" i="1" s="1"/>
  <c r="AT193" i="1" s="1"/>
  <c r="AU193" i="1" s="1"/>
  <c r="AV193" i="1" s="1"/>
  <c r="AW193" i="1" s="1"/>
  <c r="AX193" i="1" s="1"/>
  <c r="AY193" i="1" s="1"/>
  <c r="AZ193" i="1" s="1"/>
  <c r="BA193" i="1" s="1"/>
  <c r="BB193" i="1" s="1"/>
  <c r="BC193" i="1" s="1"/>
  <c r="BD193" i="1" s="1"/>
  <c r="BE193" i="1" s="1"/>
  <c r="BF193" i="1" s="1"/>
  <c r="BG193" i="1" s="1"/>
  <c r="BH193" i="1" s="1"/>
  <c r="AJ193" i="1"/>
  <c r="AF193" i="1"/>
  <c r="AI193" i="1"/>
  <c r="AM193" i="1"/>
  <c r="AH193" i="1"/>
  <c r="AE193" i="1"/>
  <c r="AB193" i="1"/>
  <c r="AL193" i="1"/>
  <c r="AA193" i="1"/>
  <c r="AD193" i="1"/>
  <c r="Z193" i="1"/>
  <c r="AK193" i="1"/>
  <c r="AC292" i="1"/>
  <c r="AN292" i="1"/>
  <c r="AO292" i="1" s="1"/>
  <c r="AP292" i="1" s="1"/>
  <c r="AQ292" i="1" s="1"/>
  <c r="AR292" i="1" s="1"/>
  <c r="AS292" i="1" s="1"/>
  <c r="AT292" i="1" s="1"/>
  <c r="AU292" i="1" s="1"/>
  <c r="AV292" i="1" s="1"/>
  <c r="AW292" i="1" s="1"/>
  <c r="AX292" i="1" s="1"/>
  <c r="AY292" i="1" s="1"/>
  <c r="AZ292" i="1" s="1"/>
  <c r="BA292" i="1" s="1"/>
  <c r="BB292" i="1" s="1"/>
  <c r="BC292" i="1" s="1"/>
  <c r="BD292" i="1" s="1"/>
  <c r="BE292" i="1" s="1"/>
  <c r="BF292" i="1" s="1"/>
  <c r="BG292" i="1" s="1"/>
  <c r="BH292" i="1" s="1"/>
  <c r="AJ292" i="1"/>
  <c r="AM292" i="1"/>
  <c r="AB292" i="1"/>
  <c r="AF292" i="1"/>
  <c r="AI292" i="1"/>
  <c r="AE292" i="1"/>
  <c r="AA292" i="1"/>
  <c r="AL292" i="1"/>
  <c r="AH292" i="1"/>
  <c r="AD292" i="1"/>
  <c r="Z292" i="1"/>
  <c r="AK292" i="1"/>
  <c r="AG292" i="1"/>
  <c r="AB52" i="1"/>
  <c r="AE52" i="1"/>
  <c r="AI52" i="1"/>
  <c r="AD52" i="1"/>
  <c r="AA52" i="1"/>
  <c r="AM52" i="1"/>
  <c r="AH52" i="1"/>
  <c r="AL52" i="1"/>
  <c r="Z52" i="1"/>
  <c r="AK52" i="1"/>
  <c r="AG52" i="1"/>
  <c r="AC52" i="1"/>
  <c r="AN52" i="1"/>
  <c r="AO52" i="1" s="1"/>
  <c r="AP52" i="1" s="1"/>
  <c r="AQ52" i="1" s="1"/>
  <c r="AR52" i="1" s="1"/>
  <c r="AS52" i="1" s="1"/>
  <c r="AT52" i="1" s="1"/>
  <c r="AU52" i="1" s="1"/>
  <c r="AV52" i="1" s="1"/>
  <c r="AW52" i="1" s="1"/>
  <c r="AX52" i="1" s="1"/>
  <c r="AY52" i="1" s="1"/>
  <c r="AZ52" i="1" s="1"/>
  <c r="BA52" i="1" s="1"/>
  <c r="BB52" i="1" s="1"/>
  <c r="BC52" i="1" s="1"/>
  <c r="BD52" i="1" s="1"/>
  <c r="BE52" i="1" s="1"/>
  <c r="BF52" i="1" s="1"/>
  <c r="BG52" i="1" s="1"/>
  <c r="BH52" i="1" s="1"/>
  <c r="AJ52" i="1"/>
  <c r="AF52" i="1"/>
  <c r="AK578" i="1"/>
  <c r="AM578" i="1"/>
  <c r="AI578" i="1"/>
  <c r="AL578" i="1"/>
  <c r="AC578" i="1"/>
  <c r="AH578" i="1"/>
  <c r="AG578" i="1"/>
  <c r="AE578" i="1"/>
  <c r="AF578" i="1"/>
  <c r="AN578" i="1"/>
  <c r="AO578" i="1" s="1"/>
  <c r="AP578" i="1" s="1"/>
  <c r="AQ578" i="1" s="1"/>
  <c r="AR578" i="1" s="1"/>
  <c r="AS578" i="1" s="1"/>
  <c r="AT578" i="1" s="1"/>
  <c r="AU578" i="1" s="1"/>
  <c r="AV578" i="1" s="1"/>
  <c r="AW578" i="1" s="1"/>
  <c r="AX578" i="1" s="1"/>
  <c r="AY578" i="1" s="1"/>
  <c r="AZ578" i="1" s="1"/>
  <c r="BA578" i="1" s="1"/>
  <c r="BB578" i="1" s="1"/>
  <c r="BC578" i="1" s="1"/>
  <c r="BD578" i="1" s="1"/>
  <c r="BE578" i="1" s="1"/>
  <c r="BF578" i="1" s="1"/>
  <c r="BG578" i="1" s="1"/>
  <c r="BH578" i="1" s="1"/>
  <c r="AD578" i="1"/>
  <c r="AJ578" i="1"/>
  <c r="AA578" i="1"/>
  <c r="AB578" i="1"/>
  <c r="Z578" i="1"/>
  <c r="AO340" i="1"/>
  <c r="AP340" i="1" s="1"/>
  <c r="AQ340" i="1" s="1"/>
  <c r="AR340" i="1" s="1"/>
  <c r="AS340" i="1" s="1"/>
  <c r="AT340" i="1" s="1"/>
  <c r="AU340" i="1" s="1"/>
  <c r="AV340" i="1" s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BG340" i="1" s="1"/>
  <c r="BH340" i="1" s="1"/>
  <c r="AE91" i="1"/>
  <c r="Z91" i="1"/>
  <c r="AL91" i="1"/>
  <c r="AI91" i="1"/>
  <c r="AD91" i="1"/>
  <c r="AH91" i="1"/>
  <c r="AK91" i="1"/>
  <c r="AG91" i="1"/>
  <c r="AC91" i="1"/>
  <c r="AN91" i="1"/>
  <c r="AO91" i="1" s="1"/>
  <c r="AP91" i="1" s="1"/>
  <c r="AQ91" i="1" s="1"/>
  <c r="AR91" i="1" s="1"/>
  <c r="AS91" i="1" s="1"/>
  <c r="AT91" i="1" s="1"/>
  <c r="AU91" i="1" s="1"/>
  <c r="AV91" i="1" s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AJ91" i="1"/>
  <c r="AF91" i="1"/>
  <c r="AB91" i="1"/>
  <c r="AM91" i="1"/>
  <c r="AA91" i="1"/>
  <c r="AM690" i="1"/>
  <c r="AI690" i="1"/>
  <c r="AE690" i="1"/>
  <c r="AA690" i="1"/>
  <c r="AL690" i="1"/>
  <c r="AH690" i="1"/>
  <c r="AD690" i="1"/>
  <c r="Z690" i="1"/>
  <c r="AK690" i="1"/>
  <c r="AG690" i="1"/>
  <c r="AC690" i="1"/>
  <c r="AN690" i="1"/>
  <c r="AJ690" i="1"/>
  <c r="AF690" i="1"/>
  <c r="AB690" i="1"/>
  <c r="AF276" i="1"/>
  <c r="AB276" i="1"/>
  <c r="AM276" i="1"/>
  <c r="AI276" i="1"/>
  <c r="AE276" i="1"/>
  <c r="AA276" i="1"/>
  <c r="AL276" i="1"/>
  <c r="AH276" i="1"/>
  <c r="AD276" i="1"/>
  <c r="Z276" i="1"/>
  <c r="AK276" i="1"/>
  <c r="AG276" i="1"/>
  <c r="AJ276" i="1"/>
  <c r="AN276" i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AC276" i="1"/>
  <c r="AG47" i="1"/>
  <c r="AC47" i="1"/>
  <c r="AN47" i="1"/>
  <c r="AO47" i="1" s="1"/>
  <c r="AP47" i="1" s="1"/>
  <c r="AQ47" i="1" s="1"/>
  <c r="AR47" i="1" s="1"/>
  <c r="AS47" i="1" s="1"/>
  <c r="AT47" i="1" s="1"/>
  <c r="AU47" i="1" s="1"/>
  <c r="AV47" i="1" s="1"/>
  <c r="AW47" i="1" s="1"/>
  <c r="AX47" i="1" s="1"/>
  <c r="AY47" i="1" s="1"/>
  <c r="AZ47" i="1" s="1"/>
  <c r="BA47" i="1" s="1"/>
  <c r="BB47" i="1" s="1"/>
  <c r="BC47" i="1" s="1"/>
  <c r="BD47" i="1" s="1"/>
  <c r="BE47" i="1" s="1"/>
  <c r="BF47" i="1" s="1"/>
  <c r="BG47" i="1" s="1"/>
  <c r="BH47" i="1" s="1"/>
  <c r="AJ47" i="1"/>
  <c r="AF47" i="1"/>
  <c r="AB47" i="1"/>
  <c r="AM47" i="1"/>
  <c r="AA47" i="1"/>
  <c r="AE47" i="1"/>
  <c r="AI47" i="1"/>
  <c r="AL47" i="1"/>
  <c r="AH47" i="1"/>
  <c r="AD47" i="1"/>
  <c r="Z47" i="1"/>
  <c r="AK47" i="1"/>
  <c r="AH484" i="1"/>
  <c r="AD484" i="1"/>
  <c r="Z484" i="1"/>
  <c r="AK484" i="1"/>
  <c r="AG484" i="1"/>
  <c r="AJ484" i="1"/>
  <c r="AN484" i="1"/>
  <c r="AO484" i="1" s="1"/>
  <c r="AP484" i="1" s="1"/>
  <c r="AQ484" i="1" s="1"/>
  <c r="AR484" i="1" s="1"/>
  <c r="AS484" i="1" s="1"/>
  <c r="AT484" i="1" s="1"/>
  <c r="AU484" i="1" s="1"/>
  <c r="AV484" i="1" s="1"/>
  <c r="AW484" i="1" s="1"/>
  <c r="AX484" i="1" s="1"/>
  <c r="AY484" i="1" s="1"/>
  <c r="AZ484" i="1" s="1"/>
  <c r="BA484" i="1" s="1"/>
  <c r="BB484" i="1" s="1"/>
  <c r="BC484" i="1" s="1"/>
  <c r="BD484" i="1" s="1"/>
  <c r="BE484" i="1" s="1"/>
  <c r="BF484" i="1" s="1"/>
  <c r="BG484" i="1" s="1"/>
  <c r="BH484" i="1" s="1"/>
  <c r="AC484" i="1"/>
  <c r="AF484" i="1"/>
  <c r="AB484" i="1"/>
  <c r="AM484" i="1"/>
  <c r="AI484" i="1"/>
  <c r="AE484" i="1"/>
  <c r="AA484" i="1"/>
  <c r="AL484" i="1"/>
  <c r="AN184" i="1"/>
  <c r="AO184" i="1" s="1"/>
  <c r="AP184" i="1" s="1"/>
  <c r="AQ184" i="1" s="1"/>
  <c r="AR184" i="1" s="1"/>
  <c r="AS184" i="1" s="1"/>
  <c r="AT184" i="1" s="1"/>
  <c r="AU184" i="1" s="1"/>
  <c r="AV184" i="1" s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AC184" i="1"/>
  <c r="AF184" i="1"/>
  <c r="AB184" i="1"/>
  <c r="AM184" i="1"/>
  <c r="AA184" i="1"/>
  <c r="AE184" i="1"/>
  <c r="AK184" i="1"/>
  <c r="AD184" i="1"/>
  <c r="AL184" i="1"/>
  <c r="AH184" i="1"/>
  <c r="Z184" i="1"/>
  <c r="AJ184" i="1"/>
  <c r="AG184" i="1"/>
  <c r="AI184" i="1"/>
  <c r="AI487" i="1"/>
  <c r="AL487" i="1"/>
  <c r="AA487" i="1"/>
  <c r="AE487" i="1"/>
  <c r="AH487" i="1"/>
  <c r="AD487" i="1"/>
  <c r="Z487" i="1"/>
  <c r="AK487" i="1"/>
  <c r="AG487" i="1"/>
  <c r="AC487" i="1"/>
  <c r="AN487" i="1"/>
  <c r="AO487" i="1" s="1"/>
  <c r="AP487" i="1" s="1"/>
  <c r="AQ487" i="1" s="1"/>
  <c r="AR487" i="1" s="1"/>
  <c r="AS487" i="1" s="1"/>
  <c r="AT487" i="1" s="1"/>
  <c r="AU487" i="1" s="1"/>
  <c r="AV487" i="1" s="1"/>
  <c r="AW487" i="1" s="1"/>
  <c r="AX487" i="1" s="1"/>
  <c r="AY487" i="1" s="1"/>
  <c r="AZ487" i="1" s="1"/>
  <c r="BA487" i="1" s="1"/>
  <c r="BB487" i="1" s="1"/>
  <c r="BC487" i="1" s="1"/>
  <c r="BD487" i="1" s="1"/>
  <c r="BE487" i="1" s="1"/>
  <c r="BF487" i="1" s="1"/>
  <c r="BG487" i="1" s="1"/>
  <c r="BH487" i="1" s="1"/>
  <c r="AJ487" i="1"/>
  <c r="AF487" i="1"/>
  <c r="AB487" i="1"/>
  <c r="AM487" i="1"/>
  <c r="AG474" i="1"/>
  <c r="AC474" i="1"/>
  <c r="AN474" i="1"/>
  <c r="AO474" i="1" s="1"/>
  <c r="AP474" i="1" s="1"/>
  <c r="AQ474" i="1" s="1"/>
  <c r="AR474" i="1" s="1"/>
  <c r="AS474" i="1" s="1"/>
  <c r="AT474" i="1" s="1"/>
  <c r="AU474" i="1" s="1"/>
  <c r="AV474" i="1" s="1"/>
  <c r="AW474" i="1" s="1"/>
  <c r="AX474" i="1" s="1"/>
  <c r="AY474" i="1" s="1"/>
  <c r="AZ474" i="1" s="1"/>
  <c r="BA474" i="1" s="1"/>
  <c r="BB474" i="1" s="1"/>
  <c r="BC474" i="1" s="1"/>
  <c r="BD474" i="1" s="1"/>
  <c r="BE474" i="1" s="1"/>
  <c r="BF474" i="1" s="1"/>
  <c r="BG474" i="1" s="1"/>
  <c r="BH474" i="1" s="1"/>
  <c r="AJ474" i="1"/>
  <c r="AF474" i="1"/>
  <c r="AB474" i="1"/>
  <c r="AM474" i="1"/>
  <c r="AI474" i="1"/>
  <c r="AE474" i="1"/>
  <c r="AA474" i="1"/>
  <c r="AL474" i="1"/>
  <c r="AH474" i="1"/>
  <c r="AK474" i="1"/>
  <c r="Z474" i="1"/>
  <c r="AD474" i="1"/>
  <c r="AA801" i="1"/>
  <c r="AL801" i="1"/>
  <c r="AH801" i="1"/>
  <c r="AD801" i="1"/>
  <c r="Z801" i="1"/>
  <c r="AK801" i="1"/>
  <c r="AG801" i="1"/>
  <c r="AC801" i="1"/>
  <c r="AF801" i="1"/>
  <c r="AJ801" i="1"/>
  <c r="AE801" i="1"/>
  <c r="AB801" i="1"/>
  <c r="AN801" i="1"/>
  <c r="AM801" i="1"/>
  <c r="AI801" i="1"/>
  <c r="AG51" i="1"/>
  <c r="AK51" i="1"/>
  <c r="AN51" i="1"/>
  <c r="AO51" i="1" s="1"/>
  <c r="AP51" i="1" s="1"/>
  <c r="AQ51" i="1" s="1"/>
  <c r="AR51" i="1" s="1"/>
  <c r="AS51" i="1" s="1"/>
  <c r="AT51" i="1" s="1"/>
  <c r="AU51" i="1" s="1"/>
  <c r="AV51" i="1" s="1"/>
  <c r="AW51" i="1" s="1"/>
  <c r="AX51" i="1" s="1"/>
  <c r="AY51" i="1" s="1"/>
  <c r="AZ51" i="1" s="1"/>
  <c r="BA51" i="1" s="1"/>
  <c r="BB51" i="1" s="1"/>
  <c r="BC51" i="1" s="1"/>
  <c r="BD51" i="1" s="1"/>
  <c r="BE51" i="1" s="1"/>
  <c r="BF51" i="1" s="1"/>
  <c r="BG51" i="1" s="1"/>
  <c r="BH51" i="1" s="1"/>
  <c r="AJ51" i="1"/>
  <c r="AF51" i="1"/>
  <c r="AB51" i="1"/>
  <c r="AM51" i="1"/>
  <c r="AI51" i="1"/>
  <c r="AE51" i="1"/>
  <c r="AA51" i="1"/>
  <c r="AL51" i="1"/>
  <c r="AH51" i="1"/>
  <c r="AD51" i="1"/>
  <c r="AC51" i="1"/>
  <c r="Z51" i="1"/>
  <c r="AM260" i="1"/>
  <c r="AI260" i="1"/>
  <c r="AE260" i="1"/>
  <c r="AA260" i="1"/>
  <c r="AL260" i="1"/>
  <c r="AH260" i="1"/>
  <c r="AD260" i="1"/>
  <c r="AG260" i="1"/>
  <c r="AK260" i="1"/>
  <c r="Z260" i="1"/>
  <c r="AC260" i="1"/>
  <c r="AN260" i="1"/>
  <c r="AO260" i="1" s="1"/>
  <c r="AP260" i="1" s="1"/>
  <c r="AQ260" i="1" s="1"/>
  <c r="AR260" i="1" s="1"/>
  <c r="AS260" i="1" s="1"/>
  <c r="AT260" i="1" s="1"/>
  <c r="AU260" i="1" s="1"/>
  <c r="AV260" i="1" s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BG260" i="1" s="1"/>
  <c r="BH260" i="1" s="1"/>
  <c r="AJ260" i="1"/>
  <c r="AF260" i="1"/>
  <c r="AB260" i="1"/>
  <c r="AB800" i="1"/>
  <c r="AM800" i="1"/>
  <c r="AI800" i="1"/>
  <c r="AL800" i="1"/>
  <c r="AG800" i="1"/>
  <c r="AA800" i="1"/>
  <c r="AE800" i="1"/>
  <c r="AH800" i="1"/>
  <c r="AD800" i="1"/>
  <c r="AK800" i="1"/>
  <c r="AJ800" i="1"/>
  <c r="Z800" i="1"/>
  <c r="AC800" i="1"/>
  <c r="AN800" i="1"/>
  <c r="AF800" i="1"/>
  <c r="AB282" i="1"/>
  <c r="AM282" i="1"/>
  <c r="AI282" i="1"/>
  <c r="AE282" i="1"/>
  <c r="AA282" i="1"/>
  <c r="AL282" i="1"/>
  <c r="AH282" i="1"/>
  <c r="AD282" i="1"/>
  <c r="Z282" i="1"/>
  <c r="AK282" i="1"/>
  <c r="AN282" i="1"/>
  <c r="AO282" i="1" s="1"/>
  <c r="AP282" i="1" s="1"/>
  <c r="AQ282" i="1" s="1"/>
  <c r="AR282" i="1" s="1"/>
  <c r="AS282" i="1" s="1"/>
  <c r="AT282" i="1" s="1"/>
  <c r="AU282" i="1" s="1"/>
  <c r="AV282" i="1" s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AC282" i="1"/>
  <c r="AG282" i="1"/>
  <c r="AF282" i="1"/>
  <c r="AJ282" i="1"/>
  <c r="AG239" i="1"/>
  <c r="AC239" i="1"/>
  <c r="AN239" i="1"/>
  <c r="AO239" i="1" s="1"/>
  <c r="AP239" i="1" s="1"/>
  <c r="AQ239" i="1" s="1"/>
  <c r="AR239" i="1" s="1"/>
  <c r="AS239" i="1" s="1"/>
  <c r="AT239" i="1" s="1"/>
  <c r="AU239" i="1" s="1"/>
  <c r="AV239" i="1" s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AA239" i="1"/>
  <c r="AF239" i="1"/>
  <c r="Z239" i="1"/>
  <c r="AM239" i="1"/>
  <c r="AJ239" i="1"/>
  <c r="AE239" i="1"/>
  <c r="AI239" i="1"/>
  <c r="AL239" i="1"/>
  <c r="AH239" i="1"/>
  <c r="AD239" i="1"/>
  <c r="AB239" i="1"/>
  <c r="AK239" i="1"/>
  <c r="AD790" i="1"/>
  <c r="Z790" i="1"/>
  <c r="AK790" i="1"/>
  <c r="AG790" i="1"/>
  <c r="AC790" i="1"/>
  <c r="AN790" i="1"/>
  <c r="AJ790" i="1"/>
  <c r="AM790" i="1"/>
  <c r="AB790" i="1"/>
  <c r="AF790" i="1"/>
  <c r="AI790" i="1"/>
  <c r="AE790" i="1"/>
  <c r="AA790" i="1"/>
  <c r="AL790" i="1"/>
  <c r="AH790" i="1"/>
  <c r="AJ211" i="1"/>
  <c r="AN211" i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AB211" i="1"/>
  <c r="AM211" i="1"/>
  <c r="AI211" i="1"/>
  <c r="AL211" i="1"/>
  <c r="AA211" i="1"/>
  <c r="AF211" i="1"/>
  <c r="AH211" i="1"/>
  <c r="AE211" i="1"/>
  <c r="Z211" i="1"/>
  <c r="AK211" i="1"/>
  <c r="AG211" i="1"/>
  <c r="AC211" i="1"/>
  <c r="AD211" i="1"/>
  <c r="AN667" i="1"/>
  <c r="AJ667" i="1"/>
  <c r="AF667" i="1"/>
  <c r="AB667" i="1"/>
  <c r="AM667" i="1"/>
  <c r="AH667" i="1"/>
  <c r="AE667" i="1"/>
  <c r="AG667" i="1"/>
  <c r="AL667" i="1"/>
  <c r="Z667" i="1"/>
  <c r="AD667" i="1"/>
  <c r="AA667" i="1"/>
  <c r="AK667" i="1"/>
  <c r="AI667" i="1"/>
  <c r="AC667" i="1"/>
  <c r="AM660" i="1"/>
  <c r="AI660" i="1"/>
  <c r="AE660" i="1"/>
  <c r="AA660" i="1"/>
  <c r="AK660" i="1"/>
  <c r="AC660" i="1"/>
  <c r="AH660" i="1"/>
  <c r="AJ660" i="1"/>
  <c r="AG660" i="1"/>
  <c r="Z660" i="1"/>
  <c r="AD660" i="1"/>
  <c r="AN660" i="1"/>
  <c r="AL660" i="1"/>
  <c r="AF660" i="1"/>
  <c r="AB660" i="1"/>
  <c r="AM309" i="1"/>
  <c r="AB309" i="1"/>
  <c r="AE309" i="1"/>
  <c r="AA309" i="1"/>
  <c r="AG309" i="1"/>
  <c r="AL309" i="1"/>
  <c r="AH309" i="1"/>
  <c r="AD309" i="1"/>
  <c r="Z309" i="1"/>
  <c r="AK309" i="1"/>
  <c r="AC309" i="1"/>
  <c r="AN309" i="1"/>
  <c r="AO309" i="1" s="1"/>
  <c r="AP309" i="1" s="1"/>
  <c r="AQ309" i="1" s="1"/>
  <c r="AR309" i="1" s="1"/>
  <c r="AS309" i="1" s="1"/>
  <c r="AT309" i="1" s="1"/>
  <c r="AU309" i="1" s="1"/>
  <c r="AV309" i="1" s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BG309" i="1" s="1"/>
  <c r="BH309" i="1" s="1"/>
  <c r="AJ309" i="1"/>
  <c r="AF309" i="1"/>
  <c r="AI309" i="1"/>
  <c r="AH716" i="1"/>
  <c r="AD716" i="1"/>
  <c r="Z716" i="1"/>
  <c r="AK716" i="1"/>
  <c r="AG716" i="1"/>
  <c r="AC716" i="1"/>
  <c r="AN716" i="1"/>
  <c r="AA716" i="1"/>
  <c r="AF716" i="1"/>
  <c r="AJ716" i="1"/>
  <c r="AM716" i="1"/>
  <c r="AI716" i="1"/>
  <c r="AE716" i="1"/>
  <c r="AB716" i="1"/>
  <c r="AL716" i="1"/>
  <c r="AB350" i="1"/>
  <c r="AM350" i="1"/>
  <c r="AI350" i="1"/>
  <c r="AE350" i="1"/>
  <c r="AA350" i="1"/>
  <c r="AL350" i="1"/>
  <c r="AG350" i="1"/>
  <c r="AD350" i="1"/>
  <c r="AH350" i="1"/>
  <c r="AK350" i="1"/>
  <c r="AF350" i="1"/>
  <c r="AC350" i="1"/>
  <c r="Z350" i="1"/>
  <c r="AJ350" i="1"/>
  <c r="AN350" i="1"/>
  <c r="AO350" i="1" s="1"/>
  <c r="AP350" i="1" s="1"/>
  <c r="AQ350" i="1" s="1"/>
  <c r="AR350" i="1" s="1"/>
  <c r="AS350" i="1" s="1"/>
  <c r="AT350" i="1" s="1"/>
  <c r="AU350" i="1" s="1"/>
  <c r="AV350" i="1" s="1"/>
  <c r="AW350" i="1" s="1"/>
  <c r="AX350" i="1" s="1"/>
  <c r="AY350" i="1" s="1"/>
  <c r="AZ350" i="1" s="1"/>
  <c r="BA350" i="1" s="1"/>
  <c r="BB350" i="1" s="1"/>
  <c r="BC350" i="1" s="1"/>
  <c r="BD350" i="1" s="1"/>
  <c r="BE350" i="1" s="1"/>
  <c r="BF350" i="1" s="1"/>
  <c r="BG350" i="1" s="1"/>
  <c r="BH350" i="1" s="1"/>
  <c r="Z591" i="1"/>
  <c r="AJ591" i="1"/>
  <c r="AG591" i="1"/>
  <c r="AA591" i="1"/>
  <c r="AM591" i="1"/>
  <c r="AN591" i="1"/>
  <c r="AO591" i="1" s="1"/>
  <c r="AP591" i="1" s="1"/>
  <c r="AQ591" i="1" s="1"/>
  <c r="AR591" i="1" s="1"/>
  <c r="AS591" i="1" s="1"/>
  <c r="AT591" i="1" s="1"/>
  <c r="AU591" i="1" s="1"/>
  <c r="AV591" i="1" s="1"/>
  <c r="AW591" i="1" s="1"/>
  <c r="AX591" i="1" s="1"/>
  <c r="AY591" i="1" s="1"/>
  <c r="AZ591" i="1" s="1"/>
  <c r="BA591" i="1" s="1"/>
  <c r="BB591" i="1" s="1"/>
  <c r="BC591" i="1" s="1"/>
  <c r="BD591" i="1" s="1"/>
  <c r="BE591" i="1" s="1"/>
  <c r="BF591" i="1" s="1"/>
  <c r="BG591" i="1" s="1"/>
  <c r="BH591" i="1" s="1"/>
  <c r="AE591" i="1"/>
  <c r="AK591" i="1"/>
  <c r="AL591" i="1"/>
  <c r="AI591" i="1"/>
  <c r="AD591" i="1"/>
  <c r="AF591" i="1"/>
  <c r="AC591" i="1"/>
  <c r="AH591" i="1"/>
  <c r="AB591" i="1"/>
  <c r="AK87" i="1"/>
  <c r="AG87" i="1"/>
  <c r="AC87" i="1"/>
  <c r="AN87" i="1"/>
  <c r="AO87" i="1" s="1"/>
  <c r="AP87" i="1" s="1"/>
  <c r="AQ87" i="1" s="1"/>
  <c r="AR87" i="1" s="1"/>
  <c r="AS87" i="1" s="1"/>
  <c r="AT87" i="1" s="1"/>
  <c r="AU87" i="1" s="1"/>
  <c r="AV87" i="1" s="1"/>
  <c r="AW87" i="1" s="1"/>
  <c r="AX87" i="1" s="1"/>
  <c r="AY87" i="1" s="1"/>
  <c r="AZ87" i="1" s="1"/>
  <c r="BA87" i="1" s="1"/>
  <c r="BB87" i="1" s="1"/>
  <c r="BC87" i="1" s="1"/>
  <c r="BD87" i="1" s="1"/>
  <c r="BE87" i="1" s="1"/>
  <c r="BF87" i="1" s="1"/>
  <c r="BG87" i="1" s="1"/>
  <c r="BH87" i="1" s="1"/>
  <c r="AJ87" i="1"/>
  <c r="AM87" i="1"/>
  <c r="AB87" i="1"/>
  <c r="AF87" i="1"/>
  <c r="AI87" i="1"/>
  <c r="AE87" i="1"/>
  <c r="AA87" i="1"/>
  <c r="AL87" i="1"/>
  <c r="AH87" i="1"/>
  <c r="AD87" i="1"/>
  <c r="Z87" i="1"/>
  <c r="Z369" i="1"/>
  <c r="AM369" i="1"/>
  <c r="AG369" i="1"/>
  <c r="AK369" i="1"/>
  <c r="AN369" i="1"/>
  <c r="AO369" i="1" s="1"/>
  <c r="AP369" i="1" s="1"/>
  <c r="AQ369" i="1" s="1"/>
  <c r="AR369" i="1" s="1"/>
  <c r="AS369" i="1" s="1"/>
  <c r="AT369" i="1" s="1"/>
  <c r="AU369" i="1" s="1"/>
  <c r="AV369" i="1" s="1"/>
  <c r="AW369" i="1" s="1"/>
  <c r="AX369" i="1" s="1"/>
  <c r="AY369" i="1" s="1"/>
  <c r="AZ369" i="1" s="1"/>
  <c r="BA369" i="1" s="1"/>
  <c r="BB369" i="1" s="1"/>
  <c r="BC369" i="1" s="1"/>
  <c r="BD369" i="1" s="1"/>
  <c r="BE369" i="1" s="1"/>
  <c r="BF369" i="1" s="1"/>
  <c r="BG369" i="1" s="1"/>
  <c r="BH369" i="1" s="1"/>
  <c r="AJ369" i="1"/>
  <c r="AF369" i="1"/>
  <c r="AB369" i="1"/>
  <c r="AL369" i="1"/>
  <c r="AI369" i="1"/>
  <c r="AD369" i="1"/>
  <c r="AA369" i="1"/>
  <c r="AE369" i="1"/>
  <c r="AH369" i="1"/>
  <c r="AC369" i="1"/>
  <c r="AH512" i="1"/>
  <c r="AC512" i="1"/>
  <c r="Z512" i="1"/>
  <c r="AN512" i="1"/>
  <c r="AO512" i="1" s="1"/>
  <c r="AP512" i="1" s="1"/>
  <c r="AQ512" i="1" s="1"/>
  <c r="AR512" i="1" s="1"/>
  <c r="AS512" i="1" s="1"/>
  <c r="AT512" i="1" s="1"/>
  <c r="AU512" i="1" s="1"/>
  <c r="AV512" i="1" s="1"/>
  <c r="AW512" i="1" s="1"/>
  <c r="AX512" i="1" s="1"/>
  <c r="AY512" i="1" s="1"/>
  <c r="AZ512" i="1" s="1"/>
  <c r="BA512" i="1" s="1"/>
  <c r="BB512" i="1" s="1"/>
  <c r="BC512" i="1" s="1"/>
  <c r="BD512" i="1" s="1"/>
  <c r="BE512" i="1" s="1"/>
  <c r="BF512" i="1" s="1"/>
  <c r="BG512" i="1" s="1"/>
  <c r="BH512" i="1" s="1"/>
  <c r="AL512" i="1"/>
  <c r="AB512" i="1"/>
  <c r="AD512" i="1"/>
  <c r="AM512" i="1"/>
  <c r="AJ512" i="1"/>
  <c r="AK512" i="1"/>
  <c r="AG512" i="1"/>
  <c r="AI512" i="1"/>
  <c r="AF512" i="1"/>
  <c r="AA512" i="1"/>
  <c r="AE512" i="1"/>
  <c r="AE602" i="1"/>
  <c r="AC602" i="1"/>
  <c r="AL602" i="1"/>
  <c r="AA602" i="1"/>
  <c r="AD602" i="1"/>
  <c r="AN602" i="1"/>
  <c r="AO602" i="1" s="1"/>
  <c r="AP602" i="1" s="1"/>
  <c r="AQ602" i="1" s="1"/>
  <c r="AR602" i="1" s="1"/>
  <c r="AS602" i="1" s="1"/>
  <c r="AT602" i="1" s="1"/>
  <c r="AU602" i="1" s="1"/>
  <c r="AV602" i="1" s="1"/>
  <c r="AW602" i="1" s="1"/>
  <c r="AX602" i="1" s="1"/>
  <c r="AY602" i="1" s="1"/>
  <c r="AZ602" i="1" s="1"/>
  <c r="BA602" i="1" s="1"/>
  <c r="BB602" i="1" s="1"/>
  <c r="BC602" i="1" s="1"/>
  <c r="BD602" i="1" s="1"/>
  <c r="BE602" i="1" s="1"/>
  <c r="BF602" i="1" s="1"/>
  <c r="BG602" i="1" s="1"/>
  <c r="BH602" i="1" s="1"/>
  <c r="AK602" i="1"/>
  <c r="AH602" i="1"/>
  <c r="AJ602" i="1"/>
  <c r="Z602" i="1"/>
  <c r="AB602" i="1"/>
  <c r="AG602" i="1"/>
  <c r="AI602" i="1"/>
  <c r="AM602" i="1"/>
  <c r="AF602" i="1"/>
  <c r="AE399" i="1"/>
  <c r="AH399" i="1"/>
  <c r="AC399" i="1"/>
  <c r="AL399" i="1"/>
  <c r="AB399" i="1"/>
  <c r="AD399" i="1"/>
  <c r="Z399" i="1"/>
  <c r="AG399" i="1"/>
  <c r="AM399" i="1"/>
  <c r="AK399" i="1"/>
  <c r="AF399" i="1"/>
  <c r="AJ399" i="1"/>
  <c r="AN399" i="1"/>
  <c r="AO399" i="1" s="1"/>
  <c r="AP399" i="1" s="1"/>
  <c r="AQ399" i="1" s="1"/>
  <c r="AR399" i="1" s="1"/>
  <c r="AS399" i="1" s="1"/>
  <c r="AT399" i="1" s="1"/>
  <c r="AU399" i="1" s="1"/>
  <c r="AV399" i="1" s="1"/>
  <c r="AW399" i="1" s="1"/>
  <c r="AX399" i="1" s="1"/>
  <c r="AY399" i="1" s="1"/>
  <c r="AZ399" i="1" s="1"/>
  <c r="BA399" i="1" s="1"/>
  <c r="BB399" i="1" s="1"/>
  <c r="BC399" i="1" s="1"/>
  <c r="BD399" i="1" s="1"/>
  <c r="BE399" i="1" s="1"/>
  <c r="BF399" i="1" s="1"/>
  <c r="BG399" i="1" s="1"/>
  <c r="BH399" i="1" s="1"/>
  <c r="AI399" i="1"/>
  <c r="AA399" i="1"/>
  <c r="AF297" i="1"/>
  <c r="AI297" i="1"/>
  <c r="AM297" i="1"/>
  <c r="AB297" i="1"/>
  <c r="AE297" i="1"/>
  <c r="AA297" i="1"/>
  <c r="AL297" i="1"/>
  <c r="AH297" i="1"/>
  <c r="AD297" i="1"/>
  <c r="Z297" i="1"/>
  <c r="AK297" i="1"/>
  <c r="AG297" i="1"/>
  <c r="AC297" i="1"/>
  <c r="AN297" i="1"/>
  <c r="AO297" i="1" s="1"/>
  <c r="AP297" i="1" s="1"/>
  <c r="AQ297" i="1" s="1"/>
  <c r="AR297" i="1" s="1"/>
  <c r="AS297" i="1" s="1"/>
  <c r="AT297" i="1" s="1"/>
  <c r="AU297" i="1" s="1"/>
  <c r="AV297" i="1" s="1"/>
  <c r="AW297" i="1" s="1"/>
  <c r="AX297" i="1" s="1"/>
  <c r="AY297" i="1" s="1"/>
  <c r="AZ297" i="1" s="1"/>
  <c r="BA297" i="1" s="1"/>
  <c r="BB297" i="1" s="1"/>
  <c r="BC297" i="1" s="1"/>
  <c r="BD297" i="1" s="1"/>
  <c r="BE297" i="1" s="1"/>
  <c r="BF297" i="1" s="1"/>
  <c r="BG297" i="1" s="1"/>
  <c r="BH297" i="1" s="1"/>
  <c r="AJ297" i="1"/>
  <c r="AD376" i="1"/>
  <c r="Z376" i="1"/>
  <c r="AK376" i="1"/>
  <c r="AG376" i="1"/>
  <c r="AC376" i="1"/>
  <c r="AN376" i="1"/>
  <c r="AO376" i="1" s="1"/>
  <c r="AP376" i="1" s="1"/>
  <c r="AQ376" i="1" s="1"/>
  <c r="AR376" i="1" s="1"/>
  <c r="AS376" i="1" s="1"/>
  <c r="AT376" i="1" s="1"/>
  <c r="AU376" i="1" s="1"/>
  <c r="AV376" i="1" s="1"/>
  <c r="AW376" i="1" s="1"/>
  <c r="AX376" i="1" s="1"/>
  <c r="AY376" i="1" s="1"/>
  <c r="AZ376" i="1" s="1"/>
  <c r="BA376" i="1" s="1"/>
  <c r="BB376" i="1" s="1"/>
  <c r="BC376" i="1" s="1"/>
  <c r="BD376" i="1" s="1"/>
  <c r="BE376" i="1" s="1"/>
  <c r="BF376" i="1" s="1"/>
  <c r="BG376" i="1" s="1"/>
  <c r="BH376" i="1" s="1"/>
  <c r="AI376" i="1"/>
  <c r="AF376" i="1"/>
  <c r="AA376" i="1"/>
  <c r="AM376" i="1"/>
  <c r="AJ376" i="1"/>
  <c r="AE376" i="1"/>
  <c r="AH376" i="1"/>
  <c r="AL376" i="1"/>
  <c r="AB376" i="1"/>
  <c r="Z63" i="1"/>
  <c r="AK63" i="1"/>
  <c r="AG63" i="1"/>
  <c r="AC63" i="1"/>
  <c r="AN63" i="1"/>
  <c r="AO63" i="1" s="1"/>
  <c r="AP63" i="1" s="1"/>
  <c r="AQ63" i="1" s="1"/>
  <c r="AR63" i="1" s="1"/>
  <c r="AS63" i="1" s="1"/>
  <c r="AT63" i="1" s="1"/>
  <c r="AU63" i="1" s="1"/>
  <c r="AV63" i="1" s="1"/>
  <c r="AW63" i="1" s="1"/>
  <c r="AX63" i="1" s="1"/>
  <c r="AY63" i="1" s="1"/>
  <c r="AZ63" i="1" s="1"/>
  <c r="BA63" i="1" s="1"/>
  <c r="BB63" i="1" s="1"/>
  <c r="BC63" i="1" s="1"/>
  <c r="BD63" i="1" s="1"/>
  <c r="BE63" i="1" s="1"/>
  <c r="BF63" i="1" s="1"/>
  <c r="BG63" i="1" s="1"/>
  <c r="BH63" i="1" s="1"/>
  <c r="AJ63" i="1"/>
  <c r="AF63" i="1"/>
  <c r="AB63" i="1"/>
  <c r="AM63" i="1"/>
  <c r="AI63" i="1"/>
  <c r="AL63" i="1"/>
  <c r="AA63" i="1"/>
  <c r="AE63" i="1"/>
  <c r="AH63" i="1"/>
  <c r="AD63" i="1"/>
  <c r="Z776" i="1"/>
  <c r="AD776" i="1"/>
  <c r="AG776" i="1"/>
  <c r="AC776" i="1"/>
  <c r="AM776" i="1"/>
  <c r="AJ776" i="1"/>
  <c r="AE776" i="1"/>
  <c r="AB776" i="1"/>
  <c r="AN776" i="1"/>
  <c r="AI776" i="1"/>
  <c r="AL776" i="1"/>
  <c r="AA776" i="1"/>
  <c r="AK776" i="1"/>
  <c r="AH776" i="1"/>
  <c r="AF776" i="1"/>
  <c r="AA450" i="1"/>
  <c r="AK450" i="1"/>
  <c r="AH450" i="1"/>
  <c r="AJ450" i="1"/>
  <c r="Z450" i="1"/>
  <c r="AE450" i="1"/>
  <c r="AG450" i="1"/>
  <c r="AC450" i="1"/>
  <c r="AN450" i="1"/>
  <c r="AO450" i="1" s="1"/>
  <c r="AP450" i="1" s="1"/>
  <c r="AQ450" i="1" s="1"/>
  <c r="AR450" i="1" s="1"/>
  <c r="AS450" i="1" s="1"/>
  <c r="AT450" i="1" s="1"/>
  <c r="AU450" i="1" s="1"/>
  <c r="AV450" i="1" s="1"/>
  <c r="AW450" i="1" s="1"/>
  <c r="AX450" i="1" s="1"/>
  <c r="AY450" i="1" s="1"/>
  <c r="AZ450" i="1" s="1"/>
  <c r="BA450" i="1" s="1"/>
  <c r="BB450" i="1" s="1"/>
  <c r="BC450" i="1" s="1"/>
  <c r="BD450" i="1" s="1"/>
  <c r="BE450" i="1" s="1"/>
  <c r="BF450" i="1" s="1"/>
  <c r="BG450" i="1" s="1"/>
  <c r="BH450" i="1" s="1"/>
  <c r="AD450" i="1"/>
  <c r="AF450" i="1"/>
  <c r="AB450" i="1"/>
  <c r="AM450" i="1"/>
  <c r="AI450" i="1"/>
  <c r="AL450" i="1"/>
  <c r="AG470" i="1"/>
  <c r="AC470" i="1"/>
  <c r="Z470" i="1"/>
  <c r="AN470" i="1"/>
  <c r="AO470" i="1" s="1"/>
  <c r="AP470" i="1" s="1"/>
  <c r="AQ470" i="1" s="1"/>
  <c r="AR470" i="1" s="1"/>
  <c r="AS470" i="1" s="1"/>
  <c r="AT470" i="1" s="1"/>
  <c r="AU470" i="1" s="1"/>
  <c r="AV470" i="1" s="1"/>
  <c r="AW470" i="1" s="1"/>
  <c r="AX470" i="1" s="1"/>
  <c r="AY470" i="1" s="1"/>
  <c r="AZ470" i="1" s="1"/>
  <c r="BA470" i="1" s="1"/>
  <c r="BB470" i="1" s="1"/>
  <c r="BC470" i="1" s="1"/>
  <c r="BD470" i="1" s="1"/>
  <c r="BE470" i="1" s="1"/>
  <c r="BF470" i="1" s="1"/>
  <c r="BG470" i="1" s="1"/>
  <c r="BH470" i="1" s="1"/>
  <c r="AJ470" i="1"/>
  <c r="AK470" i="1"/>
  <c r="AF470" i="1"/>
  <c r="AB470" i="1"/>
  <c r="AE470" i="1"/>
  <c r="AH470" i="1"/>
  <c r="AM470" i="1"/>
  <c r="AA470" i="1"/>
  <c r="AD470" i="1"/>
  <c r="AL470" i="1"/>
  <c r="AI470" i="1"/>
  <c r="AN636" i="1"/>
  <c r="AC636" i="1"/>
  <c r="AF636" i="1"/>
  <c r="AB636" i="1"/>
  <c r="AM636" i="1"/>
  <c r="AK636" i="1"/>
  <c r="AE636" i="1"/>
  <c r="AA636" i="1"/>
  <c r="AL636" i="1"/>
  <c r="AH636" i="1"/>
  <c r="AD636" i="1"/>
  <c r="Z636" i="1"/>
  <c r="AJ636" i="1"/>
  <c r="AG636" i="1"/>
  <c r="AI636" i="1"/>
  <c r="AK371" i="1"/>
  <c r="AN371" i="1"/>
  <c r="AO371" i="1" s="1"/>
  <c r="AP371" i="1" s="1"/>
  <c r="AQ371" i="1" s="1"/>
  <c r="AR371" i="1" s="1"/>
  <c r="AS371" i="1" s="1"/>
  <c r="AT371" i="1" s="1"/>
  <c r="AU371" i="1" s="1"/>
  <c r="AV371" i="1" s="1"/>
  <c r="AW371" i="1" s="1"/>
  <c r="AX371" i="1" s="1"/>
  <c r="AY371" i="1" s="1"/>
  <c r="AZ371" i="1" s="1"/>
  <c r="BA371" i="1" s="1"/>
  <c r="BB371" i="1" s="1"/>
  <c r="BC371" i="1" s="1"/>
  <c r="BD371" i="1" s="1"/>
  <c r="BE371" i="1" s="1"/>
  <c r="BF371" i="1" s="1"/>
  <c r="BG371" i="1" s="1"/>
  <c r="BH371" i="1" s="1"/>
  <c r="AC371" i="1"/>
  <c r="AF371" i="1"/>
  <c r="AJ371" i="1"/>
  <c r="AG371" i="1"/>
  <c r="AA371" i="1"/>
  <c r="AB371" i="1"/>
  <c r="AE371" i="1"/>
  <c r="AI371" i="1"/>
  <c r="AM371" i="1"/>
  <c r="AL371" i="1"/>
  <c r="AH371" i="1"/>
  <c r="AD371" i="1"/>
  <c r="Z371" i="1"/>
  <c r="AM670" i="1"/>
  <c r="AC670" i="1"/>
  <c r="AE670" i="1"/>
  <c r="AB670" i="1"/>
  <c r="AL670" i="1"/>
  <c r="AH670" i="1"/>
  <c r="AD670" i="1"/>
  <c r="Z670" i="1"/>
  <c r="AA670" i="1"/>
  <c r="AG670" i="1"/>
  <c r="AK670" i="1"/>
  <c r="AN670" i="1"/>
  <c r="AJ670" i="1"/>
  <c r="AF670" i="1"/>
  <c r="AI670" i="1"/>
  <c r="AL644" i="1"/>
  <c r="AG644" i="1"/>
  <c r="AD644" i="1"/>
  <c r="AF644" i="1"/>
  <c r="AK644" i="1"/>
  <c r="AN644" i="1"/>
  <c r="AC644" i="1"/>
  <c r="AH644" i="1"/>
  <c r="AJ644" i="1"/>
  <c r="Z644" i="1"/>
  <c r="AB644" i="1"/>
  <c r="AM644" i="1"/>
  <c r="AI644" i="1"/>
  <c r="AE644" i="1"/>
  <c r="AA644" i="1"/>
  <c r="AH195" i="1"/>
  <c r="AD195" i="1"/>
  <c r="Z195" i="1"/>
  <c r="AK195" i="1"/>
  <c r="AG195" i="1"/>
  <c r="AJ195" i="1"/>
  <c r="AN195" i="1"/>
  <c r="AO195" i="1" s="1"/>
  <c r="AP195" i="1" s="1"/>
  <c r="AQ195" i="1" s="1"/>
  <c r="AR195" i="1" s="1"/>
  <c r="AS195" i="1" s="1"/>
  <c r="AT195" i="1" s="1"/>
  <c r="AU195" i="1" s="1"/>
  <c r="AV195" i="1" s="1"/>
  <c r="AW195" i="1" s="1"/>
  <c r="AX195" i="1" s="1"/>
  <c r="AY195" i="1" s="1"/>
  <c r="AZ195" i="1" s="1"/>
  <c r="BA195" i="1" s="1"/>
  <c r="BB195" i="1" s="1"/>
  <c r="BC195" i="1" s="1"/>
  <c r="BD195" i="1" s="1"/>
  <c r="BE195" i="1" s="1"/>
  <c r="BF195" i="1" s="1"/>
  <c r="BG195" i="1" s="1"/>
  <c r="BH195" i="1" s="1"/>
  <c r="AI195" i="1"/>
  <c r="AF195" i="1"/>
  <c r="AC195" i="1"/>
  <c r="AM195" i="1"/>
  <c r="AB195" i="1"/>
  <c r="AE195" i="1"/>
  <c r="AA195" i="1"/>
  <c r="AL195" i="1"/>
  <c r="AJ618" i="1"/>
  <c r="AL618" i="1"/>
  <c r="AB618" i="1"/>
  <c r="AE618" i="1"/>
  <c r="AI618" i="1"/>
  <c r="AN618" i="1"/>
  <c r="AO618" i="1" s="1"/>
  <c r="AP618" i="1" s="1"/>
  <c r="AQ618" i="1" s="1"/>
  <c r="AR618" i="1" s="1"/>
  <c r="AS618" i="1" s="1"/>
  <c r="AT618" i="1" s="1"/>
  <c r="AU618" i="1" s="1"/>
  <c r="AV618" i="1" s="1"/>
  <c r="AW618" i="1" s="1"/>
  <c r="AX618" i="1" s="1"/>
  <c r="AY618" i="1" s="1"/>
  <c r="AZ618" i="1" s="1"/>
  <c r="BA618" i="1" s="1"/>
  <c r="BB618" i="1" s="1"/>
  <c r="BC618" i="1" s="1"/>
  <c r="BD618" i="1" s="1"/>
  <c r="BE618" i="1" s="1"/>
  <c r="BF618" i="1" s="1"/>
  <c r="BG618" i="1" s="1"/>
  <c r="BH618" i="1" s="1"/>
  <c r="AA618" i="1"/>
  <c r="AF618" i="1"/>
  <c r="AH618" i="1"/>
  <c r="AD618" i="1"/>
  <c r="Z618" i="1"/>
  <c r="AK618" i="1"/>
  <c r="AG618" i="1"/>
  <c r="AC618" i="1"/>
  <c r="AM618" i="1"/>
  <c r="AL682" i="1"/>
  <c r="AH682" i="1"/>
  <c r="AD682" i="1"/>
  <c r="Z682" i="1"/>
  <c r="AI682" i="1"/>
  <c r="AG682" i="1"/>
  <c r="AC682" i="1"/>
  <c r="AN682" i="1"/>
  <c r="AA682" i="1"/>
  <c r="AF682" i="1"/>
  <c r="AK682" i="1"/>
  <c r="AM682" i="1"/>
  <c r="AJ682" i="1"/>
  <c r="AE682" i="1"/>
  <c r="AB682" i="1"/>
  <c r="AL467" i="1"/>
  <c r="AH467" i="1"/>
  <c r="AD467" i="1"/>
  <c r="Z467" i="1"/>
  <c r="AA467" i="1"/>
  <c r="AK467" i="1"/>
  <c r="AG467" i="1"/>
  <c r="AB467" i="1"/>
  <c r="AC467" i="1"/>
  <c r="AN467" i="1"/>
  <c r="AO467" i="1" s="1"/>
  <c r="AP467" i="1" s="1"/>
  <c r="AQ467" i="1" s="1"/>
  <c r="AR467" i="1" s="1"/>
  <c r="AS467" i="1" s="1"/>
  <c r="AT467" i="1" s="1"/>
  <c r="AU467" i="1" s="1"/>
  <c r="AV467" i="1" s="1"/>
  <c r="AW467" i="1" s="1"/>
  <c r="AX467" i="1" s="1"/>
  <c r="AY467" i="1" s="1"/>
  <c r="AZ467" i="1" s="1"/>
  <c r="BA467" i="1" s="1"/>
  <c r="BB467" i="1" s="1"/>
  <c r="BC467" i="1" s="1"/>
  <c r="BD467" i="1" s="1"/>
  <c r="BE467" i="1" s="1"/>
  <c r="BF467" i="1" s="1"/>
  <c r="BG467" i="1" s="1"/>
  <c r="BH467" i="1" s="1"/>
  <c r="AJ467" i="1"/>
  <c r="AF467" i="1"/>
  <c r="AM467" i="1"/>
  <c r="AI467" i="1"/>
  <c r="AE467" i="1"/>
  <c r="AJ55" i="1"/>
  <c r="AN55" i="1"/>
  <c r="AO55" i="1" s="1"/>
  <c r="AP55" i="1" s="1"/>
  <c r="AQ55" i="1" s="1"/>
  <c r="AR55" i="1" s="1"/>
  <c r="AS55" i="1" s="1"/>
  <c r="AT55" i="1" s="1"/>
  <c r="AU55" i="1" s="1"/>
  <c r="AV55" i="1" s="1"/>
  <c r="AW55" i="1" s="1"/>
  <c r="AX55" i="1" s="1"/>
  <c r="AY55" i="1" s="1"/>
  <c r="AZ55" i="1" s="1"/>
  <c r="BA55" i="1" s="1"/>
  <c r="BB55" i="1" s="1"/>
  <c r="BC55" i="1" s="1"/>
  <c r="BD55" i="1" s="1"/>
  <c r="BE55" i="1" s="1"/>
  <c r="BF55" i="1" s="1"/>
  <c r="BG55" i="1" s="1"/>
  <c r="BH55" i="1" s="1"/>
  <c r="AB55" i="1"/>
  <c r="AM55" i="1"/>
  <c r="AI55" i="1"/>
  <c r="AE55" i="1"/>
  <c r="AA55" i="1"/>
  <c r="AL55" i="1"/>
  <c r="AH55" i="1"/>
  <c r="AD55" i="1"/>
  <c r="Z55" i="1"/>
  <c r="AK55" i="1"/>
  <c r="AG55" i="1"/>
  <c r="AC55" i="1"/>
  <c r="AF55" i="1"/>
  <c r="AD326" i="1"/>
  <c r="Z326" i="1"/>
  <c r="AK326" i="1"/>
  <c r="AG326" i="1"/>
  <c r="AC326" i="1"/>
  <c r="AF326" i="1"/>
  <c r="AJ326" i="1"/>
  <c r="AE326" i="1"/>
  <c r="AB326" i="1"/>
  <c r="AN326" i="1"/>
  <c r="AO326" i="1" s="1"/>
  <c r="AP326" i="1" s="1"/>
  <c r="AQ326" i="1" s="1"/>
  <c r="AR326" i="1" s="1"/>
  <c r="AS326" i="1" s="1"/>
  <c r="AT326" i="1" s="1"/>
  <c r="AU326" i="1" s="1"/>
  <c r="AV326" i="1" s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BG326" i="1" s="1"/>
  <c r="BH326" i="1" s="1"/>
  <c r="AI326" i="1"/>
  <c r="AM326" i="1"/>
  <c r="AA326" i="1"/>
  <c r="AL326" i="1"/>
  <c r="AH326" i="1"/>
  <c r="AJ77" i="1"/>
  <c r="AN77" i="1"/>
  <c r="AO77" i="1" s="1"/>
  <c r="AP77" i="1" s="1"/>
  <c r="AQ77" i="1" s="1"/>
  <c r="AR77" i="1" s="1"/>
  <c r="AS77" i="1" s="1"/>
  <c r="AT77" i="1" s="1"/>
  <c r="AU77" i="1" s="1"/>
  <c r="AV77" i="1" s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AB77" i="1"/>
  <c r="AM77" i="1"/>
  <c r="AI77" i="1"/>
  <c r="AE77" i="1"/>
  <c r="AA77" i="1"/>
  <c r="AL77" i="1"/>
  <c r="AH77" i="1"/>
  <c r="AD77" i="1"/>
  <c r="Z77" i="1"/>
  <c r="AK77" i="1"/>
  <c r="AG77" i="1"/>
  <c r="AC77" i="1"/>
  <c r="AF77" i="1"/>
  <c r="AH709" i="1"/>
  <c r="AD709" i="1"/>
  <c r="Z709" i="1"/>
  <c r="AK709" i="1"/>
  <c r="AG709" i="1"/>
  <c r="AC709" i="1"/>
  <c r="AN709" i="1"/>
  <c r="AJ709" i="1"/>
  <c r="AF709" i="1"/>
  <c r="AB709" i="1"/>
  <c r="AL709" i="1"/>
  <c r="AI709" i="1"/>
  <c r="AE709" i="1"/>
  <c r="AA709" i="1"/>
  <c r="AM709" i="1"/>
  <c r="AJ323" i="1"/>
  <c r="AF323" i="1"/>
  <c r="AB323" i="1"/>
  <c r="AM323" i="1"/>
  <c r="AI323" i="1"/>
  <c r="AE323" i="1"/>
  <c r="AA323" i="1"/>
  <c r="AD323" i="1"/>
  <c r="AH323" i="1"/>
  <c r="AC323" i="1"/>
  <c r="Z323" i="1"/>
  <c r="AL323" i="1"/>
  <c r="AG323" i="1"/>
  <c r="AK323" i="1"/>
  <c r="AN323" i="1"/>
  <c r="AO323" i="1" s="1"/>
  <c r="AP323" i="1" s="1"/>
  <c r="AQ323" i="1" s="1"/>
  <c r="AR323" i="1" s="1"/>
  <c r="AS323" i="1" s="1"/>
  <c r="AT323" i="1" s="1"/>
  <c r="AU323" i="1" s="1"/>
  <c r="AV323" i="1" s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AC689" i="1"/>
  <c r="AG689" i="1"/>
  <c r="AJ689" i="1"/>
  <c r="AF689" i="1"/>
  <c r="AB689" i="1"/>
  <c r="AM689" i="1"/>
  <c r="AI689" i="1"/>
  <c r="AE689" i="1"/>
  <c r="AA689" i="1"/>
  <c r="AL689" i="1"/>
  <c r="AH689" i="1"/>
  <c r="AD689" i="1"/>
  <c r="Z689" i="1"/>
  <c r="AK689" i="1"/>
  <c r="AN689" i="1"/>
  <c r="AE45" i="1"/>
  <c r="AA45" i="1"/>
  <c r="AL45" i="1"/>
  <c r="AH45" i="1"/>
  <c r="AD45" i="1"/>
  <c r="Z45" i="1"/>
  <c r="AK45" i="1"/>
  <c r="AG45" i="1"/>
  <c r="AC45" i="1"/>
  <c r="AN45" i="1"/>
  <c r="AO45" i="1" s="1"/>
  <c r="AP45" i="1" s="1"/>
  <c r="AQ45" i="1" s="1"/>
  <c r="AR45" i="1" s="1"/>
  <c r="AS45" i="1" s="1"/>
  <c r="AT45" i="1" s="1"/>
  <c r="AU45" i="1" s="1"/>
  <c r="AV45" i="1" s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AJ45" i="1"/>
  <c r="AF45" i="1"/>
  <c r="AB45" i="1"/>
  <c r="AM45" i="1"/>
  <c r="AI45" i="1"/>
  <c r="AK43" i="1"/>
  <c r="AN43" i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AC43" i="1"/>
  <c r="AG43" i="1"/>
  <c r="AJ43" i="1"/>
  <c r="AF43" i="1"/>
  <c r="AB43" i="1"/>
  <c r="AM43" i="1"/>
  <c r="AI43" i="1"/>
  <c r="AE43" i="1"/>
  <c r="AA43" i="1"/>
  <c r="AL43" i="1"/>
  <c r="AH43" i="1"/>
  <c r="AD43" i="1"/>
  <c r="Z43" i="1"/>
  <c r="AK285" i="1"/>
  <c r="AG285" i="1"/>
  <c r="AC285" i="1"/>
  <c r="AN285" i="1"/>
  <c r="AO285" i="1" s="1"/>
  <c r="AP285" i="1" s="1"/>
  <c r="AQ285" i="1" s="1"/>
  <c r="AR285" i="1" s="1"/>
  <c r="AS285" i="1" s="1"/>
  <c r="AT285" i="1" s="1"/>
  <c r="AU285" i="1" s="1"/>
  <c r="AV285" i="1" s="1"/>
  <c r="AW285" i="1" s="1"/>
  <c r="AX285" i="1" s="1"/>
  <c r="AY285" i="1" s="1"/>
  <c r="AZ285" i="1" s="1"/>
  <c r="BA285" i="1" s="1"/>
  <c r="BB285" i="1" s="1"/>
  <c r="BC285" i="1" s="1"/>
  <c r="BD285" i="1" s="1"/>
  <c r="BE285" i="1" s="1"/>
  <c r="BF285" i="1" s="1"/>
  <c r="BG285" i="1" s="1"/>
  <c r="BH285" i="1" s="1"/>
  <c r="AJ285" i="1"/>
  <c r="AF285" i="1"/>
  <c r="AB285" i="1"/>
  <c r="AM285" i="1"/>
  <c r="AI285" i="1"/>
  <c r="AE285" i="1"/>
  <c r="AH285" i="1"/>
  <c r="AL285" i="1"/>
  <c r="AA285" i="1"/>
  <c r="AD285" i="1"/>
  <c r="Z285" i="1"/>
  <c r="AK645" i="1"/>
  <c r="AH645" i="1"/>
  <c r="AC645" i="1"/>
  <c r="AN645" i="1"/>
  <c r="AJ645" i="1"/>
  <c r="AF645" i="1"/>
  <c r="AB645" i="1"/>
  <c r="AM645" i="1"/>
  <c r="AI645" i="1"/>
  <c r="AE645" i="1"/>
  <c r="AG645" i="1"/>
  <c r="AL645" i="1"/>
  <c r="AA645" i="1"/>
  <c r="AD645" i="1"/>
  <c r="Z645" i="1"/>
  <c r="AA461" i="1"/>
  <c r="AC461" i="1"/>
  <c r="AH461" i="1"/>
  <c r="AB461" i="1"/>
  <c r="Z461" i="1"/>
  <c r="AM461" i="1"/>
  <c r="AG461" i="1"/>
  <c r="AK461" i="1"/>
  <c r="AN461" i="1"/>
  <c r="AO461" i="1" s="1"/>
  <c r="AP461" i="1" s="1"/>
  <c r="AQ461" i="1" s="1"/>
  <c r="AR461" i="1" s="1"/>
  <c r="AS461" i="1" s="1"/>
  <c r="AT461" i="1" s="1"/>
  <c r="AU461" i="1" s="1"/>
  <c r="AV461" i="1" s="1"/>
  <c r="AW461" i="1" s="1"/>
  <c r="AX461" i="1" s="1"/>
  <c r="AY461" i="1" s="1"/>
  <c r="AZ461" i="1" s="1"/>
  <c r="BA461" i="1" s="1"/>
  <c r="BB461" i="1" s="1"/>
  <c r="BC461" i="1" s="1"/>
  <c r="BD461" i="1" s="1"/>
  <c r="BE461" i="1" s="1"/>
  <c r="BF461" i="1" s="1"/>
  <c r="BG461" i="1" s="1"/>
  <c r="BH461" i="1" s="1"/>
  <c r="AL461" i="1"/>
  <c r="AF461" i="1"/>
  <c r="AJ461" i="1"/>
  <c r="AE461" i="1"/>
  <c r="AI461" i="1"/>
  <c r="AD461" i="1"/>
  <c r="AB485" i="1"/>
  <c r="AM485" i="1"/>
  <c r="AI485" i="1"/>
  <c r="AE485" i="1"/>
  <c r="AA485" i="1"/>
  <c r="AL485" i="1"/>
  <c r="AH485" i="1"/>
  <c r="AD485" i="1"/>
  <c r="Z485" i="1"/>
  <c r="AK485" i="1"/>
  <c r="AG485" i="1"/>
  <c r="AC485" i="1"/>
  <c r="AN485" i="1"/>
  <c r="AO485" i="1" s="1"/>
  <c r="AP485" i="1" s="1"/>
  <c r="AQ485" i="1" s="1"/>
  <c r="AR485" i="1" s="1"/>
  <c r="AS485" i="1" s="1"/>
  <c r="AT485" i="1" s="1"/>
  <c r="AU485" i="1" s="1"/>
  <c r="AV485" i="1" s="1"/>
  <c r="AW485" i="1" s="1"/>
  <c r="AX485" i="1" s="1"/>
  <c r="AY485" i="1" s="1"/>
  <c r="AZ485" i="1" s="1"/>
  <c r="BA485" i="1" s="1"/>
  <c r="BB485" i="1" s="1"/>
  <c r="BC485" i="1" s="1"/>
  <c r="BD485" i="1" s="1"/>
  <c r="BE485" i="1" s="1"/>
  <c r="BF485" i="1" s="1"/>
  <c r="BG485" i="1" s="1"/>
  <c r="BH485" i="1" s="1"/>
  <c r="AF485" i="1"/>
  <c r="AJ485" i="1"/>
  <c r="AI577" i="1"/>
  <c r="AD577" i="1"/>
  <c r="AA577" i="1"/>
  <c r="AC577" i="1"/>
  <c r="AL577" i="1"/>
  <c r="AB577" i="1"/>
  <c r="Z577" i="1"/>
  <c r="AN577" i="1"/>
  <c r="AO577" i="1" s="1"/>
  <c r="AP577" i="1" s="1"/>
  <c r="AQ577" i="1" s="1"/>
  <c r="AR577" i="1" s="1"/>
  <c r="AS577" i="1" s="1"/>
  <c r="AT577" i="1" s="1"/>
  <c r="AU577" i="1" s="1"/>
  <c r="AV577" i="1" s="1"/>
  <c r="AW577" i="1" s="1"/>
  <c r="AX577" i="1" s="1"/>
  <c r="AY577" i="1" s="1"/>
  <c r="AZ577" i="1" s="1"/>
  <c r="BA577" i="1" s="1"/>
  <c r="BB577" i="1" s="1"/>
  <c r="BC577" i="1" s="1"/>
  <c r="BD577" i="1" s="1"/>
  <c r="BE577" i="1" s="1"/>
  <c r="BF577" i="1" s="1"/>
  <c r="BG577" i="1" s="1"/>
  <c r="BH577" i="1" s="1"/>
  <c r="AK577" i="1"/>
  <c r="AF577" i="1"/>
  <c r="AJ577" i="1"/>
  <c r="AM577" i="1"/>
  <c r="AH577" i="1"/>
  <c r="AE577" i="1"/>
  <c r="AG577" i="1"/>
  <c r="AN300" i="1"/>
  <c r="AO300" i="1" s="1"/>
  <c r="AP300" i="1" s="1"/>
  <c r="AQ300" i="1" s="1"/>
  <c r="AR300" i="1" s="1"/>
  <c r="AS300" i="1" s="1"/>
  <c r="AT300" i="1" s="1"/>
  <c r="AU300" i="1" s="1"/>
  <c r="AV300" i="1" s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BG300" i="1" s="1"/>
  <c r="BH300" i="1" s="1"/>
  <c r="AJ300" i="1"/>
  <c r="AF300" i="1"/>
  <c r="AB300" i="1"/>
  <c r="AM300" i="1"/>
  <c r="AI300" i="1"/>
  <c r="AE300" i="1"/>
  <c r="AA300" i="1"/>
  <c r="AL300" i="1"/>
  <c r="AH300" i="1"/>
  <c r="AK300" i="1"/>
  <c r="Z300" i="1"/>
  <c r="AD300" i="1"/>
  <c r="AG300" i="1"/>
  <c r="AC300" i="1"/>
  <c r="AE387" i="1"/>
  <c r="Z387" i="1"/>
  <c r="AL387" i="1"/>
  <c r="AJ387" i="1"/>
  <c r="AD387" i="1"/>
  <c r="AH387" i="1"/>
  <c r="AK387" i="1"/>
  <c r="AI387" i="1"/>
  <c r="AG387" i="1"/>
  <c r="AC387" i="1"/>
  <c r="AN387" i="1"/>
  <c r="AO387" i="1" s="1"/>
  <c r="AP387" i="1" s="1"/>
  <c r="AQ387" i="1" s="1"/>
  <c r="AR387" i="1" s="1"/>
  <c r="AS387" i="1" s="1"/>
  <c r="AT387" i="1" s="1"/>
  <c r="AU387" i="1" s="1"/>
  <c r="AV387" i="1" s="1"/>
  <c r="AW387" i="1" s="1"/>
  <c r="AX387" i="1" s="1"/>
  <c r="AY387" i="1" s="1"/>
  <c r="AZ387" i="1" s="1"/>
  <c r="BA387" i="1" s="1"/>
  <c r="BB387" i="1" s="1"/>
  <c r="BC387" i="1" s="1"/>
  <c r="BD387" i="1" s="1"/>
  <c r="BE387" i="1" s="1"/>
  <c r="BF387" i="1" s="1"/>
  <c r="BG387" i="1" s="1"/>
  <c r="BH387" i="1" s="1"/>
  <c r="AF387" i="1"/>
  <c r="AA387" i="1"/>
  <c r="AM387" i="1"/>
  <c r="AB387" i="1"/>
  <c r="Z209" i="1"/>
  <c r="AD209" i="1"/>
  <c r="AG209" i="1"/>
  <c r="AC209" i="1"/>
  <c r="AN209" i="1"/>
  <c r="AO209" i="1" s="1"/>
  <c r="AP209" i="1" s="1"/>
  <c r="AQ209" i="1" s="1"/>
  <c r="AR209" i="1" s="1"/>
  <c r="AS209" i="1" s="1"/>
  <c r="AT209" i="1" s="1"/>
  <c r="AU209" i="1" s="1"/>
  <c r="AV209" i="1" s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AJ209" i="1"/>
  <c r="AF209" i="1"/>
  <c r="AB209" i="1"/>
  <c r="AM209" i="1"/>
  <c r="AI209" i="1"/>
  <c r="AL209" i="1"/>
  <c r="AA209" i="1"/>
  <c r="AK209" i="1"/>
  <c r="AH209" i="1"/>
  <c r="AE209" i="1"/>
  <c r="AD669" i="1"/>
  <c r="AI669" i="1"/>
  <c r="AK669" i="1"/>
  <c r="AG669" i="1"/>
  <c r="AC669" i="1"/>
  <c r="AN669" i="1"/>
  <c r="AJ669" i="1"/>
  <c r="AF669" i="1"/>
  <c r="AH669" i="1"/>
  <c r="AM669" i="1"/>
  <c r="AB669" i="1"/>
  <c r="AE669" i="1"/>
  <c r="AA669" i="1"/>
  <c r="AL669" i="1"/>
  <c r="Z669" i="1"/>
  <c r="Z482" i="1"/>
  <c r="AK482" i="1"/>
  <c r="AG482" i="1"/>
  <c r="AC482" i="1"/>
  <c r="AN482" i="1"/>
  <c r="AO482" i="1" s="1"/>
  <c r="AP482" i="1" s="1"/>
  <c r="AQ482" i="1" s="1"/>
  <c r="AR482" i="1" s="1"/>
  <c r="AS482" i="1" s="1"/>
  <c r="AT482" i="1" s="1"/>
  <c r="AU482" i="1" s="1"/>
  <c r="AV482" i="1" s="1"/>
  <c r="AW482" i="1" s="1"/>
  <c r="AX482" i="1" s="1"/>
  <c r="AY482" i="1" s="1"/>
  <c r="AZ482" i="1" s="1"/>
  <c r="BA482" i="1" s="1"/>
  <c r="BB482" i="1" s="1"/>
  <c r="BC482" i="1" s="1"/>
  <c r="BD482" i="1" s="1"/>
  <c r="BE482" i="1" s="1"/>
  <c r="BF482" i="1" s="1"/>
  <c r="BG482" i="1" s="1"/>
  <c r="BH482" i="1" s="1"/>
  <c r="AJ482" i="1"/>
  <c r="AA482" i="1"/>
  <c r="AF482" i="1"/>
  <c r="AB482" i="1"/>
  <c r="AE482" i="1"/>
  <c r="AM482" i="1"/>
  <c r="AI482" i="1"/>
  <c r="AL482" i="1"/>
  <c r="AH482" i="1"/>
  <c r="AD482" i="1"/>
  <c r="AI390" i="1"/>
  <c r="AE390" i="1"/>
  <c r="AA390" i="1"/>
  <c r="AK390" i="1"/>
  <c r="AH390" i="1"/>
  <c r="AC390" i="1"/>
  <c r="Z390" i="1"/>
  <c r="AD390" i="1"/>
  <c r="AG390" i="1"/>
  <c r="AB390" i="1"/>
  <c r="AN390" i="1"/>
  <c r="AO390" i="1" s="1"/>
  <c r="AP390" i="1" s="1"/>
  <c r="AQ390" i="1" s="1"/>
  <c r="AR390" i="1" s="1"/>
  <c r="AS390" i="1" s="1"/>
  <c r="AT390" i="1" s="1"/>
  <c r="AU390" i="1" s="1"/>
  <c r="AV390" i="1" s="1"/>
  <c r="AW390" i="1" s="1"/>
  <c r="AX390" i="1" s="1"/>
  <c r="AY390" i="1" s="1"/>
  <c r="AZ390" i="1" s="1"/>
  <c r="BA390" i="1" s="1"/>
  <c r="BB390" i="1" s="1"/>
  <c r="BC390" i="1" s="1"/>
  <c r="BD390" i="1" s="1"/>
  <c r="BE390" i="1" s="1"/>
  <c r="BF390" i="1" s="1"/>
  <c r="BG390" i="1" s="1"/>
  <c r="BH390" i="1" s="1"/>
  <c r="AL390" i="1"/>
  <c r="AF390" i="1"/>
  <c r="AJ390" i="1"/>
  <c r="AM390" i="1"/>
  <c r="AL223" i="1"/>
  <c r="AH223" i="1"/>
  <c r="AD223" i="1"/>
  <c r="Z223" i="1"/>
  <c r="AF223" i="1"/>
  <c r="AK223" i="1"/>
  <c r="AN223" i="1"/>
  <c r="AO223" i="1" s="1"/>
  <c r="AP223" i="1" s="1"/>
  <c r="AQ223" i="1" s="1"/>
  <c r="AR223" i="1" s="1"/>
  <c r="AS223" i="1" s="1"/>
  <c r="AT223" i="1" s="1"/>
  <c r="AU223" i="1" s="1"/>
  <c r="AV223" i="1" s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AC223" i="1"/>
  <c r="AM223" i="1"/>
  <c r="AB223" i="1"/>
  <c r="AJ223" i="1"/>
  <c r="AG223" i="1"/>
  <c r="AI223" i="1"/>
  <c r="AE223" i="1"/>
  <c r="AA223" i="1"/>
  <c r="AM105" i="1"/>
  <c r="AI105" i="1"/>
  <c r="AE105" i="1"/>
  <c r="AA105" i="1"/>
  <c r="AL105" i="1"/>
  <c r="AH105" i="1"/>
  <c r="AD105" i="1"/>
  <c r="Z105" i="1"/>
  <c r="AK105" i="1"/>
  <c r="AG105" i="1"/>
  <c r="AJ105" i="1"/>
  <c r="AN105" i="1"/>
  <c r="AO105" i="1" s="1"/>
  <c r="AP105" i="1" s="1"/>
  <c r="AQ105" i="1" s="1"/>
  <c r="AR105" i="1" s="1"/>
  <c r="AS105" i="1" s="1"/>
  <c r="AT105" i="1" s="1"/>
  <c r="AU105" i="1" s="1"/>
  <c r="AV105" i="1" s="1"/>
  <c r="AW105" i="1" s="1"/>
  <c r="AX105" i="1" s="1"/>
  <c r="AY105" i="1" s="1"/>
  <c r="AZ105" i="1" s="1"/>
  <c r="BA105" i="1" s="1"/>
  <c r="BB105" i="1" s="1"/>
  <c r="BC105" i="1" s="1"/>
  <c r="BD105" i="1" s="1"/>
  <c r="BE105" i="1" s="1"/>
  <c r="BF105" i="1" s="1"/>
  <c r="BG105" i="1" s="1"/>
  <c r="BH105" i="1" s="1"/>
  <c r="AC105" i="1"/>
  <c r="AF105" i="1"/>
  <c r="AB105" i="1"/>
  <c r="AD374" i="1"/>
  <c r="AG374" i="1"/>
  <c r="AK374" i="1"/>
  <c r="AA374" i="1"/>
  <c r="AC374" i="1"/>
  <c r="AN374" i="1"/>
  <c r="AO374" i="1" s="1"/>
  <c r="AP374" i="1" s="1"/>
  <c r="AQ374" i="1" s="1"/>
  <c r="AR374" i="1" s="1"/>
  <c r="AS374" i="1" s="1"/>
  <c r="AT374" i="1" s="1"/>
  <c r="AU374" i="1" s="1"/>
  <c r="AV374" i="1" s="1"/>
  <c r="AW374" i="1" s="1"/>
  <c r="AX374" i="1" s="1"/>
  <c r="AY374" i="1" s="1"/>
  <c r="AZ374" i="1" s="1"/>
  <c r="BA374" i="1" s="1"/>
  <c r="BB374" i="1" s="1"/>
  <c r="BC374" i="1" s="1"/>
  <c r="BD374" i="1" s="1"/>
  <c r="BE374" i="1" s="1"/>
  <c r="BF374" i="1" s="1"/>
  <c r="BG374" i="1" s="1"/>
  <c r="BH374" i="1" s="1"/>
  <c r="AJ374" i="1"/>
  <c r="AF374" i="1"/>
  <c r="AB374" i="1"/>
  <c r="AM374" i="1"/>
  <c r="AH374" i="1"/>
  <c r="AE374" i="1"/>
  <c r="Z374" i="1"/>
  <c r="AL374" i="1"/>
  <c r="AI374" i="1"/>
  <c r="AM510" i="1"/>
  <c r="AD510" i="1"/>
  <c r="AA510" i="1"/>
  <c r="AC510" i="1"/>
  <c r="AL510" i="1"/>
  <c r="AG510" i="1"/>
  <c r="Z510" i="1"/>
  <c r="AN510" i="1"/>
  <c r="AO510" i="1" s="1"/>
  <c r="AP510" i="1" s="1"/>
  <c r="AQ510" i="1" s="1"/>
  <c r="AR510" i="1" s="1"/>
  <c r="AS510" i="1" s="1"/>
  <c r="AT510" i="1" s="1"/>
  <c r="AU510" i="1" s="1"/>
  <c r="AV510" i="1" s="1"/>
  <c r="AW510" i="1" s="1"/>
  <c r="AX510" i="1" s="1"/>
  <c r="AY510" i="1" s="1"/>
  <c r="AZ510" i="1" s="1"/>
  <c r="BA510" i="1" s="1"/>
  <c r="BB510" i="1" s="1"/>
  <c r="BC510" i="1" s="1"/>
  <c r="BD510" i="1" s="1"/>
  <c r="BE510" i="1" s="1"/>
  <c r="BF510" i="1" s="1"/>
  <c r="BG510" i="1" s="1"/>
  <c r="BH510" i="1" s="1"/>
  <c r="AK510" i="1"/>
  <c r="AF510" i="1"/>
  <c r="AI510" i="1"/>
  <c r="AJ510" i="1"/>
  <c r="AH510" i="1"/>
  <c r="AB510" i="1"/>
  <c r="AE510" i="1"/>
  <c r="AB778" i="1"/>
  <c r="AM778" i="1"/>
  <c r="AI778" i="1"/>
  <c r="AH778" i="1"/>
  <c r="AA778" i="1"/>
  <c r="AL778" i="1"/>
  <c r="AG778" i="1"/>
  <c r="AD778" i="1"/>
  <c r="AF778" i="1"/>
  <c r="AK778" i="1"/>
  <c r="AE778" i="1"/>
  <c r="AC778" i="1"/>
  <c r="Z778" i="1"/>
  <c r="AJ778" i="1"/>
  <c r="AN778" i="1"/>
  <c r="AJ498" i="1"/>
  <c r="Z498" i="1"/>
  <c r="AA498" i="1"/>
  <c r="AL498" i="1"/>
  <c r="AB498" i="1"/>
  <c r="AK498" i="1"/>
  <c r="AC498" i="1"/>
  <c r="AF498" i="1"/>
  <c r="AE498" i="1"/>
  <c r="AI498" i="1"/>
  <c r="AN498" i="1"/>
  <c r="AO498" i="1" s="1"/>
  <c r="AP498" i="1" s="1"/>
  <c r="AQ498" i="1" s="1"/>
  <c r="AR498" i="1" s="1"/>
  <c r="AS498" i="1" s="1"/>
  <c r="AT498" i="1" s="1"/>
  <c r="AU498" i="1" s="1"/>
  <c r="AV498" i="1" s="1"/>
  <c r="AW498" i="1" s="1"/>
  <c r="AX498" i="1" s="1"/>
  <c r="AY498" i="1" s="1"/>
  <c r="AZ498" i="1" s="1"/>
  <c r="BA498" i="1" s="1"/>
  <c r="BB498" i="1" s="1"/>
  <c r="BC498" i="1" s="1"/>
  <c r="BD498" i="1" s="1"/>
  <c r="BE498" i="1" s="1"/>
  <c r="BF498" i="1" s="1"/>
  <c r="BG498" i="1" s="1"/>
  <c r="BH498" i="1" s="1"/>
  <c r="AD498" i="1"/>
  <c r="AH498" i="1"/>
  <c r="AG498" i="1"/>
  <c r="AM498" i="1"/>
  <c r="AM445" i="1"/>
  <c r="AH445" i="1"/>
  <c r="AE445" i="1"/>
  <c r="AG445" i="1"/>
  <c r="AL445" i="1"/>
  <c r="AB445" i="1"/>
  <c r="AD445" i="1"/>
  <c r="Z445" i="1"/>
  <c r="AK445" i="1"/>
  <c r="AA445" i="1"/>
  <c r="AC445" i="1"/>
  <c r="AN445" i="1"/>
  <c r="AO445" i="1" s="1"/>
  <c r="AP445" i="1" s="1"/>
  <c r="AQ445" i="1" s="1"/>
  <c r="AR445" i="1" s="1"/>
  <c r="AS445" i="1" s="1"/>
  <c r="AT445" i="1" s="1"/>
  <c r="AU445" i="1" s="1"/>
  <c r="AV445" i="1" s="1"/>
  <c r="AW445" i="1" s="1"/>
  <c r="AX445" i="1" s="1"/>
  <c r="AY445" i="1" s="1"/>
  <c r="AZ445" i="1" s="1"/>
  <c r="BA445" i="1" s="1"/>
  <c r="BB445" i="1" s="1"/>
  <c r="BC445" i="1" s="1"/>
  <c r="BD445" i="1" s="1"/>
  <c r="BE445" i="1" s="1"/>
  <c r="BF445" i="1" s="1"/>
  <c r="BG445" i="1" s="1"/>
  <c r="BH445" i="1" s="1"/>
  <c r="AJ445" i="1"/>
  <c r="AF445" i="1"/>
  <c r="AI445" i="1"/>
  <c r="AN49" i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AK49" i="1"/>
  <c r="AF49" i="1"/>
  <c r="AJ49" i="1"/>
  <c r="AM49" i="1"/>
  <c r="AI49" i="1"/>
  <c r="AE49" i="1"/>
  <c r="AA49" i="1"/>
  <c r="AL49" i="1"/>
  <c r="AH49" i="1"/>
  <c r="AD49" i="1"/>
  <c r="Z49" i="1"/>
  <c r="AC49" i="1"/>
  <c r="AG49" i="1"/>
  <c r="AB49" i="1"/>
  <c r="AN646" i="1"/>
  <c r="Z646" i="1"/>
  <c r="AF646" i="1"/>
  <c r="AJ646" i="1"/>
  <c r="AM646" i="1"/>
  <c r="AI646" i="1"/>
  <c r="AE646" i="1"/>
  <c r="AB646" i="1"/>
  <c r="AL646" i="1"/>
  <c r="AA646" i="1"/>
  <c r="AD646" i="1"/>
  <c r="AH646" i="1"/>
  <c r="AK646" i="1"/>
  <c r="AG646" i="1"/>
  <c r="AC646" i="1"/>
  <c r="AJ303" i="1"/>
  <c r="AM303" i="1"/>
  <c r="AB303" i="1"/>
  <c r="AF303" i="1"/>
  <c r="Z303" i="1"/>
  <c r="AI303" i="1"/>
  <c r="AE303" i="1"/>
  <c r="AD303" i="1"/>
  <c r="AN303" i="1"/>
  <c r="AO303" i="1" s="1"/>
  <c r="AP303" i="1" s="1"/>
  <c r="AQ303" i="1" s="1"/>
  <c r="AR303" i="1" s="1"/>
  <c r="AS303" i="1" s="1"/>
  <c r="AT303" i="1" s="1"/>
  <c r="AU303" i="1" s="1"/>
  <c r="AV303" i="1" s="1"/>
  <c r="AW303" i="1" s="1"/>
  <c r="AX303" i="1" s="1"/>
  <c r="AY303" i="1" s="1"/>
  <c r="AZ303" i="1" s="1"/>
  <c r="BA303" i="1" s="1"/>
  <c r="BB303" i="1" s="1"/>
  <c r="BC303" i="1" s="1"/>
  <c r="BD303" i="1" s="1"/>
  <c r="BE303" i="1" s="1"/>
  <c r="BF303" i="1" s="1"/>
  <c r="BG303" i="1" s="1"/>
  <c r="BH303" i="1" s="1"/>
  <c r="AA303" i="1"/>
  <c r="AL303" i="1"/>
  <c r="AH303" i="1"/>
  <c r="AK303" i="1"/>
  <c r="AG303" i="1"/>
  <c r="AC303" i="1"/>
  <c r="AO333" i="1"/>
  <c r="AP333" i="1" s="1"/>
  <c r="AQ333" i="1" s="1"/>
  <c r="AR333" i="1" s="1"/>
  <c r="AS333" i="1" s="1"/>
  <c r="AT333" i="1" s="1"/>
  <c r="AU333" i="1" s="1"/>
  <c r="AV333" i="1" s="1"/>
  <c r="AW333" i="1" s="1"/>
  <c r="AX333" i="1" s="1"/>
  <c r="AY333" i="1" s="1"/>
  <c r="AZ333" i="1" s="1"/>
  <c r="BA333" i="1" s="1"/>
  <c r="BB333" i="1" s="1"/>
  <c r="BC333" i="1" s="1"/>
  <c r="BD333" i="1" s="1"/>
  <c r="BE333" i="1" s="1"/>
  <c r="BF333" i="1" s="1"/>
  <c r="BG333" i="1" s="1"/>
  <c r="BH333" i="1" s="1"/>
  <c r="AF36" i="1"/>
  <c r="AI36" i="1"/>
  <c r="AM36" i="1"/>
  <c r="AB36" i="1"/>
  <c r="AE36" i="1"/>
  <c r="AA36" i="1"/>
  <c r="AL36" i="1"/>
  <c r="AH36" i="1"/>
  <c r="AD36" i="1"/>
  <c r="Z36" i="1"/>
  <c r="AK36" i="1"/>
  <c r="AG36" i="1"/>
  <c r="AC36" i="1"/>
  <c r="AN36" i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AJ36" i="1"/>
  <c r="AJ478" i="1"/>
  <c r="AN478" i="1"/>
  <c r="AO478" i="1" s="1"/>
  <c r="AP478" i="1" s="1"/>
  <c r="AQ478" i="1" s="1"/>
  <c r="AR478" i="1" s="1"/>
  <c r="AS478" i="1" s="1"/>
  <c r="AT478" i="1" s="1"/>
  <c r="AU478" i="1" s="1"/>
  <c r="AV478" i="1" s="1"/>
  <c r="AW478" i="1" s="1"/>
  <c r="AX478" i="1" s="1"/>
  <c r="AY478" i="1" s="1"/>
  <c r="AZ478" i="1" s="1"/>
  <c r="BA478" i="1" s="1"/>
  <c r="BB478" i="1" s="1"/>
  <c r="BC478" i="1" s="1"/>
  <c r="BD478" i="1" s="1"/>
  <c r="BE478" i="1" s="1"/>
  <c r="BF478" i="1" s="1"/>
  <c r="BG478" i="1" s="1"/>
  <c r="BH478" i="1" s="1"/>
  <c r="AB478" i="1"/>
  <c r="AM478" i="1"/>
  <c r="AI478" i="1"/>
  <c r="AE478" i="1"/>
  <c r="AA478" i="1"/>
  <c r="AL478" i="1"/>
  <c r="AH478" i="1"/>
  <c r="AD478" i="1"/>
  <c r="Z478" i="1"/>
  <c r="AK478" i="1"/>
  <c r="AG478" i="1"/>
  <c r="AC478" i="1"/>
  <c r="AF478" i="1"/>
  <c r="AE456" i="1"/>
  <c r="Z456" i="1"/>
  <c r="AL456" i="1"/>
  <c r="AN456" i="1"/>
  <c r="AO456" i="1" s="1"/>
  <c r="AP456" i="1" s="1"/>
  <c r="AQ456" i="1" s="1"/>
  <c r="AR456" i="1" s="1"/>
  <c r="AS456" i="1" s="1"/>
  <c r="AT456" i="1" s="1"/>
  <c r="AU456" i="1" s="1"/>
  <c r="AV456" i="1" s="1"/>
  <c r="AW456" i="1" s="1"/>
  <c r="AX456" i="1" s="1"/>
  <c r="AY456" i="1" s="1"/>
  <c r="AZ456" i="1" s="1"/>
  <c r="BA456" i="1" s="1"/>
  <c r="BB456" i="1" s="1"/>
  <c r="BC456" i="1" s="1"/>
  <c r="BD456" i="1" s="1"/>
  <c r="BE456" i="1" s="1"/>
  <c r="BF456" i="1" s="1"/>
  <c r="BG456" i="1" s="1"/>
  <c r="BH456" i="1" s="1"/>
  <c r="AD456" i="1"/>
  <c r="AI456" i="1"/>
  <c r="AK456" i="1"/>
  <c r="AG456" i="1"/>
  <c r="AC456" i="1"/>
  <c r="AH456" i="1"/>
  <c r="AJ456" i="1"/>
  <c r="AF456" i="1"/>
  <c r="AB456" i="1"/>
  <c r="AM456" i="1"/>
  <c r="AA456" i="1"/>
  <c r="AI598" i="1"/>
  <c r="AF598" i="1"/>
  <c r="AA598" i="1"/>
  <c r="AM598" i="1"/>
  <c r="AH598" i="1"/>
  <c r="AE598" i="1"/>
  <c r="AG598" i="1"/>
  <c r="AL598" i="1"/>
  <c r="AC598" i="1"/>
  <c r="AD598" i="1"/>
  <c r="Z598" i="1"/>
  <c r="AJ598" i="1"/>
  <c r="AN598" i="1"/>
  <c r="AO598" i="1" s="1"/>
  <c r="AP598" i="1" s="1"/>
  <c r="AQ598" i="1" s="1"/>
  <c r="AR598" i="1" s="1"/>
  <c r="AS598" i="1" s="1"/>
  <c r="AT598" i="1" s="1"/>
  <c r="AU598" i="1" s="1"/>
  <c r="AV598" i="1" s="1"/>
  <c r="AW598" i="1" s="1"/>
  <c r="AX598" i="1" s="1"/>
  <c r="AY598" i="1" s="1"/>
  <c r="AZ598" i="1" s="1"/>
  <c r="BA598" i="1" s="1"/>
  <c r="BB598" i="1" s="1"/>
  <c r="BC598" i="1" s="1"/>
  <c r="BD598" i="1" s="1"/>
  <c r="BE598" i="1" s="1"/>
  <c r="BF598" i="1" s="1"/>
  <c r="BG598" i="1" s="1"/>
  <c r="BH598" i="1" s="1"/>
  <c r="AB598" i="1"/>
  <c r="AK598" i="1"/>
  <c r="AE377" i="1"/>
  <c r="AA377" i="1"/>
  <c r="AL377" i="1"/>
  <c r="AH377" i="1"/>
  <c r="AD377" i="1"/>
  <c r="Z377" i="1"/>
  <c r="AJ377" i="1"/>
  <c r="AG377" i="1"/>
  <c r="AB377" i="1"/>
  <c r="AN377" i="1"/>
  <c r="AO377" i="1" s="1"/>
  <c r="AP377" i="1" s="1"/>
  <c r="AQ377" i="1" s="1"/>
  <c r="AR377" i="1" s="1"/>
  <c r="AS377" i="1" s="1"/>
  <c r="AT377" i="1" s="1"/>
  <c r="AU377" i="1" s="1"/>
  <c r="AV377" i="1" s="1"/>
  <c r="AW377" i="1" s="1"/>
  <c r="AX377" i="1" s="1"/>
  <c r="AY377" i="1" s="1"/>
  <c r="AZ377" i="1" s="1"/>
  <c r="BA377" i="1" s="1"/>
  <c r="BB377" i="1" s="1"/>
  <c r="BC377" i="1" s="1"/>
  <c r="BD377" i="1" s="1"/>
  <c r="BE377" i="1" s="1"/>
  <c r="BF377" i="1" s="1"/>
  <c r="BG377" i="1" s="1"/>
  <c r="BH377" i="1" s="1"/>
  <c r="AK377" i="1"/>
  <c r="AF377" i="1"/>
  <c r="AI377" i="1"/>
  <c r="AM377" i="1"/>
  <c r="AC377" i="1"/>
  <c r="AJ201" i="1"/>
  <c r="AG201" i="1"/>
  <c r="AB201" i="1"/>
  <c r="AF201" i="1"/>
  <c r="AI201" i="1"/>
  <c r="AE201" i="1"/>
  <c r="AA201" i="1"/>
  <c r="AL201" i="1"/>
  <c r="AH201" i="1"/>
  <c r="AD201" i="1"/>
  <c r="Z201" i="1"/>
  <c r="AK201" i="1"/>
  <c r="AN201" i="1"/>
  <c r="AO201" i="1" s="1"/>
  <c r="AP201" i="1" s="1"/>
  <c r="AQ201" i="1" s="1"/>
  <c r="AR201" i="1" s="1"/>
  <c r="AS201" i="1" s="1"/>
  <c r="AT201" i="1" s="1"/>
  <c r="AU201" i="1" s="1"/>
  <c r="AV201" i="1" s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AC201" i="1"/>
  <c r="AM201" i="1"/>
  <c r="AN696" i="1"/>
  <c r="AJ696" i="1"/>
  <c r="AF696" i="1"/>
  <c r="AB696" i="1"/>
  <c r="AM696" i="1"/>
  <c r="AI696" i="1"/>
  <c r="AE696" i="1"/>
  <c r="AA696" i="1"/>
  <c r="AL696" i="1"/>
  <c r="AH696" i="1"/>
  <c r="AD696" i="1"/>
  <c r="Z696" i="1"/>
  <c r="AC696" i="1"/>
  <c r="AG696" i="1"/>
  <c r="AK696" i="1"/>
  <c r="AL90" i="1"/>
  <c r="AH90" i="1"/>
  <c r="AD90" i="1"/>
  <c r="Z90" i="1"/>
  <c r="AK90" i="1"/>
  <c r="AG90" i="1"/>
  <c r="AC90" i="1"/>
  <c r="AN90" i="1"/>
  <c r="AO90" i="1" s="1"/>
  <c r="AP90" i="1" s="1"/>
  <c r="AQ90" i="1" s="1"/>
  <c r="AR90" i="1" s="1"/>
  <c r="AS90" i="1" s="1"/>
  <c r="AT90" i="1" s="1"/>
  <c r="AU90" i="1" s="1"/>
  <c r="AV90" i="1" s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AJ90" i="1"/>
  <c r="AF90" i="1"/>
  <c r="AB90" i="1"/>
  <c r="AM90" i="1"/>
  <c r="AI90" i="1"/>
  <c r="AE90" i="1"/>
  <c r="AA90" i="1"/>
  <c r="AI586" i="1"/>
  <c r="AM586" i="1"/>
  <c r="AG586" i="1"/>
  <c r="AE586" i="1"/>
  <c r="AF586" i="1"/>
  <c r="AL586" i="1"/>
  <c r="AC586" i="1"/>
  <c r="AD586" i="1"/>
  <c r="AB586" i="1"/>
  <c r="AH586" i="1"/>
  <c r="AN586" i="1"/>
  <c r="AO586" i="1" s="1"/>
  <c r="AP586" i="1" s="1"/>
  <c r="AQ586" i="1" s="1"/>
  <c r="AR586" i="1" s="1"/>
  <c r="AS586" i="1" s="1"/>
  <c r="AT586" i="1" s="1"/>
  <c r="AU586" i="1" s="1"/>
  <c r="AV586" i="1" s="1"/>
  <c r="AW586" i="1" s="1"/>
  <c r="AX586" i="1" s="1"/>
  <c r="AY586" i="1" s="1"/>
  <c r="AZ586" i="1" s="1"/>
  <c r="BA586" i="1" s="1"/>
  <c r="BB586" i="1" s="1"/>
  <c r="BC586" i="1" s="1"/>
  <c r="BD586" i="1" s="1"/>
  <c r="BE586" i="1" s="1"/>
  <c r="BF586" i="1" s="1"/>
  <c r="BG586" i="1" s="1"/>
  <c r="BH586" i="1" s="1"/>
  <c r="Z586" i="1"/>
  <c r="AK586" i="1"/>
  <c r="AJ586" i="1"/>
  <c r="AA586" i="1"/>
  <c r="AN808" i="1"/>
  <c r="AC808" i="1"/>
  <c r="AF808" i="1"/>
  <c r="AB808" i="1"/>
  <c r="AM808" i="1"/>
  <c r="AI808" i="1"/>
  <c r="AE808" i="1"/>
  <c r="AA808" i="1"/>
  <c r="AL808" i="1"/>
  <c r="AH808" i="1"/>
  <c r="AD808" i="1"/>
  <c r="Z808" i="1"/>
  <c r="AK808" i="1"/>
  <c r="AG808" i="1"/>
  <c r="AJ808" i="1"/>
  <c r="AK40" i="1"/>
  <c r="AG40" i="1"/>
  <c r="AC40" i="1"/>
  <c r="AN40" i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AJ40" i="1"/>
  <c r="AF40" i="1"/>
  <c r="AB40" i="1"/>
  <c r="AM40" i="1"/>
  <c r="AI40" i="1"/>
  <c r="AL40" i="1"/>
  <c r="AA40" i="1"/>
  <c r="AD40" i="1"/>
  <c r="AH40" i="1"/>
  <c r="AE40" i="1"/>
  <c r="Z40" i="1"/>
  <c r="AL780" i="1"/>
  <c r="AN780" i="1"/>
  <c r="AD780" i="1"/>
  <c r="AI780" i="1"/>
  <c r="AK780" i="1"/>
  <c r="AG780" i="1"/>
  <c r="AC780" i="1"/>
  <c r="AF780" i="1"/>
  <c r="AJ780" i="1"/>
  <c r="AA780" i="1"/>
  <c r="AB780" i="1"/>
  <c r="AM780" i="1"/>
  <c r="AH780" i="1"/>
  <c r="Z780" i="1"/>
  <c r="AE780" i="1"/>
  <c r="AN561" i="1"/>
  <c r="AO561" i="1" s="1"/>
  <c r="AP561" i="1" s="1"/>
  <c r="AQ561" i="1" s="1"/>
  <c r="AR561" i="1" s="1"/>
  <c r="AS561" i="1" s="1"/>
  <c r="AT561" i="1" s="1"/>
  <c r="AU561" i="1" s="1"/>
  <c r="AV561" i="1" s="1"/>
  <c r="AW561" i="1" s="1"/>
  <c r="AX561" i="1" s="1"/>
  <c r="AY561" i="1" s="1"/>
  <c r="AZ561" i="1" s="1"/>
  <c r="BA561" i="1" s="1"/>
  <c r="BB561" i="1" s="1"/>
  <c r="BC561" i="1" s="1"/>
  <c r="BD561" i="1" s="1"/>
  <c r="BE561" i="1" s="1"/>
  <c r="BF561" i="1" s="1"/>
  <c r="BG561" i="1" s="1"/>
  <c r="BH561" i="1" s="1"/>
  <c r="AM561" i="1"/>
  <c r="AF561" i="1"/>
  <c r="AA561" i="1"/>
  <c r="AG561" i="1"/>
  <c r="AL561" i="1"/>
  <c r="Z561" i="1"/>
  <c r="AD561" i="1"/>
  <c r="AI561" i="1"/>
  <c r="AC561" i="1"/>
  <c r="AK561" i="1"/>
  <c r="AH561" i="1"/>
  <c r="AB561" i="1"/>
  <c r="AJ561" i="1"/>
  <c r="AE561" i="1"/>
  <c r="AH253" i="1"/>
  <c r="AD253" i="1"/>
  <c r="Z253" i="1"/>
  <c r="AC253" i="1"/>
  <c r="AG253" i="1"/>
  <c r="AB253" i="1"/>
  <c r="AN253" i="1"/>
  <c r="AO253" i="1" s="1"/>
  <c r="AP253" i="1" s="1"/>
  <c r="AQ253" i="1" s="1"/>
  <c r="AR253" i="1" s="1"/>
  <c r="AS253" i="1" s="1"/>
  <c r="AT253" i="1" s="1"/>
  <c r="AU253" i="1" s="1"/>
  <c r="AV253" i="1" s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AK253" i="1"/>
  <c r="AF253" i="1"/>
  <c r="AJ253" i="1"/>
  <c r="AM253" i="1"/>
  <c r="AI253" i="1"/>
  <c r="AE253" i="1"/>
  <c r="AL253" i="1"/>
  <c r="AA253" i="1"/>
  <c r="AD444" i="1"/>
  <c r="AF444" i="1"/>
  <c r="AK444" i="1"/>
  <c r="AA444" i="1"/>
  <c r="AC444" i="1"/>
  <c r="AN444" i="1"/>
  <c r="AO444" i="1" s="1"/>
  <c r="AP444" i="1" s="1"/>
  <c r="AQ444" i="1" s="1"/>
  <c r="AR444" i="1" s="1"/>
  <c r="AS444" i="1" s="1"/>
  <c r="AT444" i="1" s="1"/>
  <c r="AU444" i="1" s="1"/>
  <c r="AV444" i="1" s="1"/>
  <c r="AW444" i="1" s="1"/>
  <c r="AX444" i="1" s="1"/>
  <c r="AY444" i="1" s="1"/>
  <c r="AZ444" i="1" s="1"/>
  <c r="BA444" i="1" s="1"/>
  <c r="BB444" i="1" s="1"/>
  <c r="BC444" i="1" s="1"/>
  <c r="BD444" i="1" s="1"/>
  <c r="BE444" i="1" s="1"/>
  <c r="BF444" i="1" s="1"/>
  <c r="BG444" i="1" s="1"/>
  <c r="BH444" i="1" s="1"/>
  <c r="AJ444" i="1"/>
  <c r="Z444" i="1"/>
  <c r="AB444" i="1"/>
  <c r="AM444" i="1"/>
  <c r="AI444" i="1"/>
  <c r="AE444" i="1"/>
  <c r="AH444" i="1"/>
  <c r="AL444" i="1"/>
  <c r="AG444" i="1"/>
  <c r="AN289" i="1"/>
  <c r="AO289" i="1" s="1"/>
  <c r="AP289" i="1" s="1"/>
  <c r="AQ289" i="1" s="1"/>
  <c r="AR289" i="1" s="1"/>
  <c r="AS289" i="1" s="1"/>
  <c r="AT289" i="1" s="1"/>
  <c r="AU289" i="1" s="1"/>
  <c r="AV289" i="1" s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AJ289" i="1"/>
  <c r="AF289" i="1"/>
  <c r="AB289" i="1"/>
  <c r="AM289" i="1"/>
  <c r="AI289" i="1"/>
  <c r="AE289" i="1"/>
  <c r="AA289" i="1"/>
  <c r="AL289" i="1"/>
  <c r="AH289" i="1"/>
  <c r="AK289" i="1"/>
  <c r="Z289" i="1"/>
  <c r="AD289" i="1"/>
  <c r="AG289" i="1"/>
  <c r="AC289" i="1"/>
  <c r="AE271" i="1"/>
  <c r="AA271" i="1"/>
  <c r="AL271" i="1"/>
  <c r="AH271" i="1"/>
  <c r="AD271" i="1"/>
  <c r="Z271" i="1"/>
  <c r="AK271" i="1"/>
  <c r="AN271" i="1"/>
  <c r="AO271" i="1" s="1"/>
  <c r="AP271" i="1" s="1"/>
  <c r="AQ271" i="1" s="1"/>
  <c r="AR271" i="1" s="1"/>
  <c r="AS271" i="1" s="1"/>
  <c r="AT271" i="1" s="1"/>
  <c r="AU271" i="1" s="1"/>
  <c r="AV271" i="1" s="1"/>
  <c r="AW271" i="1" s="1"/>
  <c r="AX271" i="1" s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AC271" i="1"/>
  <c r="AG271" i="1"/>
  <c r="AJ271" i="1"/>
  <c r="AF271" i="1"/>
  <c r="AB271" i="1"/>
  <c r="AM271" i="1"/>
  <c r="AI271" i="1"/>
  <c r="Z313" i="1"/>
  <c r="AK313" i="1"/>
  <c r="AG313" i="1"/>
  <c r="AC313" i="1"/>
  <c r="AN313" i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AJ313" i="1"/>
  <c r="AF313" i="1"/>
  <c r="AB313" i="1"/>
  <c r="AM313" i="1"/>
  <c r="AI313" i="1"/>
  <c r="AL313" i="1"/>
  <c r="AA313" i="1"/>
  <c r="AE313" i="1"/>
  <c r="AH313" i="1"/>
  <c r="AD313" i="1"/>
  <c r="AG605" i="1"/>
  <c r="Z605" i="1"/>
  <c r="AN605" i="1"/>
  <c r="AO605" i="1" s="1"/>
  <c r="AP605" i="1" s="1"/>
  <c r="AQ605" i="1" s="1"/>
  <c r="AR605" i="1" s="1"/>
  <c r="AS605" i="1" s="1"/>
  <c r="AT605" i="1" s="1"/>
  <c r="AU605" i="1" s="1"/>
  <c r="AV605" i="1" s="1"/>
  <c r="AW605" i="1" s="1"/>
  <c r="AX605" i="1" s="1"/>
  <c r="AY605" i="1" s="1"/>
  <c r="AZ605" i="1" s="1"/>
  <c r="BA605" i="1" s="1"/>
  <c r="BB605" i="1" s="1"/>
  <c r="BC605" i="1" s="1"/>
  <c r="BD605" i="1" s="1"/>
  <c r="BE605" i="1" s="1"/>
  <c r="BF605" i="1" s="1"/>
  <c r="BG605" i="1" s="1"/>
  <c r="BH605" i="1" s="1"/>
  <c r="AK605" i="1"/>
  <c r="AF605" i="1"/>
  <c r="AH605" i="1"/>
  <c r="AM605" i="1"/>
  <c r="AJ605" i="1"/>
  <c r="AL605" i="1"/>
  <c r="AB605" i="1"/>
  <c r="AD605" i="1"/>
  <c r="AI605" i="1"/>
  <c r="AE605" i="1"/>
  <c r="AA605" i="1"/>
  <c r="AC605" i="1"/>
  <c r="AI378" i="1"/>
  <c r="AE378" i="1"/>
  <c r="AA378" i="1"/>
  <c r="AK378" i="1"/>
  <c r="AH378" i="1"/>
  <c r="AC378" i="1"/>
  <c r="Z378" i="1"/>
  <c r="AL378" i="1"/>
  <c r="AG378" i="1"/>
  <c r="AJ378" i="1"/>
  <c r="AN378" i="1"/>
  <c r="AO378" i="1" s="1"/>
  <c r="AP378" i="1" s="1"/>
  <c r="AQ378" i="1" s="1"/>
  <c r="AR378" i="1" s="1"/>
  <c r="AS378" i="1" s="1"/>
  <c r="AT378" i="1" s="1"/>
  <c r="AU378" i="1" s="1"/>
  <c r="AV378" i="1" s="1"/>
  <c r="AW378" i="1" s="1"/>
  <c r="AX378" i="1" s="1"/>
  <c r="AY378" i="1" s="1"/>
  <c r="AZ378" i="1" s="1"/>
  <c r="BA378" i="1" s="1"/>
  <c r="BB378" i="1" s="1"/>
  <c r="BC378" i="1" s="1"/>
  <c r="BD378" i="1" s="1"/>
  <c r="BE378" i="1" s="1"/>
  <c r="BF378" i="1" s="1"/>
  <c r="BG378" i="1" s="1"/>
  <c r="BH378" i="1" s="1"/>
  <c r="AD378" i="1"/>
  <c r="AF378" i="1"/>
  <c r="AB378" i="1"/>
  <c r="AM378" i="1"/>
  <c r="AL630" i="1"/>
  <c r="AH630" i="1"/>
  <c r="AD630" i="1"/>
  <c r="Z630" i="1"/>
  <c r="AK630" i="1"/>
  <c r="AN630" i="1"/>
  <c r="AC630" i="1"/>
  <c r="AM630" i="1"/>
  <c r="AJ630" i="1"/>
  <c r="AF630" i="1"/>
  <c r="AB630" i="1"/>
  <c r="AE630" i="1"/>
  <c r="AI630" i="1"/>
  <c r="AG630" i="1"/>
  <c r="AA630" i="1"/>
  <c r="AD80" i="1"/>
  <c r="Z80" i="1"/>
  <c r="AK80" i="1"/>
  <c r="AG80" i="1"/>
  <c r="AC80" i="1"/>
  <c r="AN80" i="1"/>
  <c r="AO80" i="1" s="1"/>
  <c r="AP80" i="1" s="1"/>
  <c r="AQ80" i="1" s="1"/>
  <c r="AR80" i="1" s="1"/>
  <c r="AS80" i="1" s="1"/>
  <c r="AT80" i="1" s="1"/>
  <c r="AU80" i="1" s="1"/>
  <c r="AV80" i="1" s="1"/>
  <c r="AW80" i="1" s="1"/>
  <c r="AX80" i="1" s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AJ80" i="1"/>
  <c r="AF80" i="1"/>
  <c r="AB80" i="1"/>
  <c r="AM80" i="1"/>
  <c r="AI80" i="1"/>
  <c r="AE80" i="1"/>
  <c r="AH80" i="1"/>
  <c r="AL80" i="1"/>
  <c r="AA80" i="1"/>
  <c r="AG59" i="1"/>
  <c r="AC59" i="1"/>
  <c r="AN59" i="1"/>
  <c r="AO59" i="1" s="1"/>
  <c r="AP59" i="1" s="1"/>
  <c r="AQ59" i="1" s="1"/>
  <c r="AR59" i="1" s="1"/>
  <c r="AS59" i="1" s="1"/>
  <c r="AT59" i="1" s="1"/>
  <c r="AU59" i="1" s="1"/>
  <c r="AV59" i="1" s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AJ59" i="1"/>
  <c r="AF59" i="1"/>
  <c r="AI59" i="1"/>
  <c r="AM59" i="1"/>
  <c r="AA59" i="1"/>
  <c r="AE59" i="1"/>
  <c r="AB59" i="1"/>
  <c r="AL59" i="1"/>
  <c r="AH59" i="1"/>
  <c r="AD59" i="1"/>
  <c r="Z59" i="1"/>
  <c r="AK59" i="1"/>
  <c r="AJ503" i="1"/>
  <c r="AH503" i="1"/>
  <c r="AB503" i="1"/>
  <c r="AG503" i="1"/>
  <c r="AI503" i="1"/>
  <c r="AF503" i="1"/>
  <c r="AA503" i="1"/>
  <c r="AD503" i="1"/>
  <c r="AM503" i="1"/>
  <c r="AN503" i="1"/>
  <c r="AO503" i="1" s="1"/>
  <c r="AP503" i="1" s="1"/>
  <c r="AQ503" i="1" s="1"/>
  <c r="AR503" i="1" s="1"/>
  <c r="AS503" i="1" s="1"/>
  <c r="AT503" i="1" s="1"/>
  <c r="AU503" i="1" s="1"/>
  <c r="AV503" i="1" s="1"/>
  <c r="AW503" i="1" s="1"/>
  <c r="AX503" i="1" s="1"/>
  <c r="AY503" i="1" s="1"/>
  <c r="AZ503" i="1" s="1"/>
  <c r="BA503" i="1" s="1"/>
  <c r="BB503" i="1" s="1"/>
  <c r="BC503" i="1" s="1"/>
  <c r="BD503" i="1" s="1"/>
  <c r="BE503" i="1" s="1"/>
  <c r="BF503" i="1" s="1"/>
  <c r="BG503" i="1" s="1"/>
  <c r="BH503" i="1" s="1"/>
  <c r="AE503" i="1"/>
  <c r="AC503" i="1"/>
  <c r="AL503" i="1"/>
  <c r="Z503" i="1"/>
  <c r="AK503" i="1"/>
  <c r="AN346" i="1"/>
  <c r="AO346" i="1" s="1"/>
  <c r="AP346" i="1" s="1"/>
  <c r="AQ346" i="1" s="1"/>
  <c r="AR346" i="1" s="1"/>
  <c r="AS346" i="1" s="1"/>
  <c r="AT346" i="1" s="1"/>
  <c r="AU346" i="1" s="1"/>
  <c r="AV346" i="1" s="1"/>
  <c r="AW346" i="1" s="1"/>
  <c r="AX346" i="1" s="1"/>
  <c r="AY346" i="1" s="1"/>
  <c r="AZ346" i="1" s="1"/>
  <c r="BA346" i="1" s="1"/>
  <c r="BB346" i="1" s="1"/>
  <c r="BC346" i="1" s="1"/>
  <c r="BD346" i="1" s="1"/>
  <c r="BE346" i="1" s="1"/>
  <c r="BF346" i="1" s="1"/>
  <c r="BG346" i="1" s="1"/>
  <c r="BH346" i="1" s="1"/>
  <c r="AJ346" i="1"/>
  <c r="AF346" i="1"/>
  <c r="AB346" i="1"/>
  <c r="AM346" i="1"/>
  <c r="AI346" i="1"/>
  <c r="AE346" i="1"/>
  <c r="AA346" i="1"/>
  <c r="AL346" i="1"/>
  <c r="AH346" i="1"/>
  <c r="AK346" i="1"/>
  <c r="Z346" i="1"/>
  <c r="AD346" i="1"/>
  <c r="AG346" i="1"/>
  <c r="AC346" i="1"/>
  <c r="AN357" i="1"/>
  <c r="AO357" i="1" s="1"/>
  <c r="AP357" i="1" s="1"/>
  <c r="AQ357" i="1" s="1"/>
  <c r="AR357" i="1" s="1"/>
  <c r="AS357" i="1" s="1"/>
  <c r="AT357" i="1" s="1"/>
  <c r="AU357" i="1" s="1"/>
  <c r="AV357" i="1" s="1"/>
  <c r="AW357" i="1" s="1"/>
  <c r="AX357" i="1" s="1"/>
  <c r="AY357" i="1" s="1"/>
  <c r="AZ357" i="1" s="1"/>
  <c r="BA357" i="1" s="1"/>
  <c r="BB357" i="1" s="1"/>
  <c r="BC357" i="1" s="1"/>
  <c r="BD357" i="1" s="1"/>
  <c r="BE357" i="1" s="1"/>
  <c r="BF357" i="1" s="1"/>
  <c r="BG357" i="1" s="1"/>
  <c r="BH357" i="1" s="1"/>
  <c r="AJ357" i="1"/>
  <c r="AF357" i="1"/>
  <c r="AB357" i="1"/>
  <c r="AL357" i="1"/>
  <c r="AI357" i="1"/>
  <c r="AD357" i="1"/>
  <c r="AA357" i="1"/>
  <c r="AM357" i="1"/>
  <c r="AH357" i="1"/>
  <c r="AK357" i="1"/>
  <c r="Z357" i="1"/>
  <c r="AE357" i="1"/>
  <c r="AG357" i="1"/>
  <c r="AC357" i="1"/>
  <c r="AE666" i="1"/>
  <c r="AA666" i="1"/>
  <c r="AL666" i="1"/>
  <c r="Z666" i="1"/>
  <c r="AD666" i="1"/>
  <c r="AN666" i="1"/>
  <c r="AK666" i="1"/>
  <c r="AH666" i="1"/>
  <c r="AC666" i="1"/>
  <c r="AG666" i="1"/>
  <c r="AJ666" i="1"/>
  <c r="AF666" i="1"/>
  <c r="AB666" i="1"/>
  <c r="AM666" i="1"/>
  <c r="AI666" i="1"/>
  <c r="AC789" i="1"/>
  <c r="AN789" i="1"/>
  <c r="AJ789" i="1"/>
  <c r="AF789" i="1"/>
  <c r="AB789" i="1"/>
  <c r="AM789" i="1"/>
  <c r="AI789" i="1"/>
  <c r="AL789" i="1"/>
  <c r="AA789" i="1"/>
  <c r="AE789" i="1"/>
  <c r="AH789" i="1"/>
  <c r="AD789" i="1"/>
  <c r="Z789" i="1"/>
  <c r="AK789" i="1"/>
  <c r="AG789" i="1"/>
  <c r="AI230" i="1"/>
  <c r="AE230" i="1"/>
  <c r="AA230" i="1"/>
  <c r="AD230" i="1"/>
  <c r="AH230" i="1"/>
  <c r="AC230" i="1"/>
  <c r="Z230" i="1"/>
  <c r="AB230" i="1"/>
  <c r="AG230" i="1"/>
  <c r="AL230" i="1"/>
  <c r="AN230" i="1"/>
  <c r="AO230" i="1" s="1"/>
  <c r="AP230" i="1" s="1"/>
  <c r="AQ230" i="1" s="1"/>
  <c r="AR230" i="1" s="1"/>
  <c r="AS230" i="1" s="1"/>
  <c r="AT230" i="1" s="1"/>
  <c r="AU230" i="1" s="1"/>
  <c r="AV230" i="1" s="1"/>
  <c r="AW230" i="1" s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AK230" i="1"/>
  <c r="AF230" i="1"/>
  <c r="AJ230" i="1"/>
  <c r="AM230" i="1"/>
  <c r="AG693" i="1"/>
  <c r="AC693" i="1"/>
  <c r="AN693" i="1"/>
  <c r="AJ693" i="1"/>
  <c r="AF693" i="1"/>
  <c r="AB693" i="1"/>
  <c r="AM693" i="1"/>
  <c r="AA693" i="1"/>
  <c r="AE693" i="1"/>
  <c r="AI693" i="1"/>
  <c r="AL693" i="1"/>
  <c r="AH693" i="1"/>
  <c r="AD693" i="1"/>
  <c r="Z693" i="1"/>
  <c r="AK693" i="1"/>
  <c r="AC318" i="1"/>
  <c r="AN318" i="1"/>
  <c r="AO318" i="1" s="1"/>
  <c r="AP318" i="1" s="1"/>
  <c r="AQ318" i="1" s="1"/>
  <c r="AR318" i="1" s="1"/>
  <c r="AS318" i="1" s="1"/>
  <c r="AT318" i="1" s="1"/>
  <c r="AU318" i="1" s="1"/>
  <c r="AV318" i="1" s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AJ318" i="1"/>
  <c r="AF318" i="1"/>
  <c r="AB318" i="1"/>
  <c r="AM318" i="1"/>
  <c r="AI318" i="1"/>
  <c r="AE318" i="1"/>
  <c r="AA318" i="1"/>
  <c r="AL318" i="1"/>
  <c r="Z318" i="1"/>
  <c r="AD318" i="1"/>
  <c r="AH318" i="1"/>
  <c r="AK318" i="1"/>
  <c r="AG318" i="1"/>
  <c r="AO336" i="1"/>
  <c r="AP336" i="1" s="1"/>
  <c r="AQ336" i="1" s="1"/>
  <c r="AR336" i="1" s="1"/>
  <c r="AS336" i="1" s="1"/>
  <c r="AT336" i="1" s="1"/>
  <c r="AU336" i="1" s="1"/>
  <c r="AV336" i="1" s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BG336" i="1" s="1"/>
  <c r="BH336" i="1" s="1"/>
  <c r="AN607" i="1"/>
  <c r="AO607" i="1" s="1"/>
  <c r="AP607" i="1" s="1"/>
  <c r="AQ607" i="1" s="1"/>
  <c r="AR607" i="1" s="1"/>
  <c r="AS607" i="1" s="1"/>
  <c r="AT607" i="1" s="1"/>
  <c r="AU607" i="1" s="1"/>
  <c r="AV607" i="1" s="1"/>
  <c r="AW607" i="1" s="1"/>
  <c r="AX607" i="1" s="1"/>
  <c r="AY607" i="1" s="1"/>
  <c r="AZ607" i="1" s="1"/>
  <c r="BA607" i="1" s="1"/>
  <c r="BB607" i="1" s="1"/>
  <c r="BC607" i="1" s="1"/>
  <c r="BD607" i="1" s="1"/>
  <c r="BE607" i="1" s="1"/>
  <c r="BF607" i="1" s="1"/>
  <c r="BG607" i="1" s="1"/>
  <c r="BH607" i="1" s="1"/>
  <c r="AK607" i="1"/>
  <c r="AM607" i="1"/>
  <c r="AC607" i="1"/>
  <c r="AE607" i="1"/>
  <c r="AJ607" i="1"/>
  <c r="AL607" i="1"/>
  <c r="AB607" i="1"/>
  <c r="AI607" i="1"/>
  <c r="AH607" i="1"/>
  <c r="AF607" i="1"/>
  <c r="Z607" i="1"/>
  <c r="AD607" i="1"/>
  <c r="AG607" i="1"/>
  <c r="AA607" i="1"/>
  <c r="AL570" i="1"/>
  <c r="AN570" i="1"/>
  <c r="AO570" i="1" s="1"/>
  <c r="AP570" i="1" s="1"/>
  <c r="AQ570" i="1" s="1"/>
  <c r="AR570" i="1" s="1"/>
  <c r="AS570" i="1" s="1"/>
  <c r="AT570" i="1" s="1"/>
  <c r="AU570" i="1" s="1"/>
  <c r="AV570" i="1" s="1"/>
  <c r="AW570" i="1" s="1"/>
  <c r="AX570" i="1" s="1"/>
  <c r="AY570" i="1" s="1"/>
  <c r="AZ570" i="1" s="1"/>
  <c r="BA570" i="1" s="1"/>
  <c r="BB570" i="1" s="1"/>
  <c r="BC570" i="1" s="1"/>
  <c r="BD570" i="1" s="1"/>
  <c r="BE570" i="1" s="1"/>
  <c r="BF570" i="1" s="1"/>
  <c r="BG570" i="1" s="1"/>
  <c r="BH570" i="1" s="1"/>
  <c r="AC570" i="1"/>
  <c r="AD570" i="1"/>
  <c r="AB570" i="1"/>
  <c r="AI570" i="1"/>
  <c r="AK570" i="1"/>
  <c r="AM570" i="1"/>
  <c r="AE570" i="1"/>
  <c r="AJ570" i="1"/>
  <c r="AG570" i="1"/>
  <c r="AH570" i="1"/>
  <c r="AA570" i="1"/>
  <c r="AF570" i="1"/>
  <c r="Z570" i="1"/>
  <c r="AF400" i="1"/>
  <c r="AI400" i="1"/>
  <c r="AM400" i="1"/>
  <c r="AC400" i="1"/>
  <c r="AE400" i="1"/>
  <c r="AA400" i="1"/>
  <c r="AL400" i="1"/>
  <c r="AH400" i="1"/>
  <c r="AD400" i="1"/>
  <c r="Z400" i="1"/>
  <c r="AJ400" i="1"/>
  <c r="AG400" i="1"/>
  <c r="AB400" i="1"/>
  <c r="AN400" i="1"/>
  <c r="AO400" i="1" s="1"/>
  <c r="AP400" i="1" s="1"/>
  <c r="AQ400" i="1" s="1"/>
  <c r="AR400" i="1" s="1"/>
  <c r="AS400" i="1" s="1"/>
  <c r="AT400" i="1" s="1"/>
  <c r="AU400" i="1" s="1"/>
  <c r="AV400" i="1" s="1"/>
  <c r="AW400" i="1" s="1"/>
  <c r="AX400" i="1" s="1"/>
  <c r="AY400" i="1" s="1"/>
  <c r="AZ400" i="1" s="1"/>
  <c r="BA400" i="1" s="1"/>
  <c r="BB400" i="1" s="1"/>
  <c r="BC400" i="1" s="1"/>
  <c r="BD400" i="1" s="1"/>
  <c r="BE400" i="1" s="1"/>
  <c r="BF400" i="1" s="1"/>
  <c r="BG400" i="1" s="1"/>
  <c r="BH400" i="1" s="1"/>
  <c r="AK400" i="1"/>
  <c r="AD353" i="1"/>
  <c r="Z353" i="1"/>
  <c r="AK353" i="1"/>
  <c r="AG353" i="1"/>
  <c r="AC353" i="1"/>
  <c r="AN353" i="1"/>
  <c r="AO353" i="1" s="1"/>
  <c r="AP353" i="1" s="1"/>
  <c r="AQ353" i="1" s="1"/>
  <c r="AR353" i="1" s="1"/>
  <c r="AS353" i="1" s="1"/>
  <c r="AT353" i="1" s="1"/>
  <c r="AU353" i="1" s="1"/>
  <c r="AV353" i="1" s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AI353" i="1"/>
  <c r="AF353" i="1"/>
  <c r="AA353" i="1"/>
  <c r="AM353" i="1"/>
  <c r="AJ353" i="1"/>
  <c r="AE353" i="1"/>
  <c r="AH353" i="1"/>
  <c r="AL353" i="1"/>
  <c r="AB353" i="1"/>
  <c r="AN341" i="1"/>
  <c r="AO341" i="1" s="1"/>
  <c r="AP341" i="1" s="1"/>
  <c r="AQ341" i="1" s="1"/>
  <c r="AR341" i="1" s="1"/>
  <c r="AS341" i="1" s="1"/>
  <c r="AT341" i="1" s="1"/>
  <c r="AU341" i="1" s="1"/>
  <c r="AV341" i="1" s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AJ341" i="1"/>
  <c r="AF341" i="1"/>
  <c r="AB341" i="1"/>
  <c r="AM341" i="1"/>
  <c r="AA341" i="1"/>
  <c r="AE341" i="1"/>
  <c r="Z341" i="1"/>
  <c r="AL341" i="1"/>
  <c r="AI341" i="1"/>
  <c r="AD341" i="1"/>
  <c r="AH341" i="1"/>
  <c r="AK341" i="1"/>
  <c r="AG341" i="1"/>
  <c r="AC341" i="1"/>
  <c r="AE191" i="1"/>
  <c r="AA191" i="1"/>
  <c r="AL191" i="1"/>
  <c r="AN191" i="1"/>
  <c r="AO191" i="1" s="1"/>
  <c r="AP191" i="1" s="1"/>
  <c r="AQ191" i="1" s="1"/>
  <c r="AR191" i="1" s="1"/>
  <c r="AS191" i="1" s="1"/>
  <c r="AT191" i="1" s="1"/>
  <c r="AU191" i="1" s="1"/>
  <c r="AV191" i="1" s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Z191" i="1"/>
  <c r="AD191" i="1"/>
  <c r="AH191" i="1"/>
  <c r="AK191" i="1"/>
  <c r="AG191" i="1"/>
  <c r="AJ191" i="1"/>
  <c r="AC191" i="1"/>
  <c r="AF191" i="1"/>
  <c r="AB191" i="1"/>
  <c r="AM191" i="1"/>
  <c r="AI191" i="1"/>
  <c r="AO349" i="1"/>
  <c r="AP349" i="1" s="1"/>
  <c r="AQ349" i="1" s="1"/>
  <c r="AR349" i="1" s="1"/>
  <c r="AS349" i="1" s="1"/>
  <c r="AT349" i="1" s="1"/>
  <c r="AU349" i="1" s="1"/>
  <c r="AV349" i="1" s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BG349" i="1" s="1"/>
  <c r="BH349" i="1" s="1"/>
  <c r="AC507" i="1"/>
  <c r="AM507" i="1"/>
  <c r="AB507" i="1"/>
  <c r="AE507" i="1"/>
  <c r="AN507" i="1"/>
  <c r="AO507" i="1" s="1"/>
  <c r="AP507" i="1" s="1"/>
  <c r="AQ507" i="1" s="1"/>
  <c r="AR507" i="1" s="1"/>
  <c r="AS507" i="1" s="1"/>
  <c r="AT507" i="1" s="1"/>
  <c r="AU507" i="1" s="1"/>
  <c r="AV507" i="1" s="1"/>
  <c r="AW507" i="1" s="1"/>
  <c r="AX507" i="1" s="1"/>
  <c r="AY507" i="1" s="1"/>
  <c r="AZ507" i="1" s="1"/>
  <c r="BA507" i="1" s="1"/>
  <c r="BB507" i="1" s="1"/>
  <c r="BC507" i="1" s="1"/>
  <c r="BD507" i="1" s="1"/>
  <c r="BE507" i="1" s="1"/>
  <c r="BF507" i="1" s="1"/>
  <c r="BG507" i="1" s="1"/>
  <c r="BH507" i="1" s="1"/>
  <c r="AH507" i="1"/>
  <c r="AL507" i="1"/>
  <c r="AA507" i="1"/>
  <c r="AJ507" i="1"/>
  <c r="AD507" i="1"/>
  <c r="AK507" i="1"/>
  <c r="Z507" i="1"/>
  <c r="AI507" i="1"/>
  <c r="AF507" i="1"/>
  <c r="AG507" i="1"/>
  <c r="AB75" i="1"/>
  <c r="AM75" i="1"/>
  <c r="AI75" i="1"/>
  <c r="AE75" i="1"/>
  <c r="AA75" i="1"/>
  <c r="AD75" i="1"/>
  <c r="AH75" i="1"/>
  <c r="AL75" i="1"/>
  <c r="Z75" i="1"/>
  <c r="AK75" i="1"/>
  <c r="AG75" i="1"/>
  <c r="AC75" i="1"/>
  <c r="AN75" i="1"/>
  <c r="AO75" i="1" s="1"/>
  <c r="AP75" i="1" s="1"/>
  <c r="AQ75" i="1" s="1"/>
  <c r="AR75" i="1" s="1"/>
  <c r="AS75" i="1" s="1"/>
  <c r="AT75" i="1" s="1"/>
  <c r="AU75" i="1" s="1"/>
  <c r="AV75" i="1" s="1"/>
  <c r="AW75" i="1" s="1"/>
  <c r="AX75" i="1" s="1"/>
  <c r="AY75" i="1" s="1"/>
  <c r="AZ75" i="1" s="1"/>
  <c r="BA75" i="1" s="1"/>
  <c r="BB75" i="1" s="1"/>
  <c r="BC75" i="1" s="1"/>
  <c r="BD75" i="1" s="1"/>
  <c r="BE75" i="1" s="1"/>
  <c r="BF75" i="1" s="1"/>
  <c r="BG75" i="1" s="1"/>
  <c r="BH75" i="1" s="1"/>
  <c r="AJ75" i="1"/>
  <c r="AF75" i="1"/>
  <c r="AA337" i="1"/>
  <c r="AL337" i="1"/>
  <c r="AH337" i="1"/>
  <c r="AD337" i="1"/>
  <c r="Z337" i="1"/>
  <c r="AK337" i="1"/>
  <c r="AG337" i="1"/>
  <c r="AC337" i="1"/>
  <c r="AN337" i="1"/>
  <c r="AO337" i="1" s="1"/>
  <c r="AP337" i="1" s="1"/>
  <c r="AQ337" i="1" s="1"/>
  <c r="AR337" i="1" s="1"/>
  <c r="AS337" i="1" s="1"/>
  <c r="AT337" i="1" s="1"/>
  <c r="AU337" i="1" s="1"/>
  <c r="AV337" i="1" s="1"/>
  <c r="AW337" i="1" s="1"/>
  <c r="AX337" i="1" s="1"/>
  <c r="AY337" i="1" s="1"/>
  <c r="AZ337" i="1" s="1"/>
  <c r="BA337" i="1" s="1"/>
  <c r="BB337" i="1" s="1"/>
  <c r="BC337" i="1" s="1"/>
  <c r="BD337" i="1" s="1"/>
  <c r="BE337" i="1" s="1"/>
  <c r="BF337" i="1" s="1"/>
  <c r="BG337" i="1" s="1"/>
  <c r="BH337" i="1" s="1"/>
  <c r="AJ337" i="1"/>
  <c r="AM337" i="1"/>
  <c r="AB337" i="1"/>
  <c r="AF337" i="1"/>
  <c r="AI337" i="1"/>
  <c r="AE337" i="1"/>
  <c r="AH451" i="1"/>
  <c r="Z451" i="1"/>
  <c r="AE451" i="1"/>
  <c r="AB451" i="1"/>
  <c r="AA451" i="1"/>
  <c r="AG451" i="1"/>
  <c r="AC451" i="1"/>
  <c r="AN451" i="1"/>
  <c r="AO451" i="1" s="1"/>
  <c r="AP451" i="1" s="1"/>
  <c r="AQ451" i="1" s="1"/>
  <c r="AR451" i="1" s="1"/>
  <c r="AS451" i="1" s="1"/>
  <c r="AT451" i="1" s="1"/>
  <c r="AU451" i="1" s="1"/>
  <c r="AV451" i="1" s="1"/>
  <c r="AW451" i="1" s="1"/>
  <c r="AX451" i="1" s="1"/>
  <c r="AY451" i="1" s="1"/>
  <c r="AZ451" i="1" s="1"/>
  <c r="BA451" i="1" s="1"/>
  <c r="BB451" i="1" s="1"/>
  <c r="BC451" i="1" s="1"/>
  <c r="BD451" i="1" s="1"/>
  <c r="BE451" i="1" s="1"/>
  <c r="BF451" i="1" s="1"/>
  <c r="BG451" i="1" s="1"/>
  <c r="BH451" i="1" s="1"/>
  <c r="AL451" i="1"/>
  <c r="AD451" i="1"/>
  <c r="AJ451" i="1"/>
  <c r="AM451" i="1"/>
  <c r="AI451" i="1"/>
  <c r="AK451" i="1"/>
  <c r="AF451" i="1"/>
  <c r="AB42" i="1"/>
  <c r="AF42" i="1"/>
  <c r="AI42" i="1"/>
  <c r="AE42" i="1"/>
  <c r="AA42" i="1"/>
  <c r="AL42" i="1"/>
  <c r="AH42" i="1"/>
  <c r="AD42" i="1"/>
  <c r="Z42" i="1"/>
  <c r="AK42" i="1"/>
  <c r="AG42" i="1"/>
  <c r="AC42" i="1"/>
  <c r="AN42" i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AJ42" i="1"/>
  <c r="AM42" i="1"/>
  <c r="Z73" i="1"/>
  <c r="AL73" i="1"/>
  <c r="AG73" i="1"/>
  <c r="AK73" i="1"/>
  <c r="AN73" i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AJ73" i="1"/>
  <c r="AF73" i="1"/>
  <c r="AB73" i="1"/>
  <c r="AM73" i="1"/>
  <c r="AI73" i="1"/>
  <c r="AE73" i="1"/>
  <c r="AA73" i="1"/>
  <c r="AD73" i="1"/>
  <c r="AH73" i="1"/>
  <c r="AC73" i="1"/>
  <c r="AK475" i="1"/>
  <c r="AG475" i="1"/>
  <c r="AC475" i="1"/>
  <c r="AN475" i="1"/>
  <c r="AO475" i="1" s="1"/>
  <c r="AP475" i="1" s="1"/>
  <c r="AQ475" i="1" s="1"/>
  <c r="AR475" i="1" s="1"/>
  <c r="AS475" i="1" s="1"/>
  <c r="AT475" i="1" s="1"/>
  <c r="AU475" i="1" s="1"/>
  <c r="AV475" i="1" s="1"/>
  <c r="AW475" i="1" s="1"/>
  <c r="AX475" i="1" s="1"/>
  <c r="AY475" i="1" s="1"/>
  <c r="AZ475" i="1" s="1"/>
  <c r="BA475" i="1" s="1"/>
  <c r="BB475" i="1" s="1"/>
  <c r="BC475" i="1" s="1"/>
  <c r="BD475" i="1" s="1"/>
  <c r="BE475" i="1" s="1"/>
  <c r="BF475" i="1" s="1"/>
  <c r="BG475" i="1" s="1"/>
  <c r="BH475" i="1" s="1"/>
  <c r="AJ475" i="1"/>
  <c r="AF475" i="1"/>
  <c r="AM475" i="1"/>
  <c r="AB475" i="1"/>
  <c r="AE475" i="1"/>
  <c r="AI475" i="1"/>
  <c r="AD475" i="1"/>
  <c r="AA475" i="1"/>
  <c r="AH475" i="1"/>
  <c r="AL475" i="1"/>
  <c r="Z475" i="1"/>
  <c r="AL241" i="1"/>
  <c r="AH241" i="1"/>
  <c r="AD241" i="1"/>
  <c r="Z241" i="1"/>
  <c r="AI241" i="1"/>
  <c r="AG241" i="1"/>
  <c r="AC241" i="1"/>
  <c r="AN241" i="1"/>
  <c r="AO241" i="1" s="1"/>
  <c r="AP241" i="1" s="1"/>
  <c r="AQ241" i="1" s="1"/>
  <c r="AR241" i="1" s="1"/>
  <c r="AS241" i="1" s="1"/>
  <c r="AT241" i="1" s="1"/>
  <c r="AU241" i="1" s="1"/>
  <c r="AV241" i="1" s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BG241" i="1" s="1"/>
  <c r="BH241" i="1" s="1"/>
  <c r="AB241" i="1"/>
  <c r="AF241" i="1"/>
  <c r="AA241" i="1"/>
  <c r="AM241" i="1"/>
  <c r="AK241" i="1"/>
  <c r="AE241" i="1"/>
  <c r="AJ241" i="1"/>
  <c r="AK562" i="1"/>
  <c r="AN562" i="1"/>
  <c r="AO562" i="1" s="1"/>
  <c r="AP562" i="1" s="1"/>
  <c r="AQ562" i="1" s="1"/>
  <c r="AR562" i="1" s="1"/>
  <c r="AS562" i="1" s="1"/>
  <c r="AT562" i="1" s="1"/>
  <c r="AU562" i="1" s="1"/>
  <c r="AV562" i="1" s="1"/>
  <c r="AW562" i="1" s="1"/>
  <c r="AX562" i="1" s="1"/>
  <c r="AY562" i="1" s="1"/>
  <c r="AZ562" i="1" s="1"/>
  <c r="BA562" i="1" s="1"/>
  <c r="BB562" i="1" s="1"/>
  <c r="BC562" i="1" s="1"/>
  <c r="BD562" i="1" s="1"/>
  <c r="BE562" i="1" s="1"/>
  <c r="BF562" i="1" s="1"/>
  <c r="BG562" i="1" s="1"/>
  <c r="BH562" i="1" s="1"/>
  <c r="AC562" i="1"/>
  <c r="AA562" i="1"/>
  <c r="AG562" i="1"/>
  <c r="AM562" i="1"/>
  <c r="AI562" i="1"/>
  <c r="AJ562" i="1"/>
  <c r="AH562" i="1"/>
  <c r="Z562" i="1"/>
  <c r="AF562" i="1"/>
  <c r="AL562" i="1"/>
  <c r="AE562" i="1"/>
  <c r="AD562" i="1"/>
  <c r="AB562" i="1"/>
  <c r="AM238" i="1"/>
  <c r="AI238" i="1"/>
  <c r="AE238" i="1"/>
  <c r="AH238" i="1"/>
  <c r="AL238" i="1"/>
  <c r="AG238" i="1"/>
  <c r="AD238" i="1"/>
  <c r="AA238" i="1"/>
  <c r="AK238" i="1"/>
  <c r="Z238" i="1"/>
  <c r="AC238" i="1"/>
  <c r="AN238" i="1"/>
  <c r="AO238" i="1" s="1"/>
  <c r="AP238" i="1" s="1"/>
  <c r="AQ238" i="1" s="1"/>
  <c r="AR238" i="1" s="1"/>
  <c r="AS238" i="1" s="1"/>
  <c r="AT238" i="1" s="1"/>
  <c r="AU238" i="1" s="1"/>
  <c r="AV238" i="1" s="1"/>
  <c r="AW238" i="1" s="1"/>
  <c r="AX238" i="1" s="1"/>
  <c r="AY238" i="1" s="1"/>
  <c r="AZ238" i="1" s="1"/>
  <c r="BA238" i="1" s="1"/>
  <c r="BB238" i="1" s="1"/>
  <c r="BC238" i="1" s="1"/>
  <c r="BD238" i="1" s="1"/>
  <c r="BE238" i="1" s="1"/>
  <c r="BF238" i="1" s="1"/>
  <c r="BG238" i="1" s="1"/>
  <c r="BH238" i="1" s="1"/>
  <c r="AJ238" i="1"/>
  <c r="AF238" i="1"/>
  <c r="AB238" i="1"/>
  <c r="AN263" i="1"/>
  <c r="AO263" i="1" s="1"/>
  <c r="AP263" i="1" s="1"/>
  <c r="AQ263" i="1" s="1"/>
  <c r="AR263" i="1" s="1"/>
  <c r="AS263" i="1" s="1"/>
  <c r="AT263" i="1" s="1"/>
  <c r="AU263" i="1" s="1"/>
  <c r="AV263" i="1" s="1"/>
  <c r="AW263" i="1" s="1"/>
  <c r="AX263" i="1" s="1"/>
  <c r="AY263" i="1" s="1"/>
  <c r="AZ263" i="1" s="1"/>
  <c r="BA263" i="1" s="1"/>
  <c r="BB263" i="1" s="1"/>
  <c r="BC263" i="1" s="1"/>
  <c r="BD263" i="1" s="1"/>
  <c r="BE263" i="1" s="1"/>
  <c r="BF263" i="1" s="1"/>
  <c r="BG263" i="1" s="1"/>
  <c r="BH263" i="1" s="1"/>
  <c r="AJ263" i="1"/>
  <c r="AF263" i="1"/>
  <c r="AI263" i="1"/>
  <c r="AM263" i="1"/>
  <c r="AB263" i="1"/>
  <c r="AE263" i="1"/>
  <c r="AA263" i="1"/>
  <c r="AH263" i="1"/>
  <c r="AL263" i="1"/>
  <c r="AD263" i="1"/>
  <c r="Z263" i="1"/>
  <c r="AK263" i="1"/>
  <c r="AG263" i="1"/>
  <c r="AC263" i="1"/>
  <c r="AF249" i="1"/>
  <c r="AB249" i="1"/>
  <c r="AM249" i="1"/>
  <c r="AA249" i="1"/>
  <c r="AK249" i="1"/>
  <c r="AE249" i="1"/>
  <c r="Z249" i="1"/>
  <c r="AL249" i="1"/>
  <c r="AI249" i="1"/>
  <c r="AD249" i="1"/>
  <c r="AH249" i="1"/>
  <c r="AG249" i="1"/>
  <c r="AN249" i="1"/>
  <c r="AO249" i="1" s="1"/>
  <c r="AP249" i="1" s="1"/>
  <c r="AQ249" i="1" s="1"/>
  <c r="AR249" i="1" s="1"/>
  <c r="AS249" i="1" s="1"/>
  <c r="AT249" i="1" s="1"/>
  <c r="AU249" i="1" s="1"/>
  <c r="AV249" i="1" s="1"/>
  <c r="AW249" i="1" s="1"/>
  <c r="AX249" i="1" s="1"/>
  <c r="AY249" i="1" s="1"/>
  <c r="AZ249" i="1" s="1"/>
  <c r="BA249" i="1" s="1"/>
  <c r="BB249" i="1" s="1"/>
  <c r="BC249" i="1" s="1"/>
  <c r="BD249" i="1" s="1"/>
  <c r="BE249" i="1" s="1"/>
  <c r="BF249" i="1" s="1"/>
  <c r="BG249" i="1" s="1"/>
  <c r="BH249" i="1" s="1"/>
  <c r="AC249" i="1"/>
  <c r="AJ249" i="1"/>
  <c r="AC500" i="1"/>
  <c r="AI500" i="1"/>
  <c r="AD500" i="1"/>
  <c r="AF500" i="1"/>
  <c r="AN500" i="1"/>
  <c r="AO500" i="1" s="1"/>
  <c r="AP500" i="1" s="1"/>
  <c r="AQ500" i="1" s="1"/>
  <c r="AR500" i="1" s="1"/>
  <c r="AS500" i="1" s="1"/>
  <c r="AT500" i="1" s="1"/>
  <c r="AU500" i="1" s="1"/>
  <c r="AV500" i="1" s="1"/>
  <c r="AW500" i="1" s="1"/>
  <c r="AX500" i="1" s="1"/>
  <c r="AY500" i="1" s="1"/>
  <c r="AZ500" i="1" s="1"/>
  <c r="BA500" i="1" s="1"/>
  <c r="BB500" i="1" s="1"/>
  <c r="BC500" i="1" s="1"/>
  <c r="BD500" i="1" s="1"/>
  <c r="BE500" i="1" s="1"/>
  <c r="BF500" i="1" s="1"/>
  <c r="BG500" i="1" s="1"/>
  <c r="BH500" i="1" s="1"/>
  <c r="AE500" i="1"/>
  <c r="AB500" i="1"/>
  <c r="AH500" i="1"/>
  <c r="AM500" i="1"/>
  <c r="Z500" i="1"/>
  <c r="AA500" i="1"/>
  <c r="AG500" i="1"/>
  <c r="AL500" i="1"/>
  <c r="AJ500" i="1"/>
  <c r="AK500" i="1"/>
  <c r="AC600" i="1"/>
  <c r="AB600" i="1"/>
  <c r="AJ600" i="1"/>
  <c r="AM600" i="1"/>
  <c r="AG600" i="1"/>
  <c r="AI600" i="1"/>
  <c r="AL600" i="1"/>
  <c r="AN600" i="1"/>
  <c r="AO600" i="1" s="1"/>
  <c r="AP600" i="1" s="1"/>
  <c r="AQ600" i="1" s="1"/>
  <c r="AR600" i="1" s="1"/>
  <c r="AS600" i="1" s="1"/>
  <c r="AT600" i="1" s="1"/>
  <c r="AU600" i="1" s="1"/>
  <c r="AV600" i="1" s="1"/>
  <c r="AW600" i="1" s="1"/>
  <c r="AX600" i="1" s="1"/>
  <c r="AY600" i="1" s="1"/>
  <c r="AZ600" i="1" s="1"/>
  <c r="BA600" i="1" s="1"/>
  <c r="BB600" i="1" s="1"/>
  <c r="BC600" i="1" s="1"/>
  <c r="BD600" i="1" s="1"/>
  <c r="BE600" i="1" s="1"/>
  <c r="BF600" i="1" s="1"/>
  <c r="BG600" i="1" s="1"/>
  <c r="BH600" i="1" s="1"/>
  <c r="AA600" i="1"/>
  <c r="AF600" i="1"/>
  <c r="Z600" i="1"/>
  <c r="AD600" i="1"/>
  <c r="AH600" i="1"/>
  <c r="AK600" i="1"/>
  <c r="AE600" i="1"/>
  <c r="AC281" i="1"/>
  <c r="AF281" i="1"/>
  <c r="AJ281" i="1"/>
  <c r="AE281" i="1"/>
  <c r="AK281" i="1"/>
  <c r="AB281" i="1"/>
  <c r="AN281" i="1"/>
  <c r="AO281" i="1" s="1"/>
  <c r="AP281" i="1" s="1"/>
  <c r="AQ281" i="1" s="1"/>
  <c r="AR281" i="1" s="1"/>
  <c r="AS281" i="1" s="1"/>
  <c r="AT281" i="1" s="1"/>
  <c r="AU281" i="1" s="1"/>
  <c r="AV281" i="1" s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AH281" i="1"/>
  <c r="AI281" i="1"/>
  <c r="AM281" i="1"/>
  <c r="AG281" i="1"/>
  <c r="AA281" i="1"/>
  <c r="AL281" i="1"/>
  <c r="AD281" i="1"/>
  <c r="Z281" i="1"/>
  <c r="AO363" i="1"/>
  <c r="AP363" i="1" s="1"/>
  <c r="AQ363" i="1" s="1"/>
  <c r="AR363" i="1" s="1"/>
  <c r="AS363" i="1" s="1"/>
  <c r="AT363" i="1" s="1"/>
  <c r="AU363" i="1" s="1"/>
  <c r="AV363" i="1" s="1"/>
  <c r="AW363" i="1" s="1"/>
  <c r="AX363" i="1" s="1"/>
  <c r="AY363" i="1" s="1"/>
  <c r="AZ363" i="1" s="1"/>
  <c r="BA363" i="1" s="1"/>
  <c r="BB363" i="1" s="1"/>
  <c r="BC363" i="1" s="1"/>
  <c r="BD363" i="1" s="1"/>
  <c r="BE363" i="1" s="1"/>
  <c r="BF363" i="1" s="1"/>
  <c r="BG363" i="1" s="1"/>
  <c r="BH363" i="1" s="1"/>
  <c r="AL635" i="1"/>
  <c r="AH635" i="1"/>
  <c r="AD635" i="1"/>
  <c r="Z635" i="1"/>
  <c r="AK635" i="1"/>
  <c r="AG635" i="1"/>
  <c r="AC635" i="1"/>
  <c r="AN635" i="1"/>
  <c r="AJ635" i="1"/>
  <c r="AF635" i="1"/>
  <c r="AI635" i="1"/>
  <c r="AM635" i="1"/>
  <c r="AB635" i="1"/>
  <c r="AE635" i="1"/>
  <c r="AA635" i="1"/>
  <c r="AA592" i="1"/>
  <c r="AC592" i="1"/>
  <c r="AH592" i="1"/>
  <c r="AK592" i="1"/>
  <c r="Z592" i="1"/>
  <c r="AL592" i="1"/>
  <c r="AD592" i="1"/>
  <c r="AN592" i="1"/>
  <c r="AO592" i="1" s="1"/>
  <c r="AP592" i="1" s="1"/>
  <c r="AQ592" i="1" s="1"/>
  <c r="AR592" i="1" s="1"/>
  <c r="AS592" i="1" s="1"/>
  <c r="AT592" i="1" s="1"/>
  <c r="AU592" i="1" s="1"/>
  <c r="AV592" i="1" s="1"/>
  <c r="AW592" i="1" s="1"/>
  <c r="AX592" i="1" s="1"/>
  <c r="AY592" i="1" s="1"/>
  <c r="AZ592" i="1" s="1"/>
  <c r="BA592" i="1" s="1"/>
  <c r="BB592" i="1" s="1"/>
  <c r="BC592" i="1" s="1"/>
  <c r="BD592" i="1" s="1"/>
  <c r="BE592" i="1" s="1"/>
  <c r="BF592" i="1" s="1"/>
  <c r="BG592" i="1" s="1"/>
  <c r="BH592" i="1" s="1"/>
  <c r="AJ592" i="1"/>
  <c r="AB592" i="1"/>
  <c r="AI592" i="1"/>
  <c r="AF592" i="1"/>
  <c r="AG592" i="1"/>
  <c r="AM592" i="1"/>
  <c r="AE592" i="1"/>
  <c r="AJ621" i="1"/>
  <c r="AG621" i="1"/>
  <c r="AB621" i="1"/>
  <c r="AM621" i="1"/>
  <c r="AI621" i="1"/>
  <c r="AE621" i="1"/>
  <c r="AA621" i="1"/>
  <c r="AL621" i="1"/>
  <c r="AN621" i="1"/>
  <c r="AO621" i="1" s="1"/>
  <c r="AP621" i="1" s="1"/>
  <c r="AQ621" i="1" s="1"/>
  <c r="AR621" i="1" s="1"/>
  <c r="AS621" i="1" s="1"/>
  <c r="AT621" i="1" s="1"/>
  <c r="AU621" i="1" s="1"/>
  <c r="AV621" i="1" s="1"/>
  <c r="AW621" i="1" s="1"/>
  <c r="AX621" i="1" s="1"/>
  <c r="AY621" i="1" s="1"/>
  <c r="AZ621" i="1" s="1"/>
  <c r="BA621" i="1" s="1"/>
  <c r="BB621" i="1" s="1"/>
  <c r="BC621" i="1" s="1"/>
  <c r="BD621" i="1" s="1"/>
  <c r="BE621" i="1" s="1"/>
  <c r="BF621" i="1" s="1"/>
  <c r="BG621" i="1" s="1"/>
  <c r="BH621" i="1" s="1"/>
  <c r="AD621" i="1"/>
  <c r="AH621" i="1"/>
  <c r="AK621" i="1"/>
  <c r="AF621" i="1"/>
  <c r="AC621" i="1"/>
  <c r="Z621" i="1"/>
  <c r="AM192" i="1"/>
  <c r="AG192" i="1"/>
  <c r="AE192" i="1"/>
  <c r="AA192" i="1"/>
  <c r="AL192" i="1"/>
  <c r="Z192" i="1"/>
  <c r="AD192" i="1"/>
  <c r="AI192" i="1"/>
  <c r="AK192" i="1"/>
  <c r="AH192" i="1"/>
  <c r="AC192" i="1"/>
  <c r="AN192" i="1"/>
  <c r="AO192" i="1" s="1"/>
  <c r="AP192" i="1" s="1"/>
  <c r="AQ192" i="1" s="1"/>
  <c r="AR192" i="1" s="1"/>
  <c r="AS192" i="1" s="1"/>
  <c r="AT192" i="1" s="1"/>
  <c r="AU192" i="1" s="1"/>
  <c r="AV192" i="1" s="1"/>
  <c r="AW192" i="1" s="1"/>
  <c r="AX192" i="1" s="1"/>
  <c r="AY192" i="1" s="1"/>
  <c r="AZ192" i="1" s="1"/>
  <c r="BA192" i="1" s="1"/>
  <c r="BB192" i="1" s="1"/>
  <c r="BC192" i="1" s="1"/>
  <c r="BD192" i="1" s="1"/>
  <c r="BE192" i="1" s="1"/>
  <c r="BF192" i="1" s="1"/>
  <c r="BG192" i="1" s="1"/>
  <c r="BH192" i="1" s="1"/>
  <c r="AJ192" i="1"/>
  <c r="AF192" i="1"/>
  <c r="AB192" i="1"/>
  <c r="AM468" i="1"/>
  <c r="AI468" i="1"/>
  <c r="AE468" i="1"/>
  <c r="AA468" i="1"/>
  <c r="AL468" i="1"/>
  <c r="AH468" i="1"/>
  <c r="AD468" i="1"/>
  <c r="AG468" i="1"/>
  <c r="AK468" i="1"/>
  <c r="Z468" i="1"/>
  <c r="AC468" i="1"/>
  <c r="AN468" i="1"/>
  <c r="AO468" i="1" s="1"/>
  <c r="AP468" i="1" s="1"/>
  <c r="AQ468" i="1" s="1"/>
  <c r="AR468" i="1" s="1"/>
  <c r="AS468" i="1" s="1"/>
  <c r="AT468" i="1" s="1"/>
  <c r="AU468" i="1" s="1"/>
  <c r="AV468" i="1" s="1"/>
  <c r="AW468" i="1" s="1"/>
  <c r="AX468" i="1" s="1"/>
  <c r="AY468" i="1" s="1"/>
  <c r="AZ468" i="1" s="1"/>
  <c r="BA468" i="1" s="1"/>
  <c r="BB468" i="1" s="1"/>
  <c r="BC468" i="1" s="1"/>
  <c r="BD468" i="1" s="1"/>
  <c r="BE468" i="1" s="1"/>
  <c r="BF468" i="1" s="1"/>
  <c r="BG468" i="1" s="1"/>
  <c r="BH468" i="1" s="1"/>
  <c r="AJ468" i="1"/>
  <c r="AF468" i="1"/>
  <c r="AB468" i="1"/>
  <c r="AA720" i="1"/>
  <c r="AD720" i="1"/>
  <c r="AH720" i="1"/>
  <c r="AL720" i="1"/>
  <c r="Z720" i="1"/>
  <c r="AK720" i="1"/>
  <c r="AG720" i="1"/>
  <c r="AC720" i="1"/>
  <c r="AN720" i="1"/>
  <c r="AJ720" i="1"/>
  <c r="AF720" i="1"/>
  <c r="AB720" i="1"/>
  <c r="AM720" i="1"/>
  <c r="AI720" i="1"/>
  <c r="AE720" i="1"/>
  <c r="AH673" i="1"/>
  <c r="AC673" i="1"/>
  <c r="Z673" i="1"/>
  <c r="AM673" i="1"/>
  <c r="AG673" i="1"/>
  <c r="AE673" i="1"/>
  <c r="AN673" i="1"/>
  <c r="AJ673" i="1"/>
  <c r="AF673" i="1"/>
  <c r="AB673" i="1"/>
  <c r="AL673" i="1"/>
  <c r="AI673" i="1"/>
  <c r="AK673" i="1"/>
  <c r="AA673" i="1"/>
  <c r="AD673" i="1"/>
  <c r="AI616" i="1"/>
  <c r="AL616" i="1"/>
  <c r="AA616" i="1"/>
  <c r="AE616" i="1"/>
  <c r="AN616" i="1"/>
  <c r="AO616" i="1" s="1"/>
  <c r="AP616" i="1" s="1"/>
  <c r="AQ616" i="1" s="1"/>
  <c r="AR616" i="1" s="1"/>
  <c r="AS616" i="1" s="1"/>
  <c r="AT616" i="1" s="1"/>
  <c r="AU616" i="1" s="1"/>
  <c r="AV616" i="1" s="1"/>
  <c r="AW616" i="1" s="1"/>
  <c r="AX616" i="1" s="1"/>
  <c r="AY616" i="1" s="1"/>
  <c r="AZ616" i="1" s="1"/>
  <c r="BA616" i="1" s="1"/>
  <c r="BB616" i="1" s="1"/>
  <c r="BC616" i="1" s="1"/>
  <c r="BD616" i="1" s="1"/>
  <c r="BE616" i="1" s="1"/>
  <c r="BF616" i="1" s="1"/>
  <c r="BG616" i="1" s="1"/>
  <c r="BH616" i="1" s="1"/>
  <c r="AH616" i="1"/>
  <c r="AD616" i="1"/>
  <c r="Z616" i="1"/>
  <c r="AC616" i="1"/>
  <c r="AG616" i="1"/>
  <c r="AK616" i="1"/>
  <c r="AB616" i="1"/>
  <c r="AJ616" i="1"/>
  <c r="AF616" i="1"/>
  <c r="AM616" i="1"/>
  <c r="AN56" i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AJ56" i="1"/>
  <c r="AF56" i="1"/>
  <c r="AB56" i="1"/>
  <c r="AM56" i="1"/>
  <c r="AI56" i="1"/>
  <c r="AE56" i="1"/>
  <c r="AA56" i="1"/>
  <c r="AL56" i="1"/>
  <c r="AH56" i="1"/>
  <c r="AD56" i="1"/>
  <c r="AG56" i="1"/>
  <c r="AK56" i="1"/>
  <c r="Z56" i="1"/>
  <c r="AC56" i="1"/>
  <c r="AM259" i="1"/>
  <c r="AI259" i="1"/>
  <c r="AE259" i="1"/>
  <c r="AA259" i="1"/>
  <c r="AG259" i="1"/>
  <c r="AJ259" i="1"/>
  <c r="AL259" i="1"/>
  <c r="AH259" i="1"/>
  <c r="AK259" i="1"/>
  <c r="AD259" i="1"/>
  <c r="Z259" i="1"/>
  <c r="AN259" i="1"/>
  <c r="AO259" i="1" s="1"/>
  <c r="AP259" i="1" s="1"/>
  <c r="AQ259" i="1" s="1"/>
  <c r="AR259" i="1" s="1"/>
  <c r="AS259" i="1" s="1"/>
  <c r="AT259" i="1" s="1"/>
  <c r="AU259" i="1" s="1"/>
  <c r="AV259" i="1" s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AC259" i="1"/>
  <c r="AF259" i="1"/>
  <c r="AB259" i="1"/>
  <c r="Z718" i="1"/>
  <c r="AK718" i="1"/>
  <c r="AG718" i="1"/>
  <c r="AC718" i="1"/>
  <c r="AN718" i="1"/>
  <c r="AB718" i="1"/>
  <c r="AF718" i="1"/>
  <c r="AJ718" i="1"/>
  <c r="AM718" i="1"/>
  <c r="AI718" i="1"/>
  <c r="AE718" i="1"/>
  <c r="AA718" i="1"/>
  <c r="AL718" i="1"/>
  <c r="AH718" i="1"/>
  <c r="AD718" i="1"/>
  <c r="AA568" i="1"/>
  <c r="AN568" i="1"/>
  <c r="AO568" i="1" s="1"/>
  <c r="AP568" i="1" s="1"/>
  <c r="AQ568" i="1" s="1"/>
  <c r="AR568" i="1" s="1"/>
  <c r="AS568" i="1" s="1"/>
  <c r="AT568" i="1" s="1"/>
  <c r="AU568" i="1" s="1"/>
  <c r="AV568" i="1" s="1"/>
  <c r="AW568" i="1" s="1"/>
  <c r="AX568" i="1" s="1"/>
  <c r="AY568" i="1" s="1"/>
  <c r="AZ568" i="1" s="1"/>
  <c r="BA568" i="1" s="1"/>
  <c r="BB568" i="1" s="1"/>
  <c r="BC568" i="1" s="1"/>
  <c r="BD568" i="1" s="1"/>
  <c r="BE568" i="1" s="1"/>
  <c r="BF568" i="1" s="1"/>
  <c r="BG568" i="1" s="1"/>
  <c r="BH568" i="1" s="1"/>
  <c r="AL568" i="1"/>
  <c r="AH568" i="1"/>
  <c r="AJ568" i="1"/>
  <c r="Z568" i="1"/>
  <c r="AI568" i="1"/>
  <c r="AE568" i="1"/>
  <c r="AG568" i="1"/>
  <c r="AF568" i="1"/>
  <c r="AK568" i="1"/>
  <c r="AM568" i="1"/>
  <c r="AC568" i="1"/>
  <c r="AD568" i="1"/>
  <c r="AB568" i="1"/>
  <c r="Z464" i="1"/>
  <c r="AK464" i="1"/>
  <c r="AG464" i="1"/>
  <c r="AC464" i="1"/>
  <c r="AN464" i="1"/>
  <c r="AO464" i="1" s="1"/>
  <c r="AP464" i="1" s="1"/>
  <c r="AQ464" i="1" s="1"/>
  <c r="AR464" i="1" s="1"/>
  <c r="AS464" i="1" s="1"/>
  <c r="AT464" i="1" s="1"/>
  <c r="AU464" i="1" s="1"/>
  <c r="AV464" i="1" s="1"/>
  <c r="AW464" i="1" s="1"/>
  <c r="AX464" i="1" s="1"/>
  <c r="AY464" i="1" s="1"/>
  <c r="AZ464" i="1" s="1"/>
  <c r="BA464" i="1" s="1"/>
  <c r="BB464" i="1" s="1"/>
  <c r="BC464" i="1" s="1"/>
  <c r="BD464" i="1" s="1"/>
  <c r="BE464" i="1" s="1"/>
  <c r="BF464" i="1" s="1"/>
  <c r="BG464" i="1" s="1"/>
  <c r="BH464" i="1" s="1"/>
  <c r="AJ464" i="1"/>
  <c r="AF464" i="1"/>
  <c r="AB464" i="1"/>
  <c r="AM464" i="1"/>
  <c r="AI464" i="1"/>
  <c r="AE464" i="1"/>
  <c r="AA464" i="1"/>
  <c r="AL464" i="1"/>
  <c r="AH464" i="1"/>
  <c r="AD464" i="1"/>
  <c r="AH575" i="1"/>
  <c r="AG575" i="1"/>
  <c r="Z575" i="1"/>
  <c r="AF575" i="1"/>
  <c r="AB575" i="1"/>
  <c r="AC575" i="1"/>
  <c r="AN575" i="1"/>
  <c r="AO575" i="1" s="1"/>
  <c r="AP575" i="1" s="1"/>
  <c r="AQ575" i="1" s="1"/>
  <c r="AR575" i="1" s="1"/>
  <c r="AS575" i="1" s="1"/>
  <c r="AT575" i="1" s="1"/>
  <c r="AU575" i="1" s="1"/>
  <c r="AV575" i="1" s="1"/>
  <c r="AW575" i="1" s="1"/>
  <c r="AX575" i="1" s="1"/>
  <c r="AY575" i="1" s="1"/>
  <c r="AZ575" i="1" s="1"/>
  <c r="BA575" i="1" s="1"/>
  <c r="BB575" i="1" s="1"/>
  <c r="BC575" i="1" s="1"/>
  <c r="BD575" i="1" s="1"/>
  <c r="BE575" i="1" s="1"/>
  <c r="BF575" i="1" s="1"/>
  <c r="BG575" i="1" s="1"/>
  <c r="BH575" i="1" s="1"/>
  <c r="AM575" i="1"/>
  <c r="AA575" i="1"/>
  <c r="AE575" i="1"/>
  <c r="AK575" i="1"/>
  <c r="AL575" i="1"/>
  <c r="AJ575" i="1"/>
  <c r="AD575" i="1"/>
  <c r="AI575" i="1"/>
  <c r="AB212" i="1"/>
  <c r="AN212" i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AI212" i="1"/>
  <c r="AM212" i="1"/>
  <c r="AA212" i="1"/>
  <c r="AL212" i="1"/>
  <c r="AH212" i="1"/>
  <c r="AK212" i="1"/>
  <c r="AG212" i="1"/>
  <c r="AD212" i="1"/>
  <c r="Z212" i="1"/>
  <c r="AC212" i="1"/>
  <c r="AF212" i="1"/>
  <c r="AJ212" i="1"/>
  <c r="AE212" i="1"/>
  <c r="AD362" i="1"/>
  <c r="AN362" i="1"/>
  <c r="AO362" i="1" s="1"/>
  <c r="AP362" i="1" s="1"/>
  <c r="AQ362" i="1" s="1"/>
  <c r="AR362" i="1" s="1"/>
  <c r="AS362" i="1" s="1"/>
  <c r="AT362" i="1" s="1"/>
  <c r="AU362" i="1" s="1"/>
  <c r="AV362" i="1" s="1"/>
  <c r="AW362" i="1" s="1"/>
  <c r="AX362" i="1" s="1"/>
  <c r="AY362" i="1" s="1"/>
  <c r="AZ362" i="1" s="1"/>
  <c r="BA362" i="1" s="1"/>
  <c r="BB362" i="1" s="1"/>
  <c r="BC362" i="1" s="1"/>
  <c r="BD362" i="1" s="1"/>
  <c r="BE362" i="1" s="1"/>
  <c r="BF362" i="1" s="1"/>
  <c r="BG362" i="1" s="1"/>
  <c r="BH362" i="1" s="1"/>
  <c r="AK362" i="1"/>
  <c r="AH362" i="1"/>
  <c r="AC362" i="1"/>
  <c r="AF362" i="1"/>
  <c r="AJ362" i="1"/>
  <c r="Z362" i="1"/>
  <c r="AB362" i="1"/>
  <c r="AM362" i="1"/>
  <c r="AI362" i="1"/>
  <c r="AE362" i="1"/>
  <c r="AA362" i="1"/>
  <c r="AL362" i="1"/>
  <c r="AG362" i="1"/>
  <c r="AA401" i="1"/>
  <c r="AK401" i="1"/>
  <c r="AH401" i="1"/>
  <c r="AC401" i="1"/>
  <c r="Z401" i="1"/>
  <c r="AL401" i="1"/>
  <c r="AG401" i="1"/>
  <c r="AJ401" i="1"/>
  <c r="AN401" i="1"/>
  <c r="AO401" i="1" s="1"/>
  <c r="AP401" i="1" s="1"/>
  <c r="AQ401" i="1" s="1"/>
  <c r="AR401" i="1" s="1"/>
  <c r="AS401" i="1" s="1"/>
  <c r="AT401" i="1" s="1"/>
  <c r="AU401" i="1" s="1"/>
  <c r="AV401" i="1" s="1"/>
  <c r="AW401" i="1" s="1"/>
  <c r="AX401" i="1" s="1"/>
  <c r="AY401" i="1" s="1"/>
  <c r="AZ401" i="1" s="1"/>
  <c r="BA401" i="1" s="1"/>
  <c r="BB401" i="1" s="1"/>
  <c r="BC401" i="1" s="1"/>
  <c r="BD401" i="1" s="1"/>
  <c r="BE401" i="1" s="1"/>
  <c r="BF401" i="1" s="1"/>
  <c r="BG401" i="1" s="1"/>
  <c r="BH401" i="1" s="1"/>
  <c r="AD401" i="1"/>
  <c r="AF401" i="1"/>
  <c r="AB401" i="1"/>
  <c r="AM401" i="1"/>
  <c r="AI401" i="1"/>
  <c r="AE401" i="1"/>
  <c r="AH497" i="1"/>
  <c r="AJ497" i="1"/>
  <c r="AG497" i="1"/>
  <c r="AN497" i="1"/>
  <c r="AO497" i="1" s="1"/>
  <c r="AP497" i="1" s="1"/>
  <c r="AQ497" i="1" s="1"/>
  <c r="AR497" i="1" s="1"/>
  <c r="AS497" i="1" s="1"/>
  <c r="AT497" i="1" s="1"/>
  <c r="AU497" i="1" s="1"/>
  <c r="AV497" i="1" s="1"/>
  <c r="AW497" i="1" s="1"/>
  <c r="AX497" i="1" s="1"/>
  <c r="AY497" i="1" s="1"/>
  <c r="AZ497" i="1" s="1"/>
  <c r="BA497" i="1" s="1"/>
  <c r="BB497" i="1" s="1"/>
  <c r="BC497" i="1" s="1"/>
  <c r="BD497" i="1" s="1"/>
  <c r="BE497" i="1" s="1"/>
  <c r="BF497" i="1" s="1"/>
  <c r="BG497" i="1" s="1"/>
  <c r="BH497" i="1" s="1"/>
  <c r="AD497" i="1"/>
  <c r="AF497" i="1"/>
  <c r="AC497" i="1"/>
  <c r="AM497" i="1"/>
  <c r="AB497" i="1"/>
  <c r="AE497" i="1"/>
  <c r="AL497" i="1"/>
  <c r="AI497" i="1"/>
  <c r="Z497" i="1"/>
  <c r="AA497" i="1"/>
  <c r="AK497" i="1"/>
  <c r="AL103" i="1"/>
  <c r="AA103" i="1"/>
  <c r="AD103" i="1"/>
  <c r="Z103" i="1"/>
  <c r="AK103" i="1"/>
  <c r="AG103" i="1"/>
  <c r="AC103" i="1"/>
  <c r="AN103" i="1"/>
  <c r="AO103" i="1" s="1"/>
  <c r="AP103" i="1" s="1"/>
  <c r="AQ103" i="1" s="1"/>
  <c r="AR103" i="1" s="1"/>
  <c r="AS103" i="1" s="1"/>
  <c r="AT103" i="1" s="1"/>
  <c r="AU103" i="1" s="1"/>
  <c r="AV103" i="1" s="1"/>
  <c r="AW103" i="1" s="1"/>
  <c r="AX103" i="1" s="1"/>
  <c r="AY103" i="1" s="1"/>
  <c r="AZ103" i="1" s="1"/>
  <c r="BA103" i="1" s="1"/>
  <c r="BB103" i="1" s="1"/>
  <c r="BC103" i="1" s="1"/>
  <c r="BD103" i="1" s="1"/>
  <c r="BE103" i="1" s="1"/>
  <c r="BF103" i="1" s="1"/>
  <c r="BG103" i="1" s="1"/>
  <c r="BH103" i="1" s="1"/>
  <c r="AJ103" i="1"/>
  <c r="AF103" i="1"/>
  <c r="AB103" i="1"/>
  <c r="AM103" i="1"/>
  <c r="AI103" i="1"/>
  <c r="AE103" i="1"/>
  <c r="AH103" i="1"/>
  <c r="AC441" i="1"/>
  <c r="AD441" i="1"/>
  <c r="AJ441" i="1"/>
  <c r="AA441" i="1"/>
  <c r="AB441" i="1"/>
  <c r="AM441" i="1"/>
  <c r="AI441" i="1"/>
  <c r="AN441" i="1"/>
  <c r="AO441" i="1" s="1"/>
  <c r="AP441" i="1" s="1"/>
  <c r="AQ441" i="1" s="1"/>
  <c r="AR441" i="1" s="1"/>
  <c r="AS441" i="1" s="1"/>
  <c r="AT441" i="1" s="1"/>
  <c r="AU441" i="1" s="1"/>
  <c r="AV441" i="1" s="1"/>
  <c r="AW441" i="1" s="1"/>
  <c r="AX441" i="1" s="1"/>
  <c r="AY441" i="1" s="1"/>
  <c r="AZ441" i="1" s="1"/>
  <c r="BA441" i="1" s="1"/>
  <c r="BB441" i="1" s="1"/>
  <c r="BC441" i="1" s="1"/>
  <c r="BD441" i="1" s="1"/>
  <c r="BE441" i="1" s="1"/>
  <c r="BF441" i="1" s="1"/>
  <c r="BG441" i="1" s="1"/>
  <c r="BH441" i="1" s="1"/>
  <c r="AH441" i="1"/>
  <c r="AL441" i="1"/>
  <c r="AG441" i="1"/>
  <c r="Z441" i="1"/>
  <c r="AF441" i="1"/>
  <c r="AK441" i="1"/>
  <c r="AE441" i="1"/>
  <c r="AE320" i="1"/>
  <c r="AI320" i="1"/>
  <c r="AL320" i="1"/>
  <c r="AH320" i="1"/>
  <c r="AD320" i="1"/>
  <c r="Z320" i="1"/>
  <c r="AK320" i="1"/>
  <c r="AG320" i="1"/>
  <c r="AC320" i="1"/>
  <c r="AN320" i="1"/>
  <c r="AO320" i="1" s="1"/>
  <c r="AP320" i="1" s="1"/>
  <c r="AQ320" i="1" s="1"/>
  <c r="AR320" i="1" s="1"/>
  <c r="AS320" i="1" s="1"/>
  <c r="AT320" i="1" s="1"/>
  <c r="AU320" i="1" s="1"/>
  <c r="AV320" i="1" s="1"/>
  <c r="AW320" i="1" s="1"/>
  <c r="AX320" i="1" s="1"/>
  <c r="AY320" i="1" s="1"/>
  <c r="AZ320" i="1" s="1"/>
  <c r="BA320" i="1" s="1"/>
  <c r="BB320" i="1" s="1"/>
  <c r="BC320" i="1" s="1"/>
  <c r="BD320" i="1" s="1"/>
  <c r="BE320" i="1" s="1"/>
  <c r="BF320" i="1" s="1"/>
  <c r="BG320" i="1" s="1"/>
  <c r="BH320" i="1" s="1"/>
  <c r="AB320" i="1"/>
  <c r="AF320" i="1"/>
  <c r="AA320" i="1"/>
  <c r="AM320" i="1"/>
  <c r="AJ320" i="1"/>
  <c r="AK585" i="1"/>
  <c r="AF585" i="1"/>
  <c r="AC585" i="1"/>
  <c r="AE585" i="1"/>
  <c r="AG585" i="1"/>
  <c r="AN585" i="1"/>
  <c r="AO585" i="1" s="1"/>
  <c r="AP585" i="1" s="1"/>
  <c r="AQ585" i="1" s="1"/>
  <c r="AR585" i="1" s="1"/>
  <c r="AS585" i="1" s="1"/>
  <c r="AT585" i="1" s="1"/>
  <c r="AU585" i="1" s="1"/>
  <c r="AV585" i="1" s="1"/>
  <c r="AW585" i="1" s="1"/>
  <c r="AX585" i="1" s="1"/>
  <c r="AY585" i="1" s="1"/>
  <c r="AZ585" i="1" s="1"/>
  <c r="BA585" i="1" s="1"/>
  <c r="BB585" i="1" s="1"/>
  <c r="BC585" i="1" s="1"/>
  <c r="BD585" i="1" s="1"/>
  <c r="BE585" i="1" s="1"/>
  <c r="BF585" i="1" s="1"/>
  <c r="BG585" i="1" s="1"/>
  <c r="BH585" i="1" s="1"/>
  <c r="AM585" i="1"/>
  <c r="AB585" i="1"/>
  <c r="Z585" i="1"/>
  <c r="AA585" i="1"/>
  <c r="AJ585" i="1"/>
  <c r="AL585" i="1"/>
  <c r="AI585" i="1"/>
  <c r="AD585" i="1"/>
  <c r="AH585" i="1"/>
  <c r="AF611" i="1"/>
  <c r="Z611" i="1"/>
  <c r="AM611" i="1"/>
  <c r="AH611" i="1"/>
  <c r="AE611" i="1"/>
  <c r="AL611" i="1"/>
  <c r="AK611" i="1"/>
  <c r="AI611" i="1"/>
  <c r="AC611" i="1"/>
  <c r="AG611" i="1"/>
  <c r="AJ611" i="1"/>
  <c r="AD611" i="1"/>
  <c r="AB611" i="1"/>
  <c r="AN611" i="1"/>
  <c r="AO611" i="1" s="1"/>
  <c r="AP611" i="1" s="1"/>
  <c r="AQ611" i="1" s="1"/>
  <c r="AR611" i="1" s="1"/>
  <c r="AS611" i="1" s="1"/>
  <c r="AT611" i="1" s="1"/>
  <c r="AU611" i="1" s="1"/>
  <c r="AV611" i="1" s="1"/>
  <c r="AW611" i="1" s="1"/>
  <c r="AX611" i="1" s="1"/>
  <c r="AY611" i="1" s="1"/>
  <c r="AZ611" i="1" s="1"/>
  <c r="BA611" i="1" s="1"/>
  <c r="BB611" i="1" s="1"/>
  <c r="BC611" i="1" s="1"/>
  <c r="BD611" i="1" s="1"/>
  <c r="BE611" i="1" s="1"/>
  <c r="BF611" i="1" s="1"/>
  <c r="BG611" i="1" s="1"/>
  <c r="BH611" i="1" s="1"/>
  <c r="AA611" i="1"/>
  <c r="AD481" i="1"/>
  <c r="Z481" i="1"/>
  <c r="AK481" i="1"/>
  <c r="AG481" i="1"/>
  <c r="AC481" i="1"/>
  <c r="AN481" i="1"/>
  <c r="AO481" i="1" s="1"/>
  <c r="AP481" i="1" s="1"/>
  <c r="AQ481" i="1" s="1"/>
  <c r="AR481" i="1" s="1"/>
  <c r="AS481" i="1" s="1"/>
  <c r="AT481" i="1" s="1"/>
  <c r="AU481" i="1" s="1"/>
  <c r="AV481" i="1" s="1"/>
  <c r="AW481" i="1" s="1"/>
  <c r="AX481" i="1" s="1"/>
  <c r="AY481" i="1" s="1"/>
  <c r="AZ481" i="1" s="1"/>
  <c r="BA481" i="1" s="1"/>
  <c r="BB481" i="1" s="1"/>
  <c r="BC481" i="1" s="1"/>
  <c r="BD481" i="1" s="1"/>
  <c r="BE481" i="1" s="1"/>
  <c r="BF481" i="1" s="1"/>
  <c r="BG481" i="1" s="1"/>
  <c r="BH481" i="1" s="1"/>
  <c r="AJ481" i="1"/>
  <c r="AF481" i="1"/>
  <c r="AB481" i="1"/>
  <c r="AM481" i="1"/>
  <c r="AI481" i="1"/>
  <c r="AE481" i="1"/>
  <c r="AH481" i="1"/>
  <c r="AL481" i="1"/>
  <c r="AA481" i="1"/>
  <c r="AG319" i="1"/>
  <c r="AC319" i="1"/>
  <c r="AN319" i="1"/>
  <c r="AO319" i="1" s="1"/>
  <c r="AP319" i="1" s="1"/>
  <c r="AQ319" i="1" s="1"/>
  <c r="AR319" i="1" s="1"/>
  <c r="AS319" i="1" s="1"/>
  <c r="AT319" i="1" s="1"/>
  <c r="AU319" i="1" s="1"/>
  <c r="AV319" i="1" s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AJ319" i="1"/>
  <c r="AA319" i="1"/>
  <c r="AF319" i="1"/>
  <c r="AB319" i="1"/>
  <c r="AM319" i="1"/>
  <c r="AI319" i="1"/>
  <c r="AE319" i="1"/>
  <c r="AH319" i="1"/>
  <c r="AL319" i="1"/>
  <c r="AD319" i="1"/>
  <c r="Z319" i="1"/>
  <c r="AK319" i="1"/>
  <c r="AF599" i="1"/>
  <c r="AH599" i="1"/>
  <c r="AM599" i="1"/>
  <c r="Z599" i="1"/>
  <c r="AA599" i="1"/>
  <c r="AE599" i="1"/>
  <c r="AL599" i="1"/>
  <c r="AJ599" i="1"/>
  <c r="AK599" i="1"/>
  <c r="AG599" i="1"/>
  <c r="AN599" i="1"/>
  <c r="AO599" i="1" s="1"/>
  <c r="AP599" i="1" s="1"/>
  <c r="AQ599" i="1" s="1"/>
  <c r="AR599" i="1" s="1"/>
  <c r="AS599" i="1" s="1"/>
  <c r="AT599" i="1" s="1"/>
  <c r="AU599" i="1" s="1"/>
  <c r="AV599" i="1" s="1"/>
  <c r="AW599" i="1" s="1"/>
  <c r="AX599" i="1" s="1"/>
  <c r="AY599" i="1" s="1"/>
  <c r="AZ599" i="1" s="1"/>
  <c r="BA599" i="1" s="1"/>
  <c r="BB599" i="1" s="1"/>
  <c r="BC599" i="1" s="1"/>
  <c r="BD599" i="1" s="1"/>
  <c r="BE599" i="1" s="1"/>
  <c r="BF599" i="1" s="1"/>
  <c r="BG599" i="1" s="1"/>
  <c r="BH599" i="1" s="1"/>
  <c r="AC599" i="1"/>
  <c r="AD599" i="1"/>
  <c r="AB599" i="1"/>
  <c r="AI599" i="1"/>
  <c r="AC652" i="1"/>
  <c r="AD652" i="1"/>
  <c r="AJ652" i="1"/>
  <c r="AN652" i="1"/>
  <c r="AO652" i="1" s="1"/>
  <c r="AP652" i="1" s="1"/>
  <c r="AQ652" i="1" s="1"/>
  <c r="AR652" i="1" s="1"/>
  <c r="AS652" i="1" s="1"/>
  <c r="AT652" i="1" s="1"/>
  <c r="AU652" i="1" s="1"/>
  <c r="AV652" i="1" s="1"/>
  <c r="AW652" i="1" s="1"/>
  <c r="AX652" i="1" s="1"/>
  <c r="AY652" i="1" s="1"/>
  <c r="AZ652" i="1" s="1"/>
  <c r="BA652" i="1" s="1"/>
  <c r="BB652" i="1" s="1"/>
  <c r="BC652" i="1" s="1"/>
  <c r="BD652" i="1" s="1"/>
  <c r="BE652" i="1" s="1"/>
  <c r="BF652" i="1" s="1"/>
  <c r="BG652" i="1" s="1"/>
  <c r="BH652" i="1" s="1"/>
  <c r="AB652" i="1"/>
  <c r="AM652" i="1"/>
  <c r="AI652" i="1"/>
  <c r="AL652" i="1"/>
  <c r="AA652" i="1"/>
  <c r="AF652" i="1"/>
  <c r="AH652" i="1"/>
  <c r="AE652" i="1"/>
  <c r="Z652" i="1"/>
  <c r="AK652" i="1"/>
  <c r="AG652" i="1"/>
  <c r="AO382" i="1"/>
  <c r="AP382" i="1" s="1"/>
  <c r="AQ382" i="1" s="1"/>
  <c r="AR382" i="1" s="1"/>
  <c r="AS382" i="1" s="1"/>
  <c r="AT382" i="1" s="1"/>
  <c r="AU382" i="1" s="1"/>
  <c r="AV382" i="1" s="1"/>
  <c r="AW382" i="1" s="1"/>
  <c r="AX382" i="1" s="1"/>
  <c r="AY382" i="1" s="1"/>
  <c r="AZ382" i="1" s="1"/>
  <c r="BA382" i="1" s="1"/>
  <c r="BB382" i="1" s="1"/>
  <c r="BC382" i="1" s="1"/>
  <c r="BD382" i="1" s="1"/>
  <c r="BE382" i="1" s="1"/>
  <c r="BF382" i="1" s="1"/>
  <c r="BG382" i="1" s="1"/>
  <c r="BH382" i="1" s="1"/>
  <c r="AK632" i="1"/>
  <c r="AG632" i="1"/>
  <c r="AC632" i="1"/>
  <c r="AF632" i="1"/>
  <c r="AJ632" i="1"/>
  <c r="Z632" i="1"/>
  <c r="AB632" i="1"/>
  <c r="AM632" i="1"/>
  <c r="AI632" i="1"/>
  <c r="AE632" i="1"/>
  <c r="AA632" i="1"/>
  <c r="AL632" i="1"/>
  <c r="AN632" i="1"/>
  <c r="AD632" i="1"/>
  <c r="AH632" i="1"/>
  <c r="AA593" i="1"/>
  <c r="AK593" i="1"/>
  <c r="AG593" i="1"/>
  <c r="AH593" i="1"/>
  <c r="AN593" i="1"/>
  <c r="AO593" i="1" s="1"/>
  <c r="AP593" i="1" s="1"/>
  <c r="AQ593" i="1" s="1"/>
  <c r="AR593" i="1" s="1"/>
  <c r="AS593" i="1" s="1"/>
  <c r="AT593" i="1" s="1"/>
  <c r="AU593" i="1" s="1"/>
  <c r="AV593" i="1" s="1"/>
  <c r="AW593" i="1" s="1"/>
  <c r="AX593" i="1" s="1"/>
  <c r="AY593" i="1" s="1"/>
  <c r="AZ593" i="1" s="1"/>
  <c r="BA593" i="1" s="1"/>
  <c r="BB593" i="1" s="1"/>
  <c r="BC593" i="1" s="1"/>
  <c r="BD593" i="1" s="1"/>
  <c r="BE593" i="1" s="1"/>
  <c r="BF593" i="1" s="1"/>
  <c r="BG593" i="1" s="1"/>
  <c r="BH593" i="1" s="1"/>
  <c r="AC593" i="1"/>
  <c r="AF593" i="1"/>
  <c r="Z593" i="1"/>
  <c r="AE593" i="1"/>
  <c r="AJ593" i="1"/>
  <c r="AD593" i="1"/>
  <c r="AB593" i="1"/>
  <c r="AL593" i="1"/>
  <c r="AI593" i="1"/>
  <c r="AM593" i="1"/>
  <c r="AL397" i="1"/>
  <c r="AI397" i="1"/>
  <c r="AD397" i="1"/>
  <c r="AG397" i="1"/>
  <c r="AK397" i="1"/>
  <c r="AA397" i="1"/>
  <c r="AC397" i="1"/>
  <c r="AN397" i="1"/>
  <c r="AO397" i="1" s="1"/>
  <c r="AP397" i="1" s="1"/>
  <c r="AQ397" i="1" s="1"/>
  <c r="AR397" i="1" s="1"/>
  <c r="AS397" i="1" s="1"/>
  <c r="AT397" i="1" s="1"/>
  <c r="AU397" i="1" s="1"/>
  <c r="AV397" i="1" s="1"/>
  <c r="AW397" i="1" s="1"/>
  <c r="AX397" i="1" s="1"/>
  <c r="AY397" i="1" s="1"/>
  <c r="AZ397" i="1" s="1"/>
  <c r="BA397" i="1" s="1"/>
  <c r="BB397" i="1" s="1"/>
  <c r="BC397" i="1" s="1"/>
  <c r="BD397" i="1" s="1"/>
  <c r="BE397" i="1" s="1"/>
  <c r="BF397" i="1" s="1"/>
  <c r="BG397" i="1" s="1"/>
  <c r="BH397" i="1" s="1"/>
  <c r="AJ397" i="1"/>
  <c r="AF397" i="1"/>
  <c r="AB397" i="1"/>
  <c r="AM397" i="1"/>
  <c r="AH397" i="1"/>
  <c r="AE397" i="1"/>
  <c r="Z397" i="1"/>
  <c r="AI246" i="1"/>
  <c r="AN246" i="1"/>
  <c r="AO246" i="1" s="1"/>
  <c r="AP246" i="1" s="1"/>
  <c r="AQ246" i="1" s="1"/>
  <c r="AR246" i="1" s="1"/>
  <c r="AS246" i="1" s="1"/>
  <c r="AT246" i="1" s="1"/>
  <c r="AU246" i="1" s="1"/>
  <c r="AV246" i="1" s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AA246" i="1"/>
  <c r="AL246" i="1"/>
  <c r="AH246" i="1"/>
  <c r="AD246" i="1"/>
  <c r="Z246" i="1"/>
  <c r="AK246" i="1"/>
  <c r="AM246" i="1"/>
  <c r="AC246" i="1"/>
  <c r="AG246" i="1"/>
  <c r="AJ246" i="1"/>
  <c r="AF246" i="1"/>
  <c r="AB246" i="1"/>
  <c r="AE246" i="1"/>
  <c r="AL293" i="1"/>
  <c r="AH293" i="1"/>
  <c r="AD293" i="1"/>
  <c r="Z293" i="1"/>
  <c r="AK293" i="1"/>
  <c r="AN293" i="1"/>
  <c r="AO293" i="1" s="1"/>
  <c r="AP293" i="1" s="1"/>
  <c r="AQ293" i="1" s="1"/>
  <c r="AR293" i="1" s="1"/>
  <c r="AS293" i="1" s="1"/>
  <c r="AT293" i="1" s="1"/>
  <c r="AU293" i="1" s="1"/>
  <c r="AV293" i="1" s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AC293" i="1"/>
  <c r="AG293" i="1"/>
  <c r="AJ293" i="1"/>
  <c r="AF293" i="1"/>
  <c r="AB293" i="1"/>
  <c r="AM293" i="1"/>
  <c r="AI293" i="1"/>
  <c r="AE293" i="1"/>
  <c r="AA293" i="1"/>
  <c r="AL248" i="1"/>
  <c r="AN248" i="1"/>
  <c r="AO248" i="1" s="1"/>
  <c r="AP248" i="1" s="1"/>
  <c r="AQ248" i="1" s="1"/>
  <c r="AR248" i="1" s="1"/>
  <c r="AS248" i="1" s="1"/>
  <c r="AT248" i="1" s="1"/>
  <c r="AU248" i="1" s="1"/>
  <c r="AV248" i="1" s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BG248" i="1" s="1"/>
  <c r="BH248" i="1" s="1"/>
  <c r="AD248" i="1"/>
  <c r="AH248" i="1"/>
  <c r="AK248" i="1"/>
  <c r="AG248" i="1"/>
  <c r="AC248" i="1"/>
  <c r="AF248" i="1"/>
  <c r="AJ248" i="1"/>
  <c r="Z248" i="1"/>
  <c r="AB248" i="1"/>
  <c r="AM248" i="1"/>
  <c r="AI248" i="1"/>
  <c r="AE248" i="1"/>
  <c r="AA248" i="1"/>
  <c r="AM508" i="1"/>
  <c r="AK508" i="1"/>
  <c r="AE508" i="1"/>
  <c r="AJ508" i="1"/>
  <c r="AI508" i="1"/>
  <c r="AH508" i="1"/>
  <c r="AA508" i="1"/>
  <c r="AG508" i="1"/>
  <c r="AC508" i="1"/>
  <c r="AD508" i="1"/>
  <c r="AB508" i="1"/>
  <c r="AN508" i="1"/>
  <c r="AO508" i="1" s="1"/>
  <c r="AP508" i="1" s="1"/>
  <c r="AQ508" i="1" s="1"/>
  <c r="AR508" i="1" s="1"/>
  <c r="AS508" i="1" s="1"/>
  <c r="AT508" i="1" s="1"/>
  <c r="AU508" i="1" s="1"/>
  <c r="AV508" i="1" s="1"/>
  <c r="AW508" i="1" s="1"/>
  <c r="AX508" i="1" s="1"/>
  <c r="AY508" i="1" s="1"/>
  <c r="AZ508" i="1" s="1"/>
  <c r="BA508" i="1" s="1"/>
  <c r="BB508" i="1" s="1"/>
  <c r="BC508" i="1" s="1"/>
  <c r="BD508" i="1" s="1"/>
  <c r="BE508" i="1" s="1"/>
  <c r="BF508" i="1" s="1"/>
  <c r="BG508" i="1" s="1"/>
  <c r="BH508" i="1" s="1"/>
  <c r="AL508" i="1"/>
  <c r="Z508" i="1"/>
  <c r="AF508" i="1"/>
  <c r="AM58" i="1"/>
  <c r="AI58" i="1"/>
  <c r="AE58" i="1"/>
  <c r="AH58" i="1"/>
  <c r="AL58" i="1"/>
  <c r="AA58" i="1"/>
  <c r="AD58" i="1"/>
  <c r="Z58" i="1"/>
  <c r="AK58" i="1"/>
  <c r="AG58" i="1"/>
  <c r="AC58" i="1"/>
  <c r="AN58" i="1"/>
  <c r="AO58" i="1" s="1"/>
  <c r="AP58" i="1" s="1"/>
  <c r="AQ58" i="1" s="1"/>
  <c r="AR58" i="1" s="1"/>
  <c r="AS58" i="1" s="1"/>
  <c r="AT58" i="1" s="1"/>
  <c r="AU58" i="1" s="1"/>
  <c r="AV58" i="1" s="1"/>
  <c r="AW58" i="1" s="1"/>
  <c r="AX58" i="1" s="1"/>
  <c r="AY58" i="1" s="1"/>
  <c r="AZ58" i="1" s="1"/>
  <c r="BA58" i="1" s="1"/>
  <c r="BB58" i="1" s="1"/>
  <c r="BC58" i="1" s="1"/>
  <c r="BD58" i="1" s="1"/>
  <c r="BE58" i="1" s="1"/>
  <c r="BF58" i="1" s="1"/>
  <c r="BG58" i="1" s="1"/>
  <c r="BH58" i="1" s="1"/>
  <c r="AJ58" i="1"/>
  <c r="AF58" i="1"/>
  <c r="AB58" i="1"/>
  <c r="AN355" i="1"/>
  <c r="AO355" i="1" s="1"/>
  <c r="AP355" i="1" s="1"/>
  <c r="AQ355" i="1" s="1"/>
  <c r="AR355" i="1" s="1"/>
  <c r="AS355" i="1" s="1"/>
  <c r="AT355" i="1" s="1"/>
  <c r="AU355" i="1" s="1"/>
  <c r="AV355" i="1" s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AK355" i="1"/>
  <c r="AF355" i="1"/>
  <c r="AI355" i="1"/>
  <c r="AM355" i="1"/>
  <c r="AC355" i="1"/>
  <c r="AE355" i="1"/>
  <c r="AA355" i="1"/>
  <c r="AL355" i="1"/>
  <c r="AH355" i="1"/>
  <c r="AD355" i="1"/>
  <c r="Z355" i="1"/>
  <c r="AJ355" i="1"/>
  <c r="AG355" i="1"/>
  <c r="AB355" i="1"/>
  <c r="AJ491" i="1"/>
  <c r="AK491" i="1"/>
  <c r="AM491" i="1"/>
  <c r="AB491" i="1"/>
  <c r="AD491" i="1"/>
  <c r="AF491" i="1"/>
  <c r="AI491" i="1"/>
  <c r="AE491" i="1"/>
  <c r="AA491" i="1"/>
  <c r="AH491" i="1"/>
  <c r="AN491" i="1"/>
  <c r="AO491" i="1" s="1"/>
  <c r="AP491" i="1" s="1"/>
  <c r="AQ491" i="1" s="1"/>
  <c r="AR491" i="1" s="1"/>
  <c r="AS491" i="1" s="1"/>
  <c r="AT491" i="1" s="1"/>
  <c r="AU491" i="1" s="1"/>
  <c r="AV491" i="1" s="1"/>
  <c r="AW491" i="1" s="1"/>
  <c r="AX491" i="1" s="1"/>
  <c r="AY491" i="1" s="1"/>
  <c r="AZ491" i="1" s="1"/>
  <c r="BA491" i="1" s="1"/>
  <c r="BB491" i="1" s="1"/>
  <c r="BC491" i="1" s="1"/>
  <c r="BD491" i="1" s="1"/>
  <c r="BE491" i="1" s="1"/>
  <c r="BF491" i="1" s="1"/>
  <c r="BG491" i="1" s="1"/>
  <c r="BH491" i="1" s="1"/>
  <c r="Z491" i="1"/>
  <c r="AL491" i="1"/>
  <c r="AG491" i="1"/>
  <c r="AC491" i="1"/>
  <c r="AC686" i="1"/>
  <c r="AE686" i="1"/>
  <c r="AJ686" i="1"/>
  <c r="AD686" i="1"/>
  <c r="AB686" i="1"/>
  <c r="AN686" i="1"/>
  <c r="AI686" i="1"/>
  <c r="AM686" i="1"/>
  <c r="AA686" i="1"/>
  <c r="AL686" i="1"/>
  <c r="AH686" i="1"/>
  <c r="AF686" i="1"/>
  <c r="Z686" i="1"/>
  <c r="AK686" i="1"/>
  <c r="AG686" i="1"/>
  <c r="AI269" i="1"/>
  <c r="AE269" i="1"/>
  <c r="AA269" i="1"/>
  <c r="AL269" i="1"/>
  <c r="AH269" i="1"/>
  <c r="AD269" i="1"/>
  <c r="Z269" i="1"/>
  <c r="AC269" i="1"/>
  <c r="AK269" i="1"/>
  <c r="AG269" i="1"/>
  <c r="AN269" i="1"/>
  <c r="AO269" i="1" s="1"/>
  <c r="AP269" i="1" s="1"/>
  <c r="AQ269" i="1" s="1"/>
  <c r="AR269" i="1" s="1"/>
  <c r="AS269" i="1" s="1"/>
  <c r="AT269" i="1" s="1"/>
  <c r="AU269" i="1" s="1"/>
  <c r="AV269" i="1" s="1"/>
  <c r="AW269" i="1" s="1"/>
  <c r="AX269" i="1" s="1"/>
  <c r="AY269" i="1" s="1"/>
  <c r="AZ269" i="1" s="1"/>
  <c r="BA269" i="1" s="1"/>
  <c r="BB269" i="1" s="1"/>
  <c r="BC269" i="1" s="1"/>
  <c r="BD269" i="1" s="1"/>
  <c r="BE269" i="1" s="1"/>
  <c r="BF269" i="1" s="1"/>
  <c r="BG269" i="1" s="1"/>
  <c r="BH269" i="1" s="1"/>
  <c r="AJ269" i="1"/>
  <c r="AM269" i="1"/>
  <c r="AB269" i="1"/>
  <c r="AF269" i="1"/>
  <c r="AL214" i="1"/>
  <c r="AN214" i="1"/>
  <c r="AO214" i="1" s="1"/>
  <c r="AP214" i="1" s="1"/>
  <c r="AQ214" i="1" s="1"/>
  <c r="AR214" i="1" s="1"/>
  <c r="AS214" i="1" s="1"/>
  <c r="AT214" i="1" s="1"/>
  <c r="AU214" i="1" s="1"/>
  <c r="AV214" i="1" s="1"/>
  <c r="AW214" i="1" s="1"/>
  <c r="AX214" i="1" s="1"/>
  <c r="AY214" i="1" s="1"/>
  <c r="AZ214" i="1" s="1"/>
  <c r="BA214" i="1" s="1"/>
  <c r="BB214" i="1" s="1"/>
  <c r="BC214" i="1" s="1"/>
  <c r="BD214" i="1" s="1"/>
  <c r="BE214" i="1" s="1"/>
  <c r="BF214" i="1" s="1"/>
  <c r="BG214" i="1" s="1"/>
  <c r="BH214" i="1" s="1"/>
  <c r="AD214" i="1"/>
  <c r="AH214" i="1"/>
  <c r="AK214" i="1"/>
  <c r="AG214" i="1"/>
  <c r="AC214" i="1"/>
  <c r="AF214" i="1"/>
  <c r="AJ214" i="1"/>
  <c r="Z214" i="1"/>
  <c r="AB214" i="1"/>
  <c r="AM214" i="1"/>
  <c r="AI214" i="1"/>
  <c r="AE214" i="1"/>
  <c r="AA214" i="1"/>
  <c r="AF656" i="1"/>
  <c r="AB656" i="1"/>
  <c r="AM656" i="1"/>
  <c r="Z656" i="1"/>
  <c r="AE656" i="1"/>
  <c r="AI656" i="1"/>
  <c r="AL656" i="1"/>
  <c r="AH656" i="1"/>
  <c r="AD656" i="1"/>
  <c r="AG656" i="1"/>
  <c r="AK656" i="1"/>
  <c r="AA656" i="1"/>
  <c r="AC656" i="1"/>
  <c r="AN656" i="1"/>
  <c r="AO656" i="1" s="1"/>
  <c r="AP656" i="1" s="1"/>
  <c r="AQ656" i="1" s="1"/>
  <c r="AR656" i="1" s="1"/>
  <c r="AS656" i="1" s="1"/>
  <c r="AT656" i="1" s="1"/>
  <c r="AU656" i="1" s="1"/>
  <c r="AV656" i="1" s="1"/>
  <c r="AW656" i="1" s="1"/>
  <c r="AX656" i="1" s="1"/>
  <c r="AY656" i="1" s="1"/>
  <c r="AZ656" i="1" s="1"/>
  <c r="BA656" i="1" s="1"/>
  <c r="BB656" i="1" s="1"/>
  <c r="BC656" i="1" s="1"/>
  <c r="BD656" i="1" s="1"/>
  <c r="BE656" i="1" s="1"/>
  <c r="BF656" i="1" s="1"/>
  <c r="BG656" i="1" s="1"/>
  <c r="BH656" i="1" s="1"/>
  <c r="AJ656" i="1"/>
  <c r="AL226" i="1"/>
  <c r="AA226" i="1"/>
  <c r="AD226" i="1"/>
  <c r="Z226" i="1"/>
  <c r="AK226" i="1"/>
  <c r="AI226" i="1"/>
  <c r="AC226" i="1"/>
  <c r="AN226" i="1"/>
  <c r="AO226" i="1" s="1"/>
  <c r="AP226" i="1" s="1"/>
  <c r="AQ226" i="1" s="1"/>
  <c r="AR226" i="1" s="1"/>
  <c r="AS226" i="1" s="1"/>
  <c r="AT226" i="1" s="1"/>
  <c r="AU226" i="1" s="1"/>
  <c r="AV226" i="1" s="1"/>
  <c r="AW226" i="1" s="1"/>
  <c r="AX226" i="1" s="1"/>
  <c r="AY226" i="1" s="1"/>
  <c r="AZ226" i="1" s="1"/>
  <c r="BA226" i="1" s="1"/>
  <c r="BB226" i="1" s="1"/>
  <c r="BC226" i="1" s="1"/>
  <c r="BD226" i="1" s="1"/>
  <c r="BE226" i="1" s="1"/>
  <c r="BF226" i="1" s="1"/>
  <c r="BG226" i="1" s="1"/>
  <c r="BH226" i="1" s="1"/>
  <c r="AJ226" i="1"/>
  <c r="AF226" i="1"/>
  <c r="AB226" i="1"/>
  <c r="AM226" i="1"/>
  <c r="AH226" i="1"/>
  <c r="AE226" i="1"/>
  <c r="AG226" i="1"/>
  <c r="AD204" i="1"/>
  <c r="AA204" i="1"/>
  <c r="AK204" i="1"/>
  <c r="Z204" i="1"/>
  <c r="AC204" i="1"/>
  <c r="AN204" i="1"/>
  <c r="AO204" i="1" s="1"/>
  <c r="AP204" i="1" s="1"/>
  <c r="AQ204" i="1" s="1"/>
  <c r="AR204" i="1" s="1"/>
  <c r="AS204" i="1" s="1"/>
  <c r="AT204" i="1" s="1"/>
  <c r="AU204" i="1" s="1"/>
  <c r="AV204" i="1" s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AJ204" i="1"/>
  <c r="AI204" i="1"/>
  <c r="AF204" i="1"/>
  <c r="AB204" i="1"/>
  <c r="AM204" i="1"/>
  <c r="AE204" i="1"/>
  <c r="AH204" i="1"/>
  <c r="AL204" i="1"/>
  <c r="AG204" i="1"/>
  <c r="AO396" i="1"/>
  <c r="AP396" i="1" s="1"/>
  <c r="AQ396" i="1" s="1"/>
  <c r="AR396" i="1" s="1"/>
  <c r="AS396" i="1" s="1"/>
  <c r="AT396" i="1" s="1"/>
  <c r="AU396" i="1" s="1"/>
  <c r="AV396" i="1" s="1"/>
  <c r="AW396" i="1" s="1"/>
  <c r="AX396" i="1" s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AC572" i="1"/>
  <c r="AA572" i="1"/>
  <c r="AJ572" i="1"/>
  <c r="AM572" i="1"/>
  <c r="AG572" i="1"/>
  <c r="AB572" i="1"/>
  <c r="Z572" i="1"/>
  <c r="AN572" i="1"/>
  <c r="AO572" i="1" s="1"/>
  <c r="AP572" i="1" s="1"/>
  <c r="AQ572" i="1" s="1"/>
  <c r="AR572" i="1" s="1"/>
  <c r="AS572" i="1" s="1"/>
  <c r="AT572" i="1" s="1"/>
  <c r="AU572" i="1" s="1"/>
  <c r="AV572" i="1" s="1"/>
  <c r="AW572" i="1" s="1"/>
  <c r="AX572" i="1" s="1"/>
  <c r="AY572" i="1" s="1"/>
  <c r="AZ572" i="1" s="1"/>
  <c r="BA572" i="1" s="1"/>
  <c r="BB572" i="1" s="1"/>
  <c r="BC572" i="1" s="1"/>
  <c r="BD572" i="1" s="1"/>
  <c r="BE572" i="1" s="1"/>
  <c r="BF572" i="1" s="1"/>
  <c r="BG572" i="1" s="1"/>
  <c r="BH572" i="1" s="1"/>
  <c r="AL572" i="1"/>
  <c r="AH572" i="1"/>
  <c r="AF572" i="1"/>
  <c r="AI572" i="1"/>
  <c r="AK572" i="1"/>
  <c r="AE572" i="1"/>
  <c r="AD572" i="1"/>
  <c r="AE681" i="1"/>
  <c r="AI681" i="1"/>
  <c r="AL681" i="1"/>
  <c r="AH681" i="1"/>
  <c r="AD681" i="1"/>
  <c r="AB681" i="1"/>
  <c r="AK681" i="1"/>
  <c r="AG681" i="1"/>
  <c r="AC681" i="1"/>
  <c r="AN681" i="1"/>
  <c r="AA681" i="1"/>
  <c r="AF681" i="1"/>
  <c r="Z681" i="1"/>
  <c r="AM681" i="1"/>
  <c r="AJ681" i="1"/>
  <c r="AH84" i="1"/>
  <c r="AK84" i="1"/>
  <c r="Z84" i="1"/>
  <c r="AD84" i="1"/>
  <c r="AG84" i="1"/>
  <c r="AC84" i="1"/>
  <c r="AN84" i="1"/>
  <c r="AO84" i="1" s="1"/>
  <c r="AP84" i="1" s="1"/>
  <c r="AQ84" i="1" s="1"/>
  <c r="AR84" i="1" s="1"/>
  <c r="AS84" i="1" s="1"/>
  <c r="AT84" i="1" s="1"/>
  <c r="AU84" i="1" s="1"/>
  <c r="AV84" i="1" s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AJ84" i="1"/>
  <c r="AF84" i="1"/>
  <c r="AB84" i="1"/>
  <c r="AM84" i="1"/>
  <c r="AI84" i="1"/>
  <c r="AE84" i="1"/>
  <c r="AA84" i="1"/>
  <c r="AL84" i="1"/>
  <c r="AD804" i="1"/>
  <c r="AG804" i="1"/>
  <c r="AK804" i="1"/>
  <c r="Z804" i="1"/>
  <c r="AC804" i="1"/>
  <c r="AN804" i="1"/>
  <c r="AJ804" i="1"/>
  <c r="AF804" i="1"/>
  <c r="AB804" i="1"/>
  <c r="AM804" i="1"/>
  <c r="AI804" i="1"/>
  <c r="AE804" i="1"/>
  <c r="AA804" i="1"/>
  <c r="AL804" i="1"/>
  <c r="AH804" i="1"/>
  <c r="AB723" i="1"/>
  <c r="AF723" i="1"/>
  <c r="AN723" i="1"/>
  <c r="AM723" i="1"/>
  <c r="AI723" i="1"/>
  <c r="Z723" i="1"/>
  <c r="AC723" i="1"/>
  <c r="AE723" i="1"/>
  <c r="AA723" i="1"/>
  <c r="AL723" i="1"/>
  <c r="AH723" i="1"/>
  <c r="AD723" i="1"/>
  <c r="AK723" i="1"/>
  <c r="AG723" i="1"/>
  <c r="AJ723" i="1"/>
  <c r="Z325" i="1"/>
  <c r="AK325" i="1"/>
  <c r="AG325" i="1"/>
  <c r="AL325" i="1"/>
  <c r="AH325" i="1"/>
  <c r="AC325" i="1"/>
  <c r="AN325" i="1"/>
  <c r="AO325" i="1" s="1"/>
  <c r="AP325" i="1" s="1"/>
  <c r="AQ325" i="1" s="1"/>
  <c r="AR325" i="1" s="1"/>
  <c r="AS325" i="1" s="1"/>
  <c r="AT325" i="1" s="1"/>
  <c r="AU325" i="1" s="1"/>
  <c r="AV325" i="1" s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BG325" i="1" s="1"/>
  <c r="BH325" i="1" s="1"/>
  <c r="AJ325" i="1"/>
  <c r="AF325" i="1"/>
  <c r="AB325" i="1"/>
  <c r="AM325" i="1"/>
  <c r="AI325" i="1"/>
  <c r="AA325" i="1"/>
  <c r="AE325" i="1"/>
  <c r="AD325" i="1"/>
  <c r="AA695" i="1"/>
  <c r="AL695" i="1"/>
  <c r="AH695" i="1"/>
  <c r="AD695" i="1"/>
  <c r="Z695" i="1"/>
  <c r="AB695" i="1"/>
  <c r="AG695" i="1"/>
  <c r="AK695" i="1"/>
  <c r="AN695" i="1"/>
  <c r="AJ695" i="1"/>
  <c r="AF695" i="1"/>
  <c r="AC695" i="1"/>
  <c r="AM695" i="1"/>
  <c r="AI695" i="1"/>
  <c r="AE695" i="1"/>
  <c r="AJ279" i="1"/>
  <c r="AF279" i="1"/>
  <c r="AB279" i="1"/>
  <c r="AM279" i="1"/>
  <c r="AI279" i="1"/>
  <c r="AL279" i="1"/>
  <c r="AA279" i="1"/>
  <c r="AE279" i="1"/>
  <c r="Z279" i="1"/>
  <c r="AH279" i="1"/>
  <c r="AD279" i="1"/>
  <c r="AK279" i="1"/>
  <c r="AG279" i="1"/>
  <c r="AC279" i="1"/>
  <c r="AN279" i="1"/>
  <c r="AO279" i="1" s="1"/>
  <c r="AP279" i="1" s="1"/>
  <c r="AQ279" i="1" s="1"/>
  <c r="AR279" i="1" s="1"/>
  <c r="AS279" i="1" s="1"/>
  <c r="AT279" i="1" s="1"/>
  <c r="AU279" i="1" s="1"/>
  <c r="AV279" i="1" s="1"/>
  <c r="AW279" i="1" s="1"/>
  <c r="AX279" i="1" s="1"/>
  <c r="AY279" i="1" s="1"/>
  <c r="AZ279" i="1" s="1"/>
  <c r="BA279" i="1" s="1"/>
  <c r="BB279" i="1" s="1"/>
  <c r="BC279" i="1" s="1"/>
  <c r="BD279" i="1" s="1"/>
  <c r="BE279" i="1" s="1"/>
  <c r="BF279" i="1" s="1"/>
  <c r="BG279" i="1" s="1"/>
  <c r="BH279" i="1" s="1"/>
  <c r="AL727" i="1"/>
  <c r="AH727" i="1"/>
  <c r="AD727" i="1"/>
  <c r="Z727" i="1"/>
  <c r="AK727" i="1"/>
  <c r="AG727" i="1"/>
  <c r="AC727" i="1"/>
  <c r="AF727" i="1"/>
  <c r="AJ727" i="1"/>
  <c r="AN727" i="1"/>
  <c r="AB727" i="1"/>
  <c r="AM727" i="1"/>
  <c r="AI727" i="1"/>
  <c r="AE727" i="1"/>
  <c r="AA727" i="1"/>
  <c r="N161" i="1"/>
  <c r="J547" i="2"/>
  <c r="Y515" i="2"/>
  <c r="L515" i="2"/>
  <c r="U515" i="2"/>
  <c r="Q515" i="2"/>
  <c r="X515" i="2"/>
  <c r="N515" i="2"/>
  <c r="O515" i="2"/>
  <c r="V515" i="2"/>
  <c r="M515" i="2"/>
  <c r="R515" i="2"/>
  <c r="S515" i="2"/>
  <c r="P515" i="2"/>
  <c r="W515" i="2"/>
  <c r="T515" i="2"/>
  <c r="O543" i="1"/>
  <c r="N547" i="1"/>
  <c r="O513" i="1"/>
  <c r="N515" i="1"/>
  <c r="M805" i="1"/>
  <c r="N805" i="1" s="1"/>
  <c r="O805" i="1" s="1"/>
  <c r="P805" i="1" s="1"/>
  <c r="Q805" i="1" s="1"/>
  <c r="R805" i="1" s="1"/>
  <c r="S805" i="1" s="1"/>
  <c r="T805" i="1" s="1"/>
  <c r="BF805" i="1" s="1"/>
  <c r="L805" i="2"/>
  <c r="Y649" i="2"/>
  <c r="AH649" i="2" s="1"/>
  <c r="P176" i="1"/>
  <c r="O173" i="1"/>
  <c r="N145" i="1"/>
  <c r="P153" i="1"/>
  <c r="P162" i="1"/>
  <c r="O161" i="1"/>
  <c r="J769" i="2"/>
  <c r="BK34" i="1"/>
  <c r="BL34" i="1" s="1"/>
  <c r="BM34" i="1" s="1"/>
  <c r="L34" i="1"/>
  <c r="K227" i="2"/>
  <c r="K428" i="2"/>
  <c r="AO129" i="1"/>
  <c r="AP129" i="1" s="1"/>
  <c r="AQ129" i="1" s="1"/>
  <c r="AR129" i="1" s="1"/>
  <c r="AS129" i="1" s="1"/>
  <c r="AT129" i="1" s="1"/>
  <c r="AU129" i="1" s="1"/>
  <c r="AV129" i="1" s="1"/>
  <c r="AW129" i="1" s="1"/>
  <c r="AX129" i="1" s="1"/>
  <c r="AY129" i="1" s="1"/>
  <c r="AZ129" i="1" s="1"/>
  <c r="BA129" i="1" s="1"/>
  <c r="BB129" i="1" s="1"/>
  <c r="BC129" i="1" s="1"/>
  <c r="BD129" i="1" s="1"/>
  <c r="BE129" i="1" s="1"/>
  <c r="BF129" i="1" s="1"/>
  <c r="BG129" i="1" s="1"/>
  <c r="BH129" i="1" s="1"/>
  <c r="K129" i="2"/>
  <c r="AO650" i="1"/>
  <c r="AP650" i="1" s="1"/>
  <c r="AQ650" i="1" s="1"/>
  <c r="AR650" i="1" s="1"/>
  <c r="AS650" i="1" s="1"/>
  <c r="AT650" i="1" s="1"/>
  <c r="AU650" i="1" s="1"/>
  <c r="AV650" i="1" s="1"/>
  <c r="AW650" i="1" s="1"/>
  <c r="AX650" i="1" s="1"/>
  <c r="AY650" i="1" s="1"/>
  <c r="AZ650" i="1" s="1"/>
  <c r="BA650" i="1" s="1"/>
  <c r="BB650" i="1" s="1"/>
  <c r="BC650" i="1" s="1"/>
  <c r="BD650" i="1" s="1"/>
  <c r="BE650" i="1" s="1"/>
  <c r="BF650" i="1" s="1"/>
  <c r="BG650" i="1" s="1"/>
  <c r="BH650" i="1" s="1"/>
  <c r="K650" i="2"/>
  <c r="AO650" i="2" s="1"/>
  <c r="AP650" i="2" s="1"/>
  <c r="AQ650" i="2" s="1"/>
  <c r="AR650" i="2" s="1"/>
  <c r="AS650" i="2" s="1"/>
  <c r="AT650" i="2" s="1"/>
  <c r="AU650" i="2" s="1"/>
  <c r="AV650" i="2" s="1"/>
  <c r="AW650" i="2" s="1"/>
  <c r="AX650" i="2" s="1"/>
  <c r="AY650" i="2" s="1"/>
  <c r="AZ650" i="2" s="1"/>
  <c r="BA650" i="2" s="1"/>
  <c r="BB650" i="2" s="1"/>
  <c r="BC650" i="2" s="1"/>
  <c r="BD650" i="2" s="1"/>
  <c r="BE650" i="2" s="1"/>
  <c r="BF650" i="2" s="1"/>
  <c r="BG650" i="2" s="1"/>
  <c r="BH650" i="2" s="1"/>
  <c r="K310" i="2"/>
  <c r="L310" i="2" s="1"/>
  <c r="M310" i="2" s="1"/>
  <c r="N310" i="2" s="1"/>
  <c r="O310" i="2" s="1"/>
  <c r="P310" i="2" s="1"/>
  <c r="Q310" i="2" s="1"/>
  <c r="R310" i="2" s="1"/>
  <c r="S310" i="2" s="1"/>
  <c r="T310" i="2" s="1"/>
  <c r="U310" i="2" s="1"/>
  <c r="V310" i="2" s="1"/>
  <c r="W310" i="2" s="1"/>
  <c r="X310" i="2" s="1"/>
  <c r="Y310" i="2" s="1"/>
  <c r="Z310" i="2" s="1"/>
  <c r="AA310" i="2" s="1"/>
  <c r="AB310" i="2" s="1"/>
  <c r="AC310" i="2" s="1"/>
  <c r="AD310" i="2" s="1"/>
  <c r="AE310" i="2" s="1"/>
  <c r="AF310" i="2" s="1"/>
  <c r="AG310" i="2" s="1"/>
  <c r="AH310" i="2" s="1"/>
  <c r="AI310" i="2" s="1"/>
  <c r="AJ310" i="2" s="1"/>
  <c r="AK310" i="2" s="1"/>
  <c r="AL310" i="2" s="1"/>
  <c r="AM310" i="2" s="1"/>
  <c r="AN310" i="2" s="1"/>
  <c r="AO139" i="1"/>
  <c r="AP139" i="1" s="1"/>
  <c r="AQ139" i="1" s="1"/>
  <c r="AR139" i="1" s="1"/>
  <c r="AS139" i="1" s="1"/>
  <c r="AT139" i="1" s="1"/>
  <c r="AU139" i="1" s="1"/>
  <c r="AV139" i="1" s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K139" i="2"/>
  <c r="M139" i="2" s="1"/>
  <c r="N139" i="2" s="1"/>
  <c r="O139" i="2" s="1"/>
  <c r="P139" i="2" s="1"/>
  <c r="Q139" i="2" s="1"/>
  <c r="R139" i="2" s="1"/>
  <c r="S139" i="2" s="1"/>
  <c r="T139" i="2" s="1"/>
  <c r="U139" i="2" s="1"/>
  <c r="V139" i="2" s="1"/>
  <c r="W139" i="2" s="1"/>
  <c r="X139" i="2" s="1"/>
  <c r="Y139" i="2" s="1"/>
  <c r="Z139" i="2" s="1"/>
  <c r="AA139" i="2" s="1"/>
  <c r="AB139" i="2" s="1"/>
  <c r="AC139" i="2" s="1"/>
  <c r="AD139" i="2" s="1"/>
  <c r="AE139" i="2" s="1"/>
  <c r="AF139" i="2" s="1"/>
  <c r="AG139" i="2" s="1"/>
  <c r="AH139" i="2" s="1"/>
  <c r="AI139" i="2" s="1"/>
  <c r="AJ139" i="2" s="1"/>
  <c r="AK139" i="2" s="1"/>
  <c r="AL139" i="2" s="1"/>
  <c r="AM139" i="2" s="1"/>
  <c r="AN139" i="2" s="1"/>
  <c r="AO139" i="2" s="1"/>
  <c r="AP139" i="2" s="1"/>
  <c r="AQ139" i="2" s="1"/>
  <c r="AR139" i="2" s="1"/>
  <c r="AS139" i="2" s="1"/>
  <c r="AT139" i="2" s="1"/>
  <c r="AU139" i="2" s="1"/>
  <c r="AV139" i="2" s="1"/>
  <c r="AW139" i="2" s="1"/>
  <c r="AX139" i="2" s="1"/>
  <c r="AY139" i="2" s="1"/>
  <c r="AZ139" i="2" s="1"/>
  <c r="BA139" i="2" s="1"/>
  <c r="BB139" i="2" s="1"/>
  <c r="BC139" i="2" s="1"/>
  <c r="BD139" i="2" s="1"/>
  <c r="BE139" i="2" s="1"/>
  <c r="BF139" i="2" s="1"/>
  <c r="BG139" i="2" s="1"/>
  <c r="BH139" i="2" s="1"/>
  <c r="K543" i="2"/>
  <c r="AO379" i="1"/>
  <c r="AP379" i="1" s="1"/>
  <c r="AQ379" i="1" s="1"/>
  <c r="AR379" i="1" s="1"/>
  <c r="AS379" i="1" s="1"/>
  <c r="AT379" i="1" s="1"/>
  <c r="AU379" i="1" s="1"/>
  <c r="AV379" i="1" s="1"/>
  <c r="AW379" i="1" s="1"/>
  <c r="AX379" i="1" s="1"/>
  <c r="AY379" i="1" s="1"/>
  <c r="AZ379" i="1" s="1"/>
  <c r="BA379" i="1" s="1"/>
  <c r="BB379" i="1" s="1"/>
  <c r="BC379" i="1" s="1"/>
  <c r="BD379" i="1" s="1"/>
  <c r="BE379" i="1" s="1"/>
  <c r="BF379" i="1" s="1"/>
  <c r="BG379" i="1" s="1"/>
  <c r="BH379" i="1" s="1"/>
  <c r="K379" i="2"/>
  <c r="K694" i="2"/>
  <c r="AO694" i="2" s="1"/>
  <c r="AP694" i="2" s="1"/>
  <c r="AQ694" i="2" s="1"/>
  <c r="AR694" i="2" s="1"/>
  <c r="AS694" i="2" s="1"/>
  <c r="AT694" i="2" s="1"/>
  <c r="AU694" i="2" s="1"/>
  <c r="AV694" i="2" s="1"/>
  <c r="AW694" i="2" s="1"/>
  <c r="AX694" i="2" s="1"/>
  <c r="AY694" i="2" s="1"/>
  <c r="AZ694" i="2" s="1"/>
  <c r="BA694" i="2" s="1"/>
  <c r="BB694" i="2" s="1"/>
  <c r="BC694" i="2" s="1"/>
  <c r="BD694" i="2" s="1"/>
  <c r="BE694" i="2" s="1"/>
  <c r="BF694" i="2" s="1"/>
  <c r="BG694" i="2" s="1"/>
  <c r="BH694" i="2" s="1"/>
  <c r="AO53" i="1"/>
  <c r="AP53" i="1" s="1"/>
  <c r="AQ53" i="1" s="1"/>
  <c r="AR53" i="1" s="1"/>
  <c r="AS53" i="1" s="1"/>
  <c r="AT53" i="1" s="1"/>
  <c r="AU53" i="1" s="1"/>
  <c r="AV53" i="1" s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K53" i="2"/>
  <c r="M53" i="2" s="1"/>
  <c r="N53" i="2" s="1"/>
  <c r="O53" i="2" s="1"/>
  <c r="P53" i="2" s="1"/>
  <c r="Q53" i="2" s="1"/>
  <c r="R53" i="2" s="1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K490" i="2"/>
  <c r="K601" i="2"/>
  <c r="K661" i="2"/>
  <c r="AO122" i="1"/>
  <c r="AP122" i="1" s="1"/>
  <c r="AQ122" i="1" s="1"/>
  <c r="AR122" i="1" s="1"/>
  <c r="AS122" i="1" s="1"/>
  <c r="AT122" i="1" s="1"/>
  <c r="AU122" i="1" s="1"/>
  <c r="AV122" i="1" s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BG122" i="1" s="1"/>
  <c r="BH122" i="1" s="1"/>
  <c r="K122" i="2"/>
  <c r="AO48" i="1"/>
  <c r="AP48" i="1" s="1"/>
  <c r="AQ48" i="1" s="1"/>
  <c r="AR48" i="1" s="1"/>
  <c r="AS48" i="1" s="1"/>
  <c r="AT48" i="1" s="1"/>
  <c r="AU48" i="1" s="1"/>
  <c r="AV48" i="1" s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K48" i="2"/>
  <c r="AP751" i="1"/>
  <c r="AQ751" i="1" s="1"/>
  <c r="AR751" i="1" s="1"/>
  <c r="AS751" i="1" s="1"/>
  <c r="AT751" i="1" s="1"/>
  <c r="AU751" i="1" s="1"/>
  <c r="AV751" i="1" s="1"/>
  <c r="AW751" i="1" s="1"/>
  <c r="AX751" i="1" s="1"/>
  <c r="AY751" i="1" s="1"/>
  <c r="AZ751" i="1" s="1"/>
  <c r="BA751" i="1" s="1"/>
  <c r="BB751" i="1" s="1"/>
  <c r="BC751" i="1" s="1"/>
  <c r="BD751" i="1" s="1"/>
  <c r="BE751" i="1" s="1"/>
  <c r="BF751" i="1" s="1"/>
  <c r="BG751" i="1" s="1"/>
  <c r="BH751" i="1" s="1"/>
  <c r="K751" i="2"/>
  <c r="K587" i="2"/>
  <c r="K590" i="2"/>
  <c r="M590" i="2" s="1"/>
  <c r="N590" i="2" s="1"/>
  <c r="O590" i="2" s="1"/>
  <c r="P590" i="2" s="1"/>
  <c r="Q590" i="2" s="1"/>
  <c r="R590" i="2" s="1"/>
  <c r="S590" i="2" s="1"/>
  <c r="T590" i="2" s="1"/>
  <c r="U590" i="2" s="1"/>
  <c r="V590" i="2" s="1"/>
  <c r="W590" i="2" s="1"/>
  <c r="X590" i="2" s="1"/>
  <c r="Y590" i="2" s="1"/>
  <c r="Z590" i="2" s="1"/>
  <c r="AA590" i="2" s="1"/>
  <c r="AB590" i="2" s="1"/>
  <c r="AC590" i="2" s="1"/>
  <c r="AO37" i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K37" i="2"/>
  <c r="M37" i="2" s="1"/>
  <c r="N37" i="2" s="1"/>
  <c r="O37" i="2" s="1"/>
  <c r="P37" i="2" s="1"/>
  <c r="Q37" i="2" s="1"/>
  <c r="R37" i="2" s="1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AO520" i="1"/>
  <c r="AP520" i="1" s="1"/>
  <c r="AQ520" i="1" s="1"/>
  <c r="AR520" i="1" s="1"/>
  <c r="AS520" i="1" s="1"/>
  <c r="AT520" i="1" s="1"/>
  <c r="AU520" i="1" s="1"/>
  <c r="AV520" i="1" s="1"/>
  <c r="AW520" i="1" s="1"/>
  <c r="AX520" i="1" s="1"/>
  <c r="AY520" i="1" s="1"/>
  <c r="AZ520" i="1" s="1"/>
  <c r="BA520" i="1" s="1"/>
  <c r="BB520" i="1" s="1"/>
  <c r="BC520" i="1" s="1"/>
  <c r="BD520" i="1" s="1"/>
  <c r="BE520" i="1" s="1"/>
  <c r="BF520" i="1" s="1"/>
  <c r="BG520" i="1" s="1"/>
  <c r="BH520" i="1" s="1"/>
  <c r="K520" i="2"/>
  <c r="AO284" i="1"/>
  <c r="AP284" i="1" s="1"/>
  <c r="AQ284" i="1" s="1"/>
  <c r="AR284" i="1" s="1"/>
  <c r="AS284" i="1" s="1"/>
  <c r="AT284" i="1" s="1"/>
  <c r="AU284" i="1" s="1"/>
  <c r="AV284" i="1" s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K284" i="2"/>
  <c r="L284" i="2" s="1"/>
  <c r="M284" i="2" s="1"/>
  <c r="N284" i="2" s="1"/>
  <c r="O284" i="2" s="1"/>
  <c r="P284" i="2" s="1"/>
  <c r="Q284" i="2" s="1"/>
  <c r="R284" i="2" s="1"/>
  <c r="S284" i="2" s="1"/>
  <c r="T284" i="2" s="1"/>
  <c r="U284" i="2" s="1"/>
  <c r="V284" i="2" s="1"/>
  <c r="W284" i="2" s="1"/>
  <c r="X284" i="2" s="1"/>
  <c r="Y284" i="2" s="1"/>
  <c r="Z284" i="2" s="1"/>
  <c r="AA284" i="2" s="1"/>
  <c r="AB284" i="2" s="1"/>
  <c r="AC284" i="2" s="1"/>
  <c r="AD284" i="2" s="1"/>
  <c r="AE284" i="2" s="1"/>
  <c r="AF284" i="2" s="1"/>
  <c r="AG284" i="2" s="1"/>
  <c r="AH284" i="2" s="1"/>
  <c r="AI284" i="2" s="1"/>
  <c r="AJ284" i="2" s="1"/>
  <c r="AK284" i="2" s="1"/>
  <c r="AL284" i="2" s="1"/>
  <c r="AM284" i="2" s="1"/>
  <c r="AO536" i="1"/>
  <c r="AP536" i="1" s="1"/>
  <c r="AQ536" i="1" s="1"/>
  <c r="AR536" i="1" s="1"/>
  <c r="AS536" i="1" s="1"/>
  <c r="AT536" i="1" s="1"/>
  <c r="AU536" i="1" s="1"/>
  <c r="AV536" i="1" s="1"/>
  <c r="AW536" i="1" s="1"/>
  <c r="AX536" i="1" s="1"/>
  <c r="AY536" i="1" s="1"/>
  <c r="AZ536" i="1" s="1"/>
  <c r="BA536" i="1" s="1"/>
  <c r="BB536" i="1" s="1"/>
  <c r="BC536" i="1" s="1"/>
  <c r="BD536" i="1" s="1"/>
  <c r="BE536" i="1" s="1"/>
  <c r="BF536" i="1" s="1"/>
  <c r="BG536" i="1" s="1"/>
  <c r="BH536" i="1" s="1"/>
  <c r="K536" i="2"/>
  <c r="K324" i="2"/>
  <c r="L324" i="2" s="1"/>
  <c r="M324" i="2" s="1"/>
  <c r="N324" i="2" s="1"/>
  <c r="O324" i="2" s="1"/>
  <c r="P324" i="2" s="1"/>
  <c r="Q324" i="2" s="1"/>
  <c r="R324" i="2" s="1"/>
  <c r="S324" i="2" s="1"/>
  <c r="T324" i="2" s="1"/>
  <c r="U324" i="2" s="1"/>
  <c r="V324" i="2" s="1"/>
  <c r="W324" i="2" s="1"/>
  <c r="X324" i="2" s="1"/>
  <c r="Y324" i="2" s="1"/>
  <c r="Z324" i="2" s="1"/>
  <c r="AA324" i="2" s="1"/>
  <c r="AB324" i="2" s="1"/>
  <c r="AC324" i="2" s="1"/>
  <c r="AD324" i="2" s="1"/>
  <c r="AE324" i="2" s="1"/>
  <c r="AF324" i="2" s="1"/>
  <c r="AG324" i="2" s="1"/>
  <c r="AH324" i="2" s="1"/>
  <c r="AI324" i="2" s="1"/>
  <c r="AJ324" i="2" s="1"/>
  <c r="AK324" i="2" s="1"/>
  <c r="AL324" i="2" s="1"/>
  <c r="AM324" i="2" s="1"/>
  <c r="AN324" i="2" s="1"/>
  <c r="AO564" i="1"/>
  <c r="AP564" i="1" s="1"/>
  <c r="AQ564" i="1" s="1"/>
  <c r="AR564" i="1" s="1"/>
  <c r="AS564" i="1" s="1"/>
  <c r="AT564" i="1" s="1"/>
  <c r="AU564" i="1" s="1"/>
  <c r="AV564" i="1" s="1"/>
  <c r="AW564" i="1" s="1"/>
  <c r="AX564" i="1" s="1"/>
  <c r="AY564" i="1" s="1"/>
  <c r="AZ564" i="1" s="1"/>
  <c r="BA564" i="1" s="1"/>
  <c r="BB564" i="1" s="1"/>
  <c r="BC564" i="1" s="1"/>
  <c r="BD564" i="1" s="1"/>
  <c r="BE564" i="1" s="1"/>
  <c r="BF564" i="1" s="1"/>
  <c r="BG564" i="1" s="1"/>
  <c r="BH564" i="1" s="1"/>
  <c r="K564" i="2"/>
  <c r="K233" i="2"/>
  <c r="K217" i="2"/>
  <c r="K687" i="2"/>
  <c r="AO687" i="2" s="1"/>
  <c r="AP687" i="2" s="1"/>
  <c r="AQ687" i="2" s="1"/>
  <c r="AR687" i="2" s="1"/>
  <c r="AS687" i="2" s="1"/>
  <c r="AT687" i="2" s="1"/>
  <c r="AU687" i="2" s="1"/>
  <c r="AV687" i="2" s="1"/>
  <c r="AW687" i="2" s="1"/>
  <c r="AX687" i="2" s="1"/>
  <c r="AY687" i="2" s="1"/>
  <c r="AZ687" i="2" s="1"/>
  <c r="BA687" i="2" s="1"/>
  <c r="BB687" i="2" s="1"/>
  <c r="BC687" i="2" s="1"/>
  <c r="BD687" i="2" s="1"/>
  <c r="BE687" i="2" s="1"/>
  <c r="BF687" i="2" s="1"/>
  <c r="BG687" i="2" s="1"/>
  <c r="BH687" i="2" s="1"/>
  <c r="AO523" i="1"/>
  <c r="AP523" i="1" s="1"/>
  <c r="AQ523" i="1" s="1"/>
  <c r="AR523" i="1" s="1"/>
  <c r="AS523" i="1" s="1"/>
  <c r="AT523" i="1" s="1"/>
  <c r="AU523" i="1" s="1"/>
  <c r="AV523" i="1" s="1"/>
  <c r="AW523" i="1" s="1"/>
  <c r="AX523" i="1" s="1"/>
  <c r="AY523" i="1" s="1"/>
  <c r="AZ523" i="1" s="1"/>
  <c r="BA523" i="1" s="1"/>
  <c r="BB523" i="1" s="1"/>
  <c r="BC523" i="1" s="1"/>
  <c r="BD523" i="1" s="1"/>
  <c r="BE523" i="1" s="1"/>
  <c r="BF523" i="1" s="1"/>
  <c r="BG523" i="1" s="1"/>
  <c r="BH523" i="1" s="1"/>
  <c r="K523" i="2"/>
  <c r="M523" i="2" s="1"/>
  <c r="N523" i="2" s="1"/>
  <c r="O523" i="2" s="1"/>
  <c r="P523" i="2" s="1"/>
  <c r="Q523" i="2" s="1"/>
  <c r="R523" i="2" s="1"/>
  <c r="S523" i="2" s="1"/>
  <c r="T523" i="2" s="1"/>
  <c r="U523" i="2" s="1"/>
  <c r="V523" i="2" s="1"/>
  <c r="W523" i="2" s="1"/>
  <c r="X523" i="2" s="1"/>
  <c r="Y523" i="2" s="1"/>
  <c r="Z523" i="2" s="1"/>
  <c r="AA523" i="2" s="1"/>
  <c r="AB523" i="2" s="1"/>
  <c r="AC523" i="2" s="1"/>
  <c r="AD523" i="2" s="1"/>
  <c r="AE523" i="2" s="1"/>
  <c r="AF523" i="2" s="1"/>
  <c r="AG523" i="2" s="1"/>
  <c r="AH523" i="2" s="1"/>
  <c r="AI523" i="2" s="1"/>
  <c r="AJ523" i="2" s="1"/>
  <c r="AK523" i="2" s="1"/>
  <c r="AL523" i="2" s="1"/>
  <c r="AM523" i="2" s="1"/>
  <c r="AN523" i="2" s="1"/>
  <c r="AO523" i="2" s="1"/>
  <c r="AP523" i="2" s="1"/>
  <c r="AQ523" i="2" s="1"/>
  <c r="AR523" i="2" s="1"/>
  <c r="AS523" i="2" s="1"/>
  <c r="AT523" i="2" s="1"/>
  <c r="AU523" i="2" s="1"/>
  <c r="AV523" i="2" s="1"/>
  <c r="AW523" i="2" s="1"/>
  <c r="AX523" i="2" s="1"/>
  <c r="AY523" i="2" s="1"/>
  <c r="AZ523" i="2" s="1"/>
  <c r="BA523" i="2" s="1"/>
  <c r="BB523" i="2" s="1"/>
  <c r="BC523" i="2" s="1"/>
  <c r="BD523" i="2" s="1"/>
  <c r="BE523" i="2" s="1"/>
  <c r="BF523" i="2" s="1"/>
  <c r="BG523" i="2" s="1"/>
  <c r="BH523" i="2" s="1"/>
  <c r="AO368" i="1"/>
  <c r="AP368" i="1" s="1"/>
  <c r="AQ368" i="1" s="1"/>
  <c r="AR368" i="1" s="1"/>
  <c r="AS368" i="1" s="1"/>
  <c r="AT368" i="1" s="1"/>
  <c r="AU368" i="1" s="1"/>
  <c r="AV368" i="1" s="1"/>
  <c r="AW368" i="1" s="1"/>
  <c r="AX368" i="1" s="1"/>
  <c r="AY368" i="1" s="1"/>
  <c r="AZ368" i="1" s="1"/>
  <c r="BA368" i="1" s="1"/>
  <c r="BB368" i="1" s="1"/>
  <c r="BC368" i="1" s="1"/>
  <c r="BD368" i="1" s="1"/>
  <c r="BE368" i="1" s="1"/>
  <c r="BF368" i="1" s="1"/>
  <c r="BG368" i="1" s="1"/>
  <c r="BH368" i="1" s="1"/>
  <c r="K368" i="2"/>
  <c r="AO368" i="2" s="1"/>
  <c r="AP368" i="2" s="1"/>
  <c r="AQ368" i="2" s="1"/>
  <c r="AR368" i="2" s="1"/>
  <c r="AS368" i="2" s="1"/>
  <c r="AT368" i="2" s="1"/>
  <c r="AU368" i="2" s="1"/>
  <c r="AV368" i="2" s="1"/>
  <c r="AW368" i="2" s="1"/>
  <c r="AX368" i="2" s="1"/>
  <c r="AY368" i="2" s="1"/>
  <c r="AZ368" i="2" s="1"/>
  <c r="BA368" i="2" s="1"/>
  <c r="BB368" i="2" s="1"/>
  <c r="BC368" i="2" s="1"/>
  <c r="BD368" i="2" s="1"/>
  <c r="BE368" i="2" s="1"/>
  <c r="BF368" i="2" s="1"/>
  <c r="BG368" i="2" s="1"/>
  <c r="BH368" i="2" s="1"/>
  <c r="AP166" i="1"/>
  <c r="AQ166" i="1" s="1"/>
  <c r="AR166" i="1" s="1"/>
  <c r="AS166" i="1" s="1"/>
  <c r="AT166" i="1" s="1"/>
  <c r="AU166" i="1" s="1"/>
  <c r="AV166" i="1" s="1"/>
  <c r="AW166" i="1" s="1"/>
  <c r="AX166" i="1" s="1"/>
  <c r="AY166" i="1" s="1"/>
  <c r="AZ166" i="1" s="1"/>
  <c r="BA166" i="1" s="1"/>
  <c r="BB166" i="1" s="1"/>
  <c r="BC166" i="1" s="1"/>
  <c r="BD166" i="1" s="1"/>
  <c r="BE166" i="1" s="1"/>
  <c r="BF166" i="1" s="1"/>
  <c r="BG166" i="1" s="1"/>
  <c r="BH166" i="1" s="1"/>
  <c r="K166" i="2"/>
  <c r="AO566" i="1"/>
  <c r="AP566" i="1" s="1"/>
  <c r="AQ566" i="1" s="1"/>
  <c r="AR566" i="1" s="1"/>
  <c r="AS566" i="1" s="1"/>
  <c r="AT566" i="1" s="1"/>
  <c r="AU566" i="1" s="1"/>
  <c r="AV566" i="1" s="1"/>
  <c r="AW566" i="1" s="1"/>
  <c r="AX566" i="1" s="1"/>
  <c r="AY566" i="1" s="1"/>
  <c r="AZ566" i="1" s="1"/>
  <c r="BA566" i="1" s="1"/>
  <c r="BB566" i="1" s="1"/>
  <c r="BC566" i="1" s="1"/>
  <c r="BD566" i="1" s="1"/>
  <c r="BE566" i="1" s="1"/>
  <c r="BF566" i="1" s="1"/>
  <c r="BG566" i="1" s="1"/>
  <c r="BH566" i="1" s="1"/>
  <c r="K566" i="2"/>
  <c r="K342" i="2"/>
  <c r="L342" i="2" s="1"/>
  <c r="M342" i="2" s="1"/>
  <c r="N342" i="2" s="1"/>
  <c r="O342" i="2" s="1"/>
  <c r="P342" i="2" s="1"/>
  <c r="Q342" i="2" s="1"/>
  <c r="R342" i="2" s="1"/>
  <c r="S342" i="2" s="1"/>
  <c r="T342" i="2" s="1"/>
  <c r="U342" i="2" s="1"/>
  <c r="V342" i="2" s="1"/>
  <c r="W342" i="2" s="1"/>
  <c r="X342" i="2" s="1"/>
  <c r="Y342" i="2" s="1"/>
  <c r="Z342" i="2" s="1"/>
  <c r="AA342" i="2" s="1"/>
  <c r="AB342" i="2" s="1"/>
  <c r="AC342" i="2" s="1"/>
  <c r="AD342" i="2" s="1"/>
  <c r="AE342" i="2" s="1"/>
  <c r="AF342" i="2" s="1"/>
  <c r="AG342" i="2" s="1"/>
  <c r="AH342" i="2" s="1"/>
  <c r="AI342" i="2" s="1"/>
  <c r="AJ342" i="2" s="1"/>
  <c r="AK342" i="2" s="1"/>
  <c r="AL342" i="2" s="1"/>
  <c r="AM342" i="2" s="1"/>
  <c r="AN342" i="2" s="1"/>
  <c r="K402" i="2"/>
  <c r="AO391" i="1"/>
  <c r="AP391" i="1" s="1"/>
  <c r="AQ391" i="1" s="1"/>
  <c r="AR391" i="1" s="1"/>
  <c r="AS391" i="1" s="1"/>
  <c r="AT391" i="1" s="1"/>
  <c r="AU391" i="1" s="1"/>
  <c r="AV391" i="1" s="1"/>
  <c r="AW391" i="1" s="1"/>
  <c r="AX391" i="1" s="1"/>
  <c r="AY391" i="1" s="1"/>
  <c r="AZ391" i="1" s="1"/>
  <c r="BA391" i="1" s="1"/>
  <c r="BB391" i="1" s="1"/>
  <c r="BC391" i="1" s="1"/>
  <c r="BD391" i="1" s="1"/>
  <c r="BE391" i="1" s="1"/>
  <c r="BF391" i="1" s="1"/>
  <c r="BG391" i="1" s="1"/>
  <c r="BH391" i="1" s="1"/>
  <c r="K391" i="2"/>
  <c r="AO391" i="2" s="1"/>
  <c r="AP391" i="2" s="1"/>
  <c r="AQ391" i="2" s="1"/>
  <c r="AR391" i="2" s="1"/>
  <c r="AS391" i="2" s="1"/>
  <c r="AT391" i="2" s="1"/>
  <c r="AU391" i="2" s="1"/>
  <c r="AV391" i="2" s="1"/>
  <c r="AW391" i="2" s="1"/>
  <c r="AX391" i="2" s="1"/>
  <c r="AY391" i="2" s="1"/>
  <c r="AZ391" i="2" s="1"/>
  <c r="BA391" i="2" s="1"/>
  <c r="BB391" i="2" s="1"/>
  <c r="BC391" i="2" s="1"/>
  <c r="BD391" i="2" s="1"/>
  <c r="BE391" i="2" s="1"/>
  <c r="BF391" i="2" s="1"/>
  <c r="BG391" i="2" s="1"/>
  <c r="BH391" i="2" s="1"/>
  <c r="AO78" i="1"/>
  <c r="AP78" i="1" s="1"/>
  <c r="AQ78" i="1" s="1"/>
  <c r="AR78" i="1" s="1"/>
  <c r="AS78" i="1" s="1"/>
  <c r="AT78" i="1" s="1"/>
  <c r="AU78" i="1" s="1"/>
  <c r="AV78" i="1" s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K78" i="2"/>
  <c r="AO102" i="1"/>
  <c r="AP102" i="1" s="1"/>
  <c r="AQ102" i="1" s="1"/>
  <c r="AR102" i="1" s="1"/>
  <c r="AS102" i="1" s="1"/>
  <c r="AT102" i="1" s="1"/>
  <c r="AU102" i="1" s="1"/>
  <c r="AV102" i="1" s="1"/>
  <c r="AW102" i="1" s="1"/>
  <c r="AX102" i="1" s="1"/>
  <c r="AY102" i="1" s="1"/>
  <c r="AZ102" i="1" s="1"/>
  <c r="BA102" i="1" s="1"/>
  <c r="BB102" i="1" s="1"/>
  <c r="BC102" i="1" s="1"/>
  <c r="BD102" i="1" s="1"/>
  <c r="BE102" i="1" s="1"/>
  <c r="BF102" i="1" s="1"/>
  <c r="BG102" i="1" s="1"/>
  <c r="BH102" i="1" s="1"/>
  <c r="K102" i="2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K675" i="2"/>
  <c r="AO95" i="1"/>
  <c r="AP95" i="1" s="1"/>
  <c r="AQ95" i="1" s="1"/>
  <c r="AR95" i="1" s="1"/>
  <c r="AS95" i="1" s="1"/>
  <c r="AT95" i="1" s="1"/>
  <c r="AU95" i="1" s="1"/>
  <c r="AV95" i="1" s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K95" i="2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AC95" i="2" s="1"/>
  <c r="AP775" i="1"/>
  <c r="AQ775" i="1" s="1"/>
  <c r="AR775" i="1" s="1"/>
  <c r="AS775" i="1" s="1"/>
  <c r="AT775" i="1" s="1"/>
  <c r="AU775" i="1" s="1"/>
  <c r="AV775" i="1" s="1"/>
  <c r="AW775" i="1" s="1"/>
  <c r="AX775" i="1" s="1"/>
  <c r="AY775" i="1" s="1"/>
  <c r="AZ775" i="1" s="1"/>
  <c r="BA775" i="1" s="1"/>
  <c r="BB775" i="1" s="1"/>
  <c r="BC775" i="1" s="1"/>
  <c r="BD775" i="1" s="1"/>
  <c r="BE775" i="1" s="1"/>
  <c r="BF775" i="1" s="1"/>
  <c r="BG775" i="1" s="1"/>
  <c r="BH775" i="1" s="1"/>
  <c r="K775" i="2"/>
  <c r="AO775" i="2" s="1"/>
  <c r="AP775" i="2" s="1"/>
  <c r="AQ775" i="2" s="1"/>
  <c r="AR775" i="2" s="1"/>
  <c r="AS775" i="2" s="1"/>
  <c r="AT775" i="2" s="1"/>
  <c r="AU775" i="2" s="1"/>
  <c r="AV775" i="2" s="1"/>
  <c r="AW775" i="2" s="1"/>
  <c r="AX775" i="2" s="1"/>
  <c r="AY775" i="2" s="1"/>
  <c r="AZ775" i="2" s="1"/>
  <c r="BA775" i="2" s="1"/>
  <c r="BB775" i="2" s="1"/>
  <c r="BC775" i="2" s="1"/>
  <c r="BD775" i="2" s="1"/>
  <c r="BE775" i="2" s="1"/>
  <c r="BF775" i="2" s="1"/>
  <c r="BG775" i="2" s="1"/>
  <c r="BH775" i="2" s="1"/>
  <c r="K603" i="2"/>
  <c r="AO280" i="1"/>
  <c r="AP280" i="1" s="1"/>
  <c r="AQ280" i="1" s="1"/>
  <c r="AR280" i="1" s="1"/>
  <c r="AS280" i="1" s="1"/>
  <c r="AT280" i="1" s="1"/>
  <c r="AU280" i="1" s="1"/>
  <c r="AV280" i="1" s="1"/>
  <c r="AW280" i="1" s="1"/>
  <c r="AX280" i="1" s="1"/>
  <c r="AY280" i="1" s="1"/>
  <c r="AZ280" i="1" s="1"/>
  <c r="BA280" i="1" s="1"/>
  <c r="BB280" i="1" s="1"/>
  <c r="BC280" i="1" s="1"/>
  <c r="BD280" i="1" s="1"/>
  <c r="BE280" i="1" s="1"/>
  <c r="BF280" i="1" s="1"/>
  <c r="BG280" i="1" s="1"/>
  <c r="BH280" i="1" s="1"/>
  <c r="K280" i="2"/>
  <c r="AO92" i="1"/>
  <c r="AP92" i="1" s="1"/>
  <c r="AQ92" i="1" s="1"/>
  <c r="AR92" i="1" s="1"/>
  <c r="AS92" i="1" s="1"/>
  <c r="AT92" i="1" s="1"/>
  <c r="AU92" i="1" s="1"/>
  <c r="AV92" i="1" s="1"/>
  <c r="AW92" i="1" s="1"/>
  <c r="AX92" i="1" s="1"/>
  <c r="AY92" i="1" s="1"/>
  <c r="AZ92" i="1" s="1"/>
  <c r="BA92" i="1" s="1"/>
  <c r="BB92" i="1" s="1"/>
  <c r="BC92" i="1" s="1"/>
  <c r="BD92" i="1" s="1"/>
  <c r="BE92" i="1" s="1"/>
  <c r="BF92" i="1" s="1"/>
  <c r="BG92" i="1" s="1"/>
  <c r="BH92" i="1" s="1"/>
  <c r="K92" i="2"/>
  <c r="K328" i="2"/>
  <c r="L328" i="2" s="1"/>
  <c r="M328" i="2" s="1"/>
  <c r="N328" i="2" s="1"/>
  <c r="O328" i="2" s="1"/>
  <c r="P328" i="2" s="1"/>
  <c r="Q328" i="2" s="1"/>
  <c r="R328" i="2" s="1"/>
  <c r="S328" i="2" s="1"/>
  <c r="T328" i="2" s="1"/>
  <c r="U328" i="2" s="1"/>
  <c r="V328" i="2" s="1"/>
  <c r="W328" i="2" s="1"/>
  <c r="X328" i="2" s="1"/>
  <c r="Y328" i="2" s="1"/>
  <c r="Z328" i="2" s="1"/>
  <c r="AA328" i="2" s="1"/>
  <c r="AB328" i="2" s="1"/>
  <c r="AC328" i="2" s="1"/>
  <c r="AD328" i="2" s="1"/>
  <c r="AE328" i="2" s="1"/>
  <c r="AF328" i="2" s="1"/>
  <c r="AG328" i="2" s="1"/>
  <c r="AH328" i="2" s="1"/>
  <c r="AI328" i="2" s="1"/>
  <c r="AJ328" i="2" s="1"/>
  <c r="AK328" i="2" s="1"/>
  <c r="AL328" i="2" s="1"/>
  <c r="AM328" i="2" s="1"/>
  <c r="AN328" i="2" s="1"/>
  <c r="AO116" i="1"/>
  <c r="AP116" i="1" s="1"/>
  <c r="AQ116" i="1" s="1"/>
  <c r="AR116" i="1" s="1"/>
  <c r="AS116" i="1" s="1"/>
  <c r="AT116" i="1" s="1"/>
  <c r="AU116" i="1" s="1"/>
  <c r="AV116" i="1" s="1"/>
  <c r="AW116" i="1" s="1"/>
  <c r="AX116" i="1" s="1"/>
  <c r="AY116" i="1" s="1"/>
  <c r="AZ116" i="1" s="1"/>
  <c r="BA116" i="1" s="1"/>
  <c r="BB116" i="1" s="1"/>
  <c r="BC116" i="1" s="1"/>
  <c r="BD116" i="1" s="1"/>
  <c r="BE116" i="1" s="1"/>
  <c r="BF116" i="1" s="1"/>
  <c r="BG116" i="1" s="1"/>
  <c r="BH116" i="1" s="1"/>
  <c r="K116" i="2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P116" i="2" s="1"/>
  <c r="AQ116" i="2" s="1"/>
  <c r="AR116" i="2" s="1"/>
  <c r="AS116" i="2" s="1"/>
  <c r="AT116" i="2" s="1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AP714" i="1"/>
  <c r="AQ714" i="1" s="1"/>
  <c r="AR714" i="1" s="1"/>
  <c r="AS714" i="1" s="1"/>
  <c r="AT714" i="1" s="1"/>
  <c r="AU714" i="1" s="1"/>
  <c r="AV714" i="1" s="1"/>
  <c r="AW714" i="1" s="1"/>
  <c r="AX714" i="1" s="1"/>
  <c r="AY714" i="1" s="1"/>
  <c r="AZ714" i="1" s="1"/>
  <c r="BA714" i="1" s="1"/>
  <c r="BB714" i="1" s="1"/>
  <c r="BC714" i="1" s="1"/>
  <c r="BD714" i="1" s="1"/>
  <c r="BE714" i="1" s="1"/>
  <c r="BF714" i="1" s="1"/>
  <c r="BG714" i="1" s="1"/>
  <c r="BH714" i="1" s="1"/>
  <c r="K714" i="2"/>
  <c r="K291" i="2"/>
  <c r="L291" i="2" s="1"/>
  <c r="M291" i="2" s="1"/>
  <c r="N291" i="2" s="1"/>
  <c r="O291" i="2" s="1"/>
  <c r="P291" i="2" s="1"/>
  <c r="Q291" i="2" s="1"/>
  <c r="R291" i="2" s="1"/>
  <c r="S291" i="2" s="1"/>
  <c r="T291" i="2" s="1"/>
  <c r="U291" i="2" s="1"/>
  <c r="V291" i="2" s="1"/>
  <c r="W291" i="2" s="1"/>
  <c r="X291" i="2" s="1"/>
  <c r="Y291" i="2" s="1"/>
  <c r="Z291" i="2" s="1"/>
  <c r="AA291" i="2" s="1"/>
  <c r="AB291" i="2" s="1"/>
  <c r="AC291" i="2" s="1"/>
  <c r="AD291" i="2" s="1"/>
  <c r="AE291" i="2" s="1"/>
  <c r="AF291" i="2" s="1"/>
  <c r="AG291" i="2" s="1"/>
  <c r="AH291" i="2" s="1"/>
  <c r="AI291" i="2" s="1"/>
  <c r="AJ291" i="2" s="1"/>
  <c r="AK291" i="2" s="1"/>
  <c r="AL291" i="2" s="1"/>
  <c r="AM291" i="2" s="1"/>
  <c r="AN291" i="2" s="1"/>
  <c r="AP738" i="1"/>
  <c r="AQ738" i="1" s="1"/>
  <c r="AR738" i="1" s="1"/>
  <c r="AS738" i="1" s="1"/>
  <c r="AT738" i="1" s="1"/>
  <c r="AU738" i="1" s="1"/>
  <c r="AV738" i="1" s="1"/>
  <c r="AW738" i="1" s="1"/>
  <c r="AX738" i="1" s="1"/>
  <c r="AY738" i="1" s="1"/>
  <c r="AZ738" i="1" s="1"/>
  <c r="BA738" i="1" s="1"/>
  <c r="BB738" i="1" s="1"/>
  <c r="BC738" i="1" s="1"/>
  <c r="BD738" i="1" s="1"/>
  <c r="BE738" i="1" s="1"/>
  <c r="BF738" i="1" s="1"/>
  <c r="BG738" i="1" s="1"/>
  <c r="BH738" i="1" s="1"/>
  <c r="K738" i="2"/>
  <c r="AO738" i="2" s="1"/>
  <c r="AP738" i="2" s="1"/>
  <c r="AQ738" i="2" s="1"/>
  <c r="AR738" i="2" s="1"/>
  <c r="AS738" i="2" s="1"/>
  <c r="AT738" i="2" s="1"/>
  <c r="AU738" i="2" s="1"/>
  <c r="AV738" i="2" s="1"/>
  <c r="AW738" i="2" s="1"/>
  <c r="AX738" i="2" s="1"/>
  <c r="AY738" i="2" s="1"/>
  <c r="AZ738" i="2" s="1"/>
  <c r="BA738" i="2" s="1"/>
  <c r="BB738" i="2" s="1"/>
  <c r="BC738" i="2" s="1"/>
  <c r="BD738" i="2" s="1"/>
  <c r="BE738" i="2" s="1"/>
  <c r="BF738" i="2" s="1"/>
  <c r="BG738" i="2" s="1"/>
  <c r="BH738" i="2" s="1"/>
  <c r="K479" i="2"/>
  <c r="AO479" i="2" s="1"/>
  <c r="AP479" i="2" s="1"/>
  <c r="AQ479" i="2" s="1"/>
  <c r="AR479" i="2" s="1"/>
  <c r="AS479" i="2" s="1"/>
  <c r="AT479" i="2" s="1"/>
  <c r="AU479" i="2" s="1"/>
  <c r="AV479" i="2" s="1"/>
  <c r="AW479" i="2" s="1"/>
  <c r="AX479" i="2" s="1"/>
  <c r="AY479" i="2" s="1"/>
  <c r="AZ479" i="2" s="1"/>
  <c r="BA479" i="2" s="1"/>
  <c r="BB479" i="2" s="1"/>
  <c r="BC479" i="2" s="1"/>
  <c r="BD479" i="2" s="1"/>
  <c r="BE479" i="2" s="1"/>
  <c r="BF479" i="2" s="1"/>
  <c r="BG479" i="2" s="1"/>
  <c r="BH479" i="2" s="1"/>
  <c r="K305" i="2"/>
  <c r="L305" i="2" s="1"/>
  <c r="M305" i="2" s="1"/>
  <c r="N305" i="2" s="1"/>
  <c r="O305" i="2" s="1"/>
  <c r="P305" i="2" s="1"/>
  <c r="Q305" i="2" s="1"/>
  <c r="R305" i="2" s="1"/>
  <c r="S305" i="2" s="1"/>
  <c r="T305" i="2" s="1"/>
  <c r="U305" i="2" s="1"/>
  <c r="V305" i="2" s="1"/>
  <c r="W305" i="2" s="1"/>
  <c r="X305" i="2" s="1"/>
  <c r="Y305" i="2" s="1"/>
  <c r="Z305" i="2" s="1"/>
  <c r="AA305" i="2" s="1"/>
  <c r="AB305" i="2" s="1"/>
  <c r="AC305" i="2" s="1"/>
  <c r="AD305" i="2" s="1"/>
  <c r="AE305" i="2" s="1"/>
  <c r="AF305" i="2" s="1"/>
  <c r="AG305" i="2" s="1"/>
  <c r="AH305" i="2" s="1"/>
  <c r="AI305" i="2" s="1"/>
  <c r="AJ305" i="2" s="1"/>
  <c r="AK305" i="2" s="1"/>
  <c r="AL305" i="2" s="1"/>
  <c r="AM305" i="2" s="1"/>
  <c r="AN305" i="2" s="1"/>
  <c r="AO657" i="1"/>
  <c r="AP657" i="1" s="1"/>
  <c r="AQ657" i="1" s="1"/>
  <c r="AR657" i="1" s="1"/>
  <c r="AS657" i="1" s="1"/>
  <c r="AT657" i="1" s="1"/>
  <c r="AU657" i="1" s="1"/>
  <c r="AV657" i="1" s="1"/>
  <c r="AW657" i="1" s="1"/>
  <c r="AX657" i="1" s="1"/>
  <c r="AY657" i="1" s="1"/>
  <c r="AZ657" i="1" s="1"/>
  <c r="BA657" i="1" s="1"/>
  <c r="BB657" i="1" s="1"/>
  <c r="BC657" i="1" s="1"/>
  <c r="BD657" i="1" s="1"/>
  <c r="BE657" i="1" s="1"/>
  <c r="BF657" i="1" s="1"/>
  <c r="BG657" i="1" s="1"/>
  <c r="BH657" i="1" s="1"/>
  <c r="K657" i="2"/>
  <c r="AO657" i="2" s="1"/>
  <c r="AP657" i="2" s="1"/>
  <c r="AQ657" i="2" s="1"/>
  <c r="AR657" i="2" s="1"/>
  <c r="AS657" i="2" s="1"/>
  <c r="AT657" i="2" s="1"/>
  <c r="AU657" i="2" s="1"/>
  <c r="AV657" i="2" s="1"/>
  <c r="AW657" i="2" s="1"/>
  <c r="AX657" i="2" s="1"/>
  <c r="AY657" i="2" s="1"/>
  <c r="AZ657" i="2" s="1"/>
  <c r="BA657" i="2" s="1"/>
  <c r="BB657" i="2" s="1"/>
  <c r="BC657" i="2" s="1"/>
  <c r="BD657" i="2" s="1"/>
  <c r="BE657" i="2" s="1"/>
  <c r="BF657" i="2" s="1"/>
  <c r="BG657" i="2" s="1"/>
  <c r="BH657" i="2" s="1"/>
  <c r="AP701" i="1"/>
  <c r="AQ701" i="1" s="1"/>
  <c r="AR701" i="1" s="1"/>
  <c r="AS701" i="1" s="1"/>
  <c r="AT701" i="1" s="1"/>
  <c r="AU701" i="1" s="1"/>
  <c r="AV701" i="1" s="1"/>
  <c r="AW701" i="1" s="1"/>
  <c r="AX701" i="1" s="1"/>
  <c r="AY701" i="1" s="1"/>
  <c r="AZ701" i="1" s="1"/>
  <c r="BA701" i="1" s="1"/>
  <c r="BB701" i="1" s="1"/>
  <c r="BC701" i="1" s="1"/>
  <c r="BD701" i="1" s="1"/>
  <c r="BE701" i="1" s="1"/>
  <c r="BF701" i="1" s="1"/>
  <c r="BG701" i="1" s="1"/>
  <c r="BH701" i="1" s="1"/>
  <c r="K701" i="2"/>
  <c r="AP786" i="1"/>
  <c r="AQ786" i="1" s="1"/>
  <c r="AR786" i="1" s="1"/>
  <c r="AS786" i="1" s="1"/>
  <c r="AT786" i="1" s="1"/>
  <c r="AU786" i="1" s="1"/>
  <c r="AV786" i="1" s="1"/>
  <c r="AW786" i="1" s="1"/>
  <c r="AX786" i="1" s="1"/>
  <c r="AY786" i="1" s="1"/>
  <c r="AZ786" i="1" s="1"/>
  <c r="BA786" i="1" s="1"/>
  <c r="BB786" i="1" s="1"/>
  <c r="BC786" i="1" s="1"/>
  <c r="BD786" i="1" s="1"/>
  <c r="BE786" i="1" s="1"/>
  <c r="BF786" i="1" s="1"/>
  <c r="BG786" i="1" s="1"/>
  <c r="BH786" i="1" s="1"/>
  <c r="K786" i="2"/>
  <c r="AO41" i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K41" i="2"/>
  <c r="K361" i="2"/>
  <c r="L361" i="2" s="1"/>
  <c r="M361" i="2" s="1"/>
  <c r="N361" i="2" s="1"/>
  <c r="O361" i="2" s="1"/>
  <c r="P361" i="2" s="1"/>
  <c r="Q361" i="2" s="1"/>
  <c r="R361" i="2" s="1"/>
  <c r="S361" i="2" s="1"/>
  <c r="T361" i="2" s="1"/>
  <c r="U361" i="2" s="1"/>
  <c r="V361" i="2" s="1"/>
  <c r="W361" i="2" s="1"/>
  <c r="X361" i="2" s="1"/>
  <c r="Y361" i="2" s="1"/>
  <c r="Z361" i="2" s="1"/>
  <c r="AA361" i="2" s="1"/>
  <c r="AB361" i="2" s="1"/>
  <c r="AC361" i="2" s="1"/>
  <c r="AD361" i="2" s="1"/>
  <c r="AE361" i="2" s="1"/>
  <c r="AF361" i="2" s="1"/>
  <c r="AG361" i="2" s="1"/>
  <c r="AH361" i="2" s="1"/>
  <c r="AI361" i="2" s="1"/>
  <c r="AJ361" i="2" s="1"/>
  <c r="AK361" i="2" s="1"/>
  <c r="AL361" i="2" s="1"/>
  <c r="AM361" i="2" s="1"/>
  <c r="AN361" i="2" s="1"/>
  <c r="AO569" i="1"/>
  <c r="AP569" i="1" s="1"/>
  <c r="AQ569" i="1" s="1"/>
  <c r="AR569" i="1" s="1"/>
  <c r="AS569" i="1" s="1"/>
  <c r="AT569" i="1" s="1"/>
  <c r="AU569" i="1" s="1"/>
  <c r="AV569" i="1" s="1"/>
  <c r="AW569" i="1" s="1"/>
  <c r="AX569" i="1" s="1"/>
  <c r="AY569" i="1" s="1"/>
  <c r="AZ569" i="1" s="1"/>
  <c r="BA569" i="1" s="1"/>
  <c r="BB569" i="1" s="1"/>
  <c r="BC569" i="1" s="1"/>
  <c r="BD569" i="1" s="1"/>
  <c r="BE569" i="1" s="1"/>
  <c r="BF569" i="1" s="1"/>
  <c r="BG569" i="1" s="1"/>
  <c r="BH569" i="1" s="1"/>
  <c r="K569" i="2"/>
  <c r="AO569" i="2" s="1"/>
  <c r="AP569" i="2" s="1"/>
  <c r="AQ569" i="2" s="1"/>
  <c r="AR569" i="2" s="1"/>
  <c r="AS569" i="2" s="1"/>
  <c r="AT569" i="2" s="1"/>
  <c r="AU569" i="2" s="1"/>
  <c r="AV569" i="2" s="1"/>
  <c r="AW569" i="2" s="1"/>
  <c r="AX569" i="2" s="1"/>
  <c r="AY569" i="2" s="1"/>
  <c r="AZ569" i="2" s="1"/>
  <c r="BA569" i="2" s="1"/>
  <c r="BB569" i="2" s="1"/>
  <c r="BC569" i="2" s="1"/>
  <c r="BD569" i="2" s="1"/>
  <c r="BE569" i="2" s="1"/>
  <c r="BF569" i="2" s="1"/>
  <c r="BG569" i="2" s="1"/>
  <c r="BH569" i="2" s="1"/>
  <c r="AO60" i="1"/>
  <c r="AP60" i="1" s="1"/>
  <c r="AQ60" i="1" s="1"/>
  <c r="AR60" i="1" s="1"/>
  <c r="AS60" i="1" s="1"/>
  <c r="AT60" i="1" s="1"/>
  <c r="AU60" i="1" s="1"/>
  <c r="AV60" i="1" s="1"/>
  <c r="AW60" i="1" s="1"/>
  <c r="AX60" i="1" s="1"/>
  <c r="AY60" i="1" s="1"/>
  <c r="AZ60" i="1" s="1"/>
  <c r="BA60" i="1" s="1"/>
  <c r="BB60" i="1" s="1"/>
  <c r="BC60" i="1" s="1"/>
  <c r="BD60" i="1" s="1"/>
  <c r="BE60" i="1" s="1"/>
  <c r="BF60" i="1" s="1"/>
  <c r="BG60" i="1" s="1"/>
  <c r="BH60" i="1" s="1"/>
  <c r="K60" i="2"/>
  <c r="M60" i="2" s="1"/>
  <c r="N60" i="2" s="1"/>
  <c r="O60" i="2" s="1"/>
  <c r="P60" i="2" s="1"/>
  <c r="Q60" i="2" s="1"/>
  <c r="R60" i="2" s="1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K351" i="2"/>
  <c r="L351" i="2" s="1"/>
  <c r="M351" i="2" s="1"/>
  <c r="N351" i="2" s="1"/>
  <c r="O351" i="2" s="1"/>
  <c r="P351" i="2" s="1"/>
  <c r="Q351" i="2" s="1"/>
  <c r="R351" i="2" s="1"/>
  <c r="S351" i="2" s="1"/>
  <c r="T351" i="2" s="1"/>
  <c r="U351" i="2" s="1"/>
  <c r="V351" i="2" s="1"/>
  <c r="W351" i="2" s="1"/>
  <c r="X351" i="2" s="1"/>
  <c r="Y351" i="2" s="1"/>
  <c r="Z351" i="2" s="1"/>
  <c r="AA351" i="2" s="1"/>
  <c r="AB351" i="2" s="1"/>
  <c r="AC351" i="2" s="1"/>
  <c r="AD351" i="2" s="1"/>
  <c r="AE351" i="2" s="1"/>
  <c r="AF351" i="2" s="1"/>
  <c r="AG351" i="2" s="1"/>
  <c r="AH351" i="2" s="1"/>
  <c r="AI351" i="2" s="1"/>
  <c r="AJ351" i="2" s="1"/>
  <c r="AK351" i="2" s="1"/>
  <c r="AL351" i="2" s="1"/>
  <c r="AM351" i="2" s="1"/>
  <c r="AN351" i="2" s="1"/>
  <c r="AP791" i="1"/>
  <c r="AQ791" i="1" s="1"/>
  <c r="AR791" i="1" s="1"/>
  <c r="AS791" i="1" s="1"/>
  <c r="AT791" i="1" s="1"/>
  <c r="AU791" i="1" s="1"/>
  <c r="AV791" i="1" s="1"/>
  <c r="AW791" i="1" s="1"/>
  <c r="AX791" i="1" s="1"/>
  <c r="AY791" i="1" s="1"/>
  <c r="AZ791" i="1" s="1"/>
  <c r="BA791" i="1" s="1"/>
  <c r="BB791" i="1" s="1"/>
  <c r="BC791" i="1" s="1"/>
  <c r="BD791" i="1" s="1"/>
  <c r="BE791" i="1" s="1"/>
  <c r="BF791" i="1" s="1"/>
  <c r="BG791" i="1" s="1"/>
  <c r="BH791" i="1" s="1"/>
  <c r="K791" i="2"/>
  <c r="AO791" i="2" s="1"/>
  <c r="AP791" i="2" s="1"/>
  <c r="AQ791" i="2" s="1"/>
  <c r="AR791" i="2" s="1"/>
  <c r="AS791" i="2" s="1"/>
  <c r="AT791" i="2" s="1"/>
  <c r="AU791" i="2" s="1"/>
  <c r="AV791" i="2" s="1"/>
  <c r="AW791" i="2" s="1"/>
  <c r="AX791" i="2" s="1"/>
  <c r="AY791" i="2" s="1"/>
  <c r="AZ791" i="2" s="1"/>
  <c r="BA791" i="2" s="1"/>
  <c r="BB791" i="2" s="1"/>
  <c r="BC791" i="2" s="1"/>
  <c r="BD791" i="2" s="1"/>
  <c r="BE791" i="2" s="1"/>
  <c r="BF791" i="2" s="1"/>
  <c r="BG791" i="2" s="1"/>
  <c r="BH791" i="2" s="1"/>
  <c r="K627" i="2"/>
  <c r="AO50" i="1"/>
  <c r="AP50" i="1" s="1"/>
  <c r="AQ50" i="1" s="1"/>
  <c r="AR50" i="1" s="1"/>
  <c r="AS50" i="1" s="1"/>
  <c r="AT50" i="1" s="1"/>
  <c r="AU50" i="1" s="1"/>
  <c r="AV50" i="1" s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K50" i="2"/>
  <c r="K344" i="2"/>
  <c r="L344" i="2" s="1"/>
  <c r="M344" i="2" s="1"/>
  <c r="N344" i="2" s="1"/>
  <c r="O344" i="2" s="1"/>
  <c r="P344" i="2" s="1"/>
  <c r="Q344" i="2" s="1"/>
  <c r="R344" i="2" s="1"/>
  <c r="S344" i="2" s="1"/>
  <c r="T344" i="2" s="1"/>
  <c r="U344" i="2" s="1"/>
  <c r="V344" i="2" s="1"/>
  <c r="W344" i="2" s="1"/>
  <c r="X344" i="2" s="1"/>
  <c r="Y344" i="2" s="1"/>
  <c r="Z344" i="2" s="1"/>
  <c r="AA344" i="2" s="1"/>
  <c r="AB344" i="2" s="1"/>
  <c r="AC344" i="2" s="1"/>
  <c r="AD344" i="2" s="1"/>
  <c r="AE344" i="2" s="1"/>
  <c r="AF344" i="2" s="1"/>
  <c r="AG344" i="2" s="1"/>
  <c r="AH344" i="2" s="1"/>
  <c r="AI344" i="2" s="1"/>
  <c r="AJ344" i="2" s="1"/>
  <c r="AK344" i="2" s="1"/>
  <c r="AL344" i="2" s="1"/>
  <c r="AM344" i="2" s="1"/>
  <c r="AN344" i="2" s="1"/>
  <c r="AO372" i="1"/>
  <c r="AP372" i="1" s="1"/>
  <c r="AQ372" i="1" s="1"/>
  <c r="AR372" i="1" s="1"/>
  <c r="AS372" i="1" s="1"/>
  <c r="AT372" i="1" s="1"/>
  <c r="AU372" i="1" s="1"/>
  <c r="AV372" i="1" s="1"/>
  <c r="AW372" i="1" s="1"/>
  <c r="AX372" i="1" s="1"/>
  <c r="AY372" i="1" s="1"/>
  <c r="AZ372" i="1" s="1"/>
  <c r="BA372" i="1" s="1"/>
  <c r="BB372" i="1" s="1"/>
  <c r="BC372" i="1" s="1"/>
  <c r="BD372" i="1" s="1"/>
  <c r="BE372" i="1" s="1"/>
  <c r="BF372" i="1" s="1"/>
  <c r="BG372" i="1" s="1"/>
  <c r="BH372" i="1" s="1"/>
  <c r="K372" i="2"/>
  <c r="K335" i="2"/>
  <c r="L335" i="2" s="1"/>
  <c r="M335" i="2" s="1"/>
  <c r="N335" i="2" s="1"/>
  <c r="O335" i="2" s="1"/>
  <c r="P335" i="2" s="1"/>
  <c r="Q335" i="2" s="1"/>
  <c r="R335" i="2" s="1"/>
  <c r="S335" i="2" s="1"/>
  <c r="T335" i="2" s="1"/>
  <c r="U335" i="2" s="1"/>
  <c r="V335" i="2" s="1"/>
  <c r="W335" i="2" s="1"/>
  <c r="X335" i="2" s="1"/>
  <c r="Y335" i="2" s="1"/>
  <c r="Z335" i="2" s="1"/>
  <c r="AA335" i="2" s="1"/>
  <c r="AB335" i="2" s="1"/>
  <c r="AC335" i="2" s="1"/>
  <c r="AD335" i="2" s="1"/>
  <c r="AE335" i="2" s="1"/>
  <c r="AF335" i="2" s="1"/>
  <c r="AG335" i="2" s="1"/>
  <c r="AH335" i="2" s="1"/>
  <c r="AI335" i="2" s="1"/>
  <c r="AJ335" i="2" s="1"/>
  <c r="AK335" i="2" s="1"/>
  <c r="AL335" i="2" s="1"/>
  <c r="AM335" i="2" s="1"/>
  <c r="AN335" i="2" s="1"/>
  <c r="AP708" i="1"/>
  <c r="AQ708" i="1" s="1"/>
  <c r="AR708" i="1" s="1"/>
  <c r="AS708" i="1" s="1"/>
  <c r="AT708" i="1" s="1"/>
  <c r="AU708" i="1" s="1"/>
  <c r="AV708" i="1" s="1"/>
  <c r="AW708" i="1" s="1"/>
  <c r="AX708" i="1" s="1"/>
  <c r="AY708" i="1" s="1"/>
  <c r="AZ708" i="1" s="1"/>
  <c r="BA708" i="1" s="1"/>
  <c r="BB708" i="1" s="1"/>
  <c r="BC708" i="1" s="1"/>
  <c r="BD708" i="1" s="1"/>
  <c r="BE708" i="1" s="1"/>
  <c r="BF708" i="1" s="1"/>
  <c r="BG708" i="1" s="1"/>
  <c r="BH708" i="1" s="1"/>
  <c r="K708" i="2"/>
  <c r="AO398" i="1"/>
  <c r="AP398" i="1" s="1"/>
  <c r="AQ398" i="1" s="1"/>
  <c r="AR398" i="1" s="1"/>
  <c r="AS398" i="1" s="1"/>
  <c r="AT398" i="1" s="1"/>
  <c r="AU398" i="1" s="1"/>
  <c r="AV398" i="1" s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BG398" i="1" s="1"/>
  <c r="BH398" i="1" s="1"/>
  <c r="K398" i="2"/>
  <c r="AO398" i="2" s="1"/>
  <c r="AP398" i="2" s="1"/>
  <c r="AQ398" i="2" s="1"/>
  <c r="AR398" i="2" s="1"/>
  <c r="AS398" i="2" s="1"/>
  <c r="AT398" i="2" s="1"/>
  <c r="AU398" i="2" s="1"/>
  <c r="AV398" i="2" s="1"/>
  <c r="AW398" i="2" s="1"/>
  <c r="AX398" i="2" s="1"/>
  <c r="AY398" i="2" s="1"/>
  <c r="AZ398" i="2" s="1"/>
  <c r="BA398" i="2" s="1"/>
  <c r="BB398" i="2" s="1"/>
  <c r="BC398" i="2" s="1"/>
  <c r="BD398" i="2" s="1"/>
  <c r="BE398" i="2" s="1"/>
  <c r="BF398" i="2" s="1"/>
  <c r="BG398" i="2" s="1"/>
  <c r="BH398" i="2" s="1"/>
  <c r="AO580" i="1"/>
  <c r="AP580" i="1" s="1"/>
  <c r="AQ580" i="1" s="1"/>
  <c r="AR580" i="1" s="1"/>
  <c r="AS580" i="1" s="1"/>
  <c r="AT580" i="1" s="1"/>
  <c r="AU580" i="1" s="1"/>
  <c r="AV580" i="1" s="1"/>
  <c r="AW580" i="1" s="1"/>
  <c r="AX580" i="1" s="1"/>
  <c r="AY580" i="1" s="1"/>
  <c r="AZ580" i="1" s="1"/>
  <c r="BA580" i="1" s="1"/>
  <c r="BB580" i="1" s="1"/>
  <c r="BC580" i="1" s="1"/>
  <c r="BD580" i="1" s="1"/>
  <c r="BE580" i="1" s="1"/>
  <c r="BF580" i="1" s="1"/>
  <c r="BG580" i="1" s="1"/>
  <c r="BH580" i="1" s="1"/>
  <c r="K580" i="2"/>
  <c r="K240" i="2"/>
  <c r="K220" i="2"/>
  <c r="K606" i="2"/>
  <c r="M606" i="2" s="1"/>
  <c r="N606" i="2" s="1"/>
  <c r="O606" i="2" s="1"/>
  <c r="P606" i="2" s="1"/>
  <c r="Q606" i="2" s="1"/>
  <c r="R606" i="2" s="1"/>
  <c r="S606" i="2" s="1"/>
  <c r="T606" i="2" s="1"/>
  <c r="U606" i="2" s="1"/>
  <c r="V606" i="2" s="1"/>
  <c r="W606" i="2" s="1"/>
  <c r="X606" i="2" s="1"/>
  <c r="Y606" i="2" s="1"/>
  <c r="Z606" i="2" s="1"/>
  <c r="AA606" i="2" s="1"/>
  <c r="AB606" i="2" s="1"/>
  <c r="AC606" i="2" s="1"/>
  <c r="AO268" i="1"/>
  <c r="AP268" i="1" s="1"/>
  <c r="AQ268" i="1" s="1"/>
  <c r="AR268" i="1" s="1"/>
  <c r="AS268" i="1" s="1"/>
  <c r="AT268" i="1" s="1"/>
  <c r="AU268" i="1" s="1"/>
  <c r="AV268" i="1" s="1"/>
  <c r="AW268" i="1" s="1"/>
  <c r="AX268" i="1" s="1"/>
  <c r="AY268" i="1" s="1"/>
  <c r="AZ268" i="1" s="1"/>
  <c r="BA268" i="1" s="1"/>
  <c r="BB268" i="1" s="1"/>
  <c r="BC268" i="1" s="1"/>
  <c r="BD268" i="1" s="1"/>
  <c r="BE268" i="1" s="1"/>
  <c r="BF268" i="1" s="1"/>
  <c r="BG268" i="1" s="1"/>
  <c r="BH268" i="1" s="1"/>
  <c r="K268" i="2"/>
  <c r="L268" i="2" s="1"/>
  <c r="M268" i="2" s="1"/>
  <c r="N268" i="2" s="1"/>
  <c r="O268" i="2" s="1"/>
  <c r="P268" i="2" s="1"/>
  <c r="Q268" i="2" s="1"/>
  <c r="R268" i="2" s="1"/>
  <c r="S268" i="2" s="1"/>
  <c r="T268" i="2" s="1"/>
  <c r="U268" i="2" s="1"/>
  <c r="V268" i="2" s="1"/>
  <c r="W268" i="2" s="1"/>
  <c r="X268" i="2" s="1"/>
  <c r="Y268" i="2" s="1"/>
  <c r="Z268" i="2" s="1"/>
  <c r="AA268" i="2" s="1"/>
  <c r="AB268" i="2" s="1"/>
  <c r="AC268" i="2" s="1"/>
  <c r="AD268" i="2" s="1"/>
  <c r="AE268" i="2" s="1"/>
  <c r="AF268" i="2" s="1"/>
  <c r="AG268" i="2" s="1"/>
  <c r="AH268" i="2" s="1"/>
  <c r="AI268" i="2" s="1"/>
  <c r="AJ268" i="2" s="1"/>
  <c r="AK268" i="2" s="1"/>
  <c r="AL268" i="2" s="1"/>
  <c r="AM268" i="2" s="1"/>
  <c r="AO113" i="1"/>
  <c r="AP113" i="1" s="1"/>
  <c r="AQ113" i="1" s="1"/>
  <c r="AR113" i="1" s="1"/>
  <c r="AS113" i="1" s="1"/>
  <c r="AT113" i="1" s="1"/>
  <c r="AU113" i="1" s="1"/>
  <c r="AV113" i="1" s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K113" i="2"/>
  <c r="AO125" i="1"/>
  <c r="AP125" i="1" s="1"/>
  <c r="AQ125" i="1" s="1"/>
  <c r="AR125" i="1" s="1"/>
  <c r="AS125" i="1" s="1"/>
  <c r="AT125" i="1" s="1"/>
  <c r="AU125" i="1" s="1"/>
  <c r="AV125" i="1" s="1"/>
  <c r="AW125" i="1" s="1"/>
  <c r="AX125" i="1" s="1"/>
  <c r="AY125" i="1" s="1"/>
  <c r="AZ125" i="1" s="1"/>
  <c r="BA125" i="1" s="1"/>
  <c r="BB125" i="1" s="1"/>
  <c r="BC125" i="1" s="1"/>
  <c r="BD125" i="1" s="1"/>
  <c r="BE125" i="1" s="1"/>
  <c r="BF125" i="1" s="1"/>
  <c r="BG125" i="1" s="1"/>
  <c r="BH125" i="1" s="1"/>
  <c r="K125" i="2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P125" i="2" s="1"/>
  <c r="AQ125" i="2" s="1"/>
  <c r="AR125" i="2" s="1"/>
  <c r="AS125" i="2" s="1"/>
  <c r="AT125" i="2" s="1"/>
  <c r="AU125" i="2" s="1"/>
  <c r="AV125" i="2" s="1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K506" i="2"/>
  <c r="AO640" i="1"/>
  <c r="AP640" i="1" s="1"/>
  <c r="AQ640" i="1" s="1"/>
  <c r="AR640" i="1" s="1"/>
  <c r="AS640" i="1" s="1"/>
  <c r="AT640" i="1" s="1"/>
  <c r="AU640" i="1" s="1"/>
  <c r="AV640" i="1" s="1"/>
  <c r="AW640" i="1" s="1"/>
  <c r="AX640" i="1" s="1"/>
  <c r="AY640" i="1" s="1"/>
  <c r="AZ640" i="1" s="1"/>
  <c r="BA640" i="1" s="1"/>
  <c r="BB640" i="1" s="1"/>
  <c r="BC640" i="1" s="1"/>
  <c r="BD640" i="1" s="1"/>
  <c r="BE640" i="1" s="1"/>
  <c r="BF640" i="1" s="1"/>
  <c r="BG640" i="1" s="1"/>
  <c r="BH640" i="1" s="1"/>
  <c r="K640" i="2"/>
  <c r="AO64" i="1"/>
  <c r="AP64" i="1" s="1"/>
  <c r="AQ64" i="1" s="1"/>
  <c r="AR64" i="1" s="1"/>
  <c r="AS64" i="1" s="1"/>
  <c r="AT64" i="1" s="1"/>
  <c r="AU64" i="1" s="1"/>
  <c r="AV64" i="1" s="1"/>
  <c r="AW64" i="1" s="1"/>
  <c r="AX64" i="1" s="1"/>
  <c r="AY64" i="1" s="1"/>
  <c r="AZ64" i="1" s="1"/>
  <c r="BA64" i="1" s="1"/>
  <c r="BB64" i="1" s="1"/>
  <c r="BC64" i="1" s="1"/>
  <c r="BD64" i="1" s="1"/>
  <c r="BE64" i="1" s="1"/>
  <c r="BF64" i="1" s="1"/>
  <c r="BG64" i="1" s="1"/>
  <c r="BH64" i="1" s="1"/>
  <c r="K64" i="2"/>
  <c r="K664" i="2"/>
  <c r="AO664" i="2" s="1"/>
  <c r="AP664" i="2" s="1"/>
  <c r="AQ664" i="2" s="1"/>
  <c r="AR664" i="2" s="1"/>
  <c r="AS664" i="2" s="1"/>
  <c r="AT664" i="2" s="1"/>
  <c r="AU664" i="2" s="1"/>
  <c r="AV664" i="2" s="1"/>
  <c r="AW664" i="2" s="1"/>
  <c r="AX664" i="2" s="1"/>
  <c r="AY664" i="2" s="1"/>
  <c r="AZ664" i="2" s="1"/>
  <c r="BA664" i="2" s="1"/>
  <c r="BB664" i="2" s="1"/>
  <c r="BC664" i="2" s="1"/>
  <c r="BD664" i="2" s="1"/>
  <c r="BE664" i="2" s="1"/>
  <c r="BF664" i="2" s="1"/>
  <c r="BG664" i="2" s="1"/>
  <c r="BH664" i="2" s="1"/>
  <c r="K476" i="2"/>
  <c r="AO81" i="1"/>
  <c r="AP81" i="1" s="1"/>
  <c r="AQ81" i="1" s="1"/>
  <c r="AR81" i="1" s="1"/>
  <c r="AS81" i="1" s="1"/>
  <c r="AT81" i="1" s="1"/>
  <c r="AU81" i="1" s="1"/>
  <c r="AV81" i="1" s="1"/>
  <c r="AW81" i="1" s="1"/>
  <c r="AX81" i="1" s="1"/>
  <c r="AY81" i="1" s="1"/>
  <c r="AZ81" i="1" s="1"/>
  <c r="BA81" i="1" s="1"/>
  <c r="BB81" i="1" s="1"/>
  <c r="BC81" i="1" s="1"/>
  <c r="BD81" i="1" s="1"/>
  <c r="BE81" i="1" s="1"/>
  <c r="BF81" i="1" s="1"/>
  <c r="BG81" i="1" s="1"/>
  <c r="BH81" i="1" s="1"/>
  <c r="K81" i="2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109" i="1"/>
  <c r="AP109" i="1" s="1"/>
  <c r="AQ109" i="1" s="1"/>
  <c r="AR109" i="1" s="1"/>
  <c r="AS109" i="1" s="1"/>
  <c r="AT109" i="1" s="1"/>
  <c r="AU109" i="1" s="1"/>
  <c r="AV109" i="1" s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BG109" i="1" s="1"/>
  <c r="BH109" i="1" s="1"/>
  <c r="K109" i="2"/>
  <c r="AO109" i="2" s="1"/>
  <c r="AP109" i="2" s="1"/>
  <c r="AQ109" i="2" s="1"/>
  <c r="AR109" i="2" s="1"/>
  <c r="AS109" i="2" s="1"/>
  <c r="AT109" i="2" s="1"/>
  <c r="AU109" i="2" s="1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AO529" i="1"/>
  <c r="AP529" i="1" s="1"/>
  <c r="AQ529" i="1" s="1"/>
  <c r="AR529" i="1" s="1"/>
  <c r="AS529" i="1" s="1"/>
  <c r="AT529" i="1" s="1"/>
  <c r="AU529" i="1" s="1"/>
  <c r="AV529" i="1" s="1"/>
  <c r="AW529" i="1" s="1"/>
  <c r="AX529" i="1" s="1"/>
  <c r="AY529" i="1" s="1"/>
  <c r="AZ529" i="1" s="1"/>
  <c r="BA529" i="1" s="1"/>
  <c r="BB529" i="1" s="1"/>
  <c r="BC529" i="1" s="1"/>
  <c r="BD529" i="1" s="1"/>
  <c r="BE529" i="1" s="1"/>
  <c r="BF529" i="1" s="1"/>
  <c r="BG529" i="1" s="1"/>
  <c r="BH529" i="1" s="1"/>
  <c r="K529" i="2"/>
  <c r="AO573" i="1"/>
  <c r="AP573" i="1" s="1"/>
  <c r="AQ573" i="1" s="1"/>
  <c r="AR573" i="1" s="1"/>
  <c r="AS573" i="1" s="1"/>
  <c r="AT573" i="1" s="1"/>
  <c r="AU573" i="1" s="1"/>
  <c r="AV573" i="1" s="1"/>
  <c r="AW573" i="1" s="1"/>
  <c r="AX573" i="1" s="1"/>
  <c r="AY573" i="1" s="1"/>
  <c r="AZ573" i="1" s="1"/>
  <c r="BA573" i="1" s="1"/>
  <c r="BB573" i="1" s="1"/>
  <c r="BC573" i="1" s="1"/>
  <c r="BD573" i="1" s="1"/>
  <c r="BE573" i="1" s="1"/>
  <c r="BF573" i="1" s="1"/>
  <c r="BG573" i="1" s="1"/>
  <c r="BH573" i="1" s="1"/>
  <c r="K573" i="2"/>
  <c r="K553" i="2"/>
  <c r="AO553" i="2" s="1"/>
  <c r="AP553" i="2" s="1"/>
  <c r="AQ553" i="2" s="1"/>
  <c r="AR553" i="2" s="1"/>
  <c r="AS553" i="2" s="1"/>
  <c r="AT553" i="2" s="1"/>
  <c r="AU553" i="2" s="1"/>
  <c r="AV553" i="2" s="1"/>
  <c r="AW553" i="2" s="1"/>
  <c r="AX553" i="2" s="1"/>
  <c r="AY553" i="2" s="1"/>
  <c r="AZ553" i="2" s="1"/>
  <c r="BA553" i="2" s="1"/>
  <c r="BB553" i="2" s="1"/>
  <c r="BC553" i="2" s="1"/>
  <c r="BD553" i="2" s="1"/>
  <c r="BE553" i="2" s="1"/>
  <c r="BF553" i="2" s="1"/>
  <c r="BG553" i="2" s="1"/>
  <c r="BH553" i="2" s="1"/>
  <c r="AO532" i="1"/>
  <c r="AP532" i="1" s="1"/>
  <c r="AQ532" i="1" s="1"/>
  <c r="AR532" i="1" s="1"/>
  <c r="AS532" i="1" s="1"/>
  <c r="AT532" i="1" s="1"/>
  <c r="AU532" i="1" s="1"/>
  <c r="AV532" i="1" s="1"/>
  <c r="AW532" i="1" s="1"/>
  <c r="AX532" i="1" s="1"/>
  <c r="AY532" i="1" s="1"/>
  <c r="AZ532" i="1" s="1"/>
  <c r="BA532" i="1" s="1"/>
  <c r="BB532" i="1" s="1"/>
  <c r="BC532" i="1" s="1"/>
  <c r="BD532" i="1" s="1"/>
  <c r="BE532" i="1" s="1"/>
  <c r="BF532" i="1" s="1"/>
  <c r="BG532" i="1" s="1"/>
  <c r="BH532" i="1" s="1"/>
  <c r="K532" i="2"/>
  <c r="M532" i="2" s="1"/>
  <c r="N532" i="2" s="1"/>
  <c r="O532" i="2" s="1"/>
  <c r="P532" i="2" s="1"/>
  <c r="Q532" i="2" s="1"/>
  <c r="R532" i="2" s="1"/>
  <c r="S532" i="2" s="1"/>
  <c r="T532" i="2" s="1"/>
  <c r="U532" i="2" s="1"/>
  <c r="V532" i="2" s="1"/>
  <c r="W532" i="2" s="1"/>
  <c r="X532" i="2" s="1"/>
  <c r="Y532" i="2" s="1"/>
  <c r="Z532" i="2" s="1"/>
  <c r="AA532" i="2" s="1"/>
  <c r="AB532" i="2" s="1"/>
  <c r="AC532" i="2" s="1"/>
  <c r="AD532" i="2" s="1"/>
  <c r="AE532" i="2" s="1"/>
  <c r="AF532" i="2" s="1"/>
  <c r="AG532" i="2" s="1"/>
  <c r="AH532" i="2" s="1"/>
  <c r="AI532" i="2" s="1"/>
  <c r="AJ532" i="2" s="1"/>
  <c r="AK532" i="2" s="1"/>
  <c r="AL532" i="2" s="1"/>
  <c r="AM532" i="2" s="1"/>
  <c r="AN532" i="2" s="1"/>
  <c r="AO532" i="2" s="1"/>
  <c r="AP532" i="2" s="1"/>
  <c r="AQ532" i="2" s="1"/>
  <c r="AR532" i="2" s="1"/>
  <c r="AS532" i="2" s="1"/>
  <c r="AT532" i="2" s="1"/>
  <c r="AU532" i="2" s="1"/>
  <c r="AV532" i="2" s="1"/>
  <c r="AW532" i="2" s="1"/>
  <c r="AX532" i="2" s="1"/>
  <c r="AY532" i="2" s="1"/>
  <c r="AZ532" i="2" s="1"/>
  <c r="BA532" i="2" s="1"/>
  <c r="BB532" i="2" s="1"/>
  <c r="BC532" i="2" s="1"/>
  <c r="BD532" i="2" s="1"/>
  <c r="BE532" i="2" s="1"/>
  <c r="BF532" i="2" s="1"/>
  <c r="BG532" i="2" s="1"/>
  <c r="BH532" i="2" s="1"/>
  <c r="AO136" i="1"/>
  <c r="AP136" i="1" s="1"/>
  <c r="AQ136" i="1" s="1"/>
  <c r="AR136" i="1" s="1"/>
  <c r="AS136" i="1" s="1"/>
  <c r="AT136" i="1" s="1"/>
  <c r="AU136" i="1" s="1"/>
  <c r="AV136" i="1" s="1"/>
  <c r="AW136" i="1" s="1"/>
  <c r="AX136" i="1" s="1"/>
  <c r="AY136" i="1" s="1"/>
  <c r="AZ136" i="1" s="1"/>
  <c r="BA136" i="1" s="1"/>
  <c r="BB136" i="1" s="1"/>
  <c r="BC136" i="1" s="1"/>
  <c r="BD136" i="1" s="1"/>
  <c r="BE136" i="1" s="1"/>
  <c r="BF136" i="1" s="1"/>
  <c r="BG136" i="1" s="1"/>
  <c r="BH136" i="1" s="1"/>
  <c r="K136" i="2"/>
  <c r="K668" i="2"/>
  <c r="AP143" i="1"/>
  <c r="AQ143" i="1" s="1"/>
  <c r="AR143" i="1" s="1"/>
  <c r="AS143" i="1" s="1"/>
  <c r="AT143" i="1" s="1"/>
  <c r="AU143" i="1" s="1"/>
  <c r="AV143" i="1" s="1"/>
  <c r="AW143" i="1" s="1"/>
  <c r="AX143" i="1" s="1"/>
  <c r="AY143" i="1" s="1"/>
  <c r="AZ143" i="1" s="1"/>
  <c r="BA143" i="1" s="1"/>
  <c r="BB143" i="1" s="1"/>
  <c r="BC143" i="1" s="1"/>
  <c r="BD143" i="1" s="1"/>
  <c r="BE143" i="1" s="1"/>
  <c r="BF143" i="1" s="1"/>
  <c r="BG143" i="1" s="1"/>
  <c r="BH143" i="1" s="1"/>
  <c r="K143" i="2"/>
  <c r="K412" i="2"/>
  <c r="M412" i="2" s="1"/>
  <c r="N412" i="2" s="1"/>
  <c r="O412" i="2" s="1"/>
  <c r="P412" i="2" s="1"/>
  <c r="Q412" i="2" s="1"/>
  <c r="R412" i="2" s="1"/>
  <c r="S412" i="2" s="1"/>
  <c r="T412" i="2" s="1"/>
  <c r="U412" i="2" s="1"/>
  <c r="V412" i="2" s="1"/>
  <c r="W412" i="2" s="1"/>
  <c r="X412" i="2" s="1"/>
  <c r="Y412" i="2" s="1"/>
  <c r="Z412" i="2" s="1"/>
  <c r="AA412" i="2" s="1"/>
  <c r="AB412" i="2" s="1"/>
  <c r="AC412" i="2" s="1"/>
  <c r="AD412" i="2" s="1"/>
  <c r="AE412" i="2" s="1"/>
  <c r="AF412" i="2" s="1"/>
  <c r="AG412" i="2" s="1"/>
  <c r="AH412" i="2" s="1"/>
  <c r="AI412" i="2" s="1"/>
  <c r="AJ412" i="2" s="1"/>
  <c r="AK412" i="2" s="1"/>
  <c r="AL412" i="2" s="1"/>
  <c r="AM412" i="2" s="1"/>
  <c r="AN412" i="2" s="1"/>
  <c r="AO412" i="2" s="1"/>
  <c r="AP412" i="2" s="1"/>
  <c r="AQ412" i="2" s="1"/>
  <c r="AR412" i="2" s="1"/>
  <c r="AS412" i="2" s="1"/>
  <c r="AT412" i="2" s="1"/>
  <c r="AU412" i="2" s="1"/>
  <c r="AV412" i="2" s="1"/>
  <c r="AW412" i="2" s="1"/>
  <c r="AX412" i="2" s="1"/>
  <c r="AY412" i="2" s="1"/>
  <c r="AZ412" i="2" s="1"/>
  <c r="BA412" i="2" s="1"/>
  <c r="BB412" i="2" s="1"/>
  <c r="BC412" i="2" s="1"/>
  <c r="BD412" i="2" s="1"/>
  <c r="BE412" i="2" s="1"/>
  <c r="BF412" i="2" s="1"/>
  <c r="BG412" i="2" s="1"/>
  <c r="BH412" i="2" s="1"/>
  <c r="K409" i="2"/>
  <c r="K421" i="2"/>
  <c r="M421" i="2" s="1"/>
  <c r="N421" i="2" s="1"/>
  <c r="O421" i="2" s="1"/>
  <c r="P421" i="2" s="1"/>
  <c r="Q421" i="2" s="1"/>
  <c r="R421" i="2" s="1"/>
  <c r="S421" i="2" s="1"/>
  <c r="T421" i="2" s="1"/>
  <c r="U421" i="2" s="1"/>
  <c r="V421" i="2" s="1"/>
  <c r="W421" i="2" s="1"/>
  <c r="X421" i="2" s="1"/>
  <c r="Y421" i="2" s="1"/>
  <c r="Z421" i="2" s="1"/>
  <c r="AA421" i="2" s="1"/>
  <c r="AB421" i="2" s="1"/>
  <c r="AC421" i="2" s="1"/>
  <c r="AD421" i="2" s="1"/>
  <c r="AE421" i="2" s="1"/>
  <c r="AF421" i="2" s="1"/>
  <c r="AG421" i="2" s="1"/>
  <c r="AH421" i="2" s="1"/>
  <c r="AI421" i="2" s="1"/>
  <c r="AJ421" i="2" s="1"/>
  <c r="AK421" i="2" s="1"/>
  <c r="AL421" i="2" s="1"/>
  <c r="AM421" i="2" s="1"/>
  <c r="AN421" i="2" s="1"/>
  <c r="AO421" i="2" s="1"/>
  <c r="AP421" i="2" s="1"/>
  <c r="AQ421" i="2" s="1"/>
  <c r="AR421" i="2" s="1"/>
  <c r="AS421" i="2" s="1"/>
  <c r="AT421" i="2" s="1"/>
  <c r="AU421" i="2" s="1"/>
  <c r="AV421" i="2" s="1"/>
  <c r="AW421" i="2" s="1"/>
  <c r="AX421" i="2" s="1"/>
  <c r="AY421" i="2" s="1"/>
  <c r="AZ421" i="2" s="1"/>
  <c r="BA421" i="2" s="1"/>
  <c r="BB421" i="2" s="1"/>
  <c r="BC421" i="2" s="1"/>
  <c r="BD421" i="2" s="1"/>
  <c r="BE421" i="2" s="1"/>
  <c r="BF421" i="2" s="1"/>
  <c r="BG421" i="2" s="1"/>
  <c r="BH421" i="2" s="1"/>
  <c r="AO44" i="1"/>
  <c r="AP44" i="1" s="1"/>
  <c r="AQ44" i="1" s="1"/>
  <c r="AR44" i="1" s="1"/>
  <c r="AS44" i="1" s="1"/>
  <c r="AT44" i="1" s="1"/>
  <c r="AU44" i="1" s="1"/>
  <c r="AV44" i="1" s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K44" i="2"/>
  <c r="M44" i="2" s="1"/>
  <c r="N44" i="2" s="1"/>
  <c r="O44" i="2" s="1"/>
  <c r="P44" i="2" s="1"/>
  <c r="Q44" i="2" s="1"/>
  <c r="R44" i="2" s="1"/>
  <c r="S44" i="2" s="1"/>
  <c r="T44" i="2" s="1"/>
  <c r="U44" i="2" s="1"/>
  <c r="V44" i="2" s="1"/>
  <c r="W44" i="2" s="1"/>
  <c r="X44" i="2" s="1"/>
  <c r="Y44" i="2" s="1"/>
  <c r="Z44" i="2" s="1"/>
  <c r="AA44" i="2" s="1"/>
  <c r="AB44" i="2" s="1"/>
  <c r="AC44" i="2" s="1"/>
  <c r="K34" i="2"/>
  <c r="AO277" i="1"/>
  <c r="AP277" i="1" s="1"/>
  <c r="AQ277" i="1" s="1"/>
  <c r="AR277" i="1" s="1"/>
  <c r="AS277" i="1" s="1"/>
  <c r="AT277" i="1" s="1"/>
  <c r="AU277" i="1" s="1"/>
  <c r="AV277" i="1" s="1"/>
  <c r="AW277" i="1" s="1"/>
  <c r="AX277" i="1" s="1"/>
  <c r="AY277" i="1" s="1"/>
  <c r="AZ277" i="1" s="1"/>
  <c r="BA277" i="1" s="1"/>
  <c r="BB277" i="1" s="1"/>
  <c r="BC277" i="1" s="1"/>
  <c r="BD277" i="1" s="1"/>
  <c r="BE277" i="1" s="1"/>
  <c r="BF277" i="1" s="1"/>
  <c r="BG277" i="1" s="1"/>
  <c r="BH277" i="1" s="1"/>
  <c r="K277" i="2"/>
  <c r="L277" i="2" s="1"/>
  <c r="M277" i="2" s="1"/>
  <c r="N277" i="2" s="1"/>
  <c r="O277" i="2" s="1"/>
  <c r="P277" i="2" s="1"/>
  <c r="Q277" i="2" s="1"/>
  <c r="R277" i="2" s="1"/>
  <c r="S277" i="2" s="1"/>
  <c r="T277" i="2" s="1"/>
  <c r="U277" i="2" s="1"/>
  <c r="V277" i="2" s="1"/>
  <c r="W277" i="2" s="1"/>
  <c r="X277" i="2" s="1"/>
  <c r="Y277" i="2" s="1"/>
  <c r="Z277" i="2" s="1"/>
  <c r="AA277" i="2" s="1"/>
  <c r="AB277" i="2" s="1"/>
  <c r="AC277" i="2" s="1"/>
  <c r="AD277" i="2" s="1"/>
  <c r="AE277" i="2" s="1"/>
  <c r="AF277" i="2" s="1"/>
  <c r="AG277" i="2" s="1"/>
  <c r="AH277" i="2" s="1"/>
  <c r="AI277" i="2" s="1"/>
  <c r="AJ277" i="2" s="1"/>
  <c r="AK277" i="2" s="1"/>
  <c r="AL277" i="2" s="1"/>
  <c r="AM277" i="2" s="1"/>
  <c r="K162" i="2"/>
  <c r="M162" i="2" s="1"/>
  <c r="N162" i="2" s="1"/>
  <c r="O162" i="2" s="1"/>
  <c r="P162" i="2" s="1"/>
  <c r="Q162" i="2" s="1"/>
  <c r="R162" i="2" s="1"/>
  <c r="S162" i="2" s="1"/>
  <c r="T162" i="2" s="1"/>
  <c r="U162" i="2" s="1"/>
  <c r="V162" i="2" s="1"/>
  <c r="W162" i="2" s="1"/>
  <c r="X162" i="2" s="1"/>
  <c r="Y162" i="2" s="1"/>
  <c r="Z162" i="2" s="1"/>
  <c r="AA162" i="2" s="1"/>
  <c r="AB162" i="2" s="1"/>
  <c r="AC162" i="2" s="1"/>
  <c r="AD162" i="2" s="1"/>
  <c r="AE162" i="2" s="1"/>
  <c r="AF162" i="2" s="1"/>
  <c r="AG162" i="2" s="1"/>
  <c r="AH162" i="2" s="1"/>
  <c r="AI162" i="2" s="1"/>
  <c r="AJ162" i="2" s="1"/>
  <c r="AK162" i="2" s="1"/>
  <c r="AL162" i="2" s="1"/>
  <c r="AM162" i="2" s="1"/>
  <c r="AN162" i="2" s="1"/>
  <c r="AO162" i="2" s="1"/>
  <c r="AP162" i="2" s="1"/>
  <c r="AQ162" i="2" s="1"/>
  <c r="AR162" i="2" s="1"/>
  <c r="AS162" i="2" s="1"/>
  <c r="AT162" i="2" s="1"/>
  <c r="AU162" i="2" s="1"/>
  <c r="AV162" i="2" s="1"/>
  <c r="AW162" i="2" s="1"/>
  <c r="AX162" i="2" s="1"/>
  <c r="AY162" i="2" s="1"/>
  <c r="AZ162" i="2" s="1"/>
  <c r="BA162" i="2" s="1"/>
  <c r="BB162" i="2" s="1"/>
  <c r="BC162" i="2" s="1"/>
  <c r="BD162" i="2" s="1"/>
  <c r="BE162" i="2" s="1"/>
  <c r="BF162" i="2" s="1"/>
  <c r="BG162" i="2" s="1"/>
  <c r="BH162" i="2" s="1"/>
  <c r="AO67" i="1"/>
  <c r="AP67" i="1" s="1"/>
  <c r="AQ67" i="1" s="1"/>
  <c r="AR67" i="1" s="1"/>
  <c r="AS67" i="1" s="1"/>
  <c r="AT67" i="1" s="1"/>
  <c r="AU67" i="1" s="1"/>
  <c r="AV67" i="1" s="1"/>
  <c r="AW67" i="1" s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K67" i="2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O375" i="1"/>
  <c r="AP375" i="1" s="1"/>
  <c r="AQ375" i="1" s="1"/>
  <c r="AR375" i="1" s="1"/>
  <c r="AS375" i="1" s="1"/>
  <c r="AT375" i="1" s="1"/>
  <c r="AU375" i="1" s="1"/>
  <c r="AV375" i="1" s="1"/>
  <c r="AW375" i="1" s="1"/>
  <c r="AX375" i="1" s="1"/>
  <c r="AY375" i="1" s="1"/>
  <c r="AZ375" i="1" s="1"/>
  <c r="BA375" i="1" s="1"/>
  <c r="BB375" i="1" s="1"/>
  <c r="BC375" i="1" s="1"/>
  <c r="BD375" i="1" s="1"/>
  <c r="BE375" i="1" s="1"/>
  <c r="BF375" i="1" s="1"/>
  <c r="BG375" i="1" s="1"/>
  <c r="BH375" i="1" s="1"/>
  <c r="K375" i="2"/>
  <c r="AO375" i="2" s="1"/>
  <c r="AP375" i="2" s="1"/>
  <c r="AQ375" i="2" s="1"/>
  <c r="AR375" i="2" s="1"/>
  <c r="AS375" i="2" s="1"/>
  <c r="AT375" i="2" s="1"/>
  <c r="AU375" i="2" s="1"/>
  <c r="AV375" i="2" s="1"/>
  <c r="AW375" i="2" s="1"/>
  <c r="AX375" i="2" s="1"/>
  <c r="AY375" i="2" s="1"/>
  <c r="AZ375" i="2" s="1"/>
  <c r="BA375" i="2" s="1"/>
  <c r="BB375" i="2" s="1"/>
  <c r="BC375" i="2" s="1"/>
  <c r="BD375" i="2" s="1"/>
  <c r="BE375" i="2" s="1"/>
  <c r="BF375" i="2" s="1"/>
  <c r="BG375" i="2" s="1"/>
  <c r="BH375" i="2" s="1"/>
  <c r="AP150" i="1"/>
  <c r="AQ150" i="1" s="1"/>
  <c r="AR150" i="1" s="1"/>
  <c r="AS150" i="1" s="1"/>
  <c r="AT150" i="1" s="1"/>
  <c r="AU150" i="1" s="1"/>
  <c r="AV150" i="1" s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K150" i="2"/>
  <c r="K495" i="2"/>
  <c r="AO495" i="2" s="1"/>
  <c r="AP495" i="2" s="1"/>
  <c r="AQ495" i="2" s="1"/>
  <c r="AR495" i="2" s="1"/>
  <c r="AS495" i="2" s="1"/>
  <c r="AT495" i="2" s="1"/>
  <c r="AU495" i="2" s="1"/>
  <c r="AV495" i="2" s="1"/>
  <c r="AW495" i="2" s="1"/>
  <c r="AX495" i="2" s="1"/>
  <c r="AY495" i="2" s="1"/>
  <c r="AZ495" i="2" s="1"/>
  <c r="BA495" i="2" s="1"/>
  <c r="BB495" i="2" s="1"/>
  <c r="BC495" i="2" s="1"/>
  <c r="BD495" i="2" s="1"/>
  <c r="BE495" i="2" s="1"/>
  <c r="BF495" i="2" s="1"/>
  <c r="BG495" i="2" s="1"/>
  <c r="BH495" i="2" s="1"/>
  <c r="K631" i="2"/>
  <c r="AO254" i="1"/>
  <c r="AP254" i="1" s="1"/>
  <c r="AQ254" i="1" s="1"/>
  <c r="AR254" i="1" s="1"/>
  <c r="AS254" i="1" s="1"/>
  <c r="AT254" i="1" s="1"/>
  <c r="AU254" i="1" s="1"/>
  <c r="AV254" i="1" s="1"/>
  <c r="AW254" i="1" s="1"/>
  <c r="AX254" i="1" s="1"/>
  <c r="AY254" i="1" s="1"/>
  <c r="AZ254" i="1" s="1"/>
  <c r="BA254" i="1" s="1"/>
  <c r="BB254" i="1" s="1"/>
  <c r="BC254" i="1" s="1"/>
  <c r="BD254" i="1" s="1"/>
  <c r="BE254" i="1" s="1"/>
  <c r="BF254" i="1" s="1"/>
  <c r="BG254" i="1" s="1"/>
  <c r="BH254" i="1" s="1"/>
  <c r="K254" i="2"/>
  <c r="L254" i="2" s="1"/>
  <c r="M254" i="2" s="1"/>
  <c r="N254" i="2" s="1"/>
  <c r="O254" i="2" s="1"/>
  <c r="P254" i="2" s="1"/>
  <c r="Q254" i="2" s="1"/>
  <c r="R254" i="2" s="1"/>
  <c r="S254" i="2" s="1"/>
  <c r="T254" i="2" s="1"/>
  <c r="U254" i="2" s="1"/>
  <c r="V254" i="2" s="1"/>
  <c r="W254" i="2" s="1"/>
  <c r="X254" i="2" s="1"/>
  <c r="Y254" i="2" s="1"/>
  <c r="Z254" i="2" s="1"/>
  <c r="AA254" i="2" s="1"/>
  <c r="AB254" i="2" s="1"/>
  <c r="AC254" i="2" s="1"/>
  <c r="AD254" i="2" s="1"/>
  <c r="AE254" i="2" s="1"/>
  <c r="AF254" i="2" s="1"/>
  <c r="AG254" i="2" s="1"/>
  <c r="AH254" i="2" s="1"/>
  <c r="AI254" i="2" s="1"/>
  <c r="AJ254" i="2" s="1"/>
  <c r="AK254" i="2" s="1"/>
  <c r="AL254" i="2" s="1"/>
  <c r="AM254" i="2" s="1"/>
  <c r="K432" i="2"/>
  <c r="K236" i="2"/>
  <c r="K680" i="2"/>
  <c r="AO680" i="2" s="1"/>
  <c r="AP680" i="2" s="1"/>
  <c r="AQ680" i="2" s="1"/>
  <c r="AR680" i="2" s="1"/>
  <c r="AS680" i="2" s="1"/>
  <c r="AT680" i="2" s="1"/>
  <c r="AU680" i="2" s="1"/>
  <c r="AV680" i="2" s="1"/>
  <c r="AW680" i="2" s="1"/>
  <c r="AX680" i="2" s="1"/>
  <c r="AY680" i="2" s="1"/>
  <c r="AZ680" i="2" s="1"/>
  <c r="BA680" i="2" s="1"/>
  <c r="BB680" i="2" s="1"/>
  <c r="BC680" i="2" s="1"/>
  <c r="BD680" i="2" s="1"/>
  <c r="BE680" i="2" s="1"/>
  <c r="BF680" i="2" s="1"/>
  <c r="BG680" i="2" s="1"/>
  <c r="BH680" i="2" s="1"/>
  <c r="K492" i="2"/>
  <c r="K231" i="2"/>
  <c r="AO365" i="1"/>
  <c r="AP365" i="1" s="1"/>
  <c r="AQ365" i="1" s="1"/>
  <c r="AR365" i="1" s="1"/>
  <c r="AS365" i="1" s="1"/>
  <c r="AT365" i="1" s="1"/>
  <c r="AU365" i="1" s="1"/>
  <c r="AV365" i="1" s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K365" i="2"/>
  <c r="K638" i="2"/>
  <c r="AO381" i="1"/>
  <c r="AP381" i="1" s="1"/>
  <c r="AQ381" i="1" s="1"/>
  <c r="AR381" i="1" s="1"/>
  <c r="AS381" i="1" s="1"/>
  <c r="AT381" i="1" s="1"/>
  <c r="AU381" i="1" s="1"/>
  <c r="AV381" i="1" s="1"/>
  <c r="AW381" i="1" s="1"/>
  <c r="AX381" i="1" s="1"/>
  <c r="AY381" i="1" s="1"/>
  <c r="AZ381" i="1" s="1"/>
  <c r="BA381" i="1" s="1"/>
  <c r="BB381" i="1" s="1"/>
  <c r="BC381" i="1" s="1"/>
  <c r="BD381" i="1" s="1"/>
  <c r="BE381" i="1" s="1"/>
  <c r="BF381" i="1" s="1"/>
  <c r="BG381" i="1" s="1"/>
  <c r="BH381" i="1" s="1"/>
  <c r="K381" i="2"/>
  <c r="K294" i="2"/>
  <c r="L294" i="2" s="1"/>
  <c r="M294" i="2" s="1"/>
  <c r="N294" i="2" s="1"/>
  <c r="O294" i="2" s="1"/>
  <c r="P294" i="2" s="1"/>
  <c r="Q294" i="2" s="1"/>
  <c r="R294" i="2" s="1"/>
  <c r="S294" i="2" s="1"/>
  <c r="T294" i="2" s="1"/>
  <c r="U294" i="2" s="1"/>
  <c r="V294" i="2" s="1"/>
  <c r="W294" i="2" s="1"/>
  <c r="X294" i="2" s="1"/>
  <c r="Y294" i="2" s="1"/>
  <c r="Z294" i="2" s="1"/>
  <c r="AA294" i="2" s="1"/>
  <c r="AB294" i="2" s="1"/>
  <c r="AC294" i="2" s="1"/>
  <c r="AD294" i="2" s="1"/>
  <c r="AE294" i="2" s="1"/>
  <c r="AF294" i="2" s="1"/>
  <c r="AG294" i="2" s="1"/>
  <c r="AH294" i="2" s="1"/>
  <c r="AI294" i="2" s="1"/>
  <c r="AJ294" i="2" s="1"/>
  <c r="AK294" i="2" s="1"/>
  <c r="AL294" i="2" s="1"/>
  <c r="AM294" i="2" s="1"/>
  <c r="AN294" i="2" s="1"/>
  <c r="AP728" i="1"/>
  <c r="AQ728" i="1" s="1"/>
  <c r="AR728" i="1" s="1"/>
  <c r="AS728" i="1" s="1"/>
  <c r="AT728" i="1" s="1"/>
  <c r="AU728" i="1" s="1"/>
  <c r="AV728" i="1" s="1"/>
  <c r="AW728" i="1" s="1"/>
  <c r="AX728" i="1" s="1"/>
  <c r="AY728" i="1" s="1"/>
  <c r="AZ728" i="1" s="1"/>
  <c r="BA728" i="1" s="1"/>
  <c r="BB728" i="1" s="1"/>
  <c r="BC728" i="1" s="1"/>
  <c r="BD728" i="1" s="1"/>
  <c r="BE728" i="1" s="1"/>
  <c r="BF728" i="1" s="1"/>
  <c r="BG728" i="1" s="1"/>
  <c r="BH728" i="1" s="1"/>
  <c r="K728" i="2"/>
  <c r="K691" i="2"/>
  <c r="AO384" i="1"/>
  <c r="AP384" i="1" s="1"/>
  <c r="AQ384" i="1" s="1"/>
  <c r="AR384" i="1" s="1"/>
  <c r="AS384" i="1" s="1"/>
  <c r="AT384" i="1" s="1"/>
  <c r="AU384" i="1" s="1"/>
  <c r="AV384" i="1" s="1"/>
  <c r="AW384" i="1" s="1"/>
  <c r="AX384" i="1" s="1"/>
  <c r="AY384" i="1" s="1"/>
  <c r="AZ384" i="1" s="1"/>
  <c r="BA384" i="1" s="1"/>
  <c r="BB384" i="1" s="1"/>
  <c r="BC384" i="1" s="1"/>
  <c r="BD384" i="1" s="1"/>
  <c r="BE384" i="1" s="1"/>
  <c r="BF384" i="1" s="1"/>
  <c r="BG384" i="1" s="1"/>
  <c r="BH384" i="1" s="1"/>
  <c r="K384" i="2"/>
  <c r="AO384" i="2" s="1"/>
  <c r="AP384" i="2" s="1"/>
  <c r="AQ384" i="2" s="1"/>
  <c r="AR384" i="2" s="1"/>
  <c r="AS384" i="2" s="1"/>
  <c r="AT384" i="2" s="1"/>
  <c r="AU384" i="2" s="1"/>
  <c r="AV384" i="2" s="1"/>
  <c r="AW384" i="2" s="1"/>
  <c r="AX384" i="2" s="1"/>
  <c r="AY384" i="2" s="1"/>
  <c r="AZ384" i="2" s="1"/>
  <c r="BA384" i="2" s="1"/>
  <c r="BB384" i="2" s="1"/>
  <c r="BC384" i="2" s="1"/>
  <c r="BD384" i="2" s="1"/>
  <c r="BE384" i="2" s="1"/>
  <c r="BF384" i="2" s="1"/>
  <c r="BG384" i="2" s="1"/>
  <c r="BH384" i="2" s="1"/>
  <c r="K314" i="2"/>
  <c r="L314" i="2" s="1"/>
  <c r="M314" i="2" s="1"/>
  <c r="N314" i="2" s="1"/>
  <c r="O314" i="2" s="1"/>
  <c r="P314" i="2" s="1"/>
  <c r="Q314" i="2" s="1"/>
  <c r="R314" i="2" s="1"/>
  <c r="S314" i="2" s="1"/>
  <c r="T314" i="2" s="1"/>
  <c r="U314" i="2" s="1"/>
  <c r="V314" i="2" s="1"/>
  <c r="W314" i="2" s="1"/>
  <c r="X314" i="2" s="1"/>
  <c r="Y314" i="2" s="1"/>
  <c r="Z314" i="2" s="1"/>
  <c r="AA314" i="2" s="1"/>
  <c r="AB314" i="2" s="1"/>
  <c r="AC314" i="2" s="1"/>
  <c r="AD314" i="2" s="1"/>
  <c r="AE314" i="2" s="1"/>
  <c r="AF314" i="2" s="1"/>
  <c r="AG314" i="2" s="1"/>
  <c r="AH314" i="2" s="1"/>
  <c r="AI314" i="2" s="1"/>
  <c r="AJ314" i="2" s="1"/>
  <c r="AK314" i="2" s="1"/>
  <c r="AL314" i="2" s="1"/>
  <c r="AM314" i="2" s="1"/>
  <c r="AN314" i="2" s="1"/>
  <c r="K594" i="2"/>
  <c r="K597" i="2"/>
  <c r="M597" i="2" s="1"/>
  <c r="N597" i="2" s="1"/>
  <c r="O597" i="2" s="1"/>
  <c r="P597" i="2" s="1"/>
  <c r="Q597" i="2" s="1"/>
  <c r="R597" i="2" s="1"/>
  <c r="S597" i="2" s="1"/>
  <c r="T597" i="2" s="1"/>
  <c r="U597" i="2" s="1"/>
  <c r="V597" i="2" s="1"/>
  <c r="W597" i="2" s="1"/>
  <c r="X597" i="2" s="1"/>
  <c r="Y597" i="2" s="1"/>
  <c r="Z597" i="2" s="1"/>
  <c r="AA597" i="2" s="1"/>
  <c r="AB597" i="2" s="1"/>
  <c r="AC597" i="2" s="1"/>
  <c r="AP779" i="1"/>
  <c r="AQ779" i="1" s="1"/>
  <c r="AR779" i="1" s="1"/>
  <c r="AS779" i="1" s="1"/>
  <c r="AT779" i="1" s="1"/>
  <c r="AU779" i="1" s="1"/>
  <c r="AV779" i="1" s="1"/>
  <c r="AW779" i="1" s="1"/>
  <c r="AX779" i="1" s="1"/>
  <c r="AY779" i="1" s="1"/>
  <c r="AZ779" i="1" s="1"/>
  <c r="BA779" i="1" s="1"/>
  <c r="BB779" i="1" s="1"/>
  <c r="BC779" i="1" s="1"/>
  <c r="BD779" i="1" s="1"/>
  <c r="BE779" i="1" s="1"/>
  <c r="BF779" i="1" s="1"/>
  <c r="BG779" i="1" s="1"/>
  <c r="BH779" i="1" s="1"/>
  <c r="K779" i="2"/>
  <c r="AO634" i="1"/>
  <c r="AP634" i="1" s="1"/>
  <c r="AQ634" i="1" s="1"/>
  <c r="AR634" i="1" s="1"/>
  <c r="AS634" i="1" s="1"/>
  <c r="AT634" i="1" s="1"/>
  <c r="AU634" i="1" s="1"/>
  <c r="AV634" i="1" s="1"/>
  <c r="AW634" i="1" s="1"/>
  <c r="AX634" i="1" s="1"/>
  <c r="AY634" i="1" s="1"/>
  <c r="AZ634" i="1" s="1"/>
  <c r="BA634" i="1" s="1"/>
  <c r="BB634" i="1" s="1"/>
  <c r="BC634" i="1" s="1"/>
  <c r="BD634" i="1" s="1"/>
  <c r="BE634" i="1" s="1"/>
  <c r="BF634" i="1" s="1"/>
  <c r="BG634" i="1" s="1"/>
  <c r="BH634" i="1" s="1"/>
  <c r="K643" i="2"/>
  <c r="K243" i="2"/>
  <c r="K486" i="2"/>
  <c r="AO486" i="2" s="1"/>
  <c r="AP486" i="2" s="1"/>
  <c r="AQ486" i="2" s="1"/>
  <c r="AR486" i="2" s="1"/>
  <c r="AS486" i="2" s="1"/>
  <c r="AT486" i="2" s="1"/>
  <c r="AU486" i="2" s="1"/>
  <c r="AV486" i="2" s="1"/>
  <c r="AW486" i="2" s="1"/>
  <c r="AX486" i="2" s="1"/>
  <c r="AY486" i="2" s="1"/>
  <c r="AZ486" i="2" s="1"/>
  <c r="BA486" i="2" s="1"/>
  <c r="BB486" i="2" s="1"/>
  <c r="BC486" i="2" s="1"/>
  <c r="BD486" i="2" s="1"/>
  <c r="BE486" i="2" s="1"/>
  <c r="BF486" i="2" s="1"/>
  <c r="BG486" i="2" s="1"/>
  <c r="BH486" i="2" s="1"/>
  <c r="AP795" i="1"/>
  <c r="AQ795" i="1" s="1"/>
  <c r="AR795" i="1" s="1"/>
  <c r="AS795" i="1" s="1"/>
  <c r="AT795" i="1" s="1"/>
  <c r="AU795" i="1" s="1"/>
  <c r="AV795" i="1" s="1"/>
  <c r="AW795" i="1" s="1"/>
  <c r="AX795" i="1" s="1"/>
  <c r="AY795" i="1" s="1"/>
  <c r="AZ795" i="1" s="1"/>
  <c r="BA795" i="1" s="1"/>
  <c r="BB795" i="1" s="1"/>
  <c r="BC795" i="1" s="1"/>
  <c r="BD795" i="1" s="1"/>
  <c r="BE795" i="1" s="1"/>
  <c r="BF795" i="1" s="1"/>
  <c r="BG795" i="1" s="1"/>
  <c r="BH795" i="1" s="1"/>
  <c r="K795" i="2"/>
  <c r="AO264" i="1"/>
  <c r="AP264" i="1" s="1"/>
  <c r="AQ264" i="1" s="1"/>
  <c r="AR264" i="1" s="1"/>
  <c r="AS264" i="1" s="1"/>
  <c r="AT264" i="1" s="1"/>
  <c r="AU264" i="1" s="1"/>
  <c r="AV264" i="1" s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K264" i="2"/>
  <c r="AP798" i="1"/>
  <c r="AQ798" i="1" s="1"/>
  <c r="AR798" i="1" s="1"/>
  <c r="AS798" i="1" s="1"/>
  <c r="AT798" i="1" s="1"/>
  <c r="AU798" i="1" s="1"/>
  <c r="AV798" i="1" s="1"/>
  <c r="AW798" i="1" s="1"/>
  <c r="AX798" i="1" s="1"/>
  <c r="AY798" i="1" s="1"/>
  <c r="AZ798" i="1" s="1"/>
  <c r="BA798" i="1" s="1"/>
  <c r="BB798" i="1" s="1"/>
  <c r="BC798" i="1" s="1"/>
  <c r="BD798" i="1" s="1"/>
  <c r="BE798" i="1" s="1"/>
  <c r="BF798" i="1" s="1"/>
  <c r="BG798" i="1" s="1"/>
  <c r="BH798" i="1" s="1"/>
  <c r="K798" i="2"/>
  <c r="AO798" i="2" s="1"/>
  <c r="AP798" i="2" s="1"/>
  <c r="AQ798" i="2" s="1"/>
  <c r="AR798" i="2" s="1"/>
  <c r="AS798" i="2" s="1"/>
  <c r="AT798" i="2" s="1"/>
  <c r="AU798" i="2" s="1"/>
  <c r="AV798" i="2" s="1"/>
  <c r="AW798" i="2" s="1"/>
  <c r="AX798" i="2" s="1"/>
  <c r="AY798" i="2" s="1"/>
  <c r="AZ798" i="2" s="1"/>
  <c r="BA798" i="2" s="1"/>
  <c r="BB798" i="2" s="1"/>
  <c r="BC798" i="2" s="1"/>
  <c r="BD798" i="2" s="1"/>
  <c r="BE798" i="2" s="1"/>
  <c r="BF798" i="2" s="1"/>
  <c r="BG798" i="2" s="1"/>
  <c r="BH798" i="2" s="1"/>
  <c r="AP712" i="1"/>
  <c r="AQ712" i="1" s="1"/>
  <c r="AR712" i="1" s="1"/>
  <c r="AS712" i="1" s="1"/>
  <c r="AT712" i="1" s="1"/>
  <c r="AU712" i="1" s="1"/>
  <c r="AV712" i="1" s="1"/>
  <c r="AW712" i="1" s="1"/>
  <c r="AX712" i="1" s="1"/>
  <c r="AY712" i="1" s="1"/>
  <c r="AZ712" i="1" s="1"/>
  <c r="BA712" i="1" s="1"/>
  <c r="BB712" i="1" s="1"/>
  <c r="BC712" i="1" s="1"/>
  <c r="BD712" i="1" s="1"/>
  <c r="BE712" i="1" s="1"/>
  <c r="BF712" i="1" s="1"/>
  <c r="BG712" i="1" s="1"/>
  <c r="BH712" i="1" s="1"/>
  <c r="K712" i="2"/>
  <c r="AO516" i="1"/>
  <c r="AP516" i="1" s="1"/>
  <c r="AQ516" i="1" s="1"/>
  <c r="AR516" i="1" s="1"/>
  <c r="AS516" i="1" s="1"/>
  <c r="AT516" i="1" s="1"/>
  <c r="AU516" i="1" s="1"/>
  <c r="AV516" i="1" s="1"/>
  <c r="AW516" i="1" s="1"/>
  <c r="AX516" i="1" s="1"/>
  <c r="AY516" i="1" s="1"/>
  <c r="AZ516" i="1" s="1"/>
  <c r="BA516" i="1" s="1"/>
  <c r="BB516" i="1" s="1"/>
  <c r="BC516" i="1" s="1"/>
  <c r="BD516" i="1" s="1"/>
  <c r="BE516" i="1" s="1"/>
  <c r="BF516" i="1" s="1"/>
  <c r="BG516" i="1" s="1"/>
  <c r="BH516" i="1" s="1"/>
  <c r="K516" i="2"/>
  <c r="Q516" i="2" s="1"/>
  <c r="R516" i="2" s="1"/>
  <c r="S516" i="2" s="1"/>
  <c r="T516" i="2" s="1"/>
  <c r="U516" i="2" s="1"/>
  <c r="V516" i="2" s="1"/>
  <c r="W516" i="2" s="1"/>
  <c r="X516" i="2" s="1"/>
  <c r="Y516" i="2" s="1"/>
  <c r="Z516" i="2" s="1"/>
  <c r="AA516" i="2" s="1"/>
  <c r="AB516" i="2" s="1"/>
  <c r="AC516" i="2" s="1"/>
  <c r="AD516" i="2" s="1"/>
  <c r="AE516" i="2" s="1"/>
  <c r="AF516" i="2" s="1"/>
  <c r="AG516" i="2" s="1"/>
  <c r="AH516" i="2" s="1"/>
  <c r="AI516" i="2" s="1"/>
  <c r="AJ516" i="2" s="1"/>
  <c r="AK516" i="2" s="1"/>
  <c r="AL516" i="2" s="1"/>
  <c r="AM516" i="2" s="1"/>
  <c r="AN516" i="2" s="1"/>
  <c r="AO516" i="2" s="1"/>
  <c r="AP516" i="2" s="1"/>
  <c r="AQ516" i="2" s="1"/>
  <c r="AR516" i="2" s="1"/>
  <c r="AS516" i="2" s="1"/>
  <c r="AT516" i="2" s="1"/>
  <c r="AU516" i="2" s="1"/>
  <c r="AV516" i="2" s="1"/>
  <c r="AW516" i="2" s="1"/>
  <c r="AX516" i="2" s="1"/>
  <c r="AY516" i="2" s="1"/>
  <c r="AZ516" i="2" s="1"/>
  <c r="BA516" i="2" s="1"/>
  <c r="BB516" i="2" s="1"/>
  <c r="BC516" i="2" s="1"/>
  <c r="BD516" i="2" s="1"/>
  <c r="BE516" i="2" s="1"/>
  <c r="BF516" i="2" s="1"/>
  <c r="BG516" i="2" s="1"/>
  <c r="BH516" i="2" s="1"/>
  <c r="AP761" i="1"/>
  <c r="AQ761" i="1" s="1"/>
  <c r="AR761" i="1" s="1"/>
  <c r="AS761" i="1" s="1"/>
  <c r="AT761" i="1" s="1"/>
  <c r="AU761" i="1" s="1"/>
  <c r="AV761" i="1" s="1"/>
  <c r="AW761" i="1" s="1"/>
  <c r="AX761" i="1" s="1"/>
  <c r="AY761" i="1" s="1"/>
  <c r="AZ761" i="1" s="1"/>
  <c r="BA761" i="1" s="1"/>
  <c r="BB761" i="1" s="1"/>
  <c r="BC761" i="1" s="1"/>
  <c r="BD761" i="1" s="1"/>
  <c r="BE761" i="1" s="1"/>
  <c r="BF761" i="1" s="1"/>
  <c r="BG761" i="1" s="1"/>
  <c r="BH761" i="1" s="1"/>
  <c r="K761" i="2"/>
  <c r="M761" i="2" s="1"/>
  <c r="N761" i="2" s="1"/>
  <c r="O761" i="2" s="1"/>
  <c r="P761" i="2" s="1"/>
  <c r="Q761" i="2" s="1"/>
  <c r="R761" i="2" s="1"/>
  <c r="S761" i="2" s="1"/>
  <c r="T761" i="2" s="1"/>
  <c r="U761" i="2" s="1"/>
  <c r="V761" i="2" s="1"/>
  <c r="W761" i="2" s="1"/>
  <c r="X761" i="2" s="1"/>
  <c r="Y761" i="2" s="1"/>
  <c r="Z761" i="2" s="1"/>
  <c r="AA761" i="2" s="1"/>
  <c r="AB761" i="2" s="1"/>
  <c r="AC761" i="2" s="1"/>
  <c r="AD761" i="2" s="1"/>
  <c r="AE761" i="2" s="1"/>
  <c r="AF761" i="2" s="1"/>
  <c r="AG761" i="2" s="1"/>
  <c r="AH761" i="2" s="1"/>
  <c r="AI761" i="2" s="1"/>
  <c r="AJ761" i="2" s="1"/>
  <c r="AK761" i="2" s="1"/>
  <c r="AL761" i="2" s="1"/>
  <c r="AM761" i="2" s="1"/>
  <c r="AN761" i="2" s="1"/>
  <c r="AO761" i="2" s="1"/>
  <c r="AP761" i="2" s="1"/>
  <c r="AQ761" i="2" s="1"/>
  <c r="AR761" i="2" s="1"/>
  <c r="AS761" i="2" s="1"/>
  <c r="AT761" i="2" s="1"/>
  <c r="AU761" i="2" s="1"/>
  <c r="AV761" i="2" s="1"/>
  <c r="AW761" i="2" s="1"/>
  <c r="AX761" i="2" s="1"/>
  <c r="AY761" i="2" s="1"/>
  <c r="AZ761" i="2" s="1"/>
  <c r="BA761" i="2" s="1"/>
  <c r="BB761" i="2" s="1"/>
  <c r="BC761" i="2" s="1"/>
  <c r="BD761" i="2" s="1"/>
  <c r="BE761" i="2" s="1"/>
  <c r="BF761" i="2" s="1"/>
  <c r="BG761" i="2" s="1"/>
  <c r="BH761" i="2" s="1"/>
  <c r="K483" i="2"/>
  <c r="AP802" i="1"/>
  <c r="AQ802" i="1" s="1"/>
  <c r="AR802" i="1" s="1"/>
  <c r="AS802" i="1" s="1"/>
  <c r="AT802" i="1" s="1"/>
  <c r="AU802" i="1" s="1"/>
  <c r="AV802" i="1" s="1"/>
  <c r="AW802" i="1" s="1"/>
  <c r="AX802" i="1" s="1"/>
  <c r="AY802" i="1" s="1"/>
  <c r="AZ802" i="1" s="1"/>
  <c r="BA802" i="1" s="1"/>
  <c r="BB802" i="1" s="1"/>
  <c r="BC802" i="1" s="1"/>
  <c r="BD802" i="1" s="1"/>
  <c r="BE802" i="1" s="1"/>
  <c r="BF802" i="1" s="1"/>
  <c r="BG802" i="1" s="1"/>
  <c r="BH802" i="1" s="1"/>
  <c r="K802" i="2"/>
  <c r="K684" i="2"/>
  <c r="K321" i="2"/>
  <c r="L321" i="2" s="1"/>
  <c r="M321" i="2" s="1"/>
  <c r="N321" i="2" s="1"/>
  <c r="O321" i="2" s="1"/>
  <c r="P321" i="2" s="1"/>
  <c r="Q321" i="2" s="1"/>
  <c r="R321" i="2" s="1"/>
  <c r="S321" i="2" s="1"/>
  <c r="T321" i="2" s="1"/>
  <c r="U321" i="2" s="1"/>
  <c r="V321" i="2" s="1"/>
  <c r="W321" i="2" s="1"/>
  <c r="X321" i="2" s="1"/>
  <c r="Y321" i="2" s="1"/>
  <c r="Z321" i="2" s="1"/>
  <c r="AA321" i="2" s="1"/>
  <c r="AB321" i="2" s="1"/>
  <c r="AC321" i="2" s="1"/>
  <c r="AD321" i="2" s="1"/>
  <c r="AE321" i="2" s="1"/>
  <c r="AF321" i="2" s="1"/>
  <c r="AG321" i="2" s="1"/>
  <c r="AH321" i="2" s="1"/>
  <c r="AI321" i="2" s="1"/>
  <c r="AJ321" i="2" s="1"/>
  <c r="AK321" i="2" s="1"/>
  <c r="AL321" i="2" s="1"/>
  <c r="AM321" i="2" s="1"/>
  <c r="AN321" i="2" s="1"/>
  <c r="AO257" i="1"/>
  <c r="AP257" i="1" s="1"/>
  <c r="AQ257" i="1" s="1"/>
  <c r="AR257" i="1" s="1"/>
  <c r="AS257" i="1" s="1"/>
  <c r="AT257" i="1" s="1"/>
  <c r="AU257" i="1" s="1"/>
  <c r="AV257" i="1" s="1"/>
  <c r="AW257" i="1" s="1"/>
  <c r="AX257" i="1" s="1"/>
  <c r="AY257" i="1" s="1"/>
  <c r="AZ257" i="1" s="1"/>
  <c r="BA257" i="1" s="1"/>
  <c r="BB257" i="1" s="1"/>
  <c r="BC257" i="1" s="1"/>
  <c r="BD257" i="1" s="1"/>
  <c r="BE257" i="1" s="1"/>
  <c r="BF257" i="1" s="1"/>
  <c r="BG257" i="1" s="1"/>
  <c r="BH257" i="1" s="1"/>
  <c r="K257" i="2"/>
  <c r="K513" i="2"/>
  <c r="M513" i="2" s="1"/>
  <c r="N513" i="2" s="1"/>
  <c r="O513" i="2" s="1"/>
  <c r="P513" i="2" s="1"/>
  <c r="AO557" i="1"/>
  <c r="AP557" i="1" s="1"/>
  <c r="AQ557" i="1" s="1"/>
  <c r="AR557" i="1" s="1"/>
  <c r="AS557" i="1" s="1"/>
  <c r="AT557" i="1" s="1"/>
  <c r="AU557" i="1" s="1"/>
  <c r="AV557" i="1" s="1"/>
  <c r="AW557" i="1" s="1"/>
  <c r="AX557" i="1" s="1"/>
  <c r="AY557" i="1" s="1"/>
  <c r="AZ557" i="1" s="1"/>
  <c r="BA557" i="1" s="1"/>
  <c r="BB557" i="1" s="1"/>
  <c r="BC557" i="1" s="1"/>
  <c r="BD557" i="1" s="1"/>
  <c r="BE557" i="1" s="1"/>
  <c r="BF557" i="1" s="1"/>
  <c r="BG557" i="1" s="1"/>
  <c r="BH557" i="1" s="1"/>
  <c r="K557" i="2"/>
  <c r="AO550" i="1"/>
  <c r="AP550" i="1" s="1"/>
  <c r="AQ550" i="1" s="1"/>
  <c r="AR550" i="1" s="1"/>
  <c r="AS550" i="1" s="1"/>
  <c r="AT550" i="1" s="1"/>
  <c r="AU550" i="1" s="1"/>
  <c r="AV550" i="1" s="1"/>
  <c r="AW550" i="1" s="1"/>
  <c r="AX550" i="1" s="1"/>
  <c r="AY550" i="1" s="1"/>
  <c r="AZ550" i="1" s="1"/>
  <c r="BA550" i="1" s="1"/>
  <c r="BB550" i="1" s="1"/>
  <c r="BC550" i="1" s="1"/>
  <c r="BD550" i="1" s="1"/>
  <c r="BE550" i="1" s="1"/>
  <c r="BF550" i="1" s="1"/>
  <c r="BG550" i="1" s="1"/>
  <c r="BH550" i="1" s="1"/>
  <c r="K550" i="2"/>
  <c r="K671" i="2"/>
  <c r="AO671" i="2" s="1"/>
  <c r="AP671" i="2" s="1"/>
  <c r="AQ671" i="2" s="1"/>
  <c r="AR671" i="2" s="1"/>
  <c r="AS671" i="2" s="1"/>
  <c r="AT671" i="2" s="1"/>
  <c r="AU671" i="2" s="1"/>
  <c r="AV671" i="2" s="1"/>
  <c r="AW671" i="2" s="1"/>
  <c r="AX671" i="2" s="1"/>
  <c r="AY671" i="2" s="1"/>
  <c r="AZ671" i="2" s="1"/>
  <c r="BA671" i="2" s="1"/>
  <c r="BB671" i="2" s="1"/>
  <c r="BC671" i="2" s="1"/>
  <c r="BD671" i="2" s="1"/>
  <c r="BE671" i="2" s="1"/>
  <c r="BF671" i="2" s="1"/>
  <c r="BG671" i="2" s="1"/>
  <c r="BH671" i="2" s="1"/>
  <c r="K499" i="2"/>
  <c r="K176" i="2"/>
  <c r="M176" i="2" s="1"/>
  <c r="N176" i="2" s="1"/>
  <c r="O176" i="2" s="1"/>
  <c r="P176" i="2" s="1"/>
  <c r="Q176" i="2" s="1"/>
  <c r="R176" i="2" s="1"/>
  <c r="S176" i="2" s="1"/>
  <c r="T176" i="2" s="1"/>
  <c r="U176" i="2" s="1"/>
  <c r="V176" i="2" s="1"/>
  <c r="W176" i="2" s="1"/>
  <c r="X176" i="2" s="1"/>
  <c r="Y176" i="2" s="1"/>
  <c r="Z176" i="2" s="1"/>
  <c r="AA176" i="2" s="1"/>
  <c r="AB176" i="2" s="1"/>
  <c r="AC176" i="2" s="1"/>
  <c r="AD176" i="2" s="1"/>
  <c r="AE176" i="2" s="1"/>
  <c r="AF176" i="2" s="1"/>
  <c r="AG176" i="2" s="1"/>
  <c r="AH176" i="2" s="1"/>
  <c r="AI176" i="2" s="1"/>
  <c r="AJ176" i="2" s="1"/>
  <c r="AK176" i="2" s="1"/>
  <c r="AL176" i="2" s="1"/>
  <c r="AM176" i="2" s="1"/>
  <c r="AN176" i="2" s="1"/>
  <c r="AO176" i="2" s="1"/>
  <c r="AP176" i="2" s="1"/>
  <c r="AQ176" i="2" s="1"/>
  <c r="AR176" i="2" s="1"/>
  <c r="AS176" i="2" s="1"/>
  <c r="AT176" i="2" s="1"/>
  <c r="AU176" i="2" s="1"/>
  <c r="AV176" i="2" s="1"/>
  <c r="AW176" i="2" s="1"/>
  <c r="AX176" i="2" s="1"/>
  <c r="AY176" i="2" s="1"/>
  <c r="AZ176" i="2" s="1"/>
  <c r="BA176" i="2" s="1"/>
  <c r="BB176" i="2" s="1"/>
  <c r="BC176" i="2" s="1"/>
  <c r="BD176" i="2" s="1"/>
  <c r="BE176" i="2" s="1"/>
  <c r="BF176" i="2" s="1"/>
  <c r="BG176" i="2" s="1"/>
  <c r="BH176" i="2" s="1"/>
  <c r="AP772" i="1"/>
  <c r="AQ772" i="1" s="1"/>
  <c r="AR772" i="1" s="1"/>
  <c r="AS772" i="1" s="1"/>
  <c r="AT772" i="1" s="1"/>
  <c r="AU772" i="1" s="1"/>
  <c r="AV772" i="1" s="1"/>
  <c r="AW772" i="1" s="1"/>
  <c r="AX772" i="1" s="1"/>
  <c r="AY772" i="1" s="1"/>
  <c r="AZ772" i="1" s="1"/>
  <c r="BA772" i="1" s="1"/>
  <c r="BB772" i="1" s="1"/>
  <c r="BC772" i="1" s="1"/>
  <c r="BD772" i="1" s="1"/>
  <c r="BE772" i="1" s="1"/>
  <c r="BF772" i="1" s="1"/>
  <c r="BG772" i="1" s="1"/>
  <c r="BH772" i="1" s="1"/>
  <c r="K772" i="2"/>
  <c r="BK772" i="2" s="1"/>
  <c r="AP705" i="1"/>
  <c r="AQ705" i="1" s="1"/>
  <c r="AR705" i="1" s="1"/>
  <c r="AS705" i="1" s="1"/>
  <c r="AT705" i="1" s="1"/>
  <c r="AU705" i="1" s="1"/>
  <c r="AV705" i="1" s="1"/>
  <c r="AW705" i="1" s="1"/>
  <c r="AX705" i="1" s="1"/>
  <c r="AY705" i="1" s="1"/>
  <c r="AZ705" i="1" s="1"/>
  <c r="BA705" i="1" s="1"/>
  <c r="BB705" i="1" s="1"/>
  <c r="BC705" i="1" s="1"/>
  <c r="BD705" i="1" s="1"/>
  <c r="BE705" i="1" s="1"/>
  <c r="BF705" i="1" s="1"/>
  <c r="BG705" i="1" s="1"/>
  <c r="BH705" i="1" s="1"/>
  <c r="K705" i="2"/>
  <c r="AP717" i="1"/>
  <c r="AQ717" i="1" s="1"/>
  <c r="AR717" i="1" s="1"/>
  <c r="AS717" i="1" s="1"/>
  <c r="AT717" i="1" s="1"/>
  <c r="AU717" i="1" s="1"/>
  <c r="AV717" i="1" s="1"/>
  <c r="AW717" i="1" s="1"/>
  <c r="AX717" i="1" s="1"/>
  <c r="AY717" i="1" s="1"/>
  <c r="AZ717" i="1" s="1"/>
  <c r="BA717" i="1" s="1"/>
  <c r="BB717" i="1" s="1"/>
  <c r="BC717" i="1" s="1"/>
  <c r="BD717" i="1" s="1"/>
  <c r="BE717" i="1" s="1"/>
  <c r="BF717" i="1" s="1"/>
  <c r="BG717" i="1" s="1"/>
  <c r="BH717" i="1" s="1"/>
  <c r="K717" i="2"/>
  <c r="AO270" i="1"/>
  <c r="AP270" i="1" s="1"/>
  <c r="AQ270" i="1" s="1"/>
  <c r="AR270" i="1" s="1"/>
  <c r="AS270" i="1" s="1"/>
  <c r="AT270" i="1" s="1"/>
  <c r="AU270" i="1" s="1"/>
  <c r="AV270" i="1" s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K270" i="2"/>
  <c r="L270" i="2" s="1"/>
  <c r="M270" i="2" s="1"/>
  <c r="N270" i="2" s="1"/>
  <c r="O270" i="2" s="1"/>
  <c r="P270" i="2" s="1"/>
  <c r="Q270" i="2" s="1"/>
  <c r="R270" i="2" s="1"/>
  <c r="S270" i="2" s="1"/>
  <c r="T270" i="2" s="1"/>
  <c r="U270" i="2" s="1"/>
  <c r="V270" i="2" s="1"/>
  <c r="W270" i="2" s="1"/>
  <c r="X270" i="2" s="1"/>
  <c r="Y270" i="2" s="1"/>
  <c r="Z270" i="2" s="1"/>
  <c r="AA270" i="2" s="1"/>
  <c r="AB270" i="2" s="1"/>
  <c r="AC270" i="2" s="1"/>
  <c r="AD270" i="2" s="1"/>
  <c r="AE270" i="2" s="1"/>
  <c r="AF270" i="2" s="1"/>
  <c r="AG270" i="2" s="1"/>
  <c r="AH270" i="2" s="1"/>
  <c r="AI270" i="2" s="1"/>
  <c r="AJ270" i="2" s="1"/>
  <c r="AK270" i="2" s="1"/>
  <c r="AL270" i="2" s="1"/>
  <c r="AM270" i="2" s="1"/>
  <c r="K624" i="2"/>
  <c r="AO120" i="1"/>
  <c r="AP120" i="1" s="1"/>
  <c r="AQ120" i="1" s="1"/>
  <c r="AR120" i="1" s="1"/>
  <c r="AS120" i="1" s="1"/>
  <c r="AT120" i="1" s="1"/>
  <c r="AU120" i="1" s="1"/>
  <c r="AV120" i="1" s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K120" i="2"/>
  <c r="K613" i="2"/>
  <c r="M613" i="2" s="1"/>
  <c r="N613" i="2" s="1"/>
  <c r="O613" i="2" s="1"/>
  <c r="P613" i="2" s="1"/>
  <c r="Q613" i="2" s="1"/>
  <c r="R613" i="2" s="1"/>
  <c r="S613" i="2" s="1"/>
  <c r="T613" i="2" s="1"/>
  <c r="U613" i="2" s="1"/>
  <c r="V613" i="2" s="1"/>
  <c r="W613" i="2" s="1"/>
  <c r="X613" i="2" s="1"/>
  <c r="Y613" i="2" s="1"/>
  <c r="Z613" i="2" s="1"/>
  <c r="AA613" i="2" s="1"/>
  <c r="AB613" i="2" s="1"/>
  <c r="AC613" i="2" s="1"/>
  <c r="AP169" i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K169" i="2"/>
  <c r="M169" i="2" s="1"/>
  <c r="N169" i="2" s="1"/>
  <c r="O169" i="2" s="1"/>
  <c r="P169" i="2" s="1"/>
  <c r="Q169" i="2" s="1"/>
  <c r="R169" i="2" s="1"/>
  <c r="S169" i="2" s="1"/>
  <c r="T169" i="2" s="1"/>
  <c r="U169" i="2" s="1"/>
  <c r="V169" i="2" s="1"/>
  <c r="W169" i="2" s="1"/>
  <c r="X169" i="2" s="1"/>
  <c r="Y169" i="2" s="1"/>
  <c r="Z169" i="2" s="1"/>
  <c r="AA169" i="2" s="1"/>
  <c r="AB169" i="2" s="1"/>
  <c r="AC169" i="2" s="1"/>
  <c r="AD169" i="2" s="1"/>
  <c r="AE169" i="2" s="1"/>
  <c r="AF169" i="2" s="1"/>
  <c r="AG169" i="2" s="1"/>
  <c r="AH169" i="2" s="1"/>
  <c r="AI169" i="2" s="1"/>
  <c r="AJ169" i="2" s="1"/>
  <c r="AK169" i="2" s="1"/>
  <c r="AL169" i="2" s="1"/>
  <c r="AM169" i="2" s="1"/>
  <c r="AN169" i="2" s="1"/>
  <c r="AO169" i="2" s="1"/>
  <c r="AP169" i="2" s="1"/>
  <c r="AQ169" i="2" s="1"/>
  <c r="AR169" i="2" s="1"/>
  <c r="AS169" i="2" s="1"/>
  <c r="AT169" i="2" s="1"/>
  <c r="AU169" i="2" s="1"/>
  <c r="AV169" i="2" s="1"/>
  <c r="AW169" i="2" s="1"/>
  <c r="AX169" i="2" s="1"/>
  <c r="AY169" i="2" s="1"/>
  <c r="AZ169" i="2" s="1"/>
  <c r="BA169" i="2" s="1"/>
  <c r="BB169" i="2" s="1"/>
  <c r="BC169" i="2" s="1"/>
  <c r="BD169" i="2" s="1"/>
  <c r="BE169" i="2" s="1"/>
  <c r="BF169" i="2" s="1"/>
  <c r="BG169" i="2" s="1"/>
  <c r="BH169" i="2" s="1"/>
  <c r="K617" i="2"/>
  <c r="K677" i="2"/>
  <c r="AO527" i="1"/>
  <c r="AP527" i="1" s="1"/>
  <c r="AQ527" i="1" s="1"/>
  <c r="AR527" i="1" s="1"/>
  <c r="AS527" i="1" s="1"/>
  <c r="AT527" i="1" s="1"/>
  <c r="AU527" i="1" s="1"/>
  <c r="AV527" i="1" s="1"/>
  <c r="AW527" i="1" s="1"/>
  <c r="AX527" i="1" s="1"/>
  <c r="AY527" i="1" s="1"/>
  <c r="AZ527" i="1" s="1"/>
  <c r="BA527" i="1" s="1"/>
  <c r="BB527" i="1" s="1"/>
  <c r="BC527" i="1" s="1"/>
  <c r="BD527" i="1" s="1"/>
  <c r="BE527" i="1" s="1"/>
  <c r="BF527" i="1" s="1"/>
  <c r="BG527" i="1" s="1"/>
  <c r="BH527" i="1" s="1"/>
  <c r="K527" i="2"/>
  <c r="AP754" i="1"/>
  <c r="AQ754" i="1" s="1"/>
  <c r="AR754" i="1" s="1"/>
  <c r="AS754" i="1" s="1"/>
  <c r="AT754" i="1" s="1"/>
  <c r="AU754" i="1" s="1"/>
  <c r="AV754" i="1" s="1"/>
  <c r="AW754" i="1" s="1"/>
  <c r="AX754" i="1" s="1"/>
  <c r="AY754" i="1" s="1"/>
  <c r="AZ754" i="1" s="1"/>
  <c r="BA754" i="1" s="1"/>
  <c r="BB754" i="1" s="1"/>
  <c r="BC754" i="1" s="1"/>
  <c r="BD754" i="1" s="1"/>
  <c r="BE754" i="1" s="1"/>
  <c r="BF754" i="1" s="1"/>
  <c r="BG754" i="1" s="1"/>
  <c r="BH754" i="1" s="1"/>
  <c r="K754" i="2"/>
  <c r="M754" i="2" s="1"/>
  <c r="N754" i="2" s="1"/>
  <c r="O754" i="2" s="1"/>
  <c r="P754" i="2" s="1"/>
  <c r="Q754" i="2" s="1"/>
  <c r="R754" i="2" s="1"/>
  <c r="S754" i="2" s="1"/>
  <c r="T754" i="2" s="1"/>
  <c r="U754" i="2" s="1"/>
  <c r="V754" i="2" s="1"/>
  <c r="W754" i="2" s="1"/>
  <c r="X754" i="2" s="1"/>
  <c r="Y754" i="2" s="1"/>
  <c r="Z754" i="2" s="1"/>
  <c r="AA754" i="2" s="1"/>
  <c r="AB754" i="2" s="1"/>
  <c r="AC754" i="2" s="1"/>
  <c r="AD754" i="2" s="1"/>
  <c r="AE754" i="2" s="1"/>
  <c r="AF754" i="2" s="1"/>
  <c r="AG754" i="2" s="1"/>
  <c r="AH754" i="2" s="1"/>
  <c r="AI754" i="2" s="1"/>
  <c r="AJ754" i="2" s="1"/>
  <c r="AK754" i="2" s="1"/>
  <c r="AL754" i="2" s="1"/>
  <c r="AM754" i="2" s="1"/>
  <c r="AN754" i="2" s="1"/>
  <c r="AO754" i="2" s="1"/>
  <c r="AP754" i="2" s="1"/>
  <c r="AQ754" i="2" s="1"/>
  <c r="AR754" i="2" s="1"/>
  <c r="AS754" i="2" s="1"/>
  <c r="AT754" i="2" s="1"/>
  <c r="AU754" i="2" s="1"/>
  <c r="AV754" i="2" s="1"/>
  <c r="AW754" i="2" s="1"/>
  <c r="AX754" i="2" s="1"/>
  <c r="AY754" i="2" s="1"/>
  <c r="AZ754" i="2" s="1"/>
  <c r="BA754" i="2" s="1"/>
  <c r="BB754" i="2" s="1"/>
  <c r="BC754" i="2" s="1"/>
  <c r="BD754" i="2" s="1"/>
  <c r="BE754" i="2" s="1"/>
  <c r="BF754" i="2" s="1"/>
  <c r="BG754" i="2" s="1"/>
  <c r="BH754" i="2" s="1"/>
  <c r="AP146" i="1"/>
  <c r="AQ146" i="1" s="1"/>
  <c r="AR146" i="1" s="1"/>
  <c r="AS146" i="1" s="1"/>
  <c r="AT146" i="1" s="1"/>
  <c r="AU146" i="1" s="1"/>
  <c r="AV146" i="1" s="1"/>
  <c r="AW146" i="1" s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K146" i="2"/>
  <c r="AO146" i="2" s="1"/>
  <c r="AP146" i="2" s="1"/>
  <c r="AQ146" i="2" s="1"/>
  <c r="AR146" i="2" s="1"/>
  <c r="AS146" i="2" s="1"/>
  <c r="AT146" i="2" s="1"/>
  <c r="AU146" i="2" s="1"/>
  <c r="AV146" i="2" s="1"/>
  <c r="AW146" i="2" s="1"/>
  <c r="AX146" i="2" s="1"/>
  <c r="AY146" i="2" s="1"/>
  <c r="AZ146" i="2" s="1"/>
  <c r="BA146" i="2" s="1"/>
  <c r="BB146" i="2" s="1"/>
  <c r="BC146" i="2" s="1"/>
  <c r="BD146" i="2" s="1"/>
  <c r="BE146" i="2" s="1"/>
  <c r="BF146" i="2" s="1"/>
  <c r="BG146" i="2" s="1"/>
  <c r="BH146" i="2" s="1"/>
  <c r="K247" i="2"/>
  <c r="K331" i="2"/>
  <c r="L331" i="2" s="1"/>
  <c r="M331" i="2" s="1"/>
  <c r="N331" i="2" s="1"/>
  <c r="O331" i="2" s="1"/>
  <c r="P331" i="2" s="1"/>
  <c r="Q331" i="2" s="1"/>
  <c r="R331" i="2" s="1"/>
  <c r="S331" i="2" s="1"/>
  <c r="T331" i="2" s="1"/>
  <c r="U331" i="2" s="1"/>
  <c r="V331" i="2" s="1"/>
  <c r="W331" i="2" s="1"/>
  <c r="X331" i="2" s="1"/>
  <c r="Y331" i="2" s="1"/>
  <c r="Z331" i="2" s="1"/>
  <c r="AA331" i="2" s="1"/>
  <c r="AB331" i="2" s="1"/>
  <c r="AC331" i="2" s="1"/>
  <c r="AD331" i="2" s="1"/>
  <c r="AE331" i="2" s="1"/>
  <c r="AF331" i="2" s="1"/>
  <c r="AG331" i="2" s="1"/>
  <c r="AH331" i="2" s="1"/>
  <c r="AI331" i="2" s="1"/>
  <c r="AJ331" i="2" s="1"/>
  <c r="AK331" i="2" s="1"/>
  <c r="AL331" i="2" s="1"/>
  <c r="AM331" i="2" s="1"/>
  <c r="AN331" i="2" s="1"/>
  <c r="AO629" i="1"/>
  <c r="AP629" i="1" s="1"/>
  <c r="AQ629" i="1" s="1"/>
  <c r="AR629" i="1" s="1"/>
  <c r="AS629" i="1" s="1"/>
  <c r="AT629" i="1" s="1"/>
  <c r="AU629" i="1" s="1"/>
  <c r="AV629" i="1" s="1"/>
  <c r="AW629" i="1" s="1"/>
  <c r="AX629" i="1" s="1"/>
  <c r="AY629" i="1" s="1"/>
  <c r="AZ629" i="1" s="1"/>
  <c r="BA629" i="1" s="1"/>
  <c r="BB629" i="1" s="1"/>
  <c r="BC629" i="1" s="1"/>
  <c r="BD629" i="1" s="1"/>
  <c r="BE629" i="1" s="1"/>
  <c r="BF629" i="1" s="1"/>
  <c r="BG629" i="1" s="1"/>
  <c r="BH629" i="1" s="1"/>
  <c r="K634" i="2"/>
  <c r="AO634" i="2" s="1"/>
  <c r="AP634" i="2" s="1"/>
  <c r="AQ634" i="2" s="1"/>
  <c r="AR634" i="2" s="1"/>
  <c r="AS634" i="2" s="1"/>
  <c r="AT634" i="2" s="1"/>
  <c r="AU634" i="2" s="1"/>
  <c r="AV634" i="2" s="1"/>
  <c r="AW634" i="2" s="1"/>
  <c r="AX634" i="2" s="1"/>
  <c r="AY634" i="2" s="1"/>
  <c r="AZ634" i="2" s="1"/>
  <c r="BA634" i="2" s="1"/>
  <c r="BB634" i="2" s="1"/>
  <c r="BC634" i="2" s="1"/>
  <c r="BD634" i="2" s="1"/>
  <c r="BE634" i="2" s="1"/>
  <c r="BF634" i="2" s="1"/>
  <c r="BG634" i="2" s="1"/>
  <c r="BH634" i="2" s="1"/>
  <c r="K502" i="2"/>
  <c r="AO502" i="2" s="1"/>
  <c r="AP502" i="2" s="1"/>
  <c r="AQ502" i="2" s="1"/>
  <c r="AR502" i="2" s="1"/>
  <c r="AS502" i="2" s="1"/>
  <c r="AT502" i="2" s="1"/>
  <c r="AU502" i="2" s="1"/>
  <c r="AV502" i="2" s="1"/>
  <c r="AW502" i="2" s="1"/>
  <c r="AX502" i="2" s="1"/>
  <c r="AY502" i="2" s="1"/>
  <c r="AZ502" i="2" s="1"/>
  <c r="BA502" i="2" s="1"/>
  <c r="BB502" i="2" s="1"/>
  <c r="BC502" i="2" s="1"/>
  <c r="BD502" i="2" s="1"/>
  <c r="BE502" i="2" s="1"/>
  <c r="BF502" i="2" s="1"/>
  <c r="BG502" i="2" s="1"/>
  <c r="BH502" i="2" s="1"/>
  <c r="AP742" i="1"/>
  <c r="AQ742" i="1" s="1"/>
  <c r="AR742" i="1" s="1"/>
  <c r="AS742" i="1" s="1"/>
  <c r="AT742" i="1" s="1"/>
  <c r="AU742" i="1" s="1"/>
  <c r="AV742" i="1" s="1"/>
  <c r="AW742" i="1" s="1"/>
  <c r="AX742" i="1" s="1"/>
  <c r="AY742" i="1" s="1"/>
  <c r="AZ742" i="1" s="1"/>
  <c r="BA742" i="1" s="1"/>
  <c r="BB742" i="1" s="1"/>
  <c r="BC742" i="1" s="1"/>
  <c r="BD742" i="1" s="1"/>
  <c r="BE742" i="1" s="1"/>
  <c r="BF742" i="1" s="1"/>
  <c r="BG742" i="1" s="1"/>
  <c r="BH742" i="1" s="1"/>
  <c r="K742" i="2"/>
  <c r="K416" i="2"/>
  <c r="AO88" i="1"/>
  <c r="AP88" i="1" s="1"/>
  <c r="AQ88" i="1" s="1"/>
  <c r="AR88" i="1" s="1"/>
  <c r="AS88" i="1" s="1"/>
  <c r="AT88" i="1" s="1"/>
  <c r="AU88" i="1" s="1"/>
  <c r="AV88" i="1" s="1"/>
  <c r="AW88" i="1" s="1"/>
  <c r="AX88" i="1" s="1"/>
  <c r="AY88" i="1" s="1"/>
  <c r="AZ88" i="1" s="1"/>
  <c r="BA88" i="1" s="1"/>
  <c r="BB88" i="1" s="1"/>
  <c r="BC88" i="1" s="1"/>
  <c r="BD88" i="1" s="1"/>
  <c r="BE88" i="1" s="1"/>
  <c r="BF88" i="1" s="1"/>
  <c r="BG88" i="1" s="1"/>
  <c r="BH88" i="1" s="1"/>
  <c r="K88" i="2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AC88" i="2" s="1"/>
  <c r="K509" i="2"/>
  <c r="AO509" i="2" s="1"/>
  <c r="AP509" i="2" s="1"/>
  <c r="AQ509" i="2" s="1"/>
  <c r="AR509" i="2" s="1"/>
  <c r="AS509" i="2" s="1"/>
  <c r="AT509" i="2" s="1"/>
  <c r="AU509" i="2" s="1"/>
  <c r="AV509" i="2" s="1"/>
  <c r="AW509" i="2" s="1"/>
  <c r="AX509" i="2" s="1"/>
  <c r="AY509" i="2" s="1"/>
  <c r="AZ509" i="2" s="1"/>
  <c r="BA509" i="2" s="1"/>
  <c r="BB509" i="2" s="1"/>
  <c r="BC509" i="2" s="1"/>
  <c r="BD509" i="2" s="1"/>
  <c r="BE509" i="2" s="1"/>
  <c r="BF509" i="2" s="1"/>
  <c r="BG509" i="2" s="1"/>
  <c r="BH509" i="2" s="1"/>
  <c r="AP721" i="1"/>
  <c r="AQ721" i="1" s="1"/>
  <c r="AR721" i="1" s="1"/>
  <c r="AS721" i="1" s="1"/>
  <c r="AT721" i="1" s="1"/>
  <c r="AU721" i="1" s="1"/>
  <c r="AV721" i="1" s="1"/>
  <c r="AW721" i="1" s="1"/>
  <c r="AX721" i="1" s="1"/>
  <c r="AY721" i="1" s="1"/>
  <c r="AZ721" i="1" s="1"/>
  <c r="BA721" i="1" s="1"/>
  <c r="BB721" i="1" s="1"/>
  <c r="BC721" i="1" s="1"/>
  <c r="BD721" i="1" s="1"/>
  <c r="BE721" i="1" s="1"/>
  <c r="BF721" i="1" s="1"/>
  <c r="BG721" i="1" s="1"/>
  <c r="BH721" i="1" s="1"/>
  <c r="K721" i="2"/>
  <c r="AP749" i="1"/>
  <c r="AQ749" i="1" s="1"/>
  <c r="AR749" i="1" s="1"/>
  <c r="AS749" i="1" s="1"/>
  <c r="AT749" i="1" s="1"/>
  <c r="AU749" i="1" s="1"/>
  <c r="AV749" i="1" s="1"/>
  <c r="AW749" i="1" s="1"/>
  <c r="AX749" i="1" s="1"/>
  <c r="AY749" i="1" s="1"/>
  <c r="AZ749" i="1" s="1"/>
  <c r="BA749" i="1" s="1"/>
  <c r="BB749" i="1" s="1"/>
  <c r="BC749" i="1" s="1"/>
  <c r="BD749" i="1" s="1"/>
  <c r="BE749" i="1" s="1"/>
  <c r="BF749" i="1" s="1"/>
  <c r="BG749" i="1" s="1"/>
  <c r="BH749" i="1" s="1"/>
  <c r="K749" i="2"/>
  <c r="K647" i="2"/>
  <c r="AO71" i="1"/>
  <c r="AP71" i="1" s="1"/>
  <c r="AQ71" i="1" s="1"/>
  <c r="AR71" i="1" s="1"/>
  <c r="AS71" i="1" s="1"/>
  <c r="AT71" i="1" s="1"/>
  <c r="AU71" i="1" s="1"/>
  <c r="AV71" i="1" s="1"/>
  <c r="AW71" i="1" s="1"/>
  <c r="AX71" i="1" s="1"/>
  <c r="AY71" i="1" s="1"/>
  <c r="AZ71" i="1" s="1"/>
  <c r="BA71" i="1" s="1"/>
  <c r="BB71" i="1" s="1"/>
  <c r="BC71" i="1" s="1"/>
  <c r="BD71" i="1" s="1"/>
  <c r="BE71" i="1" s="1"/>
  <c r="BF71" i="1" s="1"/>
  <c r="BG71" i="1" s="1"/>
  <c r="BH71" i="1" s="1"/>
  <c r="K71" i="2"/>
  <c r="K250" i="2"/>
  <c r="AO57" i="1"/>
  <c r="AP57" i="1" s="1"/>
  <c r="AQ57" i="1" s="1"/>
  <c r="AR57" i="1" s="1"/>
  <c r="AS57" i="1" s="1"/>
  <c r="AT57" i="1" s="1"/>
  <c r="AU57" i="1" s="1"/>
  <c r="AV57" i="1" s="1"/>
  <c r="AW57" i="1" s="1"/>
  <c r="AX57" i="1" s="1"/>
  <c r="AY57" i="1" s="1"/>
  <c r="AZ57" i="1" s="1"/>
  <c r="BA57" i="1" s="1"/>
  <c r="BB57" i="1" s="1"/>
  <c r="BC57" i="1" s="1"/>
  <c r="BD57" i="1" s="1"/>
  <c r="BE57" i="1" s="1"/>
  <c r="BF57" i="1" s="1"/>
  <c r="BG57" i="1" s="1"/>
  <c r="BH57" i="1" s="1"/>
  <c r="K57" i="2"/>
  <c r="K358" i="2"/>
  <c r="L358" i="2" s="1"/>
  <c r="M358" i="2" s="1"/>
  <c r="N358" i="2" s="1"/>
  <c r="O358" i="2" s="1"/>
  <c r="P358" i="2" s="1"/>
  <c r="Q358" i="2" s="1"/>
  <c r="R358" i="2" s="1"/>
  <c r="S358" i="2" s="1"/>
  <c r="T358" i="2" s="1"/>
  <c r="U358" i="2" s="1"/>
  <c r="V358" i="2" s="1"/>
  <c r="W358" i="2" s="1"/>
  <c r="X358" i="2" s="1"/>
  <c r="Y358" i="2" s="1"/>
  <c r="Z358" i="2" s="1"/>
  <c r="AA358" i="2" s="1"/>
  <c r="AB358" i="2" s="1"/>
  <c r="AC358" i="2" s="1"/>
  <c r="AD358" i="2" s="1"/>
  <c r="AE358" i="2" s="1"/>
  <c r="AF358" i="2" s="1"/>
  <c r="AG358" i="2" s="1"/>
  <c r="AH358" i="2" s="1"/>
  <c r="AI358" i="2" s="1"/>
  <c r="AJ358" i="2" s="1"/>
  <c r="AK358" i="2" s="1"/>
  <c r="AL358" i="2" s="1"/>
  <c r="AM358" i="2" s="1"/>
  <c r="AN358" i="2" s="1"/>
  <c r="K425" i="2"/>
  <c r="K224" i="2"/>
  <c r="AO539" i="1"/>
  <c r="AP539" i="1" s="1"/>
  <c r="AQ539" i="1" s="1"/>
  <c r="AR539" i="1" s="1"/>
  <c r="AS539" i="1" s="1"/>
  <c r="AT539" i="1" s="1"/>
  <c r="AU539" i="1" s="1"/>
  <c r="AV539" i="1" s="1"/>
  <c r="AW539" i="1" s="1"/>
  <c r="AX539" i="1" s="1"/>
  <c r="AY539" i="1" s="1"/>
  <c r="AZ539" i="1" s="1"/>
  <c r="BA539" i="1" s="1"/>
  <c r="BB539" i="1" s="1"/>
  <c r="BC539" i="1" s="1"/>
  <c r="BD539" i="1" s="1"/>
  <c r="BE539" i="1" s="1"/>
  <c r="BF539" i="1" s="1"/>
  <c r="BG539" i="1" s="1"/>
  <c r="BH539" i="1" s="1"/>
  <c r="K539" i="2"/>
  <c r="M539" i="2" s="1"/>
  <c r="N539" i="2" s="1"/>
  <c r="O539" i="2" s="1"/>
  <c r="P539" i="2" s="1"/>
  <c r="Q539" i="2" s="1"/>
  <c r="R539" i="2" s="1"/>
  <c r="S539" i="2" s="1"/>
  <c r="T539" i="2" s="1"/>
  <c r="U539" i="2" s="1"/>
  <c r="V539" i="2" s="1"/>
  <c r="W539" i="2" s="1"/>
  <c r="X539" i="2" s="1"/>
  <c r="Y539" i="2" s="1"/>
  <c r="Z539" i="2" s="1"/>
  <c r="AA539" i="2" s="1"/>
  <c r="AB539" i="2" s="1"/>
  <c r="AC539" i="2" s="1"/>
  <c r="AD539" i="2" s="1"/>
  <c r="AE539" i="2" s="1"/>
  <c r="AF539" i="2" s="1"/>
  <c r="AG539" i="2" s="1"/>
  <c r="AH539" i="2" s="1"/>
  <c r="AI539" i="2" s="1"/>
  <c r="AJ539" i="2" s="1"/>
  <c r="AK539" i="2" s="1"/>
  <c r="AL539" i="2" s="1"/>
  <c r="AM539" i="2" s="1"/>
  <c r="AN539" i="2" s="1"/>
  <c r="AO539" i="2" s="1"/>
  <c r="AP539" i="2" s="1"/>
  <c r="AQ539" i="2" s="1"/>
  <c r="AR539" i="2" s="1"/>
  <c r="AS539" i="2" s="1"/>
  <c r="AT539" i="2" s="1"/>
  <c r="AU539" i="2" s="1"/>
  <c r="AV539" i="2" s="1"/>
  <c r="AW539" i="2" s="1"/>
  <c r="AX539" i="2" s="1"/>
  <c r="AY539" i="2" s="1"/>
  <c r="AZ539" i="2" s="1"/>
  <c r="BA539" i="2" s="1"/>
  <c r="BB539" i="2" s="1"/>
  <c r="BC539" i="2" s="1"/>
  <c r="BD539" i="2" s="1"/>
  <c r="BE539" i="2" s="1"/>
  <c r="BF539" i="2" s="1"/>
  <c r="BG539" i="2" s="1"/>
  <c r="BH539" i="2" s="1"/>
  <c r="K153" i="2"/>
  <c r="M153" i="2" s="1"/>
  <c r="N153" i="2" s="1"/>
  <c r="O153" i="2" s="1"/>
  <c r="P153" i="2" s="1"/>
  <c r="Q153" i="2" s="1"/>
  <c r="R153" i="2" s="1"/>
  <c r="S153" i="2" s="1"/>
  <c r="T153" i="2" s="1"/>
  <c r="U153" i="2" s="1"/>
  <c r="V153" i="2" s="1"/>
  <c r="W153" i="2" s="1"/>
  <c r="X153" i="2" s="1"/>
  <c r="Y153" i="2" s="1"/>
  <c r="Z153" i="2" s="1"/>
  <c r="AA153" i="2" s="1"/>
  <c r="AB153" i="2" s="1"/>
  <c r="AC153" i="2" s="1"/>
  <c r="AD153" i="2" s="1"/>
  <c r="AE153" i="2" s="1"/>
  <c r="AF153" i="2" s="1"/>
  <c r="AG153" i="2" s="1"/>
  <c r="AH153" i="2" s="1"/>
  <c r="AI153" i="2" s="1"/>
  <c r="AJ153" i="2" s="1"/>
  <c r="AK153" i="2" s="1"/>
  <c r="AL153" i="2" s="1"/>
  <c r="AM153" i="2" s="1"/>
  <c r="AN153" i="2" s="1"/>
  <c r="AO153" i="2" s="1"/>
  <c r="AP153" i="2" s="1"/>
  <c r="AQ153" i="2" s="1"/>
  <c r="AR153" i="2" s="1"/>
  <c r="AS153" i="2" s="1"/>
  <c r="AT153" i="2" s="1"/>
  <c r="AU153" i="2" s="1"/>
  <c r="AV153" i="2" s="1"/>
  <c r="AW153" i="2" s="1"/>
  <c r="AX153" i="2" s="1"/>
  <c r="AY153" i="2" s="1"/>
  <c r="AZ153" i="2" s="1"/>
  <c r="BA153" i="2" s="1"/>
  <c r="BB153" i="2" s="1"/>
  <c r="BC153" i="2" s="1"/>
  <c r="BD153" i="2" s="1"/>
  <c r="BE153" i="2" s="1"/>
  <c r="BF153" i="2" s="1"/>
  <c r="BG153" i="2" s="1"/>
  <c r="BH153" i="2" s="1"/>
  <c r="AP758" i="1"/>
  <c r="AQ758" i="1" s="1"/>
  <c r="AR758" i="1" s="1"/>
  <c r="AS758" i="1" s="1"/>
  <c r="AT758" i="1" s="1"/>
  <c r="AU758" i="1" s="1"/>
  <c r="AV758" i="1" s="1"/>
  <c r="AW758" i="1" s="1"/>
  <c r="AX758" i="1" s="1"/>
  <c r="AY758" i="1" s="1"/>
  <c r="AZ758" i="1" s="1"/>
  <c r="BA758" i="1" s="1"/>
  <c r="BB758" i="1" s="1"/>
  <c r="BC758" i="1" s="1"/>
  <c r="BD758" i="1" s="1"/>
  <c r="BE758" i="1" s="1"/>
  <c r="BF758" i="1" s="1"/>
  <c r="BG758" i="1" s="1"/>
  <c r="BH758" i="1" s="1"/>
  <c r="K758" i="2"/>
  <c r="AP724" i="1"/>
  <c r="AQ724" i="1" s="1"/>
  <c r="AR724" i="1" s="1"/>
  <c r="AS724" i="1" s="1"/>
  <c r="AT724" i="1" s="1"/>
  <c r="AU724" i="1" s="1"/>
  <c r="AV724" i="1" s="1"/>
  <c r="AW724" i="1" s="1"/>
  <c r="AX724" i="1" s="1"/>
  <c r="AY724" i="1" s="1"/>
  <c r="AZ724" i="1" s="1"/>
  <c r="BA724" i="1" s="1"/>
  <c r="BB724" i="1" s="1"/>
  <c r="BC724" i="1" s="1"/>
  <c r="BD724" i="1" s="1"/>
  <c r="BE724" i="1" s="1"/>
  <c r="BF724" i="1" s="1"/>
  <c r="BG724" i="1" s="1"/>
  <c r="BH724" i="1" s="1"/>
  <c r="K724" i="2"/>
  <c r="AO132" i="1"/>
  <c r="AP132" i="1" s="1"/>
  <c r="AQ132" i="1" s="1"/>
  <c r="AR132" i="1" s="1"/>
  <c r="AS132" i="1" s="1"/>
  <c r="AT132" i="1" s="1"/>
  <c r="AU132" i="1" s="1"/>
  <c r="AV132" i="1" s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BG132" i="1" s="1"/>
  <c r="BH132" i="1" s="1"/>
  <c r="K132" i="2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P132" i="2" s="1"/>
  <c r="AQ132" i="2" s="1"/>
  <c r="AR132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BG132" i="2" s="1"/>
  <c r="BH132" i="2" s="1"/>
  <c r="AP782" i="1"/>
  <c r="AQ782" i="1" s="1"/>
  <c r="AR782" i="1" s="1"/>
  <c r="AS782" i="1" s="1"/>
  <c r="AT782" i="1" s="1"/>
  <c r="AU782" i="1" s="1"/>
  <c r="AV782" i="1" s="1"/>
  <c r="AW782" i="1" s="1"/>
  <c r="AX782" i="1" s="1"/>
  <c r="AY782" i="1" s="1"/>
  <c r="AZ782" i="1" s="1"/>
  <c r="BA782" i="1" s="1"/>
  <c r="BB782" i="1" s="1"/>
  <c r="BC782" i="1" s="1"/>
  <c r="BD782" i="1" s="1"/>
  <c r="BE782" i="1" s="1"/>
  <c r="BF782" i="1" s="1"/>
  <c r="BG782" i="1" s="1"/>
  <c r="BH782" i="1" s="1"/>
  <c r="K782" i="2"/>
  <c r="AO782" i="2" s="1"/>
  <c r="AP782" i="2" s="1"/>
  <c r="AQ782" i="2" s="1"/>
  <c r="AR782" i="2" s="1"/>
  <c r="AS782" i="2" s="1"/>
  <c r="AT782" i="2" s="1"/>
  <c r="AU782" i="2" s="1"/>
  <c r="AV782" i="2" s="1"/>
  <c r="AW782" i="2" s="1"/>
  <c r="AX782" i="2" s="1"/>
  <c r="AY782" i="2" s="1"/>
  <c r="AZ782" i="2" s="1"/>
  <c r="BA782" i="2" s="1"/>
  <c r="BB782" i="2" s="1"/>
  <c r="BC782" i="2" s="1"/>
  <c r="BD782" i="2" s="1"/>
  <c r="BE782" i="2" s="1"/>
  <c r="BF782" i="2" s="1"/>
  <c r="BG782" i="2" s="1"/>
  <c r="BH782" i="2" s="1"/>
  <c r="AO85" i="1"/>
  <c r="AP85" i="1" s="1"/>
  <c r="AQ85" i="1" s="1"/>
  <c r="AR85" i="1" s="1"/>
  <c r="AS85" i="1" s="1"/>
  <c r="AT85" i="1" s="1"/>
  <c r="AU85" i="1" s="1"/>
  <c r="AV85" i="1" s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K85" i="2"/>
  <c r="AO273" i="1"/>
  <c r="AP273" i="1" s="1"/>
  <c r="AQ273" i="1" s="1"/>
  <c r="AR273" i="1" s="1"/>
  <c r="AS273" i="1" s="1"/>
  <c r="AT273" i="1" s="1"/>
  <c r="AU273" i="1" s="1"/>
  <c r="AV273" i="1" s="1"/>
  <c r="AW273" i="1" s="1"/>
  <c r="AX273" i="1" s="1"/>
  <c r="AY273" i="1" s="1"/>
  <c r="AZ273" i="1" s="1"/>
  <c r="BA273" i="1" s="1"/>
  <c r="BB273" i="1" s="1"/>
  <c r="BC273" i="1" s="1"/>
  <c r="BD273" i="1" s="1"/>
  <c r="BE273" i="1" s="1"/>
  <c r="BF273" i="1" s="1"/>
  <c r="BG273" i="1" s="1"/>
  <c r="BH273" i="1" s="1"/>
  <c r="K273" i="2"/>
  <c r="AP745" i="1"/>
  <c r="AQ745" i="1" s="1"/>
  <c r="AR745" i="1" s="1"/>
  <c r="AS745" i="1" s="1"/>
  <c r="AT745" i="1" s="1"/>
  <c r="AU745" i="1" s="1"/>
  <c r="AV745" i="1" s="1"/>
  <c r="AW745" i="1" s="1"/>
  <c r="AX745" i="1" s="1"/>
  <c r="AY745" i="1" s="1"/>
  <c r="AZ745" i="1" s="1"/>
  <c r="BA745" i="1" s="1"/>
  <c r="BB745" i="1" s="1"/>
  <c r="BC745" i="1" s="1"/>
  <c r="BD745" i="1" s="1"/>
  <c r="BE745" i="1" s="1"/>
  <c r="BF745" i="1" s="1"/>
  <c r="BG745" i="1" s="1"/>
  <c r="BH745" i="1" s="1"/>
  <c r="K745" i="2"/>
  <c r="M745" i="2" s="1"/>
  <c r="N745" i="2" s="1"/>
  <c r="O745" i="2" s="1"/>
  <c r="P745" i="2" s="1"/>
  <c r="Q745" i="2" s="1"/>
  <c r="R745" i="2" s="1"/>
  <c r="S745" i="2" s="1"/>
  <c r="T745" i="2" s="1"/>
  <c r="U745" i="2" s="1"/>
  <c r="V745" i="2" s="1"/>
  <c r="W745" i="2" s="1"/>
  <c r="X745" i="2" s="1"/>
  <c r="Y745" i="2" s="1"/>
  <c r="Z745" i="2" s="1"/>
  <c r="AA745" i="2" s="1"/>
  <c r="AB745" i="2" s="1"/>
  <c r="AC745" i="2" s="1"/>
  <c r="AD745" i="2" s="1"/>
  <c r="AE745" i="2" s="1"/>
  <c r="AF745" i="2" s="1"/>
  <c r="AG745" i="2" s="1"/>
  <c r="AH745" i="2" s="1"/>
  <c r="AI745" i="2" s="1"/>
  <c r="AJ745" i="2" s="1"/>
  <c r="AK745" i="2" s="1"/>
  <c r="AL745" i="2" s="1"/>
  <c r="AM745" i="2" s="1"/>
  <c r="AN745" i="2" s="1"/>
  <c r="AO745" i="2" s="1"/>
  <c r="AP745" i="2" s="1"/>
  <c r="AQ745" i="2" s="1"/>
  <c r="AR745" i="2" s="1"/>
  <c r="AS745" i="2" s="1"/>
  <c r="AT745" i="2" s="1"/>
  <c r="AU745" i="2" s="1"/>
  <c r="AV745" i="2" s="1"/>
  <c r="AW745" i="2" s="1"/>
  <c r="AX745" i="2" s="1"/>
  <c r="AY745" i="2" s="1"/>
  <c r="AZ745" i="2" s="1"/>
  <c r="BA745" i="2" s="1"/>
  <c r="BB745" i="2" s="1"/>
  <c r="BC745" i="2" s="1"/>
  <c r="BD745" i="2" s="1"/>
  <c r="BE745" i="2" s="1"/>
  <c r="BF745" i="2" s="1"/>
  <c r="BG745" i="2" s="1"/>
  <c r="BH745" i="2" s="1"/>
  <c r="AP765" i="1"/>
  <c r="AQ765" i="1" s="1"/>
  <c r="AR765" i="1" s="1"/>
  <c r="AS765" i="1" s="1"/>
  <c r="AT765" i="1" s="1"/>
  <c r="AU765" i="1" s="1"/>
  <c r="AV765" i="1" s="1"/>
  <c r="AW765" i="1" s="1"/>
  <c r="AX765" i="1" s="1"/>
  <c r="AY765" i="1" s="1"/>
  <c r="AZ765" i="1" s="1"/>
  <c r="BA765" i="1" s="1"/>
  <c r="BB765" i="1" s="1"/>
  <c r="BC765" i="1" s="1"/>
  <c r="BD765" i="1" s="1"/>
  <c r="BE765" i="1" s="1"/>
  <c r="BF765" i="1" s="1"/>
  <c r="BG765" i="1" s="1"/>
  <c r="BH765" i="1" s="1"/>
  <c r="K765" i="2"/>
  <c r="AP698" i="1"/>
  <c r="AQ698" i="1" s="1"/>
  <c r="AR698" i="1" s="1"/>
  <c r="AS698" i="1" s="1"/>
  <c r="AT698" i="1" s="1"/>
  <c r="AU698" i="1" s="1"/>
  <c r="AV698" i="1" s="1"/>
  <c r="AW698" i="1" s="1"/>
  <c r="AX698" i="1" s="1"/>
  <c r="AY698" i="1" s="1"/>
  <c r="AZ698" i="1" s="1"/>
  <c r="BA698" i="1" s="1"/>
  <c r="BB698" i="1" s="1"/>
  <c r="BC698" i="1" s="1"/>
  <c r="BD698" i="1" s="1"/>
  <c r="BE698" i="1" s="1"/>
  <c r="BF698" i="1" s="1"/>
  <c r="BG698" i="1" s="1"/>
  <c r="BH698" i="1" s="1"/>
  <c r="K698" i="2"/>
  <c r="K405" i="2"/>
  <c r="M405" i="2" s="1"/>
  <c r="N405" i="2" s="1"/>
  <c r="O405" i="2" s="1"/>
  <c r="P405" i="2" s="1"/>
  <c r="Q405" i="2" s="1"/>
  <c r="R405" i="2" s="1"/>
  <c r="S405" i="2" s="1"/>
  <c r="T405" i="2" s="1"/>
  <c r="U405" i="2" s="1"/>
  <c r="V405" i="2" s="1"/>
  <c r="W405" i="2" s="1"/>
  <c r="X405" i="2" s="1"/>
  <c r="Y405" i="2" s="1"/>
  <c r="Z405" i="2" s="1"/>
  <c r="AA405" i="2" s="1"/>
  <c r="AB405" i="2" s="1"/>
  <c r="AC405" i="2" s="1"/>
  <c r="AD405" i="2" s="1"/>
  <c r="AE405" i="2" s="1"/>
  <c r="AF405" i="2" s="1"/>
  <c r="AG405" i="2" s="1"/>
  <c r="AH405" i="2" s="1"/>
  <c r="AI405" i="2" s="1"/>
  <c r="AJ405" i="2" s="1"/>
  <c r="AK405" i="2" s="1"/>
  <c r="AL405" i="2" s="1"/>
  <c r="AM405" i="2" s="1"/>
  <c r="AN405" i="2" s="1"/>
  <c r="AO405" i="2" s="1"/>
  <c r="AP405" i="2" s="1"/>
  <c r="AQ405" i="2" s="1"/>
  <c r="AR405" i="2" s="1"/>
  <c r="AS405" i="2" s="1"/>
  <c r="AT405" i="2" s="1"/>
  <c r="AU405" i="2" s="1"/>
  <c r="AV405" i="2" s="1"/>
  <c r="AW405" i="2" s="1"/>
  <c r="AX405" i="2" s="1"/>
  <c r="AY405" i="2" s="1"/>
  <c r="AZ405" i="2" s="1"/>
  <c r="BA405" i="2" s="1"/>
  <c r="BB405" i="2" s="1"/>
  <c r="BC405" i="2" s="1"/>
  <c r="BD405" i="2" s="1"/>
  <c r="BE405" i="2" s="1"/>
  <c r="BF405" i="2" s="1"/>
  <c r="BG405" i="2" s="1"/>
  <c r="BH405" i="2" s="1"/>
  <c r="K418" i="2"/>
  <c r="K307" i="2"/>
  <c r="L307" i="2" s="1"/>
  <c r="M307" i="2" s="1"/>
  <c r="N307" i="2" s="1"/>
  <c r="O307" i="2" s="1"/>
  <c r="P307" i="2" s="1"/>
  <c r="Q307" i="2" s="1"/>
  <c r="R307" i="2" s="1"/>
  <c r="S307" i="2" s="1"/>
  <c r="T307" i="2" s="1"/>
  <c r="U307" i="2" s="1"/>
  <c r="V307" i="2" s="1"/>
  <c r="W307" i="2" s="1"/>
  <c r="X307" i="2" s="1"/>
  <c r="Y307" i="2" s="1"/>
  <c r="Z307" i="2" s="1"/>
  <c r="AA307" i="2" s="1"/>
  <c r="AB307" i="2" s="1"/>
  <c r="AC307" i="2" s="1"/>
  <c r="AD307" i="2" s="1"/>
  <c r="AE307" i="2" s="1"/>
  <c r="AF307" i="2" s="1"/>
  <c r="AG307" i="2" s="1"/>
  <c r="AH307" i="2" s="1"/>
  <c r="AI307" i="2" s="1"/>
  <c r="AJ307" i="2" s="1"/>
  <c r="AK307" i="2" s="1"/>
  <c r="AL307" i="2" s="1"/>
  <c r="AM307" i="2" s="1"/>
  <c r="AN307" i="2" s="1"/>
  <c r="AP788" i="1"/>
  <c r="AQ788" i="1" s="1"/>
  <c r="AR788" i="1" s="1"/>
  <c r="AS788" i="1" s="1"/>
  <c r="AT788" i="1" s="1"/>
  <c r="AU788" i="1" s="1"/>
  <c r="AV788" i="1" s="1"/>
  <c r="AW788" i="1" s="1"/>
  <c r="AX788" i="1" s="1"/>
  <c r="AY788" i="1" s="1"/>
  <c r="AZ788" i="1" s="1"/>
  <c r="BA788" i="1" s="1"/>
  <c r="BB788" i="1" s="1"/>
  <c r="BC788" i="1" s="1"/>
  <c r="BD788" i="1" s="1"/>
  <c r="BE788" i="1" s="1"/>
  <c r="BF788" i="1" s="1"/>
  <c r="BG788" i="1" s="1"/>
  <c r="BH788" i="1" s="1"/>
  <c r="K788" i="2"/>
  <c r="AO287" i="1"/>
  <c r="AP287" i="1" s="1"/>
  <c r="AQ287" i="1" s="1"/>
  <c r="AR287" i="1" s="1"/>
  <c r="AS287" i="1" s="1"/>
  <c r="AT287" i="1" s="1"/>
  <c r="AU287" i="1" s="1"/>
  <c r="AV287" i="1" s="1"/>
  <c r="AW287" i="1" s="1"/>
  <c r="AX287" i="1" s="1"/>
  <c r="AY287" i="1" s="1"/>
  <c r="AZ287" i="1" s="1"/>
  <c r="BA287" i="1" s="1"/>
  <c r="BB287" i="1" s="1"/>
  <c r="BC287" i="1" s="1"/>
  <c r="BD287" i="1" s="1"/>
  <c r="BE287" i="1" s="1"/>
  <c r="BF287" i="1" s="1"/>
  <c r="BG287" i="1" s="1"/>
  <c r="BH287" i="1" s="1"/>
  <c r="K287" i="2"/>
  <c r="AO576" i="1"/>
  <c r="AP576" i="1" s="1"/>
  <c r="AQ576" i="1" s="1"/>
  <c r="AR576" i="1" s="1"/>
  <c r="AS576" i="1" s="1"/>
  <c r="AT576" i="1" s="1"/>
  <c r="AU576" i="1" s="1"/>
  <c r="AV576" i="1" s="1"/>
  <c r="AW576" i="1" s="1"/>
  <c r="AX576" i="1" s="1"/>
  <c r="AY576" i="1" s="1"/>
  <c r="AZ576" i="1" s="1"/>
  <c r="BA576" i="1" s="1"/>
  <c r="BB576" i="1" s="1"/>
  <c r="BC576" i="1" s="1"/>
  <c r="BD576" i="1" s="1"/>
  <c r="BE576" i="1" s="1"/>
  <c r="BF576" i="1" s="1"/>
  <c r="BG576" i="1" s="1"/>
  <c r="BH576" i="1" s="1"/>
  <c r="K576" i="2"/>
  <c r="AO576" i="2" s="1"/>
  <c r="AP576" i="2" s="1"/>
  <c r="AQ576" i="2" s="1"/>
  <c r="AR576" i="2" s="1"/>
  <c r="AS576" i="2" s="1"/>
  <c r="AT576" i="2" s="1"/>
  <c r="AU576" i="2" s="1"/>
  <c r="AV576" i="2" s="1"/>
  <c r="AW576" i="2" s="1"/>
  <c r="AX576" i="2" s="1"/>
  <c r="AY576" i="2" s="1"/>
  <c r="AZ576" i="2" s="1"/>
  <c r="BA576" i="2" s="1"/>
  <c r="BB576" i="2" s="1"/>
  <c r="BC576" i="2" s="1"/>
  <c r="BD576" i="2" s="1"/>
  <c r="BE576" i="2" s="1"/>
  <c r="BF576" i="2" s="1"/>
  <c r="BG576" i="2" s="1"/>
  <c r="BH576" i="2" s="1"/>
  <c r="AO388" i="1"/>
  <c r="AP388" i="1" s="1"/>
  <c r="AQ388" i="1" s="1"/>
  <c r="AR388" i="1" s="1"/>
  <c r="AS388" i="1" s="1"/>
  <c r="AT388" i="1" s="1"/>
  <c r="AU388" i="1" s="1"/>
  <c r="AV388" i="1" s="1"/>
  <c r="AW388" i="1" s="1"/>
  <c r="AX388" i="1" s="1"/>
  <c r="AY388" i="1" s="1"/>
  <c r="AZ388" i="1" s="1"/>
  <c r="BA388" i="1" s="1"/>
  <c r="BB388" i="1" s="1"/>
  <c r="BC388" i="1" s="1"/>
  <c r="BD388" i="1" s="1"/>
  <c r="BE388" i="1" s="1"/>
  <c r="BF388" i="1" s="1"/>
  <c r="BG388" i="1" s="1"/>
  <c r="BH388" i="1" s="1"/>
  <c r="K388" i="2"/>
  <c r="AP159" i="1"/>
  <c r="AQ159" i="1" s="1"/>
  <c r="AR159" i="1" s="1"/>
  <c r="AS159" i="1" s="1"/>
  <c r="AT159" i="1" s="1"/>
  <c r="AU159" i="1" s="1"/>
  <c r="AV159" i="1" s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K159" i="2"/>
  <c r="AO261" i="1"/>
  <c r="AP261" i="1" s="1"/>
  <c r="AQ261" i="1" s="1"/>
  <c r="AR261" i="1" s="1"/>
  <c r="AS261" i="1" s="1"/>
  <c r="AT261" i="1" s="1"/>
  <c r="AU261" i="1" s="1"/>
  <c r="AV261" i="1" s="1"/>
  <c r="AW261" i="1" s="1"/>
  <c r="AX261" i="1" s="1"/>
  <c r="AY261" i="1" s="1"/>
  <c r="AZ261" i="1" s="1"/>
  <c r="BA261" i="1" s="1"/>
  <c r="BB261" i="1" s="1"/>
  <c r="BC261" i="1" s="1"/>
  <c r="BD261" i="1" s="1"/>
  <c r="BE261" i="1" s="1"/>
  <c r="BF261" i="1" s="1"/>
  <c r="BG261" i="1" s="1"/>
  <c r="BH261" i="1" s="1"/>
  <c r="K261" i="2"/>
  <c r="L261" i="2" s="1"/>
  <c r="M261" i="2" s="1"/>
  <c r="N261" i="2" s="1"/>
  <c r="O261" i="2" s="1"/>
  <c r="P261" i="2" s="1"/>
  <c r="Q261" i="2" s="1"/>
  <c r="R261" i="2" s="1"/>
  <c r="S261" i="2" s="1"/>
  <c r="T261" i="2" s="1"/>
  <c r="U261" i="2" s="1"/>
  <c r="V261" i="2" s="1"/>
  <c r="W261" i="2" s="1"/>
  <c r="X261" i="2" s="1"/>
  <c r="Y261" i="2" s="1"/>
  <c r="Z261" i="2" s="1"/>
  <c r="AA261" i="2" s="1"/>
  <c r="AB261" i="2" s="1"/>
  <c r="AC261" i="2" s="1"/>
  <c r="AD261" i="2" s="1"/>
  <c r="AE261" i="2" s="1"/>
  <c r="AF261" i="2" s="1"/>
  <c r="AG261" i="2" s="1"/>
  <c r="AH261" i="2" s="1"/>
  <c r="AI261" i="2" s="1"/>
  <c r="AJ261" i="2" s="1"/>
  <c r="AK261" i="2" s="1"/>
  <c r="AL261" i="2" s="1"/>
  <c r="AM261" i="2" s="1"/>
  <c r="AO560" i="1"/>
  <c r="AP560" i="1" s="1"/>
  <c r="AQ560" i="1" s="1"/>
  <c r="AR560" i="1" s="1"/>
  <c r="AS560" i="1" s="1"/>
  <c r="AT560" i="1" s="1"/>
  <c r="AU560" i="1" s="1"/>
  <c r="AV560" i="1" s="1"/>
  <c r="AW560" i="1" s="1"/>
  <c r="AX560" i="1" s="1"/>
  <c r="AY560" i="1" s="1"/>
  <c r="AZ560" i="1" s="1"/>
  <c r="BA560" i="1" s="1"/>
  <c r="BB560" i="1" s="1"/>
  <c r="BC560" i="1" s="1"/>
  <c r="BD560" i="1" s="1"/>
  <c r="BE560" i="1" s="1"/>
  <c r="BF560" i="1" s="1"/>
  <c r="BG560" i="1" s="1"/>
  <c r="BH560" i="1" s="1"/>
  <c r="K560" i="2"/>
  <c r="AO560" i="2" s="1"/>
  <c r="AP560" i="2" s="1"/>
  <c r="AQ560" i="2" s="1"/>
  <c r="AR560" i="2" s="1"/>
  <c r="AS560" i="2" s="1"/>
  <c r="AT560" i="2" s="1"/>
  <c r="AU560" i="2" s="1"/>
  <c r="AV560" i="2" s="1"/>
  <c r="AW560" i="2" s="1"/>
  <c r="AX560" i="2" s="1"/>
  <c r="AY560" i="2" s="1"/>
  <c r="AZ560" i="2" s="1"/>
  <c r="BA560" i="2" s="1"/>
  <c r="BB560" i="2" s="1"/>
  <c r="BC560" i="2" s="1"/>
  <c r="BD560" i="2" s="1"/>
  <c r="BE560" i="2" s="1"/>
  <c r="BF560" i="2" s="1"/>
  <c r="BG560" i="2" s="1"/>
  <c r="BH560" i="2" s="1"/>
  <c r="K610" i="2"/>
  <c r="K173" i="2"/>
  <c r="K620" i="2"/>
  <c r="M620" i="2" s="1"/>
  <c r="N620" i="2" s="1"/>
  <c r="O620" i="2" s="1"/>
  <c r="P620" i="2" s="1"/>
  <c r="Q620" i="2" s="1"/>
  <c r="R620" i="2" s="1"/>
  <c r="S620" i="2" s="1"/>
  <c r="T620" i="2" s="1"/>
  <c r="U620" i="2" s="1"/>
  <c r="V620" i="2" s="1"/>
  <c r="W620" i="2" s="1"/>
  <c r="X620" i="2" s="1"/>
  <c r="Y620" i="2" s="1"/>
  <c r="Z620" i="2" s="1"/>
  <c r="AA620" i="2" s="1"/>
  <c r="AB620" i="2" s="1"/>
  <c r="AC620" i="2" s="1"/>
  <c r="AO583" i="1"/>
  <c r="AP583" i="1" s="1"/>
  <c r="AQ583" i="1" s="1"/>
  <c r="AR583" i="1" s="1"/>
  <c r="AS583" i="1" s="1"/>
  <c r="AT583" i="1" s="1"/>
  <c r="AU583" i="1" s="1"/>
  <c r="AV583" i="1" s="1"/>
  <c r="AW583" i="1" s="1"/>
  <c r="AX583" i="1" s="1"/>
  <c r="AY583" i="1" s="1"/>
  <c r="AZ583" i="1" s="1"/>
  <c r="BA583" i="1" s="1"/>
  <c r="BB583" i="1" s="1"/>
  <c r="BC583" i="1" s="1"/>
  <c r="BD583" i="1" s="1"/>
  <c r="BE583" i="1" s="1"/>
  <c r="BF583" i="1" s="1"/>
  <c r="BG583" i="1" s="1"/>
  <c r="BH583" i="1" s="1"/>
  <c r="K583" i="2"/>
  <c r="AO583" i="2" s="1"/>
  <c r="AP583" i="2" s="1"/>
  <c r="AQ583" i="2" s="1"/>
  <c r="AR583" i="2" s="1"/>
  <c r="AS583" i="2" s="1"/>
  <c r="AT583" i="2" s="1"/>
  <c r="AU583" i="2" s="1"/>
  <c r="AV583" i="2" s="1"/>
  <c r="AW583" i="2" s="1"/>
  <c r="AX583" i="2" s="1"/>
  <c r="AY583" i="2" s="1"/>
  <c r="AZ583" i="2" s="1"/>
  <c r="BA583" i="2" s="1"/>
  <c r="BB583" i="2" s="1"/>
  <c r="BC583" i="2" s="1"/>
  <c r="BD583" i="2" s="1"/>
  <c r="BE583" i="2" s="1"/>
  <c r="BF583" i="2" s="1"/>
  <c r="BG583" i="2" s="1"/>
  <c r="BH583" i="2" s="1"/>
  <c r="AO395" i="1"/>
  <c r="AP395" i="1" s="1"/>
  <c r="AQ395" i="1" s="1"/>
  <c r="AR395" i="1" s="1"/>
  <c r="AS395" i="1" s="1"/>
  <c r="AT395" i="1" s="1"/>
  <c r="AU395" i="1" s="1"/>
  <c r="AV395" i="1" s="1"/>
  <c r="AW395" i="1" s="1"/>
  <c r="AX395" i="1" s="1"/>
  <c r="AY395" i="1" s="1"/>
  <c r="AZ395" i="1" s="1"/>
  <c r="BA395" i="1" s="1"/>
  <c r="BB395" i="1" s="1"/>
  <c r="BC395" i="1" s="1"/>
  <c r="BD395" i="1" s="1"/>
  <c r="BE395" i="1" s="1"/>
  <c r="BF395" i="1" s="1"/>
  <c r="BG395" i="1" s="1"/>
  <c r="BH395" i="1" s="1"/>
  <c r="K395" i="2"/>
  <c r="K435" i="2"/>
  <c r="M435" i="2" s="1"/>
  <c r="N435" i="2" s="1"/>
  <c r="O435" i="2" s="1"/>
  <c r="P435" i="2" s="1"/>
  <c r="Q435" i="2" s="1"/>
  <c r="R435" i="2" s="1"/>
  <c r="S435" i="2" s="1"/>
  <c r="T435" i="2" s="1"/>
  <c r="U435" i="2" s="1"/>
  <c r="V435" i="2" s="1"/>
  <c r="W435" i="2" s="1"/>
  <c r="X435" i="2" s="1"/>
  <c r="Y435" i="2" s="1"/>
  <c r="Z435" i="2" s="1"/>
  <c r="AA435" i="2" s="1"/>
  <c r="AB435" i="2" s="1"/>
  <c r="AC435" i="2" s="1"/>
  <c r="AD435" i="2" s="1"/>
  <c r="AE435" i="2" s="1"/>
  <c r="AF435" i="2" s="1"/>
  <c r="AG435" i="2" s="1"/>
  <c r="AH435" i="2" s="1"/>
  <c r="AI435" i="2" s="1"/>
  <c r="AJ435" i="2" s="1"/>
  <c r="AK435" i="2" s="1"/>
  <c r="AL435" i="2" s="1"/>
  <c r="AM435" i="2" s="1"/>
  <c r="AN435" i="2" s="1"/>
  <c r="AO435" i="2" s="1"/>
  <c r="AP435" i="2" s="1"/>
  <c r="AQ435" i="2" s="1"/>
  <c r="AR435" i="2" s="1"/>
  <c r="AS435" i="2" s="1"/>
  <c r="AT435" i="2" s="1"/>
  <c r="AU435" i="2" s="1"/>
  <c r="AV435" i="2" s="1"/>
  <c r="AW435" i="2" s="1"/>
  <c r="AX435" i="2" s="1"/>
  <c r="AY435" i="2" s="1"/>
  <c r="AZ435" i="2" s="1"/>
  <c r="BA435" i="2" s="1"/>
  <c r="BB435" i="2" s="1"/>
  <c r="BC435" i="2" s="1"/>
  <c r="BD435" i="2" s="1"/>
  <c r="BE435" i="2" s="1"/>
  <c r="BF435" i="2" s="1"/>
  <c r="BG435" i="2" s="1"/>
  <c r="BH435" i="2" s="1"/>
  <c r="AO74" i="1"/>
  <c r="AP74" i="1" s="1"/>
  <c r="AQ74" i="1" s="1"/>
  <c r="AR74" i="1" s="1"/>
  <c r="AS74" i="1" s="1"/>
  <c r="AT74" i="1" s="1"/>
  <c r="AU74" i="1" s="1"/>
  <c r="AV74" i="1" s="1"/>
  <c r="AW74" i="1" s="1"/>
  <c r="AX74" i="1" s="1"/>
  <c r="AY74" i="1" s="1"/>
  <c r="AZ74" i="1" s="1"/>
  <c r="BA74" i="1" s="1"/>
  <c r="BB74" i="1" s="1"/>
  <c r="BC74" i="1" s="1"/>
  <c r="BD74" i="1" s="1"/>
  <c r="BE74" i="1" s="1"/>
  <c r="BF74" i="1" s="1"/>
  <c r="BG74" i="1" s="1"/>
  <c r="BH74" i="1" s="1"/>
  <c r="K74" i="2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AC74" i="2" s="1"/>
  <c r="AO106" i="1"/>
  <c r="AP106" i="1" s="1"/>
  <c r="AQ106" i="1" s="1"/>
  <c r="AR106" i="1" s="1"/>
  <c r="AS106" i="1" s="1"/>
  <c r="AT106" i="1" s="1"/>
  <c r="AU106" i="1" s="1"/>
  <c r="AV106" i="1" s="1"/>
  <c r="AW106" i="1" s="1"/>
  <c r="AX106" i="1" s="1"/>
  <c r="AY106" i="1" s="1"/>
  <c r="AZ106" i="1" s="1"/>
  <c r="BA106" i="1" s="1"/>
  <c r="BB106" i="1" s="1"/>
  <c r="BC106" i="1" s="1"/>
  <c r="BD106" i="1" s="1"/>
  <c r="BE106" i="1" s="1"/>
  <c r="BF106" i="1" s="1"/>
  <c r="BG106" i="1" s="1"/>
  <c r="BH106" i="1" s="1"/>
  <c r="K106" i="2"/>
  <c r="AP735" i="1"/>
  <c r="AQ735" i="1" s="1"/>
  <c r="AR735" i="1" s="1"/>
  <c r="AS735" i="1" s="1"/>
  <c r="AT735" i="1" s="1"/>
  <c r="AU735" i="1" s="1"/>
  <c r="AV735" i="1" s="1"/>
  <c r="AW735" i="1" s="1"/>
  <c r="AX735" i="1" s="1"/>
  <c r="AY735" i="1" s="1"/>
  <c r="AZ735" i="1" s="1"/>
  <c r="BA735" i="1" s="1"/>
  <c r="BB735" i="1" s="1"/>
  <c r="BC735" i="1" s="1"/>
  <c r="BD735" i="1" s="1"/>
  <c r="BE735" i="1" s="1"/>
  <c r="BF735" i="1" s="1"/>
  <c r="BG735" i="1" s="1"/>
  <c r="BH735" i="1" s="1"/>
  <c r="K735" i="2"/>
  <c r="AO546" i="1"/>
  <c r="AP546" i="1" s="1"/>
  <c r="AQ546" i="1" s="1"/>
  <c r="AR546" i="1" s="1"/>
  <c r="AS546" i="1" s="1"/>
  <c r="AT546" i="1" s="1"/>
  <c r="AU546" i="1" s="1"/>
  <c r="AV546" i="1" s="1"/>
  <c r="AW546" i="1" s="1"/>
  <c r="AX546" i="1" s="1"/>
  <c r="AY546" i="1" s="1"/>
  <c r="AZ546" i="1" s="1"/>
  <c r="BA546" i="1" s="1"/>
  <c r="BB546" i="1" s="1"/>
  <c r="BC546" i="1" s="1"/>
  <c r="BD546" i="1" s="1"/>
  <c r="BE546" i="1" s="1"/>
  <c r="BF546" i="1" s="1"/>
  <c r="BG546" i="1" s="1"/>
  <c r="BH546" i="1" s="1"/>
  <c r="K546" i="2"/>
  <c r="M546" i="2" s="1"/>
  <c r="N546" i="2" s="1"/>
  <c r="O546" i="2" s="1"/>
  <c r="P546" i="2" s="1"/>
  <c r="Q546" i="2" s="1"/>
  <c r="R546" i="2" s="1"/>
  <c r="S546" i="2" s="1"/>
  <c r="T546" i="2" s="1"/>
  <c r="U546" i="2" s="1"/>
  <c r="V546" i="2" s="1"/>
  <c r="W546" i="2" s="1"/>
  <c r="X546" i="2" s="1"/>
  <c r="Y546" i="2" s="1"/>
  <c r="Z546" i="2" s="1"/>
  <c r="AA546" i="2" s="1"/>
  <c r="AB546" i="2" s="1"/>
  <c r="AC546" i="2" s="1"/>
  <c r="AD546" i="2" s="1"/>
  <c r="AE546" i="2" s="1"/>
  <c r="AF546" i="2" s="1"/>
  <c r="AG546" i="2" s="1"/>
  <c r="AH546" i="2" s="1"/>
  <c r="AI546" i="2" s="1"/>
  <c r="AJ546" i="2" s="1"/>
  <c r="AK546" i="2" s="1"/>
  <c r="AL546" i="2" s="1"/>
  <c r="AM546" i="2" s="1"/>
  <c r="AN546" i="2" s="1"/>
  <c r="AO546" i="2" s="1"/>
  <c r="AP546" i="2" s="1"/>
  <c r="AQ546" i="2" s="1"/>
  <c r="AR546" i="2" s="1"/>
  <c r="AS546" i="2" s="1"/>
  <c r="AT546" i="2" s="1"/>
  <c r="AU546" i="2" s="1"/>
  <c r="AV546" i="2" s="1"/>
  <c r="AW546" i="2" s="1"/>
  <c r="AX546" i="2" s="1"/>
  <c r="AY546" i="2" s="1"/>
  <c r="AZ546" i="2" s="1"/>
  <c r="BA546" i="2" s="1"/>
  <c r="BB546" i="2" s="1"/>
  <c r="BC546" i="2" s="1"/>
  <c r="BD546" i="2" s="1"/>
  <c r="BE546" i="2" s="1"/>
  <c r="BF546" i="2" s="1"/>
  <c r="BG546" i="2" s="1"/>
  <c r="BH546" i="2" s="1"/>
  <c r="K298" i="2"/>
  <c r="L298" i="2" s="1"/>
  <c r="M298" i="2" s="1"/>
  <c r="N298" i="2" s="1"/>
  <c r="O298" i="2" s="1"/>
  <c r="P298" i="2" s="1"/>
  <c r="Q298" i="2" s="1"/>
  <c r="R298" i="2" s="1"/>
  <c r="S298" i="2" s="1"/>
  <c r="T298" i="2" s="1"/>
  <c r="U298" i="2" s="1"/>
  <c r="V298" i="2" s="1"/>
  <c r="W298" i="2" s="1"/>
  <c r="X298" i="2" s="1"/>
  <c r="Y298" i="2" s="1"/>
  <c r="Z298" i="2" s="1"/>
  <c r="AA298" i="2" s="1"/>
  <c r="AB298" i="2" s="1"/>
  <c r="AC298" i="2" s="1"/>
  <c r="AD298" i="2" s="1"/>
  <c r="AE298" i="2" s="1"/>
  <c r="AF298" i="2" s="1"/>
  <c r="AG298" i="2" s="1"/>
  <c r="AH298" i="2" s="1"/>
  <c r="AI298" i="2" s="1"/>
  <c r="AJ298" i="2" s="1"/>
  <c r="AK298" i="2" s="1"/>
  <c r="AL298" i="2" s="1"/>
  <c r="AM298" i="2" s="1"/>
  <c r="AN298" i="2" s="1"/>
  <c r="AP157" i="1"/>
  <c r="AQ157" i="1" s="1"/>
  <c r="AR157" i="1" s="1"/>
  <c r="AS157" i="1" s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K157" i="2"/>
  <c r="AP768" i="1"/>
  <c r="AQ768" i="1" s="1"/>
  <c r="AR768" i="1" s="1"/>
  <c r="AS768" i="1" s="1"/>
  <c r="AT768" i="1" s="1"/>
  <c r="AU768" i="1" s="1"/>
  <c r="AV768" i="1" s="1"/>
  <c r="AW768" i="1" s="1"/>
  <c r="AX768" i="1" s="1"/>
  <c r="AY768" i="1" s="1"/>
  <c r="AZ768" i="1" s="1"/>
  <c r="BA768" i="1" s="1"/>
  <c r="BB768" i="1" s="1"/>
  <c r="BC768" i="1" s="1"/>
  <c r="BD768" i="1" s="1"/>
  <c r="BE768" i="1" s="1"/>
  <c r="BF768" i="1" s="1"/>
  <c r="BG768" i="1" s="1"/>
  <c r="BH768" i="1" s="1"/>
  <c r="K768" i="2"/>
  <c r="M768" i="2" s="1"/>
  <c r="N768" i="2" s="1"/>
  <c r="O768" i="2" s="1"/>
  <c r="P768" i="2" s="1"/>
  <c r="Q768" i="2" s="1"/>
  <c r="R768" i="2" s="1"/>
  <c r="S768" i="2" s="1"/>
  <c r="T768" i="2" s="1"/>
  <c r="U768" i="2" s="1"/>
  <c r="V768" i="2" s="1"/>
  <c r="W768" i="2" s="1"/>
  <c r="X768" i="2" s="1"/>
  <c r="Y768" i="2" s="1"/>
  <c r="Z768" i="2" s="1"/>
  <c r="AA768" i="2" s="1"/>
  <c r="AB768" i="2" s="1"/>
  <c r="AC768" i="2" s="1"/>
  <c r="AD768" i="2" s="1"/>
  <c r="AE768" i="2" s="1"/>
  <c r="AF768" i="2" s="1"/>
  <c r="AG768" i="2" s="1"/>
  <c r="AH768" i="2" s="1"/>
  <c r="AI768" i="2" s="1"/>
  <c r="AJ768" i="2" s="1"/>
  <c r="AK768" i="2" s="1"/>
  <c r="AL768" i="2" s="1"/>
  <c r="AM768" i="2" s="1"/>
  <c r="AN768" i="2" s="1"/>
  <c r="AO768" i="2" s="1"/>
  <c r="AP768" i="2" s="1"/>
  <c r="AQ768" i="2" s="1"/>
  <c r="AR768" i="2" s="1"/>
  <c r="AS768" i="2" s="1"/>
  <c r="AT768" i="2" s="1"/>
  <c r="AU768" i="2" s="1"/>
  <c r="AV768" i="2" s="1"/>
  <c r="AW768" i="2" s="1"/>
  <c r="AX768" i="2" s="1"/>
  <c r="AY768" i="2" s="1"/>
  <c r="AZ768" i="2" s="1"/>
  <c r="BA768" i="2" s="1"/>
  <c r="BB768" i="2" s="1"/>
  <c r="BC768" i="2" s="1"/>
  <c r="BD768" i="2" s="1"/>
  <c r="BE768" i="2" s="1"/>
  <c r="BF768" i="2" s="1"/>
  <c r="BG768" i="2" s="1"/>
  <c r="BH768" i="2" s="1"/>
  <c r="AP731" i="1"/>
  <c r="AQ731" i="1" s="1"/>
  <c r="AR731" i="1" s="1"/>
  <c r="AS731" i="1" s="1"/>
  <c r="AT731" i="1" s="1"/>
  <c r="AU731" i="1" s="1"/>
  <c r="AV731" i="1" s="1"/>
  <c r="AW731" i="1" s="1"/>
  <c r="AX731" i="1" s="1"/>
  <c r="AY731" i="1" s="1"/>
  <c r="AZ731" i="1" s="1"/>
  <c r="BA731" i="1" s="1"/>
  <c r="BB731" i="1" s="1"/>
  <c r="BC731" i="1" s="1"/>
  <c r="BD731" i="1" s="1"/>
  <c r="BE731" i="1" s="1"/>
  <c r="BF731" i="1" s="1"/>
  <c r="BG731" i="1" s="1"/>
  <c r="BH731" i="1" s="1"/>
  <c r="K731" i="2"/>
  <c r="AO99" i="1"/>
  <c r="AP99" i="1" s="1"/>
  <c r="AQ99" i="1" s="1"/>
  <c r="AR99" i="1" s="1"/>
  <c r="AS99" i="1" s="1"/>
  <c r="AT99" i="1" s="1"/>
  <c r="AU99" i="1" s="1"/>
  <c r="AV99" i="1" s="1"/>
  <c r="AW99" i="1" s="1"/>
  <c r="AX99" i="1" s="1"/>
  <c r="AY99" i="1" s="1"/>
  <c r="AZ99" i="1" s="1"/>
  <c r="BA99" i="1" s="1"/>
  <c r="BB99" i="1" s="1"/>
  <c r="BC99" i="1" s="1"/>
  <c r="BD99" i="1" s="1"/>
  <c r="BE99" i="1" s="1"/>
  <c r="BF99" i="1" s="1"/>
  <c r="BG99" i="1" s="1"/>
  <c r="BH99" i="1" s="1"/>
  <c r="K99" i="2"/>
  <c r="AS770" i="2"/>
  <c r="L631" i="2" l="1"/>
  <c r="M631" i="2" s="1"/>
  <c r="N631" i="2" s="1"/>
  <c r="O631" i="2" s="1"/>
  <c r="P631" i="2" s="1"/>
  <c r="Q631" i="2" s="1"/>
  <c r="R631" i="2" s="1"/>
  <c r="S631" i="2" s="1"/>
  <c r="T631" i="2" s="1"/>
  <c r="U631" i="2" s="1"/>
  <c r="V631" i="2" s="1"/>
  <c r="W631" i="2" s="1"/>
  <c r="X631" i="2" s="1"/>
  <c r="Y631" i="2" s="1"/>
  <c r="Z631" i="2" s="1"/>
  <c r="AA631" i="2" s="1"/>
  <c r="AB631" i="2" s="1"/>
  <c r="AC631" i="2" s="1"/>
  <c r="AD631" i="2" s="1"/>
  <c r="AE631" i="2" s="1"/>
  <c r="AF631" i="2" s="1"/>
  <c r="AG631" i="2" s="1"/>
  <c r="AH631" i="2" s="1"/>
  <c r="AI631" i="2" s="1"/>
  <c r="AJ631" i="2" s="1"/>
  <c r="AK631" i="2" s="1"/>
  <c r="AL631" i="2" s="1"/>
  <c r="AM631" i="2" s="1"/>
  <c r="AN631" i="2" s="1"/>
  <c r="M449" i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AD449" i="1" s="1"/>
  <c r="AE449" i="1" s="1"/>
  <c r="AF449" i="1" s="1"/>
  <c r="AG449" i="1" s="1"/>
  <c r="AH449" i="1" s="1"/>
  <c r="AI449" i="1" s="1"/>
  <c r="AJ449" i="1" s="1"/>
  <c r="AK449" i="1" s="1"/>
  <c r="AL449" i="1" s="1"/>
  <c r="AM449" i="1" s="1"/>
  <c r="AN449" i="1" s="1"/>
  <c r="AO449" i="1" s="1"/>
  <c r="AP449" i="1" s="1"/>
  <c r="AQ449" i="1" s="1"/>
  <c r="AR449" i="1" s="1"/>
  <c r="AS449" i="1" s="1"/>
  <c r="AT449" i="1" s="1"/>
  <c r="AU449" i="1" s="1"/>
  <c r="AV449" i="1" s="1"/>
  <c r="AW449" i="1" s="1"/>
  <c r="AX449" i="1" s="1"/>
  <c r="AY449" i="1" s="1"/>
  <c r="AZ449" i="1" s="1"/>
  <c r="BA449" i="1" s="1"/>
  <c r="BB449" i="1" s="1"/>
  <c r="BC449" i="1" s="1"/>
  <c r="BD449" i="1" s="1"/>
  <c r="BE449" i="1" s="1"/>
  <c r="BF449" i="1" s="1"/>
  <c r="BG449" i="1" s="1"/>
  <c r="BH449" i="1" s="1"/>
  <c r="L449" i="2"/>
  <c r="M449" i="2" s="1"/>
  <c r="N449" i="2" s="1"/>
  <c r="O449" i="2" s="1"/>
  <c r="P449" i="2" s="1"/>
  <c r="Q449" i="2" s="1"/>
  <c r="R449" i="2" s="1"/>
  <c r="S449" i="2" s="1"/>
  <c r="T449" i="2" s="1"/>
  <c r="U449" i="2" s="1"/>
  <c r="V449" i="2" s="1"/>
  <c r="W449" i="2" s="1"/>
  <c r="X449" i="2" s="1"/>
  <c r="Y449" i="2" s="1"/>
  <c r="Z449" i="2" s="1"/>
  <c r="AA449" i="2" s="1"/>
  <c r="AB449" i="2" s="1"/>
  <c r="AC449" i="2" s="1"/>
  <c r="AD449" i="2" s="1"/>
  <c r="AE449" i="2" s="1"/>
  <c r="AF449" i="2" s="1"/>
  <c r="AG449" i="2" s="1"/>
  <c r="AH449" i="2" s="1"/>
  <c r="AI449" i="2" s="1"/>
  <c r="AJ449" i="2" s="1"/>
  <c r="AK449" i="2" s="1"/>
  <c r="AL449" i="2" s="1"/>
  <c r="AM449" i="2" s="1"/>
  <c r="AN449" i="2" s="1"/>
  <c r="AO449" i="2" s="1"/>
  <c r="AP449" i="2" s="1"/>
  <c r="AQ449" i="2" s="1"/>
  <c r="AR449" i="2" s="1"/>
  <c r="AS449" i="2" s="1"/>
  <c r="AT449" i="2" s="1"/>
  <c r="AU449" i="2" s="1"/>
  <c r="AV449" i="2" s="1"/>
  <c r="AW449" i="2" s="1"/>
  <c r="AX449" i="2" s="1"/>
  <c r="AY449" i="2" s="1"/>
  <c r="AZ449" i="2" s="1"/>
  <c r="BA449" i="2" s="1"/>
  <c r="BB449" i="2" s="1"/>
  <c r="BC449" i="2" s="1"/>
  <c r="BD449" i="2" s="1"/>
  <c r="BE449" i="2" s="1"/>
  <c r="BF449" i="2" s="1"/>
  <c r="BG449" i="2" s="1"/>
  <c r="BH449" i="2" s="1"/>
  <c r="M442" i="1"/>
  <c r="N442" i="1" s="1"/>
  <c r="O442" i="1" s="1"/>
  <c r="P442" i="1" s="1"/>
  <c r="Q442" i="1" s="1"/>
  <c r="R442" i="1" s="1"/>
  <c r="S442" i="1" s="1"/>
  <c r="T442" i="1" s="1"/>
  <c r="U442" i="1" s="1"/>
  <c r="V442" i="1" s="1"/>
  <c r="W442" i="1" s="1"/>
  <c r="X442" i="1" s="1"/>
  <c r="Y442" i="1" s="1"/>
  <c r="Z442" i="1" s="1"/>
  <c r="AA442" i="1" s="1"/>
  <c r="AB442" i="1" s="1"/>
  <c r="AC442" i="1" s="1"/>
  <c r="AD442" i="1" s="1"/>
  <c r="AE442" i="1" s="1"/>
  <c r="AF442" i="1" s="1"/>
  <c r="AG442" i="1" s="1"/>
  <c r="AH442" i="1" s="1"/>
  <c r="AI442" i="1" s="1"/>
  <c r="AJ442" i="1" s="1"/>
  <c r="AK442" i="1" s="1"/>
  <c r="AL442" i="1" s="1"/>
  <c r="AM442" i="1" s="1"/>
  <c r="AN442" i="1" s="1"/>
  <c r="AO442" i="1" s="1"/>
  <c r="AP442" i="1" s="1"/>
  <c r="AQ442" i="1" s="1"/>
  <c r="AR442" i="1" s="1"/>
  <c r="AS442" i="1" s="1"/>
  <c r="AT442" i="1" s="1"/>
  <c r="AU442" i="1" s="1"/>
  <c r="AV442" i="1" s="1"/>
  <c r="AW442" i="1" s="1"/>
  <c r="AX442" i="1" s="1"/>
  <c r="AY442" i="1" s="1"/>
  <c r="AZ442" i="1" s="1"/>
  <c r="BA442" i="1" s="1"/>
  <c r="BB442" i="1" s="1"/>
  <c r="BC442" i="1" s="1"/>
  <c r="BD442" i="1" s="1"/>
  <c r="BE442" i="1" s="1"/>
  <c r="BF442" i="1" s="1"/>
  <c r="BG442" i="1" s="1"/>
  <c r="BH442" i="1" s="1"/>
  <c r="L442" i="2"/>
  <c r="M442" i="2" s="1"/>
  <c r="N442" i="2" s="1"/>
  <c r="O442" i="2" s="1"/>
  <c r="P442" i="2" s="1"/>
  <c r="Q442" i="2" s="1"/>
  <c r="R442" i="2" s="1"/>
  <c r="S442" i="2" s="1"/>
  <c r="T442" i="2" s="1"/>
  <c r="U442" i="2" s="1"/>
  <c r="V442" i="2" s="1"/>
  <c r="W442" i="2" s="1"/>
  <c r="X442" i="2" s="1"/>
  <c r="Y442" i="2" s="1"/>
  <c r="Z442" i="2" s="1"/>
  <c r="AA442" i="2" s="1"/>
  <c r="AB442" i="2" s="1"/>
  <c r="AC442" i="2" s="1"/>
  <c r="AD442" i="2" s="1"/>
  <c r="AE442" i="2" s="1"/>
  <c r="AF442" i="2" s="1"/>
  <c r="AG442" i="2" s="1"/>
  <c r="AH442" i="2" s="1"/>
  <c r="AI442" i="2" s="1"/>
  <c r="AJ442" i="2" s="1"/>
  <c r="AK442" i="2" s="1"/>
  <c r="AL442" i="2" s="1"/>
  <c r="AM442" i="2" s="1"/>
  <c r="AN442" i="2" s="1"/>
  <c r="AO442" i="2" s="1"/>
  <c r="AP442" i="2" s="1"/>
  <c r="AQ442" i="2" s="1"/>
  <c r="AR442" i="2" s="1"/>
  <c r="AS442" i="2" s="1"/>
  <c r="AT442" i="2" s="1"/>
  <c r="AU442" i="2" s="1"/>
  <c r="AV442" i="2" s="1"/>
  <c r="AW442" i="2" s="1"/>
  <c r="AX442" i="2" s="1"/>
  <c r="AY442" i="2" s="1"/>
  <c r="AZ442" i="2" s="1"/>
  <c r="BA442" i="2" s="1"/>
  <c r="BB442" i="2" s="1"/>
  <c r="BC442" i="2" s="1"/>
  <c r="BD442" i="2" s="1"/>
  <c r="BE442" i="2" s="1"/>
  <c r="BF442" i="2" s="1"/>
  <c r="BG442" i="2" s="1"/>
  <c r="BH442" i="2" s="1"/>
  <c r="M458" i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AD458" i="1" s="1"/>
  <c r="AE458" i="1" s="1"/>
  <c r="AF458" i="1" s="1"/>
  <c r="AG458" i="1" s="1"/>
  <c r="AH458" i="1" s="1"/>
  <c r="AI458" i="1" s="1"/>
  <c r="AJ458" i="1" s="1"/>
  <c r="AK458" i="1" s="1"/>
  <c r="AL458" i="1" s="1"/>
  <c r="AM458" i="1" s="1"/>
  <c r="AN458" i="1" s="1"/>
  <c r="AO458" i="1" s="1"/>
  <c r="AP458" i="1" s="1"/>
  <c r="AQ458" i="1" s="1"/>
  <c r="AR458" i="1" s="1"/>
  <c r="AS458" i="1" s="1"/>
  <c r="AT458" i="1" s="1"/>
  <c r="AU458" i="1" s="1"/>
  <c r="AV458" i="1" s="1"/>
  <c r="AW458" i="1" s="1"/>
  <c r="AX458" i="1" s="1"/>
  <c r="AY458" i="1" s="1"/>
  <c r="AZ458" i="1" s="1"/>
  <c r="BA458" i="1" s="1"/>
  <c r="BB458" i="1" s="1"/>
  <c r="BC458" i="1" s="1"/>
  <c r="BD458" i="1" s="1"/>
  <c r="BE458" i="1" s="1"/>
  <c r="BF458" i="1" s="1"/>
  <c r="BG458" i="1" s="1"/>
  <c r="BH458" i="1" s="1"/>
  <c r="L458" i="2"/>
  <c r="M458" i="2" s="1"/>
  <c r="N458" i="2" s="1"/>
  <c r="O458" i="2" s="1"/>
  <c r="P458" i="2" s="1"/>
  <c r="Q458" i="2" s="1"/>
  <c r="R458" i="2" s="1"/>
  <c r="S458" i="2" s="1"/>
  <c r="T458" i="2" s="1"/>
  <c r="U458" i="2" s="1"/>
  <c r="V458" i="2" s="1"/>
  <c r="W458" i="2" s="1"/>
  <c r="X458" i="2" s="1"/>
  <c r="Y458" i="2" s="1"/>
  <c r="Z458" i="2" s="1"/>
  <c r="AA458" i="2" s="1"/>
  <c r="AB458" i="2" s="1"/>
  <c r="AC458" i="2" s="1"/>
  <c r="AD458" i="2" s="1"/>
  <c r="AE458" i="2" s="1"/>
  <c r="AF458" i="2" s="1"/>
  <c r="AG458" i="2" s="1"/>
  <c r="AH458" i="2" s="1"/>
  <c r="AI458" i="2" s="1"/>
  <c r="AJ458" i="2" s="1"/>
  <c r="AK458" i="2" s="1"/>
  <c r="AL458" i="2" s="1"/>
  <c r="AM458" i="2" s="1"/>
  <c r="AN458" i="2" s="1"/>
  <c r="AO458" i="2" s="1"/>
  <c r="AP458" i="2" s="1"/>
  <c r="AQ458" i="2" s="1"/>
  <c r="AR458" i="2" s="1"/>
  <c r="AS458" i="2" s="1"/>
  <c r="AT458" i="2" s="1"/>
  <c r="AU458" i="2" s="1"/>
  <c r="AV458" i="2" s="1"/>
  <c r="AW458" i="2" s="1"/>
  <c r="AX458" i="2" s="1"/>
  <c r="AY458" i="2" s="1"/>
  <c r="AZ458" i="2" s="1"/>
  <c r="BA458" i="2" s="1"/>
  <c r="BB458" i="2" s="1"/>
  <c r="BC458" i="2" s="1"/>
  <c r="BD458" i="2" s="1"/>
  <c r="BE458" i="2" s="1"/>
  <c r="BF458" i="2" s="1"/>
  <c r="BG458" i="2" s="1"/>
  <c r="BH458" i="2" s="1"/>
  <c r="M465" i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X465" i="1" s="1"/>
  <c r="Y465" i="1" s="1"/>
  <c r="Z465" i="1" s="1"/>
  <c r="AA465" i="1" s="1"/>
  <c r="AB465" i="1" s="1"/>
  <c r="AC465" i="1" s="1"/>
  <c r="AD465" i="1" s="1"/>
  <c r="AE465" i="1" s="1"/>
  <c r="AF465" i="1" s="1"/>
  <c r="AG465" i="1" s="1"/>
  <c r="AH465" i="1" s="1"/>
  <c r="AI465" i="1" s="1"/>
  <c r="AJ465" i="1" s="1"/>
  <c r="AK465" i="1" s="1"/>
  <c r="AL465" i="1" s="1"/>
  <c r="AM465" i="1" s="1"/>
  <c r="AN465" i="1" s="1"/>
  <c r="AO465" i="1" s="1"/>
  <c r="AP465" i="1" s="1"/>
  <c r="AQ465" i="1" s="1"/>
  <c r="AR465" i="1" s="1"/>
  <c r="AS465" i="1" s="1"/>
  <c r="AT465" i="1" s="1"/>
  <c r="AU465" i="1" s="1"/>
  <c r="AV465" i="1" s="1"/>
  <c r="AW465" i="1" s="1"/>
  <c r="AX465" i="1" s="1"/>
  <c r="AY465" i="1" s="1"/>
  <c r="AZ465" i="1" s="1"/>
  <c r="BA465" i="1" s="1"/>
  <c r="BB465" i="1" s="1"/>
  <c r="BC465" i="1" s="1"/>
  <c r="BD465" i="1" s="1"/>
  <c r="BE465" i="1" s="1"/>
  <c r="BF465" i="1" s="1"/>
  <c r="BG465" i="1" s="1"/>
  <c r="BH465" i="1" s="1"/>
  <c r="L465" i="2"/>
  <c r="M465" i="2" s="1"/>
  <c r="N465" i="2" s="1"/>
  <c r="O465" i="2" s="1"/>
  <c r="P465" i="2" s="1"/>
  <c r="Q465" i="2" s="1"/>
  <c r="R465" i="2" s="1"/>
  <c r="S465" i="2" s="1"/>
  <c r="T465" i="2" s="1"/>
  <c r="U465" i="2" s="1"/>
  <c r="V465" i="2" s="1"/>
  <c r="W465" i="2" s="1"/>
  <c r="X465" i="2" s="1"/>
  <c r="Y465" i="2" s="1"/>
  <c r="Z465" i="2" s="1"/>
  <c r="AA465" i="2" s="1"/>
  <c r="AB465" i="2" s="1"/>
  <c r="AC465" i="2" s="1"/>
  <c r="AD465" i="2" s="1"/>
  <c r="AE465" i="2" s="1"/>
  <c r="AF465" i="2" s="1"/>
  <c r="AG465" i="2" s="1"/>
  <c r="AH465" i="2" s="1"/>
  <c r="AI465" i="2" s="1"/>
  <c r="AJ465" i="2" s="1"/>
  <c r="AK465" i="2" s="1"/>
  <c r="AL465" i="2" s="1"/>
  <c r="AM465" i="2" s="1"/>
  <c r="AN465" i="2" s="1"/>
  <c r="AO465" i="2" s="1"/>
  <c r="AP465" i="2" s="1"/>
  <c r="AQ465" i="2" s="1"/>
  <c r="AR465" i="2" s="1"/>
  <c r="AS465" i="2" s="1"/>
  <c r="AT465" i="2" s="1"/>
  <c r="AU465" i="2" s="1"/>
  <c r="AV465" i="2" s="1"/>
  <c r="AW465" i="2" s="1"/>
  <c r="AX465" i="2" s="1"/>
  <c r="AY465" i="2" s="1"/>
  <c r="AZ465" i="2" s="1"/>
  <c r="BA465" i="2" s="1"/>
  <c r="BB465" i="2" s="1"/>
  <c r="BC465" i="2" s="1"/>
  <c r="BD465" i="2" s="1"/>
  <c r="BE465" i="2" s="1"/>
  <c r="BF465" i="2" s="1"/>
  <c r="BG465" i="2" s="1"/>
  <c r="BH465" i="2" s="1"/>
  <c r="L472" i="1"/>
  <c r="K472" i="2"/>
  <c r="M462" i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AD462" i="1" s="1"/>
  <c r="AE462" i="1" s="1"/>
  <c r="AF462" i="1" s="1"/>
  <c r="AG462" i="1" s="1"/>
  <c r="AH462" i="1" s="1"/>
  <c r="AI462" i="1" s="1"/>
  <c r="AJ462" i="1" s="1"/>
  <c r="AK462" i="1" s="1"/>
  <c r="AL462" i="1" s="1"/>
  <c r="AM462" i="1" s="1"/>
  <c r="AN462" i="1" s="1"/>
  <c r="AO462" i="1" s="1"/>
  <c r="AP462" i="1" s="1"/>
  <c r="AQ462" i="1" s="1"/>
  <c r="AR462" i="1" s="1"/>
  <c r="AS462" i="1" s="1"/>
  <c r="AT462" i="1" s="1"/>
  <c r="AU462" i="1" s="1"/>
  <c r="AV462" i="1" s="1"/>
  <c r="AW462" i="1" s="1"/>
  <c r="AX462" i="1" s="1"/>
  <c r="AY462" i="1" s="1"/>
  <c r="AZ462" i="1" s="1"/>
  <c r="BA462" i="1" s="1"/>
  <c r="BB462" i="1" s="1"/>
  <c r="BC462" i="1" s="1"/>
  <c r="BD462" i="1" s="1"/>
  <c r="BE462" i="1" s="1"/>
  <c r="BF462" i="1" s="1"/>
  <c r="BG462" i="1" s="1"/>
  <c r="BH462" i="1" s="1"/>
  <c r="M446" i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X446" i="1" s="1"/>
  <c r="Y446" i="1" s="1"/>
  <c r="Z446" i="1" s="1"/>
  <c r="AA446" i="1" s="1"/>
  <c r="AB446" i="1" s="1"/>
  <c r="AC446" i="1" s="1"/>
  <c r="AD446" i="1" s="1"/>
  <c r="AE446" i="1" s="1"/>
  <c r="AF446" i="1" s="1"/>
  <c r="AG446" i="1" s="1"/>
  <c r="AH446" i="1" s="1"/>
  <c r="AI446" i="1" s="1"/>
  <c r="AJ446" i="1" s="1"/>
  <c r="AK446" i="1" s="1"/>
  <c r="AL446" i="1" s="1"/>
  <c r="AM446" i="1" s="1"/>
  <c r="AN446" i="1" s="1"/>
  <c r="AO446" i="1" s="1"/>
  <c r="AP446" i="1" s="1"/>
  <c r="AQ446" i="1" s="1"/>
  <c r="AR446" i="1" s="1"/>
  <c r="AS446" i="1" s="1"/>
  <c r="AT446" i="1" s="1"/>
  <c r="AU446" i="1" s="1"/>
  <c r="AV446" i="1" s="1"/>
  <c r="AW446" i="1" s="1"/>
  <c r="AX446" i="1" s="1"/>
  <c r="AY446" i="1" s="1"/>
  <c r="AZ446" i="1" s="1"/>
  <c r="BA446" i="1" s="1"/>
  <c r="BB446" i="1" s="1"/>
  <c r="BC446" i="1" s="1"/>
  <c r="BD446" i="1" s="1"/>
  <c r="BE446" i="1" s="1"/>
  <c r="BF446" i="1" s="1"/>
  <c r="BG446" i="1" s="1"/>
  <c r="BH446" i="1" s="1"/>
  <c r="M446" i="2"/>
  <c r="N446" i="2" s="1"/>
  <c r="O446" i="2" s="1"/>
  <c r="P446" i="2" s="1"/>
  <c r="Q446" i="2" s="1"/>
  <c r="R446" i="2" s="1"/>
  <c r="S446" i="2" s="1"/>
  <c r="T446" i="2" s="1"/>
  <c r="U446" i="2" s="1"/>
  <c r="V446" i="2" s="1"/>
  <c r="W446" i="2" s="1"/>
  <c r="X446" i="2" s="1"/>
  <c r="Y446" i="2" s="1"/>
  <c r="Z446" i="2" s="1"/>
  <c r="AA446" i="2" s="1"/>
  <c r="AB446" i="2" s="1"/>
  <c r="AC446" i="2" s="1"/>
  <c r="AD446" i="2" s="1"/>
  <c r="AE446" i="2" s="1"/>
  <c r="AF446" i="2" s="1"/>
  <c r="AG446" i="2" s="1"/>
  <c r="AH446" i="2" s="1"/>
  <c r="AI446" i="2" s="1"/>
  <c r="AJ446" i="2" s="1"/>
  <c r="AK446" i="2" s="1"/>
  <c r="AL446" i="2" s="1"/>
  <c r="AM446" i="2" s="1"/>
  <c r="AN446" i="2" s="1"/>
  <c r="AO446" i="2" s="1"/>
  <c r="AP446" i="2" s="1"/>
  <c r="AQ446" i="2" s="1"/>
  <c r="AR446" i="2" s="1"/>
  <c r="AS446" i="2" s="1"/>
  <c r="AT446" i="2" s="1"/>
  <c r="AU446" i="2" s="1"/>
  <c r="AV446" i="2" s="1"/>
  <c r="AW446" i="2" s="1"/>
  <c r="AX446" i="2" s="1"/>
  <c r="AY446" i="2" s="1"/>
  <c r="AZ446" i="2" s="1"/>
  <c r="BA446" i="2" s="1"/>
  <c r="BB446" i="2" s="1"/>
  <c r="BC446" i="2" s="1"/>
  <c r="BD446" i="2" s="1"/>
  <c r="BE446" i="2" s="1"/>
  <c r="BF446" i="2" s="1"/>
  <c r="BG446" i="2" s="1"/>
  <c r="BH446" i="2" s="1"/>
  <c r="M453" i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X453" i="1" s="1"/>
  <c r="Y453" i="1" s="1"/>
  <c r="Z453" i="1" s="1"/>
  <c r="AA453" i="1" s="1"/>
  <c r="AB453" i="1" s="1"/>
  <c r="AC453" i="1" s="1"/>
  <c r="AD453" i="1" s="1"/>
  <c r="AE453" i="1" s="1"/>
  <c r="AF453" i="1" s="1"/>
  <c r="AG453" i="1" s="1"/>
  <c r="AH453" i="1" s="1"/>
  <c r="AI453" i="1" s="1"/>
  <c r="AJ453" i="1" s="1"/>
  <c r="AK453" i="1" s="1"/>
  <c r="AL453" i="1" s="1"/>
  <c r="AM453" i="1" s="1"/>
  <c r="AN453" i="1" s="1"/>
  <c r="AO453" i="1" s="1"/>
  <c r="AP453" i="1" s="1"/>
  <c r="AQ453" i="1" s="1"/>
  <c r="AR453" i="1" s="1"/>
  <c r="AS453" i="1" s="1"/>
  <c r="AT453" i="1" s="1"/>
  <c r="AU453" i="1" s="1"/>
  <c r="AV453" i="1" s="1"/>
  <c r="AW453" i="1" s="1"/>
  <c r="AX453" i="1" s="1"/>
  <c r="AY453" i="1" s="1"/>
  <c r="AZ453" i="1" s="1"/>
  <c r="BA453" i="1" s="1"/>
  <c r="BB453" i="1" s="1"/>
  <c r="BC453" i="1" s="1"/>
  <c r="BD453" i="1" s="1"/>
  <c r="BE453" i="1" s="1"/>
  <c r="BF453" i="1" s="1"/>
  <c r="BG453" i="1" s="1"/>
  <c r="BH453" i="1" s="1"/>
  <c r="M453" i="2"/>
  <c r="N453" i="2" s="1"/>
  <c r="O453" i="2" s="1"/>
  <c r="P453" i="2" s="1"/>
  <c r="Q453" i="2" s="1"/>
  <c r="R453" i="2" s="1"/>
  <c r="S453" i="2" s="1"/>
  <c r="T453" i="2" s="1"/>
  <c r="U453" i="2" s="1"/>
  <c r="V453" i="2" s="1"/>
  <c r="W453" i="2" s="1"/>
  <c r="X453" i="2" s="1"/>
  <c r="Y453" i="2" s="1"/>
  <c r="Z453" i="2" s="1"/>
  <c r="AA453" i="2" s="1"/>
  <c r="AB453" i="2" s="1"/>
  <c r="AC453" i="2" s="1"/>
  <c r="AD453" i="2" s="1"/>
  <c r="AE453" i="2" s="1"/>
  <c r="AF453" i="2" s="1"/>
  <c r="AG453" i="2" s="1"/>
  <c r="AH453" i="2" s="1"/>
  <c r="AI453" i="2" s="1"/>
  <c r="AJ453" i="2" s="1"/>
  <c r="AK453" i="2" s="1"/>
  <c r="AL453" i="2" s="1"/>
  <c r="AM453" i="2" s="1"/>
  <c r="AN453" i="2" s="1"/>
  <c r="AO453" i="2" s="1"/>
  <c r="AP453" i="2" s="1"/>
  <c r="AQ453" i="2" s="1"/>
  <c r="AR453" i="2" s="1"/>
  <c r="AS453" i="2" s="1"/>
  <c r="AT453" i="2" s="1"/>
  <c r="AU453" i="2" s="1"/>
  <c r="AV453" i="2" s="1"/>
  <c r="AW453" i="2" s="1"/>
  <c r="AX453" i="2" s="1"/>
  <c r="AY453" i="2" s="1"/>
  <c r="AZ453" i="2" s="1"/>
  <c r="BA453" i="2" s="1"/>
  <c r="BB453" i="2" s="1"/>
  <c r="BC453" i="2" s="1"/>
  <c r="BD453" i="2" s="1"/>
  <c r="BE453" i="2" s="1"/>
  <c r="BF453" i="2" s="1"/>
  <c r="BG453" i="2" s="1"/>
  <c r="BH453" i="2" s="1"/>
  <c r="L224" i="2"/>
  <c r="M224" i="2" s="1"/>
  <c r="N224" i="2" s="1"/>
  <c r="O224" i="2" s="1"/>
  <c r="P224" i="2" s="1"/>
  <c r="Q224" i="2" s="1"/>
  <c r="R224" i="2" s="1"/>
  <c r="S224" i="2" s="1"/>
  <c r="T224" i="2" s="1"/>
  <c r="U224" i="2" s="1"/>
  <c r="V224" i="2" s="1"/>
  <c r="W224" i="2" s="1"/>
  <c r="X224" i="2" s="1"/>
  <c r="Y224" i="2" s="1"/>
  <c r="Z224" i="2" s="1"/>
  <c r="AA224" i="2" s="1"/>
  <c r="AB224" i="2" s="1"/>
  <c r="AC224" i="2" s="1"/>
  <c r="AD224" i="2" s="1"/>
  <c r="AE224" i="2" s="1"/>
  <c r="AF224" i="2" s="1"/>
  <c r="AG224" i="2" s="1"/>
  <c r="AH224" i="2" s="1"/>
  <c r="AI224" i="2" s="1"/>
  <c r="AJ224" i="2" s="1"/>
  <c r="AK224" i="2" s="1"/>
  <c r="AL224" i="2" s="1"/>
  <c r="AM224" i="2" s="1"/>
  <c r="AN224" i="2" s="1"/>
  <c r="M469" i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AD469" i="1" s="1"/>
  <c r="AE469" i="1" s="1"/>
  <c r="AF469" i="1" s="1"/>
  <c r="AG469" i="1" s="1"/>
  <c r="AH469" i="1" s="1"/>
  <c r="AI469" i="1" s="1"/>
  <c r="AJ469" i="1" s="1"/>
  <c r="AK469" i="1" s="1"/>
  <c r="AL469" i="1" s="1"/>
  <c r="AM469" i="1" s="1"/>
  <c r="AN469" i="1" s="1"/>
  <c r="AO469" i="1" s="1"/>
  <c r="AP469" i="1" s="1"/>
  <c r="AQ469" i="1" s="1"/>
  <c r="AR469" i="1" s="1"/>
  <c r="AS469" i="1" s="1"/>
  <c r="AT469" i="1" s="1"/>
  <c r="AU469" i="1" s="1"/>
  <c r="AV469" i="1" s="1"/>
  <c r="AW469" i="1" s="1"/>
  <c r="AX469" i="1" s="1"/>
  <c r="AY469" i="1" s="1"/>
  <c r="AZ469" i="1" s="1"/>
  <c r="BA469" i="1" s="1"/>
  <c r="BB469" i="1" s="1"/>
  <c r="BC469" i="1" s="1"/>
  <c r="BD469" i="1" s="1"/>
  <c r="BE469" i="1" s="1"/>
  <c r="BF469" i="1" s="1"/>
  <c r="BG469" i="1" s="1"/>
  <c r="BH469" i="1" s="1"/>
  <c r="M469" i="2"/>
  <c r="N469" i="2" s="1"/>
  <c r="O469" i="2" s="1"/>
  <c r="P469" i="2" s="1"/>
  <c r="Q469" i="2" s="1"/>
  <c r="R469" i="2" s="1"/>
  <c r="S469" i="2" s="1"/>
  <c r="T469" i="2" s="1"/>
  <c r="U469" i="2" s="1"/>
  <c r="V469" i="2" s="1"/>
  <c r="W469" i="2" s="1"/>
  <c r="X469" i="2" s="1"/>
  <c r="Y469" i="2" s="1"/>
  <c r="Z469" i="2" s="1"/>
  <c r="AA469" i="2" s="1"/>
  <c r="AB469" i="2" s="1"/>
  <c r="AC469" i="2" s="1"/>
  <c r="AD469" i="2" s="1"/>
  <c r="AE469" i="2" s="1"/>
  <c r="AF469" i="2" s="1"/>
  <c r="AG469" i="2" s="1"/>
  <c r="AH469" i="2" s="1"/>
  <c r="AI469" i="2" s="1"/>
  <c r="AJ469" i="2" s="1"/>
  <c r="AK469" i="2" s="1"/>
  <c r="AL469" i="2" s="1"/>
  <c r="AM469" i="2" s="1"/>
  <c r="AN469" i="2" s="1"/>
  <c r="AO469" i="2" s="1"/>
  <c r="AP469" i="2" s="1"/>
  <c r="AQ469" i="2" s="1"/>
  <c r="AR469" i="2" s="1"/>
  <c r="AS469" i="2" s="1"/>
  <c r="AT469" i="2" s="1"/>
  <c r="AU469" i="2" s="1"/>
  <c r="AV469" i="2" s="1"/>
  <c r="AW469" i="2" s="1"/>
  <c r="AX469" i="2" s="1"/>
  <c r="AY469" i="2" s="1"/>
  <c r="AZ469" i="2" s="1"/>
  <c r="BA469" i="2" s="1"/>
  <c r="BB469" i="2" s="1"/>
  <c r="BC469" i="2" s="1"/>
  <c r="BD469" i="2" s="1"/>
  <c r="BE469" i="2" s="1"/>
  <c r="BF469" i="2" s="1"/>
  <c r="BG469" i="2" s="1"/>
  <c r="BH469" i="2" s="1"/>
  <c r="M455" i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AD455" i="1" s="1"/>
  <c r="AE455" i="1" s="1"/>
  <c r="AF455" i="1" s="1"/>
  <c r="AG455" i="1" s="1"/>
  <c r="AH455" i="1" s="1"/>
  <c r="AI455" i="1" s="1"/>
  <c r="AJ455" i="1" s="1"/>
  <c r="AK455" i="1" s="1"/>
  <c r="AL455" i="1" s="1"/>
  <c r="AM455" i="1" s="1"/>
  <c r="AN455" i="1" s="1"/>
  <c r="AO455" i="1" s="1"/>
  <c r="AP455" i="1" s="1"/>
  <c r="AQ455" i="1" s="1"/>
  <c r="AR455" i="1" s="1"/>
  <c r="AS455" i="1" s="1"/>
  <c r="AT455" i="1" s="1"/>
  <c r="AU455" i="1" s="1"/>
  <c r="AV455" i="1" s="1"/>
  <c r="AW455" i="1" s="1"/>
  <c r="AX455" i="1" s="1"/>
  <c r="AY455" i="1" s="1"/>
  <c r="AZ455" i="1" s="1"/>
  <c r="BA455" i="1" s="1"/>
  <c r="BB455" i="1" s="1"/>
  <c r="BC455" i="1" s="1"/>
  <c r="BD455" i="1" s="1"/>
  <c r="BE455" i="1" s="1"/>
  <c r="BF455" i="1" s="1"/>
  <c r="BG455" i="1" s="1"/>
  <c r="BH455" i="1" s="1"/>
  <c r="M455" i="2"/>
  <c r="N455" i="2" s="1"/>
  <c r="O455" i="2" s="1"/>
  <c r="P455" i="2" s="1"/>
  <c r="Q455" i="2" s="1"/>
  <c r="R455" i="2" s="1"/>
  <c r="S455" i="2" s="1"/>
  <c r="T455" i="2" s="1"/>
  <c r="U455" i="2" s="1"/>
  <c r="V455" i="2" s="1"/>
  <c r="W455" i="2" s="1"/>
  <c r="X455" i="2" s="1"/>
  <c r="Y455" i="2" s="1"/>
  <c r="Z455" i="2" s="1"/>
  <c r="AA455" i="2" s="1"/>
  <c r="AB455" i="2" s="1"/>
  <c r="AC455" i="2" s="1"/>
  <c r="AD455" i="2" s="1"/>
  <c r="AE455" i="2" s="1"/>
  <c r="AF455" i="2" s="1"/>
  <c r="AG455" i="2" s="1"/>
  <c r="AH455" i="2" s="1"/>
  <c r="AI455" i="2" s="1"/>
  <c r="AJ455" i="2" s="1"/>
  <c r="AK455" i="2" s="1"/>
  <c r="AL455" i="2" s="1"/>
  <c r="AM455" i="2" s="1"/>
  <c r="AN455" i="2" s="1"/>
  <c r="AO455" i="2" s="1"/>
  <c r="AP455" i="2" s="1"/>
  <c r="AQ455" i="2" s="1"/>
  <c r="AR455" i="2" s="1"/>
  <c r="AS455" i="2" s="1"/>
  <c r="AT455" i="2" s="1"/>
  <c r="AU455" i="2" s="1"/>
  <c r="AV455" i="2" s="1"/>
  <c r="AW455" i="2" s="1"/>
  <c r="AX455" i="2" s="1"/>
  <c r="AY455" i="2" s="1"/>
  <c r="AZ455" i="2" s="1"/>
  <c r="BA455" i="2" s="1"/>
  <c r="BB455" i="2" s="1"/>
  <c r="BC455" i="2" s="1"/>
  <c r="BD455" i="2" s="1"/>
  <c r="BE455" i="2" s="1"/>
  <c r="BF455" i="2" s="1"/>
  <c r="BG455" i="2" s="1"/>
  <c r="BH455" i="2" s="1"/>
  <c r="M439" i="1"/>
  <c r="L150" i="2"/>
  <c r="M150" i="2" s="1"/>
  <c r="N150" i="2" s="1"/>
  <c r="O150" i="2" s="1"/>
  <c r="P150" i="2" s="1"/>
  <c r="Q150" i="2" s="1"/>
  <c r="R150" i="2" s="1"/>
  <c r="S150" i="2" s="1"/>
  <c r="T150" i="2" s="1"/>
  <c r="U150" i="2" s="1"/>
  <c r="V150" i="2" s="1"/>
  <c r="W150" i="2" s="1"/>
  <c r="X150" i="2" s="1"/>
  <c r="Y150" i="2" s="1"/>
  <c r="Z150" i="2" s="1"/>
  <c r="AA150" i="2" s="1"/>
  <c r="AB150" i="2" s="1"/>
  <c r="AC150" i="2" s="1"/>
  <c r="AD150" i="2" s="1"/>
  <c r="AE150" i="2" s="1"/>
  <c r="AF150" i="2" s="1"/>
  <c r="AG150" i="2" s="1"/>
  <c r="AH150" i="2" s="1"/>
  <c r="AI150" i="2" s="1"/>
  <c r="AJ150" i="2" s="1"/>
  <c r="AK150" i="2" s="1"/>
  <c r="AL150" i="2" s="1"/>
  <c r="AM150" i="2" s="1"/>
  <c r="AN150" i="2" s="1"/>
  <c r="AO150" i="2" s="1"/>
  <c r="AP150" i="2" s="1"/>
  <c r="AQ150" i="2" s="1"/>
  <c r="AR150" i="2" s="1"/>
  <c r="AS150" i="2" s="1"/>
  <c r="AT150" i="2" s="1"/>
  <c r="AU150" i="2" s="1"/>
  <c r="AV150" i="2" s="1"/>
  <c r="AW150" i="2" s="1"/>
  <c r="AX150" i="2" s="1"/>
  <c r="AY150" i="2" s="1"/>
  <c r="AZ150" i="2" s="1"/>
  <c r="BA150" i="2" s="1"/>
  <c r="BB150" i="2" s="1"/>
  <c r="BC150" i="2" s="1"/>
  <c r="BD150" i="2" s="1"/>
  <c r="BE150" i="2" s="1"/>
  <c r="BF150" i="2" s="1"/>
  <c r="BG150" i="2" s="1"/>
  <c r="BH150" i="2" s="1"/>
  <c r="L210" i="2"/>
  <c r="M210" i="1"/>
  <c r="N210" i="1" s="1"/>
  <c r="O210" i="1" s="1"/>
  <c r="P210" i="1" s="1"/>
  <c r="Q210" i="1" s="1"/>
  <c r="R210" i="1" s="1"/>
  <c r="S210" i="1" s="1"/>
  <c r="L213" i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X213" i="1" s="1"/>
  <c r="Y213" i="1" s="1"/>
  <c r="K213" i="2"/>
  <c r="Z203" i="1"/>
  <c r="AA203" i="1" s="1"/>
  <c r="AB203" i="1" s="1"/>
  <c r="AC203" i="1" s="1"/>
  <c r="AD203" i="1" s="1"/>
  <c r="AE203" i="1" s="1"/>
  <c r="AF203" i="1" s="1"/>
  <c r="AG203" i="1" s="1"/>
  <c r="AH203" i="1" s="1"/>
  <c r="AI203" i="1" s="1"/>
  <c r="AJ203" i="1" s="1"/>
  <c r="AK203" i="1" s="1"/>
  <c r="AL203" i="1" s="1"/>
  <c r="AM203" i="1" s="1"/>
  <c r="AN203" i="1" s="1"/>
  <c r="AO203" i="1" s="1"/>
  <c r="AP203" i="1" s="1"/>
  <c r="AQ203" i="1" s="1"/>
  <c r="AR203" i="1" s="1"/>
  <c r="AS203" i="1" s="1"/>
  <c r="AT203" i="1" s="1"/>
  <c r="AU203" i="1" s="1"/>
  <c r="AV203" i="1" s="1"/>
  <c r="AW203" i="1" s="1"/>
  <c r="AX203" i="1" s="1"/>
  <c r="AY203" i="1" s="1"/>
  <c r="AZ203" i="1" s="1"/>
  <c r="BA203" i="1" s="1"/>
  <c r="BB203" i="1" s="1"/>
  <c r="BC203" i="1" s="1"/>
  <c r="BD203" i="1" s="1"/>
  <c r="BE203" i="1" s="1"/>
  <c r="BF203" i="1" s="1"/>
  <c r="BG203" i="1" s="1"/>
  <c r="BH203" i="1" s="1"/>
  <c r="L203" i="2"/>
  <c r="M203" i="2" s="1"/>
  <c r="N203" i="2" s="1"/>
  <c r="O203" i="2" s="1"/>
  <c r="P203" i="2" s="1"/>
  <c r="Q203" i="2" s="1"/>
  <c r="R203" i="2" s="1"/>
  <c r="S203" i="2" s="1"/>
  <c r="T203" i="2" s="1"/>
  <c r="U203" i="2" s="1"/>
  <c r="V203" i="2" s="1"/>
  <c r="W203" i="2" s="1"/>
  <c r="X203" i="2" s="1"/>
  <c r="Y203" i="2" s="1"/>
  <c r="Z203" i="2" s="1"/>
  <c r="AA203" i="2" s="1"/>
  <c r="AB203" i="2" s="1"/>
  <c r="AC203" i="2" s="1"/>
  <c r="AD203" i="2" s="1"/>
  <c r="AE203" i="2" s="1"/>
  <c r="AF203" i="2" s="1"/>
  <c r="AG203" i="2" s="1"/>
  <c r="AH203" i="2" s="1"/>
  <c r="AI203" i="2" s="1"/>
  <c r="AJ203" i="2" s="1"/>
  <c r="AK203" i="2" s="1"/>
  <c r="AL203" i="2" s="1"/>
  <c r="AM203" i="2" s="1"/>
  <c r="AN203" i="2" s="1"/>
  <c r="M462" i="2"/>
  <c r="N462" i="2" s="1"/>
  <c r="O462" i="2" s="1"/>
  <c r="P462" i="2" s="1"/>
  <c r="Q462" i="2" s="1"/>
  <c r="R462" i="2" s="1"/>
  <c r="S462" i="2" s="1"/>
  <c r="T462" i="2" s="1"/>
  <c r="U462" i="2" s="1"/>
  <c r="V462" i="2" s="1"/>
  <c r="W462" i="2" s="1"/>
  <c r="X462" i="2" s="1"/>
  <c r="Y462" i="2" s="1"/>
  <c r="Z462" i="2" s="1"/>
  <c r="AA462" i="2" s="1"/>
  <c r="AB462" i="2" s="1"/>
  <c r="AC462" i="2" s="1"/>
  <c r="AD462" i="2" s="1"/>
  <c r="AE462" i="2" s="1"/>
  <c r="AF462" i="2" s="1"/>
  <c r="AG462" i="2" s="1"/>
  <c r="AH462" i="2" s="1"/>
  <c r="AI462" i="2" s="1"/>
  <c r="AJ462" i="2" s="1"/>
  <c r="AK462" i="2" s="1"/>
  <c r="AL462" i="2" s="1"/>
  <c r="AM462" i="2" s="1"/>
  <c r="AN462" i="2" s="1"/>
  <c r="AO462" i="2" s="1"/>
  <c r="AP462" i="2" s="1"/>
  <c r="AQ462" i="2" s="1"/>
  <c r="AR462" i="2" s="1"/>
  <c r="AS462" i="2" s="1"/>
  <c r="AT462" i="2" s="1"/>
  <c r="AU462" i="2" s="1"/>
  <c r="AV462" i="2" s="1"/>
  <c r="AW462" i="2" s="1"/>
  <c r="AX462" i="2" s="1"/>
  <c r="AY462" i="2" s="1"/>
  <c r="AZ462" i="2" s="1"/>
  <c r="BA462" i="2" s="1"/>
  <c r="BB462" i="2" s="1"/>
  <c r="BC462" i="2" s="1"/>
  <c r="BD462" i="2" s="1"/>
  <c r="BE462" i="2" s="1"/>
  <c r="BF462" i="2" s="1"/>
  <c r="BG462" i="2" s="1"/>
  <c r="BH462" i="2" s="1"/>
  <c r="L190" i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X190" i="1" s="1"/>
  <c r="Y190" i="1" s="1"/>
  <c r="K190" i="2"/>
  <c r="Z187" i="1"/>
  <c r="AA187" i="1" s="1"/>
  <c r="AB187" i="1" s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L187" i="2"/>
  <c r="M187" i="2" s="1"/>
  <c r="N187" i="2" s="1"/>
  <c r="O187" i="2" s="1"/>
  <c r="P187" i="2" s="1"/>
  <c r="Q187" i="2" s="1"/>
  <c r="R187" i="2" s="1"/>
  <c r="S187" i="2" s="1"/>
  <c r="T187" i="2" s="1"/>
  <c r="U187" i="2" s="1"/>
  <c r="V187" i="2" s="1"/>
  <c r="W187" i="2" s="1"/>
  <c r="X187" i="2" s="1"/>
  <c r="Y187" i="2" s="1"/>
  <c r="Z187" i="2" s="1"/>
  <c r="AA187" i="2" s="1"/>
  <c r="AB187" i="2" s="1"/>
  <c r="AC187" i="2" s="1"/>
  <c r="AD187" i="2" s="1"/>
  <c r="AE187" i="2" s="1"/>
  <c r="AF187" i="2" s="1"/>
  <c r="AG187" i="2" s="1"/>
  <c r="AH187" i="2" s="1"/>
  <c r="AI187" i="2" s="1"/>
  <c r="AJ187" i="2" s="1"/>
  <c r="AK187" i="2" s="1"/>
  <c r="AL187" i="2" s="1"/>
  <c r="AM187" i="2" s="1"/>
  <c r="AN187" i="2" s="1"/>
  <c r="L199" i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K199" i="2"/>
  <c r="K183" i="2"/>
  <c r="L183" i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L180" i="2"/>
  <c r="M180" i="2" s="1"/>
  <c r="L166" i="2"/>
  <c r="M166" i="2" s="1"/>
  <c r="N166" i="2" s="1"/>
  <c r="O166" i="2" s="1"/>
  <c r="P166" i="2" s="1"/>
  <c r="Q166" i="2" s="1"/>
  <c r="R166" i="2" s="1"/>
  <c r="S166" i="2" s="1"/>
  <c r="T166" i="2" s="1"/>
  <c r="U166" i="2" s="1"/>
  <c r="V166" i="2" s="1"/>
  <c r="W166" i="2" s="1"/>
  <c r="X166" i="2" s="1"/>
  <c r="Y166" i="2" s="1"/>
  <c r="Z166" i="2" s="1"/>
  <c r="AA166" i="2" s="1"/>
  <c r="AB166" i="2" s="1"/>
  <c r="AC166" i="2" s="1"/>
  <c r="AD166" i="2" s="1"/>
  <c r="AE166" i="2" s="1"/>
  <c r="AF166" i="2" s="1"/>
  <c r="AG166" i="2" s="1"/>
  <c r="AH166" i="2" s="1"/>
  <c r="AI166" i="2" s="1"/>
  <c r="AJ166" i="2" s="1"/>
  <c r="AK166" i="2" s="1"/>
  <c r="AL166" i="2" s="1"/>
  <c r="AM166" i="2" s="1"/>
  <c r="AN166" i="2" s="1"/>
  <c r="AO166" i="2" s="1"/>
  <c r="AP166" i="2" s="1"/>
  <c r="AQ166" i="2" s="1"/>
  <c r="AR166" i="2" s="1"/>
  <c r="AS166" i="2" s="1"/>
  <c r="AT166" i="2" s="1"/>
  <c r="AU166" i="2" s="1"/>
  <c r="AV166" i="2" s="1"/>
  <c r="AW166" i="2" s="1"/>
  <c r="AX166" i="2" s="1"/>
  <c r="AY166" i="2" s="1"/>
  <c r="AZ166" i="2" s="1"/>
  <c r="BA166" i="2" s="1"/>
  <c r="BB166" i="2" s="1"/>
  <c r="BC166" i="2" s="1"/>
  <c r="BD166" i="2" s="1"/>
  <c r="BE166" i="2" s="1"/>
  <c r="BF166" i="2" s="1"/>
  <c r="BG166" i="2" s="1"/>
  <c r="BH166" i="2" s="1"/>
  <c r="L206" i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K206" i="2"/>
  <c r="Z196" i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AU196" i="1" s="1"/>
  <c r="AV196" i="1" s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L196" i="2"/>
  <c r="M196" i="2" s="1"/>
  <c r="N196" i="2" s="1"/>
  <c r="O196" i="2" s="1"/>
  <c r="P196" i="2" s="1"/>
  <c r="Q196" i="2" s="1"/>
  <c r="R196" i="2" s="1"/>
  <c r="S196" i="2" s="1"/>
  <c r="T196" i="2" s="1"/>
  <c r="U196" i="2" s="1"/>
  <c r="V196" i="2" s="1"/>
  <c r="W196" i="2" s="1"/>
  <c r="X196" i="2" s="1"/>
  <c r="Y196" i="2" s="1"/>
  <c r="Z196" i="2" s="1"/>
  <c r="AA196" i="2" s="1"/>
  <c r="AB196" i="2" s="1"/>
  <c r="AC196" i="2" s="1"/>
  <c r="AD196" i="2" s="1"/>
  <c r="AE196" i="2" s="1"/>
  <c r="AF196" i="2" s="1"/>
  <c r="AG196" i="2" s="1"/>
  <c r="AH196" i="2" s="1"/>
  <c r="AI196" i="2" s="1"/>
  <c r="AJ196" i="2" s="1"/>
  <c r="AK196" i="2" s="1"/>
  <c r="AL196" i="2" s="1"/>
  <c r="AM196" i="2" s="1"/>
  <c r="AN196" i="2" s="1"/>
  <c r="L194" i="2"/>
  <c r="M194" i="2" s="1"/>
  <c r="N194" i="2" s="1"/>
  <c r="O194" i="2" s="1"/>
  <c r="P194" i="2" s="1"/>
  <c r="Q194" i="2" s="1"/>
  <c r="R194" i="2" s="1"/>
  <c r="S194" i="2" s="1"/>
  <c r="T194" i="2" s="1"/>
  <c r="U194" i="2" s="1"/>
  <c r="V194" i="2" s="1"/>
  <c r="W194" i="2" s="1"/>
  <c r="X194" i="2" s="1"/>
  <c r="Y194" i="2" s="1"/>
  <c r="Z194" i="2" s="1"/>
  <c r="AA194" i="2" s="1"/>
  <c r="AB194" i="2" s="1"/>
  <c r="AC194" i="2" s="1"/>
  <c r="AD194" i="2" s="1"/>
  <c r="AE194" i="2" s="1"/>
  <c r="AF194" i="2" s="1"/>
  <c r="AG194" i="2" s="1"/>
  <c r="AH194" i="2" s="1"/>
  <c r="AI194" i="2" s="1"/>
  <c r="AJ194" i="2" s="1"/>
  <c r="AK194" i="2" s="1"/>
  <c r="AL194" i="2" s="1"/>
  <c r="AM194" i="2" s="1"/>
  <c r="AN194" i="2" s="1"/>
  <c r="L240" i="2"/>
  <c r="M240" i="2" s="1"/>
  <c r="N240" i="2" s="1"/>
  <c r="O240" i="2" s="1"/>
  <c r="P240" i="2" s="1"/>
  <c r="Q240" i="2" s="1"/>
  <c r="R240" i="2" s="1"/>
  <c r="S240" i="2" s="1"/>
  <c r="T240" i="2" s="1"/>
  <c r="U240" i="2" s="1"/>
  <c r="V240" i="2" s="1"/>
  <c r="W240" i="2" s="1"/>
  <c r="X240" i="2" s="1"/>
  <c r="Y240" i="2" s="1"/>
  <c r="Z240" i="2" s="1"/>
  <c r="AA240" i="2" s="1"/>
  <c r="AB240" i="2" s="1"/>
  <c r="AC240" i="2" s="1"/>
  <c r="AD240" i="2" s="1"/>
  <c r="AE240" i="2" s="1"/>
  <c r="AF240" i="2" s="1"/>
  <c r="AG240" i="2" s="1"/>
  <c r="AH240" i="2" s="1"/>
  <c r="AI240" i="2" s="1"/>
  <c r="AJ240" i="2" s="1"/>
  <c r="AK240" i="2" s="1"/>
  <c r="AL240" i="2" s="1"/>
  <c r="AM240" i="2" s="1"/>
  <c r="AN240" i="2" s="1"/>
  <c r="Z194" i="1"/>
  <c r="AA194" i="1" s="1"/>
  <c r="AB194" i="1" s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R194" i="1" s="1"/>
  <c r="AS194" i="1" s="1"/>
  <c r="AT194" i="1" s="1"/>
  <c r="AU194" i="1" s="1"/>
  <c r="AV194" i="1" s="1"/>
  <c r="AW194" i="1" s="1"/>
  <c r="AX194" i="1" s="1"/>
  <c r="AY194" i="1" s="1"/>
  <c r="AZ194" i="1" s="1"/>
  <c r="BA194" i="1" s="1"/>
  <c r="BB194" i="1" s="1"/>
  <c r="BC194" i="1" s="1"/>
  <c r="BD194" i="1" s="1"/>
  <c r="BE194" i="1" s="1"/>
  <c r="BF194" i="1" s="1"/>
  <c r="BG194" i="1" s="1"/>
  <c r="BH194" i="1" s="1"/>
  <c r="M210" i="2"/>
  <c r="N210" i="2" s="1"/>
  <c r="O210" i="2" s="1"/>
  <c r="P210" i="2" s="1"/>
  <c r="Q210" i="2" s="1"/>
  <c r="R210" i="2" s="1"/>
  <c r="S210" i="2" s="1"/>
  <c r="T210" i="2" s="1"/>
  <c r="U210" i="2" s="1"/>
  <c r="V210" i="2" s="1"/>
  <c r="W210" i="2" s="1"/>
  <c r="X210" i="2" s="1"/>
  <c r="Y210" i="2" s="1"/>
  <c r="Z210" i="2" s="1"/>
  <c r="AA210" i="2" s="1"/>
  <c r="AB210" i="2" s="1"/>
  <c r="AC210" i="2" s="1"/>
  <c r="AD210" i="2" s="1"/>
  <c r="AE210" i="2" s="1"/>
  <c r="AF210" i="2" s="1"/>
  <c r="AG210" i="2" s="1"/>
  <c r="AH210" i="2" s="1"/>
  <c r="AI210" i="2" s="1"/>
  <c r="AJ210" i="2" s="1"/>
  <c r="AK210" i="2" s="1"/>
  <c r="AL210" i="2" s="1"/>
  <c r="AM210" i="2" s="1"/>
  <c r="AN210" i="2" s="1"/>
  <c r="L647" i="2"/>
  <c r="L654" i="1"/>
  <c r="L654" i="2" s="1"/>
  <c r="M654" i="2" s="1"/>
  <c r="K654" i="2"/>
  <c r="K658" i="1"/>
  <c r="BK658" i="1" s="1"/>
  <c r="BL658" i="1" s="1"/>
  <c r="BM658" i="1" s="1"/>
  <c r="AD639" i="1"/>
  <c r="AK639" i="1"/>
  <c r="AI641" i="1"/>
  <c r="AG641" i="1"/>
  <c r="Z641" i="1"/>
  <c r="AD641" i="1"/>
  <c r="AA641" i="1"/>
  <c r="AF641" i="1"/>
  <c r="AB641" i="1"/>
  <c r="AJ641" i="1"/>
  <c r="AO695" i="1"/>
  <c r="AP695" i="1" s="1"/>
  <c r="AQ695" i="1" s="1"/>
  <c r="AR695" i="1" s="1"/>
  <c r="AS695" i="1" s="1"/>
  <c r="AT695" i="1" s="1"/>
  <c r="AU695" i="1" s="1"/>
  <c r="AV695" i="1" s="1"/>
  <c r="AW695" i="1" s="1"/>
  <c r="AX695" i="1" s="1"/>
  <c r="AY695" i="1" s="1"/>
  <c r="AZ695" i="1" s="1"/>
  <c r="BA695" i="1" s="1"/>
  <c r="BB695" i="1" s="1"/>
  <c r="BC695" i="1" s="1"/>
  <c r="BD695" i="1" s="1"/>
  <c r="BE695" i="1" s="1"/>
  <c r="BF695" i="1" s="1"/>
  <c r="BG695" i="1" s="1"/>
  <c r="BH695" i="1" s="1"/>
  <c r="AO804" i="1"/>
  <c r="AP804" i="1" s="1"/>
  <c r="AQ804" i="1" s="1"/>
  <c r="AR804" i="1" s="1"/>
  <c r="AS804" i="1" s="1"/>
  <c r="AT804" i="1" s="1"/>
  <c r="AU804" i="1" s="1"/>
  <c r="AV804" i="1" s="1"/>
  <c r="AW804" i="1" s="1"/>
  <c r="AX804" i="1" s="1"/>
  <c r="AY804" i="1" s="1"/>
  <c r="AZ804" i="1" s="1"/>
  <c r="BA804" i="1" s="1"/>
  <c r="BB804" i="1" s="1"/>
  <c r="BC804" i="1" s="1"/>
  <c r="BD804" i="1" s="1"/>
  <c r="BE804" i="1" s="1"/>
  <c r="BF804" i="1" s="1"/>
  <c r="BG804" i="1" s="1"/>
  <c r="BH804" i="1" s="1"/>
  <c r="AO722" i="1"/>
  <c r="AP722" i="1" s="1"/>
  <c r="AQ722" i="1" s="1"/>
  <c r="AR722" i="1" s="1"/>
  <c r="AS722" i="1" s="1"/>
  <c r="AT722" i="1" s="1"/>
  <c r="AU722" i="1" s="1"/>
  <c r="AV722" i="1" s="1"/>
  <c r="AW722" i="1" s="1"/>
  <c r="AX722" i="1" s="1"/>
  <c r="AY722" i="1" s="1"/>
  <c r="AZ722" i="1" s="1"/>
  <c r="BA722" i="1" s="1"/>
  <c r="BB722" i="1" s="1"/>
  <c r="BC722" i="1" s="1"/>
  <c r="BD722" i="1" s="1"/>
  <c r="BE722" i="1" s="1"/>
  <c r="BF722" i="1" s="1"/>
  <c r="BG722" i="1" s="1"/>
  <c r="BH722" i="1" s="1"/>
  <c r="AO719" i="1"/>
  <c r="AP719" i="1" s="1"/>
  <c r="AQ719" i="1" s="1"/>
  <c r="AR719" i="1" s="1"/>
  <c r="AS719" i="1" s="1"/>
  <c r="AT719" i="1" s="1"/>
  <c r="AU719" i="1" s="1"/>
  <c r="AV719" i="1" s="1"/>
  <c r="AW719" i="1" s="1"/>
  <c r="AX719" i="1" s="1"/>
  <c r="AY719" i="1" s="1"/>
  <c r="AZ719" i="1" s="1"/>
  <c r="BA719" i="1" s="1"/>
  <c r="BB719" i="1" s="1"/>
  <c r="BC719" i="1" s="1"/>
  <c r="BD719" i="1" s="1"/>
  <c r="BE719" i="1" s="1"/>
  <c r="BF719" i="1" s="1"/>
  <c r="BG719" i="1" s="1"/>
  <c r="BH719" i="1" s="1"/>
  <c r="AO716" i="1"/>
  <c r="AP716" i="1" s="1"/>
  <c r="AQ716" i="1" s="1"/>
  <c r="AR716" i="1" s="1"/>
  <c r="AS716" i="1" s="1"/>
  <c r="AT716" i="1" s="1"/>
  <c r="AU716" i="1" s="1"/>
  <c r="AV716" i="1" s="1"/>
  <c r="AW716" i="1" s="1"/>
  <c r="AX716" i="1" s="1"/>
  <c r="AY716" i="1" s="1"/>
  <c r="AZ716" i="1" s="1"/>
  <c r="BA716" i="1" s="1"/>
  <c r="BB716" i="1" s="1"/>
  <c r="BC716" i="1" s="1"/>
  <c r="BD716" i="1" s="1"/>
  <c r="BE716" i="1" s="1"/>
  <c r="BF716" i="1" s="1"/>
  <c r="BG716" i="1" s="1"/>
  <c r="BH716" i="1" s="1"/>
  <c r="AO733" i="1"/>
  <c r="AP733" i="1" s="1"/>
  <c r="AQ733" i="1" s="1"/>
  <c r="AR733" i="1" s="1"/>
  <c r="AS733" i="1" s="1"/>
  <c r="AT733" i="1" s="1"/>
  <c r="AU733" i="1" s="1"/>
  <c r="AV733" i="1" s="1"/>
  <c r="AW733" i="1" s="1"/>
  <c r="AX733" i="1" s="1"/>
  <c r="AY733" i="1" s="1"/>
  <c r="AZ733" i="1" s="1"/>
  <c r="BA733" i="1" s="1"/>
  <c r="BB733" i="1" s="1"/>
  <c r="BC733" i="1" s="1"/>
  <c r="BD733" i="1" s="1"/>
  <c r="BE733" i="1" s="1"/>
  <c r="BF733" i="1" s="1"/>
  <c r="BG733" i="1" s="1"/>
  <c r="BH733" i="1" s="1"/>
  <c r="AO792" i="1"/>
  <c r="AP792" i="1" s="1"/>
  <c r="AQ792" i="1" s="1"/>
  <c r="AR792" i="1" s="1"/>
  <c r="AS792" i="1" s="1"/>
  <c r="AT792" i="1" s="1"/>
  <c r="AU792" i="1" s="1"/>
  <c r="AV792" i="1" s="1"/>
  <c r="AW792" i="1" s="1"/>
  <c r="AX792" i="1" s="1"/>
  <c r="AY792" i="1" s="1"/>
  <c r="AZ792" i="1" s="1"/>
  <c r="BA792" i="1" s="1"/>
  <c r="BB792" i="1" s="1"/>
  <c r="BC792" i="1" s="1"/>
  <c r="BD792" i="1" s="1"/>
  <c r="BE792" i="1" s="1"/>
  <c r="BF792" i="1" s="1"/>
  <c r="BG792" i="1" s="1"/>
  <c r="BH792" i="1" s="1"/>
  <c r="AO773" i="1"/>
  <c r="AP773" i="1" s="1"/>
  <c r="AQ773" i="1" s="1"/>
  <c r="AR773" i="1" s="1"/>
  <c r="AS773" i="1" s="1"/>
  <c r="AT773" i="1" s="1"/>
  <c r="AU773" i="1" s="1"/>
  <c r="AV773" i="1" s="1"/>
  <c r="AW773" i="1" s="1"/>
  <c r="AX773" i="1" s="1"/>
  <c r="AY773" i="1" s="1"/>
  <c r="AZ773" i="1" s="1"/>
  <c r="BA773" i="1" s="1"/>
  <c r="BB773" i="1" s="1"/>
  <c r="BC773" i="1" s="1"/>
  <c r="BD773" i="1" s="1"/>
  <c r="BE773" i="1" s="1"/>
  <c r="BF773" i="1" s="1"/>
  <c r="BG773" i="1" s="1"/>
  <c r="BH773" i="1" s="1"/>
  <c r="AO663" i="1"/>
  <c r="AP663" i="1" s="1"/>
  <c r="AQ663" i="1" s="1"/>
  <c r="AR663" i="1" s="1"/>
  <c r="AS663" i="1" s="1"/>
  <c r="AT663" i="1" s="1"/>
  <c r="AU663" i="1" s="1"/>
  <c r="AV663" i="1" s="1"/>
  <c r="AW663" i="1" s="1"/>
  <c r="AX663" i="1" s="1"/>
  <c r="AY663" i="1" s="1"/>
  <c r="AZ663" i="1" s="1"/>
  <c r="BA663" i="1" s="1"/>
  <c r="BB663" i="1" s="1"/>
  <c r="BC663" i="1" s="1"/>
  <c r="BD663" i="1" s="1"/>
  <c r="BE663" i="1" s="1"/>
  <c r="BF663" i="1" s="1"/>
  <c r="BG663" i="1" s="1"/>
  <c r="BH663" i="1" s="1"/>
  <c r="AO796" i="1"/>
  <c r="AP796" i="1" s="1"/>
  <c r="AQ796" i="1" s="1"/>
  <c r="AR796" i="1" s="1"/>
  <c r="AS796" i="1" s="1"/>
  <c r="AT796" i="1" s="1"/>
  <c r="AU796" i="1" s="1"/>
  <c r="AV796" i="1" s="1"/>
  <c r="AW796" i="1" s="1"/>
  <c r="AX796" i="1" s="1"/>
  <c r="AY796" i="1" s="1"/>
  <c r="AZ796" i="1" s="1"/>
  <c r="BA796" i="1" s="1"/>
  <c r="BB796" i="1" s="1"/>
  <c r="BC796" i="1" s="1"/>
  <c r="BD796" i="1" s="1"/>
  <c r="BE796" i="1" s="1"/>
  <c r="BF796" i="1" s="1"/>
  <c r="BG796" i="1" s="1"/>
  <c r="BH796" i="1" s="1"/>
  <c r="AO713" i="1"/>
  <c r="AP713" i="1" s="1"/>
  <c r="AQ713" i="1" s="1"/>
  <c r="AR713" i="1" s="1"/>
  <c r="AS713" i="1" s="1"/>
  <c r="AT713" i="1" s="1"/>
  <c r="AU713" i="1" s="1"/>
  <c r="AV713" i="1" s="1"/>
  <c r="AW713" i="1" s="1"/>
  <c r="AX713" i="1" s="1"/>
  <c r="AY713" i="1" s="1"/>
  <c r="AZ713" i="1" s="1"/>
  <c r="BA713" i="1" s="1"/>
  <c r="BB713" i="1" s="1"/>
  <c r="BC713" i="1" s="1"/>
  <c r="BD713" i="1" s="1"/>
  <c r="BE713" i="1" s="1"/>
  <c r="BF713" i="1" s="1"/>
  <c r="BG713" i="1" s="1"/>
  <c r="BH713" i="1" s="1"/>
  <c r="AO783" i="1"/>
  <c r="AP783" i="1" s="1"/>
  <c r="AQ783" i="1" s="1"/>
  <c r="AR783" i="1" s="1"/>
  <c r="AS783" i="1" s="1"/>
  <c r="AT783" i="1" s="1"/>
  <c r="AU783" i="1" s="1"/>
  <c r="AV783" i="1" s="1"/>
  <c r="AW783" i="1" s="1"/>
  <c r="AX783" i="1" s="1"/>
  <c r="AY783" i="1" s="1"/>
  <c r="AZ783" i="1" s="1"/>
  <c r="BA783" i="1" s="1"/>
  <c r="BB783" i="1" s="1"/>
  <c r="BC783" i="1" s="1"/>
  <c r="BD783" i="1" s="1"/>
  <c r="BE783" i="1" s="1"/>
  <c r="BF783" i="1" s="1"/>
  <c r="BG783" i="1" s="1"/>
  <c r="BH783" i="1" s="1"/>
  <c r="AO715" i="1"/>
  <c r="AP715" i="1" s="1"/>
  <c r="AQ715" i="1" s="1"/>
  <c r="AR715" i="1" s="1"/>
  <c r="AS715" i="1" s="1"/>
  <c r="AT715" i="1" s="1"/>
  <c r="AU715" i="1" s="1"/>
  <c r="AV715" i="1" s="1"/>
  <c r="AW715" i="1" s="1"/>
  <c r="AX715" i="1" s="1"/>
  <c r="AY715" i="1" s="1"/>
  <c r="AZ715" i="1" s="1"/>
  <c r="BA715" i="1" s="1"/>
  <c r="BB715" i="1" s="1"/>
  <c r="BC715" i="1" s="1"/>
  <c r="BD715" i="1" s="1"/>
  <c r="BE715" i="1" s="1"/>
  <c r="BF715" i="1" s="1"/>
  <c r="BG715" i="1" s="1"/>
  <c r="BH715" i="1" s="1"/>
  <c r="AO784" i="1"/>
  <c r="AP784" i="1" s="1"/>
  <c r="AQ784" i="1" s="1"/>
  <c r="AR784" i="1" s="1"/>
  <c r="AS784" i="1" s="1"/>
  <c r="AT784" i="1" s="1"/>
  <c r="AU784" i="1" s="1"/>
  <c r="AV784" i="1" s="1"/>
  <c r="AW784" i="1" s="1"/>
  <c r="AX784" i="1" s="1"/>
  <c r="AY784" i="1" s="1"/>
  <c r="AZ784" i="1" s="1"/>
  <c r="BA784" i="1" s="1"/>
  <c r="BB784" i="1" s="1"/>
  <c r="BC784" i="1" s="1"/>
  <c r="BD784" i="1" s="1"/>
  <c r="BE784" i="1" s="1"/>
  <c r="BF784" i="1" s="1"/>
  <c r="BG784" i="1" s="1"/>
  <c r="BH784" i="1" s="1"/>
  <c r="AO727" i="1"/>
  <c r="AP727" i="1" s="1"/>
  <c r="AQ727" i="1" s="1"/>
  <c r="AR727" i="1" s="1"/>
  <c r="AS727" i="1" s="1"/>
  <c r="AT727" i="1" s="1"/>
  <c r="AU727" i="1" s="1"/>
  <c r="AV727" i="1" s="1"/>
  <c r="AW727" i="1" s="1"/>
  <c r="AX727" i="1" s="1"/>
  <c r="AY727" i="1" s="1"/>
  <c r="AZ727" i="1" s="1"/>
  <c r="BA727" i="1" s="1"/>
  <c r="BB727" i="1" s="1"/>
  <c r="BC727" i="1" s="1"/>
  <c r="BD727" i="1" s="1"/>
  <c r="BE727" i="1" s="1"/>
  <c r="BF727" i="1" s="1"/>
  <c r="BG727" i="1" s="1"/>
  <c r="BH727" i="1" s="1"/>
  <c r="AO718" i="1"/>
  <c r="AP718" i="1" s="1"/>
  <c r="AQ718" i="1" s="1"/>
  <c r="AR718" i="1" s="1"/>
  <c r="AS718" i="1" s="1"/>
  <c r="AT718" i="1" s="1"/>
  <c r="AU718" i="1" s="1"/>
  <c r="AV718" i="1" s="1"/>
  <c r="AW718" i="1" s="1"/>
  <c r="AX718" i="1" s="1"/>
  <c r="AY718" i="1" s="1"/>
  <c r="AZ718" i="1" s="1"/>
  <c r="BA718" i="1" s="1"/>
  <c r="BB718" i="1" s="1"/>
  <c r="BC718" i="1" s="1"/>
  <c r="BD718" i="1" s="1"/>
  <c r="BE718" i="1" s="1"/>
  <c r="BF718" i="1" s="1"/>
  <c r="BG718" i="1" s="1"/>
  <c r="BH718" i="1" s="1"/>
  <c r="AO673" i="1"/>
  <c r="AP673" i="1" s="1"/>
  <c r="AQ673" i="1" s="1"/>
  <c r="AR673" i="1" s="1"/>
  <c r="AS673" i="1" s="1"/>
  <c r="AT673" i="1" s="1"/>
  <c r="AU673" i="1" s="1"/>
  <c r="AV673" i="1" s="1"/>
  <c r="AW673" i="1" s="1"/>
  <c r="AX673" i="1" s="1"/>
  <c r="AY673" i="1" s="1"/>
  <c r="AZ673" i="1" s="1"/>
  <c r="BA673" i="1" s="1"/>
  <c r="BB673" i="1" s="1"/>
  <c r="BC673" i="1" s="1"/>
  <c r="BD673" i="1" s="1"/>
  <c r="BE673" i="1" s="1"/>
  <c r="BF673" i="1" s="1"/>
  <c r="BG673" i="1" s="1"/>
  <c r="BH673" i="1" s="1"/>
  <c r="AO689" i="1"/>
  <c r="AP689" i="1" s="1"/>
  <c r="AQ689" i="1" s="1"/>
  <c r="AR689" i="1" s="1"/>
  <c r="AS689" i="1" s="1"/>
  <c r="AT689" i="1" s="1"/>
  <c r="AU689" i="1" s="1"/>
  <c r="AV689" i="1" s="1"/>
  <c r="AW689" i="1" s="1"/>
  <c r="AX689" i="1" s="1"/>
  <c r="AY689" i="1" s="1"/>
  <c r="AZ689" i="1" s="1"/>
  <c r="BA689" i="1" s="1"/>
  <c r="BB689" i="1" s="1"/>
  <c r="BC689" i="1" s="1"/>
  <c r="BD689" i="1" s="1"/>
  <c r="BE689" i="1" s="1"/>
  <c r="BF689" i="1" s="1"/>
  <c r="BG689" i="1" s="1"/>
  <c r="BH689" i="1" s="1"/>
  <c r="AO682" i="1"/>
  <c r="AP682" i="1" s="1"/>
  <c r="AQ682" i="1" s="1"/>
  <c r="AR682" i="1" s="1"/>
  <c r="AS682" i="1" s="1"/>
  <c r="AT682" i="1" s="1"/>
  <c r="AU682" i="1" s="1"/>
  <c r="AV682" i="1" s="1"/>
  <c r="AW682" i="1" s="1"/>
  <c r="AX682" i="1" s="1"/>
  <c r="AY682" i="1" s="1"/>
  <c r="AZ682" i="1" s="1"/>
  <c r="BA682" i="1" s="1"/>
  <c r="BB682" i="1" s="1"/>
  <c r="BC682" i="1" s="1"/>
  <c r="BD682" i="1" s="1"/>
  <c r="BE682" i="1" s="1"/>
  <c r="BF682" i="1" s="1"/>
  <c r="BG682" i="1" s="1"/>
  <c r="BH682" i="1" s="1"/>
  <c r="AO776" i="1"/>
  <c r="AP776" i="1" s="1"/>
  <c r="AQ776" i="1" s="1"/>
  <c r="AR776" i="1" s="1"/>
  <c r="AS776" i="1" s="1"/>
  <c r="AT776" i="1" s="1"/>
  <c r="AU776" i="1" s="1"/>
  <c r="AV776" i="1" s="1"/>
  <c r="AW776" i="1" s="1"/>
  <c r="AX776" i="1" s="1"/>
  <c r="AY776" i="1" s="1"/>
  <c r="AZ776" i="1" s="1"/>
  <c r="BA776" i="1" s="1"/>
  <c r="BB776" i="1" s="1"/>
  <c r="BC776" i="1" s="1"/>
  <c r="BD776" i="1" s="1"/>
  <c r="BE776" i="1" s="1"/>
  <c r="BF776" i="1" s="1"/>
  <c r="BG776" i="1" s="1"/>
  <c r="BH776" i="1" s="1"/>
  <c r="AO660" i="1"/>
  <c r="AP660" i="1" s="1"/>
  <c r="AQ660" i="1" s="1"/>
  <c r="AR660" i="1" s="1"/>
  <c r="AS660" i="1" s="1"/>
  <c r="AT660" i="1" s="1"/>
  <c r="AU660" i="1" s="1"/>
  <c r="AV660" i="1" s="1"/>
  <c r="AW660" i="1" s="1"/>
  <c r="AX660" i="1" s="1"/>
  <c r="AY660" i="1" s="1"/>
  <c r="AZ660" i="1" s="1"/>
  <c r="BA660" i="1" s="1"/>
  <c r="BB660" i="1" s="1"/>
  <c r="BC660" i="1" s="1"/>
  <c r="BD660" i="1" s="1"/>
  <c r="BE660" i="1" s="1"/>
  <c r="BF660" i="1" s="1"/>
  <c r="BG660" i="1" s="1"/>
  <c r="BH660" i="1" s="1"/>
  <c r="AO800" i="1"/>
  <c r="AP800" i="1" s="1"/>
  <c r="AQ800" i="1" s="1"/>
  <c r="AR800" i="1" s="1"/>
  <c r="AS800" i="1" s="1"/>
  <c r="AT800" i="1" s="1"/>
  <c r="AU800" i="1" s="1"/>
  <c r="AV800" i="1" s="1"/>
  <c r="AW800" i="1" s="1"/>
  <c r="AX800" i="1" s="1"/>
  <c r="AY800" i="1" s="1"/>
  <c r="AZ800" i="1" s="1"/>
  <c r="BA800" i="1" s="1"/>
  <c r="BB800" i="1" s="1"/>
  <c r="BC800" i="1" s="1"/>
  <c r="BD800" i="1" s="1"/>
  <c r="BE800" i="1" s="1"/>
  <c r="BF800" i="1" s="1"/>
  <c r="BG800" i="1" s="1"/>
  <c r="BH800" i="1" s="1"/>
  <c r="AO690" i="1"/>
  <c r="AP690" i="1" s="1"/>
  <c r="AQ690" i="1" s="1"/>
  <c r="AR690" i="1" s="1"/>
  <c r="AS690" i="1" s="1"/>
  <c r="AT690" i="1" s="1"/>
  <c r="AU690" i="1" s="1"/>
  <c r="AV690" i="1" s="1"/>
  <c r="AW690" i="1" s="1"/>
  <c r="AX690" i="1" s="1"/>
  <c r="AY690" i="1" s="1"/>
  <c r="AZ690" i="1" s="1"/>
  <c r="BA690" i="1" s="1"/>
  <c r="BB690" i="1" s="1"/>
  <c r="BC690" i="1" s="1"/>
  <c r="BD690" i="1" s="1"/>
  <c r="BE690" i="1" s="1"/>
  <c r="BF690" i="1" s="1"/>
  <c r="BG690" i="1" s="1"/>
  <c r="BH690" i="1" s="1"/>
  <c r="AO799" i="1"/>
  <c r="AP799" i="1" s="1"/>
  <c r="AQ799" i="1" s="1"/>
  <c r="AR799" i="1" s="1"/>
  <c r="AS799" i="1" s="1"/>
  <c r="AT799" i="1" s="1"/>
  <c r="AU799" i="1" s="1"/>
  <c r="AV799" i="1" s="1"/>
  <c r="AW799" i="1" s="1"/>
  <c r="AX799" i="1" s="1"/>
  <c r="AY799" i="1" s="1"/>
  <c r="AZ799" i="1" s="1"/>
  <c r="BA799" i="1" s="1"/>
  <c r="BB799" i="1" s="1"/>
  <c r="BC799" i="1" s="1"/>
  <c r="BD799" i="1" s="1"/>
  <c r="BE799" i="1" s="1"/>
  <c r="BF799" i="1" s="1"/>
  <c r="BG799" i="1" s="1"/>
  <c r="BH799" i="1" s="1"/>
  <c r="AO674" i="1"/>
  <c r="AP674" i="1" s="1"/>
  <c r="AQ674" i="1" s="1"/>
  <c r="AR674" i="1" s="1"/>
  <c r="AS674" i="1" s="1"/>
  <c r="AT674" i="1" s="1"/>
  <c r="AU674" i="1" s="1"/>
  <c r="AV674" i="1" s="1"/>
  <c r="AW674" i="1" s="1"/>
  <c r="AX674" i="1" s="1"/>
  <c r="AY674" i="1" s="1"/>
  <c r="AZ674" i="1" s="1"/>
  <c r="BA674" i="1" s="1"/>
  <c r="BB674" i="1" s="1"/>
  <c r="BC674" i="1" s="1"/>
  <c r="BD674" i="1" s="1"/>
  <c r="BE674" i="1" s="1"/>
  <c r="BF674" i="1" s="1"/>
  <c r="BG674" i="1" s="1"/>
  <c r="BH674" i="1" s="1"/>
  <c r="AO681" i="1"/>
  <c r="AP681" i="1" s="1"/>
  <c r="AQ681" i="1" s="1"/>
  <c r="AR681" i="1" s="1"/>
  <c r="AS681" i="1" s="1"/>
  <c r="AT681" i="1" s="1"/>
  <c r="AU681" i="1" s="1"/>
  <c r="AV681" i="1" s="1"/>
  <c r="AW681" i="1" s="1"/>
  <c r="AX681" i="1" s="1"/>
  <c r="AY681" i="1" s="1"/>
  <c r="AZ681" i="1" s="1"/>
  <c r="BA681" i="1" s="1"/>
  <c r="BB681" i="1" s="1"/>
  <c r="BC681" i="1" s="1"/>
  <c r="BD681" i="1" s="1"/>
  <c r="BE681" i="1" s="1"/>
  <c r="BF681" i="1" s="1"/>
  <c r="BG681" i="1" s="1"/>
  <c r="BH681" i="1" s="1"/>
  <c r="AO808" i="1"/>
  <c r="AP808" i="1" s="1"/>
  <c r="AQ808" i="1" s="1"/>
  <c r="AR808" i="1" s="1"/>
  <c r="AS808" i="1" s="1"/>
  <c r="AT808" i="1" s="1"/>
  <c r="AU808" i="1" s="1"/>
  <c r="AV808" i="1" s="1"/>
  <c r="AW808" i="1" s="1"/>
  <c r="AX808" i="1" s="1"/>
  <c r="AY808" i="1" s="1"/>
  <c r="AZ808" i="1" s="1"/>
  <c r="BA808" i="1" s="1"/>
  <c r="BB808" i="1" s="1"/>
  <c r="BC808" i="1" s="1"/>
  <c r="BD808" i="1" s="1"/>
  <c r="BE808" i="1" s="1"/>
  <c r="BF808" i="1" s="1"/>
  <c r="BG808" i="1" s="1"/>
  <c r="BH808" i="1" s="1"/>
  <c r="AO699" i="1"/>
  <c r="AP699" i="1" s="1"/>
  <c r="AQ699" i="1" s="1"/>
  <c r="AR699" i="1" s="1"/>
  <c r="AS699" i="1" s="1"/>
  <c r="AT699" i="1" s="1"/>
  <c r="AU699" i="1" s="1"/>
  <c r="AV699" i="1" s="1"/>
  <c r="AW699" i="1" s="1"/>
  <c r="AX699" i="1" s="1"/>
  <c r="AY699" i="1" s="1"/>
  <c r="AZ699" i="1" s="1"/>
  <c r="BA699" i="1" s="1"/>
  <c r="BB699" i="1" s="1"/>
  <c r="BC699" i="1" s="1"/>
  <c r="BD699" i="1" s="1"/>
  <c r="BE699" i="1" s="1"/>
  <c r="BF699" i="1" s="1"/>
  <c r="BG699" i="1" s="1"/>
  <c r="BH699" i="1" s="1"/>
  <c r="AO679" i="1"/>
  <c r="AP679" i="1" s="1"/>
  <c r="AQ679" i="1" s="1"/>
  <c r="AR679" i="1" s="1"/>
  <c r="AS679" i="1" s="1"/>
  <c r="AT679" i="1" s="1"/>
  <c r="AU679" i="1" s="1"/>
  <c r="AV679" i="1" s="1"/>
  <c r="AW679" i="1" s="1"/>
  <c r="AX679" i="1" s="1"/>
  <c r="AY679" i="1" s="1"/>
  <c r="AZ679" i="1" s="1"/>
  <c r="BA679" i="1" s="1"/>
  <c r="BB679" i="1" s="1"/>
  <c r="BC679" i="1" s="1"/>
  <c r="BD679" i="1" s="1"/>
  <c r="BE679" i="1" s="1"/>
  <c r="BF679" i="1" s="1"/>
  <c r="BG679" i="1" s="1"/>
  <c r="BH679" i="1" s="1"/>
  <c r="AO777" i="1"/>
  <c r="AP777" i="1" s="1"/>
  <c r="AQ777" i="1" s="1"/>
  <c r="AR777" i="1" s="1"/>
  <c r="AS777" i="1" s="1"/>
  <c r="AT777" i="1" s="1"/>
  <c r="AU777" i="1" s="1"/>
  <c r="AV777" i="1" s="1"/>
  <c r="AW777" i="1" s="1"/>
  <c r="AX777" i="1" s="1"/>
  <c r="AY777" i="1" s="1"/>
  <c r="AZ777" i="1" s="1"/>
  <c r="BA777" i="1" s="1"/>
  <c r="BB777" i="1" s="1"/>
  <c r="BC777" i="1" s="1"/>
  <c r="BD777" i="1" s="1"/>
  <c r="BE777" i="1" s="1"/>
  <c r="BF777" i="1" s="1"/>
  <c r="BG777" i="1" s="1"/>
  <c r="BH777" i="1" s="1"/>
  <c r="AO787" i="1"/>
  <c r="AP787" i="1" s="1"/>
  <c r="AQ787" i="1" s="1"/>
  <c r="AR787" i="1" s="1"/>
  <c r="AS787" i="1" s="1"/>
  <c r="AT787" i="1" s="1"/>
  <c r="AU787" i="1" s="1"/>
  <c r="AV787" i="1" s="1"/>
  <c r="AW787" i="1" s="1"/>
  <c r="AX787" i="1" s="1"/>
  <c r="AY787" i="1" s="1"/>
  <c r="AZ787" i="1" s="1"/>
  <c r="BA787" i="1" s="1"/>
  <c r="BB787" i="1" s="1"/>
  <c r="BC787" i="1" s="1"/>
  <c r="BD787" i="1" s="1"/>
  <c r="BE787" i="1" s="1"/>
  <c r="BF787" i="1" s="1"/>
  <c r="BG787" i="1" s="1"/>
  <c r="BH787" i="1" s="1"/>
  <c r="AO789" i="1"/>
  <c r="AP789" i="1" s="1"/>
  <c r="AQ789" i="1" s="1"/>
  <c r="AR789" i="1" s="1"/>
  <c r="AS789" i="1" s="1"/>
  <c r="AT789" i="1" s="1"/>
  <c r="AU789" i="1" s="1"/>
  <c r="AV789" i="1" s="1"/>
  <c r="AW789" i="1" s="1"/>
  <c r="AX789" i="1" s="1"/>
  <c r="AY789" i="1" s="1"/>
  <c r="AZ789" i="1" s="1"/>
  <c r="BA789" i="1" s="1"/>
  <c r="BB789" i="1" s="1"/>
  <c r="BC789" i="1" s="1"/>
  <c r="BD789" i="1" s="1"/>
  <c r="BE789" i="1" s="1"/>
  <c r="BF789" i="1" s="1"/>
  <c r="BG789" i="1" s="1"/>
  <c r="BH789" i="1" s="1"/>
  <c r="AO780" i="1"/>
  <c r="AP780" i="1" s="1"/>
  <c r="AQ780" i="1" s="1"/>
  <c r="AR780" i="1" s="1"/>
  <c r="AS780" i="1" s="1"/>
  <c r="AT780" i="1" s="1"/>
  <c r="AU780" i="1" s="1"/>
  <c r="AV780" i="1" s="1"/>
  <c r="AW780" i="1" s="1"/>
  <c r="AX780" i="1" s="1"/>
  <c r="AY780" i="1" s="1"/>
  <c r="AZ780" i="1" s="1"/>
  <c r="BA780" i="1" s="1"/>
  <c r="BB780" i="1" s="1"/>
  <c r="BC780" i="1" s="1"/>
  <c r="BD780" i="1" s="1"/>
  <c r="BE780" i="1" s="1"/>
  <c r="BF780" i="1" s="1"/>
  <c r="BG780" i="1" s="1"/>
  <c r="BH780" i="1" s="1"/>
  <c r="AO706" i="1"/>
  <c r="AP706" i="1" s="1"/>
  <c r="AQ706" i="1" s="1"/>
  <c r="AR706" i="1" s="1"/>
  <c r="AS706" i="1" s="1"/>
  <c r="AT706" i="1" s="1"/>
  <c r="AU706" i="1" s="1"/>
  <c r="AV706" i="1" s="1"/>
  <c r="AW706" i="1" s="1"/>
  <c r="AX706" i="1" s="1"/>
  <c r="AY706" i="1" s="1"/>
  <c r="AZ706" i="1" s="1"/>
  <c r="BA706" i="1" s="1"/>
  <c r="BB706" i="1" s="1"/>
  <c r="BC706" i="1" s="1"/>
  <c r="BD706" i="1" s="1"/>
  <c r="BE706" i="1" s="1"/>
  <c r="BF706" i="1" s="1"/>
  <c r="BG706" i="1" s="1"/>
  <c r="BH706" i="1" s="1"/>
  <c r="AO670" i="1"/>
  <c r="AP670" i="1" s="1"/>
  <c r="AQ670" i="1" s="1"/>
  <c r="AR670" i="1" s="1"/>
  <c r="AS670" i="1" s="1"/>
  <c r="AT670" i="1" s="1"/>
  <c r="AU670" i="1" s="1"/>
  <c r="AV670" i="1" s="1"/>
  <c r="AW670" i="1" s="1"/>
  <c r="AX670" i="1" s="1"/>
  <c r="AY670" i="1" s="1"/>
  <c r="AZ670" i="1" s="1"/>
  <c r="BA670" i="1" s="1"/>
  <c r="BB670" i="1" s="1"/>
  <c r="BC670" i="1" s="1"/>
  <c r="BD670" i="1" s="1"/>
  <c r="BE670" i="1" s="1"/>
  <c r="BF670" i="1" s="1"/>
  <c r="BG670" i="1" s="1"/>
  <c r="BH670" i="1" s="1"/>
  <c r="AO667" i="1"/>
  <c r="AP667" i="1" s="1"/>
  <c r="AQ667" i="1" s="1"/>
  <c r="AR667" i="1" s="1"/>
  <c r="AS667" i="1" s="1"/>
  <c r="AT667" i="1" s="1"/>
  <c r="AU667" i="1" s="1"/>
  <c r="AV667" i="1" s="1"/>
  <c r="AW667" i="1" s="1"/>
  <c r="AX667" i="1" s="1"/>
  <c r="AY667" i="1" s="1"/>
  <c r="AZ667" i="1" s="1"/>
  <c r="BA667" i="1" s="1"/>
  <c r="BB667" i="1" s="1"/>
  <c r="BC667" i="1" s="1"/>
  <c r="BD667" i="1" s="1"/>
  <c r="BE667" i="1" s="1"/>
  <c r="BF667" i="1" s="1"/>
  <c r="BG667" i="1" s="1"/>
  <c r="BH667" i="1" s="1"/>
  <c r="AO725" i="1"/>
  <c r="AP725" i="1" s="1"/>
  <c r="AQ725" i="1" s="1"/>
  <c r="AR725" i="1" s="1"/>
  <c r="AS725" i="1" s="1"/>
  <c r="AT725" i="1" s="1"/>
  <c r="AU725" i="1" s="1"/>
  <c r="AV725" i="1" s="1"/>
  <c r="AW725" i="1" s="1"/>
  <c r="AX725" i="1" s="1"/>
  <c r="AY725" i="1" s="1"/>
  <c r="AZ725" i="1" s="1"/>
  <c r="BA725" i="1" s="1"/>
  <c r="BB725" i="1" s="1"/>
  <c r="BC725" i="1" s="1"/>
  <c r="BD725" i="1" s="1"/>
  <c r="BE725" i="1" s="1"/>
  <c r="BF725" i="1" s="1"/>
  <c r="BG725" i="1" s="1"/>
  <c r="BH725" i="1" s="1"/>
  <c r="AO692" i="1"/>
  <c r="AP692" i="1" s="1"/>
  <c r="AQ692" i="1" s="1"/>
  <c r="AR692" i="1" s="1"/>
  <c r="AS692" i="1" s="1"/>
  <c r="AT692" i="1" s="1"/>
  <c r="AU692" i="1" s="1"/>
  <c r="AV692" i="1" s="1"/>
  <c r="AW692" i="1" s="1"/>
  <c r="AX692" i="1" s="1"/>
  <c r="AY692" i="1" s="1"/>
  <c r="AZ692" i="1" s="1"/>
  <c r="BA692" i="1" s="1"/>
  <c r="BB692" i="1" s="1"/>
  <c r="BC692" i="1" s="1"/>
  <c r="BD692" i="1" s="1"/>
  <c r="BE692" i="1" s="1"/>
  <c r="BF692" i="1" s="1"/>
  <c r="BG692" i="1" s="1"/>
  <c r="BH692" i="1" s="1"/>
  <c r="AO697" i="1"/>
  <c r="AP697" i="1" s="1"/>
  <c r="AQ697" i="1" s="1"/>
  <c r="AR697" i="1" s="1"/>
  <c r="AS697" i="1" s="1"/>
  <c r="AT697" i="1" s="1"/>
  <c r="AU697" i="1" s="1"/>
  <c r="AV697" i="1" s="1"/>
  <c r="AW697" i="1" s="1"/>
  <c r="AX697" i="1" s="1"/>
  <c r="AY697" i="1" s="1"/>
  <c r="AZ697" i="1" s="1"/>
  <c r="BA697" i="1" s="1"/>
  <c r="BB697" i="1" s="1"/>
  <c r="BC697" i="1" s="1"/>
  <c r="BD697" i="1" s="1"/>
  <c r="BE697" i="1" s="1"/>
  <c r="BF697" i="1" s="1"/>
  <c r="BG697" i="1" s="1"/>
  <c r="BH697" i="1" s="1"/>
  <c r="AO797" i="1"/>
  <c r="AP797" i="1" s="1"/>
  <c r="AQ797" i="1" s="1"/>
  <c r="AR797" i="1" s="1"/>
  <c r="AS797" i="1" s="1"/>
  <c r="AT797" i="1" s="1"/>
  <c r="AU797" i="1" s="1"/>
  <c r="AV797" i="1" s="1"/>
  <c r="AW797" i="1" s="1"/>
  <c r="AX797" i="1" s="1"/>
  <c r="AY797" i="1" s="1"/>
  <c r="AZ797" i="1" s="1"/>
  <c r="BA797" i="1" s="1"/>
  <c r="BB797" i="1" s="1"/>
  <c r="BC797" i="1" s="1"/>
  <c r="BD797" i="1" s="1"/>
  <c r="BE797" i="1" s="1"/>
  <c r="BF797" i="1" s="1"/>
  <c r="BG797" i="1" s="1"/>
  <c r="BH797" i="1" s="1"/>
  <c r="AO702" i="1"/>
  <c r="AP702" i="1" s="1"/>
  <c r="AQ702" i="1" s="1"/>
  <c r="AR702" i="1" s="1"/>
  <c r="AS702" i="1" s="1"/>
  <c r="AT702" i="1" s="1"/>
  <c r="AU702" i="1" s="1"/>
  <c r="AV702" i="1" s="1"/>
  <c r="AW702" i="1" s="1"/>
  <c r="AX702" i="1" s="1"/>
  <c r="AY702" i="1" s="1"/>
  <c r="AZ702" i="1" s="1"/>
  <c r="BA702" i="1" s="1"/>
  <c r="BB702" i="1" s="1"/>
  <c r="BC702" i="1" s="1"/>
  <c r="BD702" i="1" s="1"/>
  <c r="BE702" i="1" s="1"/>
  <c r="BF702" i="1" s="1"/>
  <c r="BG702" i="1" s="1"/>
  <c r="BH702" i="1" s="1"/>
  <c r="AO732" i="1"/>
  <c r="AP732" i="1" s="1"/>
  <c r="AQ732" i="1" s="1"/>
  <c r="AR732" i="1" s="1"/>
  <c r="AS732" i="1" s="1"/>
  <c r="AT732" i="1" s="1"/>
  <c r="AU732" i="1" s="1"/>
  <c r="AV732" i="1" s="1"/>
  <c r="AW732" i="1" s="1"/>
  <c r="AX732" i="1" s="1"/>
  <c r="AY732" i="1" s="1"/>
  <c r="AZ732" i="1" s="1"/>
  <c r="BA732" i="1" s="1"/>
  <c r="BB732" i="1" s="1"/>
  <c r="BC732" i="1" s="1"/>
  <c r="BD732" i="1" s="1"/>
  <c r="BE732" i="1" s="1"/>
  <c r="BF732" i="1" s="1"/>
  <c r="BG732" i="1" s="1"/>
  <c r="BH732" i="1" s="1"/>
  <c r="AO723" i="1"/>
  <c r="AP723" i="1" s="1"/>
  <c r="AQ723" i="1" s="1"/>
  <c r="AR723" i="1" s="1"/>
  <c r="AS723" i="1" s="1"/>
  <c r="AT723" i="1" s="1"/>
  <c r="AU723" i="1" s="1"/>
  <c r="AV723" i="1" s="1"/>
  <c r="AW723" i="1" s="1"/>
  <c r="AX723" i="1" s="1"/>
  <c r="AY723" i="1" s="1"/>
  <c r="AZ723" i="1" s="1"/>
  <c r="BA723" i="1" s="1"/>
  <c r="BB723" i="1" s="1"/>
  <c r="BC723" i="1" s="1"/>
  <c r="BD723" i="1" s="1"/>
  <c r="BE723" i="1" s="1"/>
  <c r="BF723" i="1" s="1"/>
  <c r="BG723" i="1" s="1"/>
  <c r="BH723" i="1" s="1"/>
  <c r="AO693" i="1"/>
  <c r="AP693" i="1" s="1"/>
  <c r="AQ693" i="1" s="1"/>
  <c r="AR693" i="1" s="1"/>
  <c r="AS693" i="1" s="1"/>
  <c r="AT693" i="1" s="1"/>
  <c r="AU693" i="1" s="1"/>
  <c r="AV693" i="1" s="1"/>
  <c r="AW693" i="1" s="1"/>
  <c r="AX693" i="1" s="1"/>
  <c r="AY693" i="1" s="1"/>
  <c r="AZ693" i="1" s="1"/>
  <c r="BA693" i="1" s="1"/>
  <c r="BB693" i="1" s="1"/>
  <c r="BC693" i="1" s="1"/>
  <c r="BD693" i="1" s="1"/>
  <c r="BE693" i="1" s="1"/>
  <c r="BF693" i="1" s="1"/>
  <c r="BG693" i="1" s="1"/>
  <c r="BH693" i="1" s="1"/>
  <c r="AO778" i="1"/>
  <c r="AP778" i="1" s="1"/>
  <c r="AQ778" i="1" s="1"/>
  <c r="AR778" i="1" s="1"/>
  <c r="AS778" i="1" s="1"/>
  <c r="AT778" i="1" s="1"/>
  <c r="AU778" i="1" s="1"/>
  <c r="AV778" i="1" s="1"/>
  <c r="AW778" i="1" s="1"/>
  <c r="AX778" i="1" s="1"/>
  <c r="AY778" i="1" s="1"/>
  <c r="AZ778" i="1" s="1"/>
  <c r="BA778" i="1" s="1"/>
  <c r="BB778" i="1" s="1"/>
  <c r="BC778" i="1" s="1"/>
  <c r="BD778" i="1" s="1"/>
  <c r="BE778" i="1" s="1"/>
  <c r="BF778" i="1" s="1"/>
  <c r="BG778" i="1" s="1"/>
  <c r="BH778" i="1" s="1"/>
  <c r="AO790" i="1"/>
  <c r="AP790" i="1" s="1"/>
  <c r="AQ790" i="1" s="1"/>
  <c r="AR790" i="1" s="1"/>
  <c r="AS790" i="1" s="1"/>
  <c r="AT790" i="1" s="1"/>
  <c r="AU790" i="1" s="1"/>
  <c r="AV790" i="1" s="1"/>
  <c r="AW790" i="1" s="1"/>
  <c r="AX790" i="1" s="1"/>
  <c r="AY790" i="1" s="1"/>
  <c r="AZ790" i="1" s="1"/>
  <c r="BA790" i="1" s="1"/>
  <c r="BB790" i="1" s="1"/>
  <c r="BC790" i="1" s="1"/>
  <c r="BD790" i="1" s="1"/>
  <c r="BE790" i="1" s="1"/>
  <c r="BF790" i="1" s="1"/>
  <c r="BG790" i="1" s="1"/>
  <c r="BH790" i="1" s="1"/>
  <c r="AO700" i="1"/>
  <c r="AP700" i="1" s="1"/>
  <c r="AQ700" i="1" s="1"/>
  <c r="AR700" i="1" s="1"/>
  <c r="AS700" i="1" s="1"/>
  <c r="AT700" i="1" s="1"/>
  <c r="AU700" i="1" s="1"/>
  <c r="AV700" i="1" s="1"/>
  <c r="AW700" i="1" s="1"/>
  <c r="AX700" i="1" s="1"/>
  <c r="AY700" i="1" s="1"/>
  <c r="AZ700" i="1" s="1"/>
  <c r="BA700" i="1" s="1"/>
  <c r="BB700" i="1" s="1"/>
  <c r="BC700" i="1" s="1"/>
  <c r="BD700" i="1" s="1"/>
  <c r="BE700" i="1" s="1"/>
  <c r="BF700" i="1" s="1"/>
  <c r="BG700" i="1" s="1"/>
  <c r="BH700" i="1" s="1"/>
  <c r="AO729" i="1"/>
  <c r="AP729" i="1" s="1"/>
  <c r="AQ729" i="1" s="1"/>
  <c r="AR729" i="1" s="1"/>
  <c r="AS729" i="1" s="1"/>
  <c r="AT729" i="1" s="1"/>
  <c r="AU729" i="1" s="1"/>
  <c r="AV729" i="1" s="1"/>
  <c r="AW729" i="1" s="1"/>
  <c r="AX729" i="1" s="1"/>
  <c r="AY729" i="1" s="1"/>
  <c r="AZ729" i="1" s="1"/>
  <c r="BA729" i="1" s="1"/>
  <c r="BB729" i="1" s="1"/>
  <c r="BC729" i="1" s="1"/>
  <c r="BD729" i="1" s="1"/>
  <c r="BE729" i="1" s="1"/>
  <c r="BF729" i="1" s="1"/>
  <c r="BG729" i="1" s="1"/>
  <c r="BH729" i="1" s="1"/>
  <c r="AO803" i="1"/>
  <c r="AP803" i="1" s="1"/>
  <c r="AQ803" i="1" s="1"/>
  <c r="AR803" i="1" s="1"/>
  <c r="AS803" i="1" s="1"/>
  <c r="AT803" i="1" s="1"/>
  <c r="AU803" i="1" s="1"/>
  <c r="AV803" i="1" s="1"/>
  <c r="AW803" i="1" s="1"/>
  <c r="AX803" i="1" s="1"/>
  <c r="AY803" i="1" s="1"/>
  <c r="AZ803" i="1" s="1"/>
  <c r="BA803" i="1" s="1"/>
  <c r="BB803" i="1" s="1"/>
  <c r="BC803" i="1" s="1"/>
  <c r="BD803" i="1" s="1"/>
  <c r="BE803" i="1" s="1"/>
  <c r="BF803" i="1" s="1"/>
  <c r="BG803" i="1" s="1"/>
  <c r="BH803" i="1" s="1"/>
  <c r="AO662" i="1"/>
  <c r="AP662" i="1" s="1"/>
  <c r="AQ662" i="1" s="1"/>
  <c r="AR662" i="1" s="1"/>
  <c r="AS662" i="1" s="1"/>
  <c r="AT662" i="1" s="1"/>
  <c r="AU662" i="1" s="1"/>
  <c r="AV662" i="1" s="1"/>
  <c r="AW662" i="1" s="1"/>
  <c r="AX662" i="1" s="1"/>
  <c r="AY662" i="1" s="1"/>
  <c r="AZ662" i="1" s="1"/>
  <c r="BA662" i="1" s="1"/>
  <c r="BB662" i="1" s="1"/>
  <c r="BC662" i="1" s="1"/>
  <c r="BD662" i="1" s="1"/>
  <c r="BE662" i="1" s="1"/>
  <c r="BF662" i="1" s="1"/>
  <c r="BG662" i="1" s="1"/>
  <c r="BH662" i="1" s="1"/>
  <c r="AO685" i="1"/>
  <c r="AP685" i="1" s="1"/>
  <c r="AQ685" i="1" s="1"/>
  <c r="AR685" i="1" s="1"/>
  <c r="AS685" i="1" s="1"/>
  <c r="AT685" i="1" s="1"/>
  <c r="AU685" i="1" s="1"/>
  <c r="AV685" i="1" s="1"/>
  <c r="AW685" i="1" s="1"/>
  <c r="AX685" i="1" s="1"/>
  <c r="AY685" i="1" s="1"/>
  <c r="AZ685" i="1" s="1"/>
  <c r="BA685" i="1" s="1"/>
  <c r="BB685" i="1" s="1"/>
  <c r="BC685" i="1" s="1"/>
  <c r="BD685" i="1" s="1"/>
  <c r="BE685" i="1" s="1"/>
  <c r="BF685" i="1" s="1"/>
  <c r="BG685" i="1" s="1"/>
  <c r="BH685" i="1" s="1"/>
  <c r="AO703" i="1"/>
  <c r="AP703" i="1" s="1"/>
  <c r="AQ703" i="1" s="1"/>
  <c r="AR703" i="1" s="1"/>
  <c r="AS703" i="1" s="1"/>
  <c r="AT703" i="1" s="1"/>
  <c r="AU703" i="1" s="1"/>
  <c r="AV703" i="1" s="1"/>
  <c r="AW703" i="1" s="1"/>
  <c r="AX703" i="1" s="1"/>
  <c r="AY703" i="1" s="1"/>
  <c r="AZ703" i="1" s="1"/>
  <c r="BA703" i="1" s="1"/>
  <c r="BB703" i="1" s="1"/>
  <c r="BC703" i="1" s="1"/>
  <c r="BD703" i="1" s="1"/>
  <c r="BE703" i="1" s="1"/>
  <c r="BF703" i="1" s="1"/>
  <c r="BG703" i="1" s="1"/>
  <c r="BH703" i="1" s="1"/>
  <c r="AO806" i="1"/>
  <c r="AP806" i="1" s="1"/>
  <c r="AQ806" i="1" s="1"/>
  <c r="AR806" i="1" s="1"/>
  <c r="AS806" i="1" s="1"/>
  <c r="AT806" i="1" s="1"/>
  <c r="AU806" i="1" s="1"/>
  <c r="AV806" i="1" s="1"/>
  <c r="AW806" i="1" s="1"/>
  <c r="AX806" i="1" s="1"/>
  <c r="AY806" i="1" s="1"/>
  <c r="AZ806" i="1" s="1"/>
  <c r="BA806" i="1" s="1"/>
  <c r="BB806" i="1" s="1"/>
  <c r="BC806" i="1" s="1"/>
  <c r="BD806" i="1" s="1"/>
  <c r="BE806" i="1" s="1"/>
  <c r="BF806" i="1" s="1"/>
  <c r="BG806" i="1" s="1"/>
  <c r="BH806" i="1" s="1"/>
  <c r="AO793" i="1"/>
  <c r="AP793" i="1" s="1"/>
  <c r="AQ793" i="1" s="1"/>
  <c r="AR793" i="1" s="1"/>
  <c r="AS793" i="1" s="1"/>
  <c r="AT793" i="1" s="1"/>
  <c r="AU793" i="1" s="1"/>
  <c r="AV793" i="1" s="1"/>
  <c r="AW793" i="1" s="1"/>
  <c r="AX793" i="1" s="1"/>
  <c r="AY793" i="1" s="1"/>
  <c r="AZ793" i="1" s="1"/>
  <c r="BA793" i="1" s="1"/>
  <c r="BB793" i="1" s="1"/>
  <c r="BC793" i="1" s="1"/>
  <c r="BD793" i="1" s="1"/>
  <c r="BE793" i="1" s="1"/>
  <c r="BF793" i="1" s="1"/>
  <c r="BG793" i="1" s="1"/>
  <c r="BH793" i="1" s="1"/>
  <c r="AO672" i="1"/>
  <c r="AP672" i="1" s="1"/>
  <c r="AQ672" i="1" s="1"/>
  <c r="AR672" i="1" s="1"/>
  <c r="AS672" i="1" s="1"/>
  <c r="AT672" i="1" s="1"/>
  <c r="AU672" i="1" s="1"/>
  <c r="AV672" i="1" s="1"/>
  <c r="AW672" i="1" s="1"/>
  <c r="AX672" i="1" s="1"/>
  <c r="AY672" i="1" s="1"/>
  <c r="AZ672" i="1" s="1"/>
  <c r="BA672" i="1" s="1"/>
  <c r="BB672" i="1" s="1"/>
  <c r="BC672" i="1" s="1"/>
  <c r="BD672" i="1" s="1"/>
  <c r="BE672" i="1" s="1"/>
  <c r="BF672" i="1" s="1"/>
  <c r="BG672" i="1" s="1"/>
  <c r="BH672" i="1" s="1"/>
  <c r="AN641" i="1"/>
  <c r="AO641" i="1" s="1"/>
  <c r="AP641" i="1" s="1"/>
  <c r="AQ641" i="1" s="1"/>
  <c r="AR641" i="1" s="1"/>
  <c r="AS641" i="1" s="1"/>
  <c r="AT641" i="1" s="1"/>
  <c r="AU641" i="1" s="1"/>
  <c r="AV641" i="1" s="1"/>
  <c r="AW641" i="1" s="1"/>
  <c r="AX641" i="1" s="1"/>
  <c r="AY641" i="1" s="1"/>
  <c r="AZ641" i="1" s="1"/>
  <c r="BA641" i="1" s="1"/>
  <c r="BB641" i="1" s="1"/>
  <c r="BC641" i="1" s="1"/>
  <c r="BD641" i="1" s="1"/>
  <c r="BE641" i="1" s="1"/>
  <c r="BF641" i="1" s="1"/>
  <c r="BG641" i="1" s="1"/>
  <c r="BH641" i="1" s="1"/>
  <c r="AO730" i="1"/>
  <c r="AP730" i="1" s="1"/>
  <c r="AQ730" i="1" s="1"/>
  <c r="AR730" i="1" s="1"/>
  <c r="AS730" i="1" s="1"/>
  <c r="AT730" i="1" s="1"/>
  <c r="AU730" i="1" s="1"/>
  <c r="AV730" i="1" s="1"/>
  <c r="AW730" i="1" s="1"/>
  <c r="AX730" i="1" s="1"/>
  <c r="AY730" i="1" s="1"/>
  <c r="AZ730" i="1" s="1"/>
  <c r="BA730" i="1" s="1"/>
  <c r="BB730" i="1" s="1"/>
  <c r="BC730" i="1" s="1"/>
  <c r="BD730" i="1" s="1"/>
  <c r="BE730" i="1" s="1"/>
  <c r="BF730" i="1" s="1"/>
  <c r="BG730" i="1" s="1"/>
  <c r="BH730" i="1" s="1"/>
  <c r="AO665" i="1"/>
  <c r="AP665" i="1" s="1"/>
  <c r="AQ665" i="1" s="1"/>
  <c r="AR665" i="1" s="1"/>
  <c r="AS665" i="1" s="1"/>
  <c r="AT665" i="1" s="1"/>
  <c r="AU665" i="1" s="1"/>
  <c r="AV665" i="1" s="1"/>
  <c r="AW665" i="1" s="1"/>
  <c r="AX665" i="1" s="1"/>
  <c r="AY665" i="1" s="1"/>
  <c r="AZ665" i="1" s="1"/>
  <c r="BA665" i="1" s="1"/>
  <c r="BB665" i="1" s="1"/>
  <c r="BC665" i="1" s="1"/>
  <c r="BD665" i="1" s="1"/>
  <c r="BE665" i="1" s="1"/>
  <c r="BF665" i="1" s="1"/>
  <c r="BG665" i="1" s="1"/>
  <c r="BH665" i="1" s="1"/>
  <c r="AO807" i="1"/>
  <c r="AP807" i="1" s="1"/>
  <c r="AQ807" i="1" s="1"/>
  <c r="AR807" i="1" s="1"/>
  <c r="AS807" i="1" s="1"/>
  <c r="AT807" i="1" s="1"/>
  <c r="AU807" i="1" s="1"/>
  <c r="AV807" i="1" s="1"/>
  <c r="AW807" i="1" s="1"/>
  <c r="AX807" i="1" s="1"/>
  <c r="AY807" i="1" s="1"/>
  <c r="AZ807" i="1" s="1"/>
  <c r="BA807" i="1" s="1"/>
  <c r="BB807" i="1" s="1"/>
  <c r="BC807" i="1" s="1"/>
  <c r="BD807" i="1" s="1"/>
  <c r="BE807" i="1" s="1"/>
  <c r="BF807" i="1" s="1"/>
  <c r="BG807" i="1" s="1"/>
  <c r="BH807" i="1" s="1"/>
  <c r="AO785" i="1"/>
  <c r="AP785" i="1" s="1"/>
  <c r="AQ785" i="1" s="1"/>
  <c r="AR785" i="1" s="1"/>
  <c r="AS785" i="1" s="1"/>
  <c r="AT785" i="1" s="1"/>
  <c r="AU785" i="1" s="1"/>
  <c r="AV785" i="1" s="1"/>
  <c r="AW785" i="1" s="1"/>
  <c r="AX785" i="1" s="1"/>
  <c r="AY785" i="1" s="1"/>
  <c r="AZ785" i="1" s="1"/>
  <c r="BA785" i="1" s="1"/>
  <c r="BB785" i="1" s="1"/>
  <c r="BC785" i="1" s="1"/>
  <c r="BD785" i="1" s="1"/>
  <c r="BE785" i="1" s="1"/>
  <c r="BF785" i="1" s="1"/>
  <c r="BG785" i="1" s="1"/>
  <c r="BH785" i="1" s="1"/>
  <c r="AO781" i="1"/>
  <c r="AP781" i="1" s="1"/>
  <c r="AQ781" i="1" s="1"/>
  <c r="AR781" i="1" s="1"/>
  <c r="AS781" i="1" s="1"/>
  <c r="AT781" i="1" s="1"/>
  <c r="AU781" i="1" s="1"/>
  <c r="AV781" i="1" s="1"/>
  <c r="AW781" i="1" s="1"/>
  <c r="AX781" i="1" s="1"/>
  <c r="AY781" i="1" s="1"/>
  <c r="AZ781" i="1" s="1"/>
  <c r="BA781" i="1" s="1"/>
  <c r="BB781" i="1" s="1"/>
  <c r="BC781" i="1" s="1"/>
  <c r="BD781" i="1" s="1"/>
  <c r="BE781" i="1" s="1"/>
  <c r="BF781" i="1" s="1"/>
  <c r="BG781" i="1" s="1"/>
  <c r="BH781" i="1" s="1"/>
  <c r="AC641" i="1"/>
  <c r="AO774" i="1"/>
  <c r="AP774" i="1" s="1"/>
  <c r="AQ774" i="1" s="1"/>
  <c r="AR774" i="1" s="1"/>
  <c r="AS774" i="1" s="1"/>
  <c r="AT774" i="1" s="1"/>
  <c r="AU774" i="1" s="1"/>
  <c r="AV774" i="1" s="1"/>
  <c r="AW774" i="1" s="1"/>
  <c r="AX774" i="1" s="1"/>
  <c r="AY774" i="1" s="1"/>
  <c r="AZ774" i="1" s="1"/>
  <c r="BA774" i="1" s="1"/>
  <c r="BB774" i="1" s="1"/>
  <c r="BC774" i="1" s="1"/>
  <c r="BD774" i="1" s="1"/>
  <c r="BE774" i="1" s="1"/>
  <c r="BF774" i="1" s="1"/>
  <c r="BG774" i="1" s="1"/>
  <c r="BH774" i="1" s="1"/>
  <c r="AO686" i="1"/>
  <c r="AP686" i="1" s="1"/>
  <c r="AQ686" i="1" s="1"/>
  <c r="AR686" i="1" s="1"/>
  <c r="AS686" i="1" s="1"/>
  <c r="AT686" i="1" s="1"/>
  <c r="AU686" i="1" s="1"/>
  <c r="AV686" i="1" s="1"/>
  <c r="AW686" i="1" s="1"/>
  <c r="AX686" i="1" s="1"/>
  <c r="AY686" i="1" s="1"/>
  <c r="AZ686" i="1" s="1"/>
  <c r="BA686" i="1" s="1"/>
  <c r="BB686" i="1" s="1"/>
  <c r="BC686" i="1" s="1"/>
  <c r="BD686" i="1" s="1"/>
  <c r="BE686" i="1" s="1"/>
  <c r="BF686" i="1" s="1"/>
  <c r="BG686" i="1" s="1"/>
  <c r="BH686" i="1" s="1"/>
  <c r="AO720" i="1"/>
  <c r="AP720" i="1" s="1"/>
  <c r="AQ720" i="1" s="1"/>
  <c r="AR720" i="1" s="1"/>
  <c r="AS720" i="1" s="1"/>
  <c r="AT720" i="1" s="1"/>
  <c r="AU720" i="1" s="1"/>
  <c r="AV720" i="1" s="1"/>
  <c r="AW720" i="1" s="1"/>
  <c r="AX720" i="1" s="1"/>
  <c r="AY720" i="1" s="1"/>
  <c r="AZ720" i="1" s="1"/>
  <c r="BA720" i="1" s="1"/>
  <c r="BB720" i="1" s="1"/>
  <c r="BC720" i="1" s="1"/>
  <c r="BD720" i="1" s="1"/>
  <c r="BE720" i="1" s="1"/>
  <c r="BF720" i="1" s="1"/>
  <c r="BG720" i="1" s="1"/>
  <c r="BH720" i="1" s="1"/>
  <c r="AO666" i="1"/>
  <c r="AP666" i="1" s="1"/>
  <c r="AQ666" i="1" s="1"/>
  <c r="AR666" i="1" s="1"/>
  <c r="AS666" i="1" s="1"/>
  <c r="AT666" i="1" s="1"/>
  <c r="AU666" i="1" s="1"/>
  <c r="AV666" i="1" s="1"/>
  <c r="AW666" i="1" s="1"/>
  <c r="AX666" i="1" s="1"/>
  <c r="AY666" i="1" s="1"/>
  <c r="AZ666" i="1" s="1"/>
  <c r="BA666" i="1" s="1"/>
  <c r="BB666" i="1" s="1"/>
  <c r="BC666" i="1" s="1"/>
  <c r="BD666" i="1" s="1"/>
  <c r="BE666" i="1" s="1"/>
  <c r="BF666" i="1" s="1"/>
  <c r="BG666" i="1" s="1"/>
  <c r="BH666" i="1" s="1"/>
  <c r="AO669" i="1"/>
  <c r="AP669" i="1" s="1"/>
  <c r="AQ669" i="1" s="1"/>
  <c r="AR669" i="1" s="1"/>
  <c r="AS669" i="1" s="1"/>
  <c r="AT669" i="1" s="1"/>
  <c r="AU669" i="1" s="1"/>
  <c r="AV669" i="1" s="1"/>
  <c r="AW669" i="1" s="1"/>
  <c r="AX669" i="1" s="1"/>
  <c r="AY669" i="1" s="1"/>
  <c r="AZ669" i="1" s="1"/>
  <c r="BA669" i="1" s="1"/>
  <c r="BB669" i="1" s="1"/>
  <c r="BC669" i="1" s="1"/>
  <c r="BD669" i="1" s="1"/>
  <c r="BE669" i="1" s="1"/>
  <c r="BF669" i="1" s="1"/>
  <c r="BG669" i="1" s="1"/>
  <c r="BH669" i="1" s="1"/>
  <c r="AO707" i="1"/>
  <c r="AP707" i="1" s="1"/>
  <c r="AQ707" i="1" s="1"/>
  <c r="AR707" i="1" s="1"/>
  <c r="AS707" i="1" s="1"/>
  <c r="AT707" i="1" s="1"/>
  <c r="AU707" i="1" s="1"/>
  <c r="AV707" i="1" s="1"/>
  <c r="AW707" i="1" s="1"/>
  <c r="AX707" i="1" s="1"/>
  <c r="AY707" i="1" s="1"/>
  <c r="AZ707" i="1" s="1"/>
  <c r="BA707" i="1" s="1"/>
  <c r="BB707" i="1" s="1"/>
  <c r="BC707" i="1" s="1"/>
  <c r="BD707" i="1" s="1"/>
  <c r="BE707" i="1" s="1"/>
  <c r="BF707" i="1" s="1"/>
  <c r="BG707" i="1" s="1"/>
  <c r="BH707" i="1" s="1"/>
  <c r="AO726" i="1"/>
  <c r="AP726" i="1" s="1"/>
  <c r="AQ726" i="1" s="1"/>
  <c r="AR726" i="1" s="1"/>
  <c r="AS726" i="1" s="1"/>
  <c r="AT726" i="1" s="1"/>
  <c r="AU726" i="1" s="1"/>
  <c r="AV726" i="1" s="1"/>
  <c r="AW726" i="1" s="1"/>
  <c r="AX726" i="1" s="1"/>
  <c r="AY726" i="1" s="1"/>
  <c r="AZ726" i="1" s="1"/>
  <c r="BA726" i="1" s="1"/>
  <c r="BB726" i="1" s="1"/>
  <c r="BC726" i="1" s="1"/>
  <c r="BD726" i="1" s="1"/>
  <c r="BE726" i="1" s="1"/>
  <c r="BF726" i="1" s="1"/>
  <c r="BG726" i="1" s="1"/>
  <c r="BH726" i="1" s="1"/>
  <c r="AO734" i="1"/>
  <c r="AP734" i="1" s="1"/>
  <c r="AQ734" i="1" s="1"/>
  <c r="AR734" i="1" s="1"/>
  <c r="AS734" i="1" s="1"/>
  <c r="AT734" i="1" s="1"/>
  <c r="AU734" i="1" s="1"/>
  <c r="AV734" i="1" s="1"/>
  <c r="AW734" i="1" s="1"/>
  <c r="AX734" i="1" s="1"/>
  <c r="AY734" i="1" s="1"/>
  <c r="AZ734" i="1" s="1"/>
  <c r="BA734" i="1" s="1"/>
  <c r="BB734" i="1" s="1"/>
  <c r="BC734" i="1" s="1"/>
  <c r="BD734" i="1" s="1"/>
  <c r="BE734" i="1" s="1"/>
  <c r="BF734" i="1" s="1"/>
  <c r="BG734" i="1" s="1"/>
  <c r="BH734" i="1" s="1"/>
  <c r="AO696" i="1"/>
  <c r="AP696" i="1" s="1"/>
  <c r="AQ696" i="1" s="1"/>
  <c r="AR696" i="1" s="1"/>
  <c r="AS696" i="1" s="1"/>
  <c r="AT696" i="1" s="1"/>
  <c r="AU696" i="1" s="1"/>
  <c r="AV696" i="1" s="1"/>
  <c r="AW696" i="1" s="1"/>
  <c r="AX696" i="1" s="1"/>
  <c r="AY696" i="1" s="1"/>
  <c r="AZ696" i="1" s="1"/>
  <c r="BA696" i="1" s="1"/>
  <c r="BB696" i="1" s="1"/>
  <c r="BC696" i="1" s="1"/>
  <c r="BD696" i="1" s="1"/>
  <c r="BE696" i="1" s="1"/>
  <c r="BF696" i="1" s="1"/>
  <c r="BG696" i="1" s="1"/>
  <c r="BH696" i="1" s="1"/>
  <c r="AO709" i="1"/>
  <c r="AP709" i="1" s="1"/>
  <c r="AQ709" i="1" s="1"/>
  <c r="AR709" i="1" s="1"/>
  <c r="AS709" i="1" s="1"/>
  <c r="AT709" i="1" s="1"/>
  <c r="AU709" i="1" s="1"/>
  <c r="AV709" i="1" s="1"/>
  <c r="AW709" i="1" s="1"/>
  <c r="AX709" i="1" s="1"/>
  <c r="AY709" i="1" s="1"/>
  <c r="AZ709" i="1" s="1"/>
  <c r="BA709" i="1" s="1"/>
  <c r="BB709" i="1" s="1"/>
  <c r="BC709" i="1" s="1"/>
  <c r="BD709" i="1" s="1"/>
  <c r="BE709" i="1" s="1"/>
  <c r="BF709" i="1" s="1"/>
  <c r="BG709" i="1" s="1"/>
  <c r="BH709" i="1" s="1"/>
  <c r="AO801" i="1"/>
  <c r="AP801" i="1" s="1"/>
  <c r="AQ801" i="1" s="1"/>
  <c r="AR801" i="1" s="1"/>
  <c r="AS801" i="1" s="1"/>
  <c r="AT801" i="1" s="1"/>
  <c r="AU801" i="1" s="1"/>
  <c r="AV801" i="1" s="1"/>
  <c r="AW801" i="1" s="1"/>
  <c r="AX801" i="1" s="1"/>
  <c r="AY801" i="1" s="1"/>
  <c r="AZ801" i="1" s="1"/>
  <c r="BA801" i="1" s="1"/>
  <c r="BB801" i="1" s="1"/>
  <c r="BC801" i="1" s="1"/>
  <c r="BD801" i="1" s="1"/>
  <c r="BE801" i="1" s="1"/>
  <c r="BF801" i="1" s="1"/>
  <c r="BG801" i="1" s="1"/>
  <c r="BH801" i="1" s="1"/>
  <c r="AO711" i="1"/>
  <c r="AP711" i="1" s="1"/>
  <c r="AQ711" i="1" s="1"/>
  <c r="AR711" i="1" s="1"/>
  <c r="AS711" i="1" s="1"/>
  <c r="AT711" i="1" s="1"/>
  <c r="AU711" i="1" s="1"/>
  <c r="AV711" i="1" s="1"/>
  <c r="AW711" i="1" s="1"/>
  <c r="AX711" i="1" s="1"/>
  <c r="AY711" i="1" s="1"/>
  <c r="AZ711" i="1" s="1"/>
  <c r="BA711" i="1" s="1"/>
  <c r="BB711" i="1" s="1"/>
  <c r="BC711" i="1" s="1"/>
  <c r="BD711" i="1" s="1"/>
  <c r="BE711" i="1" s="1"/>
  <c r="BF711" i="1" s="1"/>
  <c r="BG711" i="1" s="1"/>
  <c r="BH711" i="1" s="1"/>
  <c r="AO688" i="1"/>
  <c r="AP688" i="1" s="1"/>
  <c r="AQ688" i="1" s="1"/>
  <c r="AR688" i="1" s="1"/>
  <c r="AS688" i="1" s="1"/>
  <c r="AT688" i="1" s="1"/>
  <c r="AU688" i="1" s="1"/>
  <c r="AV688" i="1" s="1"/>
  <c r="AW688" i="1" s="1"/>
  <c r="AX688" i="1" s="1"/>
  <c r="AY688" i="1" s="1"/>
  <c r="AZ688" i="1" s="1"/>
  <c r="BA688" i="1" s="1"/>
  <c r="BB688" i="1" s="1"/>
  <c r="BC688" i="1" s="1"/>
  <c r="BD688" i="1" s="1"/>
  <c r="BE688" i="1" s="1"/>
  <c r="BF688" i="1" s="1"/>
  <c r="BG688" i="1" s="1"/>
  <c r="BH688" i="1" s="1"/>
  <c r="AG642" i="1"/>
  <c r="M627" i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X627" i="1" s="1"/>
  <c r="Y627" i="1" s="1"/>
  <c r="Z627" i="1" s="1"/>
  <c r="AA627" i="1" s="1"/>
  <c r="AB627" i="1" s="1"/>
  <c r="AC627" i="1" s="1"/>
  <c r="AD627" i="1" s="1"/>
  <c r="AE627" i="1" s="1"/>
  <c r="AF627" i="1" s="1"/>
  <c r="AG627" i="1" s="1"/>
  <c r="AH627" i="1" s="1"/>
  <c r="AI627" i="1" s="1"/>
  <c r="AJ627" i="1" s="1"/>
  <c r="AK627" i="1" s="1"/>
  <c r="AL627" i="1" s="1"/>
  <c r="AM627" i="1" s="1"/>
  <c r="AN627" i="1" s="1"/>
  <c r="AO627" i="1" s="1"/>
  <c r="AP627" i="1" s="1"/>
  <c r="AQ627" i="1" s="1"/>
  <c r="AR627" i="1" s="1"/>
  <c r="AS627" i="1" s="1"/>
  <c r="AT627" i="1" s="1"/>
  <c r="AU627" i="1" s="1"/>
  <c r="AV627" i="1" s="1"/>
  <c r="AW627" i="1" s="1"/>
  <c r="AX627" i="1" s="1"/>
  <c r="AY627" i="1" s="1"/>
  <c r="AZ627" i="1" s="1"/>
  <c r="BA627" i="1" s="1"/>
  <c r="BB627" i="1" s="1"/>
  <c r="BC627" i="1" s="1"/>
  <c r="BD627" i="1" s="1"/>
  <c r="BE627" i="1" s="1"/>
  <c r="BF627" i="1" s="1"/>
  <c r="BG627" i="1" s="1"/>
  <c r="BH627" i="1" s="1"/>
  <c r="L627" i="2"/>
  <c r="M627" i="2" s="1"/>
  <c r="N627" i="2" s="1"/>
  <c r="O627" i="2" s="1"/>
  <c r="P627" i="2" s="1"/>
  <c r="Q627" i="2" s="1"/>
  <c r="R627" i="2" s="1"/>
  <c r="S627" i="2" s="1"/>
  <c r="T627" i="2" s="1"/>
  <c r="U627" i="2" s="1"/>
  <c r="V627" i="2" s="1"/>
  <c r="W627" i="2" s="1"/>
  <c r="X627" i="2" s="1"/>
  <c r="Y627" i="2" s="1"/>
  <c r="Z627" i="2" s="1"/>
  <c r="AA627" i="2" s="1"/>
  <c r="AB627" i="2" s="1"/>
  <c r="AC627" i="2" s="1"/>
  <c r="AD627" i="2" s="1"/>
  <c r="AE627" i="2" s="1"/>
  <c r="AF627" i="2" s="1"/>
  <c r="AG627" i="2" s="1"/>
  <c r="AH627" i="2" s="1"/>
  <c r="AI627" i="2" s="1"/>
  <c r="AJ627" i="2" s="1"/>
  <c r="AK627" i="2" s="1"/>
  <c r="AL627" i="2" s="1"/>
  <c r="AM627" i="2" s="1"/>
  <c r="AN627" i="2" s="1"/>
  <c r="AO627" i="2" s="1"/>
  <c r="AP627" i="2" s="1"/>
  <c r="AQ627" i="2" s="1"/>
  <c r="AR627" i="2" s="1"/>
  <c r="AS627" i="2" s="1"/>
  <c r="AT627" i="2" s="1"/>
  <c r="AU627" i="2" s="1"/>
  <c r="AV627" i="2" s="1"/>
  <c r="AW627" i="2" s="1"/>
  <c r="AX627" i="2" s="1"/>
  <c r="AY627" i="2" s="1"/>
  <c r="AZ627" i="2" s="1"/>
  <c r="BA627" i="2" s="1"/>
  <c r="BB627" i="2" s="1"/>
  <c r="BC627" i="2" s="1"/>
  <c r="BD627" i="2" s="1"/>
  <c r="BE627" i="2" s="1"/>
  <c r="BF627" i="2" s="1"/>
  <c r="BG627" i="2" s="1"/>
  <c r="BH627" i="2" s="1"/>
  <c r="M624" i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X624" i="1" s="1"/>
  <c r="Y624" i="1" s="1"/>
  <c r="Z624" i="1" s="1"/>
  <c r="AA624" i="1" s="1"/>
  <c r="AB624" i="1" s="1"/>
  <c r="AC624" i="1" s="1"/>
  <c r="AD624" i="1" s="1"/>
  <c r="AE624" i="1" s="1"/>
  <c r="AF624" i="1" s="1"/>
  <c r="AG624" i="1" s="1"/>
  <c r="AH624" i="1" s="1"/>
  <c r="AI624" i="1" s="1"/>
  <c r="AJ624" i="1" s="1"/>
  <c r="AK624" i="1" s="1"/>
  <c r="AL624" i="1" s="1"/>
  <c r="AM624" i="1" s="1"/>
  <c r="AN624" i="1" s="1"/>
  <c r="AO624" i="1" s="1"/>
  <c r="AP624" i="1" s="1"/>
  <c r="AQ624" i="1" s="1"/>
  <c r="AR624" i="1" s="1"/>
  <c r="AS624" i="1" s="1"/>
  <c r="AT624" i="1" s="1"/>
  <c r="AU624" i="1" s="1"/>
  <c r="AV624" i="1" s="1"/>
  <c r="AW624" i="1" s="1"/>
  <c r="AX624" i="1" s="1"/>
  <c r="AY624" i="1" s="1"/>
  <c r="AZ624" i="1" s="1"/>
  <c r="BA624" i="1" s="1"/>
  <c r="BB624" i="1" s="1"/>
  <c r="BC624" i="1" s="1"/>
  <c r="BD624" i="1" s="1"/>
  <c r="BE624" i="1" s="1"/>
  <c r="BF624" i="1" s="1"/>
  <c r="BG624" i="1" s="1"/>
  <c r="BH624" i="1" s="1"/>
  <c r="L143" i="2"/>
  <c r="M143" i="2" s="1"/>
  <c r="N143" i="2" s="1"/>
  <c r="O143" i="2" s="1"/>
  <c r="P143" i="2" s="1"/>
  <c r="Q143" i="2" s="1"/>
  <c r="R143" i="2" s="1"/>
  <c r="S143" i="2" s="1"/>
  <c r="T143" i="2" s="1"/>
  <c r="U143" i="2" s="1"/>
  <c r="V143" i="2" s="1"/>
  <c r="W143" i="2" s="1"/>
  <c r="X143" i="2" s="1"/>
  <c r="Y143" i="2" s="1"/>
  <c r="Z143" i="2" s="1"/>
  <c r="AA143" i="2" s="1"/>
  <c r="AB143" i="2" s="1"/>
  <c r="AC143" i="2" s="1"/>
  <c r="AD143" i="2" s="1"/>
  <c r="AE143" i="2" s="1"/>
  <c r="AF143" i="2" s="1"/>
  <c r="AG143" i="2" s="1"/>
  <c r="AH143" i="2" s="1"/>
  <c r="AI143" i="2" s="1"/>
  <c r="AJ143" i="2" s="1"/>
  <c r="AK143" i="2" s="1"/>
  <c r="AL143" i="2" s="1"/>
  <c r="AM143" i="2" s="1"/>
  <c r="AN143" i="2" s="1"/>
  <c r="AO143" i="2" s="1"/>
  <c r="AP143" i="2" s="1"/>
  <c r="AQ143" i="2" s="1"/>
  <c r="AR143" i="2" s="1"/>
  <c r="AS143" i="2" s="1"/>
  <c r="AT143" i="2" s="1"/>
  <c r="AU143" i="2" s="1"/>
  <c r="AV143" i="2" s="1"/>
  <c r="AW143" i="2" s="1"/>
  <c r="AX143" i="2" s="1"/>
  <c r="AY143" i="2" s="1"/>
  <c r="AZ143" i="2" s="1"/>
  <c r="BA143" i="2" s="1"/>
  <c r="BB143" i="2" s="1"/>
  <c r="BC143" i="2" s="1"/>
  <c r="BD143" i="2" s="1"/>
  <c r="BE143" i="2" s="1"/>
  <c r="BF143" i="2" s="1"/>
  <c r="BG143" i="2" s="1"/>
  <c r="BH143" i="2" s="1"/>
  <c r="M643" i="1"/>
  <c r="N643" i="1" s="1"/>
  <c r="O643" i="1" s="1"/>
  <c r="P643" i="1" s="1"/>
  <c r="Q643" i="1" s="1"/>
  <c r="R643" i="1" s="1"/>
  <c r="S643" i="1" s="1"/>
  <c r="T643" i="1" s="1"/>
  <c r="U643" i="1" s="1"/>
  <c r="V643" i="1" s="1"/>
  <c r="W643" i="1" s="1"/>
  <c r="X643" i="1" s="1"/>
  <c r="Y643" i="1" s="1"/>
  <c r="Z643" i="1" s="1"/>
  <c r="AA643" i="1" s="1"/>
  <c r="AB643" i="1" s="1"/>
  <c r="AC643" i="1" s="1"/>
  <c r="AD643" i="1" s="1"/>
  <c r="AE643" i="1" s="1"/>
  <c r="AF643" i="1" s="1"/>
  <c r="AG643" i="1" s="1"/>
  <c r="AH643" i="1" s="1"/>
  <c r="AI643" i="1" s="1"/>
  <c r="AJ643" i="1" s="1"/>
  <c r="AK643" i="1" s="1"/>
  <c r="AL643" i="1" s="1"/>
  <c r="AM643" i="1" s="1"/>
  <c r="AN643" i="1" s="1"/>
  <c r="AO643" i="1" s="1"/>
  <c r="AP643" i="1" s="1"/>
  <c r="AQ643" i="1" s="1"/>
  <c r="AR643" i="1" s="1"/>
  <c r="AS643" i="1" s="1"/>
  <c r="AT643" i="1" s="1"/>
  <c r="AU643" i="1" s="1"/>
  <c r="AV643" i="1" s="1"/>
  <c r="AW643" i="1" s="1"/>
  <c r="AX643" i="1" s="1"/>
  <c r="AY643" i="1" s="1"/>
  <c r="AZ643" i="1" s="1"/>
  <c r="BA643" i="1" s="1"/>
  <c r="BB643" i="1" s="1"/>
  <c r="BC643" i="1" s="1"/>
  <c r="BD643" i="1" s="1"/>
  <c r="BE643" i="1" s="1"/>
  <c r="BF643" i="1" s="1"/>
  <c r="BG643" i="1" s="1"/>
  <c r="BH643" i="1" s="1"/>
  <c r="L643" i="2"/>
  <c r="M643" i="2" s="1"/>
  <c r="N643" i="2" s="1"/>
  <c r="O643" i="2" s="1"/>
  <c r="P643" i="2" s="1"/>
  <c r="Q643" i="2" s="1"/>
  <c r="R643" i="2" s="1"/>
  <c r="S643" i="2" s="1"/>
  <c r="T643" i="2" s="1"/>
  <c r="U643" i="2" s="1"/>
  <c r="V643" i="2" s="1"/>
  <c r="W643" i="2" s="1"/>
  <c r="X643" i="2" s="1"/>
  <c r="Y643" i="2" s="1"/>
  <c r="Z643" i="2" s="1"/>
  <c r="AA643" i="2" s="1"/>
  <c r="AB643" i="2" s="1"/>
  <c r="AC643" i="2" s="1"/>
  <c r="AD643" i="2" s="1"/>
  <c r="AE643" i="2" s="1"/>
  <c r="AF643" i="2" s="1"/>
  <c r="AG643" i="2" s="1"/>
  <c r="AH643" i="2" s="1"/>
  <c r="AI643" i="2" s="1"/>
  <c r="AJ643" i="2" s="1"/>
  <c r="AK643" i="2" s="1"/>
  <c r="AL643" i="2" s="1"/>
  <c r="AM643" i="2" s="1"/>
  <c r="AN643" i="2" s="1"/>
  <c r="AO643" i="2" s="1"/>
  <c r="AP643" i="2" s="1"/>
  <c r="AQ643" i="2" s="1"/>
  <c r="AR643" i="2" s="1"/>
  <c r="AS643" i="2" s="1"/>
  <c r="AT643" i="2" s="1"/>
  <c r="AU643" i="2" s="1"/>
  <c r="AV643" i="2" s="1"/>
  <c r="AW643" i="2" s="1"/>
  <c r="AX643" i="2" s="1"/>
  <c r="AY643" i="2" s="1"/>
  <c r="AZ643" i="2" s="1"/>
  <c r="BA643" i="2" s="1"/>
  <c r="BB643" i="2" s="1"/>
  <c r="BC643" i="2" s="1"/>
  <c r="BD643" i="2" s="1"/>
  <c r="BE643" i="2" s="1"/>
  <c r="BF643" i="2" s="1"/>
  <c r="BG643" i="2" s="1"/>
  <c r="BH643" i="2" s="1"/>
  <c r="M647" i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X647" i="1" s="1"/>
  <c r="Y647" i="1" s="1"/>
  <c r="Z647" i="1" s="1"/>
  <c r="AA647" i="1" s="1"/>
  <c r="AB647" i="1" s="1"/>
  <c r="AC647" i="1" s="1"/>
  <c r="AD647" i="1" s="1"/>
  <c r="AE647" i="1" s="1"/>
  <c r="AF647" i="1" s="1"/>
  <c r="AG647" i="1" s="1"/>
  <c r="AH647" i="1" s="1"/>
  <c r="AI647" i="1" s="1"/>
  <c r="AJ647" i="1" s="1"/>
  <c r="AK647" i="1" s="1"/>
  <c r="AL647" i="1" s="1"/>
  <c r="AM647" i="1" s="1"/>
  <c r="AN647" i="1" s="1"/>
  <c r="AO647" i="1" s="1"/>
  <c r="AP647" i="1" s="1"/>
  <c r="AQ647" i="1" s="1"/>
  <c r="AR647" i="1" s="1"/>
  <c r="AS647" i="1" s="1"/>
  <c r="AT647" i="1" s="1"/>
  <c r="AU647" i="1" s="1"/>
  <c r="AV647" i="1" s="1"/>
  <c r="AW647" i="1" s="1"/>
  <c r="AX647" i="1" s="1"/>
  <c r="AY647" i="1" s="1"/>
  <c r="AZ647" i="1" s="1"/>
  <c r="BA647" i="1" s="1"/>
  <c r="BB647" i="1" s="1"/>
  <c r="BC647" i="1" s="1"/>
  <c r="BD647" i="1" s="1"/>
  <c r="BE647" i="1" s="1"/>
  <c r="BF647" i="1" s="1"/>
  <c r="BG647" i="1" s="1"/>
  <c r="BH647" i="1" s="1"/>
  <c r="M439" i="2"/>
  <c r="N439" i="2" s="1"/>
  <c r="O439" i="2" s="1"/>
  <c r="P439" i="2" s="1"/>
  <c r="Q439" i="2" s="1"/>
  <c r="R439" i="2" s="1"/>
  <c r="S439" i="2" s="1"/>
  <c r="T439" i="2" s="1"/>
  <c r="U439" i="2" s="1"/>
  <c r="V439" i="2" s="1"/>
  <c r="W439" i="2" s="1"/>
  <c r="X439" i="2" s="1"/>
  <c r="Y439" i="2" s="1"/>
  <c r="Z439" i="2" s="1"/>
  <c r="AA439" i="2" s="1"/>
  <c r="AB439" i="2" s="1"/>
  <c r="AC439" i="2" s="1"/>
  <c r="AD439" i="2" s="1"/>
  <c r="AE439" i="2" s="1"/>
  <c r="AF439" i="2" s="1"/>
  <c r="AG439" i="2" s="1"/>
  <c r="AH439" i="2" s="1"/>
  <c r="AI439" i="2" s="1"/>
  <c r="AJ439" i="2" s="1"/>
  <c r="AK439" i="2" s="1"/>
  <c r="AL439" i="2" s="1"/>
  <c r="AM439" i="2" s="1"/>
  <c r="AN439" i="2" s="1"/>
  <c r="M631" i="1"/>
  <c r="N631" i="1" s="1"/>
  <c r="O631" i="1" s="1"/>
  <c r="P631" i="1" s="1"/>
  <c r="Q631" i="1" s="1"/>
  <c r="R631" i="1" s="1"/>
  <c r="S631" i="1" s="1"/>
  <c r="T631" i="1" s="1"/>
  <c r="U631" i="1" s="1"/>
  <c r="V631" i="1" s="1"/>
  <c r="W631" i="1" s="1"/>
  <c r="X631" i="1" s="1"/>
  <c r="Y631" i="1" s="1"/>
  <c r="Z631" i="1" s="1"/>
  <c r="AA631" i="1" s="1"/>
  <c r="AB631" i="1" s="1"/>
  <c r="AC631" i="1" s="1"/>
  <c r="AD631" i="1" s="1"/>
  <c r="AE631" i="1" s="1"/>
  <c r="AF631" i="1" s="1"/>
  <c r="AG631" i="1" s="1"/>
  <c r="AH631" i="1" s="1"/>
  <c r="AI631" i="1" s="1"/>
  <c r="AJ631" i="1" s="1"/>
  <c r="AK631" i="1" s="1"/>
  <c r="AL631" i="1" s="1"/>
  <c r="AM631" i="1" s="1"/>
  <c r="AN631" i="1" s="1"/>
  <c r="AO636" i="1"/>
  <c r="AP636" i="1" s="1"/>
  <c r="AQ636" i="1" s="1"/>
  <c r="AR636" i="1" s="1"/>
  <c r="AS636" i="1" s="1"/>
  <c r="AT636" i="1" s="1"/>
  <c r="AU636" i="1" s="1"/>
  <c r="AV636" i="1" s="1"/>
  <c r="AW636" i="1" s="1"/>
  <c r="AX636" i="1" s="1"/>
  <c r="AY636" i="1" s="1"/>
  <c r="AZ636" i="1" s="1"/>
  <c r="BA636" i="1" s="1"/>
  <c r="BB636" i="1" s="1"/>
  <c r="BC636" i="1" s="1"/>
  <c r="BD636" i="1" s="1"/>
  <c r="BE636" i="1" s="1"/>
  <c r="BF636" i="1" s="1"/>
  <c r="BG636" i="1" s="1"/>
  <c r="BH636" i="1" s="1"/>
  <c r="AB642" i="1"/>
  <c r="AN642" i="1"/>
  <c r="AO633" i="1" s="1"/>
  <c r="AP633" i="1" s="1"/>
  <c r="AQ633" i="1" s="1"/>
  <c r="AR633" i="1" s="1"/>
  <c r="AS633" i="1" s="1"/>
  <c r="AT633" i="1" s="1"/>
  <c r="AU633" i="1" s="1"/>
  <c r="AV633" i="1" s="1"/>
  <c r="AW633" i="1" s="1"/>
  <c r="AX633" i="1" s="1"/>
  <c r="AY633" i="1" s="1"/>
  <c r="AZ633" i="1" s="1"/>
  <c r="BA633" i="1" s="1"/>
  <c r="BB633" i="1" s="1"/>
  <c r="BC633" i="1" s="1"/>
  <c r="BD633" i="1" s="1"/>
  <c r="BE633" i="1" s="1"/>
  <c r="BF633" i="1" s="1"/>
  <c r="BG633" i="1" s="1"/>
  <c r="BH633" i="1" s="1"/>
  <c r="AF642" i="1"/>
  <c r="AH641" i="1"/>
  <c r="AL641" i="1"/>
  <c r="AK642" i="1"/>
  <c r="Z642" i="1"/>
  <c r="AD642" i="1"/>
  <c r="AM641" i="1"/>
  <c r="AK641" i="1"/>
  <c r="AL642" i="1"/>
  <c r="AI642" i="1"/>
  <c r="AO626" i="1"/>
  <c r="AP626" i="1" s="1"/>
  <c r="AQ626" i="1" s="1"/>
  <c r="AR626" i="1" s="1"/>
  <c r="AS626" i="1" s="1"/>
  <c r="AT626" i="1" s="1"/>
  <c r="AU626" i="1" s="1"/>
  <c r="AV626" i="1" s="1"/>
  <c r="AW626" i="1" s="1"/>
  <c r="AX626" i="1" s="1"/>
  <c r="AY626" i="1" s="1"/>
  <c r="AZ626" i="1" s="1"/>
  <c r="BA626" i="1" s="1"/>
  <c r="BB626" i="1" s="1"/>
  <c r="BC626" i="1" s="1"/>
  <c r="BD626" i="1" s="1"/>
  <c r="BE626" i="1" s="1"/>
  <c r="BF626" i="1" s="1"/>
  <c r="BG626" i="1" s="1"/>
  <c r="BH626" i="1" s="1"/>
  <c r="AO630" i="1"/>
  <c r="AP630" i="1" s="1"/>
  <c r="AQ630" i="1" s="1"/>
  <c r="AR630" i="1" s="1"/>
  <c r="AS630" i="1" s="1"/>
  <c r="AT630" i="1" s="1"/>
  <c r="AU630" i="1" s="1"/>
  <c r="AV630" i="1" s="1"/>
  <c r="AW630" i="1" s="1"/>
  <c r="AX630" i="1" s="1"/>
  <c r="AY630" i="1" s="1"/>
  <c r="AZ630" i="1" s="1"/>
  <c r="BA630" i="1" s="1"/>
  <c r="BB630" i="1" s="1"/>
  <c r="BC630" i="1" s="1"/>
  <c r="BD630" i="1" s="1"/>
  <c r="BE630" i="1" s="1"/>
  <c r="BF630" i="1" s="1"/>
  <c r="BG630" i="1" s="1"/>
  <c r="BH630" i="1" s="1"/>
  <c r="AC642" i="1"/>
  <c r="AE642" i="1"/>
  <c r="AH642" i="1"/>
  <c r="AJ642" i="1"/>
  <c r="AO645" i="1"/>
  <c r="AP645" i="1" s="1"/>
  <c r="AQ645" i="1" s="1"/>
  <c r="AR645" i="1" s="1"/>
  <c r="AS645" i="1" s="1"/>
  <c r="AT645" i="1" s="1"/>
  <c r="AU645" i="1" s="1"/>
  <c r="AV645" i="1" s="1"/>
  <c r="AW645" i="1" s="1"/>
  <c r="AX645" i="1" s="1"/>
  <c r="AY645" i="1" s="1"/>
  <c r="AZ645" i="1" s="1"/>
  <c r="BA645" i="1" s="1"/>
  <c r="BB645" i="1" s="1"/>
  <c r="BC645" i="1" s="1"/>
  <c r="BD645" i="1" s="1"/>
  <c r="BE645" i="1" s="1"/>
  <c r="BF645" i="1" s="1"/>
  <c r="BG645" i="1" s="1"/>
  <c r="BH645" i="1" s="1"/>
  <c r="AM642" i="1"/>
  <c r="AO637" i="1"/>
  <c r="AP637" i="1" s="1"/>
  <c r="AQ637" i="1" s="1"/>
  <c r="AR637" i="1" s="1"/>
  <c r="AS637" i="1" s="1"/>
  <c r="AT637" i="1" s="1"/>
  <c r="AU637" i="1" s="1"/>
  <c r="AV637" i="1" s="1"/>
  <c r="AW637" i="1" s="1"/>
  <c r="AX637" i="1" s="1"/>
  <c r="AY637" i="1" s="1"/>
  <c r="AZ637" i="1" s="1"/>
  <c r="BA637" i="1" s="1"/>
  <c r="BB637" i="1" s="1"/>
  <c r="BC637" i="1" s="1"/>
  <c r="BD637" i="1" s="1"/>
  <c r="BE637" i="1" s="1"/>
  <c r="BF637" i="1" s="1"/>
  <c r="BG637" i="1" s="1"/>
  <c r="BH637" i="1" s="1"/>
  <c r="AM639" i="1"/>
  <c r="AF639" i="1"/>
  <c r="AH639" i="1"/>
  <c r="AJ639" i="1"/>
  <c r="AC639" i="1"/>
  <c r="AN639" i="1"/>
  <c r="AA639" i="1"/>
  <c r="AL639" i="1"/>
  <c r="AE639" i="1"/>
  <c r="AG639" i="1"/>
  <c r="AI639" i="1"/>
  <c r="Z639" i="1"/>
  <c r="AO635" i="1"/>
  <c r="AP635" i="1" s="1"/>
  <c r="AQ635" i="1" s="1"/>
  <c r="AR635" i="1" s="1"/>
  <c r="AS635" i="1" s="1"/>
  <c r="AT635" i="1" s="1"/>
  <c r="AU635" i="1" s="1"/>
  <c r="AV635" i="1" s="1"/>
  <c r="AW635" i="1" s="1"/>
  <c r="AX635" i="1" s="1"/>
  <c r="AY635" i="1" s="1"/>
  <c r="AZ635" i="1" s="1"/>
  <c r="BA635" i="1" s="1"/>
  <c r="BB635" i="1" s="1"/>
  <c r="BC635" i="1" s="1"/>
  <c r="BD635" i="1" s="1"/>
  <c r="BE635" i="1" s="1"/>
  <c r="BF635" i="1" s="1"/>
  <c r="BG635" i="1" s="1"/>
  <c r="BH635" i="1" s="1"/>
  <c r="AO646" i="1"/>
  <c r="AP646" i="1" s="1"/>
  <c r="AQ646" i="1" s="1"/>
  <c r="AR646" i="1" s="1"/>
  <c r="AS646" i="1" s="1"/>
  <c r="AT646" i="1" s="1"/>
  <c r="AU646" i="1" s="1"/>
  <c r="AV646" i="1" s="1"/>
  <c r="AW646" i="1" s="1"/>
  <c r="AX646" i="1" s="1"/>
  <c r="AY646" i="1" s="1"/>
  <c r="AZ646" i="1" s="1"/>
  <c r="BA646" i="1" s="1"/>
  <c r="BB646" i="1" s="1"/>
  <c r="BC646" i="1" s="1"/>
  <c r="BD646" i="1" s="1"/>
  <c r="BE646" i="1" s="1"/>
  <c r="BF646" i="1" s="1"/>
  <c r="BG646" i="1" s="1"/>
  <c r="BH646" i="1" s="1"/>
  <c r="AO632" i="1"/>
  <c r="AP632" i="1" s="1"/>
  <c r="AQ632" i="1" s="1"/>
  <c r="AR632" i="1" s="1"/>
  <c r="AS632" i="1" s="1"/>
  <c r="AT632" i="1" s="1"/>
  <c r="AU632" i="1" s="1"/>
  <c r="AV632" i="1" s="1"/>
  <c r="AW632" i="1" s="1"/>
  <c r="AX632" i="1" s="1"/>
  <c r="AY632" i="1" s="1"/>
  <c r="AZ632" i="1" s="1"/>
  <c r="BA632" i="1" s="1"/>
  <c r="BB632" i="1" s="1"/>
  <c r="BC632" i="1" s="1"/>
  <c r="BD632" i="1" s="1"/>
  <c r="BE632" i="1" s="1"/>
  <c r="BF632" i="1" s="1"/>
  <c r="BG632" i="1" s="1"/>
  <c r="BH632" i="1" s="1"/>
  <c r="AO625" i="1"/>
  <c r="AP625" i="1" s="1"/>
  <c r="AQ625" i="1" s="1"/>
  <c r="AR625" i="1" s="1"/>
  <c r="AS625" i="1" s="1"/>
  <c r="AT625" i="1" s="1"/>
  <c r="AU625" i="1" s="1"/>
  <c r="AV625" i="1" s="1"/>
  <c r="AW625" i="1" s="1"/>
  <c r="AX625" i="1" s="1"/>
  <c r="AY625" i="1" s="1"/>
  <c r="AZ625" i="1" s="1"/>
  <c r="BA625" i="1" s="1"/>
  <c r="BB625" i="1" s="1"/>
  <c r="BC625" i="1" s="1"/>
  <c r="BD625" i="1" s="1"/>
  <c r="BE625" i="1" s="1"/>
  <c r="BF625" i="1" s="1"/>
  <c r="BG625" i="1" s="1"/>
  <c r="BH625" i="1" s="1"/>
  <c r="AO628" i="1"/>
  <c r="AP628" i="1" s="1"/>
  <c r="AQ628" i="1" s="1"/>
  <c r="AR628" i="1" s="1"/>
  <c r="AS628" i="1" s="1"/>
  <c r="AT628" i="1" s="1"/>
  <c r="AU628" i="1" s="1"/>
  <c r="AV628" i="1" s="1"/>
  <c r="AW628" i="1" s="1"/>
  <c r="AX628" i="1" s="1"/>
  <c r="AY628" i="1" s="1"/>
  <c r="AZ628" i="1" s="1"/>
  <c r="BA628" i="1" s="1"/>
  <c r="BB628" i="1" s="1"/>
  <c r="BC628" i="1" s="1"/>
  <c r="BD628" i="1" s="1"/>
  <c r="BE628" i="1" s="1"/>
  <c r="BF628" i="1" s="1"/>
  <c r="BG628" i="1" s="1"/>
  <c r="BH628" i="1" s="1"/>
  <c r="BK632" i="2"/>
  <c r="BK636" i="2"/>
  <c r="AO644" i="1"/>
  <c r="AP644" i="1" s="1"/>
  <c r="AQ644" i="1" s="1"/>
  <c r="AR644" i="1" s="1"/>
  <c r="AS644" i="1" s="1"/>
  <c r="AT644" i="1" s="1"/>
  <c r="AU644" i="1" s="1"/>
  <c r="AV644" i="1" s="1"/>
  <c r="AW644" i="1" s="1"/>
  <c r="AX644" i="1" s="1"/>
  <c r="AY644" i="1" s="1"/>
  <c r="AZ644" i="1" s="1"/>
  <c r="BA644" i="1" s="1"/>
  <c r="BB644" i="1" s="1"/>
  <c r="BC644" i="1" s="1"/>
  <c r="BD644" i="1" s="1"/>
  <c r="BE644" i="1" s="1"/>
  <c r="BF644" i="1" s="1"/>
  <c r="BG644" i="1" s="1"/>
  <c r="BH644" i="1" s="1"/>
  <c r="BK625" i="2"/>
  <c r="BK637" i="2"/>
  <c r="BK639" i="2"/>
  <c r="AD44" i="2"/>
  <c r="AE44" i="2" s="1"/>
  <c r="AF44" i="2" s="1"/>
  <c r="AG44" i="2" s="1"/>
  <c r="AH44" i="2" s="1"/>
  <c r="AI44" i="2" s="1"/>
  <c r="AJ44" i="2" s="1"/>
  <c r="AK44" i="2" s="1"/>
  <c r="AL44" i="2" s="1"/>
  <c r="AM44" i="2" s="1"/>
  <c r="AN44" i="2" s="1"/>
  <c r="AO44" i="2" s="1"/>
  <c r="AP44" i="2" s="1"/>
  <c r="AQ44" i="2" s="1"/>
  <c r="AR44" i="2" s="1"/>
  <c r="AS44" i="2" s="1"/>
  <c r="AT44" i="2" s="1"/>
  <c r="AU44" i="2" s="1"/>
  <c r="AV44" i="2" s="1"/>
  <c r="AW44" i="2" s="1"/>
  <c r="AX44" i="2" s="1"/>
  <c r="AY44" i="2" s="1"/>
  <c r="AZ44" i="2" s="1"/>
  <c r="BA44" i="2" s="1"/>
  <c r="BB44" i="2" s="1"/>
  <c r="BC44" i="2" s="1"/>
  <c r="BD44" i="2" s="1"/>
  <c r="BE44" i="2" s="1"/>
  <c r="BF44" i="2" s="1"/>
  <c r="BG44" i="2" s="1"/>
  <c r="BH44" i="2" s="1"/>
  <c r="AD60" i="2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AP60" i="2" s="1"/>
  <c r="AQ60" i="2" s="1"/>
  <c r="AR60" i="2" s="1"/>
  <c r="AS60" i="2" s="1"/>
  <c r="AT60" i="2" s="1"/>
  <c r="AU60" i="2" s="1"/>
  <c r="AV60" i="2" s="1"/>
  <c r="AW60" i="2" s="1"/>
  <c r="AX60" i="2" s="1"/>
  <c r="AY60" i="2" s="1"/>
  <c r="AZ60" i="2" s="1"/>
  <c r="BA60" i="2" s="1"/>
  <c r="BB60" i="2" s="1"/>
  <c r="BC60" i="2" s="1"/>
  <c r="BD60" i="2" s="1"/>
  <c r="BE60" i="2" s="1"/>
  <c r="BF60" i="2" s="1"/>
  <c r="BG60" i="2" s="1"/>
  <c r="BH60" i="2" s="1"/>
  <c r="AD67" i="2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AP67" i="2" s="1"/>
  <c r="AQ67" i="2" s="1"/>
  <c r="AR67" i="2" s="1"/>
  <c r="AS67" i="2" s="1"/>
  <c r="AT67" i="2" s="1"/>
  <c r="AU67" i="2" s="1"/>
  <c r="AV67" i="2" s="1"/>
  <c r="AW67" i="2" s="1"/>
  <c r="AX67" i="2" s="1"/>
  <c r="AY67" i="2" s="1"/>
  <c r="AZ67" i="2" s="1"/>
  <c r="BA67" i="2" s="1"/>
  <c r="BB67" i="2" s="1"/>
  <c r="BC67" i="2" s="1"/>
  <c r="BD67" i="2" s="1"/>
  <c r="BE67" i="2" s="1"/>
  <c r="BF67" i="2" s="1"/>
  <c r="BG67" i="2" s="1"/>
  <c r="BH67" i="2" s="1"/>
  <c r="AD53" i="2"/>
  <c r="AE53" i="2" s="1"/>
  <c r="AF53" i="2" s="1"/>
  <c r="AG53" i="2" s="1"/>
  <c r="AH53" i="2" s="1"/>
  <c r="AI53" i="2" s="1"/>
  <c r="AJ53" i="2" s="1"/>
  <c r="AK53" i="2" s="1"/>
  <c r="AL53" i="2" s="1"/>
  <c r="AM53" i="2" s="1"/>
  <c r="AN53" i="2" s="1"/>
  <c r="AO53" i="2" s="1"/>
  <c r="AP53" i="2" s="1"/>
  <c r="AQ53" i="2" s="1"/>
  <c r="AR53" i="2" s="1"/>
  <c r="AS53" i="2" s="1"/>
  <c r="AT53" i="2" s="1"/>
  <c r="AU53" i="2" s="1"/>
  <c r="AV53" i="2" s="1"/>
  <c r="AW53" i="2" s="1"/>
  <c r="AX53" i="2" s="1"/>
  <c r="AY53" i="2" s="1"/>
  <c r="AZ53" i="2" s="1"/>
  <c r="BA53" i="2" s="1"/>
  <c r="BB53" i="2" s="1"/>
  <c r="BC53" i="2" s="1"/>
  <c r="BD53" i="2" s="1"/>
  <c r="BE53" i="2" s="1"/>
  <c r="BF53" i="2" s="1"/>
  <c r="BG53" i="2" s="1"/>
  <c r="BH53" i="2" s="1"/>
  <c r="AD37" i="2"/>
  <c r="AE37" i="2" s="1"/>
  <c r="AF37" i="2" s="1"/>
  <c r="AG37" i="2" s="1"/>
  <c r="AH37" i="2" s="1"/>
  <c r="AI37" i="2" s="1"/>
  <c r="AJ37" i="2" s="1"/>
  <c r="AK37" i="2" s="1"/>
  <c r="AL37" i="2" s="1"/>
  <c r="AM37" i="2" s="1"/>
  <c r="M805" i="2"/>
  <c r="N805" i="2" s="1"/>
  <c r="O805" i="2" s="1"/>
  <c r="P805" i="2" s="1"/>
  <c r="Q805" i="2" s="1"/>
  <c r="R805" i="2" s="1"/>
  <c r="S805" i="2" s="1"/>
  <c r="T805" i="2" s="1"/>
  <c r="U805" i="2" s="1"/>
  <c r="V805" i="2" s="1"/>
  <c r="W805" i="2" s="1"/>
  <c r="X805" i="2" s="1"/>
  <c r="Y805" i="2" s="1"/>
  <c r="Z805" i="2" s="1"/>
  <c r="AA805" i="2" s="1"/>
  <c r="AB805" i="2" s="1"/>
  <c r="AC805" i="2" s="1"/>
  <c r="AD805" i="2" s="1"/>
  <c r="AE805" i="2" s="1"/>
  <c r="AF805" i="2" s="1"/>
  <c r="AG805" i="2" s="1"/>
  <c r="AH805" i="2" s="1"/>
  <c r="AI805" i="2" s="1"/>
  <c r="AJ805" i="2" s="1"/>
  <c r="AK805" i="2" s="1"/>
  <c r="AL805" i="2" s="1"/>
  <c r="AM805" i="2" s="1"/>
  <c r="AN805" i="2" s="1"/>
  <c r="AO805" i="2" s="1"/>
  <c r="AP805" i="2" s="1"/>
  <c r="AQ805" i="2" s="1"/>
  <c r="AR805" i="2" s="1"/>
  <c r="AS805" i="2" s="1"/>
  <c r="AT805" i="2" s="1"/>
  <c r="AU805" i="2" s="1"/>
  <c r="AV805" i="2" s="1"/>
  <c r="AW805" i="2" s="1"/>
  <c r="AX805" i="2" s="1"/>
  <c r="AY805" i="2" s="1"/>
  <c r="AZ805" i="2" s="1"/>
  <c r="BA805" i="2" s="1"/>
  <c r="BB805" i="2" s="1"/>
  <c r="BC805" i="2" s="1"/>
  <c r="BD805" i="2" s="1"/>
  <c r="BE805" i="2" s="1"/>
  <c r="BF805" i="2" s="1"/>
  <c r="BG805" i="2" s="1"/>
  <c r="BH805" i="2" s="1"/>
  <c r="AO724" i="2"/>
  <c r="AP724" i="2" s="1"/>
  <c r="AQ724" i="2" s="1"/>
  <c r="AR724" i="2" s="1"/>
  <c r="AS724" i="2" s="1"/>
  <c r="AT724" i="2" s="1"/>
  <c r="AU724" i="2" s="1"/>
  <c r="AV724" i="2" s="1"/>
  <c r="AW724" i="2" s="1"/>
  <c r="AX724" i="2" s="1"/>
  <c r="AY724" i="2" s="1"/>
  <c r="AZ724" i="2" s="1"/>
  <c r="BA724" i="2" s="1"/>
  <c r="BB724" i="2" s="1"/>
  <c r="BC724" i="2" s="1"/>
  <c r="BD724" i="2" s="1"/>
  <c r="BE724" i="2" s="1"/>
  <c r="BF724" i="2" s="1"/>
  <c r="BG724" i="2" s="1"/>
  <c r="BH724" i="2" s="1"/>
  <c r="AO708" i="2"/>
  <c r="AP708" i="2" s="1"/>
  <c r="AQ708" i="2" s="1"/>
  <c r="AR708" i="2" s="1"/>
  <c r="AS708" i="2" s="1"/>
  <c r="AT708" i="2" s="1"/>
  <c r="AU708" i="2" s="1"/>
  <c r="AV708" i="2" s="1"/>
  <c r="AW708" i="2" s="1"/>
  <c r="AX708" i="2" s="1"/>
  <c r="AY708" i="2" s="1"/>
  <c r="AZ708" i="2" s="1"/>
  <c r="BA708" i="2" s="1"/>
  <c r="BB708" i="2" s="1"/>
  <c r="BC708" i="2" s="1"/>
  <c r="BD708" i="2" s="1"/>
  <c r="BE708" i="2" s="1"/>
  <c r="BF708" i="2" s="1"/>
  <c r="BG708" i="2" s="1"/>
  <c r="BH708" i="2" s="1"/>
  <c r="AO717" i="2"/>
  <c r="AP717" i="2" s="1"/>
  <c r="AQ717" i="2" s="1"/>
  <c r="AR717" i="2" s="1"/>
  <c r="AS717" i="2" s="1"/>
  <c r="AT717" i="2" s="1"/>
  <c r="AU717" i="2" s="1"/>
  <c r="AV717" i="2" s="1"/>
  <c r="AW717" i="2" s="1"/>
  <c r="AX717" i="2" s="1"/>
  <c r="AY717" i="2" s="1"/>
  <c r="AZ717" i="2" s="1"/>
  <c r="BA717" i="2" s="1"/>
  <c r="BB717" i="2" s="1"/>
  <c r="BC717" i="2" s="1"/>
  <c r="BD717" i="2" s="1"/>
  <c r="BE717" i="2" s="1"/>
  <c r="BF717" i="2" s="1"/>
  <c r="BG717" i="2" s="1"/>
  <c r="BH717" i="2" s="1"/>
  <c r="AO701" i="2"/>
  <c r="AP701" i="2" s="1"/>
  <c r="AQ701" i="2" s="1"/>
  <c r="AR701" i="2" s="1"/>
  <c r="AS701" i="2" s="1"/>
  <c r="AT701" i="2" s="1"/>
  <c r="AU701" i="2" s="1"/>
  <c r="AV701" i="2" s="1"/>
  <c r="AW701" i="2" s="1"/>
  <c r="AX701" i="2" s="1"/>
  <c r="AY701" i="2" s="1"/>
  <c r="AZ701" i="2" s="1"/>
  <c r="BA701" i="2" s="1"/>
  <c r="BB701" i="2" s="1"/>
  <c r="BC701" i="2" s="1"/>
  <c r="BD701" i="2" s="1"/>
  <c r="BE701" i="2" s="1"/>
  <c r="BF701" i="2" s="1"/>
  <c r="BG701" i="2" s="1"/>
  <c r="BH701" i="2" s="1"/>
  <c r="AO731" i="2"/>
  <c r="AP731" i="2" s="1"/>
  <c r="AQ731" i="2" s="1"/>
  <c r="AR731" i="2" s="1"/>
  <c r="AS731" i="2" s="1"/>
  <c r="AT731" i="2" s="1"/>
  <c r="AU731" i="2" s="1"/>
  <c r="AV731" i="2" s="1"/>
  <c r="AW731" i="2" s="1"/>
  <c r="AX731" i="2" s="1"/>
  <c r="AY731" i="2" s="1"/>
  <c r="AZ731" i="2" s="1"/>
  <c r="BA731" i="2" s="1"/>
  <c r="BB731" i="2" s="1"/>
  <c r="BC731" i="2" s="1"/>
  <c r="BD731" i="2" s="1"/>
  <c r="BE731" i="2" s="1"/>
  <c r="BF731" i="2" s="1"/>
  <c r="BG731" i="2" s="1"/>
  <c r="BH731" i="2" s="1"/>
  <c r="L287" i="2"/>
  <c r="M287" i="2" s="1"/>
  <c r="N287" i="2" s="1"/>
  <c r="O287" i="2" s="1"/>
  <c r="P287" i="2" s="1"/>
  <c r="Q287" i="2" s="1"/>
  <c r="R287" i="2" s="1"/>
  <c r="S287" i="2" s="1"/>
  <c r="T287" i="2" s="1"/>
  <c r="U287" i="2" s="1"/>
  <c r="V287" i="2" s="1"/>
  <c r="W287" i="2" s="1"/>
  <c r="X287" i="2" s="1"/>
  <c r="Y287" i="2" s="1"/>
  <c r="Z287" i="2" s="1"/>
  <c r="AA287" i="2" s="1"/>
  <c r="AB287" i="2" s="1"/>
  <c r="AC287" i="2" s="1"/>
  <c r="AD287" i="2" s="1"/>
  <c r="AE287" i="2" s="1"/>
  <c r="AF287" i="2" s="1"/>
  <c r="AG287" i="2" s="1"/>
  <c r="AH287" i="2" s="1"/>
  <c r="AI287" i="2" s="1"/>
  <c r="AJ287" i="2" s="1"/>
  <c r="AK287" i="2" s="1"/>
  <c r="AL287" i="2" s="1"/>
  <c r="AM287" i="2" s="1"/>
  <c r="AN287" i="2" s="1"/>
  <c r="AO287" i="2" s="1"/>
  <c r="AP287" i="2" s="1"/>
  <c r="AQ287" i="2" s="1"/>
  <c r="AR287" i="2" s="1"/>
  <c r="AS287" i="2" s="1"/>
  <c r="AT287" i="2" s="1"/>
  <c r="AU287" i="2" s="1"/>
  <c r="AV287" i="2" s="1"/>
  <c r="AW287" i="2" s="1"/>
  <c r="AX287" i="2" s="1"/>
  <c r="AY287" i="2" s="1"/>
  <c r="AZ287" i="2" s="1"/>
  <c r="BA287" i="2" s="1"/>
  <c r="BB287" i="2" s="1"/>
  <c r="BC287" i="2" s="1"/>
  <c r="BD287" i="2" s="1"/>
  <c r="BE287" i="2" s="1"/>
  <c r="BF287" i="2" s="1"/>
  <c r="BG287" i="2" s="1"/>
  <c r="BH287" i="2" s="1"/>
  <c r="L257" i="2"/>
  <c r="M257" i="2" s="1"/>
  <c r="N257" i="2" s="1"/>
  <c r="O257" i="2" s="1"/>
  <c r="P257" i="2" s="1"/>
  <c r="Q257" i="2" s="1"/>
  <c r="R257" i="2" s="1"/>
  <c r="S257" i="2" s="1"/>
  <c r="T257" i="2" s="1"/>
  <c r="U257" i="2" s="1"/>
  <c r="V257" i="2" s="1"/>
  <c r="W257" i="2" s="1"/>
  <c r="X257" i="2" s="1"/>
  <c r="Y257" i="2" s="1"/>
  <c r="Z257" i="2" s="1"/>
  <c r="AA257" i="2" s="1"/>
  <c r="AB257" i="2" s="1"/>
  <c r="AC257" i="2" s="1"/>
  <c r="AD257" i="2" s="1"/>
  <c r="AE257" i="2" s="1"/>
  <c r="AF257" i="2" s="1"/>
  <c r="AG257" i="2" s="1"/>
  <c r="AH257" i="2" s="1"/>
  <c r="AI257" i="2" s="1"/>
  <c r="AJ257" i="2" s="1"/>
  <c r="AK257" i="2" s="1"/>
  <c r="AL257" i="2" s="1"/>
  <c r="AM257" i="2" s="1"/>
  <c r="AN257" i="2" s="1"/>
  <c r="AO257" i="2" s="1"/>
  <c r="AP257" i="2" s="1"/>
  <c r="AQ257" i="2" s="1"/>
  <c r="AR257" i="2" s="1"/>
  <c r="AS257" i="2" s="1"/>
  <c r="AT257" i="2" s="1"/>
  <c r="AU257" i="2" s="1"/>
  <c r="AV257" i="2" s="1"/>
  <c r="AW257" i="2" s="1"/>
  <c r="AX257" i="2" s="1"/>
  <c r="AY257" i="2" s="1"/>
  <c r="AZ257" i="2" s="1"/>
  <c r="BA257" i="2" s="1"/>
  <c r="BB257" i="2" s="1"/>
  <c r="BC257" i="2" s="1"/>
  <c r="BD257" i="2" s="1"/>
  <c r="BE257" i="2" s="1"/>
  <c r="BF257" i="2" s="1"/>
  <c r="BG257" i="2" s="1"/>
  <c r="BH257" i="2" s="1"/>
  <c r="L264" i="2"/>
  <c r="M264" i="2" s="1"/>
  <c r="N264" i="2" s="1"/>
  <c r="O264" i="2" s="1"/>
  <c r="P264" i="2" s="1"/>
  <c r="Q264" i="2" s="1"/>
  <c r="R264" i="2" s="1"/>
  <c r="S264" i="2" s="1"/>
  <c r="T264" i="2" s="1"/>
  <c r="U264" i="2" s="1"/>
  <c r="V264" i="2" s="1"/>
  <c r="W264" i="2" s="1"/>
  <c r="X264" i="2" s="1"/>
  <c r="Y264" i="2" s="1"/>
  <c r="Z264" i="2" s="1"/>
  <c r="AA264" i="2" s="1"/>
  <c r="AB264" i="2" s="1"/>
  <c r="AC264" i="2" s="1"/>
  <c r="AD264" i="2" s="1"/>
  <c r="AE264" i="2" s="1"/>
  <c r="AF264" i="2" s="1"/>
  <c r="AG264" i="2" s="1"/>
  <c r="AH264" i="2" s="1"/>
  <c r="AI264" i="2" s="1"/>
  <c r="AJ264" i="2" s="1"/>
  <c r="AK264" i="2" s="1"/>
  <c r="AL264" i="2" s="1"/>
  <c r="AM264" i="2" s="1"/>
  <c r="AN264" i="2" s="1"/>
  <c r="AO264" i="2" s="1"/>
  <c r="AP264" i="2" s="1"/>
  <c r="AQ264" i="2" s="1"/>
  <c r="AR264" i="2" s="1"/>
  <c r="AS264" i="2" s="1"/>
  <c r="AT264" i="2" s="1"/>
  <c r="AU264" i="2" s="1"/>
  <c r="AV264" i="2" s="1"/>
  <c r="AW264" i="2" s="1"/>
  <c r="AX264" i="2" s="1"/>
  <c r="AY264" i="2" s="1"/>
  <c r="AZ264" i="2" s="1"/>
  <c r="BA264" i="2" s="1"/>
  <c r="BB264" i="2" s="1"/>
  <c r="BC264" i="2" s="1"/>
  <c r="BD264" i="2" s="1"/>
  <c r="BE264" i="2" s="1"/>
  <c r="BF264" i="2" s="1"/>
  <c r="BG264" i="2" s="1"/>
  <c r="BH264" i="2" s="1"/>
  <c r="L273" i="2"/>
  <c r="M273" i="2" s="1"/>
  <c r="N273" i="2" s="1"/>
  <c r="O273" i="2" s="1"/>
  <c r="P273" i="2" s="1"/>
  <c r="Q273" i="2" s="1"/>
  <c r="R273" i="2" s="1"/>
  <c r="S273" i="2" s="1"/>
  <c r="T273" i="2" s="1"/>
  <c r="U273" i="2" s="1"/>
  <c r="V273" i="2" s="1"/>
  <c r="W273" i="2" s="1"/>
  <c r="X273" i="2" s="1"/>
  <c r="Y273" i="2" s="1"/>
  <c r="Z273" i="2" s="1"/>
  <c r="AA273" i="2" s="1"/>
  <c r="AB273" i="2" s="1"/>
  <c r="AC273" i="2" s="1"/>
  <c r="AD273" i="2" s="1"/>
  <c r="AE273" i="2" s="1"/>
  <c r="AF273" i="2" s="1"/>
  <c r="AG273" i="2" s="1"/>
  <c r="AH273" i="2" s="1"/>
  <c r="AI273" i="2" s="1"/>
  <c r="AJ273" i="2" s="1"/>
  <c r="AK273" i="2" s="1"/>
  <c r="AL273" i="2" s="1"/>
  <c r="AM273" i="2" s="1"/>
  <c r="AN273" i="2" s="1"/>
  <c r="AO273" i="2" s="1"/>
  <c r="AP273" i="2" s="1"/>
  <c r="AQ273" i="2" s="1"/>
  <c r="AR273" i="2" s="1"/>
  <c r="AS273" i="2" s="1"/>
  <c r="AT273" i="2" s="1"/>
  <c r="AU273" i="2" s="1"/>
  <c r="AV273" i="2" s="1"/>
  <c r="AW273" i="2" s="1"/>
  <c r="AX273" i="2" s="1"/>
  <c r="AY273" i="2" s="1"/>
  <c r="AZ273" i="2" s="1"/>
  <c r="BA273" i="2" s="1"/>
  <c r="BB273" i="2" s="1"/>
  <c r="BC273" i="2" s="1"/>
  <c r="BD273" i="2" s="1"/>
  <c r="BE273" i="2" s="1"/>
  <c r="BF273" i="2" s="1"/>
  <c r="BG273" i="2" s="1"/>
  <c r="BH273" i="2" s="1"/>
  <c r="L280" i="2"/>
  <c r="M280" i="2" s="1"/>
  <c r="N280" i="2" s="1"/>
  <c r="O280" i="2" s="1"/>
  <c r="P280" i="2" s="1"/>
  <c r="Q280" i="2" s="1"/>
  <c r="R280" i="2" s="1"/>
  <c r="S280" i="2" s="1"/>
  <c r="T280" i="2" s="1"/>
  <c r="U280" i="2" s="1"/>
  <c r="V280" i="2" s="1"/>
  <c r="W280" i="2" s="1"/>
  <c r="X280" i="2" s="1"/>
  <c r="Y280" i="2" s="1"/>
  <c r="Z280" i="2" s="1"/>
  <c r="AA280" i="2" s="1"/>
  <c r="AB280" i="2" s="1"/>
  <c r="AC280" i="2" s="1"/>
  <c r="AD280" i="2" s="1"/>
  <c r="AE280" i="2" s="1"/>
  <c r="AF280" i="2" s="1"/>
  <c r="AG280" i="2" s="1"/>
  <c r="AH280" i="2" s="1"/>
  <c r="AI280" i="2" s="1"/>
  <c r="AJ280" i="2" s="1"/>
  <c r="AK280" i="2" s="1"/>
  <c r="AL280" i="2" s="1"/>
  <c r="AM280" i="2" s="1"/>
  <c r="AN280" i="2" s="1"/>
  <c r="AO280" i="2" s="1"/>
  <c r="AP280" i="2" s="1"/>
  <c r="AQ280" i="2" s="1"/>
  <c r="AR280" i="2" s="1"/>
  <c r="AS280" i="2" s="1"/>
  <c r="AT280" i="2" s="1"/>
  <c r="AU280" i="2" s="1"/>
  <c r="AV280" i="2" s="1"/>
  <c r="AW280" i="2" s="1"/>
  <c r="AX280" i="2" s="1"/>
  <c r="AY280" i="2" s="1"/>
  <c r="AZ280" i="2" s="1"/>
  <c r="BA280" i="2" s="1"/>
  <c r="BB280" i="2" s="1"/>
  <c r="BC280" i="2" s="1"/>
  <c r="BD280" i="2" s="1"/>
  <c r="BE280" i="2" s="1"/>
  <c r="BF280" i="2" s="1"/>
  <c r="BG280" i="2" s="1"/>
  <c r="BH280" i="2" s="1"/>
  <c r="BK291" i="2"/>
  <c r="AO324" i="2"/>
  <c r="AP324" i="2" s="1"/>
  <c r="AQ324" i="2" s="1"/>
  <c r="AR324" i="2" s="1"/>
  <c r="AS324" i="2" s="1"/>
  <c r="AT324" i="2" s="1"/>
  <c r="AU324" i="2" s="1"/>
  <c r="AV324" i="2" s="1"/>
  <c r="AW324" i="2" s="1"/>
  <c r="AX324" i="2" s="1"/>
  <c r="AY324" i="2" s="1"/>
  <c r="AZ324" i="2" s="1"/>
  <c r="BA324" i="2" s="1"/>
  <c r="BB324" i="2" s="1"/>
  <c r="BC324" i="2" s="1"/>
  <c r="BD324" i="2" s="1"/>
  <c r="BE324" i="2" s="1"/>
  <c r="BF324" i="2" s="1"/>
  <c r="BG324" i="2" s="1"/>
  <c r="BH324" i="2" s="1"/>
  <c r="AO243" i="2"/>
  <c r="AP243" i="2" s="1"/>
  <c r="AQ243" i="2" s="1"/>
  <c r="AR243" i="2" s="1"/>
  <c r="AS243" i="2" s="1"/>
  <c r="AT243" i="2" s="1"/>
  <c r="AU243" i="2" s="1"/>
  <c r="AV243" i="2" s="1"/>
  <c r="AW243" i="2" s="1"/>
  <c r="AX243" i="2" s="1"/>
  <c r="AY243" i="2" s="1"/>
  <c r="AZ243" i="2" s="1"/>
  <c r="BA243" i="2" s="1"/>
  <c r="BB243" i="2" s="1"/>
  <c r="BC243" i="2" s="1"/>
  <c r="BD243" i="2" s="1"/>
  <c r="BE243" i="2" s="1"/>
  <c r="BF243" i="2" s="1"/>
  <c r="BG243" i="2" s="1"/>
  <c r="BH243" i="2" s="1"/>
  <c r="AD606" i="2"/>
  <c r="AE606" i="2" s="1"/>
  <c r="AF606" i="2" s="1"/>
  <c r="AG606" i="2" s="1"/>
  <c r="AH606" i="2" s="1"/>
  <c r="AI606" i="2" s="1"/>
  <c r="AJ606" i="2" s="1"/>
  <c r="AK606" i="2" s="1"/>
  <c r="AL606" i="2" s="1"/>
  <c r="AM606" i="2" s="1"/>
  <c r="AN606" i="2" s="1"/>
  <c r="AO606" i="2" s="1"/>
  <c r="AP606" i="2" s="1"/>
  <c r="AQ606" i="2" s="1"/>
  <c r="AR606" i="2" s="1"/>
  <c r="AS606" i="2" s="1"/>
  <c r="AT606" i="2" s="1"/>
  <c r="AU606" i="2" s="1"/>
  <c r="AV606" i="2" s="1"/>
  <c r="AW606" i="2" s="1"/>
  <c r="AX606" i="2" s="1"/>
  <c r="AY606" i="2" s="1"/>
  <c r="AZ606" i="2" s="1"/>
  <c r="BA606" i="2" s="1"/>
  <c r="BB606" i="2" s="1"/>
  <c r="BC606" i="2" s="1"/>
  <c r="BD606" i="2" s="1"/>
  <c r="BE606" i="2" s="1"/>
  <c r="BF606" i="2" s="1"/>
  <c r="BG606" i="2" s="1"/>
  <c r="BH606" i="2" s="1"/>
  <c r="AD590" i="2"/>
  <c r="AE590" i="2" s="1"/>
  <c r="AF590" i="2" s="1"/>
  <c r="AG590" i="2" s="1"/>
  <c r="AH590" i="2" s="1"/>
  <c r="AI590" i="2" s="1"/>
  <c r="AJ590" i="2" s="1"/>
  <c r="AK590" i="2" s="1"/>
  <c r="AL590" i="2" s="1"/>
  <c r="AM590" i="2" s="1"/>
  <c r="AN590" i="2" s="1"/>
  <c r="AO590" i="2" s="1"/>
  <c r="AP590" i="2" s="1"/>
  <c r="AQ590" i="2" s="1"/>
  <c r="AR590" i="2" s="1"/>
  <c r="AS590" i="2" s="1"/>
  <c r="AT590" i="2" s="1"/>
  <c r="AU590" i="2" s="1"/>
  <c r="AV590" i="2" s="1"/>
  <c r="AW590" i="2" s="1"/>
  <c r="AX590" i="2" s="1"/>
  <c r="AY590" i="2" s="1"/>
  <c r="AZ590" i="2" s="1"/>
  <c r="BA590" i="2" s="1"/>
  <c r="BB590" i="2" s="1"/>
  <c r="BC590" i="2" s="1"/>
  <c r="BD590" i="2" s="1"/>
  <c r="BE590" i="2" s="1"/>
  <c r="BF590" i="2" s="1"/>
  <c r="BG590" i="2" s="1"/>
  <c r="BH590" i="2" s="1"/>
  <c r="AO236" i="2"/>
  <c r="AP236" i="2" s="1"/>
  <c r="AQ236" i="2" s="1"/>
  <c r="AR236" i="2" s="1"/>
  <c r="AS236" i="2" s="1"/>
  <c r="AT236" i="2" s="1"/>
  <c r="AU236" i="2" s="1"/>
  <c r="AV236" i="2" s="1"/>
  <c r="AW236" i="2" s="1"/>
  <c r="AX236" i="2" s="1"/>
  <c r="AY236" i="2" s="1"/>
  <c r="AZ236" i="2" s="1"/>
  <c r="BA236" i="2" s="1"/>
  <c r="BB236" i="2" s="1"/>
  <c r="BC236" i="2" s="1"/>
  <c r="BD236" i="2" s="1"/>
  <c r="BE236" i="2" s="1"/>
  <c r="BF236" i="2" s="1"/>
  <c r="BG236" i="2" s="1"/>
  <c r="BH236" i="2" s="1"/>
  <c r="AO347" i="2"/>
  <c r="AP347" i="2" s="1"/>
  <c r="AQ347" i="2" s="1"/>
  <c r="AR347" i="2" s="1"/>
  <c r="AS347" i="2" s="1"/>
  <c r="AT347" i="2" s="1"/>
  <c r="AU347" i="2" s="1"/>
  <c r="AV347" i="2" s="1"/>
  <c r="AW347" i="2" s="1"/>
  <c r="AX347" i="2" s="1"/>
  <c r="AY347" i="2" s="1"/>
  <c r="AZ347" i="2" s="1"/>
  <c r="BA347" i="2" s="1"/>
  <c r="BB347" i="2" s="1"/>
  <c r="BC347" i="2" s="1"/>
  <c r="BD347" i="2" s="1"/>
  <c r="BE347" i="2" s="1"/>
  <c r="BF347" i="2" s="1"/>
  <c r="BG347" i="2" s="1"/>
  <c r="BH347" i="2" s="1"/>
  <c r="AD95" i="2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AP95" i="2" s="1"/>
  <c r="AQ95" i="2" s="1"/>
  <c r="AR95" i="2" s="1"/>
  <c r="AS95" i="2" s="1"/>
  <c r="AT95" i="2" s="1"/>
  <c r="AU95" i="2" s="1"/>
  <c r="AV95" i="2" s="1"/>
  <c r="AW95" i="2" s="1"/>
  <c r="AX95" i="2" s="1"/>
  <c r="AY95" i="2" s="1"/>
  <c r="AZ95" i="2" s="1"/>
  <c r="BA95" i="2" s="1"/>
  <c r="BB95" i="2" s="1"/>
  <c r="BC95" i="2" s="1"/>
  <c r="BD95" i="2" s="1"/>
  <c r="BE95" i="2" s="1"/>
  <c r="BF95" i="2" s="1"/>
  <c r="BG95" i="2" s="1"/>
  <c r="BH95" i="2" s="1"/>
  <c r="AO317" i="2"/>
  <c r="AP317" i="2" s="1"/>
  <c r="AQ317" i="2" s="1"/>
  <c r="AR317" i="2" s="1"/>
  <c r="AS317" i="2" s="1"/>
  <c r="AT317" i="2" s="1"/>
  <c r="AU317" i="2" s="1"/>
  <c r="AV317" i="2" s="1"/>
  <c r="AW317" i="2" s="1"/>
  <c r="AX317" i="2" s="1"/>
  <c r="AY317" i="2" s="1"/>
  <c r="AZ317" i="2" s="1"/>
  <c r="BA317" i="2" s="1"/>
  <c r="BB317" i="2" s="1"/>
  <c r="BC317" i="2" s="1"/>
  <c r="BD317" i="2" s="1"/>
  <c r="BE317" i="2" s="1"/>
  <c r="BF317" i="2" s="1"/>
  <c r="BG317" i="2" s="1"/>
  <c r="BH317" i="2" s="1"/>
  <c r="AD88" i="2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AP88" i="2" s="1"/>
  <c r="AQ88" i="2" s="1"/>
  <c r="AR88" i="2" s="1"/>
  <c r="AS88" i="2" s="1"/>
  <c r="AT88" i="2" s="1"/>
  <c r="AU88" i="2" s="1"/>
  <c r="AV88" i="2" s="1"/>
  <c r="AW88" i="2" s="1"/>
  <c r="AX88" i="2" s="1"/>
  <c r="AY88" i="2" s="1"/>
  <c r="AZ88" i="2" s="1"/>
  <c r="BA88" i="2" s="1"/>
  <c r="BB88" i="2" s="1"/>
  <c r="BC88" i="2" s="1"/>
  <c r="BD88" i="2" s="1"/>
  <c r="BE88" i="2" s="1"/>
  <c r="BF88" i="2" s="1"/>
  <c r="BG88" i="2" s="1"/>
  <c r="BH88" i="2" s="1"/>
  <c r="AO220" i="2"/>
  <c r="AP220" i="2" s="1"/>
  <c r="AQ220" i="2" s="1"/>
  <c r="AR220" i="2" s="1"/>
  <c r="AS220" i="2" s="1"/>
  <c r="AT220" i="2" s="1"/>
  <c r="AU220" i="2" s="1"/>
  <c r="AV220" i="2" s="1"/>
  <c r="AW220" i="2" s="1"/>
  <c r="AX220" i="2" s="1"/>
  <c r="AY220" i="2" s="1"/>
  <c r="AZ220" i="2" s="1"/>
  <c r="BA220" i="2" s="1"/>
  <c r="BB220" i="2" s="1"/>
  <c r="BC220" i="2" s="1"/>
  <c r="BD220" i="2" s="1"/>
  <c r="BE220" i="2" s="1"/>
  <c r="BF220" i="2" s="1"/>
  <c r="BG220" i="2" s="1"/>
  <c r="BH220" i="2" s="1"/>
  <c r="AO301" i="2"/>
  <c r="AP301" i="2" s="1"/>
  <c r="AQ301" i="2" s="1"/>
  <c r="AR301" i="2" s="1"/>
  <c r="AS301" i="2" s="1"/>
  <c r="AT301" i="2" s="1"/>
  <c r="AU301" i="2" s="1"/>
  <c r="AV301" i="2" s="1"/>
  <c r="AW301" i="2" s="1"/>
  <c r="AX301" i="2" s="1"/>
  <c r="AY301" i="2" s="1"/>
  <c r="AZ301" i="2" s="1"/>
  <c r="BA301" i="2" s="1"/>
  <c r="BB301" i="2" s="1"/>
  <c r="BC301" i="2" s="1"/>
  <c r="BD301" i="2" s="1"/>
  <c r="BE301" i="2" s="1"/>
  <c r="BF301" i="2" s="1"/>
  <c r="BG301" i="2" s="1"/>
  <c r="BH301" i="2" s="1"/>
  <c r="AD597" i="2"/>
  <c r="AE597" i="2" s="1"/>
  <c r="AF597" i="2" s="1"/>
  <c r="AG597" i="2" s="1"/>
  <c r="AH597" i="2" s="1"/>
  <c r="AI597" i="2" s="1"/>
  <c r="AJ597" i="2" s="1"/>
  <c r="AK597" i="2" s="1"/>
  <c r="AL597" i="2" s="1"/>
  <c r="AM597" i="2" s="1"/>
  <c r="AN597" i="2" s="1"/>
  <c r="AO597" i="2" s="1"/>
  <c r="AP597" i="2" s="1"/>
  <c r="AQ597" i="2" s="1"/>
  <c r="AR597" i="2" s="1"/>
  <c r="AS597" i="2" s="1"/>
  <c r="AT597" i="2" s="1"/>
  <c r="AU597" i="2" s="1"/>
  <c r="AV597" i="2" s="1"/>
  <c r="AW597" i="2" s="1"/>
  <c r="AX597" i="2" s="1"/>
  <c r="AY597" i="2" s="1"/>
  <c r="AZ597" i="2" s="1"/>
  <c r="BA597" i="2" s="1"/>
  <c r="BB597" i="2" s="1"/>
  <c r="BC597" i="2" s="1"/>
  <c r="BD597" i="2" s="1"/>
  <c r="BE597" i="2" s="1"/>
  <c r="BF597" i="2" s="1"/>
  <c r="BG597" i="2" s="1"/>
  <c r="BH597" i="2" s="1"/>
  <c r="AO361" i="2"/>
  <c r="AP361" i="2" s="1"/>
  <c r="AQ361" i="2" s="1"/>
  <c r="AR361" i="2" s="1"/>
  <c r="AS361" i="2" s="1"/>
  <c r="AT361" i="2" s="1"/>
  <c r="AU361" i="2" s="1"/>
  <c r="AV361" i="2" s="1"/>
  <c r="AW361" i="2" s="1"/>
  <c r="AX361" i="2" s="1"/>
  <c r="AY361" i="2" s="1"/>
  <c r="AZ361" i="2" s="1"/>
  <c r="BA361" i="2" s="1"/>
  <c r="BB361" i="2" s="1"/>
  <c r="BC361" i="2" s="1"/>
  <c r="BD361" i="2" s="1"/>
  <c r="BE361" i="2" s="1"/>
  <c r="BF361" i="2" s="1"/>
  <c r="BG361" i="2" s="1"/>
  <c r="BH361" i="2" s="1"/>
  <c r="AO227" i="2"/>
  <c r="AP227" i="2" s="1"/>
  <c r="AQ227" i="2" s="1"/>
  <c r="AR227" i="2" s="1"/>
  <c r="AS227" i="2" s="1"/>
  <c r="AT227" i="2" s="1"/>
  <c r="AU227" i="2" s="1"/>
  <c r="AV227" i="2" s="1"/>
  <c r="AW227" i="2" s="1"/>
  <c r="AX227" i="2" s="1"/>
  <c r="AY227" i="2" s="1"/>
  <c r="AZ227" i="2" s="1"/>
  <c r="BA227" i="2" s="1"/>
  <c r="BB227" i="2" s="1"/>
  <c r="BC227" i="2" s="1"/>
  <c r="BD227" i="2" s="1"/>
  <c r="BE227" i="2" s="1"/>
  <c r="BF227" i="2" s="1"/>
  <c r="BG227" i="2" s="1"/>
  <c r="BH227" i="2" s="1"/>
  <c r="AD74" i="2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AP74" i="2" s="1"/>
  <c r="AQ74" i="2" s="1"/>
  <c r="AR74" i="2" s="1"/>
  <c r="AS74" i="2" s="1"/>
  <c r="AT74" i="2" s="1"/>
  <c r="AU74" i="2" s="1"/>
  <c r="AV74" i="2" s="1"/>
  <c r="AW74" i="2" s="1"/>
  <c r="AX74" i="2" s="1"/>
  <c r="AY74" i="2" s="1"/>
  <c r="AZ74" i="2" s="1"/>
  <c r="BA74" i="2" s="1"/>
  <c r="BB74" i="2" s="1"/>
  <c r="BC74" i="2" s="1"/>
  <c r="BD74" i="2" s="1"/>
  <c r="BE74" i="2" s="1"/>
  <c r="BF74" i="2" s="1"/>
  <c r="BG74" i="2" s="1"/>
  <c r="BH74" i="2" s="1"/>
  <c r="AD620" i="2"/>
  <c r="AE620" i="2" s="1"/>
  <c r="AF620" i="2" s="1"/>
  <c r="AG620" i="2" s="1"/>
  <c r="AH620" i="2" s="1"/>
  <c r="AI620" i="2" s="1"/>
  <c r="AJ620" i="2" s="1"/>
  <c r="AK620" i="2" s="1"/>
  <c r="AL620" i="2" s="1"/>
  <c r="AM620" i="2" s="1"/>
  <c r="AN620" i="2" s="1"/>
  <c r="AO620" i="2" s="1"/>
  <c r="AP620" i="2" s="1"/>
  <c r="AQ620" i="2" s="1"/>
  <c r="AR620" i="2" s="1"/>
  <c r="AS620" i="2" s="1"/>
  <c r="AT620" i="2" s="1"/>
  <c r="AU620" i="2" s="1"/>
  <c r="AV620" i="2" s="1"/>
  <c r="AW620" i="2" s="1"/>
  <c r="AX620" i="2" s="1"/>
  <c r="AY620" i="2" s="1"/>
  <c r="AZ620" i="2" s="1"/>
  <c r="BA620" i="2" s="1"/>
  <c r="BB620" i="2" s="1"/>
  <c r="BC620" i="2" s="1"/>
  <c r="BD620" i="2" s="1"/>
  <c r="BE620" i="2" s="1"/>
  <c r="BF620" i="2" s="1"/>
  <c r="BG620" i="2" s="1"/>
  <c r="BH620" i="2" s="1"/>
  <c r="AO331" i="2"/>
  <c r="AP331" i="2" s="1"/>
  <c r="AQ331" i="2" s="1"/>
  <c r="AR331" i="2" s="1"/>
  <c r="AS331" i="2" s="1"/>
  <c r="AT331" i="2" s="1"/>
  <c r="AU331" i="2" s="1"/>
  <c r="AV331" i="2" s="1"/>
  <c r="AW331" i="2" s="1"/>
  <c r="AX331" i="2" s="1"/>
  <c r="AY331" i="2" s="1"/>
  <c r="AZ331" i="2" s="1"/>
  <c r="BA331" i="2" s="1"/>
  <c r="BB331" i="2" s="1"/>
  <c r="BC331" i="2" s="1"/>
  <c r="BD331" i="2" s="1"/>
  <c r="BE331" i="2" s="1"/>
  <c r="BF331" i="2" s="1"/>
  <c r="BG331" i="2" s="1"/>
  <c r="BH331" i="2" s="1"/>
  <c r="AD613" i="2"/>
  <c r="AE613" i="2" s="1"/>
  <c r="AF613" i="2" s="1"/>
  <c r="AG613" i="2" s="1"/>
  <c r="AH613" i="2" s="1"/>
  <c r="AI613" i="2" s="1"/>
  <c r="AJ613" i="2" s="1"/>
  <c r="AK613" i="2" s="1"/>
  <c r="AL613" i="2" s="1"/>
  <c r="AM613" i="2" s="1"/>
  <c r="AN613" i="2" s="1"/>
  <c r="AO613" i="2" s="1"/>
  <c r="AP613" i="2" s="1"/>
  <c r="AQ613" i="2" s="1"/>
  <c r="AR613" i="2" s="1"/>
  <c r="AS613" i="2" s="1"/>
  <c r="AT613" i="2" s="1"/>
  <c r="AU613" i="2" s="1"/>
  <c r="AV613" i="2" s="1"/>
  <c r="AW613" i="2" s="1"/>
  <c r="AX613" i="2" s="1"/>
  <c r="AY613" i="2" s="1"/>
  <c r="AZ613" i="2" s="1"/>
  <c r="BA613" i="2" s="1"/>
  <c r="BB613" i="2" s="1"/>
  <c r="BC613" i="2" s="1"/>
  <c r="BD613" i="2" s="1"/>
  <c r="BE613" i="2" s="1"/>
  <c r="BF613" i="2" s="1"/>
  <c r="BG613" i="2" s="1"/>
  <c r="BH613" i="2" s="1"/>
  <c r="AO338" i="2"/>
  <c r="AP338" i="2" s="1"/>
  <c r="AQ338" i="2" s="1"/>
  <c r="AR338" i="2" s="1"/>
  <c r="AS338" i="2" s="1"/>
  <c r="AT338" i="2" s="1"/>
  <c r="AU338" i="2" s="1"/>
  <c r="AV338" i="2" s="1"/>
  <c r="AW338" i="2" s="1"/>
  <c r="AX338" i="2" s="1"/>
  <c r="AY338" i="2" s="1"/>
  <c r="AZ338" i="2" s="1"/>
  <c r="BA338" i="2" s="1"/>
  <c r="BB338" i="2" s="1"/>
  <c r="BC338" i="2" s="1"/>
  <c r="BD338" i="2" s="1"/>
  <c r="BE338" i="2" s="1"/>
  <c r="BF338" i="2" s="1"/>
  <c r="BG338" i="2" s="1"/>
  <c r="BH338" i="2" s="1"/>
  <c r="AO250" i="2"/>
  <c r="AP250" i="2" s="1"/>
  <c r="AQ250" i="2" s="1"/>
  <c r="AR250" i="2" s="1"/>
  <c r="AS250" i="2" s="1"/>
  <c r="AT250" i="2" s="1"/>
  <c r="AU250" i="2" s="1"/>
  <c r="AV250" i="2" s="1"/>
  <c r="AW250" i="2" s="1"/>
  <c r="AX250" i="2" s="1"/>
  <c r="AY250" i="2" s="1"/>
  <c r="AZ250" i="2" s="1"/>
  <c r="BA250" i="2" s="1"/>
  <c r="BB250" i="2" s="1"/>
  <c r="BC250" i="2" s="1"/>
  <c r="BD250" i="2" s="1"/>
  <c r="BE250" i="2" s="1"/>
  <c r="BF250" i="2" s="1"/>
  <c r="BG250" i="2" s="1"/>
  <c r="BH250" i="2" s="1"/>
  <c r="AO354" i="2"/>
  <c r="AP354" i="2" s="1"/>
  <c r="AQ354" i="2" s="1"/>
  <c r="AR354" i="2" s="1"/>
  <c r="AS354" i="2" s="1"/>
  <c r="AT354" i="2" s="1"/>
  <c r="AU354" i="2" s="1"/>
  <c r="AV354" i="2" s="1"/>
  <c r="AW354" i="2" s="1"/>
  <c r="AX354" i="2" s="1"/>
  <c r="AY354" i="2" s="1"/>
  <c r="AZ354" i="2" s="1"/>
  <c r="BA354" i="2" s="1"/>
  <c r="BB354" i="2" s="1"/>
  <c r="BC354" i="2" s="1"/>
  <c r="BD354" i="2" s="1"/>
  <c r="BE354" i="2" s="1"/>
  <c r="BF354" i="2" s="1"/>
  <c r="BG354" i="2" s="1"/>
  <c r="BH354" i="2" s="1"/>
  <c r="AO310" i="2"/>
  <c r="AP310" i="2" s="1"/>
  <c r="AQ310" i="2" s="1"/>
  <c r="AR310" i="2" s="1"/>
  <c r="AS310" i="2" s="1"/>
  <c r="AT310" i="2" s="1"/>
  <c r="AU310" i="2" s="1"/>
  <c r="AV310" i="2" s="1"/>
  <c r="AW310" i="2" s="1"/>
  <c r="AX310" i="2" s="1"/>
  <c r="AY310" i="2" s="1"/>
  <c r="AZ310" i="2" s="1"/>
  <c r="BA310" i="2" s="1"/>
  <c r="BB310" i="2" s="1"/>
  <c r="BC310" i="2" s="1"/>
  <c r="BD310" i="2" s="1"/>
  <c r="BE310" i="2" s="1"/>
  <c r="BF310" i="2" s="1"/>
  <c r="BG310" i="2" s="1"/>
  <c r="BH310" i="2" s="1"/>
  <c r="K73" i="2"/>
  <c r="BK73" i="2" s="1"/>
  <c r="AO102" i="2"/>
  <c r="AP102" i="2" s="1"/>
  <c r="AQ102" i="2" s="1"/>
  <c r="AR102" i="2" s="1"/>
  <c r="AS102" i="2" s="1"/>
  <c r="AT102" i="2" s="1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AQ805" i="1"/>
  <c r="AY805" i="1"/>
  <c r="AV805" i="1"/>
  <c r="BE805" i="1"/>
  <c r="BD805" i="1"/>
  <c r="M34" i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Y34" i="1" s="1"/>
  <c r="Z34" i="1" s="1"/>
  <c r="AA34" i="1" s="1"/>
  <c r="AB34" i="1" s="1"/>
  <c r="AC34" i="1" s="1"/>
  <c r="AD34" i="1" s="1"/>
  <c r="AE34" i="1" s="1"/>
  <c r="AF34" i="1" s="1"/>
  <c r="AG34" i="1" s="1"/>
  <c r="AH34" i="1" s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L34" i="2"/>
  <c r="M34" i="2" s="1"/>
  <c r="N34" i="2" s="1"/>
  <c r="O34" i="2" s="1"/>
  <c r="BH805" i="1"/>
  <c r="BC805" i="1"/>
  <c r="K547" i="2"/>
  <c r="BG805" i="1"/>
  <c r="AP805" i="1"/>
  <c r="BB805" i="1"/>
  <c r="AX805" i="1"/>
  <c r="AZ805" i="1"/>
  <c r="AR805" i="1"/>
  <c r="P543" i="1"/>
  <c r="O547" i="1"/>
  <c r="AB515" i="2"/>
  <c r="AI515" i="2"/>
  <c r="AF515" i="2"/>
  <c r="AE515" i="2"/>
  <c r="AA515" i="2"/>
  <c r="AK515" i="2"/>
  <c r="AL515" i="2"/>
  <c r="AN515" i="2"/>
  <c r="AD515" i="2"/>
  <c r="AC515" i="2"/>
  <c r="AG515" i="2"/>
  <c r="AM515" i="2"/>
  <c r="AJ515" i="2"/>
  <c r="Z515" i="2"/>
  <c r="AH515" i="2"/>
  <c r="AS805" i="1"/>
  <c r="BA805" i="1"/>
  <c r="AT805" i="1"/>
  <c r="AW805" i="1"/>
  <c r="U805" i="1"/>
  <c r="V805" i="1" s="1"/>
  <c r="W805" i="1" s="1"/>
  <c r="X805" i="1" s="1"/>
  <c r="Y805" i="1" s="1"/>
  <c r="Z805" i="1" s="1"/>
  <c r="AA805" i="1" s="1"/>
  <c r="AB805" i="1" s="1"/>
  <c r="AC805" i="1" s="1"/>
  <c r="AD805" i="1" s="1"/>
  <c r="AE805" i="1" s="1"/>
  <c r="AF805" i="1" s="1"/>
  <c r="AG805" i="1" s="1"/>
  <c r="AH805" i="1" s="1"/>
  <c r="AI805" i="1" s="1"/>
  <c r="AJ805" i="1" s="1"/>
  <c r="AK805" i="1" s="1"/>
  <c r="AL805" i="1" s="1"/>
  <c r="AM805" i="1" s="1"/>
  <c r="AN805" i="1" s="1"/>
  <c r="AO805" i="1" s="1"/>
  <c r="AU805" i="1"/>
  <c r="P513" i="1"/>
  <c r="O515" i="1"/>
  <c r="AL649" i="2"/>
  <c r="AA649" i="2"/>
  <c r="AE649" i="2"/>
  <c r="AI649" i="2"/>
  <c r="AM649" i="2"/>
  <c r="AC649" i="2"/>
  <c r="AF649" i="2"/>
  <c r="AK649" i="2"/>
  <c r="AN649" i="2"/>
  <c r="AO649" i="2" s="1"/>
  <c r="AP649" i="2" s="1"/>
  <c r="AQ649" i="2" s="1"/>
  <c r="AR649" i="2" s="1"/>
  <c r="AS649" i="2" s="1"/>
  <c r="AT649" i="2" s="1"/>
  <c r="AU649" i="2" s="1"/>
  <c r="AV649" i="2" s="1"/>
  <c r="AW649" i="2" s="1"/>
  <c r="AX649" i="2" s="1"/>
  <c r="AY649" i="2" s="1"/>
  <c r="AZ649" i="2" s="1"/>
  <c r="BA649" i="2" s="1"/>
  <c r="BB649" i="2" s="1"/>
  <c r="BC649" i="2" s="1"/>
  <c r="BD649" i="2" s="1"/>
  <c r="BE649" i="2" s="1"/>
  <c r="BF649" i="2" s="1"/>
  <c r="BG649" i="2" s="1"/>
  <c r="BH649" i="2" s="1"/>
  <c r="AB649" i="2"/>
  <c r="AG649" i="2"/>
  <c r="AJ649" i="2"/>
  <c r="Z649" i="2"/>
  <c r="AD649" i="2"/>
  <c r="M428" i="2"/>
  <c r="Q162" i="1"/>
  <c r="P161" i="1"/>
  <c r="Q153" i="1"/>
  <c r="P173" i="1"/>
  <c r="P177" i="1" s="1"/>
  <c r="O145" i="1"/>
  <c r="O177" i="1"/>
  <c r="Q176" i="1"/>
  <c r="BK624" i="2"/>
  <c r="BK550" i="2"/>
  <c r="AO550" i="2"/>
  <c r="AP550" i="2" s="1"/>
  <c r="AQ550" i="2" s="1"/>
  <c r="AR550" i="2" s="1"/>
  <c r="AS550" i="2" s="1"/>
  <c r="AT550" i="2" s="1"/>
  <c r="AU550" i="2" s="1"/>
  <c r="AV550" i="2" s="1"/>
  <c r="AW550" i="2" s="1"/>
  <c r="AX550" i="2" s="1"/>
  <c r="AY550" i="2" s="1"/>
  <c r="AZ550" i="2" s="1"/>
  <c r="BA550" i="2" s="1"/>
  <c r="BB550" i="2" s="1"/>
  <c r="BC550" i="2" s="1"/>
  <c r="BD550" i="2" s="1"/>
  <c r="BE550" i="2" s="1"/>
  <c r="BF550" i="2" s="1"/>
  <c r="BG550" i="2" s="1"/>
  <c r="BH550" i="2" s="1"/>
  <c r="BK795" i="2"/>
  <c r="AO795" i="2"/>
  <c r="AP795" i="2" s="1"/>
  <c r="AQ795" i="2" s="1"/>
  <c r="AR795" i="2" s="1"/>
  <c r="AS795" i="2" s="1"/>
  <c r="AT795" i="2" s="1"/>
  <c r="AU795" i="2" s="1"/>
  <c r="AV795" i="2" s="1"/>
  <c r="AW795" i="2" s="1"/>
  <c r="AX795" i="2" s="1"/>
  <c r="AY795" i="2" s="1"/>
  <c r="AZ795" i="2" s="1"/>
  <c r="BA795" i="2" s="1"/>
  <c r="BB795" i="2" s="1"/>
  <c r="BC795" i="2" s="1"/>
  <c r="BD795" i="2" s="1"/>
  <c r="BE795" i="2" s="1"/>
  <c r="BF795" i="2" s="1"/>
  <c r="BG795" i="2" s="1"/>
  <c r="BH795" i="2" s="1"/>
  <c r="BK779" i="2"/>
  <c r="AO779" i="2"/>
  <c r="AP779" i="2" s="1"/>
  <c r="AQ779" i="2" s="1"/>
  <c r="AR779" i="2" s="1"/>
  <c r="AS779" i="2" s="1"/>
  <c r="AT779" i="2" s="1"/>
  <c r="AU779" i="2" s="1"/>
  <c r="AV779" i="2" s="1"/>
  <c r="AW779" i="2" s="1"/>
  <c r="AX779" i="2" s="1"/>
  <c r="AY779" i="2" s="1"/>
  <c r="AZ779" i="2" s="1"/>
  <c r="BA779" i="2" s="1"/>
  <c r="BB779" i="2" s="1"/>
  <c r="BC779" i="2" s="1"/>
  <c r="BD779" i="2" s="1"/>
  <c r="BE779" i="2" s="1"/>
  <c r="BF779" i="2" s="1"/>
  <c r="BG779" i="2" s="1"/>
  <c r="BH779" i="2" s="1"/>
  <c r="BK381" i="2"/>
  <c r="AO381" i="2"/>
  <c r="AP381" i="2" s="1"/>
  <c r="AQ381" i="2" s="1"/>
  <c r="AR381" i="2" s="1"/>
  <c r="AS381" i="2" s="1"/>
  <c r="AT381" i="2" s="1"/>
  <c r="AU381" i="2" s="1"/>
  <c r="AV381" i="2" s="1"/>
  <c r="AW381" i="2" s="1"/>
  <c r="AX381" i="2" s="1"/>
  <c r="AY381" i="2" s="1"/>
  <c r="AZ381" i="2" s="1"/>
  <c r="BA381" i="2" s="1"/>
  <c r="BB381" i="2" s="1"/>
  <c r="BC381" i="2" s="1"/>
  <c r="BD381" i="2" s="1"/>
  <c r="BE381" i="2" s="1"/>
  <c r="BF381" i="2" s="1"/>
  <c r="BG381" i="2" s="1"/>
  <c r="BH381" i="2" s="1"/>
  <c r="BK492" i="2"/>
  <c r="AO492" i="2"/>
  <c r="AP492" i="2" s="1"/>
  <c r="AQ492" i="2" s="1"/>
  <c r="AR492" i="2" s="1"/>
  <c r="AS492" i="2" s="1"/>
  <c r="AT492" i="2" s="1"/>
  <c r="AU492" i="2" s="1"/>
  <c r="AV492" i="2" s="1"/>
  <c r="AW492" i="2" s="1"/>
  <c r="AX492" i="2" s="1"/>
  <c r="AY492" i="2" s="1"/>
  <c r="AZ492" i="2" s="1"/>
  <c r="BA492" i="2" s="1"/>
  <c r="BB492" i="2" s="1"/>
  <c r="BC492" i="2" s="1"/>
  <c r="BD492" i="2" s="1"/>
  <c r="BE492" i="2" s="1"/>
  <c r="BF492" i="2" s="1"/>
  <c r="BG492" i="2" s="1"/>
  <c r="BH492" i="2" s="1"/>
  <c r="BK143" i="2"/>
  <c r="BK64" i="2"/>
  <c r="M64" i="2"/>
  <c r="N64" i="2" s="1"/>
  <c r="O64" i="2" s="1"/>
  <c r="P64" i="2" s="1"/>
  <c r="Q64" i="2" s="1"/>
  <c r="R64" i="2" s="1"/>
  <c r="S64" i="2" s="1"/>
  <c r="T64" i="2" s="1"/>
  <c r="U64" i="2" s="1"/>
  <c r="V64" i="2" s="1"/>
  <c r="W64" i="2" s="1"/>
  <c r="X64" i="2" s="1"/>
  <c r="Y64" i="2" s="1"/>
  <c r="Z64" i="2" s="1"/>
  <c r="AA64" i="2" s="1"/>
  <c r="AB64" i="2" s="1"/>
  <c r="AC64" i="2" s="1"/>
  <c r="AD64" i="2" s="1"/>
  <c r="BK113" i="2"/>
  <c r="M113" i="2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P113" i="2" s="1"/>
  <c r="AQ113" i="2" s="1"/>
  <c r="AR113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BD113" i="2" s="1"/>
  <c r="BE113" i="2" s="1"/>
  <c r="BF113" i="2" s="1"/>
  <c r="BG113" i="2" s="1"/>
  <c r="BH113" i="2" s="1"/>
  <c r="BK455" i="2"/>
  <c r="BK372" i="2"/>
  <c r="AO372" i="2"/>
  <c r="AP372" i="2" s="1"/>
  <c r="AQ372" i="2" s="1"/>
  <c r="AR372" i="2" s="1"/>
  <c r="AS372" i="2" s="1"/>
  <c r="AT372" i="2" s="1"/>
  <c r="AU372" i="2" s="1"/>
  <c r="AV372" i="2" s="1"/>
  <c r="AW372" i="2" s="1"/>
  <c r="AX372" i="2" s="1"/>
  <c r="AY372" i="2" s="1"/>
  <c r="AZ372" i="2" s="1"/>
  <c r="BA372" i="2" s="1"/>
  <c r="BB372" i="2" s="1"/>
  <c r="BC372" i="2" s="1"/>
  <c r="BD372" i="2" s="1"/>
  <c r="BE372" i="2" s="1"/>
  <c r="BF372" i="2" s="1"/>
  <c r="BG372" i="2" s="1"/>
  <c r="BH372" i="2" s="1"/>
  <c r="BK654" i="2"/>
  <c r="BK603" i="2"/>
  <c r="M603" i="2"/>
  <c r="N603" i="2" s="1"/>
  <c r="O603" i="2" s="1"/>
  <c r="P603" i="2" s="1"/>
  <c r="Q603" i="2" s="1"/>
  <c r="R603" i="2" s="1"/>
  <c r="S603" i="2" s="1"/>
  <c r="T603" i="2" s="1"/>
  <c r="U603" i="2" s="1"/>
  <c r="V603" i="2" s="1"/>
  <c r="W603" i="2" s="1"/>
  <c r="X603" i="2" s="1"/>
  <c r="Y603" i="2" s="1"/>
  <c r="Z603" i="2" s="1"/>
  <c r="AA603" i="2" s="1"/>
  <c r="AB603" i="2" s="1"/>
  <c r="AC603" i="2" s="1"/>
  <c r="BK601" i="2"/>
  <c r="M601" i="2"/>
  <c r="N601" i="2" s="1"/>
  <c r="O601" i="2" s="1"/>
  <c r="P601" i="2" s="1"/>
  <c r="Q601" i="2" s="1"/>
  <c r="R601" i="2" s="1"/>
  <c r="S601" i="2" s="1"/>
  <c r="T601" i="2" s="1"/>
  <c r="U601" i="2" s="1"/>
  <c r="V601" i="2" s="1"/>
  <c r="W601" i="2" s="1"/>
  <c r="X601" i="2" s="1"/>
  <c r="Y601" i="2" s="1"/>
  <c r="Z601" i="2" s="1"/>
  <c r="AA601" i="2" s="1"/>
  <c r="AB601" i="2" s="1"/>
  <c r="AC601" i="2" s="1"/>
  <c r="BK379" i="2"/>
  <c r="AO379" i="2"/>
  <c r="AP379" i="2" s="1"/>
  <c r="AQ379" i="2" s="1"/>
  <c r="AR379" i="2" s="1"/>
  <c r="AS379" i="2" s="1"/>
  <c r="AT379" i="2" s="1"/>
  <c r="AU379" i="2" s="1"/>
  <c r="AV379" i="2" s="1"/>
  <c r="AW379" i="2" s="1"/>
  <c r="AX379" i="2" s="1"/>
  <c r="AY379" i="2" s="1"/>
  <c r="AZ379" i="2" s="1"/>
  <c r="BA379" i="2" s="1"/>
  <c r="BB379" i="2" s="1"/>
  <c r="BC379" i="2" s="1"/>
  <c r="BD379" i="2" s="1"/>
  <c r="BE379" i="2" s="1"/>
  <c r="BF379" i="2" s="1"/>
  <c r="BG379" i="2" s="1"/>
  <c r="BH379" i="2" s="1"/>
  <c r="BK173" i="2"/>
  <c r="M173" i="2"/>
  <c r="N173" i="2" s="1"/>
  <c r="O173" i="2" s="1"/>
  <c r="P173" i="2" s="1"/>
  <c r="Q173" i="2" s="1"/>
  <c r="R173" i="2" s="1"/>
  <c r="S173" i="2" s="1"/>
  <c r="T173" i="2" s="1"/>
  <c r="U173" i="2" s="1"/>
  <c r="V173" i="2" s="1"/>
  <c r="W173" i="2" s="1"/>
  <c r="X173" i="2" s="1"/>
  <c r="Y173" i="2" s="1"/>
  <c r="Z173" i="2" s="1"/>
  <c r="AA173" i="2" s="1"/>
  <c r="AB173" i="2" s="1"/>
  <c r="AC173" i="2" s="1"/>
  <c r="AD173" i="2" s="1"/>
  <c r="AE173" i="2" s="1"/>
  <c r="AF173" i="2" s="1"/>
  <c r="AG173" i="2" s="1"/>
  <c r="AH173" i="2" s="1"/>
  <c r="AI173" i="2" s="1"/>
  <c r="AJ173" i="2" s="1"/>
  <c r="AK173" i="2" s="1"/>
  <c r="AL173" i="2" s="1"/>
  <c r="AM173" i="2" s="1"/>
  <c r="AN173" i="2" s="1"/>
  <c r="AO173" i="2" s="1"/>
  <c r="AP173" i="2" s="1"/>
  <c r="AQ173" i="2" s="1"/>
  <c r="AR173" i="2" s="1"/>
  <c r="AS173" i="2" s="1"/>
  <c r="AT173" i="2" s="1"/>
  <c r="AU173" i="2" s="1"/>
  <c r="AV173" i="2" s="1"/>
  <c r="AW173" i="2" s="1"/>
  <c r="AX173" i="2" s="1"/>
  <c r="AY173" i="2" s="1"/>
  <c r="AZ173" i="2" s="1"/>
  <c r="BA173" i="2" s="1"/>
  <c r="BB173" i="2" s="1"/>
  <c r="BC173" i="2" s="1"/>
  <c r="BD173" i="2" s="1"/>
  <c r="BE173" i="2" s="1"/>
  <c r="BF173" i="2" s="1"/>
  <c r="BG173" i="2" s="1"/>
  <c r="BH173" i="2" s="1"/>
  <c r="BK358" i="2"/>
  <c r="BK647" i="2"/>
  <c r="BK742" i="2"/>
  <c r="M742" i="2"/>
  <c r="N742" i="2" s="1"/>
  <c r="O742" i="2" s="1"/>
  <c r="P742" i="2" s="1"/>
  <c r="Q742" i="2" s="1"/>
  <c r="R742" i="2" s="1"/>
  <c r="S742" i="2" s="1"/>
  <c r="T742" i="2" s="1"/>
  <c r="U742" i="2" s="1"/>
  <c r="V742" i="2" s="1"/>
  <c r="W742" i="2" s="1"/>
  <c r="X742" i="2" s="1"/>
  <c r="Y742" i="2" s="1"/>
  <c r="Z742" i="2" s="1"/>
  <c r="AA742" i="2" s="1"/>
  <c r="AB742" i="2" s="1"/>
  <c r="AC742" i="2" s="1"/>
  <c r="AD742" i="2" s="1"/>
  <c r="AE742" i="2" s="1"/>
  <c r="AF742" i="2" s="1"/>
  <c r="AG742" i="2" s="1"/>
  <c r="AH742" i="2" s="1"/>
  <c r="AI742" i="2" s="1"/>
  <c r="AJ742" i="2" s="1"/>
  <c r="AK742" i="2" s="1"/>
  <c r="AL742" i="2" s="1"/>
  <c r="AM742" i="2" s="1"/>
  <c r="AN742" i="2" s="1"/>
  <c r="AO742" i="2" s="1"/>
  <c r="AP742" i="2" s="1"/>
  <c r="AQ742" i="2" s="1"/>
  <c r="AR742" i="2" s="1"/>
  <c r="AS742" i="2" s="1"/>
  <c r="AT742" i="2" s="1"/>
  <c r="AU742" i="2" s="1"/>
  <c r="AV742" i="2" s="1"/>
  <c r="AW742" i="2" s="1"/>
  <c r="AX742" i="2" s="1"/>
  <c r="AY742" i="2" s="1"/>
  <c r="AZ742" i="2" s="1"/>
  <c r="BA742" i="2" s="1"/>
  <c r="BB742" i="2" s="1"/>
  <c r="BC742" i="2" s="1"/>
  <c r="BD742" i="2" s="1"/>
  <c r="BE742" i="2" s="1"/>
  <c r="BF742" i="2" s="1"/>
  <c r="BG742" i="2" s="1"/>
  <c r="BH742" i="2" s="1"/>
  <c r="BK462" i="2"/>
  <c r="BK254" i="2"/>
  <c r="AN254" i="2"/>
  <c r="AO254" i="2" s="1"/>
  <c r="AP254" i="2" s="1"/>
  <c r="AQ254" i="2" s="1"/>
  <c r="AR254" i="2" s="1"/>
  <c r="AS254" i="2" s="1"/>
  <c r="AT254" i="2" s="1"/>
  <c r="AU254" i="2" s="1"/>
  <c r="AV254" i="2" s="1"/>
  <c r="AW254" i="2" s="1"/>
  <c r="AX254" i="2" s="1"/>
  <c r="AY254" i="2" s="1"/>
  <c r="AZ254" i="2" s="1"/>
  <c r="BA254" i="2" s="1"/>
  <c r="BB254" i="2" s="1"/>
  <c r="BC254" i="2" s="1"/>
  <c r="BD254" i="2" s="1"/>
  <c r="BE254" i="2" s="1"/>
  <c r="BF254" i="2" s="1"/>
  <c r="BG254" i="2" s="1"/>
  <c r="BH254" i="2" s="1"/>
  <c r="BK150" i="2"/>
  <c r="BK675" i="2"/>
  <c r="AO675" i="2"/>
  <c r="AP675" i="2" s="1"/>
  <c r="AQ675" i="2" s="1"/>
  <c r="AR675" i="2" s="1"/>
  <c r="AS675" i="2" s="1"/>
  <c r="AT675" i="2" s="1"/>
  <c r="AU675" i="2" s="1"/>
  <c r="AV675" i="2" s="1"/>
  <c r="AW675" i="2" s="1"/>
  <c r="AX675" i="2" s="1"/>
  <c r="AY675" i="2" s="1"/>
  <c r="AZ675" i="2" s="1"/>
  <c r="BA675" i="2" s="1"/>
  <c r="BB675" i="2" s="1"/>
  <c r="BC675" i="2" s="1"/>
  <c r="BD675" i="2" s="1"/>
  <c r="BE675" i="2" s="1"/>
  <c r="BF675" i="2" s="1"/>
  <c r="BG675" i="2" s="1"/>
  <c r="BH675" i="2" s="1"/>
  <c r="BK446" i="2"/>
  <c r="BK439" i="2"/>
  <c r="BK157" i="2"/>
  <c r="M157" i="2"/>
  <c r="N157" i="2" s="1"/>
  <c r="O157" i="2" s="1"/>
  <c r="P157" i="2" s="1"/>
  <c r="Q157" i="2" s="1"/>
  <c r="R157" i="2" s="1"/>
  <c r="S157" i="2" s="1"/>
  <c r="T157" i="2" s="1"/>
  <c r="U157" i="2" s="1"/>
  <c r="V157" i="2" s="1"/>
  <c r="W157" i="2" s="1"/>
  <c r="X157" i="2" s="1"/>
  <c r="Y157" i="2" s="1"/>
  <c r="Z157" i="2" s="1"/>
  <c r="AA157" i="2" s="1"/>
  <c r="AB157" i="2" s="1"/>
  <c r="AC157" i="2" s="1"/>
  <c r="AD157" i="2" s="1"/>
  <c r="AE157" i="2" s="1"/>
  <c r="AF157" i="2" s="1"/>
  <c r="AG157" i="2" s="1"/>
  <c r="AH157" i="2" s="1"/>
  <c r="AI157" i="2" s="1"/>
  <c r="AJ157" i="2" s="1"/>
  <c r="AK157" i="2" s="1"/>
  <c r="AL157" i="2" s="1"/>
  <c r="AM157" i="2" s="1"/>
  <c r="AN157" i="2" s="1"/>
  <c r="AO157" i="2" s="1"/>
  <c r="AP157" i="2" s="1"/>
  <c r="AQ157" i="2" s="1"/>
  <c r="AR157" i="2" s="1"/>
  <c r="AS157" i="2" s="1"/>
  <c r="AT157" i="2" s="1"/>
  <c r="AU157" i="2" s="1"/>
  <c r="AV157" i="2" s="1"/>
  <c r="AW157" i="2" s="1"/>
  <c r="AX157" i="2" s="1"/>
  <c r="AY157" i="2" s="1"/>
  <c r="AZ157" i="2" s="1"/>
  <c r="BA157" i="2" s="1"/>
  <c r="BB157" i="2" s="1"/>
  <c r="BC157" i="2" s="1"/>
  <c r="BD157" i="2" s="1"/>
  <c r="BE157" i="2" s="1"/>
  <c r="BF157" i="2" s="1"/>
  <c r="BG157" i="2" s="1"/>
  <c r="BH157" i="2" s="1"/>
  <c r="BK106" i="2"/>
  <c r="BK395" i="2"/>
  <c r="AO395" i="2"/>
  <c r="AP395" i="2" s="1"/>
  <c r="AQ395" i="2" s="1"/>
  <c r="AR395" i="2" s="1"/>
  <c r="AS395" i="2" s="1"/>
  <c r="AT395" i="2" s="1"/>
  <c r="AU395" i="2" s="1"/>
  <c r="AV395" i="2" s="1"/>
  <c r="AW395" i="2" s="1"/>
  <c r="AX395" i="2" s="1"/>
  <c r="AY395" i="2" s="1"/>
  <c r="AZ395" i="2" s="1"/>
  <c r="BA395" i="2" s="1"/>
  <c r="BB395" i="2" s="1"/>
  <c r="BC395" i="2" s="1"/>
  <c r="BD395" i="2" s="1"/>
  <c r="BE395" i="2" s="1"/>
  <c r="BF395" i="2" s="1"/>
  <c r="BG395" i="2" s="1"/>
  <c r="BH395" i="2" s="1"/>
  <c r="BK610" i="2"/>
  <c r="M610" i="2"/>
  <c r="N610" i="2" s="1"/>
  <c r="O610" i="2" s="1"/>
  <c r="P610" i="2" s="1"/>
  <c r="Q610" i="2" s="1"/>
  <c r="R610" i="2" s="1"/>
  <c r="S610" i="2" s="1"/>
  <c r="T610" i="2" s="1"/>
  <c r="U610" i="2" s="1"/>
  <c r="V610" i="2" s="1"/>
  <c r="W610" i="2" s="1"/>
  <c r="X610" i="2" s="1"/>
  <c r="Y610" i="2" s="1"/>
  <c r="Z610" i="2" s="1"/>
  <c r="AA610" i="2" s="1"/>
  <c r="AB610" i="2" s="1"/>
  <c r="AC610" i="2" s="1"/>
  <c r="BK159" i="2"/>
  <c r="M159" i="2"/>
  <c r="N159" i="2" s="1"/>
  <c r="O159" i="2" s="1"/>
  <c r="P159" i="2" s="1"/>
  <c r="Q159" i="2" s="1"/>
  <c r="R159" i="2" s="1"/>
  <c r="S159" i="2" s="1"/>
  <c r="T159" i="2" s="1"/>
  <c r="U159" i="2" s="1"/>
  <c r="V159" i="2" s="1"/>
  <c r="W159" i="2" s="1"/>
  <c r="X159" i="2" s="1"/>
  <c r="Y159" i="2" s="1"/>
  <c r="Z159" i="2" s="1"/>
  <c r="AA159" i="2" s="1"/>
  <c r="AB159" i="2" s="1"/>
  <c r="AC159" i="2" s="1"/>
  <c r="AD159" i="2" s="1"/>
  <c r="AE159" i="2" s="1"/>
  <c r="AF159" i="2" s="1"/>
  <c r="AG159" i="2" s="1"/>
  <c r="AH159" i="2" s="1"/>
  <c r="AI159" i="2" s="1"/>
  <c r="AJ159" i="2" s="1"/>
  <c r="AK159" i="2" s="1"/>
  <c r="AL159" i="2" s="1"/>
  <c r="AM159" i="2" s="1"/>
  <c r="AN159" i="2" s="1"/>
  <c r="AO159" i="2" s="1"/>
  <c r="AP159" i="2" s="1"/>
  <c r="AQ159" i="2" s="1"/>
  <c r="AR159" i="2" s="1"/>
  <c r="AS159" i="2" s="1"/>
  <c r="AT159" i="2" s="1"/>
  <c r="AU159" i="2" s="1"/>
  <c r="AV159" i="2" s="1"/>
  <c r="AW159" i="2" s="1"/>
  <c r="AX159" i="2" s="1"/>
  <c r="AY159" i="2" s="1"/>
  <c r="AZ159" i="2" s="1"/>
  <c r="BA159" i="2" s="1"/>
  <c r="BB159" i="2" s="1"/>
  <c r="BC159" i="2" s="1"/>
  <c r="BD159" i="2" s="1"/>
  <c r="BE159" i="2" s="1"/>
  <c r="BF159" i="2" s="1"/>
  <c r="BG159" i="2" s="1"/>
  <c r="BH159" i="2" s="1"/>
  <c r="BK788" i="2"/>
  <c r="AO788" i="2"/>
  <c r="AP788" i="2" s="1"/>
  <c r="AQ788" i="2" s="1"/>
  <c r="AR788" i="2" s="1"/>
  <c r="AS788" i="2" s="1"/>
  <c r="AT788" i="2" s="1"/>
  <c r="AU788" i="2" s="1"/>
  <c r="AV788" i="2" s="1"/>
  <c r="AW788" i="2" s="1"/>
  <c r="AX788" i="2" s="1"/>
  <c r="AY788" i="2" s="1"/>
  <c r="AZ788" i="2" s="1"/>
  <c r="BA788" i="2" s="1"/>
  <c r="BB788" i="2" s="1"/>
  <c r="BC788" i="2" s="1"/>
  <c r="BD788" i="2" s="1"/>
  <c r="BE788" i="2" s="1"/>
  <c r="BF788" i="2" s="1"/>
  <c r="BG788" i="2" s="1"/>
  <c r="BH788" i="2" s="1"/>
  <c r="BK698" i="2"/>
  <c r="AO698" i="2"/>
  <c r="AP698" i="2" s="1"/>
  <c r="AQ698" i="2" s="1"/>
  <c r="AR698" i="2" s="1"/>
  <c r="AS698" i="2" s="1"/>
  <c r="AT698" i="2" s="1"/>
  <c r="AU698" i="2" s="1"/>
  <c r="AV698" i="2" s="1"/>
  <c r="AW698" i="2" s="1"/>
  <c r="AX698" i="2" s="1"/>
  <c r="AY698" i="2" s="1"/>
  <c r="AZ698" i="2" s="1"/>
  <c r="BA698" i="2" s="1"/>
  <c r="BB698" i="2" s="1"/>
  <c r="BC698" i="2" s="1"/>
  <c r="BD698" i="2" s="1"/>
  <c r="BE698" i="2" s="1"/>
  <c r="BF698" i="2" s="1"/>
  <c r="BG698" i="2" s="1"/>
  <c r="BH698" i="2" s="1"/>
  <c r="BK224" i="2"/>
  <c r="BK57" i="2"/>
  <c r="M57" i="2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AD57" i="2" s="1"/>
  <c r="BK749" i="2"/>
  <c r="M749" i="2"/>
  <c r="N749" i="2" s="1"/>
  <c r="O749" i="2" s="1"/>
  <c r="P749" i="2" s="1"/>
  <c r="Q749" i="2" s="1"/>
  <c r="R749" i="2" s="1"/>
  <c r="S749" i="2" s="1"/>
  <c r="T749" i="2" s="1"/>
  <c r="U749" i="2" s="1"/>
  <c r="V749" i="2" s="1"/>
  <c r="W749" i="2" s="1"/>
  <c r="X749" i="2" s="1"/>
  <c r="Y749" i="2" s="1"/>
  <c r="Z749" i="2" s="1"/>
  <c r="AA749" i="2" s="1"/>
  <c r="AB749" i="2" s="1"/>
  <c r="AC749" i="2" s="1"/>
  <c r="AD749" i="2" s="1"/>
  <c r="AE749" i="2" s="1"/>
  <c r="AF749" i="2" s="1"/>
  <c r="AG749" i="2" s="1"/>
  <c r="AH749" i="2" s="1"/>
  <c r="AI749" i="2" s="1"/>
  <c r="AJ749" i="2" s="1"/>
  <c r="AK749" i="2" s="1"/>
  <c r="AL749" i="2" s="1"/>
  <c r="AM749" i="2" s="1"/>
  <c r="AN749" i="2" s="1"/>
  <c r="AO749" i="2" s="1"/>
  <c r="AP749" i="2" s="1"/>
  <c r="AQ749" i="2" s="1"/>
  <c r="AR749" i="2" s="1"/>
  <c r="AS749" i="2" s="1"/>
  <c r="AT749" i="2" s="1"/>
  <c r="AU749" i="2" s="1"/>
  <c r="AV749" i="2" s="1"/>
  <c r="AW749" i="2" s="1"/>
  <c r="AX749" i="2" s="1"/>
  <c r="AY749" i="2" s="1"/>
  <c r="AZ749" i="2" s="1"/>
  <c r="BA749" i="2" s="1"/>
  <c r="BB749" i="2" s="1"/>
  <c r="BC749" i="2" s="1"/>
  <c r="BD749" i="2" s="1"/>
  <c r="BE749" i="2" s="1"/>
  <c r="BF749" i="2" s="1"/>
  <c r="BG749" i="2" s="1"/>
  <c r="BH749" i="2" s="1"/>
  <c r="BK677" i="2"/>
  <c r="AO677" i="2"/>
  <c r="AP677" i="2" s="1"/>
  <c r="AQ677" i="2" s="1"/>
  <c r="AR677" i="2" s="1"/>
  <c r="AS677" i="2" s="1"/>
  <c r="AT677" i="2" s="1"/>
  <c r="AU677" i="2" s="1"/>
  <c r="AV677" i="2" s="1"/>
  <c r="AW677" i="2" s="1"/>
  <c r="AX677" i="2" s="1"/>
  <c r="AY677" i="2" s="1"/>
  <c r="AZ677" i="2" s="1"/>
  <c r="BA677" i="2" s="1"/>
  <c r="BB677" i="2" s="1"/>
  <c r="BC677" i="2" s="1"/>
  <c r="BD677" i="2" s="1"/>
  <c r="BE677" i="2" s="1"/>
  <c r="BF677" i="2" s="1"/>
  <c r="BG677" i="2" s="1"/>
  <c r="BH677" i="2" s="1"/>
  <c r="BK705" i="2"/>
  <c r="AO705" i="2"/>
  <c r="AP705" i="2" s="1"/>
  <c r="AQ705" i="2" s="1"/>
  <c r="AR705" i="2" s="1"/>
  <c r="AS705" i="2" s="1"/>
  <c r="AT705" i="2" s="1"/>
  <c r="AU705" i="2" s="1"/>
  <c r="AV705" i="2" s="1"/>
  <c r="AW705" i="2" s="1"/>
  <c r="AX705" i="2" s="1"/>
  <c r="AY705" i="2" s="1"/>
  <c r="AZ705" i="2" s="1"/>
  <c r="BA705" i="2" s="1"/>
  <c r="BB705" i="2" s="1"/>
  <c r="BC705" i="2" s="1"/>
  <c r="BD705" i="2" s="1"/>
  <c r="BE705" i="2" s="1"/>
  <c r="BF705" i="2" s="1"/>
  <c r="BG705" i="2" s="1"/>
  <c r="BH705" i="2" s="1"/>
  <c r="BK499" i="2"/>
  <c r="AO499" i="2"/>
  <c r="AP499" i="2" s="1"/>
  <c r="AQ499" i="2" s="1"/>
  <c r="AR499" i="2" s="1"/>
  <c r="AS499" i="2" s="1"/>
  <c r="AT499" i="2" s="1"/>
  <c r="AU499" i="2" s="1"/>
  <c r="AV499" i="2" s="1"/>
  <c r="AW499" i="2" s="1"/>
  <c r="AX499" i="2" s="1"/>
  <c r="AY499" i="2" s="1"/>
  <c r="AZ499" i="2" s="1"/>
  <c r="BA499" i="2" s="1"/>
  <c r="BB499" i="2" s="1"/>
  <c r="BC499" i="2" s="1"/>
  <c r="BD499" i="2" s="1"/>
  <c r="BE499" i="2" s="1"/>
  <c r="BF499" i="2" s="1"/>
  <c r="BG499" i="2" s="1"/>
  <c r="BH499" i="2" s="1"/>
  <c r="BK557" i="2"/>
  <c r="AO557" i="2"/>
  <c r="AP557" i="2" s="1"/>
  <c r="AQ557" i="2" s="1"/>
  <c r="AR557" i="2" s="1"/>
  <c r="AS557" i="2" s="1"/>
  <c r="AT557" i="2" s="1"/>
  <c r="AU557" i="2" s="1"/>
  <c r="AV557" i="2" s="1"/>
  <c r="AW557" i="2" s="1"/>
  <c r="AX557" i="2" s="1"/>
  <c r="AY557" i="2" s="1"/>
  <c r="AZ557" i="2" s="1"/>
  <c r="BA557" i="2" s="1"/>
  <c r="BB557" i="2" s="1"/>
  <c r="BC557" i="2" s="1"/>
  <c r="BD557" i="2" s="1"/>
  <c r="BE557" i="2" s="1"/>
  <c r="BF557" i="2" s="1"/>
  <c r="BG557" i="2" s="1"/>
  <c r="BH557" i="2" s="1"/>
  <c r="BK321" i="2"/>
  <c r="BK483" i="2"/>
  <c r="AO483" i="2"/>
  <c r="AP483" i="2" s="1"/>
  <c r="AQ483" i="2" s="1"/>
  <c r="AR483" i="2" s="1"/>
  <c r="AS483" i="2" s="1"/>
  <c r="AT483" i="2" s="1"/>
  <c r="AU483" i="2" s="1"/>
  <c r="AV483" i="2" s="1"/>
  <c r="AW483" i="2" s="1"/>
  <c r="AX483" i="2" s="1"/>
  <c r="AY483" i="2" s="1"/>
  <c r="AZ483" i="2" s="1"/>
  <c r="BA483" i="2" s="1"/>
  <c r="BB483" i="2" s="1"/>
  <c r="BC483" i="2" s="1"/>
  <c r="BD483" i="2" s="1"/>
  <c r="BE483" i="2" s="1"/>
  <c r="BF483" i="2" s="1"/>
  <c r="BG483" i="2" s="1"/>
  <c r="BH483" i="2" s="1"/>
  <c r="BK712" i="2"/>
  <c r="AO712" i="2"/>
  <c r="AP712" i="2" s="1"/>
  <c r="AQ712" i="2" s="1"/>
  <c r="AR712" i="2" s="1"/>
  <c r="AS712" i="2" s="1"/>
  <c r="AT712" i="2" s="1"/>
  <c r="AU712" i="2" s="1"/>
  <c r="AV712" i="2" s="1"/>
  <c r="AW712" i="2" s="1"/>
  <c r="AX712" i="2" s="1"/>
  <c r="AY712" i="2" s="1"/>
  <c r="AZ712" i="2" s="1"/>
  <c r="BA712" i="2" s="1"/>
  <c r="BB712" i="2" s="1"/>
  <c r="BC712" i="2" s="1"/>
  <c r="BD712" i="2" s="1"/>
  <c r="BE712" i="2" s="1"/>
  <c r="BF712" i="2" s="1"/>
  <c r="BG712" i="2" s="1"/>
  <c r="BH712" i="2" s="1"/>
  <c r="BK691" i="2"/>
  <c r="AO691" i="2"/>
  <c r="AP691" i="2" s="1"/>
  <c r="AQ691" i="2" s="1"/>
  <c r="AR691" i="2" s="1"/>
  <c r="AS691" i="2" s="1"/>
  <c r="AT691" i="2" s="1"/>
  <c r="AU691" i="2" s="1"/>
  <c r="AV691" i="2" s="1"/>
  <c r="AW691" i="2" s="1"/>
  <c r="AX691" i="2" s="1"/>
  <c r="AY691" i="2" s="1"/>
  <c r="AZ691" i="2" s="1"/>
  <c r="BA691" i="2" s="1"/>
  <c r="BB691" i="2" s="1"/>
  <c r="BC691" i="2" s="1"/>
  <c r="BD691" i="2" s="1"/>
  <c r="BE691" i="2" s="1"/>
  <c r="BF691" i="2" s="1"/>
  <c r="BG691" i="2" s="1"/>
  <c r="BH691" i="2" s="1"/>
  <c r="BK638" i="2"/>
  <c r="AO638" i="2"/>
  <c r="AP638" i="2" s="1"/>
  <c r="AQ638" i="2" s="1"/>
  <c r="AR638" i="2" s="1"/>
  <c r="AS638" i="2" s="1"/>
  <c r="AT638" i="2" s="1"/>
  <c r="AU638" i="2" s="1"/>
  <c r="AV638" i="2" s="1"/>
  <c r="AW638" i="2" s="1"/>
  <c r="AX638" i="2" s="1"/>
  <c r="AY638" i="2" s="1"/>
  <c r="AZ638" i="2" s="1"/>
  <c r="BA638" i="2" s="1"/>
  <c r="BB638" i="2" s="1"/>
  <c r="BC638" i="2" s="1"/>
  <c r="BD638" i="2" s="1"/>
  <c r="BE638" i="2" s="1"/>
  <c r="BF638" i="2" s="1"/>
  <c r="BG638" i="2" s="1"/>
  <c r="BH638" i="2" s="1"/>
  <c r="BK668" i="2"/>
  <c r="AO668" i="2"/>
  <c r="AP668" i="2" s="1"/>
  <c r="AQ668" i="2" s="1"/>
  <c r="AR668" i="2" s="1"/>
  <c r="AS668" i="2" s="1"/>
  <c r="AT668" i="2" s="1"/>
  <c r="AU668" i="2" s="1"/>
  <c r="AV668" i="2" s="1"/>
  <c r="AW668" i="2" s="1"/>
  <c r="AX668" i="2" s="1"/>
  <c r="AY668" i="2" s="1"/>
  <c r="AZ668" i="2" s="1"/>
  <c r="BA668" i="2" s="1"/>
  <c r="BB668" i="2" s="1"/>
  <c r="BC668" i="2" s="1"/>
  <c r="BD668" i="2" s="1"/>
  <c r="BE668" i="2" s="1"/>
  <c r="BF668" i="2" s="1"/>
  <c r="BG668" i="2" s="1"/>
  <c r="BH668" i="2" s="1"/>
  <c r="BK640" i="2"/>
  <c r="AO640" i="2"/>
  <c r="AP640" i="2" s="1"/>
  <c r="AQ640" i="2" s="1"/>
  <c r="AR640" i="2" s="1"/>
  <c r="AS640" i="2" s="1"/>
  <c r="AT640" i="2" s="1"/>
  <c r="AU640" i="2" s="1"/>
  <c r="AV640" i="2" s="1"/>
  <c r="AW640" i="2" s="1"/>
  <c r="AX640" i="2" s="1"/>
  <c r="AY640" i="2" s="1"/>
  <c r="AZ640" i="2" s="1"/>
  <c r="BA640" i="2" s="1"/>
  <c r="BB640" i="2" s="1"/>
  <c r="BC640" i="2" s="1"/>
  <c r="BD640" i="2" s="1"/>
  <c r="BE640" i="2" s="1"/>
  <c r="BF640" i="2" s="1"/>
  <c r="BG640" i="2" s="1"/>
  <c r="BH640" i="2" s="1"/>
  <c r="BK268" i="2"/>
  <c r="AN268" i="2"/>
  <c r="AO268" i="2" s="1"/>
  <c r="AP268" i="2" s="1"/>
  <c r="AQ268" i="2" s="1"/>
  <c r="AR268" i="2" s="1"/>
  <c r="AS268" i="2" s="1"/>
  <c r="AT268" i="2" s="1"/>
  <c r="AU268" i="2" s="1"/>
  <c r="AV268" i="2" s="1"/>
  <c r="AW268" i="2" s="1"/>
  <c r="AX268" i="2" s="1"/>
  <c r="AY268" i="2" s="1"/>
  <c r="AZ268" i="2" s="1"/>
  <c r="BA268" i="2" s="1"/>
  <c r="BB268" i="2" s="1"/>
  <c r="BC268" i="2" s="1"/>
  <c r="BD268" i="2" s="1"/>
  <c r="BE268" i="2" s="1"/>
  <c r="BF268" i="2" s="1"/>
  <c r="BG268" i="2" s="1"/>
  <c r="BH268" i="2" s="1"/>
  <c r="BK344" i="2"/>
  <c r="BK203" i="2"/>
  <c r="BK328" i="2"/>
  <c r="BK48" i="2"/>
  <c r="M48" i="2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AP48" i="2" s="1"/>
  <c r="AQ48" i="2" s="1"/>
  <c r="AR48" i="2" s="1"/>
  <c r="AS48" i="2" s="1"/>
  <c r="AT48" i="2" s="1"/>
  <c r="AU48" i="2" s="1"/>
  <c r="AV48" i="2" s="1"/>
  <c r="AW48" i="2" s="1"/>
  <c r="AX48" i="2" s="1"/>
  <c r="AY48" i="2" s="1"/>
  <c r="AZ48" i="2" s="1"/>
  <c r="BA48" i="2" s="1"/>
  <c r="BB48" i="2" s="1"/>
  <c r="BC48" i="2" s="1"/>
  <c r="BD48" i="2" s="1"/>
  <c r="BE48" i="2" s="1"/>
  <c r="BF48" i="2" s="1"/>
  <c r="BG48" i="2" s="1"/>
  <c r="BH48" i="2" s="1"/>
  <c r="BK490" i="2"/>
  <c r="AO490" i="2"/>
  <c r="AP490" i="2" s="1"/>
  <c r="AQ490" i="2" s="1"/>
  <c r="AR490" i="2" s="1"/>
  <c r="AS490" i="2" s="1"/>
  <c r="AT490" i="2" s="1"/>
  <c r="AU490" i="2" s="1"/>
  <c r="AV490" i="2" s="1"/>
  <c r="AW490" i="2" s="1"/>
  <c r="AX490" i="2" s="1"/>
  <c r="AY490" i="2" s="1"/>
  <c r="AZ490" i="2" s="1"/>
  <c r="BA490" i="2" s="1"/>
  <c r="BB490" i="2" s="1"/>
  <c r="BC490" i="2" s="1"/>
  <c r="BD490" i="2" s="1"/>
  <c r="BE490" i="2" s="1"/>
  <c r="BF490" i="2" s="1"/>
  <c r="BG490" i="2" s="1"/>
  <c r="BH490" i="2" s="1"/>
  <c r="BK543" i="2"/>
  <c r="BK129" i="2"/>
  <c r="M129" i="2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BK735" i="2"/>
  <c r="BK180" i="2"/>
  <c r="BK261" i="2"/>
  <c r="AN261" i="2"/>
  <c r="AO261" i="2" s="1"/>
  <c r="AP261" i="2" s="1"/>
  <c r="AQ261" i="2" s="1"/>
  <c r="AR261" i="2" s="1"/>
  <c r="AS261" i="2" s="1"/>
  <c r="AT261" i="2" s="1"/>
  <c r="AU261" i="2" s="1"/>
  <c r="AV261" i="2" s="1"/>
  <c r="AW261" i="2" s="1"/>
  <c r="AX261" i="2" s="1"/>
  <c r="AY261" i="2" s="1"/>
  <c r="AZ261" i="2" s="1"/>
  <c r="BA261" i="2" s="1"/>
  <c r="BB261" i="2" s="1"/>
  <c r="BC261" i="2" s="1"/>
  <c r="BD261" i="2" s="1"/>
  <c r="BE261" i="2" s="1"/>
  <c r="BF261" i="2" s="1"/>
  <c r="BG261" i="2" s="1"/>
  <c r="BH261" i="2" s="1"/>
  <c r="BK247" i="2"/>
  <c r="BK453" i="2"/>
  <c r="BK631" i="2"/>
  <c r="AO631" i="2"/>
  <c r="AP631" i="2" s="1"/>
  <c r="AQ631" i="2" s="1"/>
  <c r="AR631" i="2" s="1"/>
  <c r="AS631" i="2" s="1"/>
  <c r="AT631" i="2" s="1"/>
  <c r="AU631" i="2" s="1"/>
  <c r="AV631" i="2" s="1"/>
  <c r="AW631" i="2" s="1"/>
  <c r="AX631" i="2" s="1"/>
  <c r="AY631" i="2" s="1"/>
  <c r="AZ631" i="2" s="1"/>
  <c r="BA631" i="2" s="1"/>
  <c r="BB631" i="2" s="1"/>
  <c r="BC631" i="2" s="1"/>
  <c r="BD631" i="2" s="1"/>
  <c r="BE631" i="2" s="1"/>
  <c r="BF631" i="2" s="1"/>
  <c r="BG631" i="2" s="1"/>
  <c r="BH631" i="2" s="1"/>
  <c r="BK277" i="2"/>
  <c r="AN277" i="2"/>
  <c r="AO277" i="2" s="1"/>
  <c r="AP277" i="2" s="1"/>
  <c r="AQ277" i="2" s="1"/>
  <c r="AR277" i="2" s="1"/>
  <c r="AS277" i="2" s="1"/>
  <c r="AT277" i="2" s="1"/>
  <c r="AU277" i="2" s="1"/>
  <c r="AV277" i="2" s="1"/>
  <c r="AW277" i="2" s="1"/>
  <c r="AX277" i="2" s="1"/>
  <c r="AY277" i="2" s="1"/>
  <c r="AZ277" i="2" s="1"/>
  <c r="BA277" i="2" s="1"/>
  <c r="BB277" i="2" s="1"/>
  <c r="BC277" i="2" s="1"/>
  <c r="BD277" i="2" s="1"/>
  <c r="BE277" i="2" s="1"/>
  <c r="BF277" i="2" s="1"/>
  <c r="BG277" i="2" s="1"/>
  <c r="BH277" i="2" s="1"/>
  <c r="BK402" i="2"/>
  <c r="BK166" i="2"/>
  <c r="BK217" i="2"/>
  <c r="BK536" i="2"/>
  <c r="M536" i="2"/>
  <c r="N536" i="2" s="1"/>
  <c r="O536" i="2" s="1"/>
  <c r="P536" i="2" s="1"/>
  <c r="Q536" i="2" s="1"/>
  <c r="R536" i="2" s="1"/>
  <c r="S536" i="2" s="1"/>
  <c r="T536" i="2" s="1"/>
  <c r="U536" i="2" s="1"/>
  <c r="V536" i="2" s="1"/>
  <c r="W536" i="2" s="1"/>
  <c r="X536" i="2" s="1"/>
  <c r="Y536" i="2" s="1"/>
  <c r="Z536" i="2" s="1"/>
  <c r="AA536" i="2" s="1"/>
  <c r="AB536" i="2" s="1"/>
  <c r="AC536" i="2" s="1"/>
  <c r="AD536" i="2" s="1"/>
  <c r="AE536" i="2" s="1"/>
  <c r="AF536" i="2" s="1"/>
  <c r="AG536" i="2" s="1"/>
  <c r="AH536" i="2" s="1"/>
  <c r="AI536" i="2" s="1"/>
  <c r="AJ536" i="2" s="1"/>
  <c r="AK536" i="2" s="1"/>
  <c r="AL536" i="2" s="1"/>
  <c r="AM536" i="2" s="1"/>
  <c r="AN536" i="2" s="1"/>
  <c r="AO536" i="2" s="1"/>
  <c r="AP536" i="2" s="1"/>
  <c r="AQ536" i="2" s="1"/>
  <c r="AR536" i="2" s="1"/>
  <c r="AS536" i="2" s="1"/>
  <c r="AT536" i="2" s="1"/>
  <c r="AU536" i="2" s="1"/>
  <c r="AV536" i="2" s="1"/>
  <c r="AW536" i="2" s="1"/>
  <c r="AX536" i="2" s="1"/>
  <c r="AY536" i="2" s="1"/>
  <c r="AZ536" i="2" s="1"/>
  <c r="BA536" i="2" s="1"/>
  <c r="BB536" i="2" s="1"/>
  <c r="BC536" i="2" s="1"/>
  <c r="BD536" i="2" s="1"/>
  <c r="BE536" i="2" s="1"/>
  <c r="BF536" i="2" s="1"/>
  <c r="BG536" i="2" s="1"/>
  <c r="BH536" i="2" s="1"/>
  <c r="BK99" i="2"/>
  <c r="M99" i="2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BK298" i="2"/>
  <c r="BK388" i="2"/>
  <c r="AO388" i="2"/>
  <c r="AP388" i="2" s="1"/>
  <c r="AQ388" i="2" s="1"/>
  <c r="AR388" i="2" s="1"/>
  <c r="AS388" i="2" s="1"/>
  <c r="AT388" i="2" s="1"/>
  <c r="AU388" i="2" s="1"/>
  <c r="AV388" i="2" s="1"/>
  <c r="AW388" i="2" s="1"/>
  <c r="AX388" i="2" s="1"/>
  <c r="AY388" i="2" s="1"/>
  <c r="AZ388" i="2" s="1"/>
  <c r="BA388" i="2" s="1"/>
  <c r="BB388" i="2" s="1"/>
  <c r="BC388" i="2" s="1"/>
  <c r="BD388" i="2" s="1"/>
  <c r="BE388" i="2" s="1"/>
  <c r="BF388" i="2" s="1"/>
  <c r="BG388" i="2" s="1"/>
  <c r="BH388" i="2" s="1"/>
  <c r="BK307" i="2"/>
  <c r="BK765" i="2"/>
  <c r="K769" i="2"/>
  <c r="BK85" i="2"/>
  <c r="M85" i="2"/>
  <c r="N85" i="2" s="1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AC85" i="2" s="1"/>
  <c r="BK758" i="2"/>
  <c r="K762" i="2"/>
  <c r="BK425" i="2"/>
  <c r="M425" i="2"/>
  <c r="N425" i="2" s="1"/>
  <c r="O425" i="2" s="1"/>
  <c r="P425" i="2" s="1"/>
  <c r="Q425" i="2" s="1"/>
  <c r="R425" i="2" s="1"/>
  <c r="S425" i="2" s="1"/>
  <c r="T425" i="2" s="1"/>
  <c r="U425" i="2" s="1"/>
  <c r="V425" i="2" s="1"/>
  <c r="W425" i="2" s="1"/>
  <c r="X425" i="2" s="1"/>
  <c r="Y425" i="2" s="1"/>
  <c r="Z425" i="2" s="1"/>
  <c r="AA425" i="2" s="1"/>
  <c r="AB425" i="2" s="1"/>
  <c r="AC425" i="2" s="1"/>
  <c r="AD425" i="2" s="1"/>
  <c r="AE425" i="2" s="1"/>
  <c r="AF425" i="2" s="1"/>
  <c r="AG425" i="2" s="1"/>
  <c r="AH425" i="2" s="1"/>
  <c r="AI425" i="2" s="1"/>
  <c r="AJ425" i="2" s="1"/>
  <c r="AK425" i="2" s="1"/>
  <c r="AL425" i="2" s="1"/>
  <c r="AM425" i="2" s="1"/>
  <c r="AN425" i="2" s="1"/>
  <c r="AO425" i="2" s="1"/>
  <c r="AP425" i="2" s="1"/>
  <c r="AQ425" i="2" s="1"/>
  <c r="AR425" i="2" s="1"/>
  <c r="AS425" i="2" s="1"/>
  <c r="AT425" i="2" s="1"/>
  <c r="AU425" i="2" s="1"/>
  <c r="AV425" i="2" s="1"/>
  <c r="AW425" i="2" s="1"/>
  <c r="AX425" i="2" s="1"/>
  <c r="AY425" i="2" s="1"/>
  <c r="AZ425" i="2" s="1"/>
  <c r="BA425" i="2" s="1"/>
  <c r="BB425" i="2" s="1"/>
  <c r="BC425" i="2" s="1"/>
  <c r="BD425" i="2" s="1"/>
  <c r="BE425" i="2" s="1"/>
  <c r="BF425" i="2" s="1"/>
  <c r="BG425" i="2" s="1"/>
  <c r="BH425" i="2" s="1"/>
  <c r="BK721" i="2"/>
  <c r="AO721" i="2"/>
  <c r="AP721" i="2" s="1"/>
  <c r="AQ721" i="2" s="1"/>
  <c r="AR721" i="2" s="1"/>
  <c r="AS721" i="2" s="1"/>
  <c r="AT721" i="2" s="1"/>
  <c r="AU721" i="2" s="1"/>
  <c r="AV721" i="2" s="1"/>
  <c r="AW721" i="2" s="1"/>
  <c r="AX721" i="2" s="1"/>
  <c r="AY721" i="2" s="1"/>
  <c r="AZ721" i="2" s="1"/>
  <c r="BA721" i="2" s="1"/>
  <c r="BB721" i="2" s="1"/>
  <c r="BC721" i="2" s="1"/>
  <c r="BD721" i="2" s="1"/>
  <c r="BE721" i="2" s="1"/>
  <c r="BF721" i="2" s="1"/>
  <c r="BG721" i="2" s="1"/>
  <c r="BH721" i="2" s="1"/>
  <c r="BK416" i="2"/>
  <c r="M416" i="2"/>
  <c r="N416" i="2" s="1"/>
  <c r="O416" i="2" s="1"/>
  <c r="P416" i="2" s="1"/>
  <c r="Q416" i="2" s="1"/>
  <c r="R416" i="2" s="1"/>
  <c r="S416" i="2" s="1"/>
  <c r="T416" i="2" s="1"/>
  <c r="U416" i="2" s="1"/>
  <c r="V416" i="2" s="1"/>
  <c r="W416" i="2" s="1"/>
  <c r="X416" i="2" s="1"/>
  <c r="Y416" i="2" s="1"/>
  <c r="Z416" i="2" s="1"/>
  <c r="AA416" i="2" s="1"/>
  <c r="AB416" i="2" s="1"/>
  <c r="AC416" i="2" s="1"/>
  <c r="AD416" i="2" s="1"/>
  <c r="AE416" i="2" s="1"/>
  <c r="AF416" i="2" s="1"/>
  <c r="AG416" i="2" s="1"/>
  <c r="AH416" i="2" s="1"/>
  <c r="AI416" i="2" s="1"/>
  <c r="AJ416" i="2" s="1"/>
  <c r="AK416" i="2" s="1"/>
  <c r="AL416" i="2" s="1"/>
  <c r="AM416" i="2" s="1"/>
  <c r="AN416" i="2" s="1"/>
  <c r="AO416" i="2" s="1"/>
  <c r="AP416" i="2" s="1"/>
  <c r="AQ416" i="2" s="1"/>
  <c r="AR416" i="2" s="1"/>
  <c r="AS416" i="2" s="1"/>
  <c r="AT416" i="2" s="1"/>
  <c r="AU416" i="2" s="1"/>
  <c r="AV416" i="2" s="1"/>
  <c r="AW416" i="2" s="1"/>
  <c r="AX416" i="2" s="1"/>
  <c r="AY416" i="2" s="1"/>
  <c r="AZ416" i="2" s="1"/>
  <c r="BA416" i="2" s="1"/>
  <c r="BB416" i="2" s="1"/>
  <c r="BC416" i="2" s="1"/>
  <c r="BD416" i="2" s="1"/>
  <c r="BE416" i="2" s="1"/>
  <c r="BF416" i="2" s="1"/>
  <c r="BG416" i="2" s="1"/>
  <c r="BH416" i="2" s="1"/>
  <c r="BK617" i="2"/>
  <c r="M617" i="2"/>
  <c r="N617" i="2" s="1"/>
  <c r="O617" i="2" s="1"/>
  <c r="P617" i="2" s="1"/>
  <c r="Q617" i="2" s="1"/>
  <c r="R617" i="2" s="1"/>
  <c r="S617" i="2" s="1"/>
  <c r="T617" i="2" s="1"/>
  <c r="U617" i="2" s="1"/>
  <c r="V617" i="2" s="1"/>
  <c r="W617" i="2" s="1"/>
  <c r="X617" i="2" s="1"/>
  <c r="Y617" i="2" s="1"/>
  <c r="Z617" i="2" s="1"/>
  <c r="AA617" i="2" s="1"/>
  <c r="AB617" i="2" s="1"/>
  <c r="AC617" i="2" s="1"/>
  <c r="BK120" i="2"/>
  <c r="M120" i="2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P120" i="2" s="1"/>
  <c r="AQ120" i="2" s="1"/>
  <c r="AR120" i="2" s="1"/>
  <c r="AS120" i="2" s="1"/>
  <c r="AT120" i="2" s="1"/>
  <c r="AU120" i="2" s="1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K210" i="2"/>
  <c r="BK513" i="2"/>
  <c r="BK684" i="2"/>
  <c r="AO684" i="2"/>
  <c r="AP684" i="2" s="1"/>
  <c r="AQ684" i="2" s="1"/>
  <c r="AR684" i="2" s="1"/>
  <c r="AS684" i="2" s="1"/>
  <c r="AT684" i="2" s="1"/>
  <c r="AU684" i="2" s="1"/>
  <c r="AV684" i="2" s="1"/>
  <c r="AW684" i="2" s="1"/>
  <c r="AX684" i="2" s="1"/>
  <c r="AY684" i="2" s="1"/>
  <c r="AZ684" i="2" s="1"/>
  <c r="BA684" i="2" s="1"/>
  <c r="BB684" i="2" s="1"/>
  <c r="BC684" i="2" s="1"/>
  <c r="BD684" i="2" s="1"/>
  <c r="BE684" i="2" s="1"/>
  <c r="BF684" i="2" s="1"/>
  <c r="BG684" i="2" s="1"/>
  <c r="BH684" i="2" s="1"/>
  <c r="BK194" i="2"/>
  <c r="BK594" i="2"/>
  <c r="M594" i="2"/>
  <c r="N594" i="2" s="1"/>
  <c r="O594" i="2" s="1"/>
  <c r="P594" i="2" s="1"/>
  <c r="Q594" i="2" s="1"/>
  <c r="R594" i="2" s="1"/>
  <c r="S594" i="2" s="1"/>
  <c r="T594" i="2" s="1"/>
  <c r="U594" i="2" s="1"/>
  <c r="V594" i="2" s="1"/>
  <c r="W594" i="2" s="1"/>
  <c r="X594" i="2" s="1"/>
  <c r="Y594" i="2" s="1"/>
  <c r="Z594" i="2" s="1"/>
  <c r="AA594" i="2" s="1"/>
  <c r="AB594" i="2" s="1"/>
  <c r="AC594" i="2" s="1"/>
  <c r="BK728" i="2"/>
  <c r="AO728" i="2"/>
  <c r="AP728" i="2" s="1"/>
  <c r="AQ728" i="2" s="1"/>
  <c r="AR728" i="2" s="1"/>
  <c r="AS728" i="2" s="1"/>
  <c r="AT728" i="2" s="1"/>
  <c r="AU728" i="2" s="1"/>
  <c r="AV728" i="2" s="1"/>
  <c r="AW728" i="2" s="1"/>
  <c r="AX728" i="2" s="1"/>
  <c r="AY728" i="2" s="1"/>
  <c r="AZ728" i="2" s="1"/>
  <c r="BA728" i="2" s="1"/>
  <c r="BB728" i="2" s="1"/>
  <c r="BC728" i="2" s="1"/>
  <c r="BD728" i="2" s="1"/>
  <c r="BE728" i="2" s="1"/>
  <c r="BF728" i="2" s="1"/>
  <c r="BG728" i="2" s="1"/>
  <c r="BH728" i="2" s="1"/>
  <c r="BK365" i="2"/>
  <c r="AO365" i="2"/>
  <c r="AP365" i="2" s="1"/>
  <c r="AQ365" i="2" s="1"/>
  <c r="AR365" i="2" s="1"/>
  <c r="AS365" i="2" s="1"/>
  <c r="AT365" i="2" s="1"/>
  <c r="AU365" i="2" s="1"/>
  <c r="AV365" i="2" s="1"/>
  <c r="AW365" i="2" s="1"/>
  <c r="AX365" i="2" s="1"/>
  <c r="AY365" i="2" s="1"/>
  <c r="AZ365" i="2" s="1"/>
  <c r="BA365" i="2" s="1"/>
  <c r="BB365" i="2" s="1"/>
  <c r="BC365" i="2" s="1"/>
  <c r="BD365" i="2" s="1"/>
  <c r="BE365" i="2" s="1"/>
  <c r="BF365" i="2" s="1"/>
  <c r="BG365" i="2" s="1"/>
  <c r="BH365" i="2" s="1"/>
  <c r="BK409" i="2"/>
  <c r="M409" i="2"/>
  <c r="N409" i="2" s="1"/>
  <c r="O409" i="2" s="1"/>
  <c r="P409" i="2" s="1"/>
  <c r="Q409" i="2" s="1"/>
  <c r="R409" i="2" s="1"/>
  <c r="S409" i="2" s="1"/>
  <c r="T409" i="2" s="1"/>
  <c r="U409" i="2" s="1"/>
  <c r="V409" i="2" s="1"/>
  <c r="W409" i="2" s="1"/>
  <c r="X409" i="2" s="1"/>
  <c r="Y409" i="2" s="1"/>
  <c r="Z409" i="2" s="1"/>
  <c r="AA409" i="2" s="1"/>
  <c r="AB409" i="2" s="1"/>
  <c r="AC409" i="2" s="1"/>
  <c r="AD409" i="2" s="1"/>
  <c r="AE409" i="2" s="1"/>
  <c r="AF409" i="2" s="1"/>
  <c r="AG409" i="2" s="1"/>
  <c r="AH409" i="2" s="1"/>
  <c r="AI409" i="2" s="1"/>
  <c r="AJ409" i="2" s="1"/>
  <c r="AK409" i="2" s="1"/>
  <c r="AL409" i="2" s="1"/>
  <c r="AM409" i="2" s="1"/>
  <c r="AN409" i="2" s="1"/>
  <c r="AO409" i="2" s="1"/>
  <c r="AP409" i="2" s="1"/>
  <c r="AQ409" i="2" s="1"/>
  <c r="AR409" i="2" s="1"/>
  <c r="AS409" i="2" s="1"/>
  <c r="AT409" i="2" s="1"/>
  <c r="AU409" i="2" s="1"/>
  <c r="AV409" i="2" s="1"/>
  <c r="AW409" i="2" s="1"/>
  <c r="AX409" i="2" s="1"/>
  <c r="AY409" i="2" s="1"/>
  <c r="AZ409" i="2" s="1"/>
  <c r="BA409" i="2" s="1"/>
  <c r="BB409" i="2" s="1"/>
  <c r="BC409" i="2" s="1"/>
  <c r="BD409" i="2" s="1"/>
  <c r="BE409" i="2" s="1"/>
  <c r="BF409" i="2" s="1"/>
  <c r="BG409" i="2" s="1"/>
  <c r="BH409" i="2" s="1"/>
  <c r="BK136" i="2"/>
  <c r="M136" i="2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BK573" i="2"/>
  <c r="AO573" i="2"/>
  <c r="AP573" i="2" s="1"/>
  <c r="AQ573" i="2" s="1"/>
  <c r="AR573" i="2" s="1"/>
  <c r="AS573" i="2" s="1"/>
  <c r="AT573" i="2" s="1"/>
  <c r="AU573" i="2" s="1"/>
  <c r="AV573" i="2" s="1"/>
  <c r="AW573" i="2" s="1"/>
  <c r="AX573" i="2" s="1"/>
  <c r="AY573" i="2" s="1"/>
  <c r="AZ573" i="2" s="1"/>
  <c r="BA573" i="2" s="1"/>
  <c r="BB573" i="2" s="1"/>
  <c r="BC573" i="2" s="1"/>
  <c r="BD573" i="2" s="1"/>
  <c r="BE573" i="2" s="1"/>
  <c r="BF573" i="2" s="1"/>
  <c r="BG573" i="2" s="1"/>
  <c r="BH573" i="2" s="1"/>
  <c r="BK476" i="2"/>
  <c r="AO476" i="2"/>
  <c r="AP476" i="2" s="1"/>
  <c r="AQ476" i="2" s="1"/>
  <c r="AR476" i="2" s="1"/>
  <c r="AS476" i="2" s="1"/>
  <c r="AT476" i="2" s="1"/>
  <c r="AU476" i="2" s="1"/>
  <c r="AV476" i="2" s="1"/>
  <c r="AW476" i="2" s="1"/>
  <c r="AX476" i="2" s="1"/>
  <c r="AY476" i="2" s="1"/>
  <c r="AZ476" i="2" s="1"/>
  <c r="BA476" i="2" s="1"/>
  <c r="BB476" i="2" s="1"/>
  <c r="BC476" i="2" s="1"/>
  <c r="BD476" i="2" s="1"/>
  <c r="BE476" i="2" s="1"/>
  <c r="BF476" i="2" s="1"/>
  <c r="BG476" i="2" s="1"/>
  <c r="BH476" i="2" s="1"/>
  <c r="BK506" i="2"/>
  <c r="AO506" i="2"/>
  <c r="AP506" i="2" s="1"/>
  <c r="AQ506" i="2" s="1"/>
  <c r="AR506" i="2" s="1"/>
  <c r="AS506" i="2" s="1"/>
  <c r="AT506" i="2" s="1"/>
  <c r="AU506" i="2" s="1"/>
  <c r="AV506" i="2" s="1"/>
  <c r="AW506" i="2" s="1"/>
  <c r="AX506" i="2" s="1"/>
  <c r="AY506" i="2" s="1"/>
  <c r="AZ506" i="2" s="1"/>
  <c r="BA506" i="2" s="1"/>
  <c r="BB506" i="2" s="1"/>
  <c r="BC506" i="2" s="1"/>
  <c r="BD506" i="2" s="1"/>
  <c r="BE506" i="2" s="1"/>
  <c r="BF506" i="2" s="1"/>
  <c r="BG506" i="2" s="1"/>
  <c r="BH506" i="2" s="1"/>
  <c r="BK240" i="2"/>
  <c r="BK335" i="2"/>
  <c r="BK50" i="2"/>
  <c r="M50" i="2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Y50" i="2" s="1"/>
  <c r="Z50" i="2" s="1"/>
  <c r="AA50" i="2" s="1"/>
  <c r="AB50" i="2" s="1"/>
  <c r="AC50" i="2" s="1"/>
  <c r="AD50" i="2" s="1"/>
  <c r="BK351" i="2"/>
  <c r="BK41" i="2"/>
  <c r="M41" i="2"/>
  <c r="N41" i="2" s="1"/>
  <c r="O41" i="2" s="1"/>
  <c r="P41" i="2" s="1"/>
  <c r="Q41" i="2" s="1"/>
  <c r="R41" i="2" s="1"/>
  <c r="S41" i="2" s="1"/>
  <c r="T41" i="2" s="1"/>
  <c r="U41" i="2" s="1"/>
  <c r="V41" i="2" s="1"/>
  <c r="W41" i="2" s="1"/>
  <c r="X41" i="2" s="1"/>
  <c r="Y41" i="2" s="1"/>
  <c r="Z41" i="2" s="1"/>
  <c r="AA41" i="2" s="1"/>
  <c r="AB41" i="2" s="1"/>
  <c r="AC41" i="2" s="1"/>
  <c r="AD41" i="2" s="1"/>
  <c r="AE41" i="2" s="1"/>
  <c r="AF41" i="2" s="1"/>
  <c r="AG41" i="2" s="1"/>
  <c r="AH41" i="2" s="1"/>
  <c r="AI41" i="2" s="1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K92" i="2"/>
  <c r="M92" i="2"/>
  <c r="BK122" i="2"/>
  <c r="M122" i="2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P122" i="2" s="1"/>
  <c r="AQ122" i="2" s="1"/>
  <c r="AR122" i="2" s="1"/>
  <c r="AS122" i="2" s="1"/>
  <c r="AT122" i="2" s="1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K34" i="2"/>
  <c r="BK342" i="2"/>
  <c r="BK233" i="2"/>
  <c r="BK284" i="2"/>
  <c r="AN284" i="2"/>
  <c r="AO284" i="2" s="1"/>
  <c r="AP284" i="2" s="1"/>
  <c r="AQ284" i="2" s="1"/>
  <c r="AR284" i="2" s="1"/>
  <c r="AS284" i="2" s="1"/>
  <c r="AT284" i="2" s="1"/>
  <c r="AU284" i="2" s="1"/>
  <c r="AV284" i="2" s="1"/>
  <c r="AW284" i="2" s="1"/>
  <c r="AX284" i="2" s="1"/>
  <c r="AY284" i="2" s="1"/>
  <c r="AZ284" i="2" s="1"/>
  <c r="BA284" i="2" s="1"/>
  <c r="BB284" i="2" s="1"/>
  <c r="BC284" i="2" s="1"/>
  <c r="BD284" i="2" s="1"/>
  <c r="BE284" i="2" s="1"/>
  <c r="BF284" i="2" s="1"/>
  <c r="BG284" i="2" s="1"/>
  <c r="BH284" i="2" s="1"/>
  <c r="BK587" i="2"/>
  <c r="N587" i="2"/>
  <c r="O587" i="2" s="1"/>
  <c r="P587" i="2" s="1"/>
  <c r="Q587" i="2" s="1"/>
  <c r="R587" i="2" s="1"/>
  <c r="S587" i="2" s="1"/>
  <c r="T587" i="2" s="1"/>
  <c r="U587" i="2" s="1"/>
  <c r="V587" i="2" s="1"/>
  <c r="W587" i="2" s="1"/>
  <c r="X587" i="2" s="1"/>
  <c r="Y587" i="2" s="1"/>
  <c r="Z587" i="2" s="1"/>
  <c r="AA587" i="2" s="1"/>
  <c r="AB587" i="2" s="1"/>
  <c r="AC587" i="2" s="1"/>
  <c r="BK418" i="2"/>
  <c r="M418" i="2"/>
  <c r="N418" i="2" s="1"/>
  <c r="O418" i="2" s="1"/>
  <c r="P418" i="2" s="1"/>
  <c r="Q418" i="2" s="1"/>
  <c r="R418" i="2" s="1"/>
  <c r="S418" i="2" s="1"/>
  <c r="T418" i="2" s="1"/>
  <c r="U418" i="2" s="1"/>
  <c r="V418" i="2" s="1"/>
  <c r="W418" i="2" s="1"/>
  <c r="X418" i="2" s="1"/>
  <c r="Y418" i="2" s="1"/>
  <c r="Z418" i="2" s="1"/>
  <c r="AA418" i="2" s="1"/>
  <c r="AB418" i="2" s="1"/>
  <c r="AC418" i="2" s="1"/>
  <c r="AD418" i="2" s="1"/>
  <c r="AE418" i="2" s="1"/>
  <c r="AF418" i="2" s="1"/>
  <c r="AG418" i="2" s="1"/>
  <c r="AH418" i="2" s="1"/>
  <c r="AI418" i="2" s="1"/>
  <c r="AJ418" i="2" s="1"/>
  <c r="AK418" i="2" s="1"/>
  <c r="AL418" i="2" s="1"/>
  <c r="AM418" i="2" s="1"/>
  <c r="AN418" i="2" s="1"/>
  <c r="AO418" i="2" s="1"/>
  <c r="AP418" i="2" s="1"/>
  <c r="AQ418" i="2" s="1"/>
  <c r="AR418" i="2" s="1"/>
  <c r="AS418" i="2" s="1"/>
  <c r="AT418" i="2" s="1"/>
  <c r="AU418" i="2" s="1"/>
  <c r="AV418" i="2" s="1"/>
  <c r="AW418" i="2" s="1"/>
  <c r="AX418" i="2" s="1"/>
  <c r="AY418" i="2" s="1"/>
  <c r="AZ418" i="2" s="1"/>
  <c r="BA418" i="2" s="1"/>
  <c r="BB418" i="2" s="1"/>
  <c r="BC418" i="2" s="1"/>
  <c r="BD418" i="2" s="1"/>
  <c r="BE418" i="2" s="1"/>
  <c r="BF418" i="2" s="1"/>
  <c r="BG418" i="2" s="1"/>
  <c r="BH418" i="2" s="1"/>
  <c r="BK187" i="2"/>
  <c r="BK71" i="2"/>
  <c r="M71" i="2"/>
  <c r="BK527" i="2"/>
  <c r="M527" i="2"/>
  <c r="N527" i="2" s="1"/>
  <c r="O527" i="2" s="1"/>
  <c r="P527" i="2" s="1"/>
  <c r="Q527" i="2" s="1"/>
  <c r="R527" i="2" s="1"/>
  <c r="S527" i="2" s="1"/>
  <c r="T527" i="2" s="1"/>
  <c r="U527" i="2" s="1"/>
  <c r="V527" i="2" s="1"/>
  <c r="W527" i="2" s="1"/>
  <c r="X527" i="2" s="1"/>
  <c r="Y527" i="2" s="1"/>
  <c r="Z527" i="2" s="1"/>
  <c r="AA527" i="2" s="1"/>
  <c r="AB527" i="2" s="1"/>
  <c r="AC527" i="2" s="1"/>
  <c r="AD527" i="2" s="1"/>
  <c r="AE527" i="2" s="1"/>
  <c r="AF527" i="2" s="1"/>
  <c r="AG527" i="2" s="1"/>
  <c r="AH527" i="2" s="1"/>
  <c r="AI527" i="2" s="1"/>
  <c r="AJ527" i="2" s="1"/>
  <c r="AK527" i="2" s="1"/>
  <c r="AL527" i="2" s="1"/>
  <c r="AM527" i="2" s="1"/>
  <c r="AN527" i="2" s="1"/>
  <c r="AO527" i="2" s="1"/>
  <c r="AP527" i="2" s="1"/>
  <c r="AQ527" i="2" s="1"/>
  <c r="AR527" i="2" s="1"/>
  <c r="AS527" i="2" s="1"/>
  <c r="AT527" i="2" s="1"/>
  <c r="AU527" i="2" s="1"/>
  <c r="AV527" i="2" s="1"/>
  <c r="AW527" i="2" s="1"/>
  <c r="AX527" i="2" s="1"/>
  <c r="AY527" i="2" s="1"/>
  <c r="AZ527" i="2" s="1"/>
  <c r="BA527" i="2" s="1"/>
  <c r="BB527" i="2" s="1"/>
  <c r="BC527" i="2" s="1"/>
  <c r="BD527" i="2" s="1"/>
  <c r="BE527" i="2" s="1"/>
  <c r="BF527" i="2" s="1"/>
  <c r="BG527" i="2" s="1"/>
  <c r="BH527" i="2" s="1"/>
  <c r="BK270" i="2"/>
  <c r="AN270" i="2"/>
  <c r="AO270" i="2" s="1"/>
  <c r="AP270" i="2" s="1"/>
  <c r="AQ270" i="2" s="1"/>
  <c r="AR270" i="2" s="1"/>
  <c r="AS270" i="2" s="1"/>
  <c r="AT270" i="2" s="1"/>
  <c r="AU270" i="2" s="1"/>
  <c r="AV270" i="2" s="1"/>
  <c r="AW270" i="2" s="1"/>
  <c r="AX270" i="2" s="1"/>
  <c r="AY270" i="2" s="1"/>
  <c r="AZ270" i="2" s="1"/>
  <c r="BA270" i="2" s="1"/>
  <c r="BB270" i="2" s="1"/>
  <c r="BC270" i="2" s="1"/>
  <c r="BD270" i="2" s="1"/>
  <c r="BE270" i="2" s="1"/>
  <c r="BF270" i="2" s="1"/>
  <c r="BG270" i="2" s="1"/>
  <c r="BH270" i="2" s="1"/>
  <c r="BK469" i="2"/>
  <c r="BK802" i="2"/>
  <c r="AO802" i="2"/>
  <c r="AP802" i="2" s="1"/>
  <c r="AQ802" i="2" s="1"/>
  <c r="AR802" i="2" s="1"/>
  <c r="AS802" i="2" s="1"/>
  <c r="AT802" i="2" s="1"/>
  <c r="AU802" i="2" s="1"/>
  <c r="AV802" i="2" s="1"/>
  <c r="AW802" i="2" s="1"/>
  <c r="AX802" i="2" s="1"/>
  <c r="AY802" i="2" s="1"/>
  <c r="AZ802" i="2" s="1"/>
  <c r="BA802" i="2" s="1"/>
  <c r="BB802" i="2" s="1"/>
  <c r="BC802" i="2" s="1"/>
  <c r="BD802" i="2" s="1"/>
  <c r="BE802" i="2" s="1"/>
  <c r="BF802" i="2" s="1"/>
  <c r="BG802" i="2" s="1"/>
  <c r="BH802" i="2" s="1"/>
  <c r="BK314" i="2"/>
  <c r="BK231" i="2"/>
  <c r="BK432" i="2"/>
  <c r="BK529" i="2"/>
  <c r="M529" i="2"/>
  <c r="N529" i="2" s="1"/>
  <c r="O529" i="2" s="1"/>
  <c r="P529" i="2" s="1"/>
  <c r="Q529" i="2" s="1"/>
  <c r="R529" i="2" s="1"/>
  <c r="S529" i="2" s="1"/>
  <c r="T529" i="2" s="1"/>
  <c r="U529" i="2" s="1"/>
  <c r="V529" i="2" s="1"/>
  <c r="W529" i="2" s="1"/>
  <c r="X529" i="2" s="1"/>
  <c r="Y529" i="2" s="1"/>
  <c r="Z529" i="2" s="1"/>
  <c r="AA529" i="2" s="1"/>
  <c r="AB529" i="2" s="1"/>
  <c r="AC529" i="2" s="1"/>
  <c r="AD529" i="2" s="1"/>
  <c r="AE529" i="2" s="1"/>
  <c r="AF529" i="2" s="1"/>
  <c r="AG529" i="2" s="1"/>
  <c r="AH529" i="2" s="1"/>
  <c r="AI529" i="2" s="1"/>
  <c r="AJ529" i="2" s="1"/>
  <c r="AK529" i="2" s="1"/>
  <c r="AL529" i="2" s="1"/>
  <c r="AM529" i="2" s="1"/>
  <c r="AN529" i="2" s="1"/>
  <c r="AO529" i="2" s="1"/>
  <c r="AP529" i="2" s="1"/>
  <c r="AQ529" i="2" s="1"/>
  <c r="AR529" i="2" s="1"/>
  <c r="AS529" i="2" s="1"/>
  <c r="AT529" i="2" s="1"/>
  <c r="AU529" i="2" s="1"/>
  <c r="AV529" i="2" s="1"/>
  <c r="AW529" i="2" s="1"/>
  <c r="AX529" i="2" s="1"/>
  <c r="AY529" i="2" s="1"/>
  <c r="AZ529" i="2" s="1"/>
  <c r="BA529" i="2" s="1"/>
  <c r="BB529" i="2" s="1"/>
  <c r="BC529" i="2" s="1"/>
  <c r="BD529" i="2" s="1"/>
  <c r="BE529" i="2" s="1"/>
  <c r="BF529" i="2" s="1"/>
  <c r="BG529" i="2" s="1"/>
  <c r="BH529" i="2" s="1"/>
  <c r="BK580" i="2"/>
  <c r="AO580" i="2"/>
  <c r="AP580" i="2" s="1"/>
  <c r="AQ580" i="2" s="1"/>
  <c r="AR580" i="2" s="1"/>
  <c r="AS580" i="2" s="1"/>
  <c r="AT580" i="2" s="1"/>
  <c r="AU580" i="2" s="1"/>
  <c r="AV580" i="2" s="1"/>
  <c r="AW580" i="2" s="1"/>
  <c r="AX580" i="2" s="1"/>
  <c r="AY580" i="2" s="1"/>
  <c r="AZ580" i="2" s="1"/>
  <c r="BA580" i="2" s="1"/>
  <c r="BB580" i="2" s="1"/>
  <c r="BC580" i="2" s="1"/>
  <c r="BD580" i="2" s="1"/>
  <c r="BE580" i="2" s="1"/>
  <c r="BF580" i="2" s="1"/>
  <c r="BG580" i="2" s="1"/>
  <c r="BH580" i="2" s="1"/>
  <c r="BK196" i="2"/>
  <c r="BK786" i="2"/>
  <c r="AO786" i="2"/>
  <c r="AP786" i="2" s="1"/>
  <c r="AQ786" i="2" s="1"/>
  <c r="AR786" i="2" s="1"/>
  <c r="AS786" i="2" s="1"/>
  <c r="AT786" i="2" s="1"/>
  <c r="AU786" i="2" s="1"/>
  <c r="AV786" i="2" s="1"/>
  <c r="AW786" i="2" s="1"/>
  <c r="AX786" i="2" s="1"/>
  <c r="AY786" i="2" s="1"/>
  <c r="AZ786" i="2" s="1"/>
  <c r="BA786" i="2" s="1"/>
  <c r="BB786" i="2" s="1"/>
  <c r="BC786" i="2" s="1"/>
  <c r="BD786" i="2" s="1"/>
  <c r="BE786" i="2" s="1"/>
  <c r="BF786" i="2" s="1"/>
  <c r="BG786" i="2" s="1"/>
  <c r="BH786" i="2" s="1"/>
  <c r="BK305" i="2"/>
  <c r="BK714" i="2"/>
  <c r="AO714" i="2"/>
  <c r="AP714" i="2" s="1"/>
  <c r="AQ714" i="2" s="1"/>
  <c r="AR714" i="2" s="1"/>
  <c r="AS714" i="2" s="1"/>
  <c r="AT714" i="2" s="1"/>
  <c r="AU714" i="2" s="1"/>
  <c r="AV714" i="2" s="1"/>
  <c r="AW714" i="2" s="1"/>
  <c r="AX714" i="2" s="1"/>
  <c r="AY714" i="2" s="1"/>
  <c r="AZ714" i="2" s="1"/>
  <c r="BA714" i="2" s="1"/>
  <c r="BB714" i="2" s="1"/>
  <c r="BC714" i="2" s="1"/>
  <c r="BD714" i="2" s="1"/>
  <c r="BE714" i="2" s="1"/>
  <c r="BF714" i="2" s="1"/>
  <c r="BG714" i="2" s="1"/>
  <c r="BH714" i="2" s="1"/>
  <c r="BK661" i="2"/>
  <c r="AO661" i="2"/>
  <c r="AP661" i="2" s="1"/>
  <c r="AQ661" i="2" s="1"/>
  <c r="AR661" i="2" s="1"/>
  <c r="AS661" i="2" s="1"/>
  <c r="AT661" i="2" s="1"/>
  <c r="AU661" i="2" s="1"/>
  <c r="AV661" i="2" s="1"/>
  <c r="AW661" i="2" s="1"/>
  <c r="AX661" i="2" s="1"/>
  <c r="AY661" i="2" s="1"/>
  <c r="AZ661" i="2" s="1"/>
  <c r="BA661" i="2" s="1"/>
  <c r="BB661" i="2" s="1"/>
  <c r="BC661" i="2" s="1"/>
  <c r="BD661" i="2" s="1"/>
  <c r="BE661" i="2" s="1"/>
  <c r="BF661" i="2" s="1"/>
  <c r="BG661" i="2" s="1"/>
  <c r="BH661" i="2" s="1"/>
  <c r="BK78" i="2"/>
  <c r="M78" i="2"/>
  <c r="BK566" i="2"/>
  <c r="AO566" i="2"/>
  <c r="AP566" i="2" s="1"/>
  <c r="AQ566" i="2" s="1"/>
  <c r="AR566" i="2" s="1"/>
  <c r="AS566" i="2" s="1"/>
  <c r="AT566" i="2" s="1"/>
  <c r="AU566" i="2" s="1"/>
  <c r="AV566" i="2" s="1"/>
  <c r="AW566" i="2" s="1"/>
  <c r="AX566" i="2" s="1"/>
  <c r="AY566" i="2" s="1"/>
  <c r="AZ566" i="2" s="1"/>
  <c r="BA566" i="2" s="1"/>
  <c r="BB566" i="2" s="1"/>
  <c r="BC566" i="2" s="1"/>
  <c r="BD566" i="2" s="1"/>
  <c r="BE566" i="2" s="1"/>
  <c r="BF566" i="2" s="1"/>
  <c r="BG566" i="2" s="1"/>
  <c r="BH566" i="2" s="1"/>
  <c r="BK564" i="2"/>
  <c r="AO564" i="2"/>
  <c r="AP564" i="2" s="1"/>
  <c r="AQ564" i="2" s="1"/>
  <c r="AR564" i="2" s="1"/>
  <c r="AS564" i="2" s="1"/>
  <c r="AT564" i="2" s="1"/>
  <c r="AU564" i="2" s="1"/>
  <c r="AV564" i="2" s="1"/>
  <c r="AW564" i="2" s="1"/>
  <c r="AX564" i="2" s="1"/>
  <c r="AY564" i="2" s="1"/>
  <c r="AZ564" i="2" s="1"/>
  <c r="BA564" i="2" s="1"/>
  <c r="BB564" i="2" s="1"/>
  <c r="BC564" i="2" s="1"/>
  <c r="BD564" i="2" s="1"/>
  <c r="BE564" i="2" s="1"/>
  <c r="BF564" i="2" s="1"/>
  <c r="BG564" i="2" s="1"/>
  <c r="BH564" i="2" s="1"/>
  <c r="BK520" i="2"/>
  <c r="M520" i="2"/>
  <c r="N520" i="2" s="1"/>
  <c r="O520" i="2" s="1"/>
  <c r="P520" i="2" s="1"/>
  <c r="Q520" i="2" s="1"/>
  <c r="R520" i="2" s="1"/>
  <c r="S520" i="2" s="1"/>
  <c r="T520" i="2" s="1"/>
  <c r="U520" i="2" s="1"/>
  <c r="V520" i="2" s="1"/>
  <c r="W520" i="2" s="1"/>
  <c r="X520" i="2" s="1"/>
  <c r="Y520" i="2" s="1"/>
  <c r="Z520" i="2" s="1"/>
  <c r="AA520" i="2" s="1"/>
  <c r="AB520" i="2" s="1"/>
  <c r="AC520" i="2" s="1"/>
  <c r="AD520" i="2" s="1"/>
  <c r="AE520" i="2" s="1"/>
  <c r="AF520" i="2" s="1"/>
  <c r="AG520" i="2" s="1"/>
  <c r="AH520" i="2" s="1"/>
  <c r="AI520" i="2" s="1"/>
  <c r="AJ520" i="2" s="1"/>
  <c r="AK520" i="2" s="1"/>
  <c r="AL520" i="2" s="1"/>
  <c r="AM520" i="2" s="1"/>
  <c r="AN520" i="2" s="1"/>
  <c r="AO520" i="2" s="1"/>
  <c r="AP520" i="2" s="1"/>
  <c r="AQ520" i="2" s="1"/>
  <c r="AR520" i="2" s="1"/>
  <c r="AS520" i="2" s="1"/>
  <c r="AT520" i="2" s="1"/>
  <c r="AU520" i="2" s="1"/>
  <c r="AV520" i="2" s="1"/>
  <c r="AW520" i="2" s="1"/>
  <c r="AX520" i="2" s="1"/>
  <c r="AY520" i="2" s="1"/>
  <c r="AZ520" i="2" s="1"/>
  <c r="BA520" i="2" s="1"/>
  <c r="BB520" i="2" s="1"/>
  <c r="BC520" i="2" s="1"/>
  <c r="BD520" i="2" s="1"/>
  <c r="BE520" i="2" s="1"/>
  <c r="BF520" i="2" s="1"/>
  <c r="BG520" i="2" s="1"/>
  <c r="BH520" i="2" s="1"/>
  <c r="BK751" i="2"/>
  <c r="M751" i="2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X751" i="2" s="1"/>
  <c r="Y751" i="2" s="1"/>
  <c r="Z751" i="2" s="1"/>
  <c r="AA751" i="2" s="1"/>
  <c r="AB751" i="2" s="1"/>
  <c r="AC751" i="2" s="1"/>
  <c r="AD751" i="2" s="1"/>
  <c r="AE751" i="2" s="1"/>
  <c r="AF751" i="2" s="1"/>
  <c r="AG751" i="2" s="1"/>
  <c r="AH751" i="2" s="1"/>
  <c r="AI751" i="2" s="1"/>
  <c r="AJ751" i="2" s="1"/>
  <c r="AK751" i="2" s="1"/>
  <c r="AL751" i="2" s="1"/>
  <c r="AM751" i="2" s="1"/>
  <c r="AN751" i="2" s="1"/>
  <c r="AO751" i="2" s="1"/>
  <c r="AP751" i="2" s="1"/>
  <c r="AQ751" i="2" s="1"/>
  <c r="AR751" i="2" s="1"/>
  <c r="AS751" i="2" s="1"/>
  <c r="AT751" i="2" s="1"/>
  <c r="AU751" i="2" s="1"/>
  <c r="AV751" i="2" s="1"/>
  <c r="AW751" i="2" s="1"/>
  <c r="AX751" i="2" s="1"/>
  <c r="AY751" i="2" s="1"/>
  <c r="AZ751" i="2" s="1"/>
  <c r="BA751" i="2" s="1"/>
  <c r="BB751" i="2" s="1"/>
  <c r="BC751" i="2" s="1"/>
  <c r="BD751" i="2" s="1"/>
  <c r="BE751" i="2" s="1"/>
  <c r="BF751" i="2" s="1"/>
  <c r="BG751" i="2" s="1"/>
  <c r="BH751" i="2" s="1"/>
  <c r="AT770" i="2"/>
  <c r="M472" i="1" l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X472" i="1" s="1"/>
  <c r="Y472" i="1" s="1"/>
  <c r="Z472" i="1" s="1"/>
  <c r="AA472" i="1" s="1"/>
  <c r="AB472" i="1" s="1"/>
  <c r="AC472" i="1" s="1"/>
  <c r="AD472" i="1" s="1"/>
  <c r="AE472" i="1" s="1"/>
  <c r="AF472" i="1" s="1"/>
  <c r="AG472" i="1" s="1"/>
  <c r="AH472" i="1" s="1"/>
  <c r="AI472" i="1" s="1"/>
  <c r="AJ472" i="1" s="1"/>
  <c r="AK472" i="1" s="1"/>
  <c r="AL472" i="1" s="1"/>
  <c r="AM472" i="1" s="1"/>
  <c r="AN472" i="1" s="1"/>
  <c r="AO472" i="1" s="1"/>
  <c r="AP472" i="1" s="1"/>
  <c r="AQ472" i="1" s="1"/>
  <c r="AR472" i="1" s="1"/>
  <c r="AS472" i="1" s="1"/>
  <c r="AT472" i="1" s="1"/>
  <c r="AU472" i="1" s="1"/>
  <c r="AV472" i="1" s="1"/>
  <c r="AW472" i="1" s="1"/>
  <c r="AX472" i="1" s="1"/>
  <c r="AY472" i="1" s="1"/>
  <c r="AZ472" i="1" s="1"/>
  <c r="BA472" i="1" s="1"/>
  <c r="BB472" i="1" s="1"/>
  <c r="BC472" i="1" s="1"/>
  <c r="BD472" i="1" s="1"/>
  <c r="BE472" i="1" s="1"/>
  <c r="BF472" i="1" s="1"/>
  <c r="BG472" i="1" s="1"/>
  <c r="BH472" i="1" s="1"/>
  <c r="L472" i="2"/>
  <c r="M472" i="2" s="1"/>
  <c r="N472" i="2" s="1"/>
  <c r="O472" i="2" s="1"/>
  <c r="P472" i="2" s="1"/>
  <c r="Q472" i="2" s="1"/>
  <c r="R472" i="2" s="1"/>
  <c r="S472" i="2" s="1"/>
  <c r="T472" i="2" s="1"/>
  <c r="U472" i="2" s="1"/>
  <c r="V472" i="2" s="1"/>
  <c r="W472" i="2" s="1"/>
  <c r="X472" i="2" s="1"/>
  <c r="Y472" i="2" s="1"/>
  <c r="Z472" i="2" s="1"/>
  <c r="AA472" i="2" s="1"/>
  <c r="AB472" i="2" s="1"/>
  <c r="AC472" i="2" s="1"/>
  <c r="AD472" i="2" s="1"/>
  <c r="AE472" i="2" s="1"/>
  <c r="AF472" i="2" s="1"/>
  <c r="AG472" i="2" s="1"/>
  <c r="AH472" i="2" s="1"/>
  <c r="AI472" i="2" s="1"/>
  <c r="AJ472" i="2" s="1"/>
  <c r="AK472" i="2" s="1"/>
  <c r="AL472" i="2" s="1"/>
  <c r="AM472" i="2" s="1"/>
  <c r="AN472" i="2" s="1"/>
  <c r="AO472" i="2" s="1"/>
  <c r="AP472" i="2" s="1"/>
  <c r="AQ472" i="2" s="1"/>
  <c r="AR472" i="2" s="1"/>
  <c r="AS472" i="2" s="1"/>
  <c r="AT472" i="2" s="1"/>
  <c r="AU472" i="2" s="1"/>
  <c r="AV472" i="2" s="1"/>
  <c r="AW472" i="2" s="1"/>
  <c r="AX472" i="2" s="1"/>
  <c r="AY472" i="2" s="1"/>
  <c r="AZ472" i="2" s="1"/>
  <c r="BA472" i="2" s="1"/>
  <c r="BB472" i="2" s="1"/>
  <c r="BC472" i="2" s="1"/>
  <c r="BD472" i="2" s="1"/>
  <c r="BE472" i="2" s="1"/>
  <c r="BF472" i="2" s="1"/>
  <c r="BG472" i="2" s="1"/>
  <c r="BH472" i="2" s="1"/>
  <c r="N439" i="1"/>
  <c r="M154" i="1"/>
  <c r="T210" i="1"/>
  <c r="U210" i="1" s="1"/>
  <c r="V210" i="1" s="1"/>
  <c r="W210" i="1" s="1"/>
  <c r="X210" i="1" s="1"/>
  <c r="AN187" i="1"/>
  <c r="AO187" i="1" s="1"/>
  <c r="AP187" i="1" s="1"/>
  <c r="AQ187" i="1" s="1"/>
  <c r="AR187" i="1" s="1"/>
  <c r="AS187" i="1" s="1"/>
  <c r="AT187" i="1" s="1"/>
  <c r="AU187" i="1" s="1"/>
  <c r="AV187" i="1" s="1"/>
  <c r="AW187" i="1" s="1"/>
  <c r="AX187" i="1" s="1"/>
  <c r="AY187" i="1" s="1"/>
  <c r="AZ187" i="1" s="1"/>
  <c r="BA187" i="1" s="1"/>
  <c r="BB187" i="1" s="1"/>
  <c r="BC187" i="1" s="1"/>
  <c r="BD187" i="1" s="1"/>
  <c r="BE187" i="1" s="1"/>
  <c r="BF187" i="1" s="1"/>
  <c r="BG187" i="1" s="1"/>
  <c r="BH187" i="1" s="1"/>
  <c r="Z190" i="1"/>
  <c r="AA190" i="1" s="1"/>
  <c r="AB190" i="1" s="1"/>
  <c r="AC190" i="1" s="1"/>
  <c r="AD190" i="1" s="1"/>
  <c r="AE190" i="1" s="1"/>
  <c r="AF190" i="1" s="1"/>
  <c r="AG190" i="1" s="1"/>
  <c r="AH190" i="1" s="1"/>
  <c r="AI190" i="1" s="1"/>
  <c r="AJ190" i="1" s="1"/>
  <c r="AK190" i="1" s="1"/>
  <c r="AL190" i="1" s="1"/>
  <c r="AM190" i="1" s="1"/>
  <c r="AN190" i="1" s="1"/>
  <c r="AO190" i="1" s="1"/>
  <c r="AP190" i="1" s="1"/>
  <c r="AQ190" i="1" s="1"/>
  <c r="AR190" i="1" s="1"/>
  <c r="AS190" i="1" s="1"/>
  <c r="AT190" i="1" s="1"/>
  <c r="AU190" i="1" s="1"/>
  <c r="AV190" i="1" s="1"/>
  <c r="AW190" i="1" s="1"/>
  <c r="AX190" i="1" s="1"/>
  <c r="AY190" i="1" s="1"/>
  <c r="AZ190" i="1" s="1"/>
  <c r="BA190" i="1" s="1"/>
  <c r="BB190" i="1" s="1"/>
  <c r="BC190" i="1" s="1"/>
  <c r="BD190" i="1" s="1"/>
  <c r="BE190" i="1" s="1"/>
  <c r="BF190" i="1" s="1"/>
  <c r="BG190" i="1" s="1"/>
  <c r="BH190" i="1" s="1"/>
  <c r="L190" i="2"/>
  <c r="M190" i="2" s="1"/>
  <c r="N190" i="2" s="1"/>
  <c r="O190" i="2" s="1"/>
  <c r="P190" i="2" s="1"/>
  <c r="Q190" i="2" s="1"/>
  <c r="R190" i="2" s="1"/>
  <c r="S190" i="2" s="1"/>
  <c r="T190" i="2" s="1"/>
  <c r="U190" i="2" s="1"/>
  <c r="V190" i="2" s="1"/>
  <c r="W190" i="2" s="1"/>
  <c r="X190" i="2" s="1"/>
  <c r="Y190" i="2" s="1"/>
  <c r="Z190" i="2" s="1"/>
  <c r="AA190" i="2" s="1"/>
  <c r="AB190" i="2" s="1"/>
  <c r="AC190" i="2" s="1"/>
  <c r="AD190" i="2" s="1"/>
  <c r="AE190" i="2" s="1"/>
  <c r="AF190" i="2" s="1"/>
  <c r="AG190" i="2" s="1"/>
  <c r="AH190" i="2" s="1"/>
  <c r="AI190" i="2" s="1"/>
  <c r="AJ190" i="2" s="1"/>
  <c r="AK190" i="2" s="1"/>
  <c r="AL190" i="2" s="1"/>
  <c r="AM190" i="2" s="1"/>
  <c r="AN190" i="2" s="1"/>
  <c r="AO190" i="2" s="1"/>
  <c r="AP190" i="2" s="1"/>
  <c r="AQ190" i="2" s="1"/>
  <c r="AR190" i="2" s="1"/>
  <c r="AS190" i="2" s="1"/>
  <c r="AT190" i="2" s="1"/>
  <c r="AU190" i="2" s="1"/>
  <c r="AV190" i="2" s="1"/>
  <c r="AW190" i="2" s="1"/>
  <c r="AX190" i="2" s="1"/>
  <c r="AY190" i="2" s="1"/>
  <c r="AZ190" i="2" s="1"/>
  <c r="BA190" i="2" s="1"/>
  <c r="BB190" i="2" s="1"/>
  <c r="BC190" i="2" s="1"/>
  <c r="BD190" i="2" s="1"/>
  <c r="BE190" i="2" s="1"/>
  <c r="BF190" i="2" s="1"/>
  <c r="BG190" i="2" s="1"/>
  <c r="BH190" i="2" s="1"/>
  <c r="L183" i="2"/>
  <c r="M183" i="2" s="1"/>
  <c r="N183" i="2" s="1"/>
  <c r="O183" i="2" s="1"/>
  <c r="P183" i="2" s="1"/>
  <c r="Q183" i="2" s="1"/>
  <c r="R183" i="2" s="1"/>
  <c r="S183" i="2" s="1"/>
  <c r="T183" i="2" s="1"/>
  <c r="U183" i="2" s="1"/>
  <c r="V183" i="2" s="1"/>
  <c r="W183" i="2" s="1"/>
  <c r="X183" i="2" s="1"/>
  <c r="Y183" i="2" s="1"/>
  <c r="Z183" i="2" s="1"/>
  <c r="AA183" i="2" s="1"/>
  <c r="AB183" i="2" s="1"/>
  <c r="AC183" i="2" s="1"/>
  <c r="AD183" i="2" s="1"/>
  <c r="AE183" i="2" s="1"/>
  <c r="AF183" i="2" s="1"/>
  <c r="AG183" i="2" s="1"/>
  <c r="AH183" i="2" s="1"/>
  <c r="AI183" i="2" s="1"/>
  <c r="AJ183" i="2" s="1"/>
  <c r="AK183" i="2" s="1"/>
  <c r="AL183" i="2" s="1"/>
  <c r="AM183" i="2" s="1"/>
  <c r="AN183" i="2" s="1"/>
  <c r="AO183" i="2" s="1"/>
  <c r="AP183" i="2" s="1"/>
  <c r="AQ183" i="2" s="1"/>
  <c r="AR183" i="2" s="1"/>
  <c r="AS183" i="2" s="1"/>
  <c r="AT183" i="2" s="1"/>
  <c r="AU183" i="2" s="1"/>
  <c r="AV183" i="2" s="1"/>
  <c r="AW183" i="2" s="1"/>
  <c r="AX183" i="2" s="1"/>
  <c r="AY183" i="2" s="1"/>
  <c r="AZ183" i="2" s="1"/>
  <c r="BA183" i="2" s="1"/>
  <c r="BB183" i="2" s="1"/>
  <c r="BC183" i="2" s="1"/>
  <c r="BD183" i="2" s="1"/>
  <c r="BE183" i="2" s="1"/>
  <c r="BF183" i="2" s="1"/>
  <c r="BG183" i="2" s="1"/>
  <c r="BH183" i="2" s="1"/>
  <c r="Z183" i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AU183" i="1" s="1"/>
  <c r="AV183" i="1" s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Z199" i="1"/>
  <c r="AA199" i="1" s="1"/>
  <c r="AB199" i="1" s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P199" i="1" s="1"/>
  <c r="AQ199" i="1" s="1"/>
  <c r="AR199" i="1" s="1"/>
  <c r="AS199" i="1" s="1"/>
  <c r="AT199" i="1" s="1"/>
  <c r="AU199" i="1" s="1"/>
  <c r="AV199" i="1" s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L199" i="2"/>
  <c r="M199" i="2" s="1"/>
  <c r="N199" i="2" s="1"/>
  <c r="O199" i="2" s="1"/>
  <c r="P199" i="2" s="1"/>
  <c r="Q199" i="2" s="1"/>
  <c r="R199" i="2" s="1"/>
  <c r="S199" i="2" s="1"/>
  <c r="T199" i="2" s="1"/>
  <c r="U199" i="2" s="1"/>
  <c r="V199" i="2" s="1"/>
  <c r="W199" i="2" s="1"/>
  <c r="X199" i="2" s="1"/>
  <c r="Y199" i="2" s="1"/>
  <c r="Z199" i="2" s="1"/>
  <c r="AA199" i="2" s="1"/>
  <c r="AB199" i="2" s="1"/>
  <c r="AC199" i="2" s="1"/>
  <c r="AD199" i="2" s="1"/>
  <c r="AE199" i="2" s="1"/>
  <c r="AF199" i="2" s="1"/>
  <c r="AG199" i="2" s="1"/>
  <c r="AH199" i="2" s="1"/>
  <c r="AI199" i="2" s="1"/>
  <c r="AJ199" i="2" s="1"/>
  <c r="AK199" i="2" s="1"/>
  <c r="AL199" i="2" s="1"/>
  <c r="AM199" i="2" s="1"/>
  <c r="AN199" i="2" s="1"/>
  <c r="AO199" i="2" s="1"/>
  <c r="AP199" i="2" s="1"/>
  <c r="AQ199" i="2" s="1"/>
  <c r="AR199" i="2" s="1"/>
  <c r="AS199" i="2" s="1"/>
  <c r="AT199" i="2" s="1"/>
  <c r="AU199" i="2" s="1"/>
  <c r="AV199" i="2" s="1"/>
  <c r="AW199" i="2" s="1"/>
  <c r="AX199" i="2" s="1"/>
  <c r="AY199" i="2" s="1"/>
  <c r="AZ199" i="2" s="1"/>
  <c r="BA199" i="2" s="1"/>
  <c r="BB199" i="2" s="1"/>
  <c r="BC199" i="2" s="1"/>
  <c r="BD199" i="2" s="1"/>
  <c r="BE199" i="2" s="1"/>
  <c r="BF199" i="2" s="1"/>
  <c r="BG199" i="2" s="1"/>
  <c r="BH199" i="2" s="1"/>
  <c r="Z206" i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AV206" i="1" s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L206" i="2"/>
  <c r="M206" i="2" s="1"/>
  <c r="N206" i="2" s="1"/>
  <c r="O206" i="2" s="1"/>
  <c r="P206" i="2" s="1"/>
  <c r="Q206" i="2" s="1"/>
  <c r="R206" i="2" s="1"/>
  <c r="S206" i="2" s="1"/>
  <c r="T206" i="2" s="1"/>
  <c r="U206" i="2" s="1"/>
  <c r="V206" i="2" s="1"/>
  <c r="W206" i="2" s="1"/>
  <c r="X206" i="2" s="1"/>
  <c r="Y206" i="2" s="1"/>
  <c r="Z206" i="2" s="1"/>
  <c r="AA206" i="2" s="1"/>
  <c r="AB206" i="2" s="1"/>
  <c r="AC206" i="2" s="1"/>
  <c r="AD206" i="2" s="1"/>
  <c r="AE206" i="2" s="1"/>
  <c r="AF206" i="2" s="1"/>
  <c r="AG206" i="2" s="1"/>
  <c r="AH206" i="2" s="1"/>
  <c r="AI206" i="2" s="1"/>
  <c r="AJ206" i="2" s="1"/>
  <c r="AK206" i="2" s="1"/>
  <c r="AL206" i="2" s="1"/>
  <c r="AM206" i="2" s="1"/>
  <c r="AN206" i="2" s="1"/>
  <c r="AO206" i="2" s="1"/>
  <c r="AP206" i="2" s="1"/>
  <c r="AQ206" i="2" s="1"/>
  <c r="AR206" i="2" s="1"/>
  <c r="AS206" i="2" s="1"/>
  <c r="AT206" i="2" s="1"/>
  <c r="AU206" i="2" s="1"/>
  <c r="AV206" i="2" s="1"/>
  <c r="AW206" i="2" s="1"/>
  <c r="AX206" i="2" s="1"/>
  <c r="AY206" i="2" s="1"/>
  <c r="AZ206" i="2" s="1"/>
  <c r="BA206" i="2" s="1"/>
  <c r="BB206" i="2" s="1"/>
  <c r="BC206" i="2" s="1"/>
  <c r="BD206" i="2" s="1"/>
  <c r="BE206" i="2" s="1"/>
  <c r="BF206" i="2" s="1"/>
  <c r="BG206" i="2" s="1"/>
  <c r="BH206" i="2" s="1"/>
  <c r="Z213" i="1"/>
  <c r="AA213" i="1" s="1"/>
  <c r="AB213" i="1" s="1"/>
  <c r="AC213" i="1" s="1"/>
  <c r="AD213" i="1" s="1"/>
  <c r="AE213" i="1" s="1"/>
  <c r="AF213" i="1" s="1"/>
  <c r="AG213" i="1" s="1"/>
  <c r="AH213" i="1" s="1"/>
  <c r="AI213" i="1" s="1"/>
  <c r="AJ213" i="1" s="1"/>
  <c r="AK213" i="1" s="1"/>
  <c r="AL213" i="1" s="1"/>
  <c r="AM213" i="1" s="1"/>
  <c r="AN213" i="1" s="1"/>
  <c r="AO213" i="1" s="1"/>
  <c r="AP213" i="1" s="1"/>
  <c r="AQ213" i="1" s="1"/>
  <c r="AR213" i="1" s="1"/>
  <c r="AS213" i="1" s="1"/>
  <c r="AT213" i="1" s="1"/>
  <c r="AU213" i="1" s="1"/>
  <c r="AV213" i="1" s="1"/>
  <c r="AW213" i="1" s="1"/>
  <c r="AX213" i="1" s="1"/>
  <c r="AY213" i="1" s="1"/>
  <c r="AZ213" i="1" s="1"/>
  <c r="BA213" i="1" s="1"/>
  <c r="BB213" i="1" s="1"/>
  <c r="BC213" i="1" s="1"/>
  <c r="BD213" i="1" s="1"/>
  <c r="BE213" i="1" s="1"/>
  <c r="BF213" i="1" s="1"/>
  <c r="BG213" i="1" s="1"/>
  <c r="BH213" i="1" s="1"/>
  <c r="L213" i="2"/>
  <c r="M213" i="2" s="1"/>
  <c r="N213" i="2" s="1"/>
  <c r="O213" i="2" s="1"/>
  <c r="P213" i="2" s="1"/>
  <c r="Q213" i="2" s="1"/>
  <c r="R213" i="2" s="1"/>
  <c r="S213" i="2" s="1"/>
  <c r="T213" i="2" s="1"/>
  <c r="U213" i="2" s="1"/>
  <c r="V213" i="2" s="1"/>
  <c r="W213" i="2" s="1"/>
  <c r="X213" i="2" s="1"/>
  <c r="Y213" i="2" s="1"/>
  <c r="Z213" i="2" s="1"/>
  <c r="AA213" i="2" s="1"/>
  <c r="AB213" i="2" s="1"/>
  <c r="AC213" i="2" s="1"/>
  <c r="AD213" i="2" s="1"/>
  <c r="AE213" i="2" s="1"/>
  <c r="AF213" i="2" s="1"/>
  <c r="AG213" i="2" s="1"/>
  <c r="AH213" i="2" s="1"/>
  <c r="AI213" i="2" s="1"/>
  <c r="AJ213" i="2" s="1"/>
  <c r="AK213" i="2" s="1"/>
  <c r="AL213" i="2" s="1"/>
  <c r="AM213" i="2" s="1"/>
  <c r="AN213" i="2" s="1"/>
  <c r="AO213" i="2" s="1"/>
  <c r="AP213" i="2" s="1"/>
  <c r="AQ213" i="2" s="1"/>
  <c r="AR213" i="2" s="1"/>
  <c r="AS213" i="2" s="1"/>
  <c r="AT213" i="2" s="1"/>
  <c r="AU213" i="2" s="1"/>
  <c r="AV213" i="2" s="1"/>
  <c r="AW213" i="2" s="1"/>
  <c r="AX213" i="2" s="1"/>
  <c r="AY213" i="2" s="1"/>
  <c r="AZ213" i="2" s="1"/>
  <c r="BA213" i="2" s="1"/>
  <c r="BB213" i="2" s="1"/>
  <c r="BC213" i="2" s="1"/>
  <c r="BD213" i="2" s="1"/>
  <c r="BE213" i="2" s="1"/>
  <c r="BF213" i="2" s="1"/>
  <c r="BG213" i="2" s="1"/>
  <c r="BH213" i="2" s="1"/>
  <c r="L649" i="2"/>
  <c r="M647" i="2"/>
  <c r="L624" i="2"/>
  <c r="M624" i="2" s="1"/>
  <c r="N624" i="2" s="1"/>
  <c r="O624" i="2" s="1"/>
  <c r="P624" i="2" s="1"/>
  <c r="Q624" i="2" s="1"/>
  <c r="R624" i="2" s="1"/>
  <c r="S624" i="2" s="1"/>
  <c r="T624" i="2" s="1"/>
  <c r="U624" i="2" s="1"/>
  <c r="V624" i="2" s="1"/>
  <c r="W624" i="2" s="1"/>
  <c r="X624" i="2" s="1"/>
  <c r="Y624" i="2" s="1"/>
  <c r="Z624" i="2" s="1"/>
  <c r="AA624" i="2" s="1"/>
  <c r="AB624" i="2" s="1"/>
  <c r="AC624" i="2" s="1"/>
  <c r="AD624" i="2" s="1"/>
  <c r="AE624" i="2" s="1"/>
  <c r="AF624" i="2" s="1"/>
  <c r="AG624" i="2" s="1"/>
  <c r="AH624" i="2" s="1"/>
  <c r="AI624" i="2" s="1"/>
  <c r="AJ624" i="2" s="1"/>
  <c r="AK624" i="2" s="1"/>
  <c r="AL624" i="2" s="1"/>
  <c r="AM624" i="2" s="1"/>
  <c r="AN624" i="2" s="1"/>
  <c r="AO624" i="2" s="1"/>
  <c r="AP624" i="2" s="1"/>
  <c r="AQ624" i="2" s="1"/>
  <c r="AR624" i="2" s="1"/>
  <c r="AS624" i="2" s="1"/>
  <c r="AT624" i="2" s="1"/>
  <c r="AU624" i="2" s="1"/>
  <c r="AV624" i="2" s="1"/>
  <c r="AW624" i="2" s="1"/>
  <c r="AX624" i="2" s="1"/>
  <c r="AY624" i="2" s="1"/>
  <c r="AZ624" i="2" s="1"/>
  <c r="BA624" i="2" s="1"/>
  <c r="BB624" i="2" s="1"/>
  <c r="BC624" i="2" s="1"/>
  <c r="BD624" i="2" s="1"/>
  <c r="BE624" i="2" s="1"/>
  <c r="BF624" i="2" s="1"/>
  <c r="BG624" i="2" s="1"/>
  <c r="BH624" i="2" s="1"/>
  <c r="AO439" i="2"/>
  <c r="AP439" i="2" s="1"/>
  <c r="AQ439" i="2" s="1"/>
  <c r="AR439" i="2" s="1"/>
  <c r="AS439" i="2" s="1"/>
  <c r="AT439" i="2" s="1"/>
  <c r="AU439" i="2" s="1"/>
  <c r="AV439" i="2" s="1"/>
  <c r="AW439" i="2" s="1"/>
  <c r="AX439" i="2" s="1"/>
  <c r="AY439" i="2" s="1"/>
  <c r="AZ439" i="2" s="1"/>
  <c r="BA439" i="2" s="1"/>
  <c r="BB439" i="2" s="1"/>
  <c r="BC439" i="2" s="1"/>
  <c r="BD439" i="2" s="1"/>
  <c r="BE439" i="2" s="1"/>
  <c r="BF439" i="2" s="1"/>
  <c r="BG439" i="2" s="1"/>
  <c r="BH439" i="2" s="1"/>
  <c r="M654" i="1"/>
  <c r="M658" i="1" s="1"/>
  <c r="K658" i="2"/>
  <c r="L658" i="1"/>
  <c r="L658" i="2" s="1"/>
  <c r="N654" i="2"/>
  <c r="M658" i="2"/>
  <c r="AO642" i="1"/>
  <c r="AP642" i="1" s="1"/>
  <c r="AQ642" i="1" s="1"/>
  <c r="AR642" i="1" s="1"/>
  <c r="AS642" i="1" s="1"/>
  <c r="AT642" i="1" s="1"/>
  <c r="AU642" i="1" s="1"/>
  <c r="AV642" i="1" s="1"/>
  <c r="AW642" i="1" s="1"/>
  <c r="AX642" i="1" s="1"/>
  <c r="AY642" i="1" s="1"/>
  <c r="AZ642" i="1" s="1"/>
  <c r="BA642" i="1" s="1"/>
  <c r="BB642" i="1" s="1"/>
  <c r="BC642" i="1" s="1"/>
  <c r="BD642" i="1" s="1"/>
  <c r="BE642" i="1" s="1"/>
  <c r="BF642" i="1" s="1"/>
  <c r="BG642" i="1" s="1"/>
  <c r="BH642" i="1" s="1"/>
  <c r="AO631" i="1"/>
  <c r="AP631" i="1" s="1"/>
  <c r="AQ631" i="1" s="1"/>
  <c r="AR631" i="1" s="1"/>
  <c r="AS631" i="1" s="1"/>
  <c r="AT631" i="1" s="1"/>
  <c r="AU631" i="1" s="1"/>
  <c r="AV631" i="1" s="1"/>
  <c r="AW631" i="1" s="1"/>
  <c r="AX631" i="1" s="1"/>
  <c r="AY631" i="1" s="1"/>
  <c r="AZ631" i="1" s="1"/>
  <c r="BA631" i="1" s="1"/>
  <c r="BB631" i="1" s="1"/>
  <c r="BC631" i="1" s="1"/>
  <c r="BD631" i="1" s="1"/>
  <c r="BE631" i="1" s="1"/>
  <c r="BF631" i="1" s="1"/>
  <c r="BG631" i="1" s="1"/>
  <c r="BH631" i="1" s="1"/>
  <c r="AO639" i="1"/>
  <c r="AP639" i="1" s="1"/>
  <c r="AQ639" i="1" s="1"/>
  <c r="AR639" i="1" s="1"/>
  <c r="AS639" i="1" s="1"/>
  <c r="AT639" i="1" s="1"/>
  <c r="AU639" i="1" s="1"/>
  <c r="AV639" i="1" s="1"/>
  <c r="AW639" i="1" s="1"/>
  <c r="AX639" i="1" s="1"/>
  <c r="AY639" i="1" s="1"/>
  <c r="AZ639" i="1" s="1"/>
  <c r="BA639" i="1" s="1"/>
  <c r="BB639" i="1" s="1"/>
  <c r="BC639" i="1" s="1"/>
  <c r="BD639" i="1" s="1"/>
  <c r="BE639" i="1" s="1"/>
  <c r="BF639" i="1" s="1"/>
  <c r="BG639" i="1" s="1"/>
  <c r="BH639" i="1" s="1"/>
  <c r="BM632" i="2"/>
  <c r="BL632" i="2"/>
  <c r="BM625" i="2"/>
  <c r="BL625" i="2"/>
  <c r="BL636" i="2"/>
  <c r="BM636" i="2"/>
  <c r="BL637" i="2"/>
  <c r="BM637" i="2"/>
  <c r="BL639" i="2"/>
  <c r="BM639" i="2"/>
  <c r="AE50" i="2"/>
  <c r="AF50" i="2" s="1"/>
  <c r="AG50" i="2" s="1"/>
  <c r="AH50" i="2" s="1"/>
  <c r="AI50" i="2" s="1"/>
  <c r="AJ50" i="2" s="1"/>
  <c r="AK50" i="2" s="1"/>
  <c r="AL50" i="2" s="1"/>
  <c r="AM50" i="2" s="1"/>
  <c r="AN50" i="2" s="1"/>
  <c r="AO50" i="2" s="1"/>
  <c r="AP50" i="2" s="1"/>
  <c r="AQ50" i="2" s="1"/>
  <c r="AR50" i="2" s="1"/>
  <c r="AS50" i="2" s="1"/>
  <c r="AT50" i="2" s="1"/>
  <c r="AU50" i="2" s="1"/>
  <c r="AV50" i="2" s="1"/>
  <c r="AW50" i="2" s="1"/>
  <c r="AX50" i="2" s="1"/>
  <c r="AY50" i="2" s="1"/>
  <c r="AZ50" i="2" s="1"/>
  <c r="BA50" i="2" s="1"/>
  <c r="BB50" i="2" s="1"/>
  <c r="BC50" i="2" s="1"/>
  <c r="BD50" i="2" s="1"/>
  <c r="BE50" i="2" s="1"/>
  <c r="BF50" i="2" s="1"/>
  <c r="BG50" i="2" s="1"/>
  <c r="BH50" i="2" s="1"/>
  <c r="AE57" i="2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AP57" i="2" s="1"/>
  <c r="AQ57" i="2" s="1"/>
  <c r="AR57" i="2" s="1"/>
  <c r="AS57" i="2" s="1"/>
  <c r="AT57" i="2" s="1"/>
  <c r="AU57" i="2" s="1"/>
  <c r="AV57" i="2" s="1"/>
  <c r="AW57" i="2" s="1"/>
  <c r="AX57" i="2" s="1"/>
  <c r="AY57" i="2" s="1"/>
  <c r="AZ57" i="2" s="1"/>
  <c r="BA57" i="2" s="1"/>
  <c r="BB57" i="2" s="1"/>
  <c r="BC57" i="2" s="1"/>
  <c r="BD57" i="2" s="1"/>
  <c r="BE57" i="2" s="1"/>
  <c r="BF57" i="2" s="1"/>
  <c r="BG57" i="2" s="1"/>
  <c r="BH57" i="2" s="1"/>
  <c r="AE64" i="2"/>
  <c r="AF64" i="2" s="1"/>
  <c r="AG64" i="2" s="1"/>
  <c r="AH64" i="2" s="1"/>
  <c r="AI64" i="2" s="1"/>
  <c r="AJ64" i="2" s="1"/>
  <c r="AK64" i="2" s="1"/>
  <c r="AL64" i="2" s="1"/>
  <c r="AM64" i="2" s="1"/>
  <c r="AN64" i="2" s="1"/>
  <c r="AO64" i="2" s="1"/>
  <c r="AP64" i="2" s="1"/>
  <c r="AQ64" i="2" s="1"/>
  <c r="AR64" i="2" s="1"/>
  <c r="AS64" i="2" s="1"/>
  <c r="AT64" i="2" s="1"/>
  <c r="AU64" i="2" s="1"/>
  <c r="AV64" i="2" s="1"/>
  <c r="AW64" i="2" s="1"/>
  <c r="AX64" i="2" s="1"/>
  <c r="AY64" i="2" s="1"/>
  <c r="AZ64" i="2" s="1"/>
  <c r="BA64" i="2" s="1"/>
  <c r="BB64" i="2" s="1"/>
  <c r="BC64" i="2" s="1"/>
  <c r="BD64" i="2" s="1"/>
  <c r="BE64" i="2" s="1"/>
  <c r="BF64" i="2" s="1"/>
  <c r="BG64" i="2" s="1"/>
  <c r="BH64" i="2" s="1"/>
  <c r="AN37" i="2"/>
  <c r="AO314" i="2"/>
  <c r="AP314" i="2" s="1"/>
  <c r="AQ314" i="2" s="1"/>
  <c r="AR314" i="2" s="1"/>
  <c r="AS314" i="2" s="1"/>
  <c r="AT314" i="2" s="1"/>
  <c r="AU314" i="2" s="1"/>
  <c r="AV314" i="2" s="1"/>
  <c r="AW314" i="2" s="1"/>
  <c r="AX314" i="2" s="1"/>
  <c r="AY314" i="2" s="1"/>
  <c r="AZ314" i="2" s="1"/>
  <c r="BA314" i="2" s="1"/>
  <c r="BB314" i="2" s="1"/>
  <c r="BC314" i="2" s="1"/>
  <c r="BD314" i="2" s="1"/>
  <c r="BE314" i="2" s="1"/>
  <c r="BF314" i="2" s="1"/>
  <c r="BG314" i="2" s="1"/>
  <c r="BH314" i="2" s="1"/>
  <c r="AO328" i="2"/>
  <c r="AP328" i="2" s="1"/>
  <c r="AQ328" i="2" s="1"/>
  <c r="AR328" i="2" s="1"/>
  <c r="AS328" i="2" s="1"/>
  <c r="AT328" i="2" s="1"/>
  <c r="AU328" i="2" s="1"/>
  <c r="AV328" i="2" s="1"/>
  <c r="AW328" i="2" s="1"/>
  <c r="AX328" i="2" s="1"/>
  <c r="AY328" i="2" s="1"/>
  <c r="AZ328" i="2" s="1"/>
  <c r="BA328" i="2" s="1"/>
  <c r="BB328" i="2" s="1"/>
  <c r="BC328" i="2" s="1"/>
  <c r="BD328" i="2" s="1"/>
  <c r="BE328" i="2" s="1"/>
  <c r="BF328" i="2" s="1"/>
  <c r="BG328" i="2" s="1"/>
  <c r="BH328" i="2" s="1"/>
  <c r="AO772" i="2"/>
  <c r="AP772" i="2" s="1"/>
  <c r="AQ772" i="2" s="1"/>
  <c r="AR772" i="2" s="1"/>
  <c r="AS772" i="2" s="1"/>
  <c r="AT772" i="2" s="1"/>
  <c r="AU772" i="2" s="1"/>
  <c r="AV772" i="2" s="1"/>
  <c r="AW772" i="2" s="1"/>
  <c r="AX772" i="2" s="1"/>
  <c r="AY772" i="2" s="1"/>
  <c r="AZ772" i="2" s="1"/>
  <c r="BA772" i="2" s="1"/>
  <c r="BB772" i="2" s="1"/>
  <c r="BC772" i="2" s="1"/>
  <c r="BD772" i="2" s="1"/>
  <c r="BE772" i="2" s="1"/>
  <c r="BF772" i="2" s="1"/>
  <c r="BG772" i="2" s="1"/>
  <c r="BH772" i="2" s="1"/>
  <c r="AD610" i="2"/>
  <c r="AE610" i="2" s="1"/>
  <c r="AF610" i="2" s="1"/>
  <c r="AG610" i="2" s="1"/>
  <c r="AH610" i="2" s="1"/>
  <c r="AI610" i="2" s="1"/>
  <c r="AJ610" i="2" s="1"/>
  <c r="AK610" i="2" s="1"/>
  <c r="AL610" i="2" s="1"/>
  <c r="AM610" i="2" s="1"/>
  <c r="AN610" i="2" s="1"/>
  <c r="AO610" i="2" s="1"/>
  <c r="AP610" i="2" s="1"/>
  <c r="AQ610" i="2" s="1"/>
  <c r="AR610" i="2" s="1"/>
  <c r="AS610" i="2" s="1"/>
  <c r="AT610" i="2" s="1"/>
  <c r="AU610" i="2" s="1"/>
  <c r="AV610" i="2" s="1"/>
  <c r="AW610" i="2" s="1"/>
  <c r="AX610" i="2" s="1"/>
  <c r="AY610" i="2" s="1"/>
  <c r="AZ610" i="2" s="1"/>
  <c r="BA610" i="2" s="1"/>
  <c r="BB610" i="2" s="1"/>
  <c r="BC610" i="2" s="1"/>
  <c r="BD610" i="2" s="1"/>
  <c r="BE610" i="2" s="1"/>
  <c r="BF610" i="2" s="1"/>
  <c r="BG610" i="2" s="1"/>
  <c r="BH610" i="2" s="1"/>
  <c r="AO342" i="2"/>
  <c r="AP342" i="2" s="1"/>
  <c r="AQ342" i="2" s="1"/>
  <c r="AR342" i="2" s="1"/>
  <c r="AS342" i="2" s="1"/>
  <c r="AT342" i="2" s="1"/>
  <c r="AU342" i="2" s="1"/>
  <c r="AV342" i="2" s="1"/>
  <c r="AW342" i="2" s="1"/>
  <c r="AX342" i="2" s="1"/>
  <c r="AY342" i="2" s="1"/>
  <c r="AZ342" i="2" s="1"/>
  <c r="BA342" i="2" s="1"/>
  <c r="BB342" i="2" s="1"/>
  <c r="BC342" i="2" s="1"/>
  <c r="BD342" i="2" s="1"/>
  <c r="BE342" i="2" s="1"/>
  <c r="BF342" i="2" s="1"/>
  <c r="BG342" i="2" s="1"/>
  <c r="BH342" i="2" s="1"/>
  <c r="AO335" i="2"/>
  <c r="AP335" i="2" s="1"/>
  <c r="AQ335" i="2" s="1"/>
  <c r="AR335" i="2" s="1"/>
  <c r="AS335" i="2" s="1"/>
  <c r="AT335" i="2" s="1"/>
  <c r="AU335" i="2" s="1"/>
  <c r="AV335" i="2" s="1"/>
  <c r="AW335" i="2" s="1"/>
  <c r="AX335" i="2" s="1"/>
  <c r="AY335" i="2" s="1"/>
  <c r="AZ335" i="2" s="1"/>
  <c r="BA335" i="2" s="1"/>
  <c r="BB335" i="2" s="1"/>
  <c r="BC335" i="2" s="1"/>
  <c r="BD335" i="2" s="1"/>
  <c r="BE335" i="2" s="1"/>
  <c r="BF335" i="2" s="1"/>
  <c r="BG335" i="2" s="1"/>
  <c r="BH335" i="2" s="1"/>
  <c r="AD587" i="2"/>
  <c r="AE587" i="2" s="1"/>
  <c r="AF587" i="2" s="1"/>
  <c r="AG587" i="2" s="1"/>
  <c r="AH587" i="2" s="1"/>
  <c r="AI587" i="2" s="1"/>
  <c r="AJ587" i="2" s="1"/>
  <c r="AK587" i="2" s="1"/>
  <c r="AL587" i="2" s="1"/>
  <c r="AM587" i="2" s="1"/>
  <c r="AN587" i="2" s="1"/>
  <c r="AO587" i="2" s="1"/>
  <c r="AP587" i="2" s="1"/>
  <c r="AQ587" i="2" s="1"/>
  <c r="AR587" i="2" s="1"/>
  <c r="AS587" i="2" s="1"/>
  <c r="AT587" i="2" s="1"/>
  <c r="AU587" i="2" s="1"/>
  <c r="AV587" i="2" s="1"/>
  <c r="AW587" i="2" s="1"/>
  <c r="AX587" i="2" s="1"/>
  <c r="AY587" i="2" s="1"/>
  <c r="AZ587" i="2" s="1"/>
  <c r="BA587" i="2" s="1"/>
  <c r="BB587" i="2" s="1"/>
  <c r="BC587" i="2" s="1"/>
  <c r="BD587" i="2" s="1"/>
  <c r="BE587" i="2" s="1"/>
  <c r="BF587" i="2" s="1"/>
  <c r="BG587" i="2" s="1"/>
  <c r="BH587" i="2" s="1"/>
  <c r="AD594" i="2"/>
  <c r="AE594" i="2" s="1"/>
  <c r="AF594" i="2" s="1"/>
  <c r="AG594" i="2" s="1"/>
  <c r="AH594" i="2" s="1"/>
  <c r="AI594" i="2" s="1"/>
  <c r="AJ594" i="2" s="1"/>
  <c r="AK594" i="2" s="1"/>
  <c r="AL594" i="2" s="1"/>
  <c r="AM594" i="2" s="1"/>
  <c r="AN594" i="2" s="1"/>
  <c r="AO594" i="2" s="1"/>
  <c r="AP594" i="2" s="1"/>
  <c r="AQ594" i="2" s="1"/>
  <c r="AR594" i="2" s="1"/>
  <c r="AS594" i="2" s="1"/>
  <c r="AT594" i="2" s="1"/>
  <c r="AU594" i="2" s="1"/>
  <c r="AV594" i="2" s="1"/>
  <c r="AW594" i="2" s="1"/>
  <c r="AX594" i="2" s="1"/>
  <c r="AY594" i="2" s="1"/>
  <c r="AZ594" i="2" s="1"/>
  <c r="BA594" i="2" s="1"/>
  <c r="BB594" i="2" s="1"/>
  <c r="BC594" i="2" s="1"/>
  <c r="BD594" i="2" s="1"/>
  <c r="BE594" i="2" s="1"/>
  <c r="BF594" i="2" s="1"/>
  <c r="BG594" i="2" s="1"/>
  <c r="BH594" i="2" s="1"/>
  <c r="AO344" i="2"/>
  <c r="AP344" i="2" s="1"/>
  <c r="AQ344" i="2" s="1"/>
  <c r="AR344" i="2" s="1"/>
  <c r="AS344" i="2" s="1"/>
  <c r="AT344" i="2" s="1"/>
  <c r="AU344" i="2" s="1"/>
  <c r="AV344" i="2" s="1"/>
  <c r="AW344" i="2" s="1"/>
  <c r="AX344" i="2" s="1"/>
  <c r="AY344" i="2" s="1"/>
  <c r="AZ344" i="2" s="1"/>
  <c r="BA344" i="2" s="1"/>
  <c r="BB344" i="2" s="1"/>
  <c r="BC344" i="2" s="1"/>
  <c r="BD344" i="2" s="1"/>
  <c r="BE344" i="2" s="1"/>
  <c r="BF344" i="2" s="1"/>
  <c r="BG344" i="2" s="1"/>
  <c r="BH344" i="2" s="1"/>
  <c r="AO321" i="2"/>
  <c r="AP321" i="2" s="1"/>
  <c r="AQ321" i="2" s="1"/>
  <c r="AR321" i="2" s="1"/>
  <c r="AS321" i="2" s="1"/>
  <c r="AT321" i="2" s="1"/>
  <c r="AU321" i="2" s="1"/>
  <c r="AV321" i="2" s="1"/>
  <c r="AW321" i="2" s="1"/>
  <c r="AX321" i="2" s="1"/>
  <c r="AY321" i="2" s="1"/>
  <c r="AZ321" i="2" s="1"/>
  <c r="BA321" i="2" s="1"/>
  <c r="BB321" i="2" s="1"/>
  <c r="BC321" i="2" s="1"/>
  <c r="BD321" i="2" s="1"/>
  <c r="BE321" i="2" s="1"/>
  <c r="BF321" i="2" s="1"/>
  <c r="BG321" i="2" s="1"/>
  <c r="BH321" i="2" s="1"/>
  <c r="AO291" i="2"/>
  <c r="AP291" i="2" s="1"/>
  <c r="AQ291" i="2" s="1"/>
  <c r="AR291" i="2" s="1"/>
  <c r="AS291" i="2" s="1"/>
  <c r="AT291" i="2" s="1"/>
  <c r="AU291" i="2" s="1"/>
  <c r="AV291" i="2" s="1"/>
  <c r="AW291" i="2" s="1"/>
  <c r="AX291" i="2" s="1"/>
  <c r="AY291" i="2" s="1"/>
  <c r="AZ291" i="2" s="1"/>
  <c r="BA291" i="2" s="1"/>
  <c r="BB291" i="2" s="1"/>
  <c r="BC291" i="2" s="1"/>
  <c r="BD291" i="2" s="1"/>
  <c r="BE291" i="2" s="1"/>
  <c r="BF291" i="2" s="1"/>
  <c r="BG291" i="2" s="1"/>
  <c r="BH291" i="2" s="1"/>
  <c r="AO305" i="2"/>
  <c r="AP305" i="2" s="1"/>
  <c r="AQ305" i="2" s="1"/>
  <c r="AR305" i="2" s="1"/>
  <c r="AS305" i="2" s="1"/>
  <c r="AT305" i="2" s="1"/>
  <c r="AU305" i="2" s="1"/>
  <c r="AV305" i="2" s="1"/>
  <c r="AW305" i="2" s="1"/>
  <c r="AX305" i="2" s="1"/>
  <c r="AY305" i="2" s="1"/>
  <c r="AZ305" i="2" s="1"/>
  <c r="BA305" i="2" s="1"/>
  <c r="BB305" i="2" s="1"/>
  <c r="BC305" i="2" s="1"/>
  <c r="BD305" i="2" s="1"/>
  <c r="BE305" i="2" s="1"/>
  <c r="BF305" i="2" s="1"/>
  <c r="BG305" i="2" s="1"/>
  <c r="BH305" i="2" s="1"/>
  <c r="AO307" i="2"/>
  <c r="AP307" i="2" s="1"/>
  <c r="AQ307" i="2" s="1"/>
  <c r="AR307" i="2" s="1"/>
  <c r="AS307" i="2" s="1"/>
  <c r="AT307" i="2" s="1"/>
  <c r="AU307" i="2" s="1"/>
  <c r="AV307" i="2" s="1"/>
  <c r="AW307" i="2" s="1"/>
  <c r="AX307" i="2" s="1"/>
  <c r="AY307" i="2" s="1"/>
  <c r="AZ307" i="2" s="1"/>
  <c r="BA307" i="2" s="1"/>
  <c r="BB307" i="2" s="1"/>
  <c r="BC307" i="2" s="1"/>
  <c r="BD307" i="2" s="1"/>
  <c r="BE307" i="2" s="1"/>
  <c r="BF307" i="2" s="1"/>
  <c r="BG307" i="2" s="1"/>
  <c r="BH307" i="2" s="1"/>
  <c r="AO294" i="2"/>
  <c r="AP294" i="2" s="1"/>
  <c r="AQ294" i="2" s="1"/>
  <c r="AR294" i="2" s="1"/>
  <c r="AS294" i="2" s="1"/>
  <c r="AT294" i="2" s="1"/>
  <c r="AU294" i="2" s="1"/>
  <c r="AV294" i="2" s="1"/>
  <c r="AW294" i="2" s="1"/>
  <c r="AX294" i="2" s="1"/>
  <c r="AY294" i="2" s="1"/>
  <c r="AZ294" i="2" s="1"/>
  <c r="BA294" i="2" s="1"/>
  <c r="BB294" i="2" s="1"/>
  <c r="BC294" i="2" s="1"/>
  <c r="BD294" i="2" s="1"/>
  <c r="BE294" i="2" s="1"/>
  <c r="BF294" i="2" s="1"/>
  <c r="BG294" i="2" s="1"/>
  <c r="BH294" i="2" s="1"/>
  <c r="AO351" i="2"/>
  <c r="AP351" i="2" s="1"/>
  <c r="AQ351" i="2" s="1"/>
  <c r="AR351" i="2" s="1"/>
  <c r="AS351" i="2" s="1"/>
  <c r="AT351" i="2" s="1"/>
  <c r="AU351" i="2" s="1"/>
  <c r="AV351" i="2" s="1"/>
  <c r="AW351" i="2" s="1"/>
  <c r="AX351" i="2" s="1"/>
  <c r="AY351" i="2" s="1"/>
  <c r="AZ351" i="2" s="1"/>
  <c r="BA351" i="2" s="1"/>
  <c r="BB351" i="2" s="1"/>
  <c r="BC351" i="2" s="1"/>
  <c r="BD351" i="2" s="1"/>
  <c r="BE351" i="2" s="1"/>
  <c r="BF351" i="2" s="1"/>
  <c r="BG351" i="2" s="1"/>
  <c r="BH351" i="2" s="1"/>
  <c r="AO194" i="2"/>
  <c r="AP194" i="2" s="1"/>
  <c r="AQ194" i="2" s="1"/>
  <c r="AR194" i="2" s="1"/>
  <c r="AS194" i="2" s="1"/>
  <c r="AT194" i="2" s="1"/>
  <c r="AU194" i="2" s="1"/>
  <c r="AV194" i="2" s="1"/>
  <c r="AW194" i="2" s="1"/>
  <c r="AX194" i="2" s="1"/>
  <c r="AY194" i="2" s="1"/>
  <c r="AZ194" i="2" s="1"/>
  <c r="BA194" i="2" s="1"/>
  <c r="BB194" i="2" s="1"/>
  <c r="BC194" i="2" s="1"/>
  <c r="BD194" i="2" s="1"/>
  <c r="BE194" i="2" s="1"/>
  <c r="BF194" i="2" s="1"/>
  <c r="BG194" i="2" s="1"/>
  <c r="BH194" i="2" s="1"/>
  <c r="AD617" i="2"/>
  <c r="AE617" i="2" s="1"/>
  <c r="AF617" i="2" s="1"/>
  <c r="AG617" i="2" s="1"/>
  <c r="AH617" i="2" s="1"/>
  <c r="AI617" i="2" s="1"/>
  <c r="AJ617" i="2" s="1"/>
  <c r="AK617" i="2" s="1"/>
  <c r="AL617" i="2" s="1"/>
  <c r="AM617" i="2" s="1"/>
  <c r="AN617" i="2" s="1"/>
  <c r="AO617" i="2" s="1"/>
  <c r="AP617" i="2" s="1"/>
  <c r="AQ617" i="2" s="1"/>
  <c r="AR617" i="2" s="1"/>
  <c r="AS617" i="2" s="1"/>
  <c r="AT617" i="2" s="1"/>
  <c r="AU617" i="2" s="1"/>
  <c r="AV617" i="2" s="1"/>
  <c r="AW617" i="2" s="1"/>
  <c r="AX617" i="2" s="1"/>
  <c r="AY617" i="2" s="1"/>
  <c r="AZ617" i="2" s="1"/>
  <c r="BA617" i="2" s="1"/>
  <c r="BB617" i="2" s="1"/>
  <c r="BC617" i="2" s="1"/>
  <c r="BD617" i="2" s="1"/>
  <c r="BE617" i="2" s="1"/>
  <c r="BF617" i="2" s="1"/>
  <c r="BG617" i="2" s="1"/>
  <c r="BH617" i="2" s="1"/>
  <c r="AO217" i="2"/>
  <c r="AP217" i="2" s="1"/>
  <c r="AQ217" i="2" s="1"/>
  <c r="AR217" i="2" s="1"/>
  <c r="AS217" i="2" s="1"/>
  <c r="AT217" i="2" s="1"/>
  <c r="AU217" i="2" s="1"/>
  <c r="AV217" i="2" s="1"/>
  <c r="AW217" i="2" s="1"/>
  <c r="AX217" i="2" s="1"/>
  <c r="AY217" i="2" s="1"/>
  <c r="AZ217" i="2" s="1"/>
  <c r="BA217" i="2" s="1"/>
  <c r="BB217" i="2" s="1"/>
  <c r="BC217" i="2" s="1"/>
  <c r="BD217" i="2" s="1"/>
  <c r="BE217" i="2" s="1"/>
  <c r="BF217" i="2" s="1"/>
  <c r="BG217" i="2" s="1"/>
  <c r="BH217" i="2" s="1"/>
  <c r="AD601" i="2"/>
  <c r="AE601" i="2" s="1"/>
  <c r="AF601" i="2" s="1"/>
  <c r="AG601" i="2" s="1"/>
  <c r="AH601" i="2" s="1"/>
  <c r="AI601" i="2" s="1"/>
  <c r="AJ601" i="2" s="1"/>
  <c r="AK601" i="2" s="1"/>
  <c r="AL601" i="2" s="1"/>
  <c r="AM601" i="2" s="1"/>
  <c r="AN601" i="2" s="1"/>
  <c r="AO601" i="2" s="1"/>
  <c r="AP601" i="2" s="1"/>
  <c r="AQ601" i="2" s="1"/>
  <c r="AR601" i="2" s="1"/>
  <c r="AS601" i="2" s="1"/>
  <c r="AT601" i="2" s="1"/>
  <c r="AU601" i="2" s="1"/>
  <c r="AV601" i="2" s="1"/>
  <c r="AW601" i="2" s="1"/>
  <c r="AX601" i="2" s="1"/>
  <c r="AY601" i="2" s="1"/>
  <c r="AZ601" i="2" s="1"/>
  <c r="BA601" i="2" s="1"/>
  <c r="BB601" i="2" s="1"/>
  <c r="BC601" i="2" s="1"/>
  <c r="BD601" i="2" s="1"/>
  <c r="BE601" i="2" s="1"/>
  <c r="BF601" i="2" s="1"/>
  <c r="BG601" i="2" s="1"/>
  <c r="BH601" i="2" s="1"/>
  <c r="AO233" i="2"/>
  <c r="AP233" i="2" s="1"/>
  <c r="AQ233" i="2" s="1"/>
  <c r="AR233" i="2" s="1"/>
  <c r="AS233" i="2" s="1"/>
  <c r="AT233" i="2" s="1"/>
  <c r="AU233" i="2" s="1"/>
  <c r="AV233" i="2" s="1"/>
  <c r="AW233" i="2" s="1"/>
  <c r="AX233" i="2" s="1"/>
  <c r="AY233" i="2" s="1"/>
  <c r="AZ233" i="2" s="1"/>
  <c r="BA233" i="2" s="1"/>
  <c r="BB233" i="2" s="1"/>
  <c r="BC233" i="2" s="1"/>
  <c r="BD233" i="2" s="1"/>
  <c r="BE233" i="2" s="1"/>
  <c r="BF233" i="2" s="1"/>
  <c r="BG233" i="2" s="1"/>
  <c r="BH233" i="2" s="1"/>
  <c r="AO231" i="2"/>
  <c r="AP231" i="2" s="1"/>
  <c r="AQ231" i="2" s="1"/>
  <c r="AR231" i="2" s="1"/>
  <c r="AS231" i="2" s="1"/>
  <c r="AT231" i="2" s="1"/>
  <c r="AU231" i="2" s="1"/>
  <c r="AV231" i="2" s="1"/>
  <c r="AW231" i="2" s="1"/>
  <c r="AX231" i="2" s="1"/>
  <c r="AY231" i="2" s="1"/>
  <c r="AZ231" i="2" s="1"/>
  <c r="BA231" i="2" s="1"/>
  <c r="BB231" i="2" s="1"/>
  <c r="BC231" i="2" s="1"/>
  <c r="BD231" i="2" s="1"/>
  <c r="BE231" i="2" s="1"/>
  <c r="BF231" i="2" s="1"/>
  <c r="BG231" i="2" s="1"/>
  <c r="BH231" i="2" s="1"/>
  <c r="AO187" i="2"/>
  <c r="AP187" i="2" s="1"/>
  <c r="AQ187" i="2" s="1"/>
  <c r="AR187" i="2" s="1"/>
  <c r="AS187" i="2" s="1"/>
  <c r="AT187" i="2" s="1"/>
  <c r="AU187" i="2" s="1"/>
  <c r="AV187" i="2" s="1"/>
  <c r="AW187" i="2" s="1"/>
  <c r="AX187" i="2" s="1"/>
  <c r="AY187" i="2" s="1"/>
  <c r="AZ187" i="2" s="1"/>
  <c r="BA187" i="2" s="1"/>
  <c r="BB187" i="2" s="1"/>
  <c r="BC187" i="2" s="1"/>
  <c r="BD187" i="2" s="1"/>
  <c r="BE187" i="2" s="1"/>
  <c r="BF187" i="2" s="1"/>
  <c r="BG187" i="2" s="1"/>
  <c r="BH187" i="2" s="1"/>
  <c r="AD85" i="2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AP85" i="2" s="1"/>
  <c r="AQ85" i="2" s="1"/>
  <c r="AR85" i="2" s="1"/>
  <c r="AS85" i="2" s="1"/>
  <c r="AT85" i="2" s="1"/>
  <c r="AU85" i="2" s="1"/>
  <c r="AV85" i="2" s="1"/>
  <c r="AW85" i="2" s="1"/>
  <c r="AX85" i="2" s="1"/>
  <c r="AY85" i="2" s="1"/>
  <c r="AZ85" i="2" s="1"/>
  <c r="BA85" i="2" s="1"/>
  <c r="BB85" i="2" s="1"/>
  <c r="BC85" i="2" s="1"/>
  <c r="BD85" i="2" s="1"/>
  <c r="BE85" i="2" s="1"/>
  <c r="BF85" i="2" s="1"/>
  <c r="BG85" i="2" s="1"/>
  <c r="BH85" i="2" s="1"/>
  <c r="AO298" i="2"/>
  <c r="AP298" i="2" s="1"/>
  <c r="AQ298" i="2" s="1"/>
  <c r="AR298" i="2" s="1"/>
  <c r="AS298" i="2" s="1"/>
  <c r="AT298" i="2" s="1"/>
  <c r="AU298" i="2" s="1"/>
  <c r="AV298" i="2" s="1"/>
  <c r="AW298" i="2" s="1"/>
  <c r="AX298" i="2" s="1"/>
  <c r="AY298" i="2" s="1"/>
  <c r="AZ298" i="2" s="1"/>
  <c r="BA298" i="2" s="1"/>
  <c r="BB298" i="2" s="1"/>
  <c r="BC298" i="2" s="1"/>
  <c r="BD298" i="2" s="1"/>
  <c r="BE298" i="2" s="1"/>
  <c r="BF298" i="2" s="1"/>
  <c r="BG298" i="2" s="1"/>
  <c r="BH298" i="2" s="1"/>
  <c r="AO358" i="2"/>
  <c r="AP358" i="2" s="1"/>
  <c r="AQ358" i="2" s="1"/>
  <c r="AR358" i="2" s="1"/>
  <c r="AS358" i="2" s="1"/>
  <c r="AT358" i="2" s="1"/>
  <c r="AU358" i="2" s="1"/>
  <c r="AV358" i="2" s="1"/>
  <c r="AW358" i="2" s="1"/>
  <c r="AX358" i="2" s="1"/>
  <c r="AY358" i="2" s="1"/>
  <c r="AZ358" i="2" s="1"/>
  <c r="BA358" i="2" s="1"/>
  <c r="BB358" i="2" s="1"/>
  <c r="BC358" i="2" s="1"/>
  <c r="BD358" i="2" s="1"/>
  <c r="BE358" i="2" s="1"/>
  <c r="BF358" i="2" s="1"/>
  <c r="BG358" i="2" s="1"/>
  <c r="BH358" i="2" s="1"/>
  <c r="AD603" i="2"/>
  <c r="AE603" i="2" s="1"/>
  <c r="AF603" i="2" s="1"/>
  <c r="AG603" i="2" s="1"/>
  <c r="AH603" i="2" s="1"/>
  <c r="AI603" i="2" s="1"/>
  <c r="AJ603" i="2" s="1"/>
  <c r="AK603" i="2" s="1"/>
  <c r="AL603" i="2" s="1"/>
  <c r="AM603" i="2" s="1"/>
  <c r="AN603" i="2" s="1"/>
  <c r="AO603" i="2" s="1"/>
  <c r="AP603" i="2" s="1"/>
  <c r="AQ603" i="2" s="1"/>
  <c r="AR603" i="2" s="1"/>
  <c r="AS603" i="2" s="1"/>
  <c r="AT603" i="2" s="1"/>
  <c r="AU603" i="2" s="1"/>
  <c r="AV603" i="2" s="1"/>
  <c r="AW603" i="2" s="1"/>
  <c r="AX603" i="2" s="1"/>
  <c r="AY603" i="2" s="1"/>
  <c r="AZ603" i="2" s="1"/>
  <c r="BA603" i="2" s="1"/>
  <c r="BB603" i="2" s="1"/>
  <c r="BC603" i="2" s="1"/>
  <c r="BD603" i="2" s="1"/>
  <c r="BE603" i="2" s="1"/>
  <c r="BF603" i="2" s="1"/>
  <c r="BG603" i="2" s="1"/>
  <c r="BH603" i="2" s="1"/>
  <c r="AO224" i="2"/>
  <c r="AP224" i="2" s="1"/>
  <c r="AQ224" i="2" s="1"/>
  <c r="AR224" i="2" s="1"/>
  <c r="AS224" i="2" s="1"/>
  <c r="AT224" i="2" s="1"/>
  <c r="AU224" i="2" s="1"/>
  <c r="AV224" i="2" s="1"/>
  <c r="AW224" i="2" s="1"/>
  <c r="AX224" i="2" s="1"/>
  <c r="AY224" i="2" s="1"/>
  <c r="AZ224" i="2" s="1"/>
  <c r="BA224" i="2" s="1"/>
  <c r="BB224" i="2" s="1"/>
  <c r="BC224" i="2" s="1"/>
  <c r="BD224" i="2" s="1"/>
  <c r="BE224" i="2" s="1"/>
  <c r="BF224" i="2" s="1"/>
  <c r="BG224" i="2" s="1"/>
  <c r="BH224" i="2" s="1"/>
  <c r="N78" i="2"/>
  <c r="M82" i="2"/>
  <c r="N92" i="2"/>
  <c r="M96" i="2"/>
  <c r="N71" i="2"/>
  <c r="M73" i="2"/>
  <c r="AO99" i="2"/>
  <c r="AP99" i="2" s="1"/>
  <c r="AQ99" i="2" s="1"/>
  <c r="AR99" i="2" s="1"/>
  <c r="AS99" i="2" s="1"/>
  <c r="AT99" i="2" s="1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L73" i="2"/>
  <c r="BM73" i="2"/>
  <c r="BK547" i="2"/>
  <c r="Q513" i="1"/>
  <c r="P515" i="1"/>
  <c r="Q543" i="1"/>
  <c r="P547" i="1"/>
  <c r="Z106" i="2"/>
  <c r="BL564" i="2"/>
  <c r="BM564" i="2"/>
  <c r="BL714" i="2"/>
  <c r="BM714" i="2"/>
  <c r="BL580" i="2"/>
  <c r="BM580" i="2"/>
  <c r="BL120" i="2"/>
  <c r="BM120" i="2"/>
  <c r="BL425" i="2"/>
  <c r="BM425" i="2"/>
  <c r="BL307" i="2"/>
  <c r="BM307" i="2"/>
  <c r="BL536" i="2"/>
  <c r="BM536" i="2"/>
  <c r="BL432" i="2"/>
  <c r="BM432" i="2"/>
  <c r="BL469" i="2"/>
  <c r="BM469" i="2"/>
  <c r="BL71" i="2"/>
  <c r="BM71" i="2"/>
  <c r="BL284" i="2"/>
  <c r="BM284" i="2"/>
  <c r="BL122" i="2"/>
  <c r="BM122" i="2"/>
  <c r="BL351" i="2"/>
  <c r="BM351" i="2"/>
  <c r="BL506" i="2"/>
  <c r="BM506" i="2"/>
  <c r="BL409" i="2"/>
  <c r="BM409" i="2"/>
  <c r="BL194" i="2"/>
  <c r="BM194" i="2"/>
  <c r="BL631" i="2"/>
  <c r="BM631" i="2"/>
  <c r="BL180" i="2"/>
  <c r="BM180" i="2"/>
  <c r="BL48" i="2"/>
  <c r="BM48" i="2"/>
  <c r="BL268" i="2"/>
  <c r="BM268" i="2"/>
  <c r="BL691" i="2"/>
  <c r="BM691" i="2"/>
  <c r="BL557" i="2"/>
  <c r="BM557" i="2"/>
  <c r="BL749" i="2"/>
  <c r="BM749" i="2"/>
  <c r="BL788" i="2"/>
  <c r="BM788" i="2"/>
  <c r="BL106" i="2"/>
  <c r="BM106" i="2"/>
  <c r="BL675" i="2"/>
  <c r="BM675" i="2"/>
  <c r="BL742" i="2"/>
  <c r="BM742" i="2"/>
  <c r="BL379" i="2"/>
  <c r="BM379" i="2"/>
  <c r="BL372" i="2"/>
  <c r="BM372" i="2"/>
  <c r="BL143" i="2"/>
  <c r="BM143" i="2"/>
  <c r="BL795" i="2"/>
  <c r="BM795" i="2"/>
  <c r="P34" i="2"/>
  <c r="Q34" i="2" s="1"/>
  <c r="R34" i="2" s="1"/>
  <c r="S34" i="2" s="1"/>
  <c r="T34" i="2" s="1"/>
  <c r="U34" i="2" s="1"/>
  <c r="V34" i="2" s="1"/>
  <c r="W34" i="2" s="1"/>
  <c r="X34" i="2" s="1"/>
  <c r="Y34" i="2" s="1"/>
  <c r="BL802" i="2"/>
  <c r="BM802" i="2"/>
  <c r="BL527" i="2"/>
  <c r="BM527" i="2"/>
  <c r="BL587" i="2"/>
  <c r="BM587" i="2"/>
  <c r="BM34" i="2"/>
  <c r="BL34" i="2"/>
  <c r="BL41" i="2"/>
  <c r="BM41" i="2"/>
  <c r="BL240" i="2"/>
  <c r="BM240" i="2"/>
  <c r="BL136" i="2"/>
  <c r="BM136" i="2"/>
  <c r="BL594" i="2"/>
  <c r="BM594" i="2"/>
  <c r="BL735" i="2"/>
  <c r="BM735" i="2"/>
  <c r="BL277" i="2"/>
  <c r="BM277" i="2"/>
  <c r="BL490" i="2"/>
  <c r="BM490" i="2"/>
  <c r="BL638" i="2"/>
  <c r="BM638" i="2"/>
  <c r="BL677" i="2"/>
  <c r="BM677" i="2"/>
  <c r="BL395" i="2"/>
  <c r="BM395" i="2"/>
  <c r="BL462" i="2"/>
  <c r="BM462" i="2"/>
  <c r="BL654" i="2"/>
  <c r="BM654" i="2"/>
  <c r="BL305" i="2"/>
  <c r="BM305" i="2"/>
  <c r="BL617" i="2"/>
  <c r="BM617" i="2"/>
  <c r="BL758" i="2"/>
  <c r="BM758" i="2"/>
  <c r="BL388" i="2"/>
  <c r="BM388" i="2"/>
  <c r="BL217" i="2"/>
  <c r="BM217" i="2"/>
  <c r="BL231" i="2"/>
  <c r="BM231" i="2"/>
  <c r="BL772" i="2"/>
  <c r="BM772" i="2"/>
  <c r="BL187" i="2"/>
  <c r="BM187" i="2"/>
  <c r="BL233" i="2"/>
  <c r="BM233" i="2"/>
  <c r="BL92" i="2"/>
  <c r="BM92" i="2"/>
  <c r="BM50" i="2"/>
  <c r="BL50" i="2"/>
  <c r="BL476" i="2"/>
  <c r="BM476" i="2"/>
  <c r="BL365" i="2"/>
  <c r="BM365" i="2"/>
  <c r="BL684" i="2"/>
  <c r="BM684" i="2"/>
  <c r="BL453" i="2"/>
  <c r="BM453" i="2"/>
  <c r="BL328" i="2"/>
  <c r="BM328" i="2"/>
  <c r="BL640" i="2"/>
  <c r="BM640" i="2"/>
  <c r="BL712" i="2"/>
  <c r="BM712" i="2"/>
  <c r="BL499" i="2"/>
  <c r="BM499" i="2"/>
  <c r="BL57" i="2"/>
  <c r="BM57" i="2"/>
  <c r="BL159" i="2"/>
  <c r="BM159" i="2"/>
  <c r="BL157" i="2"/>
  <c r="BM157" i="2"/>
  <c r="BL150" i="2"/>
  <c r="BM150" i="2"/>
  <c r="BL647" i="2"/>
  <c r="BM647" i="2"/>
  <c r="BL601" i="2"/>
  <c r="BM601" i="2"/>
  <c r="BL455" i="2"/>
  <c r="BM455" i="2"/>
  <c r="BL492" i="2"/>
  <c r="BM492" i="2"/>
  <c r="BL550" i="2"/>
  <c r="BM550" i="2"/>
  <c r="BL261" i="2"/>
  <c r="BM261" i="2"/>
  <c r="BL344" i="2"/>
  <c r="BM344" i="2"/>
  <c r="BL321" i="2"/>
  <c r="BM321" i="2"/>
  <c r="BL698" i="2"/>
  <c r="BM698" i="2"/>
  <c r="BL446" i="2"/>
  <c r="BM446" i="2"/>
  <c r="BL173" i="2"/>
  <c r="BM173" i="2"/>
  <c r="BL64" i="2"/>
  <c r="BM64" i="2"/>
  <c r="BL779" i="2"/>
  <c r="BM779" i="2"/>
  <c r="BM566" i="2"/>
  <c r="BL566" i="2"/>
  <c r="BM529" i="2"/>
  <c r="BL529" i="2"/>
  <c r="BL751" i="2"/>
  <c r="BM751" i="2"/>
  <c r="BL78" i="2"/>
  <c r="BM78" i="2"/>
  <c r="BL786" i="2"/>
  <c r="BM786" i="2"/>
  <c r="BL513" i="2"/>
  <c r="BM513" i="2"/>
  <c r="BL416" i="2"/>
  <c r="BM416" i="2"/>
  <c r="BL85" i="2"/>
  <c r="BM85" i="2"/>
  <c r="BL298" i="2"/>
  <c r="BM298" i="2"/>
  <c r="BL166" i="2"/>
  <c r="BM166" i="2"/>
  <c r="BL520" i="2"/>
  <c r="BM520" i="2"/>
  <c r="BL661" i="2"/>
  <c r="BM661" i="2"/>
  <c r="BL196" i="2"/>
  <c r="BM196" i="2"/>
  <c r="BL129" i="2"/>
  <c r="BM129" i="2"/>
  <c r="BL314" i="2"/>
  <c r="BM314" i="2"/>
  <c r="BL270" i="2"/>
  <c r="BM270" i="2"/>
  <c r="BL418" i="2"/>
  <c r="BM418" i="2"/>
  <c r="BM342" i="2"/>
  <c r="BL342" i="2"/>
  <c r="BL291" i="2"/>
  <c r="BM291" i="2"/>
  <c r="BL335" i="2"/>
  <c r="BM335" i="2"/>
  <c r="BL573" i="2"/>
  <c r="BM573" i="2"/>
  <c r="BL728" i="2"/>
  <c r="BM728" i="2"/>
  <c r="BL402" i="2"/>
  <c r="BM402" i="2"/>
  <c r="BL247" i="2"/>
  <c r="BM247" i="2"/>
  <c r="BL543" i="2"/>
  <c r="BM543" i="2"/>
  <c r="BL203" i="2"/>
  <c r="BM203" i="2"/>
  <c r="BL668" i="2"/>
  <c r="BM668" i="2"/>
  <c r="BL483" i="2"/>
  <c r="BM483" i="2"/>
  <c r="BL705" i="2"/>
  <c r="BM705" i="2"/>
  <c r="BL224" i="2"/>
  <c r="BM224" i="2"/>
  <c r="BL610" i="2"/>
  <c r="BM610" i="2"/>
  <c r="BL439" i="2"/>
  <c r="BM439" i="2"/>
  <c r="BL254" i="2"/>
  <c r="BM254" i="2"/>
  <c r="BL358" i="2"/>
  <c r="BM358" i="2"/>
  <c r="BL603" i="2"/>
  <c r="BM603" i="2"/>
  <c r="BL113" i="2"/>
  <c r="BM113" i="2"/>
  <c r="BL381" i="2"/>
  <c r="BM381" i="2"/>
  <c r="BL624" i="2"/>
  <c r="BM624" i="2"/>
  <c r="BL210" i="2"/>
  <c r="BM210" i="2"/>
  <c r="BL721" i="2"/>
  <c r="BM721" i="2"/>
  <c r="BL765" i="2"/>
  <c r="BM765" i="2"/>
  <c r="BL99" i="2"/>
  <c r="BM99" i="2"/>
  <c r="BK769" i="2"/>
  <c r="BK762" i="2"/>
  <c r="M432" i="2"/>
  <c r="M402" i="2"/>
  <c r="N428" i="2"/>
  <c r="M543" i="2"/>
  <c r="Q513" i="2"/>
  <c r="R513" i="2" s="1"/>
  <c r="S513" i="2" s="1"/>
  <c r="T513" i="2" s="1"/>
  <c r="U513" i="2" s="1"/>
  <c r="V513" i="2" s="1"/>
  <c r="W513" i="2" s="1"/>
  <c r="X513" i="2" s="1"/>
  <c r="Y513" i="2" s="1"/>
  <c r="Z513" i="2" s="1"/>
  <c r="R176" i="1"/>
  <c r="Q173" i="1"/>
  <c r="Q177" i="1" s="1"/>
  <c r="P145" i="1"/>
  <c r="R153" i="1"/>
  <c r="R162" i="1"/>
  <c r="Q161" i="1"/>
  <c r="M765" i="2"/>
  <c r="M758" i="2"/>
  <c r="AU770" i="2"/>
  <c r="O439" i="1" l="1"/>
  <c r="N154" i="1"/>
  <c r="M182" i="2"/>
  <c r="Y210" i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AA180" i="1"/>
  <c r="AB180" i="1" s="1"/>
  <c r="AC180" i="1" s="1"/>
  <c r="M649" i="2"/>
  <c r="N647" i="2"/>
  <c r="N654" i="1"/>
  <c r="O654" i="1" s="1"/>
  <c r="O654" i="2"/>
  <c r="P654" i="2" s="1"/>
  <c r="Q654" i="2" s="1"/>
  <c r="R654" i="2" s="1"/>
  <c r="S654" i="2" s="1"/>
  <c r="T654" i="2" s="1"/>
  <c r="U654" i="2" s="1"/>
  <c r="N658" i="2"/>
  <c r="N180" i="2"/>
  <c r="N182" i="2" s="1"/>
  <c r="U637" i="2"/>
  <c r="O637" i="2"/>
  <c r="M637" i="2"/>
  <c r="R637" i="2"/>
  <c r="W637" i="2"/>
  <c r="X637" i="2"/>
  <c r="V637" i="2"/>
  <c r="Y637" i="2"/>
  <c r="L637" i="2"/>
  <c r="P637" i="2"/>
  <c r="N637" i="2"/>
  <c r="T637" i="2"/>
  <c r="Q637" i="2"/>
  <c r="S637" i="2"/>
  <c r="O636" i="2"/>
  <c r="Q636" i="2"/>
  <c r="S636" i="2"/>
  <c r="M636" i="2"/>
  <c r="X636" i="2"/>
  <c r="P636" i="2"/>
  <c r="V636" i="2"/>
  <c r="W636" i="2"/>
  <c r="T636" i="2"/>
  <c r="N636" i="2"/>
  <c r="Y636" i="2"/>
  <c r="R636" i="2"/>
  <c r="L636" i="2"/>
  <c r="U636" i="2"/>
  <c r="L625" i="2"/>
  <c r="Q625" i="2"/>
  <c r="N625" i="2"/>
  <c r="U625" i="2"/>
  <c r="S625" i="2"/>
  <c r="X625" i="2"/>
  <c r="O625" i="2"/>
  <c r="R625" i="2"/>
  <c r="P625" i="2"/>
  <c r="M625" i="2"/>
  <c r="T625" i="2"/>
  <c r="Y625" i="2"/>
  <c r="V625" i="2"/>
  <c r="W625" i="2"/>
  <c r="R632" i="2"/>
  <c r="Y632" i="2"/>
  <c r="P632" i="2"/>
  <c r="N632" i="2"/>
  <c r="Q632" i="2"/>
  <c r="S632" i="2"/>
  <c r="W632" i="2"/>
  <c r="U632" i="2"/>
  <c r="L632" i="2"/>
  <c r="O632" i="2"/>
  <c r="M632" i="2"/>
  <c r="T632" i="2"/>
  <c r="X632" i="2"/>
  <c r="V632" i="2"/>
  <c r="V639" i="2"/>
  <c r="S639" i="2"/>
  <c r="Y639" i="2"/>
  <c r="U639" i="2"/>
  <c r="W639" i="2"/>
  <c r="Q639" i="2"/>
  <c r="M639" i="2"/>
  <c r="T639" i="2"/>
  <c r="O639" i="2"/>
  <c r="X639" i="2"/>
  <c r="L639" i="2"/>
  <c r="N639" i="2"/>
  <c r="R639" i="2"/>
  <c r="P639" i="2"/>
  <c r="Z34" i="2"/>
  <c r="Y36" i="2"/>
  <c r="AO37" i="2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AO196" i="2"/>
  <c r="AP196" i="2" s="1"/>
  <c r="AQ196" i="2" s="1"/>
  <c r="AR196" i="2" s="1"/>
  <c r="AS196" i="2" s="1"/>
  <c r="AT196" i="2" s="1"/>
  <c r="AU196" i="2" s="1"/>
  <c r="AV196" i="2" s="1"/>
  <c r="AW196" i="2" s="1"/>
  <c r="AX196" i="2" s="1"/>
  <c r="AY196" i="2" s="1"/>
  <c r="AZ196" i="2" s="1"/>
  <c r="BA196" i="2" s="1"/>
  <c r="BB196" i="2" s="1"/>
  <c r="BC196" i="2" s="1"/>
  <c r="BD196" i="2" s="1"/>
  <c r="BE196" i="2" s="1"/>
  <c r="BF196" i="2" s="1"/>
  <c r="BG196" i="2" s="1"/>
  <c r="BH196" i="2" s="1"/>
  <c r="AO247" i="2"/>
  <c r="AP247" i="2" s="1"/>
  <c r="AQ247" i="2" s="1"/>
  <c r="AR247" i="2" s="1"/>
  <c r="AS247" i="2" s="1"/>
  <c r="AT247" i="2" s="1"/>
  <c r="AU247" i="2" s="1"/>
  <c r="AV247" i="2" s="1"/>
  <c r="AW247" i="2" s="1"/>
  <c r="AX247" i="2" s="1"/>
  <c r="AY247" i="2" s="1"/>
  <c r="AZ247" i="2" s="1"/>
  <c r="BA247" i="2" s="1"/>
  <c r="BB247" i="2" s="1"/>
  <c r="BC247" i="2" s="1"/>
  <c r="BD247" i="2" s="1"/>
  <c r="BE247" i="2" s="1"/>
  <c r="BF247" i="2" s="1"/>
  <c r="BG247" i="2" s="1"/>
  <c r="BH247" i="2" s="1"/>
  <c r="AO240" i="2"/>
  <c r="AP240" i="2" s="1"/>
  <c r="AQ240" i="2" s="1"/>
  <c r="AR240" i="2" s="1"/>
  <c r="AS240" i="2" s="1"/>
  <c r="AT240" i="2" s="1"/>
  <c r="AU240" i="2" s="1"/>
  <c r="AV240" i="2" s="1"/>
  <c r="AW240" i="2" s="1"/>
  <c r="AX240" i="2" s="1"/>
  <c r="AY240" i="2" s="1"/>
  <c r="AZ240" i="2" s="1"/>
  <c r="BA240" i="2" s="1"/>
  <c r="BB240" i="2" s="1"/>
  <c r="BC240" i="2" s="1"/>
  <c r="BD240" i="2" s="1"/>
  <c r="BE240" i="2" s="1"/>
  <c r="BF240" i="2" s="1"/>
  <c r="BG240" i="2" s="1"/>
  <c r="BH240" i="2" s="1"/>
  <c r="AO203" i="2"/>
  <c r="AP203" i="2" s="1"/>
  <c r="AQ203" i="2" s="1"/>
  <c r="AR203" i="2" s="1"/>
  <c r="AS203" i="2" s="1"/>
  <c r="AT203" i="2" s="1"/>
  <c r="AU203" i="2" s="1"/>
  <c r="AV203" i="2" s="1"/>
  <c r="AW203" i="2" s="1"/>
  <c r="AX203" i="2" s="1"/>
  <c r="AY203" i="2" s="1"/>
  <c r="AZ203" i="2" s="1"/>
  <c r="BA203" i="2" s="1"/>
  <c r="BB203" i="2" s="1"/>
  <c r="BC203" i="2" s="1"/>
  <c r="BD203" i="2" s="1"/>
  <c r="BE203" i="2" s="1"/>
  <c r="BF203" i="2" s="1"/>
  <c r="BG203" i="2" s="1"/>
  <c r="BH203" i="2" s="1"/>
  <c r="O78" i="2"/>
  <c r="N82" i="2"/>
  <c r="O71" i="2"/>
  <c r="N73" i="2"/>
  <c r="O92" i="2"/>
  <c r="N96" i="2"/>
  <c r="R513" i="1"/>
  <c r="Q515" i="1"/>
  <c r="R543" i="1"/>
  <c r="Q547" i="1"/>
  <c r="BL547" i="2"/>
  <c r="BM547" i="2"/>
  <c r="AA106" i="2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P106" i="2" s="1"/>
  <c r="AQ106" i="2" s="1"/>
  <c r="AR106" i="2" s="1"/>
  <c r="AS106" i="2" s="1"/>
  <c r="AT106" i="2" s="1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L769" i="2"/>
  <c r="T769" i="2" s="1"/>
  <c r="BM769" i="2"/>
  <c r="BL762" i="2"/>
  <c r="BM762" i="2"/>
  <c r="N543" i="2"/>
  <c r="O428" i="2"/>
  <c r="N402" i="2"/>
  <c r="N432" i="2"/>
  <c r="AA513" i="2"/>
  <c r="S176" i="1"/>
  <c r="S162" i="1"/>
  <c r="R161" i="1"/>
  <c r="S153" i="1"/>
  <c r="R173" i="1"/>
  <c r="R177" i="1" s="1"/>
  <c r="Q145" i="1"/>
  <c r="N765" i="2"/>
  <c r="N758" i="2"/>
  <c r="AV770" i="2"/>
  <c r="P439" i="1" l="1"/>
  <c r="O154" i="1"/>
  <c r="AD180" i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O647" i="2"/>
  <c r="N649" i="2"/>
  <c r="N658" i="1"/>
  <c r="V654" i="2"/>
  <c r="U658" i="2"/>
  <c r="P654" i="1"/>
  <c r="O658" i="1"/>
  <c r="BK658" i="2" s="1"/>
  <c r="O658" i="2"/>
  <c r="O180" i="2"/>
  <c r="O182" i="2" s="1"/>
  <c r="AN625" i="2"/>
  <c r="AO625" i="2" s="1"/>
  <c r="AP625" i="2" s="1"/>
  <c r="AQ625" i="2" s="1"/>
  <c r="AR625" i="2" s="1"/>
  <c r="AS625" i="2" s="1"/>
  <c r="AT625" i="2" s="1"/>
  <c r="AU625" i="2" s="1"/>
  <c r="AV625" i="2" s="1"/>
  <c r="AW625" i="2" s="1"/>
  <c r="AX625" i="2" s="1"/>
  <c r="AY625" i="2" s="1"/>
  <c r="AZ625" i="2" s="1"/>
  <c r="BA625" i="2" s="1"/>
  <c r="BB625" i="2" s="1"/>
  <c r="BC625" i="2" s="1"/>
  <c r="BD625" i="2" s="1"/>
  <c r="BE625" i="2" s="1"/>
  <c r="BF625" i="2" s="1"/>
  <c r="BG625" i="2" s="1"/>
  <c r="BH625" i="2" s="1"/>
  <c r="AI625" i="2"/>
  <c r="AF625" i="2"/>
  <c r="AA625" i="2"/>
  <c r="Z625" i="2"/>
  <c r="AM625" i="2"/>
  <c r="AJ625" i="2"/>
  <c r="AE625" i="2"/>
  <c r="AB625" i="2"/>
  <c r="AD625" i="2"/>
  <c r="AL625" i="2"/>
  <c r="AH625" i="2"/>
  <c r="AK625" i="2"/>
  <c r="AG625" i="2"/>
  <c r="AC625" i="2"/>
  <c r="AM637" i="2"/>
  <c r="AC637" i="2"/>
  <c r="AE637" i="2"/>
  <c r="AA637" i="2"/>
  <c r="Z637" i="2"/>
  <c r="AL637" i="2"/>
  <c r="AJ637" i="2"/>
  <c r="AH637" i="2"/>
  <c r="AD637" i="2"/>
  <c r="AG637" i="2"/>
  <c r="AB637" i="2"/>
  <c r="AI637" i="2"/>
  <c r="AN637" i="2"/>
  <c r="AO637" i="2" s="1"/>
  <c r="AP637" i="2" s="1"/>
  <c r="AQ637" i="2" s="1"/>
  <c r="AR637" i="2" s="1"/>
  <c r="AS637" i="2" s="1"/>
  <c r="AT637" i="2" s="1"/>
  <c r="AU637" i="2" s="1"/>
  <c r="AV637" i="2" s="1"/>
  <c r="AW637" i="2" s="1"/>
  <c r="AX637" i="2" s="1"/>
  <c r="AY637" i="2" s="1"/>
  <c r="AZ637" i="2" s="1"/>
  <c r="BA637" i="2" s="1"/>
  <c r="BB637" i="2" s="1"/>
  <c r="BC637" i="2" s="1"/>
  <c r="BD637" i="2" s="1"/>
  <c r="BE637" i="2" s="1"/>
  <c r="BF637" i="2" s="1"/>
  <c r="BG637" i="2" s="1"/>
  <c r="BH637" i="2" s="1"/>
  <c r="AK637" i="2"/>
  <c r="AF637" i="2"/>
  <c r="AB632" i="2"/>
  <c r="AG632" i="2"/>
  <c r="AI632" i="2"/>
  <c r="AE632" i="2"/>
  <c r="AA632" i="2"/>
  <c r="AL632" i="2"/>
  <c r="AH632" i="2"/>
  <c r="AK632" i="2"/>
  <c r="AN632" i="2"/>
  <c r="AO632" i="2" s="1"/>
  <c r="AP632" i="2" s="1"/>
  <c r="AQ632" i="2" s="1"/>
  <c r="AR632" i="2" s="1"/>
  <c r="AS632" i="2" s="1"/>
  <c r="AT632" i="2" s="1"/>
  <c r="AU632" i="2" s="1"/>
  <c r="AV632" i="2" s="1"/>
  <c r="AW632" i="2" s="1"/>
  <c r="AX632" i="2" s="1"/>
  <c r="AY632" i="2" s="1"/>
  <c r="AZ632" i="2" s="1"/>
  <c r="BA632" i="2" s="1"/>
  <c r="BB632" i="2" s="1"/>
  <c r="BC632" i="2" s="1"/>
  <c r="BD632" i="2" s="1"/>
  <c r="BE632" i="2" s="1"/>
  <c r="BF632" i="2" s="1"/>
  <c r="BG632" i="2" s="1"/>
  <c r="BH632" i="2" s="1"/>
  <c r="AD632" i="2"/>
  <c r="Z632" i="2"/>
  <c r="AC632" i="2"/>
  <c r="AF632" i="2"/>
  <c r="AJ632" i="2"/>
  <c r="AM632" i="2"/>
  <c r="AF639" i="2"/>
  <c r="AJ639" i="2"/>
  <c r="AM639" i="2"/>
  <c r="Z639" i="2"/>
  <c r="AI639" i="2"/>
  <c r="AE639" i="2"/>
  <c r="AA639" i="2"/>
  <c r="AK639" i="2"/>
  <c r="AD639" i="2"/>
  <c r="AH639" i="2"/>
  <c r="AC639" i="2"/>
  <c r="AG639" i="2"/>
  <c r="AB639" i="2"/>
  <c r="AN639" i="2"/>
  <c r="AO639" i="2" s="1"/>
  <c r="AP639" i="2" s="1"/>
  <c r="AQ639" i="2" s="1"/>
  <c r="AR639" i="2" s="1"/>
  <c r="AS639" i="2" s="1"/>
  <c r="AT639" i="2" s="1"/>
  <c r="AU639" i="2" s="1"/>
  <c r="AV639" i="2" s="1"/>
  <c r="AW639" i="2" s="1"/>
  <c r="AX639" i="2" s="1"/>
  <c r="AY639" i="2" s="1"/>
  <c r="AZ639" i="2" s="1"/>
  <c r="BA639" i="2" s="1"/>
  <c r="BB639" i="2" s="1"/>
  <c r="BC639" i="2" s="1"/>
  <c r="BD639" i="2" s="1"/>
  <c r="BE639" i="2" s="1"/>
  <c r="BF639" i="2" s="1"/>
  <c r="BG639" i="2" s="1"/>
  <c r="BH639" i="2" s="1"/>
  <c r="AL639" i="2"/>
  <c r="AG636" i="2"/>
  <c r="AC636" i="2"/>
  <c r="AN636" i="2"/>
  <c r="AO636" i="2" s="1"/>
  <c r="AP636" i="2" s="1"/>
  <c r="AQ636" i="2" s="1"/>
  <c r="AR636" i="2" s="1"/>
  <c r="AS636" i="2" s="1"/>
  <c r="AT636" i="2" s="1"/>
  <c r="AU636" i="2" s="1"/>
  <c r="AV636" i="2" s="1"/>
  <c r="AW636" i="2" s="1"/>
  <c r="AX636" i="2" s="1"/>
  <c r="AY636" i="2" s="1"/>
  <c r="AZ636" i="2" s="1"/>
  <c r="BA636" i="2" s="1"/>
  <c r="BB636" i="2" s="1"/>
  <c r="BC636" i="2" s="1"/>
  <c r="BD636" i="2" s="1"/>
  <c r="BE636" i="2" s="1"/>
  <c r="BF636" i="2" s="1"/>
  <c r="BG636" i="2" s="1"/>
  <c r="BH636" i="2" s="1"/>
  <c r="AI636" i="2"/>
  <c r="AL636" i="2"/>
  <c r="AF636" i="2"/>
  <c r="AA636" i="2"/>
  <c r="AM636" i="2"/>
  <c r="AB636" i="2"/>
  <c r="AE636" i="2"/>
  <c r="Z636" i="2"/>
  <c r="AJ636" i="2"/>
  <c r="AD636" i="2"/>
  <c r="AH636" i="2"/>
  <c r="AK636" i="2"/>
  <c r="AA34" i="2"/>
  <c r="Z36" i="2"/>
  <c r="AO210" i="2"/>
  <c r="AP210" i="2" s="1"/>
  <c r="AQ210" i="2" s="1"/>
  <c r="AR210" i="2" s="1"/>
  <c r="AS210" i="2" s="1"/>
  <c r="AT210" i="2" s="1"/>
  <c r="AU210" i="2" s="1"/>
  <c r="AV210" i="2" s="1"/>
  <c r="AW210" i="2" s="1"/>
  <c r="AX210" i="2" s="1"/>
  <c r="AY210" i="2" s="1"/>
  <c r="AZ210" i="2" s="1"/>
  <c r="BA210" i="2" s="1"/>
  <c r="BB210" i="2" s="1"/>
  <c r="BC210" i="2" s="1"/>
  <c r="BD210" i="2" s="1"/>
  <c r="BE210" i="2" s="1"/>
  <c r="BF210" i="2" s="1"/>
  <c r="BG210" i="2" s="1"/>
  <c r="BH210" i="2" s="1"/>
  <c r="P92" i="2"/>
  <c r="O96" i="2"/>
  <c r="P71" i="2"/>
  <c r="O73" i="2"/>
  <c r="P78" i="2"/>
  <c r="O82" i="2"/>
  <c r="U547" i="2"/>
  <c r="T547" i="2"/>
  <c r="S547" i="2"/>
  <c r="V547" i="2"/>
  <c r="M547" i="2"/>
  <c r="W547" i="2"/>
  <c r="X547" i="2"/>
  <c r="N547" i="2"/>
  <c r="Y547" i="2"/>
  <c r="L547" i="2"/>
  <c r="Q547" i="2"/>
  <c r="R547" i="2"/>
  <c r="O547" i="2"/>
  <c r="P547" i="2"/>
  <c r="S543" i="1"/>
  <c r="R547" i="1"/>
  <c r="S513" i="1"/>
  <c r="R515" i="1"/>
  <c r="L769" i="2"/>
  <c r="Y769" i="2"/>
  <c r="AL769" i="2" s="1"/>
  <c r="O769" i="2"/>
  <c r="W769" i="2"/>
  <c r="P769" i="2"/>
  <c r="U769" i="2"/>
  <c r="S769" i="2"/>
  <c r="M769" i="2"/>
  <c r="X769" i="2"/>
  <c r="Q769" i="2"/>
  <c r="N769" i="2"/>
  <c r="V769" i="2"/>
  <c r="R769" i="2"/>
  <c r="W762" i="2"/>
  <c r="S762" i="2"/>
  <c r="O762" i="2"/>
  <c r="R762" i="2"/>
  <c r="V762" i="2"/>
  <c r="Y762" i="2"/>
  <c r="N762" i="2"/>
  <c r="Q762" i="2"/>
  <c r="M762" i="2"/>
  <c r="X762" i="2"/>
  <c r="T762" i="2"/>
  <c r="P762" i="2"/>
  <c r="L762" i="2"/>
  <c r="U762" i="2"/>
  <c r="O543" i="2"/>
  <c r="P428" i="2"/>
  <c r="O432" i="2"/>
  <c r="O402" i="2"/>
  <c r="AB513" i="2"/>
  <c r="S173" i="1"/>
  <c r="S177" i="1" s="1"/>
  <c r="R145" i="1"/>
  <c r="T176" i="1"/>
  <c r="T153" i="1"/>
  <c r="T162" i="1"/>
  <c r="S161" i="1"/>
  <c r="O758" i="2"/>
  <c r="O765" i="2"/>
  <c r="AW770" i="2"/>
  <c r="Q439" i="1" l="1"/>
  <c r="P154" i="1"/>
  <c r="P647" i="2"/>
  <c r="O649" i="2"/>
  <c r="W654" i="2"/>
  <c r="V658" i="2"/>
  <c r="Q654" i="1"/>
  <c r="P658" i="1"/>
  <c r="BM658" i="2"/>
  <c r="BL658" i="2"/>
  <c r="Y658" i="2" s="1"/>
  <c r="P658" i="2"/>
  <c r="P180" i="2"/>
  <c r="P182" i="2" s="1"/>
  <c r="AA36" i="2"/>
  <c r="AB34" i="2"/>
  <c r="Q78" i="2"/>
  <c r="P82" i="2"/>
  <c r="Q71" i="2"/>
  <c r="P73" i="2"/>
  <c r="Q92" i="2"/>
  <c r="P96" i="2"/>
  <c r="T543" i="1"/>
  <c r="S547" i="1"/>
  <c r="T513" i="1"/>
  <c r="S515" i="1"/>
  <c r="AH547" i="2"/>
  <c r="Z547" i="2"/>
  <c r="AI547" i="2"/>
  <c r="AK547" i="2"/>
  <c r="AG547" i="2"/>
  <c r="AJ547" i="2"/>
  <c r="AF547" i="2"/>
  <c r="AD547" i="2"/>
  <c r="AC547" i="2"/>
  <c r="AE547" i="2"/>
  <c r="AN547" i="2"/>
  <c r="AL547" i="2"/>
  <c r="AB547" i="2"/>
  <c r="AM547" i="2"/>
  <c r="AA547" i="2"/>
  <c r="AJ769" i="2"/>
  <c r="AA769" i="2"/>
  <c r="AF769" i="2"/>
  <c r="AN769" i="2"/>
  <c r="AI769" i="2"/>
  <c r="AC769" i="2"/>
  <c r="AG769" i="2"/>
  <c r="AK769" i="2"/>
  <c r="AE769" i="2"/>
  <c r="AH769" i="2"/>
  <c r="AM769" i="2"/>
  <c r="Z769" i="2"/>
  <c r="AD769" i="2"/>
  <c r="AB769" i="2"/>
  <c r="AJ762" i="2"/>
  <c r="AB762" i="2"/>
  <c r="AI762" i="2"/>
  <c r="AA762" i="2"/>
  <c r="AH762" i="2"/>
  <c r="Z762" i="2"/>
  <c r="AG762" i="2"/>
  <c r="AN762" i="2"/>
  <c r="AF762" i="2"/>
  <c r="AL762" i="2"/>
  <c r="AD762" i="2"/>
  <c r="AM762" i="2"/>
  <c r="AK762" i="2"/>
  <c r="AE762" i="2"/>
  <c r="AC762" i="2"/>
  <c r="P543" i="2"/>
  <c r="Q428" i="2"/>
  <c r="P432" i="2"/>
  <c r="P402" i="2"/>
  <c r="AC513" i="2"/>
  <c r="U162" i="1"/>
  <c r="T161" i="1"/>
  <c r="T173" i="1"/>
  <c r="T177" i="1" s="1"/>
  <c r="S145" i="1"/>
  <c r="U153" i="1"/>
  <c r="U176" i="1"/>
  <c r="P758" i="2"/>
  <c r="P765" i="2"/>
  <c r="AX770" i="2"/>
  <c r="R439" i="1" l="1"/>
  <c r="Q154" i="1"/>
  <c r="Q647" i="2"/>
  <c r="P649" i="2"/>
  <c r="X654" i="2"/>
  <c r="Y654" i="2" s="1"/>
  <c r="W658" i="2"/>
  <c r="AD658" i="2"/>
  <c r="Z658" i="2"/>
  <c r="AA658" i="2"/>
  <c r="AF658" i="2"/>
  <c r="AK658" i="2"/>
  <c r="AJ658" i="2"/>
  <c r="AH658" i="2"/>
  <c r="AE658" i="2"/>
  <c r="AM658" i="2"/>
  <c r="AC658" i="2"/>
  <c r="AB658" i="2"/>
  <c r="AN658" i="2"/>
  <c r="AO658" i="2" s="1"/>
  <c r="AP658" i="2" s="1"/>
  <c r="AQ658" i="2" s="1"/>
  <c r="AR658" i="2" s="1"/>
  <c r="AS658" i="2" s="1"/>
  <c r="AT658" i="2" s="1"/>
  <c r="AU658" i="2" s="1"/>
  <c r="AV658" i="2" s="1"/>
  <c r="AW658" i="2" s="1"/>
  <c r="AX658" i="2" s="1"/>
  <c r="AY658" i="2" s="1"/>
  <c r="AZ658" i="2" s="1"/>
  <c r="BA658" i="2" s="1"/>
  <c r="BB658" i="2" s="1"/>
  <c r="BC658" i="2" s="1"/>
  <c r="BD658" i="2" s="1"/>
  <c r="BE658" i="2" s="1"/>
  <c r="BF658" i="2" s="1"/>
  <c r="BG658" i="2" s="1"/>
  <c r="BH658" i="2" s="1"/>
  <c r="AG658" i="2"/>
  <c r="AL658" i="2"/>
  <c r="AI658" i="2"/>
  <c r="R654" i="1"/>
  <c r="Q658" i="1"/>
  <c r="Q658" i="2"/>
  <c r="Q180" i="2"/>
  <c r="Q182" i="2" s="1"/>
  <c r="AC34" i="2"/>
  <c r="AB36" i="2"/>
  <c r="R92" i="2"/>
  <c r="Q96" i="2"/>
  <c r="R71" i="2"/>
  <c r="Q73" i="2"/>
  <c r="R78" i="2"/>
  <c r="Q82" i="2"/>
  <c r="AO81" i="2"/>
  <c r="AP81" i="2" s="1"/>
  <c r="AQ81" i="2" s="1"/>
  <c r="AR81" i="2" s="1"/>
  <c r="AS81" i="2" s="1"/>
  <c r="AT81" i="2" s="1"/>
  <c r="AU81" i="2" s="1"/>
  <c r="AV81" i="2" s="1"/>
  <c r="AW81" i="2" s="1"/>
  <c r="AX81" i="2" s="1"/>
  <c r="AY81" i="2" s="1"/>
  <c r="AZ81" i="2" s="1"/>
  <c r="BA81" i="2" s="1"/>
  <c r="BB81" i="2" s="1"/>
  <c r="BC81" i="2" s="1"/>
  <c r="BD81" i="2" s="1"/>
  <c r="BE81" i="2" s="1"/>
  <c r="BF81" i="2" s="1"/>
  <c r="BG81" i="2" s="1"/>
  <c r="BH81" i="2" s="1"/>
  <c r="U513" i="1"/>
  <c r="T515" i="1"/>
  <c r="U543" i="1"/>
  <c r="T547" i="1"/>
  <c r="Q543" i="2"/>
  <c r="Q402" i="2"/>
  <c r="Q432" i="2"/>
  <c r="R428" i="2"/>
  <c r="AD513" i="2"/>
  <c r="V162" i="1"/>
  <c r="U161" i="1"/>
  <c r="V153" i="1"/>
  <c r="U173" i="1"/>
  <c r="U177" i="1" s="1"/>
  <c r="T145" i="1"/>
  <c r="V176" i="1"/>
  <c r="Q765" i="2"/>
  <c r="Q758" i="2"/>
  <c r="AY770" i="2"/>
  <c r="S439" i="1" l="1"/>
  <c r="R154" i="1"/>
  <c r="Q649" i="2"/>
  <c r="R647" i="2"/>
  <c r="S654" i="1"/>
  <c r="R658" i="1"/>
  <c r="R658" i="2"/>
  <c r="R180" i="2"/>
  <c r="R182" i="2" s="1"/>
  <c r="AD34" i="2"/>
  <c r="AC36" i="2"/>
  <c r="S78" i="2"/>
  <c r="R82" i="2"/>
  <c r="S71" i="2"/>
  <c r="R73" i="2"/>
  <c r="S92" i="2"/>
  <c r="R96" i="2"/>
  <c r="V543" i="1"/>
  <c r="U547" i="1"/>
  <c r="V513" i="1"/>
  <c r="U515" i="1"/>
  <c r="R543" i="2"/>
  <c r="S428" i="2"/>
  <c r="R432" i="2"/>
  <c r="R402" i="2"/>
  <c r="AE513" i="2"/>
  <c r="W176" i="1"/>
  <c r="V173" i="1"/>
  <c r="U145" i="1"/>
  <c r="W153" i="1"/>
  <c r="W162" i="1"/>
  <c r="V161" i="1"/>
  <c r="R758" i="2"/>
  <c r="R765" i="2"/>
  <c r="AZ770" i="2"/>
  <c r="T439" i="1" l="1"/>
  <c r="S154" i="1"/>
  <c r="S647" i="2"/>
  <c r="R649" i="2"/>
  <c r="T654" i="1"/>
  <c r="S658" i="1"/>
  <c r="S658" i="2"/>
  <c r="S180" i="2"/>
  <c r="S182" i="2" s="1"/>
  <c r="AE34" i="2"/>
  <c r="AD36" i="2"/>
  <c r="T92" i="2"/>
  <c r="S96" i="2"/>
  <c r="T71" i="2"/>
  <c r="S73" i="2"/>
  <c r="T78" i="2"/>
  <c r="S82" i="2"/>
  <c r="W513" i="1"/>
  <c r="V515" i="1"/>
  <c r="W543" i="1"/>
  <c r="V547" i="1"/>
  <c r="S543" i="2"/>
  <c r="S402" i="2"/>
  <c r="S432" i="2"/>
  <c r="T428" i="2"/>
  <c r="AF513" i="2"/>
  <c r="X176" i="1"/>
  <c r="X162" i="1"/>
  <c r="W161" i="1"/>
  <c r="X153" i="1"/>
  <c r="W173" i="1"/>
  <c r="W177" i="1" s="1"/>
  <c r="V145" i="1"/>
  <c r="V177" i="1"/>
  <c r="S765" i="2"/>
  <c r="S758" i="2"/>
  <c r="BA770" i="2"/>
  <c r="U439" i="1" l="1"/>
  <c r="T154" i="1"/>
  <c r="T647" i="2"/>
  <c r="U647" i="2" s="1"/>
  <c r="V647" i="2" s="1"/>
  <c r="W647" i="2" s="1"/>
  <c r="X647" i="2" s="1"/>
  <c r="Y647" i="2" s="1"/>
  <c r="Z647" i="2" s="1"/>
  <c r="AA647" i="2" s="1"/>
  <c r="AB647" i="2" s="1"/>
  <c r="AC647" i="2" s="1"/>
  <c r="AD647" i="2" s="1"/>
  <c r="AE647" i="2" s="1"/>
  <c r="AF647" i="2" s="1"/>
  <c r="AG647" i="2" s="1"/>
  <c r="AH647" i="2" s="1"/>
  <c r="AI647" i="2" s="1"/>
  <c r="AJ647" i="2" s="1"/>
  <c r="AK647" i="2" s="1"/>
  <c r="AL647" i="2" s="1"/>
  <c r="AM647" i="2" s="1"/>
  <c r="AN647" i="2" s="1"/>
  <c r="AO647" i="2" s="1"/>
  <c r="AP647" i="2" s="1"/>
  <c r="AQ647" i="2" s="1"/>
  <c r="AR647" i="2" s="1"/>
  <c r="AS647" i="2" s="1"/>
  <c r="AT647" i="2" s="1"/>
  <c r="AU647" i="2" s="1"/>
  <c r="AV647" i="2" s="1"/>
  <c r="AW647" i="2" s="1"/>
  <c r="AX647" i="2" s="1"/>
  <c r="AY647" i="2" s="1"/>
  <c r="AZ647" i="2" s="1"/>
  <c r="BA647" i="2" s="1"/>
  <c r="BB647" i="2" s="1"/>
  <c r="BC647" i="2" s="1"/>
  <c r="BD647" i="2" s="1"/>
  <c r="BE647" i="2" s="1"/>
  <c r="BF647" i="2" s="1"/>
  <c r="BG647" i="2" s="1"/>
  <c r="BH647" i="2" s="1"/>
  <c r="S649" i="2"/>
  <c r="U654" i="1"/>
  <c r="T658" i="1"/>
  <c r="Z654" i="2"/>
  <c r="AA654" i="2" s="1"/>
  <c r="AB654" i="2" s="1"/>
  <c r="AC654" i="2" s="1"/>
  <c r="AD654" i="2" s="1"/>
  <c r="AE654" i="2" s="1"/>
  <c r="AF654" i="2" s="1"/>
  <c r="AG654" i="2" s="1"/>
  <c r="AH654" i="2" s="1"/>
  <c r="AI654" i="2" s="1"/>
  <c r="AJ654" i="2" s="1"/>
  <c r="AK654" i="2" s="1"/>
  <c r="AL654" i="2" s="1"/>
  <c r="AM654" i="2" s="1"/>
  <c r="AN654" i="2" s="1"/>
  <c r="AO654" i="2" s="1"/>
  <c r="AP654" i="2" s="1"/>
  <c r="AQ654" i="2" s="1"/>
  <c r="AR654" i="2" s="1"/>
  <c r="AS654" i="2" s="1"/>
  <c r="AT654" i="2" s="1"/>
  <c r="AU654" i="2" s="1"/>
  <c r="AV654" i="2" s="1"/>
  <c r="AW654" i="2" s="1"/>
  <c r="AX654" i="2" s="1"/>
  <c r="AY654" i="2" s="1"/>
  <c r="AZ654" i="2" s="1"/>
  <c r="BA654" i="2" s="1"/>
  <c r="BB654" i="2" s="1"/>
  <c r="BC654" i="2" s="1"/>
  <c r="BD654" i="2" s="1"/>
  <c r="BE654" i="2" s="1"/>
  <c r="BF654" i="2" s="1"/>
  <c r="BG654" i="2" s="1"/>
  <c r="BH654" i="2" s="1"/>
  <c r="T658" i="2"/>
  <c r="T180" i="2"/>
  <c r="T182" i="2" s="1"/>
  <c r="AF34" i="2"/>
  <c r="AE36" i="2"/>
  <c r="U92" i="2"/>
  <c r="T96" i="2"/>
  <c r="U78" i="2"/>
  <c r="T82" i="2"/>
  <c r="U71" i="2"/>
  <c r="T73" i="2"/>
  <c r="X543" i="1"/>
  <c r="W547" i="1"/>
  <c r="X513" i="1"/>
  <c r="W515" i="1"/>
  <c r="T543" i="2"/>
  <c r="U428" i="2"/>
  <c r="T432" i="2"/>
  <c r="T402" i="2"/>
  <c r="AG513" i="2"/>
  <c r="X173" i="1"/>
  <c r="X177" i="1" s="1"/>
  <c r="W145" i="1"/>
  <c r="Y176" i="1"/>
  <c r="Y153" i="1"/>
  <c r="Y162" i="1"/>
  <c r="X161" i="1"/>
  <c r="T765" i="2"/>
  <c r="T758" i="2"/>
  <c r="BB770" i="2"/>
  <c r="V439" i="1" l="1"/>
  <c r="U154" i="1"/>
  <c r="V654" i="1"/>
  <c r="U658" i="1"/>
  <c r="U180" i="2"/>
  <c r="U182" i="2" s="1"/>
  <c r="AG34" i="2"/>
  <c r="AF36" i="2"/>
  <c r="V71" i="2"/>
  <c r="U73" i="2"/>
  <c r="V78" i="2"/>
  <c r="U82" i="2"/>
  <c r="V92" i="2"/>
  <c r="U96" i="2"/>
  <c r="Y513" i="1"/>
  <c r="X515" i="1"/>
  <c r="Y543" i="1"/>
  <c r="X547" i="1"/>
  <c r="U543" i="2"/>
  <c r="U402" i="2"/>
  <c r="U432" i="2"/>
  <c r="V428" i="2"/>
  <c r="AH513" i="2"/>
  <c r="Z153" i="1"/>
  <c r="Z162" i="1"/>
  <c r="Y161" i="1"/>
  <c r="Y173" i="1"/>
  <c r="X145" i="1"/>
  <c r="Z176" i="1"/>
  <c r="U758" i="2"/>
  <c r="U765" i="2"/>
  <c r="BC770" i="2"/>
  <c r="W439" i="1" l="1"/>
  <c r="V154" i="1"/>
  <c r="W654" i="1"/>
  <c r="V658" i="1"/>
  <c r="V180" i="2"/>
  <c r="V182" i="2" s="1"/>
  <c r="AH34" i="2"/>
  <c r="AG36" i="2"/>
  <c r="W92" i="2"/>
  <c r="V96" i="2"/>
  <c r="W78" i="2"/>
  <c r="V82" i="2"/>
  <c r="W71" i="2"/>
  <c r="V73" i="2"/>
  <c r="Z543" i="1"/>
  <c r="Y547" i="1"/>
  <c r="Z513" i="1"/>
  <c r="Y515" i="1"/>
  <c r="V543" i="2"/>
  <c r="W428" i="2"/>
  <c r="V432" i="2"/>
  <c r="V402" i="2"/>
  <c r="AI513" i="2"/>
  <c r="Z173" i="1"/>
  <c r="Z177" i="1" s="1"/>
  <c r="Y145" i="1"/>
  <c r="AA176" i="1"/>
  <c r="AA153" i="1"/>
  <c r="Y177" i="1"/>
  <c r="AA162" i="1"/>
  <c r="Z161" i="1"/>
  <c r="V765" i="2"/>
  <c r="V758" i="2"/>
  <c r="BD770" i="2"/>
  <c r="X439" i="1" l="1"/>
  <c r="W154" i="1"/>
  <c r="X654" i="1"/>
  <c r="W658" i="1"/>
  <c r="W180" i="2"/>
  <c r="W182" i="2" s="1"/>
  <c r="AI34" i="2"/>
  <c r="AH36" i="2"/>
  <c r="X71" i="2"/>
  <c r="W73" i="2"/>
  <c r="X78" i="2"/>
  <c r="W82" i="2"/>
  <c r="X92" i="2"/>
  <c r="W96" i="2"/>
  <c r="AA513" i="1"/>
  <c r="Z515" i="1"/>
  <c r="AA543" i="1"/>
  <c r="Z547" i="1"/>
  <c r="W543" i="2"/>
  <c r="W402" i="2"/>
  <c r="W432" i="2"/>
  <c r="X428" i="2"/>
  <c r="AJ513" i="2"/>
  <c r="AB162" i="1"/>
  <c r="AA161" i="1"/>
  <c r="AA173" i="1"/>
  <c r="AA177" i="1" s="1"/>
  <c r="Z145" i="1"/>
  <c r="AB153" i="1"/>
  <c r="AB176" i="1"/>
  <c r="W765" i="2"/>
  <c r="W758" i="2"/>
  <c r="BE770" i="2"/>
  <c r="Y439" i="1" l="1"/>
  <c r="X154" i="1"/>
  <c r="Y654" i="1"/>
  <c r="X658" i="1"/>
  <c r="X180" i="2"/>
  <c r="X182" i="2" s="1"/>
  <c r="AJ34" i="2"/>
  <c r="AI36" i="2"/>
  <c r="Y92" i="2"/>
  <c r="X96" i="2"/>
  <c r="Y78" i="2"/>
  <c r="X82" i="2"/>
  <c r="Y71" i="2"/>
  <c r="X73" i="2"/>
  <c r="AB543" i="1"/>
  <c r="AA547" i="1"/>
  <c r="AB513" i="1"/>
  <c r="AA515" i="1"/>
  <c r="X543" i="2"/>
  <c r="Y428" i="2"/>
  <c r="X432" i="2"/>
  <c r="X402" i="2"/>
  <c r="AK513" i="2"/>
  <c r="AC176" i="1"/>
  <c r="AC162" i="1"/>
  <c r="AB161" i="1"/>
  <c r="AC153" i="1"/>
  <c r="AB173" i="1"/>
  <c r="AB177" i="1" s="1"/>
  <c r="AA145" i="1"/>
  <c r="X758" i="2"/>
  <c r="X765" i="2"/>
  <c r="BF770" i="2"/>
  <c r="Z439" i="1" l="1"/>
  <c r="Y154" i="1"/>
  <c r="Z654" i="1"/>
  <c r="Y658" i="1"/>
  <c r="Y180" i="2"/>
  <c r="Y182" i="2" s="1"/>
  <c r="AK34" i="2"/>
  <c r="AJ36" i="2"/>
  <c r="Z71" i="2"/>
  <c r="Y73" i="2"/>
  <c r="Y82" i="2"/>
  <c r="Z78" i="2"/>
  <c r="Z92" i="2"/>
  <c r="Y96" i="2"/>
  <c r="AN96" i="2" s="1"/>
  <c r="AO96" i="2" s="1"/>
  <c r="AP96" i="2" s="1"/>
  <c r="AQ96" i="2" s="1"/>
  <c r="AR96" i="2" s="1"/>
  <c r="AS96" i="2" s="1"/>
  <c r="AT96" i="2" s="1"/>
  <c r="AU96" i="2" s="1"/>
  <c r="AV96" i="2" s="1"/>
  <c r="AW96" i="2" s="1"/>
  <c r="AX96" i="2" s="1"/>
  <c r="AY96" i="2" s="1"/>
  <c r="AZ96" i="2" s="1"/>
  <c r="BA96" i="2" s="1"/>
  <c r="BB96" i="2" s="1"/>
  <c r="BC96" i="2" s="1"/>
  <c r="BD96" i="2" s="1"/>
  <c r="BE96" i="2" s="1"/>
  <c r="BF96" i="2" s="1"/>
  <c r="BG96" i="2" s="1"/>
  <c r="BH96" i="2" s="1"/>
  <c r="AC513" i="1"/>
  <c r="AB515" i="1"/>
  <c r="AC543" i="1"/>
  <c r="AB547" i="1"/>
  <c r="Y543" i="2"/>
  <c r="Y402" i="2"/>
  <c r="Y432" i="2"/>
  <c r="Z428" i="2"/>
  <c r="AL513" i="2"/>
  <c r="AC173" i="1"/>
  <c r="AC177" i="1" s="1"/>
  <c r="AB145" i="1"/>
  <c r="AD176" i="1"/>
  <c r="AD162" i="1"/>
  <c r="AC161" i="1"/>
  <c r="AD153" i="1"/>
  <c r="Y758" i="2"/>
  <c r="Y765" i="2"/>
  <c r="BG770" i="2"/>
  <c r="AA439" i="1" l="1"/>
  <c r="Z154" i="1"/>
  <c r="AA654" i="1"/>
  <c r="Z658" i="1"/>
  <c r="Z180" i="2"/>
  <c r="Z182" i="2" s="1"/>
  <c r="AL34" i="2"/>
  <c r="AK36" i="2"/>
  <c r="AA78" i="2"/>
  <c r="Z82" i="2"/>
  <c r="AA92" i="2"/>
  <c r="Z96" i="2"/>
  <c r="AA71" i="2"/>
  <c r="Z73" i="2"/>
  <c r="AD543" i="1"/>
  <c r="AC547" i="1"/>
  <c r="AD513" i="1"/>
  <c r="AC515" i="1"/>
  <c r="Z543" i="2"/>
  <c r="AA428" i="2"/>
  <c r="Z432" i="2"/>
  <c r="Z402" i="2"/>
  <c r="AM513" i="2"/>
  <c r="AE153" i="1"/>
  <c r="AD173" i="1"/>
  <c r="AD177" i="1" s="1"/>
  <c r="AC145" i="1"/>
  <c r="AE176" i="1"/>
  <c r="AE162" i="1"/>
  <c r="AD161" i="1"/>
  <c r="Z765" i="2"/>
  <c r="AA765" i="2" s="1"/>
  <c r="AB765" i="2" s="1"/>
  <c r="AC765" i="2" s="1"/>
  <c r="AD765" i="2" s="1"/>
  <c r="AE765" i="2" s="1"/>
  <c r="AF765" i="2" s="1"/>
  <c r="AG765" i="2" s="1"/>
  <c r="AH765" i="2" s="1"/>
  <c r="AI765" i="2" s="1"/>
  <c r="Z758" i="2"/>
  <c r="AA758" i="2" s="1"/>
  <c r="AB758" i="2" s="1"/>
  <c r="AC758" i="2" s="1"/>
  <c r="AD758" i="2" s="1"/>
  <c r="AE758" i="2" s="1"/>
  <c r="AF758" i="2" s="1"/>
  <c r="AG758" i="2" s="1"/>
  <c r="AH758" i="2" s="1"/>
  <c r="AI758" i="2" s="1"/>
  <c r="BH770" i="2"/>
  <c r="AB439" i="1" l="1"/>
  <c r="AA154" i="1"/>
  <c r="AB654" i="1"/>
  <c r="AA658" i="1"/>
  <c r="AA180" i="2"/>
  <c r="AA182" i="2" s="1"/>
  <c r="AM34" i="2"/>
  <c r="AL36" i="2"/>
  <c r="AB71" i="2"/>
  <c r="AA73" i="2"/>
  <c r="AB92" i="2"/>
  <c r="AA96" i="2"/>
  <c r="AB78" i="2"/>
  <c r="AA82" i="2"/>
  <c r="AE513" i="1"/>
  <c r="AD515" i="1"/>
  <c r="AE543" i="1"/>
  <c r="AD547" i="1"/>
  <c r="AA543" i="2"/>
  <c r="AA402" i="2"/>
  <c r="AA432" i="2"/>
  <c r="AB428" i="2"/>
  <c r="AN513" i="2"/>
  <c r="AF153" i="1"/>
  <c r="AF162" i="1"/>
  <c r="AE161" i="1"/>
  <c r="AF176" i="1"/>
  <c r="AE173" i="1"/>
  <c r="AE177" i="1" s="1"/>
  <c r="AD145" i="1"/>
  <c r="AJ758" i="2"/>
  <c r="AJ765" i="2"/>
  <c r="AC439" i="1" l="1"/>
  <c r="AB154" i="1"/>
  <c r="AC654" i="1"/>
  <c r="AB658" i="1"/>
  <c r="AB180" i="2"/>
  <c r="AB182" i="2" s="1"/>
  <c r="AN34" i="2"/>
  <c r="AM36" i="2"/>
  <c r="AC78" i="2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B82" i="2"/>
  <c r="AC92" i="2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B96" i="2"/>
  <c r="AC71" i="2"/>
  <c r="AD71" i="2" s="1"/>
  <c r="AE71" i="2" s="1"/>
  <c r="AF71" i="2" s="1"/>
  <c r="AG71" i="2" s="1"/>
  <c r="AH71" i="2" s="1"/>
  <c r="AI71" i="2" s="1"/>
  <c r="AJ71" i="2" s="1"/>
  <c r="AK71" i="2" s="1"/>
  <c r="AL71" i="2" s="1"/>
  <c r="AM71" i="2" s="1"/>
  <c r="AN71" i="2" s="1"/>
  <c r="AB73" i="2"/>
  <c r="AF543" i="1"/>
  <c r="AE547" i="1"/>
  <c r="AF513" i="1"/>
  <c r="AE515" i="1"/>
  <c r="AB543" i="2"/>
  <c r="AO735" i="2"/>
  <c r="AP735" i="2" s="1"/>
  <c r="AQ735" i="2" s="1"/>
  <c r="AR735" i="2" s="1"/>
  <c r="AS735" i="2" s="1"/>
  <c r="AT735" i="2" s="1"/>
  <c r="AU735" i="2" s="1"/>
  <c r="AV735" i="2" s="1"/>
  <c r="AW735" i="2" s="1"/>
  <c r="AX735" i="2" s="1"/>
  <c r="AY735" i="2" s="1"/>
  <c r="AZ735" i="2" s="1"/>
  <c r="BA735" i="2" s="1"/>
  <c r="BB735" i="2" s="1"/>
  <c r="BC735" i="2" s="1"/>
  <c r="BD735" i="2" s="1"/>
  <c r="BE735" i="2" s="1"/>
  <c r="BF735" i="2" s="1"/>
  <c r="BG735" i="2" s="1"/>
  <c r="BH735" i="2" s="1"/>
  <c r="AC428" i="2"/>
  <c r="AB432" i="2"/>
  <c r="AB402" i="2"/>
  <c r="AO513" i="2"/>
  <c r="AP513" i="2" s="1"/>
  <c r="AQ513" i="2" s="1"/>
  <c r="AR513" i="2" s="1"/>
  <c r="AS513" i="2" s="1"/>
  <c r="AT513" i="2" s="1"/>
  <c r="AU513" i="2" s="1"/>
  <c r="AV513" i="2" s="1"/>
  <c r="AW513" i="2" s="1"/>
  <c r="AX513" i="2" s="1"/>
  <c r="AY513" i="2" s="1"/>
  <c r="AZ513" i="2" s="1"/>
  <c r="BA513" i="2" s="1"/>
  <c r="BB513" i="2" s="1"/>
  <c r="BC513" i="2" s="1"/>
  <c r="BD513" i="2" s="1"/>
  <c r="BE513" i="2" s="1"/>
  <c r="BF513" i="2" s="1"/>
  <c r="BG513" i="2" s="1"/>
  <c r="BH513" i="2" s="1"/>
  <c r="AG153" i="1"/>
  <c r="AF173" i="1"/>
  <c r="AF177" i="1" s="1"/>
  <c r="AE145" i="1"/>
  <c r="AG176" i="1"/>
  <c r="AG162" i="1"/>
  <c r="AF161" i="1"/>
  <c r="AK765" i="2"/>
  <c r="AK758" i="2"/>
  <c r="AD439" i="1" l="1"/>
  <c r="AC154" i="1"/>
  <c r="AD654" i="1"/>
  <c r="AC658" i="1"/>
  <c r="AC180" i="2"/>
  <c r="AC182" i="2" s="1"/>
  <c r="AO34" i="2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AN36" i="2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AC73" i="2"/>
  <c r="AC96" i="2"/>
  <c r="AC82" i="2"/>
  <c r="AG513" i="1"/>
  <c r="AF515" i="1"/>
  <c r="AG543" i="1"/>
  <c r="AF547" i="1"/>
  <c r="AC543" i="2"/>
  <c r="AC402" i="2"/>
  <c r="AC432" i="2"/>
  <c r="AD428" i="2"/>
  <c r="AH153" i="1"/>
  <c r="AH162" i="1"/>
  <c r="AG161" i="1"/>
  <c r="AG173" i="1"/>
  <c r="AG177" i="1" s="1"/>
  <c r="AF145" i="1"/>
  <c r="AH176" i="1"/>
  <c r="AL758" i="2"/>
  <c r="AL765" i="2"/>
  <c r="AE439" i="1" l="1"/>
  <c r="AD154" i="1"/>
  <c r="AE654" i="1"/>
  <c r="AD658" i="1"/>
  <c r="AD180" i="2"/>
  <c r="AD182" i="2" s="1"/>
  <c r="AD96" i="2"/>
  <c r="AD82" i="2"/>
  <c r="AD73" i="2"/>
  <c r="AH543" i="1"/>
  <c r="AG547" i="1"/>
  <c r="AH513" i="1"/>
  <c r="AG515" i="1"/>
  <c r="AD543" i="2"/>
  <c r="AE428" i="2"/>
  <c r="AD432" i="2"/>
  <c r="AD402" i="2"/>
  <c r="AI162" i="1"/>
  <c r="AH161" i="1"/>
  <c r="AI153" i="1"/>
  <c r="AH173" i="1"/>
  <c r="AH177" i="1" s="1"/>
  <c r="AG145" i="1"/>
  <c r="AI176" i="1"/>
  <c r="AM765" i="2"/>
  <c r="AM758" i="2"/>
  <c r="AF439" i="1" l="1"/>
  <c r="AE154" i="1"/>
  <c r="AF654" i="1"/>
  <c r="AE658" i="1"/>
  <c r="AE180" i="2"/>
  <c r="AE182" i="2" s="1"/>
  <c r="AE73" i="2"/>
  <c r="AE82" i="2"/>
  <c r="AE96" i="2"/>
  <c r="AI513" i="1"/>
  <c r="AH515" i="1"/>
  <c r="AI543" i="1"/>
  <c r="AH547" i="1"/>
  <c r="AE543" i="2"/>
  <c r="AE402" i="2"/>
  <c r="AE432" i="2"/>
  <c r="AF428" i="2"/>
  <c r="AJ176" i="1"/>
  <c r="AI173" i="1"/>
  <c r="AI177" i="1" s="1"/>
  <c r="AH145" i="1"/>
  <c r="AJ153" i="1"/>
  <c r="AJ162" i="1"/>
  <c r="AI161" i="1"/>
  <c r="AN765" i="2"/>
  <c r="AO136" i="2" s="1"/>
  <c r="AP136" i="2" s="1"/>
  <c r="AQ136" i="2" s="1"/>
  <c r="AR136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AN758" i="2"/>
  <c r="AG439" i="1" l="1"/>
  <c r="AF154" i="1"/>
  <c r="AG654" i="1"/>
  <c r="AF658" i="1"/>
  <c r="AF180" i="2"/>
  <c r="AF182" i="2" s="1"/>
  <c r="AF96" i="2"/>
  <c r="AF82" i="2"/>
  <c r="AF73" i="2"/>
  <c r="AJ543" i="1"/>
  <c r="AI547" i="1"/>
  <c r="AJ513" i="1"/>
  <c r="AI515" i="1"/>
  <c r="AF543" i="2"/>
  <c r="AG428" i="2"/>
  <c r="AF432" i="2"/>
  <c r="AF402" i="2"/>
  <c r="AK162" i="1"/>
  <c r="AJ161" i="1"/>
  <c r="AK153" i="1"/>
  <c r="AJ173" i="1"/>
  <c r="AJ177" i="1" s="1"/>
  <c r="AI145" i="1"/>
  <c r="AK176" i="1"/>
  <c r="AO758" i="2"/>
  <c r="AP758" i="2" s="1"/>
  <c r="AO129" i="2"/>
  <c r="AP129" i="2" s="1"/>
  <c r="AQ129" i="2" s="1"/>
  <c r="AR129" i="2" s="1"/>
  <c r="AS129" i="2" s="1"/>
  <c r="AT129" i="2" s="1"/>
  <c r="AU129" i="2" s="1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AO765" i="2"/>
  <c r="AH439" i="1" l="1"/>
  <c r="AG154" i="1"/>
  <c r="AH654" i="1"/>
  <c r="AG658" i="1"/>
  <c r="AG180" i="2"/>
  <c r="AG182" i="2" s="1"/>
  <c r="AG73" i="2"/>
  <c r="AG82" i="2"/>
  <c r="AG96" i="2"/>
  <c r="AK513" i="1"/>
  <c r="AJ515" i="1"/>
  <c r="AK543" i="1"/>
  <c r="AJ547" i="1"/>
  <c r="AG543" i="2"/>
  <c r="AG402" i="2"/>
  <c r="AG432" i="2"/>
  <c r="AH428" i="2"/>
  <c r="AL176" i="1"/>
  <c r="AK173" i="1"/>
  <c r="AJ145" i="1"/>
  <c r="AL153" i="1"/>
  <c r="AL162" i="1"/>
  <c r="AK161" i="1"/>
  <c r="AO762" i="2"/>
  <c r="AQ758" i="2"/>
  <c r="AP762" i="2"/>
  <c r="AO769" i="2"/>
  <c r="AP765" i="2"/>
  <c r="AI439" i="1" l="1"/>
  <c r="AH154" i="1"/>
  <c r="AI654" i="1"/>
  <c r="AH658" i="1"/>
  <c r="AH180" i="2"/>
  <c r="AH182" i="2" s="1"/>
  <c r="AH96" i="2"/>
  <c r="AH82" i="2"/>
  <c r="AH73" i="2"/>
  <c r="AL543" i="1"/>
  <c r="AK547" i="1"/>
  <c r="AL513" i="1"/>
  <c r="AK515" i="1"/>
  <c r="AH543" i="2"/>
  <c r="AH432" i="2"/>
  <c r="AI428" i="2"/>
  <c r="AH402" i="2"/>
  <c r="AM162" i="1"/>
  <c r="AL161" i="1"/>
  <c r="AM153" i="1"/>
  <c r="AL173" i="1"/>
  <c r="AK145" i="1"/>
  <c r="AK177" i="1"/>
  <c r="AM176" i="1"/>
  <c r="AP769" i="2"/>
  <c r="AQ765" i="2"/>
  <c r="AR758" i="2"/>
  <c r="AQ762" i="2"/>
  <c r="AJ439" i="1" l="1"/>
  <c r="AI154" i="1"/>
  <c r="AJ654" i="1"/>
  <c r="AI658" i="1"/>
  <c r="AI180" i="2"/>
  <c r="AI182" i="2" s="1"/>
  <c r="AI73" i="2"/>
  <c r="AI82" i="2"/>
  <c r="AI96" i="2"/>
  <c r="AM513" i="1"/>
  <c r="AL515" i="1"/>
  <c r="AM543" i="1"/>
  <c r="AL547" i="1"/>
  <c r="AI543" i="2"/>
  <c r="AI402" i="2"/>
  <c r="AJ428" i="2"/>
  <c r="AI432" i="2"/>
  <c r="AN176" i="1"/>
  <c r="AM173" i="1"/>
  <c r="AL145" i="1"/>
  <c r="AN153" i="1"/>
  <c r="AL177" i="1"/>
  <c r="AN162" i="1"/>
  <c r="AM161" i="1"/>
  <c r="AQ769" i="2"/>
  <c r="AR765" i="2"/>
  <c r="AS758" i="2"/>
  <c r="AR762" i="2"/>
  <c r="AK439" i="1" l="1"/>
  <c r="AJ154" i="1"/>
  <c r="AK654" i="1"/>
  <c r="AJ658" i="1"/>
  <c r="AJ180" i="2"/>
  <c r="AJ182" i="2" s="1"/>
  <c r="AJ96" i="2"/>
  <c r="AJ82" i="2"/>
  <c r="AJ73" i="2"/>
  <c r="AN543" i="1"/>
  <c r="AM547" i="1"/>
  <c r="AN513" i="1"/>
  <c r="AM515" i="1"/>
  <c r="AJ543" i="2"/>
  <c r="AK428" i="2"/>
  <c r="AJ432" i="2"/>
  <c r="AJ402" i="2"/>
  <c r="AN161" i="1"/>
  <c r="AO161" i="1" s="1"/>
  <c r="AP161" i="1" s="1"/>
  <c r="AQ161" i="1" s="1"/>
  <c r="AR161" i="1" s="1"/>
  <c r="AS161" i="1" s="1"/>
  <c r="AT161" i="1" s="1"/>
  <c r="AU161" i="1" s="1"/>
  <c r="AV161" i="1" s="1"/>
  <c r="AW161" i="1" s="1"/>
  <c r="AX161" i="1" s="1"/>
  <c r="AY161" i="1" s="1"/>
  <c r="AZ161" i="1" s="1"/>
  <c r="BA161" i="1" s="1"/>
  <c r="BB161" i="1" s="1"/>
  <c r="BC161" i="1" s="1"/>
  <c r="BD161" i="1" s="1"/>
  <c r="BE161" i="1" s="1"/>
  <c r="BF161" i="1" s="1"/>
  <c r="BG161" i="1" s="1"/>
  <c r="BH161" i="1" s="1"/>
  <c r="AO162" i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AO153" i="1"/>
  <c r="AP153" i="1" s="1"/>
  <c r="AQ153" i="1" s="1"/>
  <c r="AR153" i="1" s="1"/>
  <c r="AS153" i="1" s="1"/>
  <c r="AT153" i="1" s="1"/>
  <c r="AU153" i="1" s="1"/>
  <c r="AV153" i="1" s="1"/>
  <c r="AW153" i="1" s="1"/>
  <c r="AX153" i="1" s="1"/>
  <c r="AY153" i="1" s="1"/>
  <c r="AZ153" i="1" s="1"/>
  <c r="BA153" i="1" s="1"/>
  <c r="BB153" i="1" s="1"/>
  <c r="BC153" i="1" s="1"/>
  <c r="BD153" i="1" s="1"/>
  <c r="BE153" i="1" s="1"/>
  <c r="BF153" i="1" s="1"/>
  <c r="BG153" i="1" s="1"/>
  <c r="BH153" i="1" s="1"/>
  <c r="AN173" i="1"/>
  <c r="AN177" i="1" s="1"/>
  <c r="AO177" i="1" s="1"/>
  <c r="AP177" i="1" s="1"/>
  <c r="AQ177" i="1" s="1"/>
  <c r="AR177" i="1" s="1"/>
  <c r="AS177" i="1" s="1"/>
  <c r="AT177" i="1" s="1"/>
  <c r="AU177" i="1" s="1"/>
  <c r="AV177" i="1" s="1"/>
  <c r="AW177" i="1" s="1"/>
  <c r="AX177" i="1" s="1"/>
  <c r="AY177" i="1" s="1"/>
  <c r="AZ177" i="1" s="1"/>
  <c r="BA177" i="1" s="1"/>
  <c r="BB177" i="1" s="1"/>
  <c r="BC177" i="1" s="1"/>
  <c r="BD177" i="1" s="1"/>
  <c r="BE177" i="1" s="1"/>
  <c r="BF177" i="1" s="1"/>
  <c r="BG177" i="1" s="1"/>
  <c r="BH177" i="1" s="1"/>
  <c r="AM145" i="1"/>
  <c r="AM177" i="1"/>
  <c r="AO176" i="1"/>
  <c r="AP176" i="1" s="1"/>
  <c r="AQ176" i="1" s="1"/>
  <c r="AR176" i="1" s="1"/>
  <c r="AS176" i="1" s="1"/>
  <c r="AT176" i="1" s="1"/>
  <c r="AU176" i="1" s="1"/>
  <c r="AV176" i="1" s="1"/>
  <c r="AW176" i="1" s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AT758" i="2"/>
  <c r="AS762" i="2"/>
  <c r="AR769" i="2"/>
  <c r="AS765" i="2"/>
  <c r="AL439" i="1" l="1"/>
  <c r="AK154" i="1"/>
  <c r="AL654" i="1"/>
  <c r="AK658" i="1"/>
  <c r="AK180" i="2"/>
  <c r="AK182" i="2" s="1"/>
  <c r="AK73" i="2"/>
  <c r="AK82" i="2"/>
  <c r="AK96" i="2"/>
  <c r="AN515" i="1"/>
  <c r="AO513" i="1"/>
  <c r="AN547" i="1"/>
  <c r="AO543" i="1"/>
  <c r="AK543" i="2"/>
  <c r="AK402" i="2"/>
  <c r="AK432" i="2"/>
  <c r="AL428" i="2"/>
  <c r="AO173" i="1"/>
  <c r="AP173" i="1" s="1"/>
  <c r="AQ173" i="1" s="1"/>
  <c r="AR173" i="1" s="1"/>
  <c r="AS173" i="1" s="1"/>
  <c r="AT173" i="1" s="1"/>
  <c r="AU173" i="1" s="1"/>
  <c r="AV173" i="1" s="1"/>
  <c r="AW173" i="1" s="1"/>
  <c r="AX173" i="1" s="1"/>
  <c r="AY173" i="1" s="1"/>
  <c r="AZ173" i="1" s="1"/>
  <c r="BA173" i="1" s="1"/>
  <c r="BB173" i="1" s="1"/>
  <c r="BC173" i="1" s="1"/>
  <c r="BD173" i="1" s="1"/>
  <c r="BE173" i="1" s="1"/>
  <c r="BF173" i="1" s="1"/>
  <c r="BG173" i="1" s="1"/>
  <c r="BH173" i="1" s="1"/>
  <c r="AN145" i="1"/>
  <c r="AO145" i="1" s="1"/>
  <c r="AP145" i="1" s="1"/>
  <c r="AQ145" i="1" s="1"/>
  <c r="AR145" i="1" s="1"/>
  <c r="AS145" i="1" s="1"/>
  <c r="AT145" i="1" s="1"/>
  <c r="AU145" i="1" s="1"/>
  <c r="AV145" i="1" s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AT765" i="2"/>
  <c r="AS769" i="2"/>
  <c r="AU758" i="2"/>
  <c r="AT762" i="2"/>
  <c r="AM439" i="1" l="1"/>
  <c r="AL154" i="1"/>
  <c r="AM654" i="1"/>
  <c r="AL658" i="1"/>
  <c r="AL180" i="2"/>
  <c r="AL182" i="2" s="1"/>
  <c r="AL96" i="2"/>
  <c r="AL82" i="2"/>
  <c r="AL73" i="2"/>
  <c r="AO547" i="1"/>
  <c r="AP543" i="1"/>
  <c r="AP513" i="1"/>
  <c r="AO515" i="1"/>
  <c r="AL543" i="2"/>
  <c r="AM428" i="2"/>
  <c r="AL432" i="2"/>
  <c r="AL402" i="2"/>
  <c r="AV758" i="2"/>
  <c r="AU762" i="2"/>
  <c r="AU765" i="2"/>
  <c r="AT769" i="2"/>
  <c r="AN439" i="1" l="1"/>
  <c r="AM154" i="1"/>
  <c r="AN654" i="1"/>
  <c r="AM658" i="1"/>
  <c r="AM180" i="2"/>
  <c r="AM182" i="2" s="1"/>
  <c r="AM82" i="2"/>
  <c r="AM73" i="2"/>
  <c r="AM96" i="2"/>
  <c r="AO92" i="2"/>
  <c r="AP92" i="2" s="1"/>
  <c r="AQ92" i="2" s="1"/>
  <c r="AR92" i="2" s="1"/>
  <c r="AS92" i="2" s="1"/>
  <c r="AT92" i="2" s="1"/>
  <c r="AU92" i="2" s="1"/>
  <c r="AV92" i="2" s="1"/>
  <c r="AW92" i="2" s="1"/>
  <c r="AX92" i="2" s="1"/>
  <c r="AY92" i="2" s="1"/>
  <c r="AZ92" i="2" s="1"/>
  <c r="BA92" i="2" s="1"/>
  <c r="BB92" i="2" s="1"/>
  <c r="BC92" i="2" s="1"/>
  <c r="BD92" i="2" s="1"/>
  <c r="BE92" i="2" s="1"/>
  <c r="BF92" i="2" s="1"/>
  <c r="BG92" i="2" s="1"/>
  <c r="BH92" i="2" s="1"/>
  <c r="AP547" i="1"/>
  <c r="AQ543" i="1"/>
  <c r="AP515" i="1"/>
  <c r="AQ513" i="1"/>
  <c r="AM543" i="2"/>
  <c r="AM402" i="2"/>
  <c r="AN402" i="2" s="1"/>
  <c r="AO402" i="2" s="1"/>
  <c r="AP402" i="2" s="1"/>
  <c r="AQ402" i="2" s="1"/>
  <c r="AR402" i="2" s="1"/>
  <c r="AS402" i="2" s="1"/>
  <c r="AT402" i="2" s="1"/>
  <c r="AU402" i="2" s="1"/>
  <c r="AV402" i="2" s="1"/>
  <c r="AW402" i="2" s="1"/>
  <c r="AX402" i="2" s="1"/>
  <c r="AY402" i="2" s="1"/>
  <c r="AZ402" i="2" s="1"/>
  <c r="BA402" i="2" s="1"/>
  <c r="BB402" i="2" s="1"/>
  <c r="BC402" i="2" s="1"/>
  <c r="BD402" i="2" s="1"/>
  <c r="BE402" i="2" s="1"/>
  <c r="BF402" i="2" s="1"/>
  <c r="BG402" i="2" s="1"/>
  <c r="BH402" i="2" s="1"/>
  <c r="AM432" i="2"/>
  <c r="AN428" i="2"/>
  <c r="AU769" i="2"/>
  <c r="AV765" i="2"/>
  <c r="AV762" i="2"/>
  <c r="AW758" i="2"/>
  <c r="AO439" i="1" l="1"/>
  <c r="AP439" i="1" s="1"/>
  <c r="AQ439" i="1" s="1"/>
  <c r="AR439" i="1" s="1"/>
  <c r="AS439" i="1" s="1"/>
  <c r="AT439" i="1" s="1"/>
  <c r="AU439" i="1" s="1"/>
  <c r="AV439" i="1" s="1"/>
  <c r="AW439" i="1" s="1"/>
  <c r="AX439" i="1" s="1"/>
  <c r="AY439" i="1" s="1"/>
  <c r="AZ439" i="1" s="1"/>
  <c r="BA439" i="1" s="1"/>
  <c r="BB439" i="1" s="1"/>
  <c r="BC439" i="1" s="1"/>
  <c r="BD439" i="1" s="1"/>
  <c r="BE439" i="1" s="1"/>
  <c r="BF439" i="1" s="1"/>
  <c r="BG439" i="1" s="1"/>
  <c r="BH439" i="1" s="1"/>
  <c r="AN154" i="1"/>
  <c r="AO154" i="1" s="1"/>
  <c r="AP154" i="1" s="1"/>
  <c r="AQ154" i="1" s="1"/>
  <c r="AR154" i="1" s="1"/>
  <c r="AS154" i="1" s="1"/>
  <c r="AT154" i="1" s="1"/>
  <c r="AU154" i="1" s="1"/>
  <c r="AV154" i="1" s="1"/>
  <c r="AW154" i="1" s="1"/>
  <c r="AX154" i="1" s="1"/>
  <c r="AY154" i="1" s="1"/>
  <c r="AZ154" i="1" s="1"/>
  <c r="BA154" i="1" s="1"/>
  <c r="BB154" i="1" s="1"/>
  <c r="BC154" i="1" s="1"/>
  <c r="BD154" i="1" s="1"/>
  <c r="BE154" i="1" s="1"/>
  <c r="BF154" i="1" s="1"/>
  <c r="BG154" i="1" s="1"/>
  <c r="BH154" i="1" s="1"/>
  <c r="AN658" i="1"/>
  <c r="AO654" i="1"/>
  <c r="AN180" i="2"/>
  <c r="AN182" i="2" s="1"/>
  <c r="AO71" i="2"/>
  <c r="AP71" i="2" s="1"/>
  <c r="AQ71" i="2" s="1"/>
  <c r="AR71" i="2" s="1"/>
  <c r="AS71" i="2" s="1"/>
  <c r="AT71" i="2" s="1"/>
  <c r="AU71" i="2" s="1"/>
  <c r="AV71" i="2" s="1"/>
  <c r="AW71" i="2" s="1"/>
  <c r="AX71" i="2" s="1"/>
  <c r="AY71" i="2" s="1"/>
  <c r="AZ71" i="2" s="1"/>
  <c r="BA71" i="2" s="1"/>
  <c r="BB71" i="2" s="1"/>
  <c r="BC71" i="2" s="1"/>
  <c r="BD71" i="2" s="1"/>
  <c r="BE71" i="2" s="1"/>
  <c r="BF71" i="2" s="1"/>
  <c r="BG71" i="2" s="1"/>
  <c r="BH71" i="2" s="1"/>
  <c r="AN73" i="2"/>
  <c r="AO73" i="2" s="1"/>
  <c r="AP73" i="2" s="1"/>
  <c r="AQ73" i="2" s="1"/>
  <c r="AR73" i="2" s="1"/>
  <c r="AS73" i="2" s="1"/>
  <c r="AT73" i="2" s="1"/>
  <c r="AU73" i="2" s="1"/>
  <c r="AV73" i="2" s="1"/>
  <c r="AW73" i="2" s="1"/>
  <c r="AX73" i="2" s="1"/>
  <c r="AY73" i="2" s="1"/>
  <c r="AZ73" i="2" s="1"/>
  <c r="BA73" i="2" s="1"/>
  <c r="BB73" i="2" s="1"/>
  <c r="BC73" i="2" s="1"/>
  <c r="BD73" i="2" s="1"/>
  <c r="BE73" i="2" s="1"/>
  <c r="BF73" i="2" s="1"/>
  <c r="BG73" i="2" s="1"/>
  <c r="BH73" i="2" s="1"/>
  <c r="AN82" i="2"/>
  <c r="AO82" i="2" s="1"/>
  <c r="AP82" i="2" s="1"/>
  <c r="AQ82" i="2" s="1"/>
  <c r="AR82" i="2" s="1"/>
  <c r="AS82" i="2" s="1"/>
  <c r="AT82" i="2" s="1"/>
  <c r="AU82" i="2" s="1"/>
  <c r="AV82" i="2" s="1"/>
  <c r="AW82" i="2" s="1"/>
  <c r="AX82" i="2" s="1"/>
  <c r="AY82" i="2" s="1"/>
  <c r="AZ82" i="2" s="1"/>
  <c r="BA82" i="2" s="1"/>
  <c r="BB82" i="2" s="1"/>
  <c r="BC82" i="2" s="1"/>
  <c r="BD82" i="2" s="1"/>
  <c r="BE82" i="2" s="1"/>
  <c r="BF82" i="2" s="1"/>
  <c r="BG82" i="2" s="1"/>
  <c r="BH82" i="2" s="1"/>
  <c r="AO78" i="2"/>
  <c r="AP78" i="2" s="1"/>
  <c r="AQ78" i="2" s="1"/>
  <c r="AR78" i="2" s="1"/>
  <c r="AS78" i="2" s="1"/>
  <c r="AT78" i="2" s="1"/>
  <c r="AU78" i="2" s="1"/>
  <c r="AV78" i="2" s="1"/>
  <c r="AW78" i="2" s="1"/>
  <c r="AX78" i="2" s="1"/>
  <c r="AY78" i="2" s="1"/>
  <c r="AZ78" i="2" s="1"/>
  <c r="BA78" i="2" s="1"/>
  <c r="BB78" i="2" s="1"/>
  <c r="BC78" i="2" s="1"/>
  <c r="BD78" i="2" s="1"/>
  <c r="BE78" i="2" s="1"/>
  <c r="BF78" i="2" s="1"/>
  <c r="BG78" i="2" s="1"/>
  <c r="BH78" i="2" s="1"/>
  <c r="AR513" i="1"/>
  <c r="AQ515" i="1"/>
  <c r="AQ547" i="1"/>
  <c r="AR543" i="1"/>
  <c r="AN543" i="2"/>
  <c r="AO543" i="2" s="1"/>
  <c r="AP543" i="2" s="1"/>
  <c r="AQ543" i="2" s="1"/>
  <c r="AR543" i="2" s="1"/>
  <c r="AS543" i="2" s="1"/>
  <c r="AT543" i="2" s="1"/>
  <c r="AU543" i="2" s="1"/>
  <c r="AV543" i="2" s="1"/>
  <c r="AW543" i="2" s="1"/>
  <c r="AX543" i="2" s="1"/>
  <c r="AY543" i="2" s="1"/>
  <c r="AZ543" i="2" s="1"/>
  <c r="BA543" i="2" s="1"/>
  <c r="BB543" i="2" s="1"/>
  <c r="BC543" i="2" s="1"/>
  <c r="BD543" i="2" s="1"/>
  <c r="BE543" i="2" s="1"/>
  <c r="BF543" i="2" s="1"/>
  <c r="BG543" i="2" s="1"/>
  <c r="BH543" i="2" s="1"/>
  <c r="AO547" i="2"/>
  <c r="AP547" i="2" s="1"/>
  <c r="AQ547" i="2" s="1"/>
  <c r="AR547" i="2" s="1"/>
  <c r="AS547" i="2" s="1"/>
  <c r="AT547" i="2" s="1"/>
  <c r="AU547" i="2" s="1"/>
  <c r="AV547" i="2" s="1"/>
  <c r="AW547" i="2" s="1"/>
  <c r="AX547" i="2" s="1"/>
  <c r="AY547" i="2" s="1"/>
  <c r="AZ547" i="2" s="1"/>
  <c r="BA547" i="2" s="1"/>
  <c r="BB547" i="2" s="1"/>
  <c r="BC547" i="2" s="1"/>
  <c r="BD547" i="2" s="1"/>
  <c r="BE547" i="2" s="1"/>
  <c r="BF547" i="2" s="1"/>
  <c r="BG547" i="2" s="1"/>
  <c r="BH547" i="2" s="1"/>
  <c r="AO428" i="2"/>
  <c r="AN432" i="2"/>
  <c r="AX758" i="2"/>
  <c r="AW762" i="2"/>
  <c r="AV769" i="2"/>
  <c r="AW765" i="2"/>
  <c r="AP654" i="1" l="1"/>
  <c r="AO658" i="1"/>
  <c r="AO182" i="2"/>
  <c r="AP182" i="2" s="1"/>
  <c r="AQ182" i="2" s="1"/>
  <c r="AR182" i="2" s="1"/>
  <c r="AS182" i="2" s="1"/>
  <c r="AT182" i="2" s="1"/>
  <c r="AU182" i="2" s="1"/>
  <c r="AV182" i="2" s="1"/>
  <c r="AW182" i="2" s="1"/>
  <c r="AX182" i="2" s="1"/>
  <c r="AY182" i="2" s="1"/>
  <c r="AZ182" i="2" s="1"/>
  <c r="BA182" i="2" s="1"/>
  <c r="BB182" i="2" s="1"/>
  <c r="BC182" i="2" s="1"/>
  <c r="BD182" i="2" s="1"/>
  <c r="BE182" i="2" s="1"/>
  <c r="BF182" i="2" s="1"/>
  <c r="BG182" i="2" s="1"/>
  <c r="BH182" i="2" s="1"/>
  <c r="AO180" i="2"/>
  <c r="AP180" i="2" s="1"/>
  <c r="AQ180" i="2" s="1"/>
  <c r="AR180" i="2" s="1"/>
  <c r="AS180" i="2" s="1"/>
  <c r="AT180" i="2" s="1"/>
  <c r="AU180" i="2" s="1"/>
  <c r="AV180" i="2" s="1"/>
  <c r="AW180" i="2" s="1"/>
  <c r="AX180" i="2" s="1"/>
  <c r="AY180" i="2" s="1"/>
  <c r="AZ180" i="2" s="1"/>
  <c r="BA180" i="2" s="1"/>
  <c r="BB180" i="2" s="1"/>
  <c r="BC180" i="2" s="1"/>
  <c r="BD180" i="2" s="1"/>
  <c r="BE180" i="2" s="1"/>
  <c r="BF180" i="2" s="1"/>
  <c r="BG180" i="2" s="1"/>
  <c r="BH180" i="2" s="1"/>
  <c r="AS513" i="1"/>
  <c r="AR515" i="1"/>
  <c r="AR547" i="1"/>
  <c r="AS543" i="1"/>
  <c r="AO432" i="2"/>
  <c r="AP432" i="2" s="1"/>
  <c r="AQ432" i="2" s="1"/>
  <c r="AR432" i="2" s="1"/>
  <c r="AS432" i="2" s="1"/>
  <c r="AT432" i="2" s="1"/>
  <c r="AU432" i="2" s="1"/>
  <c r="AV432" i="2" s="1"/>
  <c r="AW432" i="2" s="1"/>
  <c r="AX432" i="2" s="1"/>
  <c r="AY432" i="2" s="1"/>
  <c r="AZ432" i="2" s="1"/>
  <c r="BA432" i="2" s="1"/>
  <c r="BB432" i="2" s="1"/>
  <c r="BC432" i="2" s="1"/>
  <c r="BD432" i="2" s="1"/>
  <c r="BE432" i="2" s="1"/>
  <c r="BF432" i="2" s="1"/>
  <c r="BG432" i="2" s="1"/>
  <c r="BH432" i="2" s="1"/>
  <c r="AO436" i="2"/>
  <c r="AP436" i="2" s="1"/>
  <c r="AQ436" i="2" s="1"/>
  <c r="AR436" i="2" s="1"/>
  <c r="AS436" i="2" s="1"/>
  <c r="AT436" i="2" s="1"/>
  <c r="AU436" i="2" s="1"/>
  <c r="AV436" i="2" s="1"/>
  <c r="AW436" i="2" s="1"/>
  <c r="AX436" i="2" s="1"/>
  <c r="AY436" i="2" s="1"/>
  <c r="AZ436" i="2" s="1"/>
  <c r="BA436" i="2" s="1"/>
  <c r="BB436" i="2" s="1"/>
  <c r="BC436" i="2" s="1"/>
  <c r="BD436" i="2" s="1"/>
  <c r="BE436" i="2" s="1"/>
  <c r="BF436" i="2" s="1"/>
  <c r="BG436" i="2" s="1"/>
  <c r="BH436" i="2" s="1"/>
  <c r="AP428" i="2"/>
  <c r="AX765" i="2"/>
  <c r="AW769" i="2"/>
  <c r="AY758" i="2"/>
  <c r="AX762" i="2"/>
  <c r="AQ654" i="1" l="1"/>
  <c r="AP658" i="1"/>
  <c r="AS515" i="1"/>
  <c r="AT513" i="1"/>
  <c r="AT543" i="1"/>
  <c r="AS547" i="1"/>
  <c r="AO429" i="2"/>
  <c r="AQ428" i="2"/>
  <c r="AP429" i="2"/>
  <c r="AY762" i="2"/>
  <c r="AZ758" i="2"/>
  <c r="AX769" i="2"/>
  <c r="AY765" i="2"/>
  <c r="AR654" i="1" l="1"/>
  <c r="AQ658" i="1"/>
  <c r="AU513" i="1"/>
  <c r="AT515" i="1"/>
  <c r="AT547" i="1"/>
  <c r="AU543" i="1"/>
  <c r="AR428" i="2"/>
  <c r="AQ429" i="2"/>
  <c r="AZ765" i="2"/>
  <c r="AY769" i="2"/>
  <c r="BA758" i="2"/>
  <c r="AZ762" i="2"/>
  <c r="AS654" i="1" l="1"/>
  <c r="AR658" i="1"/>
  <c r="AV543" i="1"/>
  <c r="AU547" i="1"/>
  <c r="AU515" i="1"/>
  <c r="AV513" i="1"/>
  <c r="AS428" i="2"/>
  <c r="AR429" i="2"/>
  <c r="BA765" i="2"/>
  <c r="AZ769" i="2"/>
  <c r="BB758" i="2"/>
  <c r="BA762" i="2"/>
  <c r="AT654" i="1" l="1"/>
  <c r="AS658" i="1"/>
  <c r="AW543" i="1"/>
  <c r="AV547" i="1"/>
  <c r="AW513" i="1"/>
  <c r="AV515" i="1"/>
  <c r="AS429" i="2"/>
  <c r="AT428" i="2"/>
  <c r="BC758" i="2"/>
  <c r="BB762" i="2"/>
  <c r="BB765" i="2"/>
  <c r="BA769" i="2"/>
  <c r="AU654" i="1" l="1"/>
  <c r="AT658" i="1"/>
  <c r="AX543" i="1"/>
  <c r="AW547" i="1"/>
  <c r="AW515" i="1"/>
  <c r="AX513" i="1"/>
  <c r="AU428" i="2"/>
  <c r="AT429" i="2"/>
  <c r="BC765" i="2"/>
  <c r="BB769" i="2"/>
  <c r="BD758" i="2"/>
  <c r="BC762" i="2"/>
  <c r="AV654" i="1" l="1"/>
  <c r="AU658" i="1"/>
  <c r="AX515" i="1"/>
  <c r="AY513" i="1"/>
  <c r="AY543" i="1"/>
  <c r="AX547" i="1"/>
  <c r="AU429" i="2"/>
  <c r="AV428" i="2"/>
  <c r="BE758" i="2"/>
  <c r="BD762" i="2"/>
  <c r="BD765" i="2"/>
  <c r="BC769" i="2"/>
  <c r="AW654" i="1" l="1"/>
  <c r="AV658" i="1"/>
  <c r="AZ543" i="1"/>
  <c r="AY547" i="1"/>
  <c r="AY515" i="1"/>
  <c r="AZ513" i="1"/>
  <c r="AV429" i="2"/>
  <c r="AW428" i="2"/>
  <c r="BE765" i="2"/>
  <c r="BD769" i="2"/>
  <c r="BE762" i="2"/>
  <c r="BF758" i="2"/>
  <c r="AX654" i="1" l="1"/>
  <c r="AW658" i="1"/>
  <c r="BA543" i="1"/>
  <c r="AZ547" i="1"/>
  <c r="AZ515" i="1"/>
  <c r="BA513" i="1"/>
  <c r="AX428" i="2"/>
  <c r="AW429" i="2"/>
  <c r="BF765" i="2"/>
  <c r="BE769" i="2"/>
  <c r="BG758" i="2"/>
  <c r="BF762" i="2"/>
  <c r="AY654" i="1" l="1"/>
  <c r="AX658" i="1"/>
  <c r="BB543" i="1"/>
  <c r="BA547" i="1"/>
  <c r="BA515" i="1"/>
  <c r="BB513" i="1"/>
  <c r="AX429" i="2"/>
  <c r="AY428" i="2"/>
  <c r="BH758" i="2"/>
  <c r="BG762" i="2"/>
  <c r="BG765" i="2"/>
  <c r="BF769" i="2"/>
  <c r="AZ654" i="1" l="1"/>
  <c r="AY658" i="1"/>
  <c r="BC543" i="1"/>
  <c r="BB547" i="1"/>
  <c r="BB515" i="1"/>
  <c r="BC513" i="1"/>
  <c r="AY429" i="2"/>
  <c r="AZ428" i="2"/>
  <c r="BH765" i="2"/>
  <c r="BH769" i="2" s="1"/>
  <c r="BG769" i="2"/>
  <c r="AO739" i="2"/>
  <c r="AP739" i="2" s="1"/>
  <c r="AQ739" i="2" s="1"/>
  <c r="AR739" i="2" s="1"/>
  <c r="AS739" i="2" s="1"/>
  <c r="AT739" i="2" s="1"/>
  <c r="AU739" i="2" s="1"/>
  <c r="AV739" i="2" s="1"/>
  <c r="AW739" i="2" s="1"/>
  <c r="AX739" i="2" s="1"/>
  <c r="AY739" i="2" s="1"/>
  <c r="AZ739" i="2" s="1"/>
  <c r="BA739" i="2" s="1"/>
  <c r="BB739" i="2" s="1"/>
  <c r="BC739" i="2" s="1"/>
  <c r="BD739" i="2" s="1"/>
  <c r="BE739" i="2" s="1"/>
  <c r="BF739" i="2" s="1"/>
  <c r="BG739" i="2" s="1"/>
  <c r="BH739" i="2" s="1"/>
  <c r="BA654" i="1" l="1"/>
  <c r="AZ658" i="1"/>
  <c r="BC515" i="1"/>
  <c r="BD513" i="1"/>
  <c r="BD543" i="1"/>
  <c r="BC547" i="1"/>
  <c r="AZ429" i="2"/>
  <c r="BA428" i="2"/>
  <c r="BB654" i="1" l="1"/>
  <c r="BA658" i="1"/>
  <c r="BE543" i="1"/>
  <c r="BD547" i="1"/>
  <c r="BE513" i="1"/>
  <c r="BD515" i="1"/>
  <c r="BB428" i="2"/>
  <c r="BA429" i="2"/>
  <c r="BC654" i="1" l="1"/>
  <c r="BB658" i="1"/>
  <c r="BF543" i="1"/>
  <c r="BE547" i="1"/>
  <c r="BE515" i="1"/>
  <c r="BF513" i="1"/>
  <c r="BC428" i="2"/>
  <c r="BD428" i="2" s="1"/>
  <c r="BE428" i="2" s="1"/>
  <c r="BF428" i="2" s="1"/>
  <c r="BG428" i="2" s="1"/>
  <c r="BH428" i="2" s="1"/>
  <c r="BB429" i="2"/>
  <c r="BC429" i="2" s="1"/>
  <c r="BD429" i="2" s="1"/>
  <c r="BE429" i="2" s="1"/>
  <c r="BF429" i="2" s="1"/>
  <c r="BG429" i="2" s="1"/>
  <c r="BH429" i="2" s="1"/>
  <c r="BD654" i="1" l="1"/>
  <c r="BC658" i="1"/>
  <c r="BG543" i="1"/>
  <c r="BF547" i="1"/>
  <c r="BF515" i="1"/>
  <c r="BG513" i="1"/>
  <c r="AO518" i="2"/>
  <c r="AP518" i="2" s="1"/>
  <c r="AQ518" i="2" s="1"/>
  <c r="AR518" i="2" s="1"/>
  <c r="AS518" i="2" s="1"/>
  <c r="AT518" i="2" s="1"/>
  <c r="AU518" i="2" s="1"/>
  <c r="AV518" i="2" s="1"/>
  <c r="AW518" i="2" s="1"/>
  <c r="AX518" i="2" s="1"/>
  <c r="AY518" i="2" s="1"/>
  <c r="AZ518" i="2" s="1"/>
  <c r="BA518" i="2" s="1"/>
  <c r="BB518" i="2" s="1"/>
  <c r="BC518" i="2" s="1"/>
  <c r="BD518" i="2" s="1"/>
  <c r="BE518" i="2" s="1"/>
  <c r="BF518" i="2" s="1"/>
  <c r="BG518" i="2" s="1"/>
  <c r="BH518" i="2" s="1"/>
  <c r="AO517" i="2"/>
  <c r="AP517" i="2" s="1"/>
  <c r="AQ517" i="2" s="1"/>
  <c r="AR517" i="2" s="1"/>
  <c r="AS517" i="2" s="1"/>
  <c r="AT517" i="2" s="1"/>
  <c r="AU517" i="2" s="1"/>
  <c r="AV517" i="2" s="1"/>
  <c r="AW517" i="2" s="1"/>
  <c r="AX517" i="2" s="1"/>
  <c r="AY517" i="2" s="1"/>
  <c r="AZ517" i="2" s="1"/>
  <c r="BA517" i="2" s="1"/>
  <c r="BB517" i="2" s="1"/>
  <c r="BC517" i="2" s="1"/>
  <c r="BD517" i="2" s="1"/>
  <c r="BE517" i="2" s="1"/>
  <c r="BF517" i="2" s="1"/>
  <c r="BG517" i="2" s="1"/>
  <c r="BH517" i="2" s="1"/>
  <c r="AX514" i="2"/>
  <c r="AP514" i="2"/>
  <c r="AY514" i="2"/>
  <c r="AZ514" i="2"/>
  <c r="AT514" i="2"/>
  <c r="AO514" i="2"/>
  <c r="BA514" i="2"/>
  <c r="BE514" i="2"/>
  <c r="AQ514" i="2"/>
  <c r="BC514" i="2"/>
  <c r="BD514" i="2"/>
  <c r="BF514" i="2"/>
  <c r="AU514" i="2"/>
  <c r="AR514" i="2"/>
  <c r="BG514" i="2"/>
  <c r="BH514" i="2"/>
  <c r="AV514" i="2"/>
  <c r="BB514" i="2"/>
  <c r="AS514" i="2"/>
  <c r="AW514" i="2"/>
  <c r="BE654" i="1" l="1"/>
  <c r="BD658" i="1"/>
  <c r="BG547" i="1"/>
  <c r="BH547" i="1" s="1"/>
  <c r="BH543" i="1"/>
  <c r="BH513" i="1"/>
  <c r="BH515" i="1" s="1"/>
  <c r="BG515" i="1"/>
  <c r="AO515" i="2"/>
  <c r="AP515" i="2" s="1"/>
  <c r="AQ515" i="2" s="1"/>
  <c r="AR515" i="2" s="1"/>
  <c r="AS515" i="2" s="1"/>
  <c r="AT515" i="2" s="1"/>
  <c r="AU515" i="2" s="1"/>
  <c r="AV515" i="2" s="1"/>
  <c r="AW515" i="2" s="1"/>
  <c r="AX515" i="2" s="1"/>
  <c r="AY515" i="2" s="1"/>
  <c r="AZ515" i="2" s="1"/>
  <c r="BA515" i="2" s="1"/>
  <c r="BB515" i="2" s="1"/>
  <c r="BC515" i="2" s="1"/>
  <c r="BD515" i="2" s="1"/>
  <c r="BE515" i="2" s="1"/>
  <c r="BF515" i="2" s="1"/>
  <c r="BG515" i="2" s="1"/>
  <c r="BH515" i="2" s="1"/>
  <c r="AN744" i="2"/>
  <c r="AO744" i="2" s="1"/>
  <c r="AP744" i="2" s="1"/>
  <c r="AQ744" i="2" s="1"/>
  <c r="AR744" i="2" s="1"/>
  <c r="AS744" i="2" s="1"/>
  <c r="AT744" i="2" s="1"/>
  <c r="AU744" i="2" s="1"/>
  <c r="AV744" i="2" s="1"/>
  <c r="AW744" i="2" s="1"/>
  <c r="AX744" i="2" s="1"/>
  <c r="AY744" i="2" s="1"/>
  <c r="AZ744" i="2" s="1"/>
  <c r="BA744" i="2" s="1"/>
  <c r="BB744" i="2" s="1"/>
  <c r="BC744" i="2" s="1"/>
  <c r="BD744" i="2" s="1"/>
  <c r="BE744" i="2" s="1"/>
  <c r="BF744" i="2" s="1"/>
  <c r="BG744" i="2" s="1"/>
  <c r="BH744" i="2" s="1"/>
  <c r="AN747" i="2"/>
  <c r="AO747" i="2" s="1"/>
  <c r="AP747" i="2" s="1"/>
  <c r="AQ747" i="2" s="1"/>
  <c r="AR747" i="2" s="1"/>
  <c r="AS747" i="2" s="1"/>
  <c r="AT747" i="2" s="1"/>
  <c r="AU747" i="2" s="1"/>
  <c r="AV747" i="2" s="1"/>
  <c r="AW747" i="2" s="1"/>
  <c r="AX747" i="2" s="1"/>
  <c r="AY747" i="2" s="1"/>
  <c r="AZ747" i="2" s="1"/>
  <c r="BA747" i="2" s="1"/>
  <c r="BB747" i="2" s="1"/>
  <c r="BC747" i="2" s="1"/>
  <c r="BD747" i="2" s="1"/>
  <c r="BE747" i="2" s="1"/>
  <c r="BF747" i="2" s="1"/>
  <c r="BG747" i="2" s="1"/>
  <c r="BH747" i="2" s="1"/>
  <c r="AN740" i="2"/>
  <c r="AO740" i="2" s="1"/>
  <c r="AP740" i="2" s="1"/>
  <c r="AQ740" i="2" s="1"/>
  <c r="AR740" i="2" s="1"/>
  <c r="AS740" i="2" s="1"/>
  <c r="AT740" i="2" s="1"/>
  <c r="AU740" i="2" s="1"/>
  <c r="AV740" i="2" s="1"/>
  <c r="AW740" i="2" s="1"/>
  <c r="AX740" i="2" s="1"/>
  <c r="AY740" i="2" s="1"/>
  <c r="AZ740" i="2" s="1"/>
  <c r="BA740" i="2" s="1"/>
  <c r="BB740" i="2" s="1"/>
  <c r="BC740" i="2" s="1"/>
  <c r="BD740" i="2" s="1"/>
  <c r="BE740" i="2" s="1"/>
  <c r="BF740" i="2" s="1"/>
  <c r="BG740" i="2" s="1"/>
  <c r="BH740" i="2" s="1"/>
  <c r="AK746" i="2"/>
  <c r="AL746" i="2"/>
  <c r="AM746" i="2"/>
  <c r="AI746" i="2"/>
  <c r="AG746" i="2"/>
  <c r="AA746" i="2"/>
  <c r="AF746" i="2"/>
  <c r="AE746" i="2"/>
  <c r="AD746" i="2"/>
  <c r="AC746" i="2"/>
  <c r="AH746" i="2"/>
  <c r="Z746" i="2"/>
  <c r="AB746" i="2"/>
  <c r="AJ746" i="2"/>
  <c r="AN746" i="2"/>
  <c r="AO746" i="2" s="1"/>
  <c r="AP746" i="2" s="1"/>
  <c r="AQ746" i="2" s="1"/>
  <c r="AR746" i="2" s="1"/>
  <c r="AS746" i="2" s="1"/>
  <c r="AT746" i="2" s="1"/>
  <c r="AU746" i="2" s="1"/>
  <c r="AV746" i="2" s="1"/>
  <c r="AW746" i="2" s="1"/>
  <c r="AX746" i="2" s="1"/>
  <c r="AY746" i="2" s="1"/>
  <c r="AZ746" i="2" s="1"/>
  <c r="BA746" i="2" s="1"/>
  <c r="BB746" i="2" s="1"/>
  <c r="BC746" i="2" s="1"/>
  <c r="BD746" i="2" s="1"/>
  <c r="BE746" i="2" s="1"/>
  <c r="BF746" i="2" s="1"/>
  <c r="BG746" i="2" s="1"/>
  <c r="BH746" i="2" s="1"/>
  <c r="AI737" i="2"/>
  <c r="AC737" i="2"/>
  <c r="AJ737" i="2"/>
  <c r="Z737" i="2"/>
  <c r="AA737" i="2"/>
  <c r="AD737" i="2"/>
  <c r="AK737" i="2"/>
  <c r="AL737" i="2"/>
  <c r="AG737" i="2"/>
  <c r="AB737" i="2"/>
  <c r="AF737" i="2"/>
  <c r="AM737" i="2"/>
  <c r="AE737" i="2"/>
  <c r="AH737" i="2"/>
  <c r="AN737" i="2"/>
  <c r="AO737" i="2" s="1"/>
  <c r="AP737" i="2" s="1"/>
  <c r="AQ737" i="2" s="1"/>
  <c r="AR737" i="2" s="1"/>
  <c r="AS737" i="2" s="1"/>
  <c r="AT737" i="2" s="1"/>
  <c r="AU737" i="2" s="1"/>
  <c r="AV737" i="2" s="1"/>
  <c r="AW737" i="2" s="1"/>
  <c r="AX737" i="2" s="1"/>
  <c r="AY737" i="2" s="1"/>
  <c r="AZ737" i="2" s="1"/>
  <c r="BA737" i="2" s="1"/>
  <c r="BB737" i="2" s="1"/>
  <c r="BC737" i="2" s="1"/>
  <c r="BD737" i="2" s="1"/>
  <c r="BE737" i="2" s="1"/>
  <c r="BF737" i="2" s="1"/>
  <c r="BG737" i="2" s="1"/>
  <c r="BH737" i="2" s="1"/>
  <c r="AO741" i="2"/>
  <c r="AP741" i="2" s="1"/>
  <c r="AQ741" i="2" s="1"/>
  <c r="AR741" i="2" s="1"/>
  <c r="AS741" i="2" s="1"/>
  <c r="AT741" i="2" s="1"/>
  <c r="AU741" i="2" s="1"/>
  <c r="AV741" i="2" s="1"/>
  <c r="AW741" i="2" s="1"/>
  <c r="AX741" i="2" s="1"/>
  <c r="AY741" i="2" s="1"/>
  <c r="AZ741" i="2" s="1"/>
  <c r="BA741" i="2" s="1"/>
  <c r="BB741" i="2" s="1"/>
  <c r="BC741" i="2" s="1"/>
  <c r="BD741" i="2" s="1"/>
  <c r="BE741" i="2" s="1"/>
  <c r="BF741" i="2" s="1"/>
  <c r="BG741" i="2" s="1"/>
  <c r="BH741" i="2" s="1"/>
  <c r="AN743" i="2"/>
  <c r="AO743" i="2" s="1"/>
  <c r="AP743" i="2" s="1"/>
  <c r="AQ743" i="2" s="1"/>
  <c r="AR743" i="2" s="1"/>
  <c r="AS743" i="2" s="1"/>
  <c r="AT743" i="2" s="1"/>
  <c r="AU743" i="2" s="1"/>
  <c r="AV743" i="2" s="1"/>
  <c r="AW743" i="2" s="1"/>
  <c r="AX743" i="2" s="1"/>
  <c r="AY743" i="2" s="1"/>
  <c r="AZ743" i="2" s="1"/>
  <c r="BA743" i="2" s="1"/>
  <c r="BB743" i="2" s="1"/>
  <c r="BC743" i="2" s="1"/>
  <c r="BD743" i="2" s="1"/>
  <c r="BE743" i="2" s="1"/>
  <c r="BF743" i="2" s="1"/>
  <c r="BG743" i="2" s="1"/>
  <c r="BH743" i="2" s="1"/>
  <c r="AC747" i="2"/>
  <c r="AK747" i="2"/>
  <c r="AM747" i="2"/>
  <c r="AA747" i="2"/>
  <c r="AD747" i="2"/>
  <c r="AH747" i="2"/>
  <c r="AB747" i="2"/>
  <c r="Z747" i="2"/>
  <c r="AG747" i="2"/>
  <c r="AJ747" i="2"/>
  <c r="AF747" i="2"/>
  <c r="AL747" i="2"/>
  <c r="AI747" i="2"/>
  <c r="AE747" i="2"/>
  <c r="AB740" i="2"/>
  <c r="AL740" i="2"/>
  <c r="AA740" i="2"/>
  <c r="AJ740" i="2"/>
  <c r="AI740" i="2"/>
  <c r="AE740" i="2"/>
  <c r="AM740" i="2"/>
  <c r="AD740" i="2"/>
  <c r="AH740" i="2"/>
  <c r="AC740" i="2"/>
  <c r="AK740" i="2"/>
  <c r="AG740" i="2"/>
  <c r="AF740" i="2"/>
  <c r="Z740" i="2"/>
  <c r="AF743" i="2"/>
  <c r="Z743" i="2"/>
  <c r="AB743" i="2"/>
  <c r="AL743" i="2"/>
  <c r="AD743" i="2"/>
  <c r="AK743" i="2"/>
  <c r="AG743" i="2"/>
  <c r="AE743" i="2"/>
  <c r="AJ743" i="2"/>
  <c r="AA743" i="2"/>
  <c r="AH743" i="2"/>
  <c r="AI743" i="2"/>
  <c r="AC743" i="2"/>
  <c r="AM743" i="2"/>
  <c r="AE744" i="2"/>
  <c r="AG744" i="2"/>
  <c r="AF744" i="2"/>
  <c r="AI744" i="2"/>
  <c r="AH744" i="2"/>
  <c r="AL744" i="2"/>
  <c r="Z744" i="2"/>
  <c r="AB744" i="2"/>
  <c r="AK744" i="2"/>
  <c r="AD744" i="2"/>
  <c r="AA744" i="2"/>
  <c r="AC744" i="2"/>
  <c r="AJ744" i="2"/>
  <c r="AM744" i="2"/>
  <c r="AI736" i="2"/>
  <c r="AA736" i="2"/>
  <c r="AE736" i="2"/>
  <c r="AM736" i="2"/>
  <c r="AJ736" i="2"/>
  <c r="AF736" i="2"/>
  <c r="AK736" i="2"/>
  <c r="AB736" i="2"/>
  <c r="AG736" i="2"/>
  <c r="Z736" i="2"/>
  <c r="AC736" i="2"/>
  <c r="AL736" i="2"/>
  <c r="AD736" i="2"/>
  <c r="AH736" i="2"/>
  <c r="AN736" i="2"/>
  <c r="AO736" i="2" s="1"/>
  <c r="AP736" i="2" s="1"/>
  <c r="AQ736" i="2" s="1"/>
  <c r="AR736" i="2" s="1"/>
  <c r="AS736" i="2" s="1"/>
  <c r="AT736" i="2" s="1"/>
  <c r="AU736" i="2" s="1"/>
  <c r="AV736" i="2" s="1"/>
  <c r="AW736" i="2" s="1"/>
  <c r="AX736" i="2" s="1"/>
  <c r="AY736" i="2" s="1"/>
  <c r="AZ736" i="2" s="1"/>
  <c r="BA736" i="2" s="1"/>
  <c r="BB736" i="2" s="1"/>
  <c r="BC736" i="2" s="1"/>
  <c r="BD736" i="2" s="1"/>
  <c r="BE736" i="2" s="1"/>
  <c r="BF736" i="2" s="1"/>
  <c r="BG736" i="2" s="1"/>
  <c r="BH736" i="2" s="1"/>
  <c r="BF654" i="1" l="1"/>
  <c r="BE658" i="1"/>
  <c r="BG654" i="1" l="1"/>
  <c r="BF658" i="1"/>
  <c r="BH654" i="1" l="1"/>
  <c r="BH658" i="1" s="1"/>
  <c r="BG658" i="1"/>
</calcChain>
</file>

<file path=xl/sharedStrings.xml><?xml version="1.0" encoding="utf-8"?>
<sst xmlns="http://schemas.openxmlformats.org/spreadsheetml/2006/main" count="6568" uniqueCount="76">
  <si>
    <t xml:space="preserve">special </t>
  </si>
  <si>
    <t xml:space="preserve">high </t>
  </si>
  <si>
    <t>Mid</t>
  </si>
  <si>
    <t>low</t>
  </si>
  <si>
    <t>sin</t>
  </si>
  <si>
    <t>05_PRC</t>
  </si>
  <si>
    <t>18_CT</t>
  </si>
  <si>
    <t>01_AUS</t>
  </si>
  <si>
    <t>07_INA</t>
  </si>
  <si>
    <t>17_SIN</t>
  </si>
  <si>
    <t>02_BD</t>
  </si>
  <si>
    <t>11_MEX</t>
  </si>
  <si>
    <t>13_PNG</t>
  </si>
  <si>
    <t>03_CDA</t>
  </si>
  <si>
    <t>19_THA</t>
  </si>
  <si>
    <t>14_PE</t>
  </si>
  <si>
    <t>High</t>
  </si>
  <si>
    <t xml:space="preserve">Mid </t>
  </si>
  <si>
    <t xml:space="preserve"> </t>
  </si>
  <si>
    <t xml:space="preserve">low </t>
  </si>
  <si>
    <t>PRC</t>
  </si>
  <si>
    <t>SIN</t>
  </si>
  <si>
    <t>JP and ROK</t>
  </si>
  <si>
    <t>09_ROK</t>
  </si>
  <si>
    <t>16_RUS</t>
  </si>
  <si>
    <t>10_MAS</t>
  </si>
  <si>
    <t>15_RP</t>
  </si>
  <si>
    <t>passenger</t>
  </si>
  <si>
    <t>LV</t>
  </si>
  <si>
    <t>BEV</t>
  </si>
  <si>
    <t>FCEV</t>
  </si>
  <si>
    <t>PHEVG</t>
  </si>
  <si>
    <t>Total</t>
  </si>
  <si>
    <t>LT</t>
  </si>
  <si>
    <t>BUS</t>
  </si>
  <si>
    <t>2W</t>
  </si>
  <si>
    <t>freight</t>
  </si>
  <si>
    <t>PHEVD</t>
  </si>
  <si>
    <t xml:space="preserve">Total </t>
  </si>
  <si>
    <t>HT</t>
  </si>
  <si>
    <t>04_CHL</t>
  </si>
  <si>
    <t>Economy</t>
  </si>
  <si>
    <t>Transport Type</t>
  </si>
  <si>
    <t>Vehicle Type</t>
  </si>
  <si>
    <t>Drive</t>
  </si>
  <si>
    <t>CNG</t>
  </si>
  <si>
    <t>D</t>
  </si>
  <si>
    <t>G</t>
  </si>
  <si>
    <t>LPG</t>
  </si>
  <si>
    <t>06_HKC</t>
  </si>
  <si>
    <t>08_JPN</t>
  </si>
  <si>
    <t>12_NZ</t>
  </si>
  <si>
    <t>20_USA</t>
  </si>
  <si>
    <t>21_VN</t>
  </si>
  <si>
    <t>PNG</t>
  </si>
  <si>
    <t>BEV and FCEV sales share</t>
  </si>
  <si>
    <t>OLD</t>
  </si>
  <si>
    <t>New</t>
  </si>
  <si>
    <t>passenger-LV-BEV</t>
  </si>
  <si>
    <t>passenger-LV-FCEV</t>
  </si>
  <si>
    <t>-LV-Total</t>
  </si>
  <si>
    <t>passenger-LT-BEV</t>
  </si>
  <si>
    <t>passenger-LT-FCEV</t>
  </si>
  <si>
    <t>-LT-Total</t>
  </si>
  <si>
    <t>passenger-BUS-BEV</t>
  </si>
  <si>
    <t>passenger-BUS-FCEV</t>
  </si>
  <si>
    <t>-BUS-Total</t>
  </si>
  <si>
    <t>passenger-2W-BEV</t>
  </si>
  <si>
    <t>passenger-2W-FCEV</t>
  </si>
  <si>
    <t>-2W-Total</t>
  </si>
  <si>
    <t>freight-LT-BEV</t>
  </si>
  <si>
    <t>freight-LT-FCEV</t>
  </si>
  <si>
    <t xml:space="preserve">-LT-Total </t>
  </si>
  <si>
    <t>freight-HT-BEV</t>
  </si>
  <si>
    <t>freight-HT-FCEV</t>
  </si>
  <si>
    <t>-HT-Total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</si>
</sst>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2" fillId="0" borderId="0" xfId="0" applyFont="1"/>
    <xf numFmtId="0" fontId="1" fillId="3" borderId="0" xfId="0" applyFont="1" applyFill="1"/>
    <xf numFmtId="0" fontId="1" fillId="0" borderId="4" xfId="0" applyFont="1" applyBorder="1" applyAlignment="1">
      <alignment horizontal="center" vertical="top"/>
    </xf>
    <xf numFmtId="0" fontId="1" fillId="0" borderId="1" xfId="0" applyFont="1" applyBorder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P814"/>
  <sheetViews>
    <sheetView zoomScale="70" zoomScaleNormal="70" workbookViewId="0">
      <pane xSplit="6" topLeftCell="G1" activePane="topRight" state="frozen"/>
      <selection activeCell="C85" sqref="C85"/>
      <selection pane="topRight" activeCell="Q22" sqref="Q22"/>
    </sheetView>
  </sheetViews>
  <sheetFormatPr defaultRowHeight="15" x14ac:dyDescent="0.25"/>
  <cols>
    <col min="1" max="1" width="16" customWidth="1"/>
    <col min="2" max="2" width="8.7109375" customWidth="1"/>
    <col min="4" max="4" width="16" customWidth="1"/>
    <col min="7" max="7" width="11.85546875" bestFit="1" customWidth="1"/>
    <col min="8" max="8" width="28.140625" customWidth="1"/>
    <col min="9" max="10" width="11.85546875" bestFit="1" customWidth="1"/>
    <col min="11" max="11" width="12.140625" bestFit="1" customWidth="1"/>
    <col min="12" max="12" width="11.85546875" bestFit="1" customWidth="1"/>
    <col min="13" max="13" width="21.28515625" customWidth="1"/>
    <col min="15" max="15" width="8.7109375" style="2"/>
    <col min="16" max="16" width="14.140625" customWidth="1"/>
    <col min="21" max="21" width="12.42578125" bestFit="1" customWidth="1"/>
    <col min="26" max="29" width="8.7109375" customWidth="1"/>
    <col min="31" max="34" width="8.7109375" customWidth="1"/>
    <col min="36" max="39" width="8.7109375" customWidth="1"/>
    <col min="40" max="40" width="11.42578125" bestFit="1" customWidth="1"/>
    <col min="41" max="59" width="8.7109375" customWidth="1"/>
    <col min="63" max="65" width="11.8554687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I1" t="s">
        <v>4</v>
      </c>
    </row>
    <row r="2" spans="1:34" x14ac:dyDescent="0.25">
      <c r="A2" t="s">
        <v>5</v>
      </c>
      <c r="B2" t="s">
        <v>6</v>
      </c>
      <c r="C2" t="s">
        <v>7</v>
      </c>
      <c r="D2" t="s">
        <v>8</v>
      </c>
    </row>
    <row r="3" spans="1:34" x14ac:dyDescent="0.25">
      <c r="A3" t="s">
        <v>9</v>
      </c>
      <c r="B3" t="s">
        <v>10</v>
      </c>
      <c r="C3" t="s">
        <v>11</v>
      </c>
      <c r="D3" t="s">
        <v>12</v>
      </c>
    </row>
    <row r="4" spans="1:34" x14ac:dyDescent="0.25">
      <c r="B4" t="s">
        <v>13</v>
      </c>
      <c r="C4" t="s">
        <v>14</v>
      </c>
      <c r="D4" t="s">
        <v>15</v>
      </c>
      <c r="H4" s="7"/>
      <c r="I4" s="7"/>
      <c r="J4" s="7"/>
      <c r="K4" s="7"/>
      <c r="L4" s="7" t="s">
        <v>16</v>
      </c>
      <c r="M4" s="7"/>
      <c r="N4" s="7" t="s">
        <v>17</v>
      </c>
      <c r="O4" s="11" t="s">
        <v>18</v>
      </c>
      <c r="P4" s="7" t="s">
        <v>19</v>
      </c>
      <c r="Q4" s="7"/>
      <c r="R4" s="7"/>
      <c r="S4" s="7" t="s">
        <v>20</v>
      </c>
      <c r="T4" s="7"/>
      <c r="U4" t="s">
        <v>21</v>
      </c>
      <c r="X4" t="s">
        <v>22</v>
      </c>
      <c r="AC4" t="s">
        <v>16</v>
      </c>
      <c r="AE4" t="s">
        <v>17</v>
      </c>
      <c r="AF4" t="s">
        <v>18</v>
      </c>
      <c r="AG4" t="s">
        <v>19</v>
      </c>
    </row>
    <row r="5" spans="1:34" x14ac:dyDescent="0.25">
      <c r="B5" t="s">
        <v>23</v>
      </c>
      <c r="D5" t="s">
        <v>24</v>
      </c>
      <c r="H5" s="7"/>
      <c r="I5" s="7"/>
      <c r="J5" s="7"/>
      <c r="K5" s="7"/>
      <c r="L5" s="7">
        <v>2017</v>
      </c>
      <c r="M5" s="7">
        <v>2036</v>
      </c>
      <c r="N5" s="7">
        <v>2022</v>
      </c>
      <c r="O5" s="11">
        <v>2036</v>
      </c>
      <c r="P5" s="7">
        <v>2022</v>
      </c>
      <c r="Q5" s="7">
        <v>2036</v>
      </c>
      <c r="R5" s="7"/>
      <c r="S5" s="7">
        <v>2017</v>
      </c>
      <c r="T5" s="7">
        <v>2036</v>
      </c>
      <c r="U5">
        <v>2017</v>
      </c>
      <c r="V5">
        <v>2036</v>
      </c>
      <c r="X5" s="7">
        <v>2017</v>
      </c>
      <c r="Y5" s="7">
        <v>2036</v>
      </c>
      <c r="AC5">
        <v>2017</v>
      </c>
      <c r="AD5">
        <v>2030</v>
      </c>
      <c r="AE5">
        <v>2017</v>
      </c>
      <c r="AF5">
        <v>2030</v>
      </c>
      <c r="AG5">
        <v>2017</v>
      </c>
      <c r="AH5">
        <v>2030</v>
      </c>
    </row>
    <row r="6" spans="1:34" x14ac:dyDescent="0.25">
      <c r="D6" t="s">
        <v>25</v>
      </c>
      <c r="H6" s="7"/>
      <c r="I6" s="7"/>
      <c r="J6" s="7"/>
      <c r="K6" s="7"/>
      <c r="L6" s="7">
        <v>2035</v>
      </c>
      <c r="M6" s="7">
        <v>2050</v>
      </c>
      <c r="N6" s="7">
        <v>2035</v>
      </c>
      <c r="O6" s="11">
        <v>2050</v>
      </c>
      <c r="P6" s="7">
        <v>2035</v>
      </c>
      <c r="Q6" s="7">
        <v>2050</v>
      </c>
      <c r="R6" s="7"/>
      <c r="S6" s="7">
        <v>2035</v>
      </c>
      <c r="T6" s="7">
        <v>2050</v>
      </c>
      <c r="U6">
        <v>2035</v>
      </c>
      <c r="V6">
        <v>2050</v>
      </c>
      <c r="X6" s="7">
        <v>2035</v>
      </c>
      <c r="Y6" s="7">
        <v>2050</v>
      </c>
      <c r="AC6">
        <v>2030</v>
      </c>
      <c r="AD6">
        <v>2049</v>
      </c>
      <c r="AE6">
        <v>2030</v>
      </c>
      <c r="AF6">
        <v>2049</v>
      </c>
      <c r="AG6">
        <v>2030</v>
      </c>
      <c r="AH6">
        <v>2049</v>
      </c>
    </row>
    <row r="7" spans="1:34" x14ac:dyDescent="0.25">
      <c r="D7" t="s">
        <v>26</v>
      </c>
      <c r="H7" t="str">
        <f>I7&amp;"-"&amp;J7&amp;"-"&amp;K7</f>
        <v>passenger-LV-BEV</v>
      </c>
      <c r="I7" t="s">
        <v>27</v>
      </c>
      <c r="J7" t="s">
        <v>28</v>
      </c>
      <c r="K7" t="s">
        <v>29</v>
      </c>
      <c r="L7">
        <v>0.15</v>
      </c>
      <c r="M7">
        <v>0.6</v>
      </c>
      <c r="N7">
        <v>7.0000000000000007E-2</v>
      </c>
      <c r="O7" s="2">
        <v>0.4</v>
      </c>
      <c r="P7">
        <v>0.03</v>
      </c>
      <c r="Q7">
        <v>0.4</v>
      </c>
      <c r="S7">
        <v>0.4</v>
      </c>
      <c r="T7" s="2">
        <v>0.65</v>
      </c>
      <c r="U7">
        <v>0.45</v>
      </c>
      <c r="V7">
        <v>0.9</v>
      </c>
      <c r="X7">
        <v>7.0000000000000007E-2</v>
      </c>
      <c r="Y7">
        <v>0.4</v>
      </c>
      <c r="AC7">
        <v>0.15</v>
      </c>
      <c r="AD7">
        <v>0.6</v>
      </c>
      <c r="AE7">
        <v>0.05</v>
      </c>
      <c r="AF7">
        <v>0.4</v>
      </c>
      <c r="AG7">
        <v>0.01</v>
      </c>
      <c r="AH7">
        <v>0.4</v>
      </c>
    </row>
    <row r="8" spans="1:34" x14ac:dyDescent="0.25">
      <c r="H8" t="str">
        <f t="shared" ref="H8:H30" si="0">I8&amp;"-"&amp;J8&amp;"-"&amp;K8</f>
        <v>passenger-LV-FCEV</v>
      </c>
      <c r="I8" t="s">
        <v>27</v>
      </c>
      <c r="J8" t="s">
        <v>28</v>
      </c>
      <c r="K8" t="s">
        <v>30</v>
      </c>
      <c r="L8">
        <v>0.01</v>
      </c>
      <c r="M8">
        <v>0.05</v>
      </c>
      <c r="N8">
        <v>1E-3</v>
      </c>
      <c r="O8" s="2">
        <v>0.02</v>
      </c>
      <c r="P8">
        <v>0</v>
      </c>
      <c r="Q8">
        <v>0</v>
      </c>
      <c r="S8">
        <v>0.1</v>
      </c>
      <c r="T8" s="2">
        <v>0.2</v>
      </c>
      <c r="U8">
        <v>0.02</v>
      </c>
      <c r="V8">
        <v>0.05</v>
      </c>
      <c r="X8">
        <v>1E-3</v>
      </c>
      <c r="Y8">
        <v>0.02</v>
      </c>
      <c r="AC8">
        <v>0.1</v>
      </c>
      <c r="AD8">
        <v>0.5</v>
      </c>
      <c r="AE8">
        <v>0.04</v>
      </c>
      <c r="AF8">
        <v>0.3</v>
      </c>
      <c r="AG8">
        <v>0.02</v>
      </c>
      <c r="AH8">
        <v>0.3</v>
      </c>
    </row>
    <row r="9" spans="1:34" x14ac:dyDescent="0.25">
      <c r="H9" t="str">
        <f t="shared" si="0"/>
        <v>passenger-LV-PHEVG</v>
      </c>
      <c r="I9" t="s">
        <v>27</v>
      </c>
      <c r="J9" t="s">
        <v>28</v>
      </c>
      <c r="K9" t="s">
        <v>31</v>
      </c>
      <c r="T9" s="2"/>
      <c r="AC9">
        <v>0.2</v>
      </c>
      <c r="AD9">
        <v>0.5</v>
      </c>
      <c r="AE9">
        <v>0.1</v>
      </c>
      <c r="AF9">
        <v>0.35</v>
      </c>
      <c r="AG9">
        <v>0.05</v>
      </c>
      <c r="AH9">
        <v>0.35</v>
      </c>
    </row>
    <row r="10" spans="1:34" x14ac:dyDescent="0.25">
      <c r="H10" t="str">
        <f t="shared" si="0"/>
        <v>-LV-Total</v>
      </c>
      <c r="J10" t="s">
        <v>28</v>
      </c>
      <c r="K10" t="s">
        <v>32</v>
      </c>
      <c r="L10">
        <f>SUM(L7:L9)</f>
        <v>0.16</v>
      </c>
      <c r="M10">
        <f t="shared" ref="M10:T10" si="1">SUM(M7:M9)</f>
        <v>0.65</v>
      </c>
      <c r="N10">
        <f t="shared" si="1"/>
        <v>7.1000000000000008E-2</v>
      </c>
      <c r="O10" s="2">
        <f t="shared" si="1"/>
        <v>0.42000000000000004</v>
      </c>
      <c r="P10">
        <f t="shared" si="1"/>
        <v>0.03</v>
      </c>
      <c r="Q10">
        <f t="shared" si="1"/>
        <v>0.4</v>
      </c>
      <c r="R10">
        <f t="shared" si="1"/>
        <v>0</v>
      </c>
      <c r="S10">
        <f t="shared" si="1"/>
        <v>0.5</v>
      </c>
      <c r="T10" s="2">
        <f t="shared" si="1"/>
        <v>0.85000000000000009</v>
      </c>
      <c r="U10">
        <v>0.5</v>
      </c>
      <c r="V10">
        <v>0.85000000000000009</v>
      </c>
      <c r="X10">
        <v>7.1000000000000008E-2</v>
      </c>
      <c r="Y10">
        <v>0.42000000000000004</v>
      </c>
    </row>
    <row r="11" spans="1:34" x14ac:dyDescent="0.25">
      <c r="H11" t="str">
        <f t="shared" si="0"/>
        <v>passenger-LT-BEV</v>
      </c>
      <c r="I11" t="s">
        <v>27</v>
      </c>
      <c r="J11" t="s">
        <v>33</v>
      </c>
      <c r="K11" t="s">
        <v>29</v>
      </c>
      <c r="L11">
        <v>0.1</v>
      </c>
      <c r="M11">
        <v>0.5</v>
      </c>
      <c r="N11">
        <v>0.04</v>
      </c>
      <c r="O11" s="2">
        <v>0.3</v>
      </c>
      <c r="P11">
        <v>0.02</v>
      </c>
      <c r="Q11">
        <v>0.3</v>
      </c>
      <c r="S11">
        <v>0.4</v>
      </c>
      <c r="T11" s="2">
        <v>0.65</v>
      </c>
      <c r="U11">
        <v>0.45</v>
      </c>
      <c r="V11">
        <v>0.9</v>
      </c>
      <c r="X11">
        <v>0.04</v>
      </c>
      <c r="Y11">
        <v>0.3</v>
      </c>
    </row>
    <row r="12" spans="1:34" x14ac:dyDescent="0.25">
      <c r="H12" t="str">
        <f t="shared" si="0"/>
        <v>passenger-LT-FCEV</v>
      </c>
      <c r="I12" t="s">
        <v>27</v>
      </c>
      <c r="J12" t="s">
        <v>33</v>
      </c>
      <c r="K12" t="s">
        <v>30</v>
      </c>
      <c r="L12">
        <v>0.01</v>
      </c>
      <c r="M12">
        <v>0.06</v>
      </c>
      <c r="N12">
        <v>1E-3</v>
      </c>
      <c r="O12" s="2">
        <v>0.03</v>
      </c>
      <c r="P12">
        <v>0</v>
      </c>
      <c r="Q12">
        <v>0</v>
      </c>
      <c r="S12">
        <v>0.1</v>
      </c>
      <c r="T12" s="2">
        <v>0.2</v>
      </c>
      <c r="U12">
        <v>0.02</v>
      </c>
      <c r="V12">
        <v>0.05</v>
      </c>
      <c r="X12">
        <v>1E-3</v>
      </c>
      <c r="Y12">
        <v>0.03</v>
      </c>
    </row>
    <row r="13" spans="1:34" x14ac:dyDescent="0.25">
      <c r="H13" t="str">
        <f t="shared" si="0"/>
        <v>passenger-LT-PHEVG</v>
      </c>
      <c r="I13" t="s">
        <v>27</v>
      </c>
      <c r="J13" t="s">
        <v>33</v>
      </c>
      <c r="K13" t="s">
        <v>31</v>
      </c>
      <c r="T13" s="2"/>
    </row>
    <row r="14" spans="1:34" x14ac:dyDescent="0.25">
      <c r="H14" t="str">
        <f t="shared" si="0"/>
        <v>-LT-Total</v>
      </c>
      <c r="J14" t="s">
        <v>33</v>
      </c>
      <c r="K14" t="s">
        <v>32</v>
      </c>
      <c r="L14">
        <f>SUM(L11:L13)</f>
        <v>0.11</v>
      </c>
      <c r="M14">
        <f t="shared" ref="M14" si="2">SUM(M11:M13)</f>
        <v>0.56000000000000005</v>
      </c>
      <c r="N14">
        <f t="shared" ref="N14" si="3">SUM(N11:N13)</f>
        <v>4.1000000000000002E-2</v>
      </c>
      <c r="O14" s="2">
        <f t="shared" ref="O14" si="4">SUM(O11:O13)</f>
        <v>0.32999999999999996</v>
      </c>
      <c r="P14">
        <f>SUM(P11:P13)</f>
        <v>0.02</v>
      </c>
      <c r="Q14">
        <f t="shared" ref="Q14:T14" si="5">SUM(Q11:Q13)</f>
        <v>0.3</v>
      </c>
      <c r="R14">
        <f t="shared" si="5"/>
        <v>0</v>
      </c>
      <c r="S14">
        <f t="shared" si="5"/>
        <v>0.5</v>
      </c>
      <c r="T14" s="2">
        <f t="shared" si="5"/>
        <v>0.85000000000000009</v>
      </c>
      <c r="U14">
        <v>0.5</v>
      </c>
      <c r="V14">
        <v>0.85000000000000009</v>
      </c>
      <c r="X14">
        <v>4.1000000000000002E-2</v>
      </c>
      <c r="Y14">
        <v>0.32999999999999996</v>
      </c>
    </row>
    <row r="15" spans="1:34" x14ac:dyDescent="0.25">
      <c r="H15" t="str">
        <f t="shared" si="0"/>
        <v>passenger-BUS-BEV</v>
      </c>
      <c r="I15" t="s">
        <v>27</v>
      </c>
      <c r="J15" t="s">
        <v>34</v>
      </c>
      <c r="K15" t="s">
        <v>29</v>
      </c>
      <c r="L15">
        <v>0.2</v>
      </c>
      <c r="M15">
        <v>0.5</v>
      </c>
      <c r="N15">
        <v>0.1</v>
      </c>
      <c r="O15" s="2">
        <v>0.35</v>
      </c>
      <c r="P15">
        <v>0.05</v>
      </c>
      <c r="Q15">
        <v>0.5</v>
      </c>
      <c r="S15">
        <v>0.5</v>
      </c>
      <c r="T15" s="2">
        <v>0.5</v>
      </c>
      <c r="U15">
        <v>0.5</v>
      </c>
      <c r="V15">
        <v>0.9</v>
      </c>
      <c r="X15">
        <v>0.1</v>
      </c>
      <c r="Y15">
        <v>0.35</v>
      </c>
    </row>
    <row r="16" spans="1:34" x14ac:dyDescent="0.25">
      <c r="H16" t="str">
        <f t="shared" si="0"/>
        <v>passenger-BUS-FCEV</v>
      </c>
      <c r="I16" t="s">
        <v>27</v>
      </c>
      <c r="J16" t="s">
        <v>34</v>
      </c>
      <c r="K16" t="s">
        <v>30</v>
      </c>
      <c r="L16">
        <v>0.02</v>
      </c>
      <c r="M16">
        <v>0.1</v>
      </c>
      <c r="N16">
        <v>1E-3</v>
      </c>
      <c r="O16" s="2">
        <v>0.05</v>
      </c>
      <c r="P16">
        <v>0</v>
      </c>
      <c r="Q16">
        <v>0</v>
      </c>
      <c r="S16">
        <v>0.3</v>
      </c>
      <c r="T16" s="2">
        <v>0.3</v>
      </c>
      <c r="U16">
        <v>0.05</v>
      </c>
      <c r="V16">
        <v>7.0000000000000007E-2</v>
      </c>
      <c r="X16">
        <v>1E-3</v>
      </c>
      <c r="Y16">
        <v>0.05</v>
      </c>
    </row>
    <row r="17" spans="1:40" x14ac:dyDescent="0.25">
      <c r="H17" t="str">
        <f t="shared" si="0"/>
        <v>passenger-BUS-PHEVG</v>
      </c>
      <c r="I17" t="s">
        <v>27</v>
      </c>
      <c r="J17" t="s">
        <v>34</v>
      </c>
      <c r="K17" t="s">
        <v>31</v>
      </c>
      <c r="T17" s="2"/>
    </row>
    <row r="18" spans="1:40" x14ac:dyDescent="0.25">
      <c r="H18" t="str">
        <f t="shared" si="0"/>
        <v>-BUS-Total</v>
      </c>
      <c r="J18" t="s">
        <v>34</v>
      </c>
      <c r="K18" t="s">
        <v>32</v>
      </c>
      <c r="L18">
        <f>SUM(L15:L17)</f>
        <v>0.22</v>
      </c>
      <c r="M18">
        <f t="shared" ref="M18" si="6">SUM(M15:M17)</f>
        <v>0.6</v>
      </c>
      <c r="N18">
        <f t="shared" ref="N18" si="7">SUM(N15:N17)</f>
        <v>0.10100000000000001</v>
      </c>
      <c r="O18" s="2">
        <f t="shared" ref="O18" si="8">SUM(O15:O17)</f>
        <v>0.39999999999999997</v>
      </c>
      <c r="P18">
        <f t="shared" ref="P18:T18" si="9">SUM(P15:P17)</f>
        <v>0.05</v>
      </c>
      <c r="Q18">
        <f t="shared" si="9"/>
        <v>0.5</v>
      </c>
      <c r="R18">
        <f t="shared" si="9"/>
        <v>0</v>
      </c>
      <c r="S18">
        <f t="shared" si="9"/>
        <v>0.8</v>
      </c>
      <c r="T18" s="2">
        <f t="shared" si="9"/>
        <v>0.8</v>
      </c>
      <c r="U18">
        <v>0.8</v>
      </c>
      <c r="V18">
        <v>0.8</v>
      </c>
      <c r="X18">
        <v>0.10100000000000001</v>
      </c>
      <c r="Y18">
        <v>0.39999999999999997</v>
      </c>
    </row>
    <row r="19" spans="1:40" x14ac:dyDescent="0.25">
      <c r="H19" t="str">
        <f t="shared" si="0"/>
        <v>passenger-2W-BEV</v>
      </c>
      <c r="I19" t="s">
        <v>27</v>
      </c>
      <c r="J19" t="s">
        <v>35</v>
      </c>
      <c r="K19" t="s">
        <v>29</v>
      </c>
      <c r="L19">
        <v>0.2</v>
      </c>
      <c r="M19">
        <v>0.75</v>
      </c>
      <c r="N19">
        <v>0.1</v>
      </c>
      <c r="O19" s="2">
        <v>0.5</v>
      </c>
      <c r="P19">
        <v>0.3</v>
      </c>
      <c r="Q19">
        <v>0.99</v>
      </c>
      <c r="S19">
        <v>0.6</v>
      </c>
      <c r="T19" s="2">
        <v>0.75</v>
      </c>
      <c r="U19">
        <v>0.3</v>
      </c>
      <c r="V19">
        <v>0.95</v>
      </c>
      <c r="X19">
        <v>0.1</v>
      </c>
      <c r="Y19">
        <v>0.5</v>
      </c>
    </row>
    <row r="20" spans="1:40" x14ac:dyDescent="0.25">
      <c r="H20" t="str">
        <f t="shared" si="0"/>
        <v>passenger-2W-FCEV</v>
      </c>
      <c r="I20" t="s">
        <v>27</v>
      </c>
      <c r="J20" t="s">
        <v>35</v>
      </c>
      <c r="K20" t="s">
        <v>30</v>
      </c>
      <c r="L20">
        <v>0</v>
      </c>
      <c r="M20">
        <v>0</v>
      </c>
      <c r="N20">
        <v>1E-3</v>
      </c>
      <c r="O20" s="2">
        <v>0</v>
      </c>
      <c r="P20">
        <v>0</v>
      </c>
      <c r="Q20">
        <v>0</v>
      </c>
      <c r="S20">
        <v>0</v>
      </c>
      <c r="T20" s="2">
        <v>0</v>
      </c>
      <c r="U20">
        <v>0</v>
      </c>
      <c r="V20">
        <v>0</v>
      </c>
      <c r="X20">
        <v>1E-3</v>
      </c>
      <c r="Y20">
        <v>0</v>
      </c>
    </row>
    <row r="21" spans="1:40" x14ac:dyDescent="0.25">
      <c r="H21" t="str">
        <f t="shared" si="0"/>
        <v>passenger-2W-PHEVG</v>
      </c>
      <c r="I21" t="s">
        <v>27</v>
      </c>
      <c r="J21" t="s">
        <v>35</v>
      </c>
      <c r="K21" t="s">
        <v>31</v>
      </c>
      <c r="T21" s="2"/>
    </row>
    <row r="22" spans="1:40" ht="13.5" customHeight="1" x14ac:dyDescent="0.25">
      <c r="H22" t="str">
        <f t="shared" si="0"/>
        <v>-2W-Total</v>
      </c>
      <c r="J22" t="s">
        <v>35</v>
      </c>
      <c r="K22" t="s">
        <v>32</v>
      </c>
      <c r="L22">
        <f>SUM(L19:L21)</f>
        <v>0.2</v>
      </c>
      <c r="M22">
        <f t="shared" ref="M22" si="10">SUM(M19:M21)</f>
        <v>0.75</v>
      </c>
      <c r="N22">
        <f t="shared" ref="N22" si="11">SUM(N19:N21)</f>
        <v>0.10100000000000001</v>
      </c>
      <c r="O22" s="2">
        <f t="shared" ref="O22" si="12">SUM(O19:O21)</f>
        <v>0.5</v>
      </c>
      <c r="P22">
        <f t="shared" ref="P22" si="13">SUM(P19:P21)</f>
        <v>0.3</v>
      </c>
      <c r="Q22">
        <f t="shared" ref="Q22" si="14">SUM(Q19:Q21)</f>
        <v>0.99</v>
      </c>
      <c r="R22">
        <f>SUM(R19:R21)</f>
        <v>0</v>
      </c>
      <c r="S22">
        <f t="shared" ref="S22:T22" si="15">SUM(S19:S21)</f>
        <v>0.6</v>
      </c>
      <c r="T22" s="2">
        <f t="shared" si="15"/>
        <v>0.75</v>
      </c>
      <c r="U22">
        <v>0.2</v>
      </c>
      <c r="V22">
        <v>0.75</v>
      </c>
      <c r="X22">
        <v>0.10100000000000001</v>
      </c>
      <c r="Y22">
        <v>0.5</v>
      </c>
    </row>
    <row r="23" spans="1:40" ht="13.5" customHeight="1" x14ac:dyDescent="0.25">
      <c r="H23" t="str">
        <f t="shared" si="0"/>
        <v>freight-LT-BEV</v>
      </c>
      <c r="I23" t="s">
        <v>36</v>
      </c>
      <c r="J23" t="s">
        <v>33</v>
      </c>
      <c r="K23" t="s">
        <v>29</v>
      </c>
      <c r="L23">
        <v>0.1</v>
      </c>
      <c r="M23">
        <v>0.4</v>
      </c>
      <c r="N23">
        <v>0.03</v>
      </c>
      <c r="O23" s="2">
        <v>0.2</v>
      </c>
      <c r="P23">
        <v>1.4999999999999999E-2</v>
      </c>
      <c r="Q23">
        <v>0.2</v>
      </c>
      <c r="S23">
        <v>0.1</v>
      </c>
      <c r="T23" s="2">
        <v>0.4</v>
      </c>
      <c r="U23">
        <v>0.45</v>
      </c>
      <c r="V23">
        <v>0.8</v>
      </c>
      <c r="X23">
        <v>0.03</v>
      </c>
      <c r="Y23">
        <v>0.2</v>
      </c>
    </row>
    <row r="24" spans="1:40" ht="13.5" customHeight="1" x14ac:dyDescent="0.25">
      <c r="H24" t="str">
        <f t="shared" si="0"/>
        <v>freight-LT-FCEV</v>
      </c>
      <c r="I24" t="s">
        <v>36</v>
      </c>
      <c r="J24" t="s">
        <v>33</v>
      </c>
      <c r="K24" t="s">
        <v>30</v>
      </c>
      <c r="L24">
        <v>0.02</v>
      </c>
      <c r="M24">
        <v>7.0000000000000007E-2</v>
      </c>
      <c r="N24">
        <v>1E-3</v>
      </c>
      <c r="O24" s="2">
        <v>0.03</v>
      </c>
      <c r="P24">
        <v>0</v>
      </c>
      <c r="Q24">
        <v>0</v>
      </c>
      <c r="S24">
        <v>0.02</v>
      </c>
      <c r="T24" s="2">
        <v>7.0000000000000007E-2</v>
      </c>
      <c r="U24">
        <v>0.02</v>
      </c>
      <c r="V24">
        <v>0.05</v>
      </c>
      <c r="X24">
        <v>1E-3</v>
      </c>
      <c r="Y24">
        <v>0.03</v>
      </c>
    </row>
    <row r="25" spans="1:40" ht="13.5" customHeight="1" x14ac:dyDescent="0.25">
      <c r="H25" t="str">
        <f t="shared" si="0"/>
        <v>freight-LT-PHEVD</v>
      </c>
      <c r="I25" t="s">
        <v>36</v>
      </c>
      <c r="J25" t="s">
        <v>33</v>
      </c>
      <c r="K25" t="s">
        <v>37</v>
      </c>
      <c r="T25" s="2"/>
    </row>
    <row r="26" spans="1:40" ht="13.5" customHeight="1" x14ac:dyDescent="0.25">
      <c r="H26" t="str">
        <f t="shared" si="0"/>
        <v xml:space="preserve">-LT-Total </v>
      </c>
      <c r="J26" t="s">
        <v>33</v>
      </c>
      <c r="K26" t="s">
        <v>38</v>
      </c>
      <c r="L26">
        <f>SUM(L23:L25)</f>
        <v>0.12000000000000001</v>
      </c>
      <c r="M26">
        <f t="shared" ref="M26" si="16">SUM(M23:M25)</f>
        <v>0.47000000000000003</v>
      </c>
      <c r="N26">
        <f t="shared" ref="N26" si="17">SUM(N23:N25)</f>
        <v>3.1E-2</v>
      </c>
      <c r="O26" s="2">
        <f t="shared" ref="O26" si="18">SUM(O23:O25)</f>
        <v>0.23</v>
      </c>
      <c r="P26">
        <f t="shared" ref="P26" si="19">SUM(P23:P25)</f>
        <v>1.4999999999999999E-2</v>
      </c>
      <c r="Q26">
        <f t="shared" ref="Q26:V26" si="20">SUM(Q23:Q25)</f>
        <v>0.2</v>
      </c>
      <c r="R26">
        <f t="shared" si="20"/>
        <v>0</v>
      </c>
      <c r="S26">
        <f t="shared" si="20"/>
        <v>0.12000000000000001</v>
      </c>
      <c r="T26" s="2">
        <f t="shared" si="20"/>
        <v>0.47000000000000003</v>
      </c>
      <c r="U26">
        <f t="shared" si="20"/>
        <v>0.47000000000000003</v>
      </c>
      <c r="V26">
        <f t="shared" si="20"/>
        <v>0.85000000000000009</v>
      </c>
      <c r="X26">
        <v>3.1E-2</v>
      </c>
      <c r="Y26">
        <v>0.23</v>
      </c>
    </row>
    <row r="27" spans="1:40" ht="13.5" customHeight="1" x14ac:dyDescent="0.25">
      <c r="H27" t="str">
        <f t="shared" si="0"/>
        <v>freight-HT-BEV</v>
      </c>
      <c r="I27" t="s">
        <v>36</v>
      </c>
      <c r="J27" t="s">
        <v>39</v>
      </c>
      <c r="K27" t="s">
        <v>29</v>
      </c>
      <c r="L27">
        <v>7.0000000000000007E-2</v>
      </c>
      <c r="M27">
        <v>0.3</v>
      </c>
      <c r="N27">
        <v>0.02</v>
      </c>
      <c r="O27" s="2">
        <v>0.15</v>
      </c>
      <c r="P27">
        <v>0.01</v>
      </c>
      <c r="Q27">
        <v>0.15</v>
      </c>
      <c r="S27">
        <v>0.1</v>
      </c>
      <c r="T27" s="2">
        <v>0.3</v>
      </c>
      <c r="U27">
        <v>0.2</v>
      </c>
      <c r="V27">
        <v>0.8</v>
      </c>
      <c r="X27">
        <v>0.02</v>
      </c>
      <c r="Y27">
        <v>0.15</v>
      </c>
    </row>
    <row r="28" spans="1:40" ht="13.5" customHeight="1" x14ac:dyDescent="0.25">
      <c r="H28" t="str">
        <f t="shared" si="0"/>
        <v>freight-HT-FCEV</v>
      </c>
      <c r="I28" t="s">
        <v>36</v>
      </c>
      <c r="J28" t="s">
        <v>39</v>
      </c>
      <c r="K28" t="s">
        <v>30</v>
      </c>
      <c r="L28">
        <v>0.02</v>
      </c>
      <c r="M28">
        <v>0.1</v>
      </c>
      <c r="N28">
        <v>1E-3</v>
      </c>
      <c r="O28" s="2">
        <v>0.05</v>
      </c>
      <c r="P28">
        <v>0</v>
      </c>
      <c r="Q28">
        <v>0</v>
      </c>
      <c r="S28">
        <v>0.02</v>
      </c>
      <c r="T28" s="2">
        <v>0.1</v>
      </c>
      <c r="U28">
        <v>0.05</v>
      </c>
      <c r="V28">
        <v>0.15</v>
      </c>
      <c r="X28">
        <v>1E-3</v>
      </c>
      <c r="Y28">
        <v>0.05</v>
      </c>
    </row>
    <row r="29" spans="1:40" ht="13.5" customHeight="1" x14ac:dyDescent="0.25">
      <c r="H29" t="str">
        <f t="shared" si="0"/>
        <v>freight-HT-PHEVD</v>
      </c>
      <c r="I29" t="s">
        <v>36</v>
      </c>
      <c r="J29" t="s">
        <v>39</v>
      </c>
      <c r="K29" t="s">
        <v>37</v>
      </c>
      <c r="T29" s="2"/>
    </row>
    <row r="30" spans="1:40" ht="13.5" customHeight="1" x14ac:dyDescent="0.25">
      <c r="H30" t="str">
        <f t="shared" si="0"/>
        <v>-HT-Total</v>
      </c>
      <c r="J30" t="s">
        <v>39</v>
      </c>
      <c r="K30" t="s">
        <v>32</v>
      </c>
      <c r="L30">
        <f>SUM(L27:L29)</f>
        <v>9.0000000000000011E-2</v>
      </c>
      <c r="M30">
        <f>SUM(M27:M29)</f>
        <v>0.4</v>
      </c>
      <c r="N30">
        <f t="shared" ref="N30" si="21">SUM(N27:N29)</f>
        <v>2.1000000000000001E-2</v>
      </c>
      <c r="O30" s="2">
        <f t="shared" ref="O30" si="22">SUM(O27:O29)</f>
        <v>0.2</v>
      </c>
      <c r="P30">
        <f t="shared" ref="P30:R30" si="23">SUM(P27:P29)</f>
        <v>0.01</v>
      </c>
      <c r="Q30">
        <f t="shared" si="23"/>
        <v>0.15</v>
      </c>
      <c r="R30">
        <f t="shared" si="23"/>
        <v>0</v>
      </c>
      <c r="S30">
        <f>SUM(S27:S29)</f>
        <v>0.12000000000000001</v>
      </c>
      <c r="T30" s="2">
        <f t="shared" ref="T30:V30" si="24">SUM(T27:T29)</f>
        <v>0.4</v>
      </c>
      <c r="U30">
        <f>SUM(U27:U29)</f>
        <v>0.25</v>
      </c>
      <c r="V30">
        <f t="shared" si="24"/>
        <v>0.95000000000000007</v>
      </c>
      <c r="X30">
        <v>2.1000000000000001E-2</v>
      </c>
      <c r="Y30">
        <v>0.2</v>
      </c>
    </row>
    <row r="31" spans="1:40" ht="13.5" customHeight="1" x14ac:dyDescent="0.25"/>
    <row r="32" spans="1:40" ht="13.5" customHeight="1" x14ac:dyDescent="0.25">
      <c r="A32" t="str">
        <f>D32&amp;"-"&amp;E32&amp;"-"&amp;F32</f>
        <v>passenger-LV-BEV</v>
      </c>
      <c r="B32" t="str">
        <f>E32&amp;"-"&amp;F32&amp;"-"&amp;G32</f>
        <v>LV-BEV-0.00734999330033012</v>
      </c>
      <c r="C32" t="s">
        <v>40</v>
      </c>
      <c r="D32" t="s">
        <v>27</v>
      </c>
      <c r="E32" t="s">
        <v>28</v>
      </c>
      <c r="F32" t="s">
        <v>29</v>
      </c>
      <c r="G32">
        <v>7.3499933003301158E-3</v>
      </c>
      <c r="H32">
        <f t="shared" ref="H32:T32" si="25">($G32+0.00001)*((INDEX($L$7:$L$20,MATCH($A32,$H$7:$H$17,0))/($G32+0.00001))^((H$33-$G$33)/($T$33-$G$33)))</f>
        <v>9.2808162870173672E-3</v>
      </c>
      <c r="I32">
        <f t="shared" si="25"/>
        <v>1.170293877162952E-2</v>
      </c>
      <c r="J32">
        <f t="shared" si="25"/>
        <v>1.4757190710056035E-2</v>
      </c>
      <c r="K32">
        <f t="shared" si="25"/>
        <v>1.8608546272231862E-2</v>
      </c>
      <c r="L32">
        <f t="shared" si="25"/>
        <v>2.3465034854488191E-2</v>
      </c>
      <c r="M32">
        <f t="shared" si="25"/>
        <v>2.9588977702356929E-2</v>
      </c>
      <c r="N32">
        <f t="shared" si="25"/>
        <v>3.7311157085416213E-2</v>
      </c>
      <c r="O32" s="2">
        <f t="shared" si="25"/>
        <v>4.7048683366364315E-2</v>
      </c>
      <c r="P32">
        <f t="shared" si="25"/>
        <v>5.9327525046754051E-2</v>
      </c>
      <c r="Q32">
        <f t="shared" si="25"/>
        <v>7.4810918740598503E-2</v>
      </c>
      <c r="R32">
        <f t="shared" si="25"/>
        <v>9.4335193628958564E-2</v>
      </c>
      <c r="S32">
        <f t="shared" si="25"/>
        <v>0.11895494543878277</v>
      </c>
      <c r="T32">
        <f t="shared" si="25"/>
        <v>0.15</v>
      </c>
      <c r="U32">
        <f t="shared" ref="U32:AN32" si="26">($T32+0.00001)*((INDEX($M$7:$M$20,MATCH($A32,$H$7:$H$17,0))/($T32+0.00001))^((U$33-$M$5)/($M$6-$M$5)))</f>
        <v>9.1434296042176816E-2</v>
      </c>
      <c r="V32">
        <f t="shared" si="26"/>
        <v>0.10095116674535153</v>
      </c>
      <c r="W32">
        <f t="shared" si="26"/>
        <v>0.11145859385789769</v>
      </c>
      <c r="X32">
        <f t="shared" si="26"/>
        <v>0.12305967870700045</v>
      </c>
      <c r="Y32">
        <f t="shared" si="26"/>
        <v>0.13586825384480783</v>
      </c>
      <c r="Z32">
        <f t="shared" si="26"/>
        <v>0.15001</v>
      </c>
      <c r="AA32">
        <f t="shared" si="26"/>
        <v>0.16562367928643212</v>
      </c>
      <c r="AB32">
        <f t="shared" si="26"/>
        <v>0.18286249676938154</v>
      </c>
      <c r="AC32">
        <f t="shared" si="26"/>
        <v>0.20189560374940518</v>
      </c>
      <c r="AD32">
        <f t="shared" si="26"/>
        <v>0.2229097575143795</v>
      </c>
      <c r="AE32">
        <f t="shared" si="26"/>
        <v>0.24611115384559656</v>
      </c>
      <c r="AF32">
        <f t="shared" si="26"/>
        <v>0.271727450258895</v>
      </c>
      <c r="AG32">
        <f t="shared" si="26"/>
        <v>0.30000999983333887</v>
      </c>
      <c r="AH32">
        <f t="shared" si="26"/>
        <v>0.3312363175462934</v>
      </c>
      <c r="AI32">
        <f t="shared" si="26"/>
        <v>0.36571280331515288</v>
      </c>
      <c r="AJ32">
        <f t="shared" si="26"/>
        <v>0.40377774846484171</v>
      </c>
      <c r="AK32">
        <f t="shared" si="26"/>
        <v>0.44580465512124923</v>
      </c>
      <c r="AL32">
        <f t="shared" si="26"/>
        <v>0.49220590110126161</v>
      </c>
      <c r="AM32">
        <f t="shared" si="26"/>
        <v>0.54343678626014735</v>
      </c>
      <c r="AN32">
        <f t="shared" si="26"/>
        <v>0.6</v>
      </c>
    </row>
    <row r="33" spans="1:68" s="9" customFormat="1" x14ac:dyDescent="0.25">
      <c r="A33" s="9" t="str">
        <f>D33&amp;"-"&amp;E33&amp;"-A357"&amp;F33</f>
        <v>Transport Type-Vehicle Type-A357Drive</v>
      </c>
      <c r="C33" s="1" t="s">
        <v>41</v>
      </c>
      <c r="D33" s="1" t="s">
        <v>42</v>
      </c>
      <c r="E33" s="1" t="s">
        <v>43</v>
      </c>
      <c r="F33" s="1" t="s">
        <v>44</v>
      </c>
      <c r="G33" s="1">
        <v>2017</v>
      </c>
      <c r="H33" s="1">
        <v>2018</v>
      </c>
      <c r="I33" s="1">
        <v>2019</v>
      </c>
      <c r="J33" s="1">
        <v>2020</v>
      </c>
      <c r="K33" s="1">
        <v>2021</v>
      </c>
      <c r="L33" s="1">
        <v>2022</v>
      </c>
      <c r="M33" s="1">
        <v>2023</v>
      </c>
      <c r="N33" s="1">
        <v>2024</v>
      </c>
      <c r="O33" s="3">
        <v>2025</v>
      </c>
      <c r="P33" s="1">
        <v>2026</v>
      </c>
      <c r="Q33" s="1">
        <v>2027</v>
      </c>
      <c r="R33" s="1">
        <v>2028</v>
      </c>
      <c r="S33" s="1">
        <v>2029</v>
      </c>
      <c r="T33" s="1">
        <v>2030</v>
      </c>
      <c r="U33" s="1">
        <v>2031</v>
      </c>
      <c r="V33" s="1">
        <v>2032</v>
      </c>
      <c r="W33" s="1">
        <v>2033</v>
      </c>
      <c r="X33" s="1">
        <v>2034</v>
      </c>
      <c r="Y33" s="1">
        <v>2035</v>
      </c>
      <c r="Z33" s="1">
        <v>2036</v>
      </c>
      <c r="AA33" s="1">
        <v>2037</v>
      </c>
      <c r="AB33" s="1">
        <v>2038</v>
      </c>
      <c r="AC33" s="1">
        <v>2039</v>
      </c>
      <c r="AD33" s="1">
        <v>2040</v>
      </c>
      <c r="AE33" s="1">
        <v>2041</v>
      </c>
      <c r="AF33" s="1">
        <v>2042</v>
      </c>
      <c r="AG33" s="1">
        <v>2043</v>
      </c>
      <c r="AH33" s="1">
        <v>2044</v>
      </c>
      <c r="AI33" s="1">
        <v>2045</v>
      </c>
      <c r="AJ33" s="1">
        <v>2046</v>
      </c>
      <c r="AK33" s="1">
        <v>2047</v>
      </c>
      <c r="AL33" s="1">
        <v>2048</v>
      </c>
      <c r="AM33" s="1">
        <v>2049</v>
      </c>
      <c r="AN33" s="1">
        <v>2050</v>
      </c>
      <c r="AO33" s="1">
        <v>2051</v>
      </c>
      <c r="AP33" s="1">
        <v>2052</v>
      </c>
      <c r="AQ33" s="1">
        <v>2053</v>
      </c>
      <c r="AR33" s="1">
        <v>2054</v>
      </c>
      <c r="AS33" s="1">
        <v>2055</v>
      </c>
      <c r="AT33" s="1">
        <v>2056</v>
      </c>
      <c r="AU33" s="1">
        <v>2057</v>
      </c>
      <c r="AV33" s="1">
        <v>2058</v>
      </c>
      <c r="AW33" s="1">
        <v>2059</v>
      </c>
      <c r="AX33" s="1">
        <v>2060</v>
      </c>
      <c r="AY33" s="1">
        <v>2061</v>
      </c>
      <c r="AZ33" s="1">
        <v>2062</v>
      </c>
      <c r="BA33" s="1">
        <v>2063</v>
      </c>
      <c r="BB33" s="1">
        <v>2064</v>
      </c>
      <c r="BC33" s="1">
        <v>2065</v>
      </c>
      <c r="BD33" s="1">
        <v>2066</v>
      </c>
      <c r="BE33" s="1">
        <v>2067</v>
      </c>
      <c r="BF33" s="1">
        <v>2068</v>
      </c>
      <c r="BG33" s="1">
        <v>2069</v>
      </c>
      <c r="BH33" s="1">
        <v>2070</v>
      </c>
      <c r="BK33" s="9">
        <v>2021</v>
      </c>
      <c r="BL33" s="9">
        <v>2035</v>
      </c>
      <c r="BM33" s="9">
        <v>2050</v>
      </c>
      <c r="BP33" s="9" t="str">
        <f t="shared" ref="BP33" si="27">"-"&amp;E33&amp;"-"&amp;"Total"</f>
        <v>-Vehicle Type-Total</v>
      </c>
    </row>
    <row r="34" spans="1:68" hidden="1" x14ac:dyDescent="0.25">
      <c r="A34" t="str">
        <f t="shared" ref="A34:A97" si="28">D34&amp;"-"&amp;E34&amp;"-"&amp;F34</f>
        <v>freight-HT-BEV</v>
      </c>
      <c r="B34" s="8">
        <v>0</v>
      </c>
      <c r="C34" t="s">
        <v>7</v>
      </c>
      <c r="D34" t="s">
        <v>36</v>
      </c>
      <c r="E34" t="s">
        <v>39</v>
      </c>
      <c r="F34" t="s">
        <v>29</v>
      </c>
      <c r="G34">
        <v>5.6594148224527641E-4</v>
      </c>
      <c r="H34">
        <f>IF(G34=0,0.0000001,$G34)*((INDEX($N$7:$N$29,MATCH($A34,$H$7:$H$29,0))/($G34+0.00001))^((H$33-$G$33)/($Y$33-$G$33)))</f>
        <v>6.8922859202978604E-4</v>
      </c>
      <c r="I34">
        <f>IF(H34=0,0.0000001,$G34)*((INDEX($N$7:$N$29,MATCH($A34,$H$7:$H$29,0))/($G34+0.00001))^((I$33-$G$33)/($Y$33-$G$33)))</f>
        <v>8.3937309240301084E-4</v>
      </c>
      <c r="J34">
        <f>IF(I34=0,0.0000001,$G34)*((INDEX($N$7:$N$29,MATCH($A34,$H$7:$H$29,0))/($G34+0.00001))^((J$33-$G$33)/($Y$33-$G$33)))</f>
        <v>1.0222257120461207E-3</v>
      </c>
      <c r="K34">
        <f>IF(J34=0,0.0000001,$G34)*((INDEX($N$7:$N$29,MATCH($A34,$H$7:$H$29,0))/($G34+0.00001))^((K$33-$G$33)/($Y$33-$G$33)))</f>
        <v>1.2449117273662684E-3</v>
      </c>
      <c r="L34">
        <f t="shared" ref="L34:Y34" si="29">IF(K34=0,0.0000001,K34)*((INDEX($N$7:$N$29,MATCH($A34,$H$7:$H$28,0))/IF(K34=0,0.0000001,K34))^((L$33-$K$33)/($Y$33-$K$33)))</f>
        <v>1.5180066035187791E-3</v>
      </c>
      <c r="M34">
        <f t="shared" si="29"/>
        <v>2.1940112568885231E-3</v>
      </c>
      <c r="N34">
        <f t="shared" si="29"/>
        <v>3.5229654365798845E-3</v>
      </c>
      <c r="O34">
        <f t="shared" si="29"/>
        <v>5.7859103539192967E-3</v>
      </c>
      <c r="P34">
        <f t="shared" si="29"/>
        <v>9.0105160177456449E-3</v>
      </c>
      <c r="Q34">
        <f t="shared" si="29"/>
        <v>1.2681058904275483E-2</v>
      </c>
      <c r="R34">
        <f t="shared" si="29"/>
        <v>1.592548831544922E-2</v>
      </c>
      <c r="S34">
        <f t="shared" si="29"/>
        <v>1.8139625736071363E-2</v>
      </c>
      <c r="T34">
        <f t="shared" si="29"/>
        <v>1.9314636576315474E-2</v>
      </c>
      <c r="U34">
        <f t="shared" si="29"/>
        <v>1.9801737284398806E-2</v>
      </c>
      <c r="V34">
        <f t="shared" si="29"/>
        <v>1.9957348694252225E-2</v>
      </c>
      <c r="W34">
        <f t="shared" si="29"/>
        <v>1.9993901380181665E-2</v>
      </c>
      <c r="X34">
        <f t="shared" si="29"/>
        <v>1.9999564322614263E-2</v>
      </c>
      <c r="Y34">
        <f t="shared" si="29"/>
        <v>0.02</v>
      </c>
      <c r="Z34">
        <f t="shared" ref="Z34:AN34" si="30">IF(Y34=0,0.0000001,$Y34)*((INDEX($O$7:$O$29,MATCH($A34,$H$7:$H$28,0))/IF(Y34=0,0.0000001,$Y34))^((Z$33-$Y$33)/($AN$33-$Y$33)))</f>
        <v>2.2875332385968089E-2</v>
      </c>
      <c r="AA34">
        <f t="shared" si="30"/>
        <v>2.6164041588426029E-2</v>
      </c>
      <c r="AB34">
        <f t="shared" si="30"/>
        <v>2.9925557394776897E-2</v>
      </c>
      <c r="AC34">
        <f t="shared" si="30"/>
        <v>3.4227853612044334E-2</v>
      </c>
      <c r="AD34">
        <f t="shared" si="30"/>
        <v>3.9148676411688635E-2</v>
      </c>
      <c r="AE34">
        <f t="shared" si="30"/>
        <v>4.4776949269404308E-2</v>
      </c>
      <c r="AF34">
        <f t="shared" si="30"/>
        <v>5.1214379888362728E-2</v>
      </c>
      <c r="AG34">
        <f t="shared" si="30"/>
        <v>5.8577298144376837E-2</v>
      </c>
      <c r="AH34">
        <f t="shared" si="30"/>
        <v>6.6998758266228586E-2</v>
      </c>
      <c r="AI34">
        <f t="shared" si="30"/>
        <v>7.6630943239355306E-2</v>
      </c>
      <c r="AJ34">
        <f t="shared" si="30"/>
        <v>8.7647914882525324E-2</v>
      </c>
      <c r="AK34">
        <f t="shared" si="30"/>
        <v>0.10024875929374033</v>
      </c>
      <c r="AL34">
        <f t="shared" si="30"/>
        <v>0.11466118450626089</v>
      </c>
      <c r="AM34">
        <f t="shared" si="30"/>
        <v>0.13114563536747662</v>
      </c>
      <c r="AN34">
        <f t="shared" si="30"/>
        <v>0.15</v>
      </c>
      <c r="AO34">
        <f t="shared" ref="AO34:BH34" si="31">AN34</f>
        <v>0.15</v>
      </c>
      <c r="AP34">
        <f t="shared" si="31"/>
        <v>0.15</v>
      </c>
      <c r="AQ34">
        <f t="shared" si="31"/>
        <v>0.15</v>
      </c>
      <c r="AR34">
        <f t="shared" si="31"/>
        <v>0.15</v>
      </c>
      <c r="AS34">
        <f t="shared" si="31"/>
        <v>0.15</v>
      </c>
      <c r="AT34">
        <f t="shared" si="31"/>
        <v>0.15</v>
      </c>
      <c r="AU34">
        <f t="shared" si="31"/>
        <v>0.15</v>
      </c>
      <c r="AV34">
        <f t="shared" si="31"/>
        <v>0.15</v>
      </c>
      <c r="AW34">
        <f t="shared" si="31"/>
        <v>0.15</v>
      </c>
      <c r="AX34">
        <f t="shared" si="31"/>
        <v>0.15</v>
      </c>
      <c r="AY34">
        <f t="shared" si="31"/>
        <v>0.15</v>
      </c>
      <c r="AZ34">
        <f t="shared" si="31"/>
        <v>0.15</v>
      </c>
      <c r="BA34">
        <f t="shared" si="31"/>
        <v>0.15</v>
      </c>
      <c r="BB34">
        <f t="shared" si="31"/>
        <v>0.15</v>
      </c>
      <c r="BC34">
        <f t="shared" si="31"/>
        <v>0.15</v>
      </c>
      <c r="BD34">
        <f t="shared" si="31"/>
        <v>0.15</v>
      </c>
      <c r="BE34">
        <f t="shared" si="31"/>
        <v>0.15</v>
      </c>
      <c r="BF34">
        <f t="shared" si="31"/>
        <v>0.15</v>
      </c>
      <c r="BG34">
        <f t="shared" si="31"/>
        <v>0.15</v>
      </c>
      <c r="BH34">
        <f t="shared" si="31"/>
        <v>0.15</v>
      </c>
      <c r="BK34">
        <f>K34</f>
        <v>1.2449117273662684E-3</v>
      </c>
      <c r="BL34">
        <f>(1-BN34)*BK34</f>
        <v>1.1328696719033042E-3</v>
      </c>
      <c r="BM34">
        <f>(1-BO34)*BL34</f>
        <v>6.7972180314198249E-4</v>
      </c>
      <c r="BN34">
        <f>INDEX($L$7:$L$30,MATCH(BP34,$H$7:$H$30,0))</f>
        <v>9.0000000000000011E-2</v>
      </c>
      <c r="BO34">
        <f t="shared" ref="BO34:BO65" si="32">INDEX($M$7:$M$30,MATCH(BP34,$H$7:$H$30,0))</f>
        <v>0.4</v>
      </c>
      <c r="BP34" t="str">
        <f t="shared" ref="BP34:BP97" si="33">"-"&amp;E34&amp;"-"&amp;"Total"</f>
        <v>-HT-Total</v>
      </c>
    </row>
    <row r="35" spans="1:68" hidden="1" x14ac:dyDescent="0.25">
      <c r="A35" t="str">
        <f t="shared" si="28"/>
        <v>freight-HT-CNG</v>
      </c>
      <c r="B35" s="1">
        <v>1</v>
      </c>
      <c r="C35" t="s">
        <v>7</v>
      </c>
      <c r="D35" t="s">
        <v>36</v>
      </c>
      <c r="E35" t="s">
        <v>39</v>
      </c>
      <c r="F35" t="s">
        <v>45</v>
      </c>
      <c r="G35">
        <v>2.8297074112263818E-3</v>
      </c>
      <c r="H35">
        <v>4.2452012292278551E-3</v>
      </c>
      <c r="I35">
        <v>5.6611220462839716E-3</v>
      </c>
      <c r="J35">
        <v>7.0774700556372203E-3</v>
      </c>
      <c r="K35">
        <v>8.4935848406647429E-3</v>
      </c>
      <c r="L35">
        <v>9.9099066562061619E-3</v>
      </c>
      <c r="M35">
        <f t="shared" ref="M35:Y36" si="34">($K35*(($BL35/($K35))^((M$33-$K$33)/($BL$33-$K$33))))</f>
        <v>8.4678717326480673E-3</v>
      </c>
      <c r="N35">
        <f t="shared" si="34"/>
        <v>8.4550443844129131E-3</v>
      </c>
      <c r="O35">
        <f t="shared" si="34"/>
        <v>8.4422364673722716E-3</v>
      </c>
      <c r="P35">
        <f t="shared" si="34"/>
        <v>8.4294479520912718E-3</v>
      </c>
      <c r="Q35">
        <f t="shared" si="34"/>
        <v>8.4166788091796368E-3</v>
      </c>
      <c r="R35">
        <f t="shared" si="34"/>
        <v>8.4039290092916032E-3</v>
      </c>
      <c r="S35">
        <f t="shared" si="34"/>
        <v>8.3911985231258663E-3</v>
      </c>
      <c r="T35">
        <f t="shared" si="34"/>
        <v>8.3784873214255082E-3</v>
      </c>
      <c r="U35">
        <f t="shared" si="34"/>
        <v>8.3657953749779277E-3</v>
      </c>
      <c r="V35">
        <f t="shared" si="34"/>
        <v>8.3531226546147749E-3</v>
      </c>
      <c r="W35">
        <f t="shared" si="34"/>
        <v>8.34046913121189E-3</v>
      </c>
      <c r="X35">
        <f t="shared" si="34"/>
        <v>8.3278347756892239E-3</v>
      </c>
      <c r="Y35">
        <f t="shared" si="34"/>
        <v>8.3152195590107825E-3</v>
      </c>
      <c r="Z35">
        <f t="shared" ref="Z35:AN36" si="35">($Y35*(($BM35/($Y35))^((Z$33-$Y$33)/($BM$33-$Y$33))))</f>
        <v>8.0368119095089677E-3</v>
      </c>
      <c r="AA35">
        <f t="shared" si="35"/>
        <v>7.7677258201597202E-3</v>
      </c>
      <c r="AB35">
        <f t="shared" si="35"/>
        <v>7.5076491893241899E-3</v>
      </c>
      <c r="AC35">
        <f t="shared" si="35"/>
        <v>7.2562803650555729E-3</v>
      </c>
      <c r="AD35">
        <f t="shared" si="35"/>
        <v>7.0133277952257001E-3</v>
      </c>
      <c r="AE35">
        <f t="shared" si="35"/>
        <v>6.778509689365989E-3</v>
      </c>
      <c r="AF35">
        <f t="shared" si="35"/>
        <v>6.5515536918305294E-3</v>
      </c>
      <c r="AG35">
        <f t="shared" si="35"/>
        <v>6.3321965659022192E-3</v>
      </c>
      <c r="AH35">
        <f t="shared" si="35"/>
        <v>6.1201838884755722E-3</v>
      </c>
      <c r="AI35">
        <f t="shared" si="35"/>
        <v>5.9152697549620529E-3</v>
      </c>
      <c r="AJ35">
        <f t="shared" si="35"/>
        <v>5.717216494075689E-3</v>
      </c>
      <c r="AK35">
        <f t="shared" si="35"/>
        <v>5.5257943921681379E-3</v>
      </c>
      <c r="AL35">
        <f t="shared" si="35"/>
        <v>5.3407814267934922E-3</v>
      </c>
      <c r="AM35">
        <f t="shared" si="35"/>
        <v>5.1619630091937754E-3</v>
      </c>
      <c r="AN35">
        <f t="shared" si="35"/>
        <v>4.9891317354064692E-3</v>
      </c>
      <c r="AO35">
        <f t="shared" ref="AO35:BH35" si="36">AN35</f>
        <v>4.9891317354064692E-3</v>
      </c>
      <c r="AP35">
        <f t="shared" si="36"/>
        <v>4.9891317354064692E-3</v>
      </c>
      <c r="AQ35">
        <f t="shared" si="36"/>
        <v>4.9891317354064692E-3</v>
      </c>
      <c r="AR35">
        <f t="shared" si="36"/>
        <v>4.9891317354064692E-3</v>
      </c>
      <c r="AS35">
        <f t="shared" si="36"/>
        <v>4.9891317354064692E-3</v>
      </c>
      <c r="AT35">
        <f t="shared" si="36"/>
        <v>4.9891317354064692E-3</v>
      </c>
      <c r="AU35">
        <f t="shared" si="36"/>
        <v>4.9891317354064692E-3</v>
      </c>
      <c r="AV35">
        <f t="shared" si="36"/>
        <v>4.9891317354064692E-3</v>
      </c>
      <c r="AW35">
        <f t="shared" si="36"/>
        <v>4.9891317354064692E-3</v>
      </c>
      <c r="AX35">
        <f t="shared" si="36"/>
        <v>4.9891317354064692E-3</v>
      </c>
      <c r="AY35">
        <f t="shared" si="36"/>
        <v>4.9891317354064692E-3</v>
      </c>
      <c r="AZ35">
        <f t="shared" si="36"/>
        <v>4.9891317354064692E-3</v>
      </c>
      <c r="BA35">
        <f t="shared" si="36"/>
        <v>4.9891317354064692E-3</v>
      </c>
      <c r="BB35">
        <f t="shared" si="36"/>
        <v>4.9891317354064692E-3</v>
      </c>
      <c r="BC35">
        <f t="shared" si="36"/>
        <v>4.9891317354064692E-3</v>
      </c>
      <c r="BD35">
        <f t="shared" si="36"/>
        <v>4.9891317354064692E-3</v>
      </c>
      <c r="BE35">
        <f t="shared" si="36"/>
        <v>4.9891317354064692E-3</v>
      </c>
      <c r="BF35">
        <f t="shared" si="36"/>
        <v>4.9891317354064692E-3</v>
      </c>
      <c r="BG35">
        <f t="shared" si="36"/>
        <v>4.9891317354064692E-3</v>
      </c>
      <c r="BH35">
        <f t="shared" si="36"/>
        <v>4.9891317354064692E-3</v>
      </c>
      <c r="BK35">
        <f>K35</f>
        <v>8.4935848406647429E-3</v>
      </c>
      <c r="BL35">
        <f t="shared" ref="BL35:BL98" si="37">(1-BN35)*BK35</f>
        <v>8.3152195590107825E-3</v>
      </c>
      <c r="BM35">
        <f t="shared" ref="BM35:BM98" si="38">(1-BO35)*BL35</f>
        <v>4.9891317354064692E-3</v>
      </c>
      <c r="BN35">
        <f t="shared" ref="BN35:BN66" si="39">INDEX($N$7:$N$30,MATCH(BP35,$H$7:$H$30,0))</f>
        <v>2.1000000000000001E-2</v>
      </c>
      <c r="BO35">
        <f t="shared" si="32"/>
        <v>0.4</v>
      </c>
      <c r="BP35" t="str">
        <f t="shared" si="33"/>
        <v>-HT-Total</v>
      </c>
    </row>
    <row r="36" spans="1:68" hidden="1" x14ac:dyDescent="0.25">
      <c r="A36" t="str">
        <f t="shared" si="28"/>
        <v>freight-HT-D</v>
      </c>
      <c r="B36" s="1">
        <v>2</v>
      </c>
      <c r="C36" t="s">
        <v>7</v>
      </c>
      <c r="D36" t="s">
        <v>36</v>
      </c>
      <c r="E36" t="s">
        <v>39</v>
      </c>
      <c r="F36" t="s">
        <v>46</v>
      </c>
      <c r="G36">
        <v>0.92721408310567766</v>
      </c>
      <c r="H36">
        <v>0.92582049445204717</v>
      </c>
      <c r="I36">
        <v>0.92442648540729233</v>
      </c>
      <c r="J36">
        <v>0.9230320557811611</v>
      </c>
      <c r="K36">
        <v>0.92163674441895316</v>
      </c>
      <c r="L36">
        <v>0.92024122906761108</v>
      </c>
      <c r="M36">
        <f t="shared" si="34"/>
        <v>0.91884662156671271</v>
      </c>
      <c r="N36">
        <f t="shared" si="34"/>
        <v>0.91745472925165927</v>
      </c>
      <c r="O36">
        <f t="shared" si="34"/>
        <v>0.91606494541061145</v>
      </c>
      <c r="P36">
        <f t="shared" si="34"/>
        <v>0.91467726684959882</v>
      </c>
      <c r="Q36">
        <f t="shared" si="34"/>
        <v>0.91329169037948965</v>
      </c>
      <c r="R36">
        <f t="shared" si="34"/>
        <v>0.911908212815983</v>
      </c>
      <c r="S36">
        <f t="shared" si="34"/>
        <v>0.91052683097960163</v>
      </c>
      <c r="T36">
        <f t="shared" si="34"/>
        <v>0.90914754169568435</v>
      </c>
      <c r="U36">
        <f t="shared" si="34"/>
        <v>0.90777034179437943</v>
      </c>
      <c r="V36">
        <f t="shared" si="34"/>
        <v>0.90639522811063677</v>
      </c>
      <c r="W36">
        <f t="shared" si="34"/>
        <v>0.90502219748420076</v>
      </c>
      <c r="X36">
        <f t="shared" si="34"/>
        <v>0.90365124675960307</v>
      </c>
      <c r="Y36">
        <f t="shared" si="34"/>
        <v>0.90228237278615508</v>
      </c>
      <c r="Z36">
        <f t="shared" si="35"/>
        <v>0.87207242910257576</v>
      </c>
      <c r="AA36">
        <f t="shared" si="35"/>
        <v>0.84287396555524996</v>
      </c>
      <c r="AB36">
        <f t="shared" si="35"/>
        <v>0.81465311607422586</v>
      </c>
      <c r="AC36">
        <f t="shared" si="35"/>
        <v>0.78737714848299412</v>
      </c>
      <c r="AD36">
        <f t="shared" si="35"/>
        <v>0.76101442653381324</v>
      </c>
      <c r="AE36">
        <f t="shared" si="35"/>
        <v>0.73553437321415616</v>
      </c>
      <c r="AF36">
        <f t="shared" si="35"/>
        <v>0.71090743528171929</v>
      </c>
      <c r="AG36">
        <f t="shared" si="35"/>
        <v>0.68710504898685965</v>
      </c>
      <c r="AH36">
        <f t="shared" si="35"/>
        <v>0.66409960694270298</v>
      </c>
      <c r="AI36">
        <f t="shared" si="35"/>
        <v>0.64186442610449634</v>
      </c>
      <c r="AJ36">
        <f t="shared" si="35"/>
        <v>0.62037371682106734</v>
      </c>
      <c r="AK36">
        <f t="shared" si="35"/>
        <v>0.59960255292249121</v>
      </c>
      <c r="AL36">
        <f t="shared" si="35"/>
        <v>0.57952684280927602</v>
      </c>
      <c r="AM36">
        <f t="shared" si="35"/>
        <v>0.56012330150952805</v>
      </c>
      <c r="AN36">
        <f t="shared" si="35"/>
        <v>0.54136942367169305</v>
      </c>
      <c r="AO36">
        <f t="shared" ref="AO36:BH36" si="40">AN36</f>
        <v>0.54136942367169305</v>
      </c>
      <c r="AP36">
        <f t="shared" si="40"/>
        <v>0.54136942367169305</v>
      </c>
      <c r="AQ36">
        <f t="shared" si="40"/>
        <v>0.54136942367169305</v>
      </c>
      <c r="AR36">
        <f t="shared" si="40"/>
        <v>0.54136942367169305</v>
      </c>
      <c r="AS36">
        <f t="shared" si="40"/>
        <v>0.54136942367169305</v>
      </c>
      <c r="AT36">
        <f t="shared" si="40"/>
        <v>0.54136942367169305</v>
      </c>
      <c r="AU36">
        <f t="shared" si="40"/>
        <v>0.54136942367169305</v>
      </c>
      <c r="AV36">
        <f t="shared" si="40"/>
        <v>0.54136942367169305</v>
      </c>
      <c r="AW36">
        <f t="shared" si="40"/>
        <v>0.54136942367169305</v>
      </c>
      <c r="AX36">
        <f t="shared" si="40"/>
        <v>0.54136942367169305</v>
      </c>
      <c r="AY36">
        <f t="shared" si="40"/>
        <v>0.54136942367169305</v>
      </c>
      <c r="AZ36">
        <f t="shared" si="40"/>
        <v>0.54136942367169305</v>
      </c>
      <c r="BA36">
        <f t="shared" si="40"/>
        <v>0.54136942367169305</v>
      </c>
      <c r="BB36">
        <f t="shared" si="40"/>
        <v>0.54136942367169305</v>
      </c>
      <c r="BC36">
        <f t="shared" si="40"/>
        <v>0.54136942367169305</v>
      </c>
      <c r="BD36">
        <f t="shared" si="40"/>
        <v>0.54136942367169305</v>
      </c>
      <c r="BE36">
        <f t="shared" si="40"/>
        <v>0.54136942367169305</v>
      </c>
      <c r="BF36">
        <f t="shared" si="40"/>
        <v>0.54136942367169305</v>
      </c>
      <c r="BG36">
        <f t="shared" si="40"/>
        <v>0.54136942367169305</v>
      </c>
      <c r="BH36">
        <f t="shared" si="40"/>
        <v>0.54136942367169305</v>
      </c>
      <c r="BK36">
        <f>K36</f>
        <v>0.92163674441895316</v>
      </c>
      <c r="BL36">
        <f t="shared" si="37"/>
        <v>0.90228237278615508</v>
      </c>
      <c r="BM36">
        <f t="shared" si="38"/>
        <v>0.54136942367169305</v>
      </c>
      <c r="BN36">
        <f t="shared" si="39"/>
        <v>2.1000000000000001E-2</v>
      </c>
      <c r="BO36">
        <f t="shared" si="32"/>
        <v>0.4</v>
      </c>
      <c r="BP36" t="str">
        <f t="shared" si="33"/>
        <v>-HT-Total</v>
      </c>
    </row>
    <row r="37" spans="1:68" hidden="1" x14ac:dyDescent="0.25">
      <c r="A37" t="str">
        <f t="shared" si="28"/>
        <v>freight-HT-FCEV</v>
      </c>
      <c r="B37" s="1">
        <v>3</v>
      </c>
      <c r="C37" t="s">
        <v>7</v>
      </c>
      <c r="D37" t="s">
        <v>36</v>
      </c>
      <c r="E37" t="s">
        <v>39</v>
      </c>
      <c r="F37" t="s">
        <v>30</v>
      </c>
      <c r="G37">
        <v>0</v>
      </c>
      <c r="H37">
        <f>IF(G37=0,0.0000001,$G37)*((INDEX($N$7:$N$29,MATCH($A37,$H$7:$H$29,0))/($G37+0.00001))^((H$33-$G$33)/($Y$33-$G$33)))</f>
        <v>1.2915496650148837E-7</v>
      </c>
      <c r="I37">
        <f>IF(H37=0,0.0000001,$G37)*((INDEX($N$7:$N$29,MATCH($A37,$H$7:$H$29,0))/($G37+0.00001))^((I$33-$G$33)/($Y$33-$G$33)))</f>
        <v>0</v>
      </c>
      <c r="J37">
        <f>IF(I37=0,0.0000001,$G37)*((INDEX($N$7:$N$29,MATCH($A37,$H$7:$H$29,0))/($G37+0.00001))^((J$33-$G$33)/($Y$33-$G$33)))</f>
        <v>2.1544346900318838E-7</v>
      </c>
      <c r="K37">
        <f>IF(J37=0,0.0000001,$G37)*((INDEX($N$7:$N$29,MATCH($A37,$H$7:$H$29,0))/($G37+0.00001))^((K$33-$G$33)/($Y$33-$G$33)))</f>
        <v>0</v>
      </c>
      <c r="L37">
        <f t="shared" ref="L37:Y37" si="41">IF(K37=0,0.0000001,K37)*((INDEX($N$7:$N$29,MATCH($A37,$H$7:$H$28,0))/IF(K37=0,0.0000001,K37))^((L$33-$K$33)/($Y$33-$K$33)))</f>
        <v>1.93069772888325E-7</v>
      </c>
      <c r="M37">
        <f t="shared" si="41"/>
        <v>6.5512855685955084E-7</v>
      </c>
      <c r="N37">
        <f t="shared" si="41"/>
        <v>3.1516811486658755E-6</v>
      </c>
      <c r="O37">
        <f t="shared" si="41"/>
        <v>1.6339715159504212E-5</v>
      </c>
      <c r="P37">
        <f t="shared" si="41"/>
        <v>7.1018492993558591E-5</v>
      </c>
      <c r="Q37">
        <f t="shared" si="41"/>
        <v>2.2061794245877724E-4</v>
      </c>
      <c r="R37">
        <f t="shared" si="41"/>
        <v>4.6969984294097572E-4</v>
      </c>
      <c r="S37">
        <f t="shared" si="41"/>
        <v>7.2335519763494136E-4</v>
      </c>
      <c r="T37">
        <f t="shared" si="41"/>
        <v>8.9077584299261604E-4</v>
      </c>
      <c r="U37">
        <f t="shared" si="41"/>
        <v>9.6749364962123467E-4</v>
      </c>
      <c r="V37">
        <f t="shared" si="41"/>
        <v>9.9294363861607998E-4</v>
      </c>
      <c r="W37">
        <f t="shared" si="41"/>
        <v>9.9898888648544725E-4</v>
      </c>
      <c r="X37">
        <f t="shared" si="41"/>
        <v>9.9992774367956699E-4</v>
      </c>
      <c r="Y37">
        <f t="shared" si="41"/>
        <v>1E-3</v>
      </c>
      <c r="Z37">
        <f t="shared" ref="Z37:AN37" si="42">IF(Y37=0,0.0000001,$Y37)*((INDEX($O$7:$O$29,MATCH($A37,$H$7:$H$28,0))/IF(Y37=0,0.0000001,$Y37))^((Z$33-$Y$33)/($AN$33-$Y$33)))</f>
        <v>1.2979700365523266E-3</v>
      </c>
      <c r="AA37">
        <f t="shared" si="42"/>
        <v>1.6847262157876481E-3</v>
      </c>
      <c r="AB37">
        <f t="shared" si="42"/>
        <v>2.1867241478865564E-3</v>
      </c>
      <c r="AC37">
        <f t="shared" si="42"/>
        <v>2.8383024221621685E-3</v>
      </c>
      <c r="AD37">
        <f t="shared" si="42"/>
        <v>3.6840314986403863E-3</v>
      </c>
      <c r="AE37">
        <f t="shared" si="42"/>
        <v>4.781762498950186E-3</v>
      </c>
      <c r="AF37">
        <f t="shared" si="42"/>
        <v>6.2065844455469164E-3</v>
      </c>
      <c r="AG37">
        <f t="shared" si="42"/>
        <v>8.0559606396516329E-3</v>
      </c>
      <c r="AH37">
        <f t="shared" si="42"/>
        <v>1.0456395525912732E-2</v>
      </c>
      <c r="AI37">
        <f t="shared" si="42"/>
        <v>1.3572088082974531E-2</v>
      </c>
      <c r="AJ37">
        <f t="shared" si="42"/>
        <v>1.7616163665149849E-2</v>
      </c>
      <c r="AK37">
        <f t="shared" si="42"/>
        <v>2.2865252596366323E-2</v>
      </c>
      <c r="AL37">
        <f t="shared" si="42"/>
        <v>2.9678412748283773E-2</v>
      </c>
      <c r="AM37">
        <f t="shared" si="42"/>
        <v>3.8521690479704919E-2</v>
      </c>
      <c r="AN37">
        <f t="shared" si="42"/>
        <v>0.05</v>
      </c>
      <c r="AO37">
        <f t="shared" ref="AO37:BH37" si="43">IF(AN37=0,0.0000001,$G37)*((INDEX($N$7:$N$29,MATCH($A37,$H$7:$H$29,0))/($G37+0.00001))^((AO$33-$G$33)/($Y$33-$G$33)))</f>
        <v>0</v>
      </c>
      <c r="AP37">
        <f t="shared" si="43"/>
        <v>7.7426368268112785E-4</v>
      </c>
      <c r="AQ37">
        <f t="shared" si="43"/>
        <v>0</v>
      </c>
      <c r="AR37">
        <f t="shared" si="43"/>
        <v>1.2915496650148846E-3</v>
      </c>
      <c r="AS37">
        <f t="shared" si="43"/>
        <v>0</v>
      </c>
      <c r="AT37">
        <f t="shared" si="43"/>
        <v>2.1544346900318834E-3</v>
      </c>
      <c r="AU37">
        <f t="shared" si="43"/>
        <v>0</v>
      </c>
      <c r="AV37">
        <f t="shared" si="43"/>
        <v>3.5938136638046319E-3</v>
      </c>
      <c r="AW37">
        <f t="shared" si="43"/>
        <v>0</v>
      </c>
      <c r="AX37">
        <f t="shared" si="43"/>
        <v>5.9948425031894148E-3</v>
      </c>
      <c r="AY37">
        <f t="shared" si="43"/>
        <v>0</v>
      </c>
      <c r="AZ37">
        <f t="shared" si="43"/>
        <v>1.0000000000000019E-2</v>
      </c>
      <c r="BA37">
        <f t="shared" si="43"/>
        <v>0</v>
      </c>
      <c r="BB37">
        <f t="shared" si="43"/>
        <v>1.668100537200061E-2</v>
      </c>
      <c r="BC37">
        <f t="shared" si="43"/>
        <v>0</v>
      </c>
      <c r="BD37">
        <f t="shared" si="43"/>
        <v>2.7825594022071267E-2</v>
      </c>
      <c r="BE37">
        <f t="shared" si="43"/>
        <v>0</v>
      </c>
      <c r="BF37">
        <f t="shared" si="43"/>
        <v>4.6415888336127885E-2</v>
      </c>
      <c r="BG37">
        <f t="shared" si="43"/>
        <v>0</v>
      </c>
      <c r="BH37">
        <f t="shared" si="43"/>
        <v>7.7426368268112819E-2</v>
      </c>
      <c r="BK37">
        <f>G37</f>
        <v>0</v>
      </c>
      <c r="BL37">
        <f t="shared" si="37"/>
        <v>0</v>
      </c>
      <c r="BM37">
        <f t="shared" si="38"/>
        <v>0</v>
      </c>
      <c r="BN37">
        <f t="shared" si="39"/>
        <v>2.1000000000000001E-2</v>
      </c>
      <c r="BO37">
        <f t="shared" si="32"/>
        <v>0.4</v>
      </c>
      <c r="BP37" t="str">
        <f t="shared" si="33"/>
        <v>-HT-Total</v>
      </c>
    </row>
    <row r="38" spans="1:68" hidden="1" x14ac:dyDescent="0.25">
      <c r="A38" t="str">
        <f t="shared" si="28"/>
        <v>freight-HT-G</v>
      </c>
      <c r="B38" s="1">
        <v>4</v>
      </c>
      <c r="C38" t="s">
        <v>7</v>
      </c>
      <c r="D38" t="s">
        <v>36</v>
      </c>
      <c r="E38" t="s">
        <v>39</v>
      </c>
      <c r="F38" t="s">
        <v>47</v>
      </c>
      <c r="G38">
        <v>5.9392923798352003E-2</v>
      </c>
      <c r="H38">
        <v>5.9089248369903327E-2</v>
      </c>
      <c r="I38">
        <v>5.8785481334469723E-2</v>
      </c>
      <c r="J38">
        <v>5.8481622650593562E-2</v>
      </c>
      <c r="K38">
        <v>5.8179700040170437E-2</v>
      </c>
      <c r="L38">
        <v>5.7877733289827392E-2</v>
      </c>
      <c r="M38">
        <f t="shared" ref="M38:Y40" si="44">($K38*(($BL38/($K38))^((M$33-$K$33)/($BL$33-$K$33))))</f>
        <v>5.8003569355709814E-2</v>
      </c>
      <c r="N38">
        <f t="shared" si="44"/>
        <v>5.7915704068362703E-2</v>
      </c>
      <c r="O38">
        <f t="shared" si="44"/>
        <v>5.7827971881595538E-2</v>
      </c>
      <c r="P38">
        <f t="shared" si="44"/>
        <v>5.7740372593784173E-2</v>
      </c>
      <c r="Q38">
        <f t="shared" si="44"/>
        <v>5.7652906003609873E-2</v>
      </c>
      <c r="R38">
        <f t="shared" si="44"/>
        <v>5.7565571910058871E-2</v>
      </c>
      <c r="S38">
        <f t="shared" si="44"/>
        <v>5.7478370112421913E-2</v>
      </c>
      <c r="T38">
        <f t="shared" si="44"/>
        <v>5.739130041029375E-2</v>
      </c>
      <c r="U38">
        <f t="shared" si="44"/>
        <v>5.7304362603572745E-2</v>
      </c>
      <c r="V38">
        <f t="shared" si="44"/>
        <v>5.7217556492460367E-2</v>
      </c>
      <c r="W38">
        <f t="shared" si="44"/>
        <v>5.7130881877460751E-2</v>
      </c>
      <c r="X38">
        <f t="shared" si="44"/>
        <v>5.7044338559380223E-2</v>
      </c>
      <c r="Y38">
        <f t="shared" si="44"/>
        <v>5.6957926339326857E-2</v>
      </c>
      <c r="Z38">
        <f t="shared" ref="Z38:AN40" si="45">($Y38*(($BM38/($Y38))^((Z$33-$Y$33)/($BM$33-$Y$33))))</f>
        <v>5.5050878391874225E-2</v>
      </c>
      <c r="AA38">
        <f t="shared" si="45"/>
        <v>5.3207681643150574E-2</v>
      </c>
      <c r="AB38">
        <f t="shared" si="45"/>
        <v>5.1426198246761139E-2</v>
      </c>
      <c r="AC38">
        <f t="shared" si="45"/>
        <v>4.9704361935033199E-2</v>
      </c>
      <c r="AD38">
        <f t="shared" si="45"/>
        <v>4.8040175622439153E-2</v>
      </c>
      <c r="AE38">
        <f t="shared" si="45"/>
        <v>4.6431709089260954E-2</v>
      </c>
      <c r="AF38">
        <f t="shared" si="45"/>
        <v>4.4877096742809451E-2</v>
      </c>
      <c r="AG38">
        <f t="shared" si="45"/>
        <v>4.3374535453601891E-2</v>
      </c>
      <c r="AH38">
        <f t="shared" si="45"/>
        <v>4.1922282463987867E-2</v>
      </c>
      <c r="AI38">
        <f t="shared" si="45"/>
        <v>4.0518653366797976E-2</v>
      </c>
      <c r="AJ38">
        <f t="shared" si="45"/>
        <v>3.9162020151670821E-2</v>
      </c>
      <c r="AK38">
        <f t="shared" si="45"/>
        <v>3.7850809316792217E-2</v>
      </c>
      <c r="AL38">
        <f t="shared" si="45"/>
        <v>3.6583500043856659E-2</v>
      </c>
      <c r="AM38">
        <f t="shared" si="45"/>
        <v>3.5358622434134068E-2</v>
      </c>
      <c r="AN38">
        <f t="shared" si="45"/>
        <v>3.4174755803596114E-2</v>
      </c>
      <c r="AO38">
        <f t="shared" ref="AO38:BH38" si="46">AN38</f>
        <v>3.4174755803596114E-2</v>
      </c>
      <c r="AP38">
        <f t="shared" si="46"/>
        <v>3.4174755803596114E-2</v>
      </c>
      <c r="AQ38">
        <f t="shared" si="46"/>
        <v>3.4174755803596114E-2</v>
      </c>
      <c r="AR38">
        <f t="shared" si="46"/>
        <v>3.4174755803596114E-2</v>
      </c>
      <c r="AS38">
        <f t="shared" si="46"/>
        <v>3.4174755803596114E-2</v>
      </c>
      <c r="AT38">
        <f t="shared" si="46"/>
        <v>3.4174755803596114E-2</v>
      </c>
      <c r="AU38">
        <f t="shared" si="46"/>
        <v>3.4174755803596114E-2</v>
      </c>
      <c r="AV38">
        <f t="shared" si="46"/>
        <v>3.4174755803596114E-2</v>
      </c>
      <c r="AW38">
        <f t="shared" si="46"/>
        <v>3.4174755803596114E-2</v>
      </c>
      <c r="AX38">
        <f t="shared" si="46"/>
        <v>3.4174755803596114E-2</v>
      </c>
      <c r="AY38">
        <f t="shared" si="46"/>
        <v>3.4174755803596114E-2</v>
      </c>
      <c r="AZ38">
        <f t="shared" si="46"/>
        <v>3.4174755803596114E-2</v>
      </c>
      <c r="BA38">
        <f t="shared" si="46"/>
        <v>3.4174755803596114E-2</v>
      </c>
      <c r="BB38">
        <f t="shared" si="46"/>
        <v>3.4174755803596114E-2</v>
      </c>
      <c r="BC38">
        <f t="shared" si="46"/>
        <v>3.4174755803596114E-2</v>
      </c>
      <c r="BD38">
        <f t="shared" si="46"/>
        <v>3.4174755803596114E-2</v>
      </c>
      <c r="BE38">
        <f t="shared" si="46"/>
        <v>3.4174755803596114E-2</v>
      </c>
      <c r="BF38">
        <f t="shared" si="46"/>
        <v>3.4174755803596114E-2</v>
      </c>
      <c r="BG38">
        <f t="shared" si="46"/>
        <v>3.4174755803596114E-2</v>
      </c>
      <c r="BH38">
        <f t="shared" si="46"/>
        <v>3.4174755803596114E-2</v>
      </c>
      <c r="BK38">
        <f t="shared" ref="BK38:BK43" si="47">K38</f>
        <v>5.8179700040170437E-2</v>
      </c>
      <c r="BL38">
        <f t="shared" si="37"/>
        <v>5.6957926339326857E-2</v>
      </c>
      <c r="BM38">
        <f t="shared" si="38"/>
        <v>3.4174755803596114E-2</v>
      </c>
      <c r="BN38">
        <f t="shared" si="39"/>
        <v>2.1000000000000001E-2</v>
      </c>
      <c r="BO38">
        <f t="shared" si="32"/>
        <v>0.4</v>
      </c>
      <c r="BP38" t="str">
        <f t="shared" si="33"/>
        <v>-HT-Total</v>
      </c>
    </row>
    <row r="39" spans="1:68" hidden="1" x14ac:dyDescent="0.25">
      <c r="A39" t="str">
        <f t="shared" si="28"/>
        <v>freight-HT-LPG</v>
      </c>
      <c r="B39" s="1">
        <v>5</v>
      </c>
      <c r="C39" t="s">
        <v>7</v>
      </c>
      <c r="D39" t="s">
        <v>36</v>
      </c>
      <c r="E39" t="s">
        <v>39</v>
      </c>
      <c r="F39" t="s">
        <v>48</v>
      </c>
      <c r="G39">
        <v>9.9973442024986845E-3</v>
      </c>
      <c r="H39">
        <v>9.9960157029760615E-3</v>
      </c>
      <c r="I39">
        <v>9.9946868026971562E-3</v>
      </c>
      <c r="J39">
        <v>9.9933575014806066E-3</v>
      </c>
      <c r="K39">
        <v>9.9912537320788301E-3</v>
      </c>
      <c r="L39">
        <v>9.9891496551140872E-3</v>
      </c>
      <c r="M39">
        <f t="shared" si="44"/>
        <v>9.9610066466308857E-3</v>
      </c>
      <c r="N39">
        <f t="shared" si="44"/>
        <v>9.9459174595171521E-3</v>
      </c>
      <c r="O39">
        <f t="shared" si="44"/>
        <v>9.9308511298891958E-3</v>
      </c>
      <c r="P39">
        <f t="shared" si="44"/>
        <v>9.9158076231219139E-3</v>
      </c>
      <c r="Q39">
        <f t="shared" si="44"/>
        <v>9.9007869046426542E-3</v>
      </c>
      <c r="R39">
        <f t="shared" si="44"/>
        <v>9.8857889399311359E-3</v>
      </c>
      <c r="S39">
        <f t="shared" si="44"/>
        <v>9.8708136945193717E-3</v>
      </c>
      <c r="T39">
        <f t="shared" si="44"/>
        <v>9.8558611339915874E-3</v>
      </c>
      <c r="U39">
        <f t="shared" si="44"/>
        <v>9.8409312239841409E-3</v>
      </c>
      <c r="V39">
        <f t="shared" si="44"/>
        <v>9.8260239301854457E-3</v>
      </c>
      <c r="W39">
        <f t="shared" si="44"/>
        <v>9.8111392183358927E-3</v>
      </c>
      <c r="X39">
        <f t="shared" si="44"/>
        <v>9.7962770542277654E-3</v>
      </c>
      <c r="Y39">
        <f t="shared" si="44"/>
        <v>9.7814374037051739E-3</v>
      </c>
      <c r="Z39">
        <f t="shared" si="45"/>
        <v>9.4539382947533643E-3</v>
      </c>
      <c r="AA39">
        <f t="shared" si="45"/>
        <v>9.1374044112523256E-3</v>
      </c>
      <c r="AB39">
        <f t="shared" si="45"/>
        <v>8.8314686188621459E-3</v>
      </c>
      <c r="AC39">
        <f t="shared" si="45"/>
        <v>8.5357760755231035E-3</v>
      </c>
      <c r="AD39">
        <f t="shared" si="45"/>
        <v>8.2499838198892769E-3</v>
      </c>
      <c r="AE39">
        <f t="shared" si="45"/>
        <v>7.9737603735421034E-3</v>
      </c>
      <c r="AF39">
        <f t="shared" si="45"/>
        <v>7.7067853565225101E-3</v>
      </c>
      <c r="AG39">
        <f t="shared" si="45"/>
        <v>7.4487491157356582E-3</v>
      </c>
      <c r="AH39">
        <f t="shared" si="45"/>
        <v>7.1993523657973568E-3</v>
      </c>
      <c r="AI39">
        <f t="shared" si="45"/>
        <v>6.958305841905519E-3</v>
      </c>
      <c r="AJ39">
        <f t="shared" si="45"/>
        <v>6.7253299643340887E-3</v>
      </c>
      <c r="AK39">
        <f t="shared" si="45"/>
        <v>6.500154514160271E-3</v>
      </c>
      <c r="AL39">
        <f t="shared" si="45"/>
        <v>6.2825183198489745E-3</v>
      </c>
      <c r="AM39">
        <f t="shared" si="45"/>
        <v>6.0721689543309192E-3</v>
      </c>
      <c r="AN39">
        <f t="shared" si="45"/>
        <v>5.8688624422231044E-3</v>
      </c>
      <c r="AO39">
        <f t="shared" ref="AO39:BH39" si="48">AN39</f>
        <v>5.8688624422231044E-3</v>
      </c>
      <c r="AP39">
        <f t="shared" si="48"/>
        <v>5.8688624422231044E-3</v>
      </c>
      <c r="AQ39">
        <f t="shared" si="48"/>
        <v>5.8688624422231044E-3</v>
      </c>
      <c r="AR39">
        <f t="shared" si="48"/>
        <v>5.8688624422231044E-3</v>
      </c>
      <c r="AS39">
        <f t="shared" si="48"/>
        <v>5.8688624422231044E-3</v>
      </c>
      <c r="AT39">
        <f t="shared" si="48"/>
        <v>5.8688624422231044E-3</v>
      </c>
      <c r="AU39">
        <f t="shared" si="48"/>
        <v>5.8688624422231044E-3</v>
      </c>
      <c r="AV39">
        <f t="shared" si="48"/>
        <v>5.8688624422231044E-3</v>
      </c>
      <c r="AW39">
        <f t="shared" si="48"/>
        <v>5.8688624422231044E-3</v>
      </c>
      <c r="AX39">
        <f t="shared" si="48"/>
        <v>5.8688624422231044E-3</v>
      </c>
      <c r="AY39">
        <f t="shared" si="48"/>
        <v>5.8688624422231044E-3</v>
      </c>
      <c r="AZ39">
        <f t="shared" si="48"/>
        <v>5.8688624422231044E-3</v>
      </c>
      <c r="BA39">
        <f t="shared" si="48"/>
        <v>5.8688624422231044E-3</v>
      </c>
      <c r="BB39">
        <f t="shared" si="48"/>
        <v>5.8688624422231044E-3</v>
      </c>
      <c r="BC39">
        <f t="shared" si="48"/>
        <v>5.8688624422231044E-3</v>
      </c>
      <c r="BD39">
        <f t="shared" si="48"/>
        <v>5.8688624422231044E-3</v>
      </c>
      <c r="BE39">
        <f t="shared" si="48"/>
        <v>5.8688624422231044E-3</v>
      </c>
      <c r="BF39">
        <f t="shared" si="48"/>
        <v>5.8688624422231044E-3</v>
      </c>
      <c r="BG39">
        <f t="shared" si="48"/>
        <v>5.8688624422231044E-3</v>
      </c>
      <c r="BH39">
        <f t="shared" si="48"/>
        <v>5.8688624422231044E-3</v>
      </c>
      <c r="BK39">
        <f t="shared" si="47"/>
        <v>9.9912537320788301E-3</v>
      </c>
      <c r="BL39">
        <f t="shared" si="37"/>
        <v>9.7814374037051739E-3</v>
      </c>
      <c r="BM39">
        <f>(1-BO39)*BL39</f>
        <v>5.8688624422231044E-3</v>
      </c>
      <c r="BN39">
        <f t="shared" si="39"/>
        <v>2.1000000000000001E-2</v>
      </c>
      <c r="BO39">
        <f t="shared" si="32"/>
        <v>0.4</v>
      </c>
      <c r="BP39" t="str">
        <f t="shared" si="33"/>
        <v>-HT-Total</v>
      </c>
    </row>
    <row r="40" spans="1:68" hidden="1" x14ac:dyDescent="0.25">
      <c r="A40" t="str">
        <f t="shared" si="28"/>
        <v>freight-HT-PHEVD</v>
      </c>
      <c r="B40" s="1">
        <v>6</v>
      </c>
      <c r="C40" t="s">
        <v>7</v>
      </c>
      <c r="D40" t="s">
        <v>36</v>
      </c>
      <c r="E40" t="s">
        <v>39</v>
      </c>
      <c r="F40" t="s">
        <v>37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e">
        <f t="shared" si="44"/>
        <v>#DIV/0!</v>
      </c>
      <c r="N40" t="e">
        <f t="shared" si="44"/>
        <v>#DIV/0!</v>
      </c>
      <c r="O40" t="e">
        <f t="shared" si="44"/>
        <v>#DIV/0!</v>
      </c>
      <c r="P40" t="e">
        <f t="shared" si="44"/>
        <v>#DIV/0!</v>
      </c>
      <c r="Q40" t="e">
        <f t="shared" si="44"/>
        <v>#DIV/0!</v>
      </c>
      <c r="R40" t="e">
        <f t="shared" si="44"/>
        <v>#DIV/0!</v>
      </c>
      <c r="S40" t="e">
        <f t="shared" si="44"/>
        <v>#DIV/0!</v>
      </c>
      <c r="T40" t="e">
        <f t="shared" si="44"/>
        <v>#DIV/0!</v>
      </c>
      <c r="U40" t="e">
        <f t="shared" si="44"/>
        <v>#DIV/0!</v>
      </c>
      <c r="V40" t="e">
        <f t="shared" si="44"/>
        <v>#DIV/0!</v>
      </c>
      <c r="W40" t="e">
        <f t="shared" si="44"/>
        <v>#DIV/0!</v>
      </c>
      <c r="X40" t="e">
        <f t="shared" si="44"/>
        <v>#DIV/0!</v>
      </c>
      <c r="Y40" t="e">
        <f t="shared" si="44"/>
        <v>#DIV/0!</v>
      </c>
      <c r="Z40" t="e">
        <f t="shared" si="45"/>
        <v>#DIV/0!</v>
      </c>
      <c r="AA40" t="e">
        <f t="shared" si="45"/>
        <v>#DIV/0!</v>
      </c>
      <c r="AB40" t="e">
        <f t="shared" si="45"/>
        <v>#DIV/0!</v>
      </c>
      <c r="AC40" t="e">
        <f t="shared" si="45"/>
        <v>#DIV/0!</v>
      </c>
      <c r="AD40" t="e">
        <f t="shared" si="45"/>
        <v>#DIV/0!</v>
      </c>
      <c r="AE40" t="e">
        <f t="shared" si="45"/>
        <v>#DIV/0!</v>
      </c>
      <c r="AF40" t="e">
        <f t="shared" si="45"/>
        <v>#DIV/0!</v>
      </c>
      <c r="AG40" t="e">
        <f t="shared" si="45"/>
        <v>#DIV/0!</v>
      </c>
      <c r="AH40" t="e">
        <f t="shared" si="45"/>
        <v>#DIV/0!</v>
      </c>
      <c r="AI40" t="e">
        <f t="shared" si="45"/>
        <v>#DIV/0!</v>
      </c>
      <c r="AJ40" t="e">
        <f t="shared" si="45"/>
        <v>#DIV/0!</v>
      </c>
      <c r="AK40" t="e">
        <f t="shared" si="45"/>
        <v>#DIV/0!</v>
      </c>
      <c r="AL40" t="e">
        <f t="shared" si="45"/>
        <v>#DIV/0!</v>
      </c>
      <c r="AM40" t="e">
        <f t="shared" si="45"/>
        <v>#DIV/0!</v>
      </c>
      <c r="AN40" t="e">
        <f t="shared" si="45"/>
        <v>#DIV/0!</v>
      </c>
      <c r="AO40" t="e">
        <f t="shared" ref="AO40:BH40" si="49">AN40</f>
        <v>#DIV/0!</v>
      </c>
      <c r="AP40" t="e">
        <f t="shared" si="49"/>
        <v>#DIV/0!</v>
      </c>
      <c r="AQ40" t="e">
        <f t="shared" si="49"/>
        <v>#DIV/0!</v>
      </c>
      <c r="AR40" t="e">
        <f t="shared" si="49"/>
        <v>#DIV/0!</v>
      </c>
      <c r="AS40" t="e">
        <f t="shared" si="49"/>
        <v>#DIV/0!</v>
      </c>
      <c r="AT40" t="e">
        <f t="shared" si="49"/>
        <v>#DIV/0!</v>
      </c>
      <c r="AU40" t="e">
        <f t="shared" si="49"/>
        <v>#DIV/0!</v>
      </c>
      <c r="AV40" t="e">
        <f t="shared" si="49"/>
        <v>#DIV/0!</v>
      </c>
      <c r="AW40" t="e">
        <f t="shared" si="49"/>
        <v>#DIV/0!</v>
      </c>
      <c r="AX40" t="e">
        <f t="shared" si="49"/>
        <v>#DIV/0!</v>
      </c>
      <c r="AY40" t="e">
        <f t="shared" si="49"/>
        <v>#DIV/0!</v>
      </c>
      <c r="AZ40" t="e">
        <f t="shared" si="49"/>
        <v>#DIV/0!</v>
      </c>
      <c r="BA40" t="e">
        <f t="shared" si="49"/>
        <v>#DIV/0!</v>
      </c>
      <c r="BB40" t="e">
        <f t="shared" si="49"/>
        <v>#DIV/0!</v>
      </c>
      <c r="BC40" t="e">
        <f t="shared" si="49"/>
        <v>#DIV/0!</v>
      </c>
      <c r="BD40" t="e">
        <f t="shared" si="49"/>
        <v>#DIV/0!</v>
      </c>
      <c r="BE40" t="e">
        <f t="shared" si="49"/>
        <v>#DIV/0!</v>
      </c>
      <c r="BF40" t="e">
        <f t="shared" si="49"/>
        <v>#DIV/0!</v>
      </c>
      <c r="BG40" t="e">
        <f t="shared" si="49"/>
        <v>#DIV/0!</v>
      </c>
      <c r="BH40" t="e">
        <f t="shared" si="49"/>
        <v>#DIV/0!</v>
      </c>
      <c r="BK40">
        <f t="shared" si="47"/>
        <v>0</v>
      </c>
      <c r="BL40">
        <f t="shared" si="37"/>
        <v>0</v>
      </c>
      <c r="BM40">
        <f t="shared" si="38"/>
        <v>0</v>
      </c>
      <c r="BN40">
        <f t="shared" si="39"/>
        <v>2.1000000000000001E-2</v>
      </c>
      <c r="BO40">
        <f t="shared" si="32"/>
        <v>0.4</v>
      </c>
      <c r="BP40" t="str">
        <f t="shared" si="33"/>
        <v>-HT-Total</v>
      </c>
    </row>
    <row r="41" spans="1:68" hidden="1" x14ac:dyDescent="0.25">
      <c r="A41" t="str">
        <f t="shared" si="28"/>
        <v>freight-LT-BEV</v>
      </c>
      <c r="B41" s="1">
        <v>7</v>
      </c>
      <c r="C41" t="s">
        <v>7</v>
      </c>
      <c r="D41" t="s">
        <v>36</v>
      </c>
      <c r="E41" t="s">
        <v>33</v>
      </c>
      <c r="F41" t="s">
        <v>29</v>
      </c>
      <c r="G41">
        <v>2.9069443536411678E-3</v>
      </c>
      <c r="H41">
        <f>IF(G41=0,0.0000001,$G41)*((INDEX($N$7:$N$29,MATCH($A41,$H$7:$H$29,0))/($G41+0.00001))^((H$33-$G$33)/($Y$33-$G$33)))</f>
        <v>3.3087935381150286E-3</v>
      </c>
      <c r="I41">
        <f>IF(H41=0,0.0000001,$G41)*((INDEX($N$7:$N$29,MATCH($A41,$H$7:$H$29,0))/($G41+0.00001))^((I$33-$G$33)/($Y$33-$G$33)))</f>
        <v>3.7661934134234215E-3</v>
      </c>
      <c r="J41">
        <f>IF(I41=0,0.0000001,$G41)*((INDEX($N$7:$N$29,MATCH($A41,$H$7:$H$29,0))/($G41+0.00001))^((J$33-$G$33)/($Y$33-$G$33)))</f>
        <v>4.2868231770648649E-3</v>
      </c>
      <c r="K41">
        <f>IF(J41=0,0.0000001,$G41)*((INDEX($N$7:$N$29,MATCH($A41,$H$7:$H$29,0))/($G41+0.00001))^((K$33-$G$33)/($Y$33-$G$33)))</f>
        <v>4.8794235808288381E-3</v>
      </c>
      <c r="L41">
        <f t="shared" ref="L41:Y41" si="50">IF(K41=0,0.0000001,K41)*((INDEX($N$7:$N$29,MATCH($A41,$H$7:$H$28,0))/IF(K41=0,0.0000001,K41))^((L$33-$K$33)/($Y$33-$K$33)))</f>
        <v>5.5553062012515522E-3</v>
      </c>
      <c r="M41">
        <f t="shared" si="50"/>
        <v>7.0686823577841389E-3</v>
      </c>
      <c r="N41">
        <f t="shared" si="50"/>
        <v>9.6352580335472525E-3</v>
      </c>
      <c r="O41">
        <f t="shared" si="50"/>
        <v>1.3328896009051228E-2</v>
      </c>
      <c r="P41">
        <f t="shared" si="50"/>
        <v>1.7808415416460197E-2</v>
      </c>
      <c r="Q41">
        <f t="shared" si="50"/>
        <v>2.2268706033588093E-2</v>
      </c>
      <c r="R41">
        <f t="shared" si="50"/>
        <v>2.584687952166843E-2</v>
      </c>
      <c r="S41">
        <f t="shared" si="50"/>
        <v>2.8144079797192075E-2</v>
      </c>
      <c r="T41">
        <f t="shared" si="50"/>
        <v>2.9323525467051192E-2</v>
      </c>
      <c r="U41">
        <f t="shared" si="50"/>
        <v>2.9805144670632919E-2</v>
      </c>
      <c r="V41">
        <f t="shared" si="50"/>
        <v>2.9958138328232548E-2</v>
      </c>
      <c r="W41">
        <f t="shared" si="50"/>
        <v>2.9994016181758079E-2</v>
      </c>
      <c r="X41">
        <f t="shared" si="50"/>
        <v>2.9999572544824667E-2</v>
      </c>
      <c r="Y41">
        <f t="shared" si="50"/>
        <v>0.03</v>
      </c>
      <c r="Z41">
        <f t="shared" ref="Z41:AN41" si="51">IF(Y41=0,0.0000001,$Y41)*((INDEX($O$7:$O$29,MATCH($A41,$H$7:$H$28,0))/IF(Y41=0,0.0000001,$Y41))^((Z$33-$Y$33)/($AN$33-$Y$33)))</f>
        <v>3.4044621026320339E-2</v>
      </c>
      <c r="AA41">
        <f t="shared" si="51"/>
        <v>3.8634540694192442E-2</v>
      </c>
      <c r="AB41">
        <f t="shared" si="51"/>
        <v>4.3843276548657759E-2</v>
      </c>
      <c r="AC41">
        <f t="shared" si="51"/>
        <v>4.9754257821707046E-2</v>
      </c>
      <c r="AD41">
        <f t="shared" si="51"/>
        <v>5.6462161732861706E-2</v>
      </c>
      <c r="AE41">
        <f t="shared" si="51"/>
        <v>6.4074429950736117E-2</v>
      </c>
      <c r="AF41">
        <f t="shared" si="51"/>
        <v>7.2712989505010692E-2</v>
      </c>
      <c r="AG41">
        <f t="shared" si="51"/>
        <v>8.2516205712963225E-2</v>
      </c>
      <c r="AH41">
        <f t="shared" si="51"/>
        <v>9.3641098400924092E-2</v>
      </c>
      <c r="AI41">
        <f t="shared" si="51"/>
        <v>0.1062658569182611</v>
      </c>
      <c r="AJ41">
        <f t="shared" si="51"/>
        <v>0.12059269422731268</v>
      </c>
      <c r="AK41">
        <f t="shared" si="51"/>
        <v>0.13685108578372635</v>
      </c>
      <c r="AL41">
        <f t="shared" si="51"/>
        <v>0.15530144508491395</v>
      </c>
      <c r="AM41">
        <f t="shared" si="51"/>
        <v>0.17623929475852648</v>
      </c>
      <c r="AN41">
        <f t="shared" si="51"/>
        <v>0.2</v>
      </c>
      <c r="AO41">
        <f t="shared" ref="AO41:BH41" si="52">IF(AN41=0,0.0000001,$G41)*((INDEX($N$7:$N$29,MATCH($A41,$H$7:$H$29,0))/($G41+0.00001))^((AO$33-$G$33)/($Y$33-$G$33)))</f>
        <v>0.23733240394065164</v>
      </c>
      <c r="AP41">
        <f t="shared" si="52"/>
        <v>0.27014068004449637</v>
      </c>
      <c r="AQ41">
        <f t="shared" si="52"/>
        <v>0.30748429545740258</v>
      </c>
      <c r="AR41">
        <f t="shared" si="52"/>
        <v>0.34999020487163168</v>
      </c>
      <c r="AS41">
        <f t="shared" si="52"/>
        <v>0.39837203172887425</v>
      </c>
      <c r="AT41">
        <f t="shared" si="52"/>
        <v>0.45344204910534136</v>
      </c>
      <c r="AU41">
        <f t="shared" si="52"/>
        <v>0.51612481680638145</v>
      </c>
      <c r="AV41">
        <f t="shared" si="52"/>
        <v>0.58747270362113047</v>
      </c>
      <c r="AW41">
        <f t="shared" si="52"/>
        <v>0.66868355533733381</v>
      </c>
      <c r="AX41">
        <f t="shared" si="52"/>
        <v>0.76112080514117264</v>
      </c>
      <c r="AY41">
        <f t="shared" si="52"/>
        <v>0.86633636403171821</v>
      </c>
      <c r="AZ41">
        <f t="shared" si="52"/>
        <v>0.98609667555268909</v>
      </c>
      <c r="BA41">
        <f t="shared" si="52"/>
        <v>1.1224123722693757</v>
      </c>
      <c r="BB41">
        <f t="shared" si="52"/>
        <v>1.2775720318875099</v>
      </c>
      <c r="BC41">
        <f t="shared" si="52"/>
        <v>1.4541805997390234</v>
      </c>
      <c r="BD41">
        <f t="shared" si="52"/>
        <v>1.655203122702313</v>
      </c>
      <c r="BE41">
        <f t="shared" si="52"/>
        <v>1.884014528797298</v>
      </c>
      <c r="BF41">
        <f t="shared" si="52"/>
        <v>2.1444562881951992</v>
      </c>
      <c r="BG41">
        <f t="shared" si="52"/>
        <v>2.44090090691371</v>
      </c>
      <c r="BH41">
        <f t="shared" si="52"/>
        <v>2.778325335969658</v>
      </c>
      <c r="BK41">
        <f t="shared" si="47"/>
        <v>4.8794235808288381E-3</v>
      </c>
      <c r="BL41">
        <f t="shared" si="37"/>
        <v>4.6793672140148556E-3</v>
      </c>
      <c r="BM41">
        <f t="shared" si="38"/>
        <v>2.0589215741665364E-3</v>
      </c>
      <c r="BN41">
        <f t="shared" si="39"/>
        <v>4.1000000000000002E-2</v>
      </c>
      <c r="BO41">
        <f t="shared" si="32"/>
        <v>0.56000000000000005</v>
      </c>
      <c r="BP41" t="str">
        <f t="shared" si="33"/>
        <v>-LT-Total</v>
      </c>
    </row>
    <row r="42" spans="1:68" hidden="1" x14ac:dyDescent="0.25">
      <c r="A42" t="str">
        <f t="shared" si="28"/>
        <v>freight-LT-CNG</v>
      </c>
      <c r="B42" s="1">
        <v>8</v>
      </c>
      <c r="C42" t="s">
        <v>7</v>
      </c>
      <c r="D42" t="s">
        <v>36</v>
      </c>
      <c r="E42" t="s">
        <v>33</v>
      </c>
      <c r="F42" t="s">
        <v>45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e">
        <f t="shared" ref="M42:Y43" si="53">($K42*(($BL42/($K42))^((M$33-$K$33)/($BL$33-$K$33))))</f>
        <v>#DIV/0!</v>
      </c>
      <c r="N42" t="e">
        <f t="shared" si="53"/>
        <v>#DIV/0!</v>
      </c>
      <c r="O42" t="e">
        <f t="shared" si="53"/>
        <v>#DIV/0!</v>
      </c>
      <c r="P42" t="e">
        <f t="shared" si="53"/>
        <v>#DIV/0!</v>
      </c>
      <c r="Q42" t="e">
        <f t="shared" si="53"/>
        <v>#DIV/0!</v>
      </c>
      <c r="R42" t="e">
        <f t="shared" si="53"/>
        <v>#DIV/0!</v>
      </c>
      <c r="S42" t="e">
        <f t="shared" si="53"/>
        <v>#DIV/0!</v>
      </c>
      <c r="T42" t="e">
        <f t="shared" si="53"/>
        <v>#DIV/0!</v>
      </c>
      <c r="U42" t="e">
        <f t="shared" si="53"/>
        <v>#DIV/0!</v>
      </c>
      <c r="V42" t="e">
        <f t="shared" si="53"/>
        <v>#DIV/0!</v>
      </c>
      <c r="W42" t="e">
        <f t="shared" si="53"/>
        <v>#DIV/0!</v>
      </c>
      <c r="X42" t="e">
        <f t="shared" si="53"/>
        <v>#DIV/0!</v>
      </c>
      <c r="Y42" t="e">
        <f t="shared" si="53"/>
        <v>#DIV/0!</v>
      </c>
      <c r="Z42" t="e">
        <f t="shared" ref="Z42:AN43" si="54">($Y42*(($BM42/($Y42))^((Z$33-$Y$33)/($BM$33-$Y$33))))</f>
        <v>#DIV/0!</v>
      </c>
      <c r="AA42" t="e">
        <f t="shared" si="54"/>
        <v>#DIV/0!</v>
      </c>
      <c r="AB42" t="e">
        <f t="shared" si="54"/>
        <v>#DIV/0!</v>
      </c>
      <c r="AC42" t="e">
        <f t="shared" si="54"/>
        <v>#DIV/0!</v>
      </c>
      <c r="AD42" t="e">
        <f t="shared" si="54"/>
        <v>#DIV/0!</v>
      </c>
      <c r="AE42" t="e">
        <f t="shared" si="54"/>
        <v>#DIV/0!</v>
      </c>
      <c r="AF42" t="e">
        <f t="shared" si="54"/>
        <v>#DIV/0!</v>
      </c>
      <c r="AG42" t="e">
        <f t="shared" si="54"/>
        <v>#DIV/0!</v>
      </c>
      <c r="AH42" t="e">
        <f t="shared" si="54"/>
        <v>#DIV/0!</v>
      </c>
      <c r="AI42" t="e">
        <f t="shared" si="54"/>
        <v>#DIV/0!</v>
      </c>
      <c r="AJ42" t="e">
        <f t="shared" si="54"/>
        <v>#DIV/0!</v>
      </c>
      <c r="AK42" t="e">
        <f t="shared" si="54"/>
        <v>#DIV/0!</v>
      </c>
      <c r="AL42" t="e">
        <f t="shared" si="54"/>
        <v>#DIV/0!</v>
      </c>
      <c r="AM42" t="e">
        <f t="shared" si="54"/>
        <v>#DIV/0!</v>
      </c>
      <c r="AN42" t="e">
        <f t="shared" si="54"/>
        <v>#DIV/0!</v>
      </c>
      <c r="AO42" t="e">
        <f t="shared" ref="AO42:BH42" si="55">AN42</f>
        <v>#DIV/0!</v>
      </c>
      <c r="AP42" t="e">
        <f t="shared" si="55"/>
        <v>#DIV/0!</v>
      </c>
      <c r="AQ42" t="e">
        <f t="shared" si="55"/>
        <v>#DIV/0!</v>
      </c>
      <c r="AR42" t="e">
        <f t="shared" si="55"/>
        <v>#DIV/0!</v>
      </c>
      <c r="AS42" t="e">
        <f t="shared" si="55"/>
        <v>#DIV/0!</v>
      </c>
      <c r="AT42" t="e">
        <f t="shared" si="55"/>
        <v>#DIV/0!</v>
      </c>
      <c r="AU42" t="e">
        <f t="shared" si="55"/>
        <v>#DIV/0!</v>
      </c>
      <c r="AV42" t="e">
        <f t="shared" si="55"/>
        <v>#DIV/0!</v>
      </c>
      <c r="AW42" t="e">
        <f t="shared" si="55"/>
        <v>#DIV/0!</v>
      </c>
      <c r="AX42" t="e">
        <f t="shared" si="55"/>
        <v>#DIV/0!</v>
      </c>
      <c r="AY42" t="e">
        <f t="shared" si="55"/>
        <v>#DIV/0!</v>
      </c>
      <c r="AZ42" t="e">
        <f t="shared" si="55"/>
        <v>#DIV/0!</v>
      </c>
      <c r="BA42" t="e">
        <f t="shared" si="55"/>
        <v>#DIV/0!</v>
      </c>
      <c r="BB42" t="e">
        <f t="shared" si="55"/>
        <v>#DIV/0!</v>
      </c>
      <c r="BC42" t="e">
        <f t="shared" si="55"/>
        <v>#DIV/0!</v>
      </c>
      <c r="BD42" t="e">
        <f t="shared" si="55"/>
        <v>#DIV/0!</v>
      </c>
      <c r="BE42" t="e">
        <f t="shared" si="55"/>
        <v>#DIV/0!</v>
      </c>
      <c r="BF42" t="e">
        <f t="shared" si="55"/>
        <v>#DIV/0!</v>
      </c>
      <c r="BG42" t="e">
        <f t="shared" si="55"/>
        <v>#DIV/0!</v>
      </c>
      <c r="BH42" t="e">
        <f t="shared" si="55"/>
        <v>#DIV/0!</v>
      </c>
      <c r="BK42">
        <f t="shared" si="47"/>
        <v>0</v>
      </c>
      <c r="BL42">
        <f t="shared" si="37"/>
        <v>0</v>
      </c>
      <c r="BM42">
        <f t="shared" si="38"/>
        <v>0</v>
      </c>
      <c r="BN42">
        <f t="shared" si="39"/>
        <v>4.1000000000000002E-2</v>
      </c>
      <c r="BO42">
        <f t="shared" si="32"/>
        <v>0.56000000000000005</v>
      </c>
      <c r="BP42" t="str">
        <f t="shared" si="33"/>
        <v>-LT-Total</v>
      </c>
    </row>
    <row r="43" spans="1:68" hidden="1" x14ac:dyDescent="0.25">
      <c r="A43" t="str">
        <f t="shared" si="28"/>
        <v>freight-LT-D</v>
      </c>
      <c r="B43" s="1">
        <v>9</v>
      </c>
      <c r="C43" t="s">
        <v>7</v>
      </c>
      <c r="D43" t="s">
        <v>36</v>
      </c>
      <c r="E43" t="s">
        <v>33</v>
      </c>
      <c r="F43" t="s">
        <v>46</v>
      </c>
      <c r="G43">
        <v>0.53940537505446307</v>
      </c>
      <c r="H43">
        <v>0.53755018341119276</v>
      </c>
      <c r="I43">
        <v>0.53570828941306259</v>
      </c>
      <c r="J43">
        <v>0.53387955059832315</v>
      </c>
      <c r="K43">
        <v>0.53376127901141501</v>
      </c>
      <c r="L43">
        <v>0.53364312182007323</v>
      </c>
      <c r="M43">
        <f t="shared" si="53"/>
        <v>0.53057859266794261</v>
      </c>
      <c r="N43">
        <f t="shared" si="53"/>
        <v>0.52899437317345588</v>
      </c>
      <c r="O43">
        <f t="shared" si="53"/>
        <v>0.5274148838950794</v>
      </c>
      <c r="P43">
        <f t="shared" si="53"/>
        <v>0.5258401107091738</v>
      </c>
      <c r="Q43">
        <f t="shared" si="53"/>
        <v>0.52427003953427087</v>
      </c>
      <c r="R43">
        <f t="shared" si="53"/>
        <v>0.5227046563309472</v>
      </c>
      <c r="S43">
        <f t="shared" si="53"/>
        <v>0.52114394710169898</v>
      </c>
      <c r="T43">
        <f t="shared" si="53"/>
        <v>0.51958789789081616</v>
      </c>
      <c r="U43">
        <f t="shared" si="53"/>
        <v>0.51803649478425862</v>
      </c>
      <c r="V43">
        <f t="shared" si="53"/>
        <v>0.51648972390953096</v>
      </c>
      <c r="W43">
        <f t="shared" si="53"/>
        <v>0.51494757143555892</v>
      </c>
      <c r="X43">
        <f t="shared" si="53"/>
        <v>0.51341002357256527</v>
      </c>
      <c r="Y43">
        <f t="shared" si="53"/>
        <v>0.51187706657194698</v>
      </c>
      <c r="Z43">
        <f t="shared" si="54"/>
        <v>0.48461388237565428</v>
      </c>
      <c r="AA43">
        <f t="shared" si="54"/>
        <v>0.45880276794583641</v>
      </c>
      <c r="AB43">
        <f t="shared" si="54"/>
        <v>0.43436638431168478</v>
      </c>
      <c r="AC43">
        <f t="shared" si="54"/>
        <v>0.41123151166838645</v>
      </c>
      <c r="AD43">
        <f t="shared" si="54"/>
        <v>0.38932882998542173</v>
      </c>
      <c r="AE43">
        <f t="shared" si="54"/>
        <v>0.36859271129992516</v>
      </c>
      <c r="AF43">
        <f t="shared" si="54"/>
        <v>0.34896102307275129</v>
      </c>
      <c r="AG43">
        <f t="shared" si="54"/>
        <v>0.33037494201802997</v>
      </c>
      <c r="AH43">
        <f t="shared" si="54"/>
        <v>0.31277877784838343</v>
      </c>
      <c r="AI43">
        <f t="shared" si="54"/>
        <v>0.29611980640768254</v>
      </c>
      <c r="AJ43">
        <f t="shared" si="54"/>
        <v>0.28034811169135276</v>
      </c>
      <c r="AK43">
        <f t="shared" si="54"/>
        <v>0.26541643628086636</v>
      </c>
      <c r="AL43">
        <f t="shared" si="54"/>
        <v>0.25128003974427382</v>
      </c>
      <c r="AM43">
        <f t="shared" si="54"/>
        <v>0.23789656457849007</v>
      </c>
      <c r="AN43">
        <f t="shared" si="54"/>
        <v>0.22522590929165665</v>
      </c>
      <c r="AO43">
        <f t="shared" ref="AO43:BH43" si="56">AN43</f>
        <v>0.22522590929165665</v>
      </c>
      <c r="AP43">
        <f t="shared" si="56"/>
        <v>0.22522590929165665</v>
      </c>
      <c r="AQ43">
        <f t="shared" si="56"/>
        <v>0.22522590929165665</v>
      </c>
      <c r="AR43">
        <f t="shared" si="56"/>
        <v>0.22522590929165665</v>
      </c>
      <c r="AS43">
        <f t="shared" si="56"/>
        <v>0.22522590929165665</v>
      </c>
      <c r="AT43">
        <f t="shared" si="56"/>
        <v>0.22522590929165665</v>
      </c>
      <c r="AU43">
        <f t="shared" si="56"/>
        <v>0.22522590929165665</v>
      </c>
      <c r="AV43">
        <f t="shared" si="56"/>
        <v>0.22522590929165665</v>
      </c>
      <c r="AW43">
        <f t="shared" si="56"/>
        <v>0.22522590929165665</v>
      </c>
      <c r="AX43">
        <f t="shared" si="56"/>
        <v>0.22522590929165665</v>
      </c>
      <c r="AY43">
        <f t="shared" si="56"/>
        <v>0.22522590929165665</v>
      </c>
      <c r="AZ43">
        <f t="shared" si="56"/>
        <v>0.22522590929165665</v>
      </c>
      <c r="BA43">
        <f t="shared" si="56"/>
        <v>0.22522590929165665</v>
      </c>
      <c r="BB43">
        <f t="shared" si="56"/>
        <v>0.22522590929165665</v>
      </c>
      <c r="BC43">
        <f t="shared" si="56"/>
        <v>0.22522590929165665</v>
      </c>
      <c r="BD43">
        <f t="shared" si="56"/>
        <v>0.22522590929165665</v>
      </c>
      <c r="BE43">
        <f t="shared" si="56"/>
        <v>0.22522590929165665</v>
      </c>
      <c r="BF43">
        <f t="shared" si="56"/>
        <v>0.22522590929165665</v>
      </c>
      <c r="BG43">
        <f t="shared" si="56"/>
        <v>0.22522590929165665</v>
      </c>
      <c r="BH43">
        <f t="shared" si="56"/>
        <v>0.22522590929165665</v>
      </c>
      <c r="BK43">
        <f t="shared" si="47"/>
        <v>0.53376127901141501</v>
      </c>
      <c r="BL43">
        <f t="shared" si="37"/>
        <v>0.51187706657194698</v>
      </c>
      <c r="BM43">
        <f t="shared" si="38"/>
        <v>0.22522590929165665</v>
      </c>
      <c r="BN43">
        <f t="shared" si="39"/>
        <v>4.1000000000000002E-2</v>
      </c>
      <c r="BO43">
        <f t="shared" si="32"/>
        <v>0.56000000000000005</v>
      </c>
      <c r="BP43" t="str">
        <f t="shared" si="33"/>
        <v>-LT-Total</v>
      </c>
    </row>
    <row r="44" spans="1:68" hidden="1" x14ac:dyDescent="0.25">
      <c r="A44" t="str">
        <f t="shared" si="28"/>
        <v>freight-LT-FCEV</v>
      </c>
      <c r="B44" s="1">
        <v>10</v>
      </c>
      <c r="C44" t="s">
        <v>7</v>
      </c>
      <c r="D44" t="s">
        <v>36</v>
      </c>
      <c r="E44" t="s">
        <v>33</v>
      </c>
      <c r="F44" t="s">
        <v>30</v>
      </c>
      <c r="G44">
        <v>0</v>
      </c>
      <c r="H44">
        <f>IF(G44=0,0.0000001,$G44)*((INDEX($N$7:$N$29,MATCH($A44,$H$7:$H$29,0))/($G44+0.00001))^((H$33-$G$33)/($Y$33-$G$33)))</f>
        <v>1.2915496650148837E-7</v>
      </c>
      <c r="I44">
        <f>IF(H44=0,0.0000001,$G44)*((INDEX($N$7:$N$29,MATCH($A44,$H$7:$H$29,0))/($G44+0.00001))^((I$33-$G$33)/($Y$33-$G$33)))</f>
        <v>0</v>
      </c>
      <c r="J44">
        <f>IF(I44=0,0.0000001,$G44)*((INDEX($N$7:$N$29,MATCH($A44,$H$7:$H$29,0))/($G44+0.00001))^((J$33-$G$33)/($Y$33-$G$33)))</f>
        <v>2.1544346900318838E-7</v>
      </c>
      <c r="K44">
        <f>IF(J44=0,0.0000001,$G44)*((INDEX($N$7:$N$29,MATCH($A44,$H$7:$H$29,0))/($G44+0.00001))^((K$33-$G$33)/($Y$33-$G$33)))</f>
        <v>0</v>
      </c>
      <c r="L44">
        <f t="shared" ref="L44:Y44" si="57">IF(K44=0,0.0000001,K44)*((INDEX($N$7:$N$29,MATCH($A44,$H$7:$H$28,0))/IF(K44=0,0.0000001,K44))^((L$33-$K$33)/($Y$33-$K$33)))</f>
        <v>1.93069772888325E-7</v>
      </c>
      <c r="M44">
        <f t="shared" si="57"/>
        <v>6.5512855685955084E-7</v>
      </c>
      <c r="N44">
        <f t="shared" si="57"/>
        <v>3.1516811486658755E-6</v>
      </c>
      <c r="O44">
        <f t="shared" si="57"/>
        <v>1.6339715159504212E-5</v>
      </c>
      <c r="P44">
        <f t="shared" si="57"/>
        <v>7.1018492993558591E-5</v>
      </c>
      <c r="Q44">
        <f t="shared" si="57"/>
        <v>2.2061794245877724E-4</v>
      </c>
      <c r="R44">
        <f t="shared" si="57"/>
        <v>4.6969984294097572E-4</v>
      </c>
      <c r="S44">
        <f t="shared" si="57"/>
        <v>7.2335519763494136E-4</v>
      </c>
      <c r="T44">
        <f t="shared" si="57"/>
        <v>8.9077584299261604E-4</v>
      </c>
      <c r="U44">
        <f t="shared" si="57"/>
        <v>9.6749364962123467E-4</v>
      </c>
      <c r="V44">
        <f t="shared" si="57"/>
        <v>9.9294363861607998E-4</v>
      </c>
      <c r="W44">
        <f t="shared" si="57"/>
        <v>9.9898888648544725E-4</v>
      </c>
      <c r="X44">
        <f t="shared" si="57"/>
        <v>9.9992774367956699E-4</v>
      </c>
      <c r="Y44">
        <f t="shared" si="57"/>
        <v>1E-3</v>
      </c>
      <c r="Z44">
        <f t="shared" ref="Z44:AN44" si="58">IF(Y44=0,0.0000001,$Y44)*((INDEX($O$7:$O$29,MATCH($A44,$H$7:$H$28,0))/IF(Y44=0,0.0000001,$Y44))^((Z$33-$Y$33)/($AN$33-$Y$33)))</f>
        <v>1.2545117989873635E-3</v>
      </c>
      <c r="AA44">
        <f t="shared" si="58"/>
        <v>1.5737998537985111E-3</v>
      </c>
      <c r="AB44">
        <f t="shared" si="58"/>
        <v>1.97435048583482E-3</v>
      </c>
      <c r="AC44">
        <f t="shared" si="58"/>
        <v>2.4768459798162148E-3</v>
      </c>
      <c r="AD44">
        <f t="shared" si="58"/>
        <v>3.1072325059538588E-3</v>
      </c>
      <c r="AE44">
        <f t="shared" si="58"/>
        <v>3.8980598409161893E-3</v>
      </c>
      <c r="AF44">
        <f t="shared" si="58"/>
        <v>4.8901620635881651E-3</v>
      </c>
      <c r="AG44">
        <f t="shared" si="58"/>
        <v>6.1347660077317456E-3</v>
      </c>
      <c r="AH44">
        <f t="shared" si="58"/>
        <v>7.6961363407260786E-3</v>
      </c>
      <c r="AI44">
        <f t="shared" si="58"/>
        <v>9.6548938460562974E-3</v>
      </c>
      <c r="AJ44">
        <f t="shared" si="58"/>
        <v>1.2112178247848108E-2</v>
      </c>
      <c r="AK44">
        <f t="shared" si="58"/>
        <v>1.5194870523363546E-2</v>
      </c>
      <c r="AL44">
        <f t="shared" si="58"/>
        <v>1.9062144355644871E-2</v>
      </c>
      <c r="AM44">
        <f t="shared" si="58"/>
        <v>2.3913685008156861E-2</v>
      </c>
      <c r="AN44">
        <f t="shared" si="58"/>
        <v>0.03</v>
      </c>
      <c r="AO44">
        <f t="shared" ref="AO44:BH44" si="59">IF(AN44=0,0.0000001,$G44)*((INDEX($N$7:$N$29,MATCH($A44,$H$7:$H$29,0))/($G44+0.00001))^((AO$33-$G$33)/($Y$33-$G$33)))</f>
        <v>0</v>
      </c>
      <c r="AP44">
        <f t="shared" si="59"/>
        <v>7.7426368268112785E-4</v>
      </c>
      <c r="AQ44">
        <f t="shared" si="59"/>
        <v>0</v>
      </c>
      <c r="AR44">
        <f t="shared" si="59"/>
        <v>1.2915496650148846E-3</v>
      </c>
      <c r="AS44">
        <f t="shared" si="59"/>
        <v>0</v>
      </c>
      <c r="AT44">
        <f t="shared" si="59"/>
        <v>2.1544346900318834E-3</v>
      </c>
      <c r="AU44">
        <f t="shared" si="59"/>
        <v>0</v>
      </c>
      <c r="AV44">
        <f t="shared" si="59"/>
        <v>3.5938136638046319E-3</v>
      </c>
      <c r="AW44">
        <f t="shared" si="59"/>
        <v>0</v>
      </c>
      <c r="AX44">
        <f t="shared" si="59"/>
        <v>5.9948425031894148E-3</v>
      </c>
      <c r="AY44">
        <f t="shared" si="59"/>
        <v>0</v>
      </c>
      <c r="AZ44">
        <f t="shared" si="59"/>
        <v>1.0000000000000019E-2</v>
      </c>
      <c r="BA44">
        <f t="shared" si="59"/>
        <v>0</v>
      </c>
      <c r="BB44">
        <f t="shared" si="59"/>
        <v>1.668100537200061E-2</v>
      </c>
      <c r="BC44">
        <f t="shared" si="59"/>
        <v>0</v>
      </c>
      <c r="BD44">
        <f t="shared" si="59"/>
        <v>2.7825594022071267E-2</v>
      </c>
      <c r="BE44">
        <f t="shared" si="59"/>
        <v>0</v>
      </c>
      <c r="BF44">
        <f t="shared" si="59"/>
        <v>4.6415888336127885E-2</v>
      </c>
      <c r="BG44">
        <f t="shared" si="59"/>
        <v>0</v>
      </c>
      <c r="BH44">
        <f t="shared" si="59"/>
        <v>7.7426368268112819E-2</v>
      </c>
      <c r="BK44">
        <f>G44</f>
        <v>0</v>
      </c>
      <c r="BL44">
        <f t="shared" si="37"/>
        <v>0</v>
      </c>
      <c r="BM44">
        <f t="shared" si="38"/>
        <v>0</v>
      </c>
      <c r="BN44">
        <f t="shared" si="39"/>
        <v>4.1000000000000002E-2</v>
      </c>
      <c r="BO44">
        <f t="shared" si="32"/>
        <v>0.56000000000000005</v>
      </c>
      <c r="BP44" t="str">
        <f t="shared" si="33"/>
        <v>-LT-Total</v>
      </c>
    </row>
    <row r="45" spans="1:68" hidden="1" x14ac:dyDescent="0.25">
      <c r="A45" t="str">
        <f t="shared" si="28"/>
        <v>freight-LT-G</v>
      </c>
      <c r="B45" s="1">
        <v>11</v>
      </c>
      <c r="C45" t="s">
        <v>7</v>
      </c>
      <c r="D45" t="s">
        <v>36</v>
      </c>
      <c r="E45" t="s">
        <v>33</v>
      </c>
      <c r="F45" t="s">
        <v>47</v>
      </c>
      <c r="G45">
        <v>0.39792793176154201</v>
      </c>
      <c r="H45">
        <v>0.39408960288541173</v>
      </c>
      <c r="I45">
        <v>0.39027878638812941</v>
      </c>
      <c r="J45">
        <v>0.38649518752114559</v>
      </c>
      <c r="K45">
        <v>0.38340125149951149</v>
      </c>
      <c r="L45">
        <v>0.38031030801879268</v>
      </c>
      <c r="M45">
        <f t="shared" ref="M45:Y47" si="60">($K45*(($BL45/($K45))^((M$33-$K$33)/($BL$33-$K$33))))</f>
        <v>0.38111512476982856</v>
      </c>
      <c r="N45">
        <f t="shared" si="60"/>
        <v>0.37997717834935935</v>
      </c>
      <c r="O45">
        <f t="shared" si="60"/>
        <v>0.37884262964777271</v>
      </c>
      <c r="P45">
        <f t="shared" si="60"/>
        <v>0.37771146852004472</v>
      </c>
      <c r="Q45">
        <f t="shared" si="60"/>
        <v>0.37658368485144295</v>
      </c>
      <c r="R45">
        <f t="shared" si="60"/>
        <v>0.37545926855743567</v>
      </c>
      <c r="S45">
        <f t="shared" si="60"/>
        <v>0.37433820958360209</v>
      </c>
      <c r="T45">
        <f t="shared" si="60"/>
        <v>0.37322049790554213</v>
      </c>
      <c r="U45">
        <f t="shared" si="60"/>
        <v>0.37210612352878697</v>
      </c>
      <c r="V45">
        <f t="shared" si="60"/>
        <v>0.37099507648870955</v>
      </c>
      <c r="W45">
        <f t="shared" si="60"/>
        <v>0.36988734685043556</v>
      </c>
      <c r="X45">
        <f t="shared" si="60"/>
        <v>0.36878292470875457</v>
      </c>
      <c r="Y45">
        <f t="shared" si="60"/>
        <v>0.36768180018803148</v>
      </c>
      <c r="Z45">
        <f t="shared" ref="Z45:AN47" si="61">($Y45*(($BM45/($Y45))^((Z$33-$Y$33)/($BM$33-$Y$33))))</f>
        <v>0.34809862817510473</v>
      </c>
      <c r="AA45">
        <f t="shared" si="61"/>
        <v>0.32955847930308879</v>
      </c>
      <c r="AB45">
        <f t="shared" si="61"/>
        <v>0.31200580091321339</v>
      </c>
      <c r="AC45">
        <f t="shared" si="61"/>
        <v>0.29538799914769287</v>
      </c>
      <c r="AD45">
        <f t="shared" si="61"/>
        <v>0.27965528136045054</v>
      </c>
      <c r="AE45">
        <f t="shared" si="61"/>
        <v>0.26476050692123582</v>
      </c>
      <c r="AF45">
        <f t="shared" si="61"/>
        <v>0.25065904596609273</v>
      </c>
      <c r="AG45">
        <f t="shared" si="61"/>
        <v>0.23730864567094676</v>
      </c>
      <c r="AH45">
        <f t="shared" si="61"/>
        <v>0.2246693036476205</v>
      </c>
      <c r="AI45">
        <f t="shared" si="61"/>
        <v>0.21270314808292892</v>
      </c>
      <c r="AJ45">
        <f t="shared" si="61"/>
        <v>0.20137432426170945</v>
      </c>
      <c r="AK45">
        <f t="shared" si="61"/>
        <v>0.19064888713377101</v>
      </c>
      <c r="AL45">
        <f t="shared" si="61"/>
        <v>0.180494699602856</v>
      </c>
      <c r="AM45">
        <f t="shared" si="61"/>
        <v>0.17088133623285331</v>
      </c>
      <c r="AN45">
        <f t="shared" si="61"/>
        <v>0.16177999208273383</v>
      </c>
      <c r="AO45">
        <f t="shared" ref="AO45:BH45" si="62">AN45</f>
        <v>0.16177999208273383</v>
      </c>
      <c r="AP45">
        <f t="shared" si="62"/>
        <v>0.16177999208273383</v>
      </c>
      <c r="AQ45">
        <f t="shared" si="62"/>
        <v>0.16177999208273383</v>
      </c>
      <c r="AR45">
        <f t="shared" si="62"/>
        <v>0.16177999208273383</v>
      </c>
      <c r="AS45">
        <f t="shared" si="62"/>
        <v>0.16177999208273383</v>
      </c>
      <c r="AT45">
        <f t="shared" si="62"/>
        <v>0.16177999208273383</v>
      </c>
      <c r="AU45">
        <f t="shared" si="62"/>
        <v>0.16177999208273383</v>
      </c>
      <c r="AV45">
        <f t="shared" si="62"/>
        <v>0.16177999208273383</v>
      </c>
      <c r="AW45">
        <f t="shared" si="62"/>
        <v>0.16177999208273383</v>
      </c>
      <c r="AX45">
        <f t="shared" si="62"/>
        <v>0.16177999208273383</v>
      </c>
      <c r="AY45">
        <f t="shared" si="62"/>
        <v>0.16177999208273383</v>
      </c>
      <c r="AZ45">
        <f t="shared" si="62"/>
        <v>0.16177999208273383</v>
      </c>
      <c r="BA45">
        <f t="shared" si="62"/>
        <v>0.16177999208273383</v>
      </c>
      <c r="BB45">
        <f t="shared" si="62"/>
        <v>0.16177999208273383</v>
      </c>
      <c r="BC45">
        <f t="shared" si="62"/>
        <v>0.16177999208273383</v>
      </c>
      <c r="BD45">
        <f t="shared" si="62"/>
        <v>0.16177999208273383</v>
      </c>
      <c r="BE45">
        <f t="shared" si="62"/>
        <v>0.16177999208273383</v>
      </c>
      <c r="BF45">
        <f t="shared" si="62"/>
        <v>0.16177999208273383</v>
      </c>
      <c r="BG45">
        <f t="shared" si="62"/>
        <v>0.16177999208273383</v>
      </c>
      <c r="BH45">
        <f t="shared" si="62"/>
        <v>0.16177999208273383</v>
      </c>
      <c r="BK45">
        <f t="shared" ref="BK45:BK52" si="63">K45</f>
        <v>0.38340125149951149</v>
      </c>
      <c r="BL45">
        <f t="shared" si="37"/>
        <v>0.36768180018803148</v>
      </c>
      <c r="BM45">
        <f t="shared" si="38"/>
        <v>0.16177999208273383</v>
      </c>
      <c r="BN45">
        <f t="shared" si="39"/>
        <v>4.1000000000000002E-2</v>
      </c>
      <c r="BO45">
        <f t="shared" si="32"/>
        <v>0.56000000000000005</v>
      </c>
      <c r="BP45" t="str">
        <f t="shared" si="33"/>
        <v>-LT-Total</v>
      </c>
    </row>
    <row r="46" spans="1:68" hidden="1" x14ac:dyDescent="0.25">
      <c r="A46" t="str">
        <f t="shared" si="28"/>
        <v>freight-LT-LPG</v>
      </c>
      <c r="B46" s="1">
        <v>12</v>
      </c>
      <c r="C46" t="s">
        <v>7</v>
      </c>
      <c r="D46" t="s">
        <v>36</v>
      </c>
      <c r="E46" t="s">
        <v>33</v>
      </c>
      <c r="F46" t="s">
        <v>48</v>
      </c>
      <c r="G46">
        <v>4.9056743682290169E-2</v>
      </c>
      <c r="H46">
        <v>4.8897928281000258E-2</v>
      </c>
      <c r="I46">
        <v>4.8740251236955988E-2</v>
      </c>
      <c r="J46">
        <v>4.8583700354587152E-2</v>
      </c>
      <c r="K46">
        <v>4.8577666797892237E-2</v>
      </c>
      <c r="L46">
        <v>4.8571639077021063E-2</v>
      </c>
      <c r="M46">
        <f t="shared" si="60"/>
        <v>4.8288010198968917E-2</v>
      </c>
      <c r="N46">
        <f t="shared" si="60"/>
        <v>4.8143830226078356E-2</v>
      </c>
      <c r="O46">
        <f t="shared" si="60"/>
        <v>4.8000080750623848E-2</v>
      </c>
      <c r="P46">
        <f t="shared" si="60"/>
        <v>4.7856760487211596E-2</v>
      </c>
      <c r="Q46">
        <f t="shared" si="60"/>
        <v>4.7713868154285778E-2</v>
      </c>
      <c r="R46">
        <f t="shared" si="60"/>
        <v>4.7571402474117085E-2</v>
      </c>
      <c r="S46">
        <f t="shared" si="60"/>
        <v>4.7429362172791298E-2</v>
      </c>
      <c r="T46">
        <f t="shared" si="60"/>
        <v>4.7287745980197887E-2</v>
      </c>
      <c r="U46">
        <f t="shared" si="60"/>
        <v>4.7146552630018664E-2</v>
      </c>
      <c r="V46">
        <f t="shared" si="60"/>
        <v>4.7005780859716469E-2</v>
      </c>
      <c r="W46">
        <f t="shared" si="60"/>
        <v>4.6865429410523844E-2</v>
      </c>
      <c r="X46">
        <f t="shared" si="60"/>
        <v>4.6725497027431812E-2</v>
      </c>
      <c r="Y46">
        <f t="shared" si="60"/>
        <v>4.6585982459178651E-2</v>
      </c>
      <c r="Z46">
        <f t="shared" si="61"/>
        <v>4.410475736883495E-2</v>
      </c>
      <c r="AA46">
        <f t="shared" si="61"/>
        <v>4.1755685291564343E-2</v>
      </c>
      <c r="AB46">
        <f t="shared" si="61"/>
        <v>3.9531727599983836E-2</v>
      </c>
      <c r="AC46">
        <f t="shared" si="61"/>
        <v>3.7426220552415138E-2</v>
      </c>
      <c r="AD46">
        <f t="shared" si="61"/>
        <v>3.5432855326024096E-2</v>
      </c>
      <c r="AE46">
        <f t="shared" si="61"/>
        <v>3.3545659113418995E-2</v>
      </c>
      <c r="AF46">
        <f t="shared" si="61"/>
        <v>3.1758977226066576E-2</v>
      </c>
      <c r="AG46">
        <f t="shared" si="61"/>
        <v>3.0067456150901509E-2</v>
      </c>
      <c r="AH46">
        <f t="shared" si="61"/>
        <v>2.8466027509361141E-2</v>
      </c>
      <c r="AI46">
        <f t="shared" si="61"/>
        <v>2.6949892870781141E-2</v>
      </c>
      <c r="AJ46">
        <f t="shared" si="61"/>
        <v>2.5514509374647915E-2</v>
      </c>
      <c r="AK46">
        <f t="shared" si="61"/>
        <v>2.4155576118626971E-2</v>
      </c>
      <c r="AL46">
        <f t="shared" si="61"/>
        <v>2.2869021271581223E-2</v>
      </c>
      <c r="AM46">
        <f t="shared" si="61"/>
        <v>2.1650989872965282E-2</v>
      </c>
      <c r="AN46">
        <f t="shared" si="61"/>
        <v>2.0497832282038605E-2</v>
      </c>
      <c r="AO46">
        <f t="shared" ref="AO46:BH46" si="64">AN46</f>
        <v>2.0497832282038605E-2</v>
      </c>
      <c r="AP46">
        <f t="shared" si="64"/>
        <v>2.0497832282038605E-2</v>
      </c>
      <c r="AQ46">
        <f t="shared" si="64"/>
        <v>2.0497832282038605E-2</v>
      </c>
      <c r="AR46">
        <f t="shared" si="64"/>
        <v>2.0497832282038605E-2</v>
      </c>
      <c r="AS46">
        <f t="shared" si="64"/>
        <v>2.0497832282038605E-2</v>
      </c>
      <c r="AT46">
        <f t="shared" si="64"/>
        <v>2.0497832282038605E-2</v>
      </c>
      <c r="AU46">
        <f t="shared" si="64"/>
        <v>2.0497832282038605E-2</v>
      </c>
      <c r="AV46">
        <f t="shared" si="64"/>
        <v>2.0497832282038605E-2</v>
      </c>
      <c r="AW46">
        <f t="shared" si="64"/>
        <v>2.0497832282038605E-2</v>
      </c>
      <c r="AX46">
        <f t="shared" si="64"/>
        <v>2.0497832282038605E-2</v>
      </c>
      <c r="AY46">
        <f t="shared" si="64"/>
        <v>2.0497832282038605E-2</v>
      </c>
      <c r="AZ46">
        <f t="shared" si="64"/>
        <v>2.0497832282038605E-2</v>
      </c>
      <c r="BA46">
        <f t="shared" si="64"/>
        <v>2.0497832282038605E-2</v>
      </c>
      <c r="BB46">
        <f t="shared" si="64"/>
        <v>2.0497832282038605E-2</v>
      </c>
      <c r="BC46">
        <f t="shared" si="64"/>
        <v>2.0497832282038605E-2</v>
      </c>
      <c r="BD46">
        <f t="shared" si="64"/>
        <v>2.0497832282038605E-2</v>
      </c>
      <c r="BE46">
        <f t="shared" si="64"/>
        <v>2.0497832282038605E-2</v>
      </c>
      <c r="BF46">
        <f t="shared" si="64"/>
        <v>2.0497832282038605E-2</v>
      </c>
      <c r="BG46">
        <f t="shared" si="64"/>
        <v>2.0497832282038605E-2</v>
      </c>
      <c r="BH46">
        <f t="shared" si="64"/>
        <v>2.0497832282038605E-2</v>
      </c>
      <c r="BK46">
        <f t="shared" si="63"/>
        <v>4.8577666797892237E-2</v>
      </c>
      <c r="BL46">
        <f t="shared" si="37"/>
        <v>4.6585982459178651E-2</v>
      </c>
      <c r="BM46">
        <f t="shared" si="38"/>
        <v>2.0497832282038605E-2</v>
      </c>
      <c r="BN46">
        <f t="shared" si="39"/>
        <v>4.1000000000000002E-2</v>
      </c>
      <c r="BO46">
        <f t="shared" si="32"/>
        <v>0.56000000000000005</v>
      </c>
      <c r="BP46" t="str">
        <f t="shared" si="33"/>
        <v>-LT-Total</v>
      </c>
    </row>
    <row r="47" spans="1:68" hidden="1" x14ac:dyDescent="0.25">
      <c r="A47" t="str">
        <f t="shared" si="28"/>
        <v>freight-LT-PHEVG</v>
      </c>
      <c r="B47" s="1">
        <v>13</v>
      </c>
      <c r="C47" t="s">
        <v>7</v>
      </c>
      <c r="D47" t="s">
        <v>36</v>
      </c>
      <c r="E47" t="s">
        <v>33</v>
      </c>
      <c r="F47" t="s">
        <v>31</v>
      </c>
      <c r="G47">
        <v>1.070300514806358E-2</v>
      </c>
      <c r="H47">
        <v>1.560600273869857E-2</v>
      </c>
      <c r="I47">
        <v>2.0473856616650989E-2</v>
      </c>
      <c r="J47">
        <v>2.530694328728909E-2</v>
      </c>
      <c r="K47">
        <v>2.789301461082818E-2</v>
      </c>
      <c r="L47">
        <v>3.0476584614303932E-2</v>
      </c>
      <c r="M47">
        <f t="shared" si="60"/>
        <v>2.772669547122221E-2</v>
      </c>
      <c r="N47">
        <f t="shared" si="60"/>
        <v>2.7643908166777201E-2</v>
      </c>
      <c r="O47">
        <f t="shared" si="60"/>
        <v>2.7561368051463853E-2</v>
      </c>
      <c r="P47">
        <f t="shared" si="60"/>
        <v>2.7479074387216498E-2</v>
      </c>
      <c r="Q47">
        <f t="shared" si="60"/>
        <v>2.7397026438173211E-2</v>
      </c>
      <c r="R47">
        <f t="shared" si="60"/>
        <v>2.7315223470669236E-2</v>
      </c>
      <c r="S47">
        <f t="shared" si="60"/>
        <v>2.7233664753230413E-2</v>
      </c>
      <c r="T47">
        <f t="shared" si="60"/>
        <v>2.7152349556566639E-2</v>
      </c>
      <c r="U47">
        <f t="shared" si="60"/>
        <v>2.7071277153565356E-2</v>
      </c>
      <c r="V47">
        <f t="shared" si="60"/>
        <v>2.699044681928504E-2</v>
      </c>
      <c r="W47">
        <f t="shared" si="60"/>
        <v>2.6909857830948722E-2</v>
      </c>
      <c r="X47">
        <f t="shared" si="60"/>
        <v>2.6829509467937527E-2</v>
      </c>
      <c r="Y47">
        <f t="shared" si="60"/>
        <v>2.6749401011784225E-2</v>
      </c>
      <c r="Z47">
        <f t="shared" si="61"/>
        <v>2.5324695951624496E-2</v>
      </c>
      <c r="AA47">
        <f t="shared" si="61"/>
        <v>2.3975872385317672E-2</v>
      </c>
      <c r="AB47">
        <f t="shared" si="61"/>
        <v>2.2698888773832027E-2</v>
      </c>
      <c r="AC47">
        <f t="shared" si="61"/>
        <v>2.1489918835333792E-2</v>
      </c>
      <c r="AD47">
        <f t="shared" si="61"/>
        <v>2.0345340080331616E-2</v>
      </c>
      <c r="AE47">
        <f t="shared" si="61"/>
        <v>1.9261722957452883E-2</v>
      </c>
      <c r="AF47">
        <f t="shared" si="61"/>
        <v>1.823582057732899E-2</v>
      </c>
      <c r="AG47">
        <f t="shared" si="61"/>
        <v>1.7264558983798726E-2</v>
      </c>
      <c r="AH47">
        <f t="shared" si="61"/>
        <v>1.6345027943279047E-2</v>
      </c>
      <c r="AI47">
        <f t="shared" si="61"/>
        <v>1.5474472224704897E-2</v>
      </c>
      <c r="AJ47">
        <f t="shared" si="61"/>
        <v>1.4650283343909927E-2</v>
      </c>
      <c r="AK47">
        <f t="shared" si="61"/>
        <v>1.3869991747711297E-2</v>
      </c>
      <c r="AL47">
        <f t="shared" si="61"/>
        <v>1.3131259414279509E-2</v>
      </c>
      <c r="AM47">
        <f t="shared" si="61"/>
        <v>1.2431872847621348E-2</v>
      </c>
      <c r="AN47">
        <f t="shared" si="61"/>
        <v>1.1769736445185058E-2</v>
      </c>
      <c r="AO47">
        <f t="shared" ref="AO47:BH47" si="65">AN47</f>
        <v>1.1769736445185058E-2</v>
      </c>
      <c r="AP47">
        <f t="shared" si="65"/>
        <v>1.1769736445185058E-2</v>
      </c>
      <c r="AQ47">
        <f t="shared" si="65"/>
        <v>1.1769736445185058E-2</v>
      </c>
      <c r="AR47">
        <f t="shared" si="65"/>
        <v>1.1769736445185058E-2</v>
      </c>
      <c r="AS47">
        <f t="shared" si="65"/>
        <v>1.1769736445185058E-2</v>
      </c>
      <c r="AT47">
        <f t="shared" si="65"/>
        <v>1.1769736445185058E-2</v>
      </c>
      <c r="AU47">
        <f t="shared" si="65"/>
        <v>1.1769736445185058E-2</v>
      </c>
      <c r="AV47">
        <f t="shared" si="65"/>
        <v>1.1769736445185058E-2</v>
      </c>
      <c r="AW47">
        <f t="shared" si="65"/>
        <v>1.1769736445185058E-2</v>
      </c>
      <c r="AX47">
        <f t="shared" si="65"/>
        <v>1.1769736445185058E-2</v>
      </c>
      <c r="AY47">
        <f t="shared" si="65"/>
        <v>1.1769736445185058E-2</v>
      </c>
      <c r="AZ47">
        <f t="shared" si="65"/>
        <v>1.1769736445185058E-2</v>
      </c>
      <c r="BA47">
        <f t="shared" si="65"/>
        <v>1.1769736445185058E-2</v>
      </c>
      <c r="BB47">
        <f t="shared" si="65"/>
        <v>1.1769736445185058E-2</v>
      </c>
      <c r="BC47">
        <f t="shared" si="65"/>
        <v>1.1769736445185058E-2</v>
      </c>
      <c r="BD47">
        <f t="shared" si="65"/>
        <v>1.1769736445185058E-2</v>
      </c>
      <c r="BE47">
        <f t="shared" si="65"/>
        <v>1.1769736445185058E-2</v>
      </c>
      <c r="BF47">
        <f t="shared" si="65"/>
        <v>1.1769736445185058E-2</v>
      </c>
      <c r="BG47">
        <f t="shared" si="65"/>
        <v>1.1769736445185058E-2</v>
      </c>
      <c r="BH47">
        <f t="shared" si="65"/>
        <v>1.1769736445185058E-2</v>
      </c>
      <c r="BK47">
        <f t="shared" si="63"/>
        <v>2.789301461082818E-2</v>
      </c>
      <c r="BL47">
        <f t="shared" si="37"/>
        <v>2.6749401011784225E-2</v>
      </c>
      <c r="BM47">
        <f t="shared" si="38"/>
        <v>1.1769736445185058E-2</v>
      </c>
      <c r="BN47">
        <f t="shared" si="39"/>
        <v>4.1000000000000002E-2</v>
      </c>
      <c r="BO47">
        <f t="shared" si="32"/>
        <v>0.56000000000000005</v>
      </c>
      <c r="BP47" t="str">
        <f t="shared" si="33"/>
        <v>-LT-Total</v>
      </c>
    </row>
    <row r="48" spans="1:68" hidden="1" x14ac:dyDescent="0.25">
      <c r="A48" t="str">
        <f t="shared" si="28"/>
        <v>passenger-2W-BEV</v>
      </c>
      <c r="B48" s="1">
        <v>14</v>
      </c>
      <c r="C48" t="s">
        <v>7</v>
      </c>
      <c r="D48" t="s">
        <v>27</v>
      </c>
      <c r="E48" t="s">
        <v>35</v>
      </c>
      <c r="F48" t="s">
        <v>29</v>
      </c>
      <c r="G48">
        <v>7.0723623362927068E-3</v>
      </c>
      <c r="H48">
        <f>IF(G48=0,0.0000001,$G48)*((INDEX($N$7:$N$29,MATCH($A48,$H$7:$H$29,0))/($G48+0.00001))^((H$33-$G$33)/($Y$33-$G$33)))</f>
        <v>8.193010185814243E-3</v>
      </c>
      <c r="I48">
        <f>IF(H48=0,0.0000001,$G48)*((INDEX($N$7:$N$29,MATCH($A48,$H$7:$H$29,0))/($G48+0.00001))^((I$33-$G$33)/($Y$33-$G$33)))</f>
        <v>9.491229763553476E-3</v>
      </c>
      <c r="J48">
        <f>IF(I48=0,0.0000001,$G48)*((INDEX($N$7:$N$29,MATCH($A48,$H$7:$H$29,0))/($G48+0.00001))^((J$33-$G$33)/($Y$33-$G$33)))</f>
        <v>1.0995158114234743E-2</v>
      </c>
      <c r="K48">
        <f>IF(J48=0,0.0000001,$G48)*((INDEX($N$7:$N$29,MATCH($A48,$H$7:$H$29,0))/($G48+0.00001))^((K$33-$G$33)/($Y$33-$G$33)))</f>
        <v>1.2737390724777913E-2</v>
      </c>
      <c r="L48">
        <f t="shared" ref="L48:Y48" si="66">IF(K48=0,0.0000001,K48)*((INDEX($N$7:$N$29,MATCH($A48,$H$7:$H$28,0))/IF(K48=0,0.0000001,K48))^((L$33-$K$33)/($Y$33-$K$33)))</f>
        <v>1.4757177283960133E-2</v>
      </c>
      <c r="M48">
        <f t="shared" si="66"/>
        <v>1.9396220370408744E-2</v>
      </c>
      <c r="N48">
        <f t="shared" si="66"/>
        <v>2.7564438976067002E-2</v>
      </c>
      <c r="O48">
        <f t="shared" si="66"/>
        <v>3.9833585356249507E-2</v>
      </c>
      <c r="P48">
        <f t="shared" si="66"/>
        <v>5.5337236924932906E-2</v>
      </c>
      <c r="Q48">
        <f t="shared" si="66"/>
        <v>7.1310394690001166E-2</v>
      </c>
      <c r="R48">
        <f t="shared" si="66"/>
        <v>8.4445482229661736E-2</v>
      </c>
      <c r="S48">
        <f t="shared" si="66"/>
        <v>9.3010665428646735E-2</v>
      </c>
      <c r="T48">
        <f t="shared" si="66"/>
        <v>9.7445479493836626E-2</v>
      </c>
      <c r="U48">
        <f t="shared" si="66"/>
        <v>9.9263379331208171E-2</v>
      </c>
      <c r="V48">
        <f t="shared" si="66"/>
        <v>9.9841693911600568E-2</v>
      </c>
      <c r="W48">
        <f t="shared" si="66"/>
        <v>9.9977369486103307E-2</v>
      </c>
      <c r="X48">
        <f t="shared" si="66"/>
        <v>9.9998383364854559E-2</v>
      </c>
      <c r="Y48">
        <f t="shared" si="66"/>
        <v>0.1</v>
      </c>
      <c r="Z48">
        <f t="shared" ref="Z48:AN48" si="67">IF(Y48=0,0.0000001,$Y48)*((INDEX($O$7:$O$29,MATCH($A48,$H$7:$H$28,0))/IF(Y48=0,0.0000001,$Y48))^((Z$33-$Y$33)/($AN$33-$Y$33)))</f>
        <v>0.11132635768448035</v>
      </c>
      <c r="AA48">
        <f t="shared" si="67"/>
        <v>0.12393557915292855</v>
      </c>
      <c r="AB48">
        <f t="shared" si="67"/>
        <v>0.13797296614612151</v>
      </c>
      <c r="AC48">
        <f t="shared" si="67"/>
        <v>0.15360027779971819</v>
      </c>
      <c r="AD48">
        <f t="shared" si="67"/>
        <v>0.1709975946676697</v>
      </c>
      <c r="AE48">
        <f t="shared" si="67"/>
        <v>0.19036539387158788</v>
      </c>
      <c r="AF48">
        <f t="shared" si="67"/>
        <v>0.21192685928895372</v>
      </c>
      <c r="AG48">
        <f t="shared" si="67"/>
        <v>0.23593045340150598</v>
      </c>
      <c r="AH48">
        <f t="shared" si="67"/>
        <v>0.26265278044037671</v>
      </c>
      <c r="AI48">
        <f t="shared" si="67"/>
        <v>0.29240177382128657</v>
      </c>
      <c r="AJ48">
        <f t="shared" si="67"/>
        <v>0.32552024460005069</v>
      </c>
      <c r="AK48">
        <f t="shared" si="67"/>
        <v>0.36238983183884782</v>
      </c>
      <c r="AL48">
        <f t="shared" si="67"/>
        <v>0.4034354004051024</v>
      </c>
      <c r="AM48">
        <f t="shared" si="67"/>
        <v>0.44912993688079983</v>
      </c>
      <c r="AN48">
        <f t="shared" si="67"/>
        <v>0.5</v>
      </c>
      <c r="AO48">
        <f t="shared" ref="AO48:BH48" si="68">IF(AN48=0,0.0000001,$G48)*((INDEX($N$7:$N$29,MATCH($A48,$H$7:$H$29,0))/($G48+0.00001))^((AO$33-$G$33)/($Y$33-$G$33)))</f>
        <v>1.0506310583014296</v>
      </c>
      <c r="AP48">
        <f t="shared" si="68"/>
        <v>1.2171083087788437</v>
      </c>
      <c r="AQ48">
        <f t="shared" si="68"/>
        <v>1.4099646337253939</v>
      </c>
      <c r="AR48">
        <f t="shared" si="68"/>
        <v>1.633379916986184</v>
      </c>
      <c r="AS48">
        <f t="shared" si="68"/>
        <v>1.8921963639361781</v>
      </c>
      <c r="AT48">
        <f t="shared" si="68"/>
        <v>2.1920234493268693</v>
      </c>
      <c r="AU48">
        <f t="shared" si="68"/>
        <v>2.5393594945946827</v>
      </c>
      <c r="AV48">
        <f t="shared" si="68"/>
        <v>2.9417325096446061</v>
      </c>
      <c r="AW48">
        <f t="shared" si="68"/>
        <v>3.407863351652471</v>
      </c>
      <c r="AX48">
        <f t="shared" si="68"/>
        <v>3.9478547371185178</v>
      </c>
      <c r="AY48">
        <f t="shared" si="68"/>
        <v>4.5734102037371072</v>
      </c>
      <c r="AZ48">
        <f t="shared" si="68"/>
        <v>5.298087767766499</v>
      </c>
      <c r="BA48">
        <f t="shared" si="68"/>
        <v>6.1375937745580185</v>
      </c>
      <c r="BB48">
        <f t="shared" si="68"/>
        <v>7.1101233110326341</v>
      </c>
      <c r="BC48">
        <f t="shared" si="68"/>
        <v>8.2367545580564396</v>
      </c>
      <c r="BD48">
        <f t="shared" si="68"/>
        <v>9.5419056297365792</v>
      </c>
      <c r="BE48">
        <f t="shared" si="68"/>
        <v>11.053863800972895</v>
      </c>
      <c r="BF48">
        <f t="shared" si="68"/>
        <v>12.805398593512626</v>
      </c>
      <c r="BG48">
        <f t="shared" si="68"/>
        <v>14.83447200826761</v>
      </c>
      <c r="BH48">
        <f t="shared" si="68"/>
        <v>17.185061297159574</v>
      </c>
      <c r="BK48">
        <f t="shared" si="63"/>
        <v>1.2737390724777913E-2</v>
      </c>
      <c r="BL48">
        <f t="shared" si="37"/>
        <v>1.1450914261575344E-2</v>
      </c>
      <c r="BM48">
        <f t="shared" si="38"/>
        <v>2.8627285653938361E-3</v>
      </c>
      <c r="BN48">
        <f t="shared" si="39"/>
        <v>0.10100000000000001</v>
      </c>
      <c r="BO48">
        <f t="shared" si="32"/>
        <v>0.75</v>
      </c>
      <c r="BP48" t="str">
        <f t="shared" si="33"/>
        <v>-2W-Total</v>
      </c>
    </row>
    <row r="49" spans="1:68" hidden="1" x14ac:dyDescent="0.25">
      <c r="A49" t="str">
        <f t="shared" si="28"/>
        <v>passenger-2W-G</v>
      </c>
      <c r="B49" s="1">
        <v>15</v>
      </c>
      <c r="C49" t="s">
        <v>7</v>
      </c>
      <c r="D49" t="s">
        <v>27</v>
      </c>
      <c r="E49" t="s">
        <v>35</v>
      </c>
      <c r="F49" t="s">
        <v>47</v>
      </c>
      <c r="G49">
        <v>0.99292763766370717</v>
      </c>
      <c r="H49">
        <v>0.98950744484710129</v>
      </c>
      <c r="I49">
        <v>0.98610093420644285</v>
      </c>
      <c r="J49">
        <v>0.98270802380413924</v>
      </c>
      <c r="K49">
        <v>0.98111743686168573</v>
      </c>
      <c r="L49">
        <v>0.97952741383187247</v>
      </c>
      <c r="M49">
        <f t="shared" ref="M49:Y49" si="69">($K49*(($BL49/($K49))^((M$33-$K$33)/($BL$33-$K$33))))</f>
        <v>0.96630724546899482</v>
      </c>
      <c r="N49">
        <f t="shared" si="69"/>
        <v>0.95898619810266972</v>
      </c>
      <c r="O49">
        <f t="shared" si="69"/>
        <v>0.95172061729192647</v>
      </c>
      <c r="P49">
        <f t="shared" si="69"/>
        <v>0.94451008280470883</v>
      </c>
      <c r="Q49">
        <f t="shared" si="69"/>
        <v>0.93735417759277095</v>
      </c>
      <c r="R49">
        <f t="shared" si="69"/>
        <v>0.9302524877675552</v>
      </c>
      <c r="S49">
        <f t="shared" si="69"/>
        <v>0.92320460257625392</v>
      </c>
      <c r="T49">
        <f t="shared" si="69"/>
        <v>0.91621011437805178</v>
      </c>
      <c r="U49">
        <f t="shared" si="69"/>
        <v>0.90926861862054831</v>
      </c>
      <c r="V49">
        <f t="shared" si="69"/>
        <v>0.90237971381635929</v>
      </c>
      <c r="W49">
        <f t="shared" si="69"/>
        <v>0.89554300151989485</v>
      </c>
      <c r="X49">
        <f t="shared" si="69"/>
        <v>0.88875808630431463</v>
      </c>
      <c r="Y49">
        <f t="shared" si="69"/>
        <v>0.88202457573865545</v>
      </c>
      <c r="Z49">
        <f t="shared" ref="Z49:AN49" si="70">($Y49*(($BM49/($Y49))^((Z$33-$Y$33)/($BM$33-$Y$33))))</f>
        <v>0.80416164116195232</v>
      </c>
      <c r="AA49">
        <f t="shared" si="70"/>
        <v>0.73317225268323494</v>
      </c>
      <c r="AB49">
        <f t="shared" si="70"/>
        <v>0.66844963075819275</v>
      </c>
      <c r="AC49">
        <f t="shared" si="70"/>
        <v>0.60944056083068054</v>
      </c>
      <c r="AD49">
        <f t="shared" si="70"/>
        <v>0.55564066474886342</v>
      </c>
      <c r="AE49">
        <f t="shared" si="70"/>
        <v>0.50659008960897567</v>
      </c>
      <c r="AF49">
        <f t="shared" si="70"/>
        <v>0.46186957717722532</v>
      </c>
      <c r="AG49">
        <f t="shared" si="70"/>
        <v>0.42109688029335124</v>
      </c>
      <c r="AH49">
        <f t="shared" si="70"/>
        <v>0.38392349562515571</v>
      </c>
      <c r="AI49">
        <f t="shared" si="70"/>
        <v>0.35003168484733665</v>
      </c>
      <c r="AJ49">
        <f t="shared" si="70"/>
        <v>0.31913175878323924</v>
      </c>
      <c r="AK49">
        <f t="shared" si="70"/>
        <v>0.29095960129581544</v>
      </c>
      <c r="AL49">
        <f t="shared" si="70"/>
        <v>0.26527441176332739</v>
      </c>
      <c r="AM49">
        <f t="shared" si="70"/>
        <v>0.24185664684367794</v>
      </c>
      <c r="AN49">
        <f t="shared" si="70"/>
        <v>0.22050614393466386</v>
      </c>
      <c r="AO49">
        <f t="shared" ref="AO49:BH49" si="71">AN49</f>
        <v>0.22050614393466386</v>
      </c>
      <c r="AP49">
        <f t="shared" si="71"/>
        <v>0.22050614393466386</v>
      </c>
      <c r="AQ49">
        <f t="shared" si="71"/>
        <v>0.22050614393466386</v>
      </c>
      <c r="AR49">
        <f t="shared" si="71"/>
        <v>0.22050614393466386</v>
      </c>
      <c r="AS49">
        <f t="shared" si="71"/>
        <v>0.22050614393466386</v>
      </c>
      <c r="AT49">
        <f t="shared" si="71"/>
        <v>0.22050614393466386</v>
      </c>
      <c r="AU49">
        <f t="shared" si="71"/>
        <v>0.22050614393466386</v>
      </c>
      <c r="AV49">
        <f t="shared" si="71"/>
        <v>0.22050614393466386</v>
      </c>
      <c r="AW49">
        <f t="shared" si="71"/>
        <v>0.22050614393466386</v>
      </c>
      <c r="AX49">
        <f t="shared" si="71"/>
        <v>0.22050614393466386</v>
      </c>
      <c r="AY49">
        <f t="shared" si="71"/>
        <v>0.22050614393466386</v>
      </c>
      <c r="AZ49">
        <f t="shared" si="71"/>
        <v>0.22050614393466386</v>
      </c>
      <c r="BA49">
        <f t="shared" si="71"/>
        <v>0.22050614393466386</v>
      </c>
      <c r="BB49">
        <f t="shared" si="71"/>
        <v>0.22050614393466386</v>
      </c>
      <c r="BC49">
        <f t="shared" si="71"/>
        <v>0.22050614393466386</v>
      </c>
      <c r="BD49">
        <f t="shared" si="71"/>
        <v>0.22050614393466386</v>
      </c>
      <c r="BE49">
        <f t="shared" si="71"/>
        <v>0.22050614393466386</v>
      </c>
      <c r="BF49">
        <f t="shared" si="71"/>
        <v>0.22050614393466386</v>
      </c>
      <c r="BG49">
        <f t="shared" si="71"/>
        <v>0.22050614393466386</v>
      </c>
      <c r="BH49">
        <f t="shared" si="71"/>
        <v>0.22050614393466386</v>
      </c>
      <c r="BK49">
        <f t="shared" si="63"/>
        <v>0.98111743686168573</v>
      </c>
      <c r="BL49">
        <f t="shared" si="37"/>
        <v>0.88202457573865545</v>
      </c>
      <c r="BM49">
        <f t="shared" si="38"/>
        <v>0.22050614393466386</v>
      </c>
      <c r="BN49">
        <f t="shared" si="39"/>
        <v>0.10100000000000001</v>
      </c>
      <c r="BO49">
        <f t="shared" si="32"/>
        <v>0.75</v>
      </c>
      <c r="BP49" t="str">
        <f t="shared" si="33"/>
        <v>-2W-Total</v>
      </c>
    </row>
    <row r="50" spans="1:68" hidden="1" x14ac:dyDescent="0.25">
      <c r="A50" t="str">
        <f t="shared" si="28"/>
        <v>passenger-BUS-BEV</v>
      </c>
      <c r="B50" s="1">
        <v>16</v>
      </c>
      <c r="C50" t="s">
        <v>7</v>
      </c>
      <c r="D50" t="s">
        <v>27</v>
      </c>
      <c r="E50" t="s">
        <v>34</v>
      </c>
      <c r="F50" t="s">
        <v>29</v>
      </c>
      <c r="G50">
        <v>5.7885322344865733E-3</v>
      </c>
      <c r="H50">
        <f>IF(G50=0,0.0000001,$G50)*((INDEX($N$7:$N$29,MATCH($A50,$H$7:$H$29,0))/($G50+0.00001))^((H$33-$G$33)/($Y$33-$G$33)))</f>
        <v>6.7806762245201397E-3</v>
      </c>
      <c r="I50">
        <f>IF(H50=0,0.0000001,$G50)*((INDEX($N$7:$N$29,MATCH($A50,$H$7:$H$29,0))/($G50+0.00001))^((I$33-$G$33)/($Y$33-$G$33)))</f>
        <v>7.9428719059125661E-3</v>
      </c>
      <c r="J50">
        <f>IF(I50=0,0.0000001,$G50)*((INDEX($N$7:$N$29,MATCH($A50,$H$7:$H$29,0))/($G50+0.00001))^((J$33-$G$33)/($Y$33-$G$33)))</f>
        <v>9.3042658320114484E-3</v>
      </c>
      <c r="K50">
        <f>IF(J50=0,0.0000001,$G50)*((INDEX($N$7:$N$29,MATCH($A50,$H$7:$H$29,0))/($G50+0.00001))^((K$33-$G$33)/($Y$33-$G$33)))</f>
        <v>1.0899000222865817E-2</v>
      </c>
      <c r="L50">
        <f t="shared" ref="L50:Y50" si="72">IF(K50=0,0.0000001,K50)*((INDEX($N$7:$N$29,MATCH($A50,$H$7:$H$28,0))/IF(K50=0,0.0000001,K50))^((L$33-$K$33)/($Y$33-$K$33)))</f>
        <v>1.2768643365363352E-2</v>
      </c>
      <c r="M50">
        <f t="shared" si="72"/>
        <v>1.7133195213308777E-2</v>
      </c>
      <c r="N50">
        <f t="shared" si="72"/>
        <v>2.5004366550745876E-2</v>
      </c>
      <c r="O50">
        <f t="shared" si="72"/>
        <v>3.7154491876695325E-2</v>
      </c>
      <c r="P50">
        <f t="shared" si="72"/>
        <v>5.2914988948314326E-2</v>
      </c>
      <c r="Q50">
        <f t="shared" si="72"/>
        <v>6.9509630038287917E-2</v>
      </c>
      <c r="R50">
        <f t="shared" si="72"/>
        <v>8.3372435515755405E-2</v>
      </c>
      <c r="S50">
        <f t="shared" si="72"/>
        <v>9.2502292288302784E-2</v>
      </c>
      <c r="T50">
        <f t="shared" si="72"/>
        <v>9.7254925472161108E-2</v>
      </c>
      <c r="U50">
        <f t="shared" si="72"/>
        <v>9.9207880865811435E-2</v>
      </c>
      <c r="V50">
        <f t="shared" si="72"/>
        <v>9.9829729468437337E-2</v>
      </c>
      <c r="W50">
        <f t="shared" si="72"/>
        <v>9.9975657869378579E-2</v>
      </c>
      <c r="X50">
        <f t="shared" si="72"/>
        <v>9.9998261079848036E-2</v>
      </c>
      <c r="Y50">
        <f t="shared" si="72"/>
        <v>0.1</v>
      </c>
      <c r="Z50">
        <f t="shared" ref="Z50:AN50" si="73">IF(Y50=0,0.0000001,$Y50)*((INDEX($O$7:$O$29,MATCH($A50,$H$7:$H$28,0))/IF(Y50=0,0.0000001,$Y50))^((Z$33-$Y$33)/($AN$33-$Y$33)))</f>
        <v>0.10871042734041599</v>
      </c>
      <c r="AA50">
        <f t="shared" si="73"/>
        <v>0.11817957012535862</v>
      </c>
      <c r="AB50">
        <f t="shared" si="73"/>
        <v>0.12847351571234394</v>
      </c>
      <c r="AC50">
        <f t="shared" si="73"/>
        <v>0.13966410795014556</v>
      </c>
      <c r="AD50">
        <f t="shared" si="73"/>
        <v>0.15182944859378311</v>
      </c>
      <c r="AE50">
        <f t="shared" si="73"/>
        <v>0.16505444239489883</v>
      </c>
      <c r="AF50">
        <f t="shared" si="73"/>
        <v>0.17943138967183525</v>
      </c>
      <c r="AG50">
        <f t="shared" si="73"/>
        <v>0.19506063049509911</v>
      </c>
      <c r="AH50">
        <f t="shared" si="73"/>
        <v>0.212051244984132</v>
      </c>
      <c r="AI50">
        <f t="shared" si="73"/>
        <v>0.23052181460292231</v>
      </c>
      <c r="AJ50">
        <f t="shared" si="73"/>
        <v>0.2506012497677183</v>
      </c>
      <c r="AK50">
        <f t="shared" si="73"/>
        <v>0.27242968954290975</v>
      </c>
      <c r="AL50">
        <f t="shared" si="73"/>
        <v>0.29615947970426576</v>
      </c>
      <c r="AM50">
        <f t="shared" si="73"/>
        <v>0.32195623599565981</v>
      </c>
      <c r="AN50">
        <f t="shared" si="73"/>
        <v>0.35</v>
      </c>
      <c r="AO50">
        <f t="shared" ref="AO50:BH50" si="74">IF(AN50=0,0.0000001,$G50)*((INDEX($N$7:$N$29,MATCH($A50,$H$7:$H$29,0))/($G50+0.00001))^((AO$33-$G$33)/($Y$33-$G$33)))</f>
        <v>1.254651764811711</v>
      </c>
      <c r="AP50">
        <f t="shared" si="74"/>
        <v>1.4696968155461227</v>
      </c>
      <c r="AQ50">
        <f t="shared" si="74"/>
        <v>1.7216002003158013</v>
      </c>
      <c r="AR50">
        <f t="shared" si="74"/>
        <v>2.016679371130059</v>
      </c>
      <c r="AS50">
        <f t="shared" si="74"/>
        <v>2.3623345798841715</v>
      </c>
      <c r="AT50">
        <f t="shared" si="74"/>
        <v>2.7672344683078607</v>
      </c>
      <c r="AU50">
        <f t="shared" si="74"/>
        <v>3.2415334676964189</v>
      </c>
      <c r="AV50">
        <f t="shared" si="74"/>
        <v>3.7971264605637924</v>
      </c>
      <c r="AW50">
        <f t="shared" si="74"/>
        <v>4.4479470908439911</v>
      </c>
      <c r="AX50">
        <f t="shared" si="74"/>
        <v>5.2103172039231938</v>
      </c>
      <c r="AY50">
        <f t="shared" si="74"/>
        <v>6.1033561800634804</v>
      </c>
      <c r="AZ50">
        <f t="shared" si="74"/>
        <v>7.1494604268374093</v>
      </c>
      <c r="BA50">
        <f t="shared" si="74"/>
        <v>8.3748650557016173</v>
      </c>
      <c r="BB50">
        <f t="shared" si="74"/>
        <v>9.8103018289225066</v>
      </c>
      <c r="BC50">
        <f t="shared" si="74"/>
        <v>11.491769877418921</v>
      </c>
      <c r="BD50">
        <f t="shared" si="74"/>
        <v>13.461438518253802</v>
      </c>
      <c r="BE50">
        <f t="shared" si="74"/>
        <v>15.768704813416175</v>
      </c>
      <c r="BF50">
        <f t="shared" si="74"/>
        <v>18.47143239227227</v>
      </c>
      <c r="BG50">
        <f t="shared" si="74"/>
        <v>21.637402605951092</v>
      </c>
      <c r="BH50">
        <f t="shared" si="74"/>
        <v>25.34601440697616</v>
      </c>
      <c r="BK50">
        <f t="shared" si="63"/>
        <v>1.0899000222865817E-2</v>
      </c>
      <c r="BL50">
        <f t="shared" si="37"/>
        <v>9.7982012003563698E-3</v>
      </c>
      <c r="BM50">
        <f t="shared" si="38"/>
        <v>3.9192804801425479E-3</v>
      </c>
      <c r="BN50">
        <f t="shared" si="39"/>
        <v>0.10100000000000001</v>
      </c>
      <c r="BO50">
        <f t="shared" si="32"/>
        <v>0.6</v>
      </c>
      <c r="BP50" t="str">
        <f t="shared" si="33"/>
        <v>-BUS-Total</v>
      </c>
    </row>
    <row r="51" spans="1:68" hidden="1" x14ac:dyDescent="0.25">
      <c r="A51" t="str">
        <f t="shared" si="28"/>
        <v>passenger-BUS-CNG</v>
      </c>
      <c r="B51" s="1">
        <v>17</v>
      </c>
      <c r="C51" t="s">
        <v>7</v>
      </c>
      <c r="D51" t="s">
        <v>27</v>
      </c>
      <c r="E51" t="s">
        <v>34</v>
      </c>
      <c r="F51" t="s">
        <v>45</v>
      </c>
      <c r="G51">
        <v>2.8942661172432871E-3</v>
      </c>
      <c r="H51">
        <v>4.3697878105228311E-3</v>
      </c>
      <c r="I51">
        <v>5.8647335445646794E-3</v>
      </c>
      <c r="J51">
        <v>7.3794894131774362E-3</v>
      </c>
      <c r="K51">
        <v>8.8480331101725845E-3</v>
      </c>
      <c r="L51">
        <v>1.031413965090152E-2</v>
      </c>
      <c r="M51">
        <f t="shared" ref="M51:Y52" si="75">($K51*(($BL51/($K51))^((M$33-$K$33)/($BL$33-$K$33))))</f>
        <v>8.7144700331267984E-3</v>
      </c>
      <c r="N51">
        <f t="shared" si="75"/>
        <v>8.6484464695199895E-3</v>
      </c>
      <c r="O51">
        <f t="shared" si="75"/>
        <v>8.582923121179831E-3</v>
      </c>
      <c r="P51">
        <f t="shared" si="75"/>
        <v>8.5178961983182651E-3</v>
      </c>
      <c r="Q51">
        <f t="shared" si="75"/>
        <v>8.4533619398598579E-3</v>
      </c>
      <c r="R51">
        <f t="shared" si="75"/>
        <v>8.3893166132242621E-3</v>
      </c>
      <c r="S51">
        <f t="shared" si="75"/>
        <v>8.3257565141103378E-3</v>
      </c>
      <c r="T51">
        <f t="shared" si="75"/>
        <v>8.2626779662818891E-3</v>
      </c>
      <c r="U51">
        <f t="shared" si="75"/>
        <v>8.2000773213550468E-3</v>
      </c>
      <c r="V51">
        <f t="shared" si="75"/>
        <v>8.1379509585872371E-3</v>
      </c>
      <c r="W51">
        <f t="shared" si="75"/>
        <v>8.0762952846677762E-3</v>
      </c>
      <c r="X51">
        <f t="shared" si="75"/>
        <v>8.0151067335100298E-3</v>
      </c>
      <c r="Y51">
        <f t="shared" si="75"/>
        <v>7.9543817660451543E-3</v>
      </c>
      <c r="Z51">
        <f t="shared" ref="Z51:AN52" si="76">($Y51*(($BM51/($Y51))^((Z$33-$Y$33)/($BM$33-$Y$33))))</f>
        <v>7.4830232907296384E-3</v>
      </c>
      <c r="AA51">
        <f t="shared" si="76"/>
        <v>7.0395964408737121E-3</v>
      </c>
      <c r="AB51">
        <f t="shared" si="76"/>
        <v>6.6224460522198688E-3</v>
      </c>
      <c r="AC51">
        <f t="shared" si="76"/>
        <v>6.2300150417598796E-3</v>
      </c>
      <c r="AD51">
        <f t="shared" si="76"/>
        <v>5.8608385956642186E-3</v>
      </c>
      <c r="AE51">
        <f t="shared" si="76"/>
        <v>5.5135387016215249E-3</v>
      </c>
      <c r="AF51">
        <f t="shared" si="76"/>
        <v>5.1868190051791024E-3</v>
      </c>
      <c r="AG51">
        <f t="shared" si="76"/>
        <v>4.8794599708849359E-3</v>
      </c>
      <c r="AH51">
        <f t="shared" si="76"/>
        <v>4.5903143301693605E-3</v>
      </c>
      <c r="AI51">
        <f t="shared" si="76"/>
        <v>4.3183027989748546E-3</v>
      </c>
      <c r="AJ51">
        <f t="shared" si="76"/>
        <v>4.0624100491493034E-3</v>
      </c>
      <c r="AK51">
        <f t="shared" si="76"/>
        <v>3.8216809185652816E-3</v>
      </c>
      <c r="AL51">
        <f t="shared" si="76"/>
        <v>3.5952168458190017E-3</v>
      </c>
      <c r="AM51">
        <f t="shared" si="76"/>
        <v>3.3821725162008539E-3</v>
      </c>
      <c r="AN51">
        <f t="shared" si="76"/>
        <v>3.181752706418062E-3</v>
      </c>
      <c r="AO51">
        <f t="shared" ref="AO51:BH51" si="77">AN51</f>
        <v>3.181752706418062E-3</v>
      </c>
      <c r="AP51">
        <f t="shared" si="77"/>
        <v>3.181752706418062E-3</v>
      </c>
      <c r="AQ51">
        <f t="shared" si="77"/>
        <v>3.181752706418062E-3</v>
      </c>
      <c r="AR51">
        <f t="shared" si="77"/>
        <v>3.181752706418062E-3</v>
      </c>
      <c r="AS51">
        <f t="shared" si="77"/>
        <v>3.181752706418062E-3</v>
      </c>
      <c r="AT51">
        <f t="shared" si="77"/>
        <v>3.181752706418062E-3</v>
      </c>
      <c r="AU51">
        <f t="shared" si="77"/>
        <v>3.181752706418062E-3</v>
      </c>
      <c r="AV51">
        <f t="shared" si="77"/>
        <v>3.181752706418062E-3</v>
      </c>
      <c r="AW51">
        <f t="shared" si="77"/>
        <v>3.181752706418062E-3</v>
      </c>
      <c r="AX51">
        <f t="shared" si="77"/>
        <v>3.181752706418062E-3</v>
      </c>
      <c r="AY51">
        <f t="shared" si="77"/>
        <v>3.181752706418062E-3</v>
      </c>
      <c r="AZ51">
        <f t="shared" si="77"/>
        <v>3.181752706418062E-3</v>
      </c>
      <c r="BA51">
        <f t="shared" si="77"/>
        <v>3.181752706418062E-3</v>
      </c>
      <c r="BB51">
        <f t="shared" si="77"/>
        <v>3.181752706418062E-3</v>
      </c>
      <c r="BC51">
        <f t="shared" si="77"/>
        <v>3.181752706418062E-3</v>
      </c>
      <c r="BD51">
        <f t="shared" si="77"/>
        <v>3.181752706418062E-3</v>
      </c>
      <c r="BE51">
        <f t="shared" si="77"/>
        <v>3.181752706418062E-3</v>
      </c>
      <c r="BF51">
        <f t="shared" si="77"/>
        <v>3.181752706418062E-3</v>
      </c>
      <c r="BG51">
        <f t="shared" si="77"/>
        <v>3.181752706418062E-3</v>
      </c>
      <c r="BH51">
        <f t="shared" si="77"/>
        <v>3.181752706418062E-3</v>
      </c>
      <c r="BK51">
        <f t="shared" si="63"/>
        <v>8.8480331101725845E-3</v>
      </c>
      <c r="BL51">
        <f t="shared" si="37"/>
        <v>7.9543817660451543E-3</v>
      </c>
      <c r="BM51">
        <f t="shared" si="38"/>
        <v>3.181752706418062E-3</v>
      </c>
      <c r="BN51">
        <f t="shared" si="39"/>
        <v>0.10100000000000001</v>
      </c>
      <c r="BO51">
        <f t="shared" si="32"/>
        <v>0.6</v>
      </c>
      <c r="BP51" t="str">
        <f t="shared" si="33"/>
        <v>-BUS-Total</v>
      </c>
    </row>
    <row r="52" spans="1:68" hidden="1" x14ac:dyDescent="0.25">
      <c r="A52" t="str">
        <f t="shared" si="28"/>
        <v>passenger-BUS-D</v>
      </c>
      <c r="B52" s="1">
        <v>18</v>
      </c>
      <c r="C52" t="s">
        <v>7</v>
      </c>
      <c r="D52" t="s">
        <v>27</v>
      </c>
      <c r="E52" t="s">
        <v>34</v>
      </c>
      <c r="F52" t="s">
        <v>46</v>
      </c>
      <c r="G52">
        <v>0.9308270397978855</v>
      </c>
      <c r="H52">
        <v>0.93124867178110737</v>
      </c>
      <c r="I52">
        <v>0.93167585420582144</v>
      </c>
      <c r="J52">
        <v>0.93210869739876778</v>
      </c>
      <c r="K52">
        <v>0.9258239890930533</v>
      </c>
      <c r="L52">
        <v>0.91954971072296809</v>
      </c>
      <c r="M52">
        <f t="shared" si="75"/>
        <v>0.91184846490068727</v>
      </c>
      <c r="N52">
        <f t="shared" si="75"/>
        <v>0.90494001437032956</v>
      </c>
      <c r="O52">
        <f t="shared" si="75"/>
        <v>0.89808390443226049</v>
      </c>
      <c r="P52">
        <f t="shared" si="75"/>
        <v>0.89127973853770404</v>
      </c>
      <c r="Q52">
        <f t="shared" si="75"/>
        <v>0.88452712314226278</v>
      </c>
      <c r="R52">
        <f t="shared" si="75"/>
        <v>0.87782566768315484</v>
      </c>
      <c r="S52">
        <f t="shared" si="75"/>
        <v>0.87117498455662479</v>
      </c>
      <c r="T52">
        <f t="shared" si="75"/>
        <v>0.86457468909552526</v>
      </c>
      <c r="U52">
        <f t="shared" si="75"/>
        <v>0.85802439954706777</v>
      </c>
      <c r="V52">
        <f t="shared" si="75"/>
        <v>0.85152373705074358</v>
      </c>
      <c r="W52">
        <f t="shared" si="75"/>
        <v>0.84507232561640933</v>
      </c>
      <c r="X52">
        <f t="shared" si="75"/>
        <v>0.83866979210254178</v>
      </c>
      <c r="Y52">
        <f t="shared" si="75"/>
        <v>0.83231576619465497</v>
      </c>
      <c r="Z52">
        <f t="shared" si="76"/>
        <v>0.78299463702666994</v>
      </c>
      <c r="AA52">
        <f t="shared" si="76"/>
        <v>0.73659616519764981</v>
      </c>
      <c r="AB52">
        <f t="shared" si="76"/>
        <v>0.69294716071650764</v>
      </c>
      <c r="AC52">
        <f t="shared" si="76"/>
        <v>0.65188469643501945</v>
      </c>
      <c r="AD52">
        <f t="shared" si="76"/>
        <v>0.61325549989522332</v>
      </c>
      <c r="AE52">
        <f t="shared" si="76"/>
        <v>0.57691538121454966</v>
      </c>
      <c r="AF52">
        <f t="shared" si="76"/>
        <v>0.54272869487317188</v>
      </c>
      <c r="AG52">
        <f t="shared" si="76"/>
        <v>0.51056783339460732</v>
      </c>
      <c r="AH52">
        <f t="shared" si="76"/>
        <v>0.48031275102964771</v>
      </c>
      <c r="AI52">
        <f t="shared" si="76"/>
        <v>0.45185051566569184</v>
      </c>
      <c r="AJ52">
        <f t="shared" si="76"/>
        <v>0.42507488728890552</v>
      </c>
      <c r="AK52">
        <f t="shared" si="76"/>
        <v>0.39988592142575052</v>
      </c>
      <c r="AL52">
        <f t="shared" si="76"/>
        <v>0.37618959608366209</v>
      </c>
      <c r="AM52">
        <f t="shared" si="76"/>
        <v>0.35389746079836798</v>
      </c>
      <c r="AN52">
        <f t="shared" si="76"/>
        <v>0.33292630647786203</v>
      </c>
      <c r="AO52">
        <f t="shared" ref="AO52:BH52" si="78">AN52</f>
        <v>0.33292630647786203</v>
      </c>
      <c r="AP52">
        <f t="shared" si="78"/>
        <v>0.33292630647786203</v>
      </c>
      <c r="AQ52">
        <f t="shared" si="78"/>
        <v>0.33292630647786203</v>
      </c>
      <c r="AR52">
        <f t="shared" si="78"/>
        <v>0.33292630647786203</v>
      </c>
      <c r="AS52">
        <f t="shared" si="78"/>
        <v>0.33292630647786203</v>
      </c>
      <c r="AT52">
        <f t="shared" si="78"/>
        <v>0.33292630647786203</v>
      </c>
      <c r="AU52">
        <f t="shared" si="78"/>
        <v>0.33292630647786203</v>
      </c>
      <c r="AV52">
        <f t="shared" si="78"/>
        <v>0.33292630647786203</v>
      </c>
      <c r="AW52">
        <f t="shared" si="78"/>
        <v>0.33292630647786203</v>
      </c>
      <c r="AX52">
        <f t="shared" si="78"/>
        <v>0.33292630647786203</v>
      </c>
      <c r="AY52">
        <f t="shared" si="78"/>
        <v>0.33292630647786203</v>
      </c>
      <c r="AZ52">
        <f t="shared" si="78"/>
        <v>0.33292630647786203</v>
      </c>
      <c r="BA52">
        <f t="shared" si="78"/>
        <v>0.33292630647786203</v>
      </c>
      <c r="BB52">
        <f t="shared" si="78"/>
        <v>0.33292630647786203</v>
      </c>
      <c r="BC52">
        <f t="shared" si="78"/>
        <v>0.33292630647786203</v>
      </c>
      <c r="BD52">
        <f t="shared" si="78"/>
        <v>0.33292630647786203</v>
      </c>
      <c r="BE52">
        <f t="shared" si="78"/>
        <v>0.33292630647786203</v>
      </c>
      <c r="BF52">
        <f t="shared" si="78"/>
        <v>0.33292630647786203</v>
      </c>
      <c r="BG52">
        <f t="shared" si="78"/>
        <v>0.33292630647786203</v>
      </c>
      <c r="BH52">
        <f t="shared" si="78"/>
        <v>0.33292630647786203</v>
      </c>
      <c r="BK52">
        <f t="shared" si="63"/>
        <v>0.9258239890930533</v>
      </c>
      <c r="BL52">
        <f t="shared" si="37"/>
        <v>0.83231576619465497</v>
      </c>
      <c r="BM52">
        <f t="shared" si="38"/>
        <v>0.33292630647786203</v>
      </c>
      <c r="BN52">
        <f t="shared" si="39"/>
        <v>0.10100000000000001</v>
      </c>
      <c r="BO52">
        <f t="shared" si="32"/>
        <v>0.6</v>
      </c>
      <c r="BP52" t="str">
        <f t="shared" si="33"/>
        <v>-BUS-Total</v>
      </c>
    </row>
    <row r="53" spans="1:68" hidden="1" x14ac:dyDescent="0.25">
      <c r="A53" t="str">
        <f t="shared" si="28"/>
        <v>passenger-BUS-FCEV</v>
      </c>
      <c r="B53" s="1">
        <v>19</v>
      </c>
      <c r="C53" t="s">
        <v>7</v>
      </c>
      <c r="D53" t="s">
        <v>27</v>
      </c>
      <c r="E53" t="s">
        <v>34</v>
      </c>
      <c r="F53" t="s">
        <v>30</v>
      </c>
      <c r="G53">
        <v>0</v>
      </c>
      <c r="H53">
        <f>IF(G53=0,0.0000001,$G53)*((INDEX($N$7:$N$29,MATCH($A53,$H$7:$H$29,0))/($G53+0.00001))^((H$33-$G$33)/($Y$33-$G$33)))</f>
        <v>1.2915496650148837E-7</v>
      </c>
      <c r="I53">
        <f>IF(H53=0,0.0000001,$G53)*((INDEX($N$7:$N$29,MATCH($A53,$H$7:$H$29,0))/($G53+0.00001))^((I$33-$G$33)/($Y$33-$G$33)))</f>
        <v>0</v>
      </c>
      <c r="J53">
        <f>IF(I53=0,0.0000001,$G53)*((INDEX($N$7:$N$29,MATCH($A53,$H$7:$H$29,0))/($G53+0.00001))^((J$33-$G$33)/($Y$33-$G$33)))</f>
        <v>2.1544346900318838E-7</v>
      </c>
      <c r="K53">
        <f>IF(J53=0,0.0000001,$G53)*((INDEX($N$7:$N$29,MATCH($A53,$H$7:$H$29,0))/($G53+0.00001))^((K$33-$G$33)/($Y$33-$G$33)))</f>
        <v>0</v>
      </c>
      <c r="L53">
        <f t="shared" ref="L53:Y53" si="79">IF(K53=0,0.0000001,K53)*((INDEX($N$7:$N$29,MATCH($A53,$H$7:$H$28,0))/IF(K53=0,0.0000001,K53))^((L$33-$K$33)/($Y$33-$K$33)))</f>
        <v>1.93069772888325E-7</v>
      </c>
      <c r="M53">
        <f t="shared" si="79"/>
        <v>6.5512855685955084E-7</v>
      </c>
      <c r="N53">
        <f t="shared" si="79"/>
        <v>3.1516811486658755E-6</v>
      </c>
      <c r="O53">
        <f t="shared" si="79"/>
        <v>1.6339715159504212E-5</v>
      </c>
      <c r="P53">
        <f t="shared" si="79"/>
        <v>7.1018492993558591E-5</v>
      </c>
      <c r="Q53">
        <f t="shared" si="79"/>
        <v>2.2061794245877724E-4</v>
      </c>
      <c r="R53">
        <f t="shared" si="79"/>
        <v>4.6969984294097572E-4</v>
      </c>
      <c r="S53">
        <f t="shared" si="79"/>
        <v>7.2335519763494136E-4</v>
      </c>
      <c r="T53">
        <f t="shared" si="79"/>
        <v>8.9077584299261604E-4</v>
      </c>
      <c r="U53">
        <f t="shared" si="79"/>
        <v>9.6749364962123467E-4</v>
      </c>
      <c r="V53">
        <f t="shared" si="79"/>
        <v>9.9294363861607998E-4</v>
      </c>
      <c r="W53">
        <f t="shared" si="79"/>
        <v>9.9898888648544725E-4</v>
      </c>
      <c r="X53">
        <f t="shared" si="79"/>
        <v>9.9992774367956699E-4</v>
      </c>
      <c r="Y53">
        <f t="shared" si="79"/>
        <v>1E-3</v>
      </c>
      <c r="Z53">
        <f t="shared" ref="Z53:AN53" si="80">IF(Y53=0,0.0000001,$Y53)*((INDEX($O$7:$O$29,MATCH($A53,$H$7:$H$28,0))/IF(Y53=0,0.0000001,$Y53))^((Z$33-$Y$33)/($AN$33-$Y$33)))</f>
        <v>1.2979700365523266E-3</v>
      </c>
      <c r="AA53">
        <f t="shared" si="80"/>
        <v>1.6847262157876481E-3</v>
      </c>
      <c r="AB53">
        <f t="shared" si="80"/>
        <v>2.1867241478865564E-3</v>
      </c>
      <c r="AC53">
        <f t="shared" si="80"/>
        <v>2.8383024221621685E-3</v>
      </c>
      <c r="AD53">
        <f t="shared" si="80"/>
        <v>3.6840314986403863E-3</v>
      </c>
      <c r="AE53">
        <f t="shared" si="80"/>
        <v>4.781762498950186E-3</v>
      </c>
      <c r="AF53">
        <f t="shared" si="80"/>
        <v>6.2065844455469164E-3</v>
      </c>
      <c r="AG53">
        <f t="shared" si="80"/>
        <v>8.0559606396516329E-3</v>
      </c>
      <c r="AH53">
        <f t="shared" si="80"/>
        <v>1.0456395525912732E-2</v>
      </c>
      <c r="AI53">
        <f t="shared" si="80"/>
        <v>1.3572088082974531E-2</v>
      </c>
      <c r="AJ53">
        <f t="shared" si="80"/>
        <v>1.7616163665149849E-2</v>
      </c>
      <c r="AK53">
        <f t="shared" si="80"/>
        <v>2.2865252596366323E-2</v>
      </c>
      <c r="AL53">
        <f t="shared" si="80"/>
        <v>2.9678412748283773E-2</v>
      </c>
      <c r="AM53">
        <f t="shared" si="80"/>
        <v>3.8521690479704919E-2</v>
      </c>
      <c r="AN53">
        <f t="shared" si="80"/>
        <v>0.05</v>
      </c>
      <c r="AO53">
        <f t="shared" ref="AO53:BH53" si="81">IF(AN53=0,0.0000001,$G53)*((INDEX($N$7:$N$29,MATCH($A53,$H$7:$H$29,0))/($G53+0.00001))^((AO$33-$G$33)/($Y$33-$G$33)))</f>
        <v>0</v>
      </c>
      <c r="AP53">
        <f t="shared" si="81"/>
        <v>7.7426368268112785E-4</v>
      </c>
      <c r="AQ53">
        <f t="shared" si="81"/>
        <v>0</v>
      </c>
      <c r="AR53">
        <f t="shared" si="81"/>
        <v>1.2915496650148846E-3</v>
      </c>
      <c r="AS53">
        <f t="shared" si="81"/>
        <v>0</v>
      </c>
      <c r="AT53">
        <f t="shared" si="81"/>
        <v>2.1544346900318834E-3</v>
      </c>
      <c r="AU53">
        <f t="shared" si="81"/>
        <v>0</v>
      </c>
      <c r="AV53">
        <f t="shared" si="81"/>
        <v>3.5938136638046319E-3</v>
      </c>
      <c r="AW53">
        <f t="shared" si="81"/>
        <v>0</v>
      </c>
      <c r="AX53">
        <f t="shared" si="81"/>
        <v>5.9948425031894148E-3</v>
      </c>
      <c r="AY53">
        <f t="shared" si="81"/>
        <v>0</v>
      </c>
      <c r="AZ53">
        <f t="shared" si="81"/>
        <v>1.0000000000000019E-2</v>
      </c>
      <c r="BA53">
        <f t="shared" si="81"/>
        <v>0</v>
      </c>
      <c r="BB53">
        <f t="shared" si="81"/>
        <v>1.668100537200061E-2</v>
      </c>
      <c r="BC53">
        <f t="shared" si="81"/>
        <v>0</v>
      </c>
      <c r="BD53">
        <f t="shared" si="81"/>
        <v>2.7825594022071267E-2</v>
      </c>
      <c r="BE53">
        <f t="shared" si="81"/>
        <v>0</v>
      </c>
      <c r="BF53">
        <f t="shared" si="81"/>
        <v>4.6415888336127885E-2</v>
      </c>
      <c r="BG53">
        <f t="shared" si="81"/>
        <v>0</v>
      </c>
      <c r="BH53">
        <f t="shared" si="81"/>
        <v>7.7426368268112819E-2</v>
      </c>
      <c r="BK53">
        <f>G53</f>
        <v>0</v>
      </c>
      <c r="BL53">
        <f t="shared" si="37"/>
        <v>0</v>
      </c>
      <c r="BM53">
        <f t="shared" si="38"/>
        <v>0</v>
      </c>
      <c r="BN53">
        <f t="shared" si="39"/>
        <v>0.10100000000000001</v>
      </c>
      <c r="BO53">
        <f t="shared" si="32"/>
        <v>0.6</v>
      </c>
      <c r="BP53" t="str">
        <f t="shared" si="33"/>
        <v>-BUS-Total</v>
      </c>
    </row>
    <row r="54" spans="1:68" hidden="1" x14ac:dyDescent="0.25">
      <c r="A54" t="str">
        <f t="shared" si="28"/>
        <v>passenger-BUS-G</v>
      </c>
      <c r="B54" s="1">
        <v>20</v>
      </c>
      <c r="C54" t="s">
        <v>7</v>
      </c>
      <c r="D54" t="s">
        <v>27</v>
      </c>
      <c r="E54" t="s">
        <v>34</v>
      </c>
      <c r="F54" t="s">
        <v>47</v>
      </c>
      <c r="G54">
        <v>5.2675643333827821E-2</v>
      </c>
      <c r="H54">
        <v>4.8941623477855717E-2</v>
      </c>
      <c r="I54">
        <v>4.5158448293148037E-2</v>
      </c>
      <c r="J54">
        <v>4.1325140713793652E-2</v>
      </c>
      <c r="K54">
        <v>4.3355362239845659E-2</v>
      </c>
      <c r="L54">
        <v>4.5382214463966689E-2</v>
      </c>
      <c r="M54">
        <f t="shared" ref="M54:Y56" si="82">($K54*(($BL54/($K54))^((M$33-$K$33)/($BL$33-$K$33))))</f>
        <v>4.2700903162321308E-2</v>
      </c>
      <c r="N54">
        <f t="shared" si="82"/>
        <v>4.2377387700647945E-2</v>
      </c>
      <c r="O54">
        <f t="shared" si="82"/>
        <v>4.2056323293781173E-2</v>
      </c>
      <c r="P54">
        <f t="shared" si="82"/>
        <v>4.1737691371759492E-2</v>
      </c>
      <c r="Q54">
        <f t="shared" si="82"/>
        <v>4.1421473505313292E-2</v>
      </c>
      <c r="R54">
        <f t="shared" si="82"/>
        <v>4.1107651404798877E-2</v>
      </c>
      <c r="S54">
        <f t="shared" si="82"/>
        <v>4.0796206919140647E-2</v>
      </c>
      <c r="T54">
        <f t="shared" si="82"/>
        <v>4.0487122034781255E-2</v>
      </c>
      <c r="U54">
        <f t="shared" si="82"/>
        <v>4.0180378874639718E-2</v>
      </c>
      <c r="V54">
        <f t="shared" si="82"/>
        <v>3.9875959697077454E-2</v>
      </c>
      <c r="W54">
        <f t="shared" si="82"/>
        <v>3.9573846894872096E-2</v>
      </c>
      <c r="X54">
        <f t="shared" si="82"/>
        <v>3.9274022994199138E-2</v>
      </c>
      <c r="Y54">
        <f t="shared" si="82"/>
        <v>3.8976470653621247E-2</v>
      </c>
      <c r="Z54">
        <f t="shared" ref="Z54:AN56" si="83">($Y54*(($BM54/($Y54))^((Z$33-$Y$33)/($BM$33-$Y$33))))</f>
        <v>3.6666814124575217E-2</v>
      </c>
      <c r="AA54">
        <f t="shared" si="83"/>
        <v>3.4494022560281182E-2</v>
      </c>
      <c r="AB54">
        <f t="shared" si="83"/>
        <v>3.2449985655877353E-2</v>
      </c>
      <c r="AC54">
        <f t="shared" si="83"/>
        <v>3.0527073704623403E-2</v>
      </c>
      <c r="AD54">
        <f t="shared" si="83"/>
        <v>2.8718109118754664E-2</v>
      </c>
      <c r="AE54">
        <f t="shared" si="83"/>
        <v>2.7016339637945464E-2</v>
      </c>
      <c r="AF54">
        <f t="shared" si="83"/>
        <v>2.5415413125377595E-2</v>
      </c>
      <c r="AG54">
        <f t="shared" si="83"/>
        <v>2.3909353857336179E-2</v>
      </c>
      <c r="AH54">
        <f t="shared" si="83"/>
        <v>2.249254021782986E-2</v>
      </c>
      <c r="AI54">
        <f t="shared" si="83"/>
        <v>2.1159683714976785E-2</v>
      </c>
      <c r="AJ54">
        <f t="shared" si="83"/>
        <v>1.9905809240831584E-2</v>
      </c>
      <c r="AK54">
        <f t="shared" si="83"/>
        <v>1.8726236500969873E-2</v>
      </c>
      <c r="AL54">
        <f t="shared" si="83"/>
        <v>1.7616562544513104E-2</v>
      </c>
      <c r="AM54">
        <f t="shared" si="83"/>
        <v>1.657264532938418E-2</v>
      </c>
      <c r="AN54">
        <f t="shared" si="83"/>
        <v>1.5590588261448499E-2</v>
      </c>
      <c r="AO54">
        <f t="shared" ref="AO54:BH54" si="84">AN54</f>
        <v>1.5590588261448499E-2</v>
      </c>
      <c r="AP54">
        <f t="shared" si="84"/>
        <v>1.5590588261448499E-2</v>
      </c>
      <c r="AQ54">
        <f t="shared" si="84"/>
        <v>1.5590588261448499E-2</v>
      </c>
      <c r="AR54">
        <f t="shared" si="84"/>
        <v>1.5590588261448499E-2</v>
      </c>
      <c r="AS54">
        <f t="shared" si="84"/>
        <v>1.5590588261448499E-2</v>
      </c>
      <c r="AT54">
        <f t="shared" si="84"/>
        <v>1.5590588261448499E-2</v>
      </c>
      <c r="AU54">
        <f t="shared" si="84"/>
        <v>1.5590588261448499E-2</v>
      </c>
      <c r="AV54">
        <f t="shared" si="84"/>
        <v>1.5590588261448499E-2</v>
      </c>
      <c r="AW54">
        <f t="shared" si="84"/>
        <v>1.5590588261448499E-2</v>
      </c>
      <c r="AX54">
        <f t="shared" si="84"/>
        <v>1.5590588261448499E-2</v>
      </c>
      <c r="AY54">
        <f t="shared" si="84"/>
        <v>1.5590588261448499E-2</v>
      </c>
      <c r="AZ54">
        <f t="shared" si="84"/>
        <v>1.5590588261448499E-2</v>
      </c>
      <c r="BA54">
        <f t="shared" si="84"/>
        <v>1.5590588261448499E-2</v>
      </c>
      <c r="BB54">
        <f t="shared" si="84"/>
        <v>1.5590588261448499E-2</v>
      </c>
      <c r="BC54">
        <f t="shared" si="84"/>
        <v>1.5590588261448499E-2</v>
      </c>
      <c r="BD54">
        <f t="shared" si="84"/>
        <v>1.5590588261448499E-2</v>
      </c>
      <c r="BE54">
        <f t="shared" si="84"/>
        <v>1.5590588261448499E-2</v>
      </c>
      <c r="BF54">
        <f t="shared" si="84"/>
        <v>1.5590588261448499E-2</v>
      </c>
      <c r="BG54">
        <f t="shared" si="84"/>
        <v>1.5590588261448499E-2</v>
      </c>
      <c r="BH54">
        <f t="shared" si="84"/>
        <v>1.5590588261448499E-2</v>
      </c>
      <c r="BK54">
        <f t="shared" ref="BK54:BK59" si="85">K54</f>
        <v>4.3355362239845659E-2</v>
      </c>
      <c r="BL54">
        <f t="shared" si="37"/>
        <v>3.8976470653621247E-2</v>
      </c>
      <c r="BM54">
        <f t="shared" si="38"/>
        <v>1.5590588261448499E-2</v>
      </c>
      <c r="BN54">
        <f t="shared" si="39"/>
        <v>0.10100000000000001</v>
      </c>
      <c r="BO54">
        <f t="shared" si="32"/>
        <v>0.6</v>
      </c>
      <c r="BP54" t="str">
        <f t="shared" si="33"/>
        <v>-BUS-Total</v>
      </c>
    </row>
    <row r="55" spans="1:68" hidden="1" x14ac:dyDescent="0.25">
      <c r="A55" t="str">
        <f t="shared" si="28"/>
        <v>passenger-BUS-LPG</v>
      </c>
      <c r="B55" s="1">
        <v>21</v>
      </c>
      <c r="C55" t="s">
        <v>7</v>
      </c>
      <c r="D55" t="s">
        <v>27</v>
      </c>
      <c r="E55" t="s">
        <v>34</v>
      </c>
      <c r="F55" t="s">
        <v>48</v>
      </c>
      <c r="G55">
        <v>7.8145185165568731E-3</v>
      </c>
      <c r="H55">
        <v>6.7003413094683393E-3</v>
      </c>
      <c r="I55">
        <v>5.5714968673364427E-3</v>
      </c>
      <c r="J55">
        <v>4.4276936479064619E-3</v>
      </c>
      <c r="K55">
        <v>4.2765493365834158E-3</v>
      </c>
      <c r="L55">
        <v>4.1256558603606089E-3</v>
      </c>
      <c r="M55">
        <f t="shared" si="82"/>
        <v>4.2119938493446188E-3</v>
      </c>
      <c r="N55">
        <f t="shared" si="82"/>
        <v>4.1800824602679946E-3</v>
      </c>
      <c r="O55">
        <f t="shared" si="82"/>
        <v>4.1484128419035857E-3</v>
      </c>
      <c r="P55">
        <f t="shared" si="82"/>
        <v>4.1169831625204947E-3</v>
      </c>
      <c r="Q55">
        <f t="shared" si="82"/>
        <v>4.0857916042655977E-3</v>
      </c>
      <c r="R55">
        <f t="shared" si="82"/>
        <v>4.0548363630583933E-3</v>
      </c>
      <c r="S55">
        <f t="shared" si="82"/>
        <v>4.0241156484866628E-3</v>
      </c>
      <c r="T55">
        <f t="shared" si="82"/>
        <v>3.9936276837029133E-3</v>
      </c>
      <c r="U55">
        <f t="shared" si="82"/>
        <v>3.9633707053216049E-3</v>
      </c>
      <c r="V55">
        <f t="shared" si="82"/>
        <v>3.9333429633171641E-3</v>
      </c>
      <c r="W55">
        <f t="shared" si="82"/>
        <v>3.9035427209227584E-3</v>
      </c>
      <c r="X55">
        <f t="shared" si="82"/>
        <v>3.8739682545298475E-3</v>
      </c>
      <c r="Y55">
        <f t="shared" si="82"/>
        <v>3.8446178535884909E-3</v>
      </c>
      <c r="Z55">
        <f t="shared" si="83"/>
        <v>3.6167945905193248E-3</v>
      </c>
      <c r="AA55">
        <f t="shared" si="83"/>
        <v>3.4024716130889605E-3</v>
      </c>
      <c r="AB55">
        <f t="shared" si="83"/>
        <v>3.2008489252396033E-3</v>
      </c>
      <c r="AC55">
        <f t="shared" si="83"/>
        <v>3.0111739368506082E-3</v>
      </c>
      <c r="AD55">
        <f t="shared" si="83"/>
        <v>2.8327386545710389E-3</v>
      </c>
      <c r="AE55">
        <f t="shared" si="83"/>
        <v>2.6648770391170698E-3</v>
      </c>
      <c r="AF55">
        <f t="shared" si="83"/>
        <v>2.5069625191698991E-3</v>
      </c>
      <c r="AG55">
        <f t="shared" si="83"/>
        <v>2.3584056525943853E-3</v>
      </c>
      <c r="AH55">
        <f t="shared" si="83"/>
        <v>2.2186519262485239E-3</v>
      </c>
      <c r="AI55">
        <f t="shared" si="83"/>
        <v>2.0871796861711795E-3</v>
      </c>
      <c r="AJ55">
        <f t="shared" si="83"/>
        <v>1.963498190422163E-3</v>
      </c>
      <c r="AK55">
        <f t="shared" si="83"/>
        <v>1.8471457773065526E-3</v>
      </c>
      <c r="AL55">
        <f t="shared" si="83"/>
        <v>1.7376881421458507E-3</v>
      </c>
      <c r="AM55">
        <f t="shared" si="83"/>
        <v>1.634716716163746E-3</v>
      </c>
      <c r="AN55">
        <f t="shared" si="83"/>
        <v>1.5378471414353966E-3</v>
      </c>
      <c r="AO55">
        <f t="shared" ref="AO55:BH55" si="86">AN55</f>
        <v>1.5378471414353966E-3</v>
      </c>
      <c r="AP55">
        <f t="shared" si="86"/>
        <v>1.5378471414353966E-3</v>
      </c>
      <c r="AQ55">
        <f t="shared" si="86"/>
        <v>1.5378471414353966E-3</v>
      </c>
      <c r="AR55">
        <f t="shared" si="86"/>
        <v>1.5378471414353966E-3</v>
      </c>
      <c r="AS55">
        <f t="shared" si="86"/>
        <v>1.5378471414353966E-3</v>
      </c>
      <c r="AT55">
        <f t="shared" si="86"/>
        <v>1.5378471414353966E-3</v>
      </c>
      <c r="AU55">
        <f t="shared" si="86"/>
        <v>1.5378471414353966E-3</v>
      </c>
      <c r="AV55">
        <f t="shared" si="86"/>
        <v>1.5378471414353966E-3</v>
      </c>
      <c r="AW55">
        <f t="shared" si="86"/>
        <v>1.5378471414353966E-3</v>
      </c>
      <c r="AX55">
        <f t="shared" si="86"/>
        <v>1.5378471414353966E-3</v>
      </c>
      <c r="AY55">
        <f t="shared" si="86"/>
        <v>1.5378471414353966E-3</v>
      </c>
      <c r="AZ55">
        <f t="shared" si="86"/>
        <v>1.5378471414353966E-3</v>
      </c>
      <c r="BA55">
        <f t="shared" si="86"/>
        <v>1.5378471414353966E-3</v>
      </c>
      <c r="BB55">
        <f t="shared" si="86"/>
        <v>1.5378471414353966E-3</v>
      </c>
      <c r="BC55">
        <f t="shared" si="86"/>
        <v>1.5378471414353966E-3</v>
      </c>
      <c r="BD55">
        <f t="shared" si="86"/>
        <v>1.5378471414353966E-3</v>
      </c>
      <c r="BE55">
        <f t="shared" si="86"/>
        <v>1.5378471414353966E-3</v>
      </c>
      <c r="BF55">
        <f t="shared" si="86"/>
        <v>1.5378471414353966E-3</v>
      </c>
      <c r="BG55">
        <f t="shared" si="86"/>
        <v>1.5378471414353966E-3</v>
      </c>
      <c r="BH55">
        <f t="shared" si="86"/>
        <v>1.5378471414353966E-3</v>
      </c>
      <c r="BK55">
        <f t="shared" si="85"/>
        <v>4.2765493365834158E-3</v>
      </c>
      <c r="BL55">
        <f t="shared" si="37"/>
        <v>3.8446178535884909E-3</v>
      </c>
      <c r="BM55">
        <f t="shared" si="38"/>
        <v>1.5378471414353966E-3</v>
      </c>
      <c r="BN55">
        <f t="shared" si="39"/>
        <v>0.10100000000000001</v>
      </c>
      <c r="BO55">
        <f t="shared" si="32"/>
        <v>0.6</v>
      </c>
      <c r="BP55" t="str">
        <f t="shared" si="33"/>
        <v>-BUS-Total</v>
      </c>
    </row>
    <row r="56" spans="1:68" hidden="1" x14ac:dyDescent="0.25">
      <c r="A56" t="str">
        <f t="shared" si="28"/>
        <v>passenger-BUS-PHEVD</v>
      </c>
      <c r="B56" s="1">
        <v>22</v>
      </c>
      <c r="C56" t="s">
        <v>7</v>
      </c>
      <c r="D56" t="s">
        <v>27</v>
      </c>
      <c r="E56" t="s">
        <v>34</v>
      </c>
      <c r="F56" t="s">
        <v>37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e">
        <f t="shared" si="82"/>
        <v>#DIV/0!</v>
      </c>
      <c r="N56" t="e">
        <f t="shared" si="82"/>
        <v>#DIV/0!</v>
      </c>
      <c r="O56" t="e">
        <f t="shared" si="82"/>
        <v>#DIV/0!</v>
      </c>
      <c r="P56" t="e">
        <f t="shared" si="82"/>
        <v>#DIV/0!</v>
      </c>
      <c r="Q56" t="e">
        <f t="shared" si="82"/>
        <v>#DIV/0!</v>
      </c>
      <c r="R56" t="e">
        <f t="shared" si="82"/>
        <v>#DIV/0!</v>
      </c>
      <c r="S56" t="e">
        <f t="shared" si="82"/>
        <v>#DIV/0!</v>
      </c>
      <c r="T56" t="e">
        <f t="shared" si="82"/>
        <v>#DIV/0!</v>
      </c>
      <c r="U56" t="e">
        <f t="shared" si="82"/>
        <v>#DIV/0!</v>
      </c>
      <c r="V56" t="e">
        <f t="shared" si="82"/>
        <v>#DIV/0!</v>
      </c>
      <c r="W56" t="e">
        <f t="shared" si="82"/>
        <v>#DIV/0!</v>
      </c>
      <c r="X56" t="e">
        <f t="shared" si="82"/>
        <v>#DIV/0!</v>
      </c>
      <c r="Y56" t="e">
        <f t="shared" si="82"/>
        <v>#DIV/0!</v>
      </c>
      <c r="Z56" t="e">
        <f t="shared" si="83"/>
        <v>#DIV/0!</v>
      </c>
      <c r="AA56" t="e">
        <f t="shared" si="83"/>
        <v>#DIV/0!</v>
      </c>
      <c r="AB56" t="e">
        <f t="shared" si="83"/>
        <v>#DIV/0!</v>
      </c>
      <c r="AC56" t="e">
        <f t="shared" si="83"/>
        <v>#DIV/0!</v>
      </c>
      <c r="AD56" t="e">
        <f t="shared" si="83"/>
        <v>#DIV/0!</v>
      </c>
      <c r="AE56" t="e">
        <f t="shared" si="83"/>
        <v>#DIV/0!</v>
      </c>
      <c r="AF56" t="e">
        <f t="shared" si="83"/>
        <v>#DIV/0!</v>
      </c>
      <c r="AG56" t="e">
        <f t="shared" si="83"/>
        <v>#DIV/0!</v>
      </c>
      <c r="AH56" t="e">
        <f t="shared" si="83"/>
        <v>#DIV/0!</v>
      </c>
      <c r="AI56" t="e">
        <f t="shared" si="83"/>
        <v>#DIV/0!</v>
      </c>
      <c r="AJ56" t="e">
        <f t="shared" si="83"/>
        <v>#DIV/0!</v>
      </c>
      <c r="AK56" t="e">
        <f t="shared" si="83"/>
        <v>#DIV/0!</v>
      </c>
      <c r="AL56" t="e">
        <f t="shared" si="83"/>
        <v>#DIV/0!</v>
      </c>
      <c r="AM56" t="e">
        <f t="shared" si="83"/>
        <v>#DIV/0!</v>
      </c>
      <c r="AN56" t="e">
        <f t="shared" si="83"/>
        <v>#DIV/0!</v>
      </c>
      <c r="AO56" t="e">
        <f t="shared" ref="AO56:BH56" si="87">AN56</f>
        <v>#DIV/0!</v>
      </c>
      <c r="AP56" t="e">
        <f t="shared" si="87"/>
        <v>#DIV/0!</v>
      </c>
      <c r="AQ56" t="e">
        <f t="shared" si="87"/>
        <v>#DIV/0!</v>
      </c>
      <c r="AR56" t="e">
        <f t="shared" si="87"/>
        <v>#DIV/0!</v>
      </c>
      <c r="AS56" t="e">
        <f t="shared" si="87"/>
        <v>#DIV/0!</v>
      </c>
      <c r="AT56" t="e">
        <f t="shared" si="87"/>
        <v>#DIV/0!</v>
      </c>
      <c r="AU56" t="e">
        <f t="shared" si="87"/>
        <v>#DIV/0!</v>
      </c>
      <c r="AV56" t="e">
        <f t="shared" si="87"/>
        <v>#DIV/0!</v>
      </c>
      <c r="AW56" t="e">
        <f t="shared" si="87"/>
        <v>#DIV/0!</v>
      </c>
      <c r="AX56" t="e">
        <f t="shared" si="87"/>
        <v>#DIV/0!</v>
      </c>
      <c r="AY56" t="e">
        <f t="shared" si="87"/>
        <v>#DIV/0!</v>
      </c>
      <c r="AZ56" t="e">
        <f t="shared" si="87"/>
        <v>#DIV/0!</v>
      </c>
      <c r="BA56" t="e">
        <f t="shared" si="87"/>
        <v>#DIV/0!</v>
      </c>
      <c r="BB56" t="e">
        <f t="shared" si="87"/>
        <v>#DIV/0!</v>
      </c>
      <c r="BC56" t="e">
        <f t="shared" si="87"/>
        <v>#DIV/0!</v>
      </c>
      <c r="BD56" t="e">
        <f t="shared" si="87"/>
        <v>#DIV/0!</v>
      </c>
      <c r="BE56" t="e">
        <f t="shared" si="87"/>
        <v>#DIV/0!</v>
      </c>
      <c r="BF56" t="e">
        <f t="shared" si="87"/>
        <v>#DIV/0!</v>
      </c>
      <c r="BG56" t="e">
        <f t="shared" si="87"/>
        <v>#DIV/0!</v>
      </c>
      <c r="BH56" t="e">
        <f t="shared" si="87"/>
        <v>#DIV/0!</v>
      </c>
      <c r="BK56">
        <f t="shared" si="85"/>
        <v>0</v>
      </c>
      <c r="BL56">
        <f t="shared" si="37"/>
        <v>0</v>
      </c>
      <c r="BM56">
        <f t="shared" si="38"/>
        <v>0</v>
      </c>
      <c r="BN56">
        <f t="shared" si="39"/>
        <v>0.10100000000000001</v>
      </c>
      <c r="BO56">
        <f t="shared" si="32"/>
        <v>0.6</v>
      </c>
      <c r="BP56" t="str">
        <f t="shared" si="33"/>
        <v>-BUS-Total</v>
      </c>
    </row>
    <row r="57" spans="1:68" hidden="1" x14ac:dyDescent="0.25">
      <c r="A57" t="str">
        <f t="shared" si="28"/>
        <v>passenger-LT-BEV</v>
      </c>
      <c r="B57" s="1">
        <v>23</v>
      </c>
      <c r="C57" t="s">
        <v>7</v>
      </c>
      <c r="D57" t="s">
        <v>27</v>
      </c>
      <c r="E57" t="s">
        <v>33</v>
      </c>
      <c r="F57" t="s">
        <v>29</v>
      </c>
      <c r="G57">
        <v>2.9069443536411678E-3</v>
      </c>
      <c r="H57">
        <f>IF(G57=0,0.0000001,$G57)*((INDEX($N$7:$N$29,MATCH($A57,$H$7:$H$29,0))/($G57+0.00001))^((H$33-$G$33)/($Y$33-$G$33)))</f>
        <v>3.3621006440619763E-3</v>
      </c>
      <c r="I57">
        <f>IF(H57=0,0.0000001,$G57)*((INDEX($N$7:$N$29,MATCH($A57,$H$7:$H$29,0))/($G57+0.00001))^((I$33-$G$33)/($Y$33-$G$33)))</f>
        <v>3.8885232621130809E-3</v>
      </c>
      <c r="J57">
        <f>IF(I57=0,0.0000001,$G57)*((INDEX($N$7:$N$29,MATCH($A57,$H$7:$H$29,0))/($G57+0.00001))^((J$33-$G$33)/($Y$33-$G$33)))</f>
        <v>4.4973707692837961E-3</v>
      </c>
      <c r="K57">
        <f>IF(J57=0,0.0000001,$G57)*((INDEX($N$7:$N$29,MATCH($A57,$H$7:$H$29,0))/($G57+0.00001))^((K$33-$G$33)/($Y$33-$G$33)))</f>
        <v>5.2015488845030154E-3</v>
      </c>
      <c r="L57">
        <f t="shared" ref="L57:Y57" si="88">IF(K57=0,0.0000001,K57)*((INDEX($N$7:$N$29,MATCH($A57,$H$7:$H$28,0))/IF(K57=0,0.0000001,K57))^((L$33-$K$33)/($Y$33-$K$33)))</f>
        <v>6.0174599201352746E-3</v>
      </c>
      <c r="M57">
        <f t="shared" si="88"/>
        <v>7.887405620604469E-3</v>
      </c>
      <c r="N57">
        <f t="shared" si="88"/>
        <v>1.1169469966034637E-2</v>
      </c>
      <c r="O57">
        <f t="shared" si="88"/>
        <v>1.6081483710161541E-2</v>
      </c>
      <c r="P57">
        <f t="shared" si="88"/>
        <v>2.2266894033661246E-2</v>
      </c>
      <c r="Q57">
        <f t="shared" si="88"/>
        <v>2.862123459163618E-2</v>
      </c>
      <c r="R57">
        <f t="shared" si="88"/>
        <v>3.3835622998039321E-2</v>
      </c>
      <c r="S57">
        <f t="shared" si="88"/>
        <v>3.7231362367912073E-2</v>
      </c>
      <c r="T57">
        <f t="shared" si="88"/>
        <v>3.8988328054389634E-2</v>
      </c>
      <c r="U57">
        <f t="shared" si="88"/>
        <v>3.9708301559787378E-2</v>
      </c>
      <c r="V57">
        <f t="shared" si="88"/>
        <v>3.9937313334623213E-2</v>
      </c>
      <c r="W57">
        <f t="shared" si="88"/>
        <v>3.9991038741525854E-2</v>
      </c>
      <c r="X57">
        <f t="shared" si="88"/>
        <v>3.9999359843520703E-2</v>
      </c>
      <c r="Y57">
        <f t="shared" si="88"/>
        <v>3.9999999999999994E-2</v>
      </c>
      <c r="Z57">
        <f t="shared" ref="Z57:AN57" si="89">IF(Y57=0,0.0000001,$Y57)*((INDEX($O$7:$O$29,MATCH($A57,$H$7:$H$28,0))/IF(Y57=0,0.0000001,$Y57))^((Z$33-$Y$33)/($AN$33-$Y$33)))</f>
        <v>4.5750664771936171E-2</v>
      </c>
      <c r="AA57">
        <f t="shared" si="89"/>
        <v>5.2328083176852051E-2</v>
      </c>
      <c r="AB57">
        <f t="shared" si="89"/>
        <v>5.985111478955378E-2</v>
      </c>
      <c r="AC57">
        <f t="shared" si="89"/>
        <v>6.8455707224088669E-2</v>
      </c>
      <c r="AD57">
        <f t="shared" si="89"/>
        <v>7.8297352823377256E-2</v>
      </c>
      <c r="AE57">
        <f t="shared" si="89"/>
        <v>8.9553898538808602E-2</v>
      </c>
      <c r="AF57">
        <f t="shared" si="89"/>
        <v>0.10242875977672544</v>
      </c>
      <c r="AG57">
        <f t="shared" si="89"/>
        <v>0.11715459628875365</v>
      </c>
      <c r="AH57">
        <f t="shared" si="89"/>
        <v>0.13399751653245714</v>
      </c>
      <c r="AI57">
        <f t="shared" si="89"/>
        <v>0.15326188647871059</v>
      </c>
      <c r="AJ57">
        <f t="shared" si="89"/>
        <v>0.17529582976505062</v>
      </c>
      <c r="AK57">
        <f t="shared" si="89"/>
        <v>0.20049751858748063</v>
      </c>
      <c r="AL57">
        <f t="shared" si="89"/>
        <v>0.22932236901252176</v>
      </c>
      <c r="AM57">
        <f t="shared" si="89"/>
        <v>0.26229127073495317</v>
      </c>
      <c r="AN57">
        <f t="shared" si="89"/>
        <v>0.3</v>
      </c>
      <c r="AO57">
        <f t="shared" ref="AO57:BH57" si="90">IF(AN57=0,0.0000001,$G57)*((INDEX($N$7:$N$29,MATCH($A57,$H$7:$H$29,0))/($G57+0.00001))^((AO$33-$G$33)/($Y$33-$G$33)))</f>
        <v>0.40865087164335218</v>
      </c>
      <c r="AP57">
        <f t="shared" si="90"/>
        <v>0.47263558967947139</v>
      </c>
      <c r="AQ57">
        <f t="shared" si="90"/>
        <v>0.54663874747982688</v>
      </c>
      <c r="AR57">
        <f t="shared" si="90"/>
        <v>0.63222898734511557</v>
      </c>
      <c r="AS57">
        <f t="shared" si="90"/>
        <v>0.73122056254195889</v>
      </c>
      <c r="AT57">
        <f t="shared" si="90"/>
        <v>0.84571179396478624</v>
      </c>
      <c r="AU57">
        <f t="shared" si="90"/>
        <v>0.97812954816912323</v>
      </c>
      <c r="AV57">
        <f t="shared" si="90"/>
        <v>1.1312806795755397</v>
      </c>
      <c r="AW57">
        <f t="shared" si="90"/>
        <v>1.3084115272628625</v>
      </c>
      <c r="AX57">
        <f t="shared" si="90"/>
        <v>1.5132767275020194</v>
      </c>
      <c r="AY57">
        <f t="shared" si="90"/>
        <v>1.7502188006473884</v>
      </c>
      <c r="AZ57">
        <f t="shared" si="90"/>
        <v>2.0242601993860987</v>
      </c>
      <c r="BA57">
        <f t="shared" si="90"/>
        <v>2.3412097694888043</v>
      </c>
      <c r="BB57">
        <f t="shared" si="90"/>
        <v>2.7077858797066416</v>
      </c>
      <c r="BC57">
        <f t="shared" si="90"/>
        <v>3.1317588307943924</v>
      </c>
      <c r="BD57">
        <f t="shared" si="90"/>
        <v>3.6221155622989087</v>
      </c>
      <c r="BE57">
        <f t="shared" si="90"/>
        <v>4.1892501483966464</v>
      </c>
      <c r="BF57">
        <f t="shared" si="90"/>
        <v>4.8451841207138955</v>
      </c>
      <c r="BG57">
        <f t="shared" si="90"/>
        <v>5.6038212883045357</v>
      </c>
      <c r="BH57">
        <f t="shared" si="90"/>
        <v>6.4812424561954938</v>
      </c>
      <c r="BK57">
        <f t="shared" si="85"/>
        <v>5.2015488845030154E-3</v>
      </c>
      <c r="BL57">
        <f t="shared" si="37"/>
        <v>4.9882853802383914E-3</v>
      </c>
      <c r="BM57">
        <f t="shared" si="38"/>
        <v>2.1948455673048918E-3</v>
      </c>
      <c r="BN57">
        <f t="shared" si="39"/>
        <v>4.1000000000000002E-2</v>
      </c>
      <c r="BO57">
        <f t="shared" si="32"/>
        <v>0.56000000000000005</v>
      </c>
      <c r="BP57" t="str">
        <f t="shared" si="33"/>
        <v>-LT-Total</v>
      </c>
    </row>
    <row r="58" spans="1:68" hidden="1" x14ac:dyDescent="0.25">
      <c r="A58" t="str">
        <f t="shared" si="28"/>
        <v>passenger-LT-CNG</v>
      </c>
      <c r="B58" s="1">
        <v>24</v>
      </c>
      <c r="C58" t="s">
        <v>7</v>
      </c>
      <c r="D58" t="s">
        <v>27</v>
      </c>
      <c r="E58" t="s">
        <v>33</v>
      </c>
      <c r="F58" t="s">
        <v>45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e">
        <f t="shared" ref="M58:Y59" si="91">($K58*(($BL58/($K58))^((M$33-$K$33)/($BL$33-$K$33))))</f>
        <v>#DIV/0!</v>
      </c>
      <c r="N58" t="e">
        <f t="shared" si="91"/>
        <v>#DIV/0!</v>
      </c>
      <c r="O58" t="e">
        <f t="shared" si="91"/>
        <v>#DIV/0!</v>
      </c>
      <c r="P58" t="e">
        <f t="shared" si="91"/>
        <v>#DIV/0!</v>
      </c>
      <c r="Q58" t="e">
        <f t="shared" si="91"/>
        <v>#DIV/0!</v>
      </c>
      <c r="R58" t="e">
        <f t="shared" si="91"/>
        <v>#DIV/0!</v>
      </c>
      <c r="S58" t="e">
        <f t="shared" si="91"/>
        <v>#DIV/0!</v>
      </c>
      <c r="T58" t="e">
        <f t="shared" si="91"/>
        <v>#DIV/0!</v>
      </c>
      <c r="U58" t="e">
        <f t="shared" si="91"/>
        <v>#DIV/0!</v>
      </c>
      <c r="V58" t="e">
        <f t="shared" si="91"/>
        <v>#DIV/0!</v>
      </c>
      <c r="W58" t="e">
        <f t="shared" si="91"/>
        <v>#DIV/0!</v>
      </c>
      <c r="X58" t="e">
        <f t="shared" si="91"/>
        <v>#DIV/0!</v>
      </c>
      <c r="Y58" t="e">
        <f t="shared" si="91"/>
        <v>#DIV/0!</v>
      </c>
      <c r="Z58" t="e">
        <f t="shared" ref="Z58:AN59" si="92">($Y58*(($BM58/($Y58))^((Z$33-$Y$33)/($BM$33-$Y$33))))</f>
        <v>#DIV/0!</v>
      </c>
      <c r="AA58" t="e">
        <f t="shared" si="92"/>
        <v>#DIV/0!</v>
      </c>
      <c r="AB58" t="e">
        <f t="shared" si="92"/>
        <v>#DIV/0!</v>
      </c>
      <c r="AC58" t="e">
        <f t="shared" si="92"/>
        <v>#DIV/0!</v>
      </c>
      <c r="AD58" t="e">
        <f t="shared" si="92"/>
        <v>#DIV/0!</v>
      </c>
      <c r="AE58" t="e">
        <f t="shared" si="92"/>
        <v>#DIV/0!</v>
      </c>
      <c r="AF58" t="e">
        <f t="shared" si="92"/>
        <v>#DIV/0!</v>
      </c>
      <c r="AG58" t="e">
        <f t="shared" si="92"/>
        <v>#DIV/0!</v>
      </c>
      <c r="AH58" t="e">
        <f t="shared" si="92"/>
        <v>#DIV/0!</v>
      </c>
      <c r="AI58" t="e">
        <f t="shared" si="92"/>
        <v>#DIV/0!</v>
      </c>
      <c r="AJ58" t="e">
        <f t="shared" si="92"/>
        <v>#DIV/0!</v>
      </c>
      <c r="AK58" t="e">
        <f t="shared" si="92"/>
        <v>#DIV/0!</v>
      </c>
      <c r="AL58" t="e">
        <f t="shared" si="92"/>
        <v>#DIV/0!</v>
      </c>
      <c r="AM58" t="e">
        <f t="shared" si="92"/>
        <v>#DIV/0!</v>
      </c>
      <c r="AN58" t="e">
        <f t="shared" si="92"/>
        <v>#DIV/0!</v>
      </c>
      <c r="AO58" t="e">
        <f t="shared" ref="AO58:BH58" si="93">AN58</f>
        <v>#DIV/0!</v>
      </c>
      <c r="AP58" t="e">
        <f t="shared" si="93"/>
        <v>#DIV/0!</v>
      </c>
      <c r="AQ58" t="e">
        <f t="shared" si="93"/>
        <v>#DIV/0!</v>
      </c>
      <c r="AR58" t="e">
        <f t="shared" si="93"/>
        <v>#DIV/0!</v>
      </c>
      <c r="AS58" t="e">
        <f t="shared" si="93"/>
        <v>#DIV/0!</v>
      </c>
      <c r="AT58" t="e">
        <f t="shared" si="93"/>
        <v>#DIV/0!</v>
      </c>
      <c r="AU58" t="e">
        <f t="shared" si="93"/>
        <v>#DIV/0!</v>
      </c>
      <c r="AV58" t="e">
        <f t="shared" si="93"/>
        <v>#DIV/0!</v>
      </c>
      <c r="AW58" t="e">
        <f t="shared" si="93"/>
        <v>#DIV/0!</v>
      </c>
      <c r="AX58" t="e">
        <f t="shared" si="93"/>
        <v>#DIV/0!</v>
      </c>
      <c r="AY58" t="e">
        <f t="shared" si="93"/>
        <v>#DIV/0!</v>
      </c>
      <c r="AZ58" t="e">
        <f t="shared" si="93"/>
        <v>#DIV/0!</v>
      </c>
      <c r="BA58" t="e">
        <f t="shared" si="93"/>
        <v>#DIV/0!</v>
      </c>
      <c r="BB58" t="e">
        <f t="shared" si="93"/>
        <v>#DIV/0!</v>
      </c>
      <c r="BC58" t="e">
        <f t="shared" si="93"/>
        <v>#DIV/0!</v>
      </c>
      <c r="BD58" t="e">
        <f t="shared" si="93"/>
        <v>#DIV/0!</v>
      </c>
      <c r="BE58" t="e">
        <f t="shared" si="93"/>
        <v>#DIV/0!</v>
      </c>
      <c r="BF58" t="e">
        <f t="shared" si="93"/>
        <v>#DIV/0!</v>
      </c>
      <c r="BG58" t="e">
        <f t="shared" si="93"/>
        <v>#DIV/0!</v>
      </c>
      <c r="BH58" t="e">
        <f t="shared" si="93"/>
        <v>#DIV/0!</v>
      </c>
      <c r="BK58">
        <f t="shared" si="85"/>
        <v>0</v>
      </c>
      <c r="BL58">
        <f t="shared" si="37"/>
        <v>0</v>
      </c>
      <c r="BM58">
        <f t="shared" si="38"/>
        <v>0</v>
      </c>
      <c r="BN58">
        <f t="shared" si="39"/>
        <v>4.1000000000000002E-2</v>
      </c>
      <c r="BO58">
        <f t="shared" si="32"/>
        <v>0.56000000000000005</v>
      </c>
      <c r="BP58" t="str">
        <f t="shared" si="33"/>
        <v>-LT-Total</v>
      </c>
    </row>
    <row r="59" spans="1:68" hidden="1" x14ac:dyDescent="0.25">
      <c r="A59" t="str">
        <f t="shared" si="28"/>
        <v>passenger-LT-D</v>
      </c>
      <c r="B59" s="1">
        <v>25</v>
      </c>
      <c r="C59" t="s">
        <v>7</v>
      </c>
      <c r="D59" t="s">
        <v>27</v>
      </c>
      <c r="E59" t="s">
        <v>33</v>
      </c>
      <c r="F59" t="s">
        <v>46</v>
      </c>
      <c r="G59">
        <v>0.53940537505446307</v>
      </c>
      <c r="H59">
        <v>0.53755018341119276</v>
      </c>
      <c r="I59">
        <v>0.53570828941306259</v>
      </c>
      <c r="J59">
        <v>0.53387955059832315</v>
      </c>
      <c r="K59">
        <v>0.53376127901141501</v>
      </c>
      <c r="L59">
        <v>0.53364312182007323</v>
      </c>
      <c r="M59">
        <f t="shared" si="91"/>
        <v>0.53057859266794261</v>
      </c>
      <c r="N59">
        <f t="shared" si="91"/>
        <v>0.52899437317345588</v>
      </c>
      <c r="O59">
        <f t="shared" si="91"/>
        <v>0.5274148838950794</v>
      </c>
      <c r="P59">
        <f t="shared" si="91"/>
        <v>0.5258401107091738</v>
      </c>
      <c r="Q59">
        <f t="shared" si="91"/>
        <v>0.52427003953427087</v>
      </c>
      <c r="R59">
        <f t="shared" si="91"/>
        <v>0.5227046563309472</v>
      </c>
      <c r="S59">
        <f t="shared" si="91"/>
        <v>0.52114394710169898</v>
      </c>
      <c r="T59">
        <f t="shared" si="91"/>
        <v>0.51958789789081616</v>
      </c>
      <c r="U59">
        <f t="shared" si="91"/>
        <v>0.51803649478425862</v>
      </c>
      <c r="V59">
        <f t="shared" si="91"/>
        <v>0.51648972390953096</v>
      </c>
      <c r="W59">
        <f t="shared" si="91"/>
        <v>0.51494757143555892</v>
      </c>
      <c r="X59">
        <f t="shared" si="91"/>
        <v>0.51341002357256527</v>
      </c>
      <c r="Y59">
        <f t="shared" si="91"/>
        <v>0.51187706657194698</v>
      </c>
      <c r="Z59">
        <f t="shared" si="92"/>
        <v>0.48461388237565428</v>
      </c>
      <c r="AA59">
        <f t="shared" si="92"/>
        <v>0.45880276794583641</v>
      </c>
      <c r="AB59">
        <f t="shared" si="92"/>
        <v>0.43436638431168478</v>
      </c>
      <c r="AC59">
        <f t="shared" si="92"/>
        <v>0.41123151166838645</v>
      </c>
      <c r="AD59">
        <f t="shared" si="92"/>
        <v>0.38932882998542173</v>
      </c>
      <c r="AE59">
        <f t="shared" si="92"/>
        <v>0.36859271129992516</v>
      </c>
      <c r="AF59">
        <f t="shared" si="92"/>
        <v>0.34896102307275129</v>
      </c>
      <c r="AG59">
        <f t="shared" si="92"/>
        <v>0.33037494201802997</v>
      </c>
      <c r="AH59">
        <f t="shared" si="92"/>
        <v>0.31277877784838343</v>
      </c>
      <c r="AI59">
        <f t="shared" si="92"/>
        <v>0.29611980640768254</v>
      </c>
      <c r="AJ59">
        <f t="shared" si="92"/>
        <v>0.28034811169135276</v>
      </c>
      <c r="AK59">
        <f t="shared" si="92"/>
        <v>0.26541643628086636</v>
      </c>
      <c r="AL59">
        <f t="shared" si="92"/>
        <v>0.25128003974427382</v>
      </c>
      <c r="AM59">
        <f t="shared" si="92"/>
        <v>0.23789656457849007</v>
      </c>
      <c r="AN59">
        <f t="shared" si="92"/>
        <v>0.22522590929165665</v>
      </c>
      <c r="AO59">
        <f t="shared" ref="AO59:BH59" si="94">AN59</f>
        <v>0.22522590929165665</v>
      </c>
      <c r="AP59">
        <f t="shared" si="94"/>
        <v>0.22522590929165665</v>
      </c>
      <c r="AQ59">
        <f t="shared" si="94"/>
        <v>0.22522590929165665</v>
      </c>
      <c r="AR59">
        <f t="shared" si="94"/>
        <v>0.22522590929165665</v>
      </c>
      <c r="AS59">
        <f t="shared" si="94"/>
        <v>0.22522590929165665</v>
      </c>
      <c r="AT59">
        <f t="shared" si="94"/>
        <v>0.22522590929165665</v>
      </c>
      <c r="AU59">
        <f t="shared" si="94"/>
        <v>0.22522590929165665</v>
      </c>
      <c r="AV59">
        <f t="shared" si="94"/>
        <v>0.22522590929165665</v>
      </c>
      <c r="AW59">
        <f t="shared" si="94"/>
        <v>0.22522590929165665</v>
      </c>
      <c r="AX59">
        <f t="shared" si="94"/>
        <v>0.22522590929165665</v>
      </c>
      <c r="AY59">
        <f t="shared" si="94"/>
        <v>0.22522590929165665</v>
      </c>
      <c r="AZ59">
        <f t="shared" si="94"/>
        <v>0.22522590929165665</v>
      </c>
      <c r="BA59">
        <f t="shared" si="94"/>
        <v>0.22522590929165665</v>
      </c>
      <c r="BB59">
        <f t="shared" si="94"/>
        <v>0.22522590929165665</v>
      </c>
      <c r="BC59">
        <f t="shared" si="94"/>
        <v>0.22522590929165665</v>
      </c>
      <c r="BD59">
        <f t="shared" si="94"/>
        <v>0.22522590929165665</v>
      </c>
      <c r="BE59">
        <f t="shared" si="94"/>
        <v>0.22522590929165665</v>
      </c>
      <c r="BF59">
        <f t="shared" si="94"/>
        <v>0.22522590929165665</v>
      </c>
      <c r="BG59">
        <f t="shared" si="94"/>
        <v>0.22522590929165665</v>
      </c>
      <c r="BH59">
        <f t="shared" si="94"/>
        <v>0.22522590929165665</v>
      </c>
      <c r="BK59">
        <f t="shared" si="85"/>
        <v>0.53376127901141501</v>
      </c>
      <c r="BL59">
        <f t="shared" si="37"/>
        <v>0.51187706657194698</v>
      </c>
      <c r="BM59">
        <f t="shared" si="38"/>
        <v>0.22522590929165665</v>
      </c>
      <c r="BN59">
        <f t="shared" si="39"/>
        <v>4.1000000000000002E-2</v>
      </c>
      <c r="BO59">
        <f t="shared" si="32"/>
        <v>0.56000000000000005</v>
      </c>
      <c r="BP59" t="str">
        <f t="shared" si="33"/>
        <v>-LT-Total</v>
      </c>
    </row>
    <row r="60" spans="1:68" hidden="1" x14ac:dyDescent="0.25">
      <c r="A60" t="str">
        <f t="shared" si="28"/>
        <v>passenger-LT-FCEV</v>
      </c>
      <c r="B60" s="1">
        <v>26</v>
      </c>
      <c r="C60" t="s">
        <v>7</v>
      </c>
      <c r="D60" t="s">
        <v>27</v>
      </c>
      <c r="E60" t="s">
        <v>33</v>
      </c>
      <c r="F60" t="s">
        <v>30</v>
      </c>
      <c r="G60">
        <v>0</v>
      </c>
      <c r="H60">
        <f>IF(G60=0,0.0000001,$G60)*((INDEX($N$7:$N$29,MATCH($A60,$H$7:$H$29,0))/($G60+0.00001))^((H$33-$G$33)/($Y$33-$G$33)))</f>
        <v>1.2915496650148837E-7</v>
      </c>
      <c r="I60">
        <f>IF(H60=0,0.0000001,$G60)*((INDEX($N$7:$N$29,MATCH($A60,$H$7:$H$29,0))/($G60+0.00001))^((I$33-$G$33)/($Y$33-$G$33)))</f>
        <v>0</v>
      </c>
      <c r="J60">
        <f>IF(I60=0,0.0000001,$G60)*((INDEX($N$7:$N$29,MATCH($A60,$H$7:$H$29,0))/($G60+0.00001))^((J$33-$G$33)/($Y$33-$G$33)))</f>
        <v>2.1544346900318838E-7</v>
      </c>
      <c r="K60">
        <f>IF(J60=0,0.0000001,$G60)*((INDEX($N$7:$N$29,MATCH($A60,$H$7:$H$29,0))/($G60+0.00001))^((K$33-$G$33)/($Y$33-$G$33)))</f>
        <v>0</v>
      </c>
      <c r="L60">
        <f t="shared" ref="L60:Y60" si="95">IF(K60=0,0.0000001,K60)*((INDEX($N$7:$N$29,MATCH($A60,$H$7:$H$28,0))/IF(K60=0,0.0000001,K60))^((L$33-$K$33)/($Y$33-$K$33)))</f>
        <v>1.93069772888325E-7</v>
      </c>
      <c r="M60">
        <f t="shared" si="95"/>
        <v>6.5512855685955084E-7</v>
      </c>
      <c r="N60">
        <f t="shared" si="95"/>
        <v>3.1516811486658755E-6</v>
      </c>
      <c r="O60">
        <f t="shared" si="95"/>
        <v>1.6339715159504212E-5</v>
      </c>
      <c r="P60">
        <f t="shared" si="95"/>
        <v>7.1018492993558591E-5</v>
      </c>
      <c r="Q60">
        <f t="shared" si="95"/>
        <v>2.2061794245877724E-4</v>
      </c>
      <c r="R60">
        <f t="shared" si="95"/>
        <v>4.6969984294097572E-4</v>
      </c>
      <c r="S60">
        <f t="shared" si="95"/>
        <v>7.2335519763494136E-4</v>
      </c>
      <c r="T60">
        <f t="shared" si="95"/>
        <v>8.9077584299261604E-4</v>
      </c>
      <c r="U60">
        <f t="shared" si="95"/>
        <v>9.6749364962123467E-4</v>
      </c>
      <c r="V60">
        <f t="shared" si="95"/>
        <v>9.9294363861607998E-4</v>
      </c>
      <c r="W60">
        <f t="shared" si="95"/>
        <v>9.9898888648544725E-4</v>
      </c>
      <c r="X60">
        <f t="shared" si="95"/>
        <v>9.9992774367956699E-4</v>
      </c>
      <c r="Y60">
        <f t="shared" si="95"/>
        <v>1E-3</v>
      </c>
      <c r="Z60">
        <f t="shared" ref="Z60:AN60" si="96">IF(Y60=0,0.0000001,$Y60)*((INDEX($O$7:$O$29,MATCH($A60,$H$7:$H$28,0))/IF(Y60=0,0.0000001,$Y60))^((Z$33-$Y$33)/($AN$33-$Y$33)))</f>
        <v>1.2545117989873635E-3</v>
      </c>
      <c r="AA60">
        <f t="shared" si="96"/>
        <v>1.5737998537985111E-3</v>
      </c>
      <c r="AB60">
        <f t="shared" si="96"/>
        <v>1.97435048583482E-3</v>
      </c>
      <c r="AC60">
        <f t="shared" si="96"/>
        <v>2.4768459798162148E-3</v>
      </c>
      <c r="AD60">
        <f t="shared" si="96"/>
        <v>3.1072325059538588E-3</v>
      </c>
      <c r="AE60">
        <f t="shared" si="96"/>
        <v>3.8980598409161893E-3</v>
      </c>
      <c r="AF60">
        <f t="shared" si="96"/>
        <v>4.8901620635881651E-3</v>
      </c>
      <c r="AG60">
        <f t="shared" si="96"/>
        <v>6.1347660077317456E-3</v>
      </c>
      <c r="AH60">
        <f t="shared" si="96"/>
        <v>7.6961363407260786E-3</v>
      </c>
      <c r="AI60">
        <f t="shared" si="96"/>
        <v>9.6548938460562974E-3</v>
      </c>
      <c r="AJ60">
        <f t="shared" si="96"/>
        <v>1.2112178247848108E-2</v>
      </c>
      <c r="AK60">
        <f t="shared" si="96"/>
        <v>1.5194870523363546E-2</v>
      </c>
      <c r="AL60">
        <f t="shared" si="96"/>
        <v>1.9062144355644871E-2</v>
      </c>
      <c r="AM60">
        <f t="shared" si="96"/>
        <v>2.3913685008156861E-2</v>
      </c>
      <c r="AN60">
        <f t="shared" si="96"/>
        <v>0.03</v>
      </c>
      <c r="AO60">
        <f t="shared" ref="AO60:BH60" si="97">IF(AN60=0,0.0000001,$G60)*((INDEX($N$7:$N$29,MATCH($A60,$H$7:$H$29,0))/($G60+0.00001))^((AO$33-$G$33)/($Y$33-$G$33)))</f>
        <v>0</v>
      </c>
      <c r="AP60">
        <f t="shared" si="97"/>
        <v>7.7426368268112785E-4</v>
      </c>
      <c r="AQ60">
        <f t="shared" si="97"/>
        <v>0</v>
      </c>
      <c r="AR60">
        <f t="shared" si="97"/>
        <v>1.2915496650148846E-3</v>
      </c>
      <c r="AS60">
        <f t="shared" si="97"/>
        <v>0</v>
      </c>
      <c r="AT60">
        <f t="shared" si="97"/>
        <v>2.1544346900318834E-3</v>
      </c>
      <c r="AU60">
        <f t="shared" si="97"/>
        <v>0</v>
      </c>
      <c r="AV60">
        <f t="shared" si="97"/>
        <v>3.5938136638046319E-3</v>
      </c>
      <c r="AW60">
        <f t="shared" si="97"/>
        <v>0</v>
      </c>
      <c r="AX60">
        <f t="shared" si="97"/>
        <v>5.9948425031894148E-3</v>
      </c>
      <c r="AY60">
        <f t="shared" si="97"/>
        <v>0</v>
      </c>
      <c r="AZ60">
        <f t="shared" si="97"/>
        <v>1.0000000000000019E-2</v>
      </c>
      <c r="BA60">
        <f t="shared" si="97"/>
        <v>0</v>
      </c>
      <c r="BB60">
        <f t="shared" si="97"/>
        <v>1.668100537200061E-2</v>
      </c>
      <c r="BC60">
        <f t="shared" si="97"/>
        <v>0</v>
      </c>
      <c r="BD60">
        <f t="shared" si="97"/>
        <v>2.7825594022071267E-2</v>
      </c>
      <c r="BE60">
        <f t="shared" si="97"/>
        <v>0</v>
      </c>
      <c r="BF60">
        <f t="shared" si="97"/>
        <v>4.6415888336127885E-2</v>
      </c>
      <c r="BG60">
        <f t="shared" si="97"/>
        <v>0</v>
      </c>
      <c r="BH60">
        <f t="shared" si="97"/>
        <v>7.7426368268112819E-2</v>
      </c>
      <c r="BK60">
        <f>G60</f>
        <v>0</v>
      </c>
      <c r="BL60">
        <f t="shared" si="37"/>
        <v>0</v>
      </c>
      <c r="BM60">
        <f t="shared" si="38"/>
        <v>0</v>
      </c>
      <c r="BN60">
        <f t="shared" si="39"/>
        <v>4.1000000000000002E-2</v>
      </c>
      <c r="BO60">
        <f t="shared" si="32"/>
        <v>0.56000000000000005</v>
      </c>
      <c r="BP60" t="str">
        <f t="shared" si="33"/>
        <v>-LT-Total</v>
      </c>
    </row>
    <row r="61" spans="1:68" hidden="1" x14ac:dyDescent="0.25">
      <c r="A61" t="str">
        <f t="shared" si="28"/>
        <v>passenger-LT-G</v>
      </c>
      <c r="B61" s="1">
        <v>27</v>
      </c>
      <c r="C61" t="s">
        <v>7</v>
      </c>
      <c r="D61" t="s">
        <v>27</v>
      </c>
      <c r="E61" t="s">
        <v>33</v>
      </c>
      <c r="F61" t="s">
        <v>47</v>
      </c>
      <c r="G61">
        <v>0.39792793176154201</v>
      </c>
      <c r="H61">
        <v>0.39408960288541173</v>
      </c>
      <c r="I61">
        <v>0.39027878638812941</v>
      </c>
      <c r="J61">
        <v>0.38649518752114559</v>
      </c>
      <c r="K61">
        <v>0.38340125149951149</v>
      </c>
      <c r="L61">
        <v>0.38031030801879268</v>
      </c>
      <c r="M61">
        <f t="shared" ref="M61:Y63" si="98">($K61*(($BL61/($K61))^((M$33-$K$33)/($BL$33-$K$33))))</f>
        <v>0.38111512476982856</v>
      </c>
      <c r="N61">
        <f t="shared" si="98"/>
        <v>0.37997717834935935</v>
      </c>
      <c r="O61">
        <f t="shared" si="98"/>
        <v>0.37884262964777271</v>
      </c>
      <c r="P61">
        <f t="shared" si="98"/>
        <v>0.37771146852004472</v>
      </c>
      <c r="Q61">
        <f t="shared" si="98"/>
        <v>0.37658368485144295</v>
      </c>
      <c r="R61">
        <f t="shared" si="98"/>
        <v>0.37545926855743567</v>
      </c>
      <c r="S61">
        <f t="shared" si="98"/>
        <v>0.37433820958360209</v>
      </c>
      <c r="T61">
        <f t="shared" si="98"/>
        <v>0.37322049790554213</v>
      </c>
      <c r="U61">
        <f t="shared" si="98"/>
        <v>0.37210612352878697</v>
      </c>
      <c r="V61">
        <f t="shared" si="98"/>
        <v>0.37099507648870955</v>
      </c>
      <c r="W61">
        <f t="shared" si="98"/>
        <v>0.36988734685043556</v>
      </c>
      <c r="X61">
        <f t="shared" si="98"/>
        <v>0.36878292470875457</v>
      </c>
      <c r="Y61">
        <f t="shared" si="98"/>
        <v>0.36768180018803148</v>
      </c>
      <c r="Z61">
        <f t="shared" ref="Z61:AN63" si="99">($Y61*(($BM61/($Y61))^((Z$33-$Y$33)/($BM$33-$Y$33))))</f>
        <v>0.34809862817510473</v>
      </c>
      <c r="AA61">
        <f t="shared" si="99"/>
        <v>0.32955847930308879</v>
      </c>
      <c r="AB61">
        <f t="shared" si="99"/>
        <v>0.31200580091321339</v>
      </c>
      <c r="AC61">
        <f t="shared" si="99"/>
        <v>0.29538799914769287</v>
      </c>
      <c r="AD61">
        <f t="shared" si="99"/>
        <v>0.27965528136045054</v>
      </c>
      <c r="AE61">
        <f t="shared" si="99"/>
        <v>0.26476050692123582</v>
      </c>
      <c r="AF61">
        <f t="shared" si="99"/>
        <v>0.25065904596609273</v>
      </c>
      <c r="AG61">
        <f t="shared" si="99"/>
        <v>0.23730864567094676</v>
      </c>
      <c r="AH61">
        <f t="shared" si="99"/>
        <v>0.2246693036476205</v>
      </c>
      <c r="AI61">
        <f t="shared" si="99"/>
        <v>0.21270314808292892</v>
      </c>
      <c r="AJ61">
        <f t="shared" si="99"/>
        <v>0.20137432426170945</v>
      </c>
      <c r="AK61">
        <f t="shared" si="99"/>
        <v>0.19064888713377101</v>
      </c>
      <c r="AL61">
        <f t="shared" si="99"/>
        <v>0.180494699602856</v>
      </c>
      <c r="AM61">
        <f t="shared" si="99"/>
        <v>0.17088133623285331</v>
      </c>
      <c r="AN61">
        <f t="shared" si="99"/>
        <v>0.16177999208273383</v>
      </c>
      <c r="AO61">
        <f t="shared" ref="AO61:BH61" si="100">AN61</f>
        <v>0.16177999208273383</v>
      </c>
      <c r="AP61">
        <f t="shared" si="100"/>
        <v>0.16177999208273383</v>
      </c>
      <c r="AQ61">
        <f t="shared" si="100"/>
        <v>0.16177999208273383</v>
      </c>
      <c r="AR61">
        <f t="shared" si="100"/>
        <v>0.16177999208273383</v>
      </c>
      <c r="AS61">
        <f t="shared" si="100"/>
        <v>0.16177999208273383</v>
      </c>
      <c r="AT61">
        <f t="shared" si="100"/>
        <v>0.16177999208273383</v>
      </c>
      <c r="AU61">
        <f t="shared" si="100"/>
        <v>0.16177999208273383</v>
      </c>
      <c r="AV61">
        <f t="shared" si="100"/>
        <v>0.16177999208273383</v>
      </c>
      <c r="AW61">
        <f t="shared" si="100"/>
        <v>0.16177999208273383</v>
      </c>
      <c r="AX61">
        <f t="shared" si="100"/>
        <v>0.16177999208273383</v>
      </c>
      <c r="AY61">
        <f t="shared" si="100"/>
        <v>0.16177999208273383</v>
      </c>
      <c r="AZ61">
        <f t="shared" si="100"/>
        <v>0.16177999208273383</v>
      </c>
      <c r="BA61">
        <f t="shared" si="100"/>
        <v>0.16177999208273383</v>
      </c>
      <c r="BB61">
        <f t="shared" si="100"/>
        <v>0.16177999208273383</v>
      </c>
      <c r="BC61">
        <f t="shared" si="100"/>
        <v>0.16177999208273383</v>
      </c>
      <c r="BD61">
        <f t="shared" si="100"/>
        <v>0.16177999208273383</v>
      </c>
      <c r="BE61">
        <f t="shared" si="100"/>
        <v>0.16177999208273383</v>
      </c>
      <c r="BF61">
        <f t="shared" si="100"/>
        <v>0.16177999208273383</v>
      </c>
      <c r="BG61">
        <f t="shared" si="100"/>
        <v>0.16177999208273383</v>
      </c>
      <c r="BH61">
        <f t="shared" si="100"/>
        <v>0.16177999208273383</v>
      </c>
      <c r="BK61">
        <f t="shared" ref="BK61:BK66" si="101">K61</f>
        <v>0.38340125149951149</v>
      </c>
      <c r="BL61">
        <f t="shared" si="37"/>
        <v>0.36768180018803148</v>
      </c>
      <c r="BM61">
        <f t="shared" si="38"/>
        <v>0.16177999208273383</v>
      </c>
      <c r="BN61">
        <f t="shared" si="39"/>
        <v>4.1000000000000002E-2</v>
      </c>
      <c r="BO61">
        <f t="shared" si="32"/>
        <v>0.56000000000000005</v>
      </c>
      <c r="BP61" t="str">
        <f t="shared" si="33"/>
        <v>-LT-Total</v>
      </c>
    </row>
    <row r="62" spans="1:68" hidden="1" x14ac:dyDescent="0.25">
      <c r="A62" t="str">
        <f t="shared" si="28"/>
        <v>passenger-LT-LPG</v>
      </c>
      <c r="B62" s="1">
        <v>28</v>
      </c>
      <c r="C62" t="s">
        <v>7</v>
      </c>
      <c r="D62" t="s">
        <v>27</v>
      </c>
      <c r="E62" t="s">
        <v>33</v>
      </c>
      <c r="F62" t="s">
        <v>48</v>
      </c>
      <c r="G62">
        <v>4.9056743682290169E-2</v>
      </c>
      <c r="H62">
        <v>4.8897928281000258E-2</v>
      </c>
      <c r="I62">
        <v>4.8740251236955988E-2</v>
      </c>
      <c r="J62">
        <v>4.8583700354587152E-2</v>
      </c>
      <c r="K62">
        <v>4.8577666797892237E-2</v>
      </c>
      <c r="L62">
        <v>4.8571639077021063E-2</v>
      </c>
      <c r="M62">
        <f t="shared" si="98"/>
        <v>4.8288010198968917E-2</v>
      </c>
      <c r="N62">
        <f t="shared" si="98"/>
        <v>4.8143830226078356E-2</v>
      </c>
      <c r="O62">
        <f t="shared" si="98"/>
        <v>4.8000080750623848E-2</v>
      </c>
      <c r="P62">
        <f t="shared" si="98"/>
        <v>4.7856760487211596E-2</v>
      </c>
      <c r="Q62">
        <f t="shared" si="98"/>
        <v>4.7713868154285778E-2</v>
      </c>
      <c r="R62">
        <f t="shared" si="98"/>
        <v>4.7571402474117085E-2</v>
      </c>
      <c r="S62">
        <f t="shared" si="98"/>
        <v>4.7429362172791298E-2</v>
      </c>
      <c r="T62">
        <f t="shared" si="98"/>
        <v>4.7287745980197887E-2</v>
      </c>
      <c r="U62">
        <f t="shared" si="98"/>
        <v>4.7146552630018664E-2</v>
      </c>
      <c r="V62">
        <f t="shared" si="98"/>
        <v>4.7005780859716469E-2</v>
      </c>
      <c r="W62">
        <f t="shared" si="98"/>
        <v>4.6865429410523844E-2</v>
      </c>
      <c r="X62">
        <f t="shared" si="98"/>
        <v>4.6725497027431812E-2</v>
      </c>
      <c r="Y62">
        <f t="shared" si="98"/>
        <v>4.6585982459178651E-2</v>
      </c>
      <c r="Z62">
        <f t="shared" si="99"/>
        <v>4.410475736883495E-2</v>
      </c>
      <c r="AA62">
        <f t="shared" si="99"/>
        <v>4.1755685291564343E-2</v>
      </c>
      <c r="AB62">
        <f t="shared" si="99"/>
        <v>3.9531727599983836E-2</v>
      </c>
      <c r="AC62">
        <f t="shared" si="99"/>
        <v>3.7426220552415138E-2</v>
      </c>
      <c r="AD62">
        <f t="shared" si="99"/>
        <v>3.5432855326024096E-2</v>
      </c>
      <c r="AE62">
        <f t="shared" si="99"/>
        <v>3.3545659113418995E-2</v>
      </c>
      <c r="AF62">
        <f t="shared" si="99"/>
        <v>3.1758977226066576E-2</v>
      </c>
      <c r="AG62">
        <f t="shared" si="99"/>
        <v>3.0067456150901509E-2</v>
      </c>
      <c r="AH62">
        <f t="shared" si="99"/>
        <v>2.8466027509361141E-2</v>
      </c>
      <c r="AI62">
        <f t="shared" si="99"/>
        <v>2.6949892870781141E-2</v>
      </c>
      <c r="AJ62">
        <f t="shared" si="99"/>
        <v>2.5514509374647915E-2</v>
      </c>
      <c r="AK62">
        <f t="shared" si="99"/>
        <v>2.4155576118626971E-2</v>
      </c>
      <c r="AL62">
        <f t="shared" si="99"/>
        <v>2.2869021271581223E-2</v>
      </c>
      <c r="AM62">
        <f t="shared" si="99"/>
        <v>2.1650989872965282E-2</v>
      </c>
      <c r="AN62">
        <f t="shared" si="99"/>
        <v>2.0497832282038605E-2</v>
      </c>
      <c r="AO62">
        <f t="shared" ref="AO62:BH62" si="102">AN62</f>
        <v>2.0497832282038605E-2</v>
      </c>
      <c r="AP62">
        <f t="shared" si="102"/>
        <v>2.0497832282038605E-2</v>
      </c>
      <c r="AQ62">
        <f t="shared" si="102"/>
        <v>2.0497832282038605E-2</v>
      </c>
      <c r="AR62">
        <f t="shared" si="102"/>
        <v>2.0497832282038605E-2</v>
      </c>
      <c r="AS62">
        <f t="shared" si="102"/>
        <v>2.0497832282038605E-2</v>
      </c>
      <c r="AT62">
        <f t="shared" si="102"/>
        <v>2.0497832282038605E-2</v>
      </c>
      <c r="AU62">
        <f t="shared" si="102"/>
        <v>2.0497832282038605E-2</v>
      </c>
      <c r="AV62">
        <f t="shared" si="102"/>
        <v>2.0497832282038605E-2</v>
      </c>
      <c r="AW62">
        <f t="shared" si="102"/>
        <v>2.0497832282038605E-2</v>
      </c>
      <c r="AX62">
        <f t="shared" si="102"/>
        <v>2.0497832282038605E-2</v>
      </c>
      <c r="AY62">
        <f t="shared" si="102"/>
        <v>2.0497832282038605E-2</v>
      </c>
      <c r="AZ62">
        <f t="shared" si="102"/>
        <v>2.0497832282038605E-2</v>
      </c>
      <c r="BA62">
        <f t="shared" si="102"/>
        <v>2.0497832282038605E-2</v>
      </c>
      <c r="BB62">
        <f t="shared" si="102"/>
        <v>2.0497832282038605E-2</v>
      </c>
      <c r="BC62">
        <f t="shared" si="102"/>
        <v>2.0497832282038605E-2</v>
      </c>
      <c r="BD62">
        <f t="shared" si="102"/>
        <v>2.0497832282038605E-2</v>
      </c>
      <c r="BE62">
        <f t="shared" si="102"/>
        <v>2.0497832282038605E-2</v>
      </c>
      <c r="BF62">
        <f t="shared" si="102"/>
        <v>2.0497832282038605E-2</v>
      </c>
      <c r="BG62">
        <f t="shared" si="102"/>
        <v>2.0497832282038605E-2</v>
      </c>
      <c r="BH62">
        <f t="shared" si="102"/>
        <v>2.0497832282038605E-2</v>
      </c>
      <c r="BK62">
        <f t="shared" si="101"/>
        <v>4.8577666797892237E-2</v>
      </c>
      <c r="BL62">
        <f t="shared" si="37"/>
        <v>4.6585982459178651E-2</v>
      </c>
      <c r="BM62">
        <f t="shared" si="38"/>
        <v>2.0497832282038605E-2</v>
      </c>
      <c r="BN62">
        <f t="shared" si="39"/>
        <v>4.1000000000000002E-2</v>
      </c>
      <c r="BO62">
        <f t="shared" si="32"/>
        <v>0.56000000000000005</v>
      </c>
      <c r="BP62" t="str">
        <f t="shared" si="33"/>
        <v>-LT-Total</v>
      </c>
    </row>
    <row r="63" spans="1:68" hidden="1" x14ac:dyDescent="0.25">
      <c r="A63" t="str">
        <f t="shared" si="28"/>
        <v>passenger-LT-PHEVG</v>
      </c>
      <c r="B63" s="1">
        <v>29</v>
      </c>
      <c r="C63" t="s">
        <v>7</v>
      </c>
      <c r="D63" t="s">
        <v>27</v>
      </c>
      <c r="E63" t="s">
        <v>33</v>
      </c>
      <c r="F63" t="s">
        <v>31</v>
      </c>
      <c r="G63">
        <v>1.070300514806358E-2</v>
      </c>
      <c r="H63">
        <v>1.560600273869857E-2</v>
      </c>
      <c r="I63">
        <v>2.0473856616650989E-2</v>
      </c>
      <c r="J63">
        <v>2.530694328728909E-2</v>
      </c>
      <c r="K63">
        <v>2.789301461082818E-2</v>
      </c>
      <c r="L63">
        <v>3.0476584614303932E-2</v>
      </c>
      <c r="M63">
        <f t="shared" si="98"/>
        <v>2.772669547122221E-2</v>
      </c>
      <c r="N63">
        <f t="shared" si="98"/>
        <v>2.7643908166777201E-2</v>
      </c>
      <c r="O63">
        <f t="shared" si="98"/>
        <v>2.7561368051463853E-2</v>
      </c>
      <c r="P63">
        <f t="shared" si="98"/>
        <v>2.7479074387216498E-2</v>
      </c>
      <c r="Q63">
        <f t="shared" si="98"/>
        <v>2.7397026438173211E-2</v>
      </c>
      <c r="R63">
        <f t="shared" si="98"/>
        <v>2.7315223470669236E-2</v>
      </c>
      <c r="S63">
        <f t="shared" si="98"/>
        <v>2.7233664753230413E-2</v>
      </c>
      <c r="T63">
        <f t="shared" si="98"/>
        <v>2.7152349556566639E-2</v>
      </c>
      <c r="U63">
        <f t="shared" si="98"/>
        <v>2.7071277153565356E-2</v>
      </c>
      <c r="V63">
        <f t="shared" si="98"/>
        <v>2.699044681928504E-2</v>
      </c>
      <c r="W63">
        <f t="shared" si="98"/>
        <v>2.6909857830948722E-2</v>
      </c>
      <c r="X63">
        <f t="shared" si="98"/>
        <v>2.6829509467937527E-2</v>
      </c>
      <c r="Y63">
        <f t="shared" si="98"/>
        <v>2.6749401011784225E-2</v>
      </c>
      <c r="Z63">
        <f t="shared" si="99"/>
        <v>2.5324695951624496E-2</v>
      </c>
      <c r="AA63">
        <f t="shared" si="99"/>
        <v>2.3975872385317672E-2</v>
      </c>
      <c r="AB63">
        <f t="shared" si="99"/>
        <v>2.2698888773832027E-2</v>
      </c>
      <c r="AC63">
        <f t="shared" si="99"/>
        <v>2.1489918835333792E-2</v>
      </c>
      <c r="AD63">
        <f t="shared" si="99"/>
        <v>2.0345340080331616E-2</v>
      </c>
      <c r="AE63">
        <f t="shared" si="99"/>
        <v>1.9261722957452883E-2</v>
      </c>
      <c r="AF63">
        <f t="shared" si="99"/>
        <v>1.823582057732899E-2</v>
      </c>
      <c r="AG63">
        <f t="shared" si="99"/>
        <v>1.7264558983798726E-2</v>
      </c>
      <c r="AH63">
        <f t="shared" si="99"/>
        <v>1.6345027943279047E-2</v>
      </c>
      <c r="AI63">
        <f t="shared" si="99"/>
        <v>1.5474472224704897E-2</v>
      </c>
      <c r="AJ63">
        <f t="shared" si="99"/>
        <v>1.4650283343909927E-2</v>
      </c>
      <c r="AK63">
        <f t="shared" si="99"/>
        <v>1.3869991747711297E-2</v>
      </c>
      <c r="AL63">
        <f t="shared" si="99"/>
        <v>1.3131259414279509E-2</v>
      </c>
      <c r="AM63">
        <f t="shared" si="99"/>
        <v>1.2431872847621348E-2</v>
      </c>
      <c r="AN63">
        <f t="shared" si="99"/>
        <v>1.1769736445185058E-2</v>
      </c>
      <c r="AO63">
        <f t="shared" ref="AO63:BH63" si="103">AN63</f>
        <v>1.1769736445185058E-2</v>
      </c>
      <c r="AP63">
        <f t="shared" si="103"/>
        <v>1.1769736445185058E-2</v>
      </c>
      <c r="AQ63">
        <f t="shared" si="103"/>
        <v>1.1769736445185058E-2</v>
      </c>
      <c r="AR63">
        <f t="shared" si="103"/>
        <v>1.1769736445185058E-2</v>
      </c>
      <c r="AS63">
        <f t="shared" si="103"/>
        <v>1.1769736445185058E-2</v>
      </c>
      <c r="AT63">
        <f t="shared" si="103"/>
        <v>1.1769736445185058E-2</v>
      </c>
      <c r="AU63">
        <f t="shared" si="103"/>
        <v>1.1769736445185058E-2</v>
      </c>
      <c r="AV63">
        <f t="shared" si="103"/>
        <v>1.1769736445185058E-2</v>
      </c>
      <c r="AW63">
        <f t="shared" si="103"/>
        <v>1.1769736445185058E-2</v>
      </c>
      <c r="AX63">
        <f t="shared" si="103"/>
        <v>1.1769736445185058E-2</v>
      </c>
      <c r="AY63">
        <f t="shared" si="103"/>
        <v>1.1769736445185058E-2</v>
      </c>
      <c r="AZ63">
        <f t="shared" si="103"/>
        <v>1.1769736445185058E-2</v>
      </c>
      <c r="BA63">
        <f t="shared" si="103"/>
        <v>1.1769736445185058E-2</v>
      </c>
      <c r="BB63">
        <f t="shared" si="103"/>
        <v>1.1769736445185058E-2</v>
      </c>
      <c r="BC63">
        <f t="shared" si="103"/>
        <v>1.1769736445185058E-2</v>
      </c>
      <c r="BD63">
        <f t="shared" si="103"/>
        <v>1.1769736445185058E-2</v>
      </c>
      <c r="BE63">
        <f t="shared" si="103"/>
        <v>1.1769736445185058E-2</v>
      </c>
      <c r="BF63">
        <f t="shared" si="103"/>
        <v>1.1769736445185058E-2</v>
      </c>
      <c r="BG63">
        <f t="shared" si="103"/>
        <v>1.1769736445185058E-2</v>
      </c>
      <c r="BH63">
        <f t="shared" si="103"/>
        <v>1.1769736445185058E-2</v>
      </c>
      <c r="BK63">
        <f t="shared" si="101"/>
        <v>2.789301461082818E-2</v>
      </c>
      <c r="BL63">
        <f t="shared" si="37"/>
        <v>2.6749401011784225E-2</v>
      </c>
      <c r="BM63">
        <f t="shared" si="38"/>
        <v>1.1769736445185058E-2</v>
      </c>
      <c r="BN63">
        <f t="shared" si="39"/>
        <v>4.1000000000000002E-2</v>
      </c>
      <c r="BO63">
        <f t="shared" si="32"/>
        <v>0.56000000000000005</v>
      </c>
      <c r="BP63" t="str">
        <f t="shared" si="33"/>
        <v>-LT-Total</v>
      </c>
    </row>
    <row r="64" spans="1:68" hidden="1" x14ac:dyDescent="0.25">
      <c r="A64" t="str">
        <f t="shared" si="28"/>
        <v>passenger-LV-BEV</v>
      </c>
      <c r="B64" s="1">
        <v>30</v>
      </c>
      <c r="C64" t="s">
        <v>7</v>
      </c>
      <c r="D64" t="s">
        <v>27</v>
      </c>
      <c r="E64" t="s">
        <v>28</v>
      </c>
      <c r="F64" t="s">
        <v>29</v>
      </c>
      <c r="G64">
        <v>1.3360340234232699E-2</v>
      </c>
      <c r="H64">
        <f>IF(G64=0,0.0000001,$G64)*((INDEX($N$7:$N$29,MATCH($A64,$H$7:$H$29,0))/($G64+0.00001))^((H$33-$G$33)/($Y$33-$G$33)))</f>
        <v>1.4647364689739251E-2</v>
      </c>
      <c r="I64">
        <f>IF(H64=0,0.0000001,$G64)*((INDEX($N$7:$N$29,MATCH($A64,$H$7:$H$29,0))/($G64+0.00001))^((I$33-$G$33)/($Y$33-$G$33)))</f>
        <v>1.6058370415185895E-2</v>
      </c>
      <c r="J64">
        <f>IF(I64=0,0.0000001,$G64)*((INDEX($N$7:$N$29,MATCH($A64,$H$7:$H$29,0))/($G64+0.00001))^((J$33-$G$33)/($Y$33-$G$33)))</f>
        <v>1.7605300738634658E-2</v>
      </c>
      <c r="K64">
        <f>IF(J64=0,0.0000001,$G64)*((INDEX($N$7:$N$29,MATCH($A64,$H$7:$H$29,0))/($G64+0.00001))^((K$33-$G$33)/($Y$33-$G$33)))</f>
        <v>1.9301249509393763E-2</v>
      </c>
      <c r="L64">
        <f t="shared" ref="L64:Y64" si="104">IF(K64=0,0.0000001,K64)*((INDEX($N$7:$N$29,MATCH($A64,$H$7:$H$28,0))/IF(K64=0,0.0000001,K64))^((L$33-$K$33)/($Y$33-$K$33)))</f>
        <v>2.1161702847324729E-2</v>
      </c>
      <c r="M64">
        <f t="shared" si="104"/>
        <v>2.5105661730304735E-2</v>
      </c>
      <c r="N64">
        <f t="shared" si="104"/>
        <v>3.1275103210596081E-2</v>
      </c>
      <c r="O64">
        <f t="shared" si="104"/>
        <v>3.9370413565134779E-2</v>
      </c>
      <c r="P64">
        <f t="shared" si="104"/>
        <v>4.8353732035114762E-2</v>
      </c>
      <c r="Q64">
        <f t="shared" si="104"/>
        <v>5.6661456121021067E-2</v>
      </c>
      <c r="R64">
        <f t="shared" si="104"/>
        <v>6.2978583093552323E-2</v>
      </c>
      <c r="S64">
        <f t="shared" si="104"/>
        <v>6.6899735758477102E-2</v>
      </c>
      <c r="T64">
        <f t="shared" si="104"/>
        <v>6.8876606382782896E-2</v>
      </c>
      <c r="U64">
        <f t="shared" si="104"/>
        <v>6.9677173668924092E-2</v>
      </c>
      <c r="V64">
        <f t="shared" si="104"/>
        <v>6.9930697250226784E-2</v>
      </c>
      <c r="W64">
        <f t="shared" si="104"/>
        <v>6.9990095403836952E-2</v>
      </c>
      <c r="X64">
        <f t="shared" si="104"/>
        <v>6.9999292482364833E-2</v>
      </c>
      <c r="Y64">
        <f t="shared" si="104"/>
        <v>7.0000000000000007E-2</v>
      </c>
      <c r="Z64">
        <f t="shared" ref="Z64:AN64" si="105">IF(Y64=0,0.0000001,$Y64)*((INDEX($O$7:$O$29,MATCH($A64,$H$7:$H$28,0))/IF(Y64=0,0.0000001,$Y64))^((Z$33-$Y$33)/($AN$33-$Y$33)))</f>
        <v>7.8625273670461043E-2</v>
      </c>
      <c r="AA64">
        <f t="shared" si="105"/>
        <v>8.83133379964985E-2</v>
      </c>
      <c r="AB64">
        <f t="shared" si="105"/>
        <v>9.9195148124666011E-2</v>
      </c>
      <c r="AC64">
        <f t="shared" si="105"/>
        <v>0.11141779525833981</v>
      </c>
      <c r="AD64">
        <f t="shared" si="105"/>
        <v>0.12514649491351948</v>
      </c>
      <c r="AE64">
        <f t="shared" si="105"/>
        <v>0.14056682016392044</v>
      </c>
      <c r="AF64">
        <f t="shared" si="105"/>
        <v>0.15788721006249609</v>
      </c>
      <c r="AG64">
        <f t="shared" si="105"/>
        <v>0.17734178714613322</v>
      </c>
      <c r="AH64">
        <f t="shared" si="105"/>
        <v>0.19919352210819105</v>
      </c>
      <c r="AI64">
        <f t="shared" si="105"/>
        <v>0.22373778841627934</v>
      </c>
      <c r="AJ64">
        <f t="shared" si="105"/>
        <v>0.25130635492362391</v>
      </c>
      <c r="AK64">
        <f t="shared" si="105"/>
        <v>0.28227187044279928</v>
      </c>
      <c r="AL64">
        <f t="shared" si="105"/>
        <v>0.31705290090054306</v>
      </c>
      <c r="AM64">
        <f t="shared" si="105"/>
        <v>0.35611958716169662</v>
      </c>
      <c r="AN64">
        <f t="shared" si="105"/>
        <v>0.4</v>
      </c>
      <c r="AO64">
        <f t="shared" ref="AO64:BH64" si="106">IF(AN64=0,0.0000001,$G64)*((INDEX($N$7:$N$29,MATCH($A64,$H$7:$H$29,0))/($G64+0.00001))^((AO$33-$G$33)/($Y$33-$G$33)))</f>
        <v>0.30468054716042076</v>
      </c>
      <c r="AP64">
        <f t="shared" si="106"/>
        <v>0.33403094606028066</v>
      </c>
      <c r="AQ64">
        <f t="shared" si="106"/>
        <v>0.36620871915127123</v>
      </c>
      <c r="AR64">
        <f t="shared" si="106"/>
        <v>0.40148623223134761</v>
      </c>
      <c r="AS64">
        <f t="shared" si="106"/>
        <v>0.44016208856223266</v>
      </c>
      <c r="AT64">
        <f t="shared" si="106"/>
        <v>0.48256365636923448</v>
      </c>
      <c r="AU64">
        <f t="shared" si="106"/>
        <v>0.52904983981945219</v>
      </c>
      <c r="AV64">
        <f t="shared" si="106"/>
        <v>0.58001411693305527</v>
      </c>
      <c r="AW64">
        <f t="shared" si="106"/>
        <v>0.63588787014176273</v>
      </c>
      <c r="AX64">
        <f t="shared" si="106"/>
        <v>0.6971440376857192</v>
      </c>
      <c r="AY64">
        <f t="shared" si="106"/>
        <v>0.76430111675569179</v>
      </c>
      <c r="AZ64">
        <f t="shared" si="106"/>
        <v>0.83792755226480475</v>
      </c>
      <c r="BA64">
        <f t="shared" si="106"/>
        <v>0.91864654839817528</v>
      </c>
      <c r="BB64">
        <f t="shared" si="106"/>
        <v>1.0071413436673642</v>
      </c>
      <c r="BC64">
        <f t="shared" si="106"/>
        <v>1.104160994119856</v>
      </c>
      <c r="BD64">
        <f t="shared" si="106"/>
        <v>1.2105267136550146</v>
      </c>
      <c r="BE64">
        <f t="shared" si="106"/>
        <v>1.3271388251135259</v>
      </c>
      <c r="BF64">
        <f t="shared" si="106"/>
        <v>1.4549843809772045</v>
      </c>
      <c r="BG64">
        <f t="shared" si="106"/>
        <v>1.595145518183847</v>
      </c>
      <c r="BH64">
        <f t="shared" si="106"/>
        <v>1.7488086177757252</v>
      </c>
      <c r="BK64">
        <f t="shared" si="101"/>
        <v>1.9301249509393763E-2</v>
      </c>
      <c r="BL64">
        <f t="shared" si="37"/>
        <v>1.7930860794226806E-2</v>
      </c>
      <c r="BM64">
        <f t="shared" si="38"/>
        <v>6.2758012779793818E-3</v>
      </c>
      <c r="BN64">
        <f t="shared" si="39"/>
        <v>7.1000000000000008E-2</v>
      </c>
      <c r="BO64">
        <f t="shared" si="32"/>
        <v>0.65</v>
      </c>
      <c r="BP64" t="str">
        <f t="shared" si="33"/>
        <v>-LV-Total</v>
      </c>
    </row>
    <row r="65" spans="1:68" hidden="1" x14ac:dyDescent="0.25">
      <c r="A65" t="str">
        <f t="shared" si="28"/>
        <v>passenger-LV-CNG</v>
      </c>
      <c r="B65" s="1">
        <v>31</v>
      </c>
      <c r="C65" t="s">
        <v>7</v>
      </c>
      <c r="D65" t="s">
        <v>27</v>
      </c>
      <c r="E65" t="s">
        <v>28</v>
      </c>
      <c r="F65" t="s">
        <v>45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e">
        <f t="shared" ref="M65:Y66" si="107">($K65*(($BL65/($K65))^((M$33-$K$33)/($BL$33-$K$33))))</f>
        <v>#DIV/0!</v>
      </c>
      <c r="N65" t="e">
        <f t="shared" si="107"/>
        <v>#DIV/0!</v>
      </c>
      <c r="O65" t="e">
        <f t="shared" si="107"/>
        <v>#DIV/0!</v>
      </c>
      <c r="P65" t="e">
        <f t="shared" si="107"/>
        <v>#DIV/0!</v>
      </c>
      <c r="Q65" t="e">
        <f t="shared" si="107"/>
        <v>#DIV/0!</v>
      </c>
      <c r="R65" t="e">
        <f t="shared" si="107"/>
        <v>#DIV/0!</v>
      </c>
      <c r="S65" t="e">
        <f t="shared" si="107"/>
        <v>#DIV/0!</v>
      </c>
      <c r="T65" t="e">
        <f t="shared" si="107"/>
        <v>#DIV/0!</v>
      </c>
      <c r="U65" t="e">
        <f t="shared" si="107"/>
        <v>#DIV/0!</v>
      </c>
      <c r="V65" t="e">
        <f t="shared" si="107"/>
        <v>#DIV/0!</v>
      </c>
      <c r="W65" t="e">
        <f t="shared" si="107"/>
        <v>#DIV/0!</v>
      </c>
      <c r="X65" t="e">
        <f t="shared" si="107"/>
        <v>#DIV/0!</v>
      </c>
      <c r="Y65" t="e">
        <f t="shared" si="107"/>
        <v>#DIV/0!</v>
      </c>
      <c r="Z65" t="e">
        <f t="shared" ref="Z65:AN66" si="108">($Y65*(($BM65/($Y65))^((Z$33-$Y$33)/($BM$33-$Y$33))))</f>
        <v>#DIV/0!</v>
      </c>
      <c r="AA65" t="e">
        <f t="shared" si="108"/>
        <v>#DIV/0!</v>
      </c>
      <c r="AB65" t="e">
        <f t="shared" si="108"/>
        <v>#DIV/0!</v>
      </c>
      <c r="AC65" t="e">
        <f t="shared" si="108"/>
        <v>#DIV/0!</v>
      </c>
      <c r="AD65" t="e">
        <f t="shared" si="108"/>
        <v>#DIV/0!</v>
      </c>
      <c r="AE65" t="e">
        <f t="shared" si="108"/>
        <v>#DIV/0!</v>
      </c>
      <c r="AF65" t="e">
        <f t="shared" si="108"/>
        <v>#DIV/0!</v>
      </c>
      <c r="AG65" t="e">
        <f t="shared" si="108"/>
        <v>#DIV/0!</v>
      </c>
      <c r="AH65" t="e">
        <f t="shared" si="108"/>
        <v>#DIV/0!</v>
      </c>
      <c r="AI65" t="e">
        <f t="shared" si="108"/>
        <v>#DIV/0!</v>
      </c>
      <c r="AJ65" t="e">
        <f t="shared" si="108"/>
        <v>#DIV/0!</v>
      </c>
      <c r="AK65" t="e">
        <f t="shared" si="108"/>
        <v>#DIV/0!</v>
      </c>
      <c r="AL65" t="e">
        <f t="shared" si="108"/>
        <v>#DIV/0!</v>
      </c>
      <c r="AM65" t="e">
        <f t="shared" si="108"/>
        <v>#DIV/0!</v>
      </c>
      <c r="AN65" t="e">
        <f t="shared" si="108"/>
        <v>#DIV/0!</v>
      </c>
      <c r="AO65" t="e">
        <f t="shared" ref="AO65:BH65" si="109">AN65</f>
        <v>#DIV/0!</v>
      </c>
      <c r="AP65" t="e">
        <f t="shared" si="109"/>
        <v>#DIV/0!</v>
      </c>
      <c r="AQ65" t="e">
        <f t="shared" si="109"/>
        <v>#DIV/0!</v>
      </c>
      <c r="AR65" t="e">
        <f t="shared" si="109"/>
        <v>#DIV/0!</v>
      </c>
      <c r="AS65" t="e">
        <f t="shared" si="109"/>
        <v>#DIV/0!</v>
      </c>
      <c r="AT65" t="e">
        <f t="shared" si="109"/>
        <v>#DIV/0!</v>
      </c>
      <c r="AU65" t="e">
        <f t="shared" si="109"/>
        <v>#DIV/0!</v>
      </c>
      <c r="AV65" t="e">
        <f t="shared" si="109"/>
        <v>#DIV/0!</v>
      </c>
      <c r="AW65" t="e">
        <f t="shared" si="109"/>
        <v>#DIV/0!</v>
      </c>
      <c r="AX65" t="e">
        <f t="shared" si="109"/>
        <v>#DIV/0!</v>
      </c>
      <c r="AY65" t="e">
        <f t="shared" si="109"/>
        <v>#DIV/0!</v>
      </c>
      <c r="AZ65" t="e">
        <f t="shared" si="109"/>
        <v>#DIV/0!</v>
      </c>
      <c r="BA65" t="e">
        <f t="shared" si="109"/>
        <v>#DIV/0!</v>
      </c>
      <c r="BB65" t="e">
        <f t="shared" si="109"/>
        <v>#DIV/0!</v>
      </c>
      <c r="BC65" t="e">
        <f t="shared" si="109"/>
        <v>#DIV/0!</v>
      </c>
      <c r="BD65" t="e">
        <f t="shared" si="109"/>
        <v>#DIV/0!</v>
      </c>
      <c r="BE65" t="e">
        <f t="shared" si="109"/>
        <v>#DIV/0!</v>
      </c>
      <c r="BF65" t="e">
        <f t="shared" si="109"/>
        <v>#DIV/0!</v>
      </c>
      <c r="BG65" t="e">
        <f t="shared" si="109"/>
        <v>#DIV/0!</v>
      </c>
      <c r="BH65" t="e">
        <f t="shared" si="109"/>
        <v>#DIV/0!</v>
      </c>
      <c r="BK65">
        <f t="shared" si="101"/>
        <v>0</v>
      </c>
      <c r="BL65">
        <f t="shared" si="37"/>
        <v>0</v>
      </c>
      <c r="BM65">
        <f t="shared" si="38"/>
        <v>0</v>
      </c>
      <c r="BN65">
        <f t="shared" si="39"/>
        <v>7.1000000000000008E-2</v>
      </c>
      <c r="BO65">
        <f t="shared" si="32"/>
        <v>0.65</v>
      </c>
      <c r="BP65" t="str">
        <f t="shared" si="33"/>
        <v>-LV-Total</v>
      </c>
    </row>
    <row r="66" spans="1:68" hidden="1" x14ac:dyDescent="0.25">
      <c r="A66" t="str">
        <f t="shared" si="28"/>
        <v>passenger-LV-D</v>
      </c>
      <c r="B66" s="1">
        <v>32</v>
      </c>
      <c r="C66" t="s">
        <v>7</v>
      </c>
      <c r="D66" t="s">
        <v>27</v>
      </c>
      <c r="E66" t="s">
        <v>28</v>
      </c>
      <c r="F66" t="s">
        <v>46</v>
      </c>
      <c r="G66">
        <v>3.5883483843074868E-2</v>
      </c>
      <c r="H66">
        <v>3.0407475256968981E-2</v>
      </c>
      <c r="I66">
        <v>2.4988472295828061E-2</v>
      </c>
      <c r="J66">
        <v>1.9625589420216621E-2</v>
      </c>
      <c r="K66">
        <v>1.8934693268244009E-2</v>
      </c>
      <c r="L66">
        <v>1.824646573317875E-2</v>
      </c>
      <c r="M66">
        <f t="shared" si="107"/>
        <v>1.8736526879887958E-2</v>
      </c>
      <c r="N66">
        <f t="shared" si="107"/>
        <v>1.8638222785064169E-2</v>
      </c>
      <c r="O66">
        <f t="shared" si="107"/>
        <v>1.854043445792353E-2</v>
      </c>
      <c r="P66">
        <f t="shared" si="107"/>
        <v>1.8443159192410883E-2</v>
      </c>
      <c r="Q66">
        <f t="shared" si="107"/>
        <v>1.8346394296668806E-2</v>
      </c>
      <c r="R66">
        <f t="shared" si="107"/>
        <v>1.8250137092963126E-2</v>
      </c>
      <c r="S66">
        <f t="shared" si="107"/>
        <v>1.8154384917608814E-2</v>
      </c>
      <c r="T66">
        <f t="shared" si="107"/>
        <v>1.8059135120896287E-2</v>
      </c>
      <c r="U66">
        <f t="shared" si="107"/>
        <v>1.7964385067018061E-2</v>
      </c>
      <c r="V66">
        <f t="shared" si="107"/>
        <v>1.7870132133995836E-2</v>
      </c>
      <c r="W66">
        <f t="shared" si="107"/>
        <v>1.7776373713607924E-2</v>
      </c>
      <c r="X66">
        <f t="shared" si="107"/>
        <v>1.7683107211317075E-2</v>
      </c>
      <c r="Y66">
        <f t="shared" si="107"/>
        <v>1.7590330046198685E-2</v>
      </c>
      <c r="Z66">
        <f t="shared" si="108"/>
        <v>1.6401309516771899E-2</v>
      </c>
      <c r="AA66">
        <f t="shared" si="108"/>
        <v>1.529266097671002E-2</v>
      </c>
      <c r="AB66">
        <f t="shared" si="108"/>
        <v>1.4258951671477196E-2</v>
      </c>
      <c r="AC66">
        <f t="shared" si="108"/>
        <v>1.3295116074250601E-2</v>
      </c>
      <c r="AD66">
        <f t="shared" si="108"/>
        <v>1.2396431063117896E-2</v>
      </c>
      <c r="AE66">
        <f t="shared" si="108"/>
        <v>1.1558492776175044E-2</v>
      </c>
      <c r="AF66">
        <f t="shared" si="108"/>
        <v>1.0777195031106678E-2</v>
      </c>
      <c r="AG66">
        <f t="shared" si="108"/>
        <v>1.0048709203497581E-2</v>
      </c>
      <c r="AH66">
        <f t="shared" si="108"/>
        <v>9.3694654652721841E-3</v>
      </c>
      <c r="AI66">
        <f t="shared" si="108"/>
        <v>8.7361352913240577E-3</v>
      </c>
      <c r="AJ66">
        <f t="shared" si="108"/>
        <v>8.1456151486119597E-3</v>
      </c>
      <c r="AK66">
        <f t="shared" si="108"/>
        <v>7.5950112877934137E-3</v>
      </c>
      <c r="AL66">
        <f t="shared" si="108"/>
        <v>7.0816255628697302E-3</v>
      </c>
      <c r="AM66">
        <f t="shared" si="108"/>
        <v>6.6029422093538438E-3</v>
      </c>
      <c r="AN66">
        <f t="shared" si="108"/>
        <v>6.1566155161695392E-3</v>
      </c>
      <c r="AO66">
        <f t="shared" ref="AO66:BH66" si="110">AN66</f>
        <v>6.1566155161695392E-3</v>
      </c>
      <c r="AP66">
        <f t="shared" si="110"/>
        <v>6.1566155161695392E-3</v>
      </c>
      <c r="AQ66">
        <f t="shared" si="110"/>
        <v>6.1566155161695392E-3</v>
      </c>
      <c r="AR66">
        <f t="shared" si="110"/>
        <v>6.1566155161695392E-3</v>
      </c>
      <c r="AS66">
        <f t="shared" si="110"/>
        <v>6.1566155161695392E-3</v>
      </c>
      <c r="AT66">
        <f t="shared" si="110"/>
        <v>6.1566155161695392E-3</v>
      </c>
      <c r="AU66">
        <f t="shared" si="110"/>
        <v>6.1566155161695392E-3</v>
      </c>
      <c r="AV66">
        <f t="shared" si="110"/>
        <v>6.1566155161695392E-3</v>
      </c>
      <c r="AW66">
        <f t="shared" si="110"/>
        <v>6.1566155161695392E-3</v>
      </c>
      <c r="AX66">
        <f t="shared" si="110"/>
        <v>6.1566155161695392E-3</v>
      </c>
      <c r="AY66">
        <f t="shared" si="110"/>
        <v>6.1566155161695392E-3</v>
      </c>
      <c r="AZ66">
        <f t="shared" si="110"/>
        <v>6.1566155161695392E-3</v>
      </c>
      <c r="BA66">
        <f t="shared" si="110"/>
        <v>6.1566155161695392E-3</v>
      </c>
      <c r="BB66">
        <f t="shared" si="110"/>
        <v>6.1566155161695392E-3</v>
      </c>
      <c r="BC66">
        <f t="shared" si="110"/>
        <v>6.1566155161695392E-3</v>
      </c>
      <c r="BD66">
        <f t="shared" si="110"/>
        <v>6.1566155161695392E-3</v>
      </c>
      <c r="BE66">
        <f t="shared" si="110"/>
        <v>6.1566155161695392E-3</v>
      </c>
      <c r="BF66">
        <f t="shared" si="110"/>
        <v>6.1566155161695392E-3</v>
      </c>
      <c r="BG66">
        <f t="shared" si="110"/>
        <v>6.1566155161695392E-3</v>
      </c>
      <c r="BH66">
        <f t="shared" si="110"/>
        <v>6.1566155161695392E-3</v>
      </c>
      <c r="BK66">
        <f t="shared" si="101"/>
        <v>1.8934693268244009E-2</v>
      </c>
      <c r="BL66">
        <f t="shared" si="37"/>
        <v>1.7590330046198685E-2</v>
      </c>
      <c r="BM66">
        <f t="shared" si="38"/>
        <v>6.1566155161695392E-3</v>
      </c>
      <c r="BN66">
        <f t="shared" si="39"/>
        <v>7.1000000000000008E-2</v>
      </c>
      <c r="BO66">
        <f t="shared" ref="BO66:BO97" si="111">INDEX($M$7:$M$30,MATCH(BP66,$H$7:$H$30,0))</f>
        <v>0.65</v>
      </c>
      <c r="BP66" t="str">
        <f t="shared" si="33"/>
        <v>-LV-Total</v>
      </c>
    </row>
    <row r="67" spans="1:68" hidden="1" x14ac:dyDescent="0.25">
      <c r="A67" t="str">
        <f t="shared" si="28"/>
        <v>passenger-LV-FCEV</v>
      </c>
      <c r="B67" s="1">
        <v>33</v>
      </c>
      <c r="C67" t="s">
        <v>7</v>
      </c>
      <c r="D67" t="s">
        <v>27</v>
      </c>
      <c r="E67" t="s">
        <v>28</v>
      </c>
      <c r="F67" t="s">
        <v>30</v>
      </c>
      <c r="G67">
        <v>0</v>
      </c>
      <c r="H67">
        <f>IF(G67=0,0.0000001,$G67)*((INDEX($N$7:$N$29,MATCH($A67,$H$7:$H$29,0))/($G67+0.00001))^((H$33-$G$33)/($Y$33-$G$33)))</f>
        <v>1.2915496650148837E-7</v>
      </c>
      <c r="I67">
        <f>IF(H67=0,0.0000001,$G67)*((INDEX($N$7:$N$29,MATCH($A67,$H$7:$H$29,0))/($G67+0.00001))^((I$33-$G$33)/($Y$33-$G$33)))</f>
        <v>0</v>
      </c>
      <c r="J67">
        <f>IF(I67=0,0.0000001,$G67)*((INDEX($N$7:$N$29,MATCH($A67,$H$7:$H$29,0))/($G67+0.00001))^((J$33-$G$33)/($Y$33-$G$33)))</f>
        <v>2.1544346900318838E-7</v>
      </c>
      <c r="K67">
        <f>IF(J67=0,0.0000001,$G67)*((INDEX($N$7:$N$29,MATCH($A67,$H$7:$H$29,0))/($G67+0.00001))^((K$33-$G$33)/($Y$33-$G$33)))</f>
        <v>0</v>
      </c>
      <c r="L67">
        <f t="shared" ref="L67:Y67" si="112">IF(K67=0,0.0000001,K67)*((INDEX($N$7:$N$29,MATCH($A67,$H$7:$H$28,0))/IF(K67=0,0.0000001,K67))^((L$33-$K$33)/($Y$33-$K$33)))</f>
        <v>1.93069772888325E-7</v>
      </c>
      <c r="M67">
        <f t="shared" si="112"/>
        <v>6.5512855685955084E-7</v>
      </c>
      <c r="N67">
        <f t="shared" si="112"/>
        <v>3.1516811486658755E-6</v>
      </c>
      <c r="O67">
        <f t="shared" si="112"/>
        <v>1.6339715159504212E-5</v>
      </c>
      <c r="P67">
        <f t="shared" si="112"/>
        <v>7.1018492993558591E-5</v>
      </c>
      <c r="Q67">
        <f t="shared" si="112"/>
        <v>2.2061794245877724E-4</v>
      </c>
      <c r="R67">
        <f t="shared" si="112"/>
        <v>4.6969984294097572E-4</v>
      </c>
      <c r="S67">
        <f t="shared" si="112"/>
        <v>7.2335519763494136E-4</v>
      </c>
      <c r="T67">
        <f t="shared" si="112"/>
        <v>8.9077584299261604E-4</v>
      </c>
      <c r="U67">
        <f t="shared" si="112"/>
        <v>9.6749364962123467E-4</v>
      </c>
      <c r="V67">
        <f t="shared" si="112"/>
        <v>9.9294363861607998E-4</v>
      </c>
      <c r="W67">
        <f t="shared" si="112"/>
        <v>9.9898888648544725E-4</v>
      </c>
      <c r="X67">
        <f t="shared" si="112"/>
        <v>9.9992774367956699E-4</v>
      </c>
      <c r="Y67">
        <f t="shared" si="112"/>
        <v>1E-3</v>
      </c>
      <c r="Z67">
        <f t="shared" ref="Z67:AN67" si="113">IF(Y67=0,0.0000001,$Y67)*((INDEX($O$7:$O$29,MATCH($A67,$H$7:$H$28,0))/IF(Y67=0,0.0000001,$Y67))^((Z$33-$Y$33)/($AN$33-$Y$33)))</f>
        <v>1.2210553000675682E-3</v>
      </c>
      <c r="AA67">
        <f t="shared" si="113"/>
        <v>1.490976045823099E-3</v>
      </c>
      <c r="AB67">
        <f t="shared" si="113"/>
        <v>1.8205642030260803E-3</v>
      </c>
      <c r="AC67">
        <f t="shared" si="113"/>
        <v>2.2230095692182834E-3</v>
      </c>
      <c r="AD67">
        <f t="shared" si="113"/>
        <v>2.7144176165949064E-3</v>
      </c>
      <c r="AE67">
        <f t="shared" si="113"/>
        <v>3.3144540173399867E-3</v>
      </c>
      <c r="AF67">
        <f t="shared" si="113"/>
        <v>4.0471316447032342E-3</v>
      </c>
      <c r="AG67">
        <f t="shared" si="113"/>
        <v>4.9417715448360584E-3</v>
      </c>
      <c r="AH67">
        <f t="shared" si="113"/>
        <v>6.034176336545162E-3</v>
      </c>
      <c r="AI67">
        <f t="shared" si="113"/>
        <v>7.3680629972807717E-3</v>
      </c>
      <c r="AJ67">
        <f t="shared" si="113"/>
        <v>8.9968123740614171E-3</v>
      </c>
      <c r="AK67">
        <f t="shared" si="113"/>
        <v>1.0985605433061178E-2</v>
      </c>
      <c r="AL67">
        <f t="shared" si="113"/>
        <v>1.3414031738490423E-2</v>
      </c>
      <c r="AM67">
        <f t="shared" si="113"/>
        <v>1.6379274549558304E-2</v>
      </c>
      <c r="AN67">
        <f t="shared" si="113"/>
        <v>0.02</v>
      </c>
      <c r="AO67">
        <f t="shared" ref="AO67:BH67" si="114">IF(AN67=0,0.0000001,$G67)*((INDEX($N$7:$N$29,MATCH($A67,$H$7:$H$29,0))/($G67+0.00001))^((AO$33-$G$33)/($Y$33-$G$33)))</f>
        <v>0</v>
      </c>
      <c r="AP67">
        <f t="shared" si="114"/>
        <v>7.7426368268112785E-4</v>
      </c>
      <c r="AQ67">
        <f t="shared" si="114"/>
        <v>0</v>
      </c>
      <c r="AR67">
        <f t="shared" si="114"/>
        <v>1.2915496650148846E-3</v>
      </c>
      <c r="AS67">
        <f t="shared" si="114"/>
        <v>0</v>
      </c>
      <c r="AT67">
        <f t="shared" si="114"/>
        <v>2.1544346900318834E-3</v>
      </c>
      <c r="AU67">
        <f t="shared" si="114"/>
        <v>0</v>
      </c>
      <c r="AV67">
        <f t="shared" si="114"/>
        <v>3.5938136638046319E-3</v>
      </c>
      <c r="AW67">
        <f t="shared" si="114"/>
        <v>0</v>
      </c>
      <c r="AX67">
        <f t="shared" si="114"/>
        <v>5.9948425031894148E-3</v>
      </c>
      <c r="AY67">
        <f t="shared" si="114"/>
        <v>0</v>
      </c>
      <c r="AZ67">
        <f t="shared" si="114"/>
        <v>1.0000000000000019E-2</v>
      </c>
      <c r="BA67">
        <f t="shared" si="114"/>
        <v>0</v>
      </c>
      <c r="BB67">
        <f t="shared" si="114"/>
        <v>1.668100537200061E-2</v>
      </c>
      <c r="BC67">
        <f t="shared" si="114"/>
        <v>0</v>
      </c>
      <c r="BD67">
        <f t="shared" si="114"/>
        <v>2.7825594022071267E-2</v>
      </c>
      <c r="BE67">
        <f t="shared" si="114"/>
        <v>0</v>
      </c>
      <c r="BF67">
        <f t="shared" si="114"/>
        <v>4.6415888336127885E-2</v>
      </c>
      <c r="BG67">
        <f t="shared" si="114"/>
        <v>0</v>
      </c>
      <c r="BH67">
        <f t="shared" si="114"/>
        <v>7.7426368268112819E-2</v>
      </c>
      <c r="BK67">
        <f>G67</f>
        <v>0</v>
      </c>
      <c r="BL67">
        <f t="shared" si="37"/>
        <v>0</v>
      </c>
      <c r="BM67">
        <f t="shared" si="38"/>
        <v>0</v>
      </c>
      <c r="BN67">
        <f t="shared" ref="BN67:BN98" si="115">INDEX($N$7:$N$30,MATCH(BP67,$H$7:$H$30,0))</f>
        <v>7.1000000000000008E-2</v>
      </c>
      <c r="BO67">
        <f t="shared" si="111"/>
        <v>0.65</v>
      </c>
      <c r="BP67" t="str">
        <f t="shared" si="33"/>
        <v>-LV-Total</v>
      </c>
    </row>
    <row r="68" spans="1:68" hidden="1" x14ac:dyDescent="0.25">
      <c r="A68" t="str">
        <f t="shared" si="28"/>
        <v>passenger-LV-G</v>
      </c>
      <c r="B68" s="1">
        <v>34</v>
      </c>
      <c r="C68" t="s">
        <v>7</v>
      </c>
      <c r="D68" t="s">
        <v>27</v>
      </c>
      <c r="E68" t="s">
        <v>28</v>
      </c>
      <c r="F68" t="s">
        <v>47</v>
      </c>
      <c r="G68">
        <v>0.93065455332278013</v>
      </c>
      <c r="H68">
        <v>0.9209578263082111</v>
      </c>
      <c r="I68">
        <v>0.91136204288693456</v>
      </c>
      <c r="J68">
        <v>0.90186563497627992</v>
      </c>
      <c r="K68">
        <v>0.89468024335297458</v>
      </c>
      <c r="L68">
        <v>0.88752260562222929</v>
      </c>
      <c r="M68">
        <f t="shared" ref="M68:Y70" si="116">($K68*(($BL68/($K68))^((M$33-$K$33)/($BL$33-$K$33))))</f>
        <v>0.88531671419266222</v>
      </c>
      <c r="N68">
        <f t="shared" si="116"/>
        <v>0.88067176271478187</v>
      </c>
      <c r="O68">
        <f t="shared" si="116"/>
        <v>0.87605118169538954</v>
      </c>
      <c r="P68">
        <f t="shared" si="116"/>
        <v>0.8714548432710939</v>
      </c>
      <c r="Q68">
        <f t="shared" si="116"/>
        <v>0.86688262024935936</v>
      </c>
      <c r="R68">
        <f t="shared" si="116"/>
        <v>0.86233438610498536</v>
      </c>
      <c r="S68">
        <f t="shared" si="116"/>
        <v>0.85781001497660558</v>
      </c>
      <c r="T68">
        <f t="shared" si="116"/>
        <v>0.85330938166320469</v>
      </c>
      <c r="U68">
        <f t="shared" si="116"/>
        <v>0.84883236162065401</v>
      </c>
      <c r="V68">
        <f t="shared" si="116"/>
        <v>0.84437883095826494</v>
      </c>
      <c r="W68">
        <f t="shared" si="116"/>
        <v>0.8399486664353607</v>
      </c>
      <c r="X68">
        <f t="shared" si="116"/>
        <v>0.83554174545786575</v>
      </c>
      <c r="Y68">
        <f t="shared" si="116"/>
        <v>0.83115794607491345</v>
      </c>
      <c r="Z68">
        <f t="shared" ref="Z68:AN70" si="117">($Y68*(($BM68/($Y68))^((Z$33-$Y$33)/($BM$33-$Y$33))))</f>
        <v>0.77497572217782174</v>
      </c>
      <c r="AA68">
        <f t="shared" si="117"/>
        <v>0.72259114263572766</v>
      </c>
      <c r="AB68">
        <f t="shared" si="117"/>
        <v>0.67374750520997562</v>
      </c>
      <c r="AC68">
        <f t="shared" si="117"/>
        <v>0.62820545948139861</v>
      </c>
      <c r="AD68">
        <f t="shared" si="117"/>
        <v>0.58574183395193968</v>
      </c>
      <c r="AE68">
        <f t="shared" si="117"/>
        <v>0.54614854242848365</v>
      </c>
      <c r="AF68">
        <f t="shared" si="117"/>
        <v>0.50923156432980854</v>
      </c>
      <c r="AG68">
        <f t="shared" si="117"/>
        <v>0.47480999391981454</v>
      </c>
      <c r="AH68">
        <f t="shared" si="117"/>
        <v>0.44271515380795035</v>
      </c>
      <c r="AI68">
        <f t="shared" si="117"/>
        <v>0.41278976837268688</v>
      </c>
      <c r="AJ68">
        <f t="shared" si="117"/>
        <v>0.38488719305753416</v>
      </c>
      <c r="AK68">
        <f t="shared" si="117"/>
        <v>0.35887069576288805</v>
      </c>
      <c r="AL68">
        <f t="shared" si="117"/>
        <v>0.33461278681228479</v>
      </c>
      <c r="AM68">
        <f t="shared" si="117"/>
        <v>0.31199459420966819</v>
      </c>
      <c r="AN68">
        <f t="shared" si="117"/>
        <v>0.29090528112621966</v>
      </c>
      <c r="AO68">
        <f t="shared" ref="AO68:BH68" si="118">AN68</f>
        <v>0.29090528112621966</v>
      </c>
      <c r="AP68">
        <f t="shared" si="118"/>
        <v>0.29090528112621966</v>
      </c>
      <c r="AQ68">
        <f t="shared" si="118"/>
        <v>0.29090528112621966</v>
      </c>
      <c r="AR68">
        <f t="shared" si="118"/>
        <v>0.29090528112621966</v>
      </c>
      <c r="AS68">
        <f t="shared" si="118"/>
        <v>0.29090528112621966</v>
      </c>
      <c r="AT68">
        <f t="shared" si="118"/>
        <v>0.29090528112621966</v>
      </c>
      <c r="AU68">
        <f t="shared" si="118"/>
        <v>0.29090528112621966</v>
      </c>
      <c r="AV68">
        <f t="shared" si="118"/>
        <v>0.29090528112621966</v>
      </c>
      <c r="AW68">
        <f t="shared" si="118"/>
        <v>0.29090528112621966</v>
      </c>
      <c r="AX68">
        <f t="shared" si="118"/>
        <v>0.29090528112621966</v>
      </c>
      <c r="AY68">
        <f t="shared" si="118"/>
        <v>0.29090528112621966</v>
      </c>
      <c r="AZ68">
        <f t="shared" si="118"/>
        <v>0.29090528112621966</v>
      </c>
      <c r="BA68">
        <f t="shared" si="118"/>
        <v>0.29090528112621966</v>
      </c>
      <c r="BB68">
        <f t="shared" si="118"/>
        <v>0.29090528112621966</v>
      </c>
      <c r="BC68">
        <f t="shared" si="118"/>
        <v>0.29090528112621966</v>
      </c>
      <c r="BD68">
        <f t="shared" si="118"/>
        <v>0.29090528112621966</v>
      </c>
      <c r="BE68">
        <f t="shared" si="118"/>
        <v>0.29090528112621966</v>
      </c>
      <c r="BF68">
        <f t="shared" si="118"/>
        <v>0.29090528112621966</v>
      </c>
      <c r="BG68">
        <f t="shared" si="118"/>
        <v>0.29090528112621966</v>
      </c>
      <c r="BH68">
        <f t="shared" si="118"/>
        <v>0.29090528112621966</v>
      </c>
      <c r="BK68">
        <f t="shared" ref="BK68:BK73" si="119">K68</f>
        <v>0.89468024335297458</v>
      </c>
      <c r="BL68">
        <f t="shared" si="37"/>
        <v>0.83115794607491345</v>
      </c>
      <c r="BM68">
        <f t="shared" si="38"/>
        <v>0.29090528112621966</v>
      </c>
      <c r="BN68">
        <f t="shared" si="115"/>
        <v>7.1000000000000008E-2</v>
      </c>
      <c r="BO68">
        <f t="shared" si="111"/>
        <v>0.65</v>
      </c>
      <c r="BP68" t="str">
        <f t="shared" si="33"/>
        <v>-LV-Total</v>
      </c>
    </row>
    <row r="69" spans="1:68" hidden="1" x14ac:dyDescent="0.25">
      <c r="A69" t="str">
        <f t="shared" si="28"/>
        <v>passenger-LV-LPG</v>
      </c>
      <c r="B69" s="1">
        <v>35</v>
      </c>
      <c r="C69" t="s">
        <v>7</v>
      </c>
      <c r="D69" t="s">
        <v>27</v>
      </c>
      <c r="E69" t="s">
        <v>28</v>
      </c>
      <c r="F69" t="s">
        <v>48</v>
      </c>
      <c r="G69">
        <v>6.6032569365281537E-3</v>
      </c>
      <c r="H69">
        <v>9.3903379360217535E-3</v>
      </c>
      <c r="I69">
        <v>1.2148405231152799E-2</v>
      </c>
      <c r="J69">
        <v>1.487790952795948E-2</v>
      </c>
      <c r="K69">
        <v>1.6465570298129319E-2</v>
      </c>
      <c r="L69">
        <v>1.8047098658439412E-2</v>
      </c>
      <c r="M69">
        <f t="shared" si="116"/>
        <v>1.6293245214644848E-2</v>
      </c>
      <c r="N69">
        <f t="shared" si="116"/>
        <v>1.6207760176097659E-2</v>
      </c>
      <c r="O69">
        <f t="shared" si="116"/>
        <v>1.612272364806628E-2</v>
      </c>
      <c r="P69">
        <f t="shared" si="116"/>
        <v>1.6038133277370706E-2</v>
      </c>
      <c r="Q69">
        <f t="shared" si="116"/>
        <v>1.5953986723177275E-2</v>
      </c>
      <c r="R69">
        <f t="shared" si="116"/>
        <v>1.5870281656933851E-2</v>
      </c>
      <c r="S69">
        <f t="shared" si="116"/>
        <v>1.5787015762305425E-2</v>
      </c>
      <c r="T69">
        <f t="shared" si="116"/>
        <v>1.5704186735109985E-2</v>
      </c>
      <c r="U69">
        <f t="shared" si="116"/>
        <v>1.562179228325478E-2</v>
      </c>
      <c r="V69">
        <f t="shared" si="116"/>
        <v>1.5539830126672864E-2</v>
      </c>
      <c r="W69">
        <f t="shared" si="116"/>
        <v>1.5458297997260033E-2</v>
      </c>
      <c r="X69">
        <f t="shared" si="116"/>
        <v>1.5377193638812034E-2</v>
      </c>
      <c r="Y69">
        <f t="shared" si="116"/>
        <v>1.5296514806962138E-2</v>
      </c>
      <c r="Z69">
        <f t="shared" si="117"/>
        <v>1.4262545001598011E-2</v>
      </c>
      <c r="AA69">
        <f t="shared" si="117"/>
        <v>1.3298466512778625E-2</v>
      </c>
      <c r="AB69">
        <f t="shared" si="117"/>
        <v>1.2399555028340305E-2</v>
      </c>
      <c r="AC69">
        <f t="shared" si="117"/>
        <v>1.1561405576582869E-2</v>
      </c>
      <c r="AD69">
        <f t="shared" si="117"/>
        <v>1.0779910940411612E-2</v>
      </c>
      <c r="AE69">
        <f t="shared" si="117"/>
        <v>1.0051241530578013E-2</v>
      </c>
      <c r="AF69">
        <f t="shared" si="117"/>
        <v>9.3718266193912238E-3</v>
      </c>
      <c r="AG69">
        <f t="shared" si="117"/>
        <v>8.7383368429391484E-3</v>
      </c>
      <c r="AH69">
        <f t="shared" si="117"/>
        <v>8.1476678860740431E-3</v>
      </c>
      <c r="AI69">
        <f t="shared" si="117"/>
        <v>7.5969252702135209E-3</v>
      </c>
      <c r="AJ69">
        <f t="shared" si="117"/>
        <v>7.08341016941204E-3</v>
      </c>
      <c r="AK69">
        <f t="shared" si="117"/>
        <v>6.6046061851967762E-3</v>
      </c>
      <c r="AL69">
        <f t="shared" si="117"/>
        <v>6.1581670153600986E-3</v>
      </c>
      <c r="AM69">
        <f t="shared" si="117"/>
        <v>5.7419049562815426E-3</v>
      </c>
      <c r="AN69">
        <f t="shared" si="117"/>
        <v>5.3537801824367478E-3</v>
      </c>
      <c r="AO69">
        <f t="shared" ref="AO69:BH69" si="120">AN69</f>
        <v>5.3537801824367478E-3</v>
      </c>
      <c r="AP69">
        <f t="shared" si="120"/>
        <v>5.3537801824367478E-3</v>
      </c>
      <c r="AQ69">
        <f t="shared" si="120"/>
        <v>5.3537801824367478E-3</v>
      </c>
      <c r="AR69">
        <f t="shared" si="120"/>
        <v>5.3537801824367478E-3</v>
      </c>
      <c r="AS69">
        <f t="shared" si="120"/>
        <v>5.3537801824367478E-3</v>
      </c>
      <c r="AT69">
        <f t="shared" si="120"/>
        <v>5.3537801824367478E-3</v>
      </c>
      <c r="AU69">
        <f t="shared" si="120"/>
        <v>5.3537801824367478E-3</v>
      </c>
      <c r="AV69">
        <f t="shared" si="120"/>
        <v>5.3537801824367478E-3</v>
      </c>
      <c r="AW69">
        <f t="shared" si="120"/>
        <v>5.3537801824367478E-3</v>
      </c>
      <c r="AX69">
        <f t="shared" si="120"/>
        <v>5.3537801824367478E-3</v>
      </c>
      <c r="AY69">
        <f t="shared" si="120"/>
        <v>5.3537801824367478E-3</v>
      </c>
      <c r="AZ69">
        <f t="shared" si="120"/>
        <v>5.3537801824367478E-3</v>
      </c>
      <c r="BA69">
        <f t="shared" si="120"/>
        <v>5.3537801824367478E-3</v>
      </c>
      <c r="BB69">
        <f t="shared" si="120"/>
        <v>5.3537801824367478E-3</v>
      </c>
      <c r="BC69">
        <f t="shared" si="120"/>
        <v>5.3537801824367478E-3</v>
      </c>
      <c r="BD69">
        <f t="shared" si="120"/>
        <v>5.3537801824367478E-3</v>
      </c>
      <c r="BE69">
        <f t="shared" si="120"/>
        <v>5.3537801824367478E-3</v>
      </c>
      <c r="BF69">
        <f t="shared" si="120"/>
        <v>5.3537801824367478E-3</v>
      </c>
      <c r="BG69">
        <f t="shared" si="120"/>
        <v>5.3537801824367478E-3</v>
      </c>
      <c r="BH69">
        <f t="shared" si="120"/>
        <v>5.3537801824367478E-3</v>
      </c>
      <c r="BK69">
        <f t="shared" si="119"/>
        <v>1.6465570298129319E-2</v>
      </c>
      <c r="BL69">
        <f t="shared" si="37"/>
        <v>1.5296514806962138E-2</v>
      </c>
      <c r="BM69">
        <f t="shared" si="38"/>
        <v>5.3537801824367478E-3</v>
      </c>
      <c r="BN69">
        <f t="shared" si="115"/>
        <v>7.1000000000000008E-2</v>
      </c>
      <c r="BO69">
        <f t="shared" si="111"/>
        <v>0.65</v>
      </c>
      <c r="BP69" t="str">
        <f t="shared" si="33"/>
        <v>-LV-Total</v>
      </c>
    </row>
    <row r="70" spans="1:68" hidden="1" x14ac:dyDescent="0.25">
      <c r="A70" t="str">
        <f t="shared" si="28"/>
        <v>passenger-LV-PHEVG</v>
      </c>
      <c r="B70" s="1">
        <v>36</v>
      </c>
      <c r="C70" t="s">
        <v>7</v>
      </c>
      <c r="D70" t="s">
        <v>27</v>
      </c>
      <c r="E70" t="s">
        <v>28</v>
      </c>
      <c r="F70" t="s">
        <v>31</v>
      </c>
      <c r="G70">
        <v>1.349836566338423E-2</v>
      </c>
      <c r="H70">
        <v>1.9771429926647242E-2</v>
      </c>
      <c r="I70">
        <v>2.5979191160678351E-2</v>
      </c>
      <c r="J70">
        <v>3.212266379883702E-2</v>
      </c>
      <c r="K70">
        <v>3.525853517087478E-2</v>
      </c>
      <c r="L70">
        <v>3.8382294101210843E-2</v>
      </c>
      <c r="M70">
        <f t="shared" si="116"/>
        <v>3.4889526997647316E-2</v>
      </c>
      <c r="N70">
        <f t="shared" si="116"/>
        <v>3.4706473681933005E-2</v>
      </c>
      <c r="O70">
        <f t="shared" si="116"/>
        <v>3.452438078383617E-2</v>
      </c>
      <c r="P70">
        <f t="shared" si="116"/>
        <v>3.4343243264376794E-2</v>
      </c>
      <c r="Q70">
        <f t="shared" si="116"/>
        <v>3.4163056111012655E-2</v>
      </c>
      <c r="R70">
        <f t="shared" si="116"/>
        <v>3.3983814337500598E-2</v>
      </c>
      <c r="S70">
        <f t="shared" si="116"/>
        <v>3.3805512983758584E-2</v>
      </c>
      <c r="T70">
        <f t="shared" si="116"/>
        <v>3.3628147115728403E-2</v>
      </c>
      <c r="U70">
        <f t="shared" si="116"/>
        <v>3.3451711825239136E-2</v>
      </c>
      <c r="V70">
        <f t="shared" si="116"/>
        <v>3.3276202229871377E-2</v>
      </c>
      <c r="W70">
        <f t="shared" si="116"/>
        <v>3.3101613472822054E-2</v>
      </c>
      <c r="X70">
        <f t="shared" si="116"/>
        <v>3.292794072277009E-2</v>
      </c>
      <c r="Y70">
        <f t="shared" si="116"/>
        <v>3.2755179173742675E-2</v>
      </c>
      <c r="Z70">
        <f t="shared" si="117"/>
        <v>3.0541088796794388E-2</v>
      </c>
      <c r="AA70">
        <f t="shared" si="117"/>
        <v>2.8476660132007479E-2</v>
      </c>
      <c r="AB70">
        <f t="shared" si="117"/>
        <v>2.6551776777486037E-2</v>
      </c>
      <c r="AC70">
        <f t="shared" si="117"/>
        <v>2.4757006150768271E-2</v>
      </c>
      <c r="AD70">
        <f t="shared" si="117"/>
        <v>2.3083553265967512E-2</v>
      </c>
      <c r="AE70">
        <f t="shared" si="117"/>
        <v>2.1523217635353038E-2</v>
      </c>
      <c r="AF70">
        <f t="shared" si="117"/>
        <v>2.0068353084173918E-2</v>
      </c>
      <c r="AG70">
        <f t="shared" si="117"/>
        <v>1.8711830281804738E-2</v>
      </c>
      <c r="AH70">
        <f t="shared" si="117"/>
        <v>1.7447001805603199E-2</v>
      </c>
      <c r="AI70">
        <f t="shared" si="117"/>
        <v>1.6267669566280521E-2</v>
      </c>
      <c r="AJ70">
        <f t="shared" si="117"/>
        <v>1.5168054435158018E-2</v>
      </c>
      <c r="AK70">
        <f t="shared" si="117"/>
        <v>1.414276792447294E-2</v>
      </c>
      <c r="AL70">
        <f t="shared" si="117"/>
        <v>1.3186785781957597E-2</v>
      </c>
      <c r="AM70">
        <f t="shared" si="117"/>
        <v>1.2295423370296129E-2</v>
      </c>
      <c r="AN70">
        <f t="shared" si="117"/>
        <v>1.1464312710809936E-2</v>
      </c>
      <c r="AO70">
        <f t="shared" ref="AO70:BH70" si="121">AN70</f>
        <v>1.1464312710809936E-2</v>
      </c>
      <c r="AP70">
        <f t="shared" si="121"/>
        <v>1.1464312710809936E-2</v>
      </c>
      <c r="AQ70">
        <f t="shared" si="121"/>
        <v>1.1464312710809936E-2</v>
      </c>
      <c r="AR70">
        <f t="shared" si="121"/>
        <v>1.1464312710809936E-2</v>
      </c>
      <c r="AS70">
        <f t="shared" si="121"/>
        <v>1.1464312710809936E-2</v>
      </c>
      <c r="AT70">
        <f t="shared" si="121"/>
        <v>1.1464312710809936E-2</v>
      </c>
      <c r="AU70">
        <f t="shared" si="121"/>
        <v>1.1464312710809936E-2</v>
      </c>
      <c r="AV70">
        <f t="shared" si="121"/>
        <v>1.1464312710809936E-2</v>
      </c>
      <c r="AW70">
        <f t="shared" si="121"/>
        <v>1.1464312710809936E-2</v>
      </c>
      <c r="AX70">
        <f t="shared" si="121"/>
        <v>1.1464312710809936E-2</v>
      </c>
      <c r="AY70">
        <f t="shared" si="121"/>
        <v>1.1464312710809936E-2</v>
      </c>
      <c r="AZ70">
        <f t="shared" si="121"/>
        <v>1.1464312710809936E-2</v>
      </c>
      <c r="BA70">
        <f t="shared" si="121"/>
        <v>1.1464312710809936E-2</v>
      </c>
      <c r="BB70">
        <f t="shared" si="121"/>
        <v>1.1464312710809936E-2</v>
      </c>
      <c r="BC70">
        <f t="shared" si="121"/>
        <v>1.1464312710809936E-2</v>
      </c>
      <c r="BD70">
        <f t="shared" si="121"/>
        <v>1.1464312710809936E-2</v>
      </c>
      <c r="BE70">
        <f t="shared" si="121"/>
        <v>1.1464312710809936E-2</v>
      </c>
      <c r="BF70">
        <f t="shared" si="121"/>
        <v>1.1464312710809936E-2</v>
      </c>
      <c r="BG70">
        <f t="shared" si="121"/>
        <v>1.1464312710809936E-2</v>
      </c>
      <c r="BH70">
        <f t="shared" si="121"/>
        <v>1.1464312710809936E-2</v>
      </c>
      <c r="BK70">
        <f t="shared" si="119"/>
        <v>3.525853517087478E-2</v>
      </c>
      <c r="BL70">
        <f t="shared" si="37"/>
        <v>3.2755179173742675E-2</v>
      </c>
      <c r="BM70">
        <f t="shared" si="38"/>
        <v>1.1464312710809936E-2</v>
      </c>
      <c r="BN70">
        <f t="shared" si="115"/>
        <v>7.1000000000000008E-2</v>
      </c>
      <c r="BO70">
        <f t="shared" si="111"/>
        <v>0.65</v>
      </c>
      <c r="BP70" t="str">
        <f t="shared" si="33"/>
        <v>-LV-Total</v>
      </c>
    </row>
    <row r="71" spans="1:68" hidden="1" x14ac:dyDescent="0.25">
      <c r="A71" t="str">
        <f t="shared" si="28"/>
        <v>freight-HT-BEV</v>
      </c>
      <c r="B71" s="1">
        <v>37</v>
      </c>
      <c r="C71" t="s">
        <v>10</v>
      </c>
      <c r="D71" t="s">
        <v>36</v>
      </c>
      <c r="E71" t="s">
        <v>39</v>
      </c>
      <c r="F71" t="s">
        <v>29</v>
      </c>
      <c r="G71">
        <v>0</v>
      </c>
      <c r="H71">
        <v>0</v>
      </c>
      <c r="I71">
        <f t="shared" ref="I71:Y71" si="122">IF(H71=0,0.0000001,$G71)*((INDEX($L$7:$L$29,MATCH($A71,$H$7:$H$29,0))/($G71+0.00001))^((I$33-$G$33)/($Y$33-$G$33)))</f>
        <v>2.6744415791973369E-7</v>
      </c>
      <c r="J71">
        <f t="shared" si="122"/>
        <v>0</v>
      </c>
      <c r="K71">
        <f t="shared" si="122"/>
        <v>7.1526377605395457E-7</v>
      </c>
      <c r="L71">
        <f t="shared" si="122"/>
        <v>0</v>
      </c>
      <c r="M71">
        <f t="shared" si="122"/>
        <v>1.9129311827723883E-6</v>
      </c>
      <c r="N71">
        <f t="shared" si="122"/>
        <v>0</v>
      </c>
      <c r="O71">
        <f t="shared" si="122"/>
        <v>5.1160226933496178E-6</v>
      </c>
      <c r="P71">
        <f t="shared" si="122"/>
        <v>0</v>
      </c>
      <c r="Q71">
        <f t="shared" si="122"/>
        <v>1.3682503811211366E-5</v>
      </c>
      <c r="R71">
        <f t="shared" si="122"/>
        <v>0</v>
      </c>
      <c r="S71">
        <f t="shared" si="122"/>
        <v>3.6593057100229689E-5</v>
      </c>
      <c r="T71">
        <f t="shared" si="122"/>
        <v>0</v>
      </c>
      <c r="U71">
        <f t="shared" si="122"/>
        <v>9.7865993418796727E-5</v>
      </c>
      <c r="V71">
        <f t="shared" si="122"/>
        <v>0</v>
      </c>
      <c r="W71">
        <f t="shared" si="122"/>
        <v>2.6173688198868276E-4</v>
      </c>
      <c r="X71">
        <f t="shared" si="122"/>
        <v>0</v>
      </c>
      <c r="Y71">
        <f t="shared" si="122"/>
        <v>6.9999999999999999E-4</v>
      </c>
      <c r="Z71">
        <f t="shared" ref="Z71:AN71" si="123">IF(Y71=0,0.0000001,$Y71)*((INDEX($M$7:$M$29,MATCH($A71,$H$7:$H$28,0))/IF(Y71=0,0.0000001,$Y71))^((Z$33-$Y$33)/($AN$33-$Y$33)))</f>
        <v>1.0484947357824502E-3</v>
      </c>
      <c r="AA71">
        <f t="shared" si="123"/>
        <v>1.5704874442335861E-3</v>
      </c>
      <c r="AB71">
        <f t="shared" si="123"/>
        <v>2.352354025559071E-3</v>
      </c>
      <c r="AC71">
        <f t="shared" si="123"/>
        <v>3.5234725892790593E-3</v>
      </c>
      <c r="AD71">
        <f t="shared" si="123"/>
        <v>5.2776320879040764E-3</v>
      </c>
      <c r="AE71">
        <f t="shared" si="123"/>
        <v>7.9050992308056667E-3</v>
      </c>
      <c r="AF71">
        <f t="shared" si="123"/>
        <v>1.1840649899053769E-2</v>
      </c>
      <c r="AG71">
        <f t="shared" si="123"/>
        <v>1.7735512982001257E-2</v>
      </c>
      <c r="AH71">
        <f t="shared" si="123"/>
        <v>2.6565131425756606E-2</v>
      </c>
      <c r="AI71">
        <f t="shared" si="123"/>
        <v>3.9790572078963915E-2</v>
      </c>
      <c r="AJ71">
        <f t="shared" si="123"/>
        <v>5.9600293369379734E-2</v>
      </c>
      <c r="AK71">
        <f t="shared" si="123"/>
        <v>8.9272276926977617E-2</v>
      </c>
      <c r="AL71">
        <f t="shared" si="123"/>
        <v>0.13371644629892734</v>
      </c>
      <c r="AM71">
        <f t="shared" si="123"/>
        <v>0.20028712861708864</v>
      </c>
      <c r="AN71">
        <f t="shared" si="123"/>
        <v>0.3</v>
      </c>
      <c r="AO71">
        <f t="shared" ref="AO71:BH71" si="124">IF(AN71=0,0.0000001,$G71)*((INDEX($N$7:$N$29,MATCH($A71,$H$7:$H$29,0))/($G71+0.00001))^((AO$33-$G$33)/($Y$33-$G$33)))</f>
        <v>0</v>
      </c>
      <c r="AP71">
        <f t="shared" si="124"/>
        <v>0.26222218749380094</v>
      </c>
      <c r="AQ71">
        <f t="shared" si="124"/>
        <v>0</v>
      </c>
      <c r="AR71">
        <f t="shared" si="124"/>
        <v>0.61016957233560598</v>
      </c>
      <c r="AS71">
        <f t="shared" si="124"/>
        <v>0</v>
      </c>
      <c r="AT71">
        <f t="shared" si="124"/>
        <v>1.4198146639022264</v>
      </c>
      <c r="AU71">
        <f t="shared" si="124"/>
        <v>0</v>
      </c>
      <c r="AV71">
        <f t="shared" si="124"/>
        <v>3.3037925377291937</v>
      </c>
      <c r="AW71">
        <f t="shared" si="124"/>
        <v>0</v>
      </c>
      <c r="AX71">
        <f t="shared" si="124"/>
        <v>7.6876548819098227</v>
      </c>
      <c r="AY71">
        <f t="shared" si="124"/>
        <v>0</v>
      </c>
      <c r="AZ71">
        <f t="shared" si="124"/>
        <v>17.888543819998326</v>
      </c>
      <c r="BA71">
        <f t="shared" si="124"/>
        <v>0</v>
      </c>
      <c r="BB71">
        <f t="shared" si="124"/>
        <v>41.625177627706201</v>
      </c>
      <c r="BC71">
        <f t="shared" si="124"/>
        <v>0</v>
      </c>
      <c r="BD71">
        <f t="shared" si="124"/>
        <v>96.858382100452886</v>
      </c>
      <c r="BE71">
        <f t="shared" si="124"/>
        <v>0</v>
      </c>
      <c r="BF71">
        <f t="shared" si="124"/>
        <v>225.38152910782776</v>
      </c>
      <c r="BG71">
        <f t="shared" si="124"/>
        <v>0</v>
      </c>
      <c r="BH71">
        <f t="shared" si="124"/>
        <v>524.44437498760283</v>
      </c>
      <c r="BK71">
        <f t="shared" si="119"/>
        <v>7.1526377605395457E-7</v>
      </c>
      <c r="BL71">
        <f t="shared" si="37"/>
        <v>7.0024323675682152E-7</v>
      </c>
      <c r="BM71">
        <f t="shared" si="38"/>
        <v>4.2014594205409291E-7</v>
      </c>
      <c r="BN71">
        <f t="shared" si="115"/>
        <v>2.1000000000000001E-2</v>
      </c>
      <c r="BO71">
        <f t="shared" si="111"/>
        <v>0.4</v>
      </c>
      <c r="BP71" t="str">
        <f t="shared" si="33"/>
        <v>-HT-Total</v>
      </c>
    </row>
    <row r="72" spans="1:68" hidden="1" x14ac:dyDescent="0.25">
      <c r="A72" t="str">
        <f t="shared" si="28"/>
        <v>freight-HT-CNG</v>
      </c>
      <c r="B72" s="1">
        <v>38</v>
      </c>
      <c r="C72" t="s">
        <v>10</v>
      </c>
      <c r="D72" t="s">
        <v>36</v>
      </c>
      <c r="E72" t="s">
        <v>39</v>
      </c>
      <c r="F72" t="s">
        <v>45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e">
        <f t="shared" ref="M72:Y73" si="125">($K72*(($BL72/($K72))^((M$33-$K$33)/($BL$33-$K$33))))</f>
        <v>#DIV/0!</v>
      </c>
      <c r="N72" t="e">
        <f t="shared" si="125"/>
        <v>#DIV/0!</v>
      </c>
      <c r="O72" t="e">
        <f t="shared" si="125"/>
        <v>#DIV/0!</v>
      </c>
      <c r="P72" t="e">
        <f t="shared" si="125"/>
        <v>#DIV/0!</v>
      </c>
      <c r="Q72" t="e">
        <f t="shared" si="125"/>
        <v>#DIV/0!</v>
      </c>
      <c r="R72" t="e">
        <f t="shared" si="125"/>
        <v>#DIV/0!</v>
      </c>
      <c r="S72" t="e">
        <f t="shared" si="125"/>
        <v>#DIV/0!</v>
      </c>
      <c r="T72" t="e">
        <f t="shared" si="125"/>
        <v>#DIV/0!</v>
      </c>
      <c r="U72" t="e">
        <f t="shared" si="125"/>
        <v>#DIV/0!</v>
      </c>
      <c r="V72" t="e">
        <f t="shared" si="125"/>
        <v>#DIV/0!</v>
      </c>
      <c r="W72" t="e">
        <f t="shared" si="125"/>
        <v>#DIV/0!</v>
      </c>
      <c r="X72" t="e">
        <f t="shared" si="125"/>
        <v>#DIV/0!</v>
      </c>
      <c r="Y72" t="e">
        <f t="shared" si="125"/>
        <v>#DIV/0!</v>
      </c>
      <c r="Z72" t="e">
        <f t="shared" ref="Z72:AN73" si="126">($Y72*(($BM72/($Y72))^((Z$33-$Y$33)/($BM$33-$Y$33))))</f>
        <v>#DIV/0!</v>
      </c>
      <c r="AA72" t="e">
        <f t="shared" si="126"/>
        <v>#DIV/0!</v>
      </c>
      <c r="AB72" t="e">
        <f t="shared" si="126"/>
        <v>#DIV/0!</v>
      </c>
      <c r="AC72" t="e">
        <f t="shared" si="126"/>
        <v>#DIV/0!</v>
      </c>
      <c r="AD72" t="e">
        <f t="shared" si="126"/>
        <v>#DIV/0!</v>
      </c>
      <c r="AE72" t="e">
        <f t="shared" si="126"/>
        <v>#DIV/0!</v>
      </c>
      <c r="AF72" t="e">
        <f t="shared" si="126"/>
        <v>#DIV/0!</v>
      </c>
      <c r="AG72" t="e">
        <f t="shared" si="126"/>
        <v>#DIV/0!</v>
      </c>
      <c r="AH72" t="e">
        <f t="shared" si="126"/>
        <v>#DIV/0!</v>
      </c>
      <c r="AI72" t="e">
        <f t="shared" si="126"/>
        <v>#DIV/0!</v>
      </c>
      <c r="AJ72" t="e">
        <f t="shared" si="126"/>
        <v>#DIV/0!</v>
      </c>
      <c r="AK72" t="e">
        <f t="shared" si="126"/>
        <v>#DIV/0!</v>
      </c>
      <c r="AL72" t="e">
        <f t="shared" si="126"/>
        <v>#DIV/0!</v>
      </c>
      <c r="AM72" t="e">
        <f t="shared" si="126"/>
        <v>#DIV/0!</v>
      </c>
      <c r="AN72" t="e">
        <f t="shared" si="126"/>
        <v>#DIV/0!</v>
      </c>
      <c r="AO72" t="e">
        <f t="shared" ref="AO72:BH72" si="127">AN72</f>
        <v>#DIV/0!</v>
      </c>
      <c r="AP72" t="e">
        <f t="shared" si="127"/>
        <v>#DIV/0!</v>
      </c>
      <c r="AQ72" t="e">
        <f t="shared" si="127"/>
        <v>#DIV/0!</v>
      </c>
      <c r="AR72" t="e">
        <f t="shared" si="127"/>
        <v>#DIV/0!</v>
      </c>
      <c r="AS72" t="e">
        <f t="shared" si="127"/>
        <v>#DIV/0!</v>
      </c>
      <c r="AT72" t="e">
        <f t="shared" si="127"/>
        <v>#DIV/0!</v>
      </c>
      <c r="AU72" t="e">
        <f t="shared" si="127"/>
        <v>#DIV/0!</v>
      </c>
      <c r="AV72" t="e">
        <f t="shared" si="127"/>
        <v>#DIV/0!</v>
      </c>
      <c r="AW72" t="e">
        <f t="shared" si="127"/>
        <v>#DIV/0!</v>
      </c>
      <c r="AX72" t="e">
        <f t="shared" si="127"/>
        <v>#DIV/0!</v>
      </c>
      <c r="AY72" t="e">
        <f t="shared" si="127"/>
        <v>#DIV/0!</v>
      </c>
      <c r="AZ72" t="e">
        <f t="shared" si="127"/>
        <v>#DIV/0!</v>
      </c>
      <c r="BA72" t="e">
        <f t="shared" si="127"/>
        <v>#DIV/0!</v>
      </c>
      <c r="BB72" t="e">
        <f t="shared" si="127"/>
        <v>#DIV/0!</v>
      </c>
      <c r="BC72" t="e">
        <f t="shared" si="127"/>
        <v>#DIV/0!</v>
      </c>
      <c r="BD72" t="e">
        <f t="shared" si="127"/>
        <v>#DIV/0!</v>
      </c>
      <c r="BE72" t="e">
        <f t="shared" si="127"/>
        <v>#DIV/0!</v>
      </c>
      <c r="BF72" t="e">
        <f t="shared" si="127"/>
        <v>#DIV/0!</v>
      </c>
      <c r="BG72" t="e">
        <f t="shared" si="127"/>
        <v>#DIV/0!</v>
      </c>
      <c r="BH72" t="e">
        <f t="shared" si="127"/>
        <v>#DIV/0!</v>
      </c>
      <c r="BK72">
        <f t="shared" si="119"/>
        <v>0</v>
      </c>
      <c r="BL72">
        <f t="shared" si="37"/>
        <v>0</v>
      </c>
      <c r="BM72">
        <f t="shared" si="38"/>
        <v>0</v>
      </c>
      <c r="BN72">
        <f t="shared" si="115"/>
        <v>2.1000000000000001E-2</v>
      </c>
      <c r="BO72">
        <f t="shared" si="111"/>
        <v>0.4</v>
      </c>
      <c r="BP72" t="str">
        <f t="shared" si="33"/>
        <v>-HT-Total</v>
      </c>
    </row>
    <row r="73" spans="1:68" hidden="1" x14ac:dyDescent="0.25">
      <c r="A73" t="str">
        <f t="shared" si="28"/>
        <v>freight-HT-D</v>
      </c>
      <c r="B73" s="1">
        <v>39</v>
      </c>
      <c r="C73" t="s">
        <v>10</v>
      </c>
      <c r="D73" t="s">
        <v>36</v>
      </c>
      <c r="E73" t="s">
        <v>39</v>
      </c>
      <c r="F73" t="s">
        <v>46</v>
      </c>
      <c r="G73">
        <v>0.96264891354036786</v>
      </c>
      <c r="H73">
        <v>0.96223820841220753</v>
      </c>
      <c r="I73">
        <v>0.96182752436255559</v>
      </c>
      <c r="J73">
        <v>0.96141686138978943</v>
      </c>
      <c r="K73">
        <v>0.96101989796175258</v>
      </c>
      <c r="L73">
        <v>0.96062294408740634</v>
      </c>
      <c r="M73">
        <f t="shared" si="125"/>
        <v>0.95811054826948172</v>
      </c>
      <c r="N73">
        <f t="shared" si="125"/>
        <v>0.95665917795608368</v>
      </c>
      <c r="O73">
        <f t="shared" si="125"/>
        <v>0.95521000621548136</v>
      </c>
      <c r="P73">
        <f t="shared" si="125"/>
        <v>0.95376302971722027</v>
      </c>
      <c r="Q73">
        <f t="shared" si="125"/>
        <v>0.95231824513589158</v>
      </c>
      <c r="R73">
        <f t="shared" si="125"/>
        <v>0.95087564915112344</v>
      </c>
      <c r="S73">
        <f t="shared" si="125"/>
        <v>0.94943523844757405</v>
      </c>
      <c r="T73">
        <f t="shared" si="125"/>
        <v>0.94799700971492351</v>
      </c>
      <c r="U73">
        <f t="shared" si="125"/>
        <v>0.94656095964786657</v>
      </c>
      <c r="V73">
        <f t="shared" si="125"/>
        <v>0.94512708494610509</v>
      </c>
      <c r="W73">
        <f t="shared" si="125"/>
        <v>0.94369538231434014</v>
      </c>
      <c r="X73">
        <f t="shared" si="125"/>
        <v>0.94226584846226469</v>
      </c>
      <c r="Y73">
        <f t="shared" si="125"/>
        <v>0.94083848010455573</v>
      </c>
      <c r="Z73">
        <f t="shared" si="126"/>
        <v>0.90933761257509627</v>
      </c>
      <c r="AA73">
        <f t="shared" si="126"/>
        <v>0.87889144750104464</v>
      </c>
      <c r="AB73">
        <f t="shared" si="126"/>
        <v>0.8494646716559191</v>
      </c>
      <c r="AC73">
        <f t="shared" si="126"/>
        <v>0.82102315415993488</v>
      </c>
      <c r="AD73">
        <f t="shared" si="126"/>
        <v>0.79353390689303216</v>
      </c>
      <c r="AE73">
        <f t="shared" si="126"/>
        <v>0.76696504623334283</v>
      </c>
      <c r="AF73">
        <f t="shared" si="126"/>
        <v>0.74128575607671854</v>
      </c>
      <c r="AG73">
        <f t="shared" si="126"/>
        <v>0.71646625209442716</v>
      </c>
      <c r="AH73">
        <f t="shared" si="126"/>
        <v>0.69247774718756294</v>
      </c>
      <c r="AI73">
        <f t="shared" si="126"/>
        <v>0.66929241809810025</v>
      </c>
      <c r="AJ73">
        <f t="shared" si="126"/>
        <v>0.6468833731378677</v>
      </c>
      <c r="AK73">
        <f t="shared" si="126"/>
        <v>0.62522462099800902</v>
      </c>
      <c r="AL73">
        <f t="shared" si="126"/>
        <v>0.60429104060275773</v>
      </c>
      <c r="AM73">
        <f t="shared" si="126"/>
        <v>0.58405835197255707</v>
      </c>
      <c r="AN73">
        <f t="shared" si="126"/>
        <v>0.56450308806273342</v>
      </c>
      <c r="AO73">
        <f t="shared" ref="AO73:BH73" si="128">AN73</f>
        <v>0.56450308806273342</v>
      </c>
      <c r="AP73">
        <f t="shared" si="128"/>
        <v>0.56450308806273342</v>
      </c>
      <c r="AQ73">
        <f t="shared" si="128"/>
        <v>0.56450308806273342</v>
      </c>
      <c r="AR73">
        <f t="shared" si="128"/>
        <v>0.56450308806273342</v>
      </c>
      <c r="AS73">
        <f t="shared" si="128"/>
        <v>0.56450308806273342</v>
      </c>
      <c r="AT73">
        <f t="shared" si="128"/>
        <v>0.56450308806273342</v>
      </c>
      <c r="AU73">
        <f t="shared" si="128"/>
        <v>0.56450308806273342</v>
      </c>
      <c r="AV73">
        <f t="shared" si="128"/>
        <v>0.56450308806273342</v>
      </c>
      <c r="AW73">
        <f t="shared" si="128"/>
        <v>0.56450308806273342</v>
      </c>
      <c r="AX73">
        <f t="shared" si="128"/>
        <v>0.56450308806273342</v>
      </c>
      <c r="AY73">
        <f t="shared" si="128"/>
        <v>0.56450308806273342</v>
      </c>
      <c r="AZ73">
        <f t="shared" si="128"/>
        <v>0.56450308806273342</v>
      </c>
      <c r="BA73">
        <f t="shared" si="128"/>
        <v>0.56450308806273342</v>
      </c>
      <c r="BB73">
        <f t="shared" si="128"/>
        <v>0.56450308806273342</v>
      </c>
      <c r="BC73">
        <f t="shared" si="128"/>
        <v>0.56450308806273342</v>
      </c>
      <c r="BD73">
        <f t="shared" si="128"/>
        <v>0.56450308806273342</v>
      </c>
      <c r="BE73">
        <f t="shared" si="128"/>
        <v>0.56450308806273342</v>
      </c>
      <c r="BF73">
        <f t="shared" si="128"/>
        <v>0.56450308806273342</v>
      </c>
      <c r="BG73">
        <f t="shared" si="128"/>
        <v>0.56450308806273342</v>
      </c>
      <c r="BH73">
        <f t="shared" si="128"/>
        <v>0.56450308806273342</v>
      </c>
      <c r="BK73">
        <f t="shared" si="119"/>
        <v>0.96101989796175258</v>
      </c>
      <c r="BL73">
        <f t="shared" si="37"/>
        <v>0.94083848010455573</v>
      </c>
      <c r="BM73">
        <f t="shared" si="38"/>
        <v>0.56450308806273342</v>
      </c>
      <c r="BN73">
        <f t="shared" si="115"/>
        <v>2.1000000000000001E-2</v>
      </c>
      <c r="BO73">
        <f t="shared" si="111"/>
        <v>0.4</v>
      </c>
      <c r="BP73" t="str">
        <f t="shared" si="33"/>
        <v>-HT-Total</v>
      </c>
    </row>
    <row r="74" spans="1:68" hidden="1" x14ac:dyDescent="0.25">
      <c r="A74" t="str">
        <f t="shared" si="28"/>
        <v>freight-HT-FCEV</v>
      </c>
      <c r="B74" s="1">
        <v>40</v>
      </c>
      <c r="C74" t="s">
        <v>10</v>
      </c>
      <c r="D74" t="s">
        <v>36</v>
      </c>
      <c r="E74" t="s">
        <v>39</v>
      </c>
      <c r="F74" t="s">
        <v>30</v>
      </c>
      <c r="G74">
        <v>0</v>
      </c>
      <c r="H74">
        <v>0</v>
      </c>
      <c r="I74">
        <f t="shared" ref="I74:Y74" si="129">IF(H74=0,0.0000001,$G74)*((INDEX($L$7:$L$29,MATCH($A74,$H$7:$H$29,0))/($G74+0.00001))^((I$33-$G$33)/($Y$33-$G$33)))</f>
        <v>2.3269181687763627E-7</v>
      </c>
      <c r="J74">
        <f t="shared" si="129"/>
        <v>0</v>
      </c>
      <c r="K74">
        <f t="shared" si="129"/>
        <v>5.4145481641815414E-7</v>
      </c>
      <c r="L74">
        <f t="shared" si="129"/>
        <v>0</v>
      </c>
      <c r="M74">
        <f t="shared" si="129"/>
        <v>1.259921049894873E-6</v>
      </c>
      <c r="N74">
        <f t="shared" si="129"/>
        <v>0</v>
      </c>
      <c r="O74">
        <f t="shared" si="129"/>
        <v>2.9317331822241699E-6</v>
      </c>
      <c r="P74">
        <f t="shared" si="129"/>
        <v>0</v>
      </c>
      <c r="Q74">
        <f t="shared" si="129"/>
        <v>6.8219032077219704E-6</v>
      </c>
      <c r="R74">
        <f t="shared" si="129"/>
        <v>0</v>
      </c>
      <c r="S74">
        <f t="shared" si="129"/>
        <v>1.5874010519681993E-5</v>
      </c>
      <c r="T74">
        <f t="shared" si="129"/>
        <v>0</v>
      </c>
      <c r="U74">
        <f t="shared" si="129"/>
        <v>3.6937523489595153E-5</v>
      </c>
      <c r="V74">
        <f t="shared" si="129"/>
        <v>0</v>
      </c>
      <c r="W74">
        <f t="shared" si="129"/>
        <v>8.5950594517542593E-5</v>
      </c>
      <c r="X74">
        <f t="shared" si="129"/>
        <v>0</v>
      </c>
      <c r="Y74">
        <f t="shared" si="129"/>
        <v>1.9999999999999996E-4</v>
      </c>
      <c r="Z74">
        <f t="shared" ref="Z74:AN74" si="130">IF(Y74=0,0.0000001,$Y74)*((INDEX($M$7:$M$29,MATCH($A74,$H$7:$H$28,0))/IF(Y74=0,0.0000001,$Y74))^((Z$33-$Y$33)/($AN$33-$Y$33)))</f>
        <v>3.0266439158325396E-4</v>
      </c>
      <c r="AA74">
        <f t="shared" si="130"/>
        <v>4.5802866966230659E-4</v>
      </c>
      <c r="AB74">
        <f t="shared" si="130"/>
        <v>6.9314484315514643E-4</v>
      </c>
      <c r="AC74">
        <f t="shared" si="130"/>
        <v>1.0489513111631118E-3</v>
      </c>
      <c r="AD74">
        <f t="shared" si="130"/>
        <v>1.5874010519681993E-3</v>
      </c>
      <c r="AE74">
        <f t="shared" si="130"/>
        <v>2.4022488679628631E-3</v>
      </c>
      <c r="AF74">
        <f t="shared" si="130"/>
        <v>3.6353759602677036E-3</v>
      </c>
      <c r="AG74">
        <f t="shared" si="130"/>
        <v>5.5014942659540591E-3</v>
      </c>
      <c r="AH74">
        <f t="shared" si="130"/>
        <v>8.3255320740187305E-3</v>
      </c>
      <c r="AI74">
        <f t="shared" si="130"/>
        <v>1.2599210498948731E-2</v>
      </c>
      <c r="AJ74">
        <f t="shared" si="130"/>
        <v>1.9066661900468327E-2</v>
      </c>
      <c r="AK74">
        <f t="shared" si="130"/>
        <v>2.8853998118144295E-2</v>
      </c>
      <c r="AL74">
        <f t="shared" si="130"/>
        <v>4.3665388925862476E-2</v>
      </c>
      <c r="AM74">
        <f t="shared" si="130"/>
        <v>6.6079791862461643E-2</v>
      </c>
      <c r="AN74">
        <f t="shared" si="130"/>
        <v>0.1</v>
      </c>
      <c r="AO74">
        <f t="shared" ref="AO74:BH74" si="131">IF(AN74=0,0.0000001,$G74)*((INDEX($N$7:$N$29,MATCH($A74,$H$7:$H$29,0))/($G74+0.00001))^((AO$33-$G$33)/($Y$33-$G$33)))</f>
        <v>0</v>
      </c>
      <c r="AP74">
        <f t="shared" si="131"/>
        <v>7.7426368268112785E-4</v>
      </c>
      <c r="AQ74">
        <f t="shared" si="131"/>
        <v>0</v>
      </c>
      <c r="AR74">
        <f t="shared" si="131"/>
        <v>1.2915496650148846E-3</v>
      </c>
      <c r="AS74">
        <f t="shared" si="131"/>
        <v>0</v>
      </c>
      <c r="AT74">
        <f t="shared" si="131"/>
        <v>2.1544346900318834E-3</v>
      </c>
      <c r="AU74">
        <f t="shared" si="131"/>
        <v>0</v>
      </c>
      <c r="AV74">
        <f t="shared" si="131"/>
        <v>3.5938136638046319E-3</v>
      </c>
      <c r="AW74">
        <f t="shared" si="131"/>
        <v>0</v>
      </c>
      <c r="AX74">
        <f t="shared" si="131"/>
        <v>5.9948425031894148E-3</v>
      </c>
      <c r="AY74">
        <f t="shared" si="131"/>
        <v>0</v>
      </c>
      <c r="AZ74">
        <f t="shared" si="131"/>
        <v>1.0000000000000019E-2</v>
      </c>
      <c r="BA74">
        <f t="shared" si="131"/>
        <v>0</v>
      </c>
      <c r="BB74">
        <f t="shared" si="131"/>
        <v>1.668100537200061E-2</v>
      </c>
      <c r="BC74">
        <f t="shared" si="131"/>
        <v>0</v>
      </c>
      <c r="BD74">
        <f t="shared" si="131"/>
        <v>2.7825594022071267E-2</v>
      </c>
      <c r="BE74">
        <f t="shared" si="131"/>
        <v>0</v>
      </c>
      <c r="BF74">
        <f t="shared" si="131"/>
        <v>4.6415888336127885E-2</v>
      </c>
      <c r="BG74">
        <f t="shared" si="131"/>
        <v>0</v>
      </c>
      <c r="BH74">
        <f t="shared" si="131"/>
        <v>7.7426368268112819E-2</v>
      </c>
      <c r="BK74">
        <f>G74</f>
        <v>0</v>
      </c>
      <c r="BL74">
        <f t="shared" si="37"/>
        <v>0</v>
      </c>
      <c r="BM74">
        <f t="shared" si="38"/>
        <v>0</v>
      </c>
      <c r="BN74">
        <f t="shared" si="115"/>
        <v>2.1000000000000001E-2</v>
      </c>
      <c r="BO74">
        <f t="shared" si="111"/>
        <v>0.4</v>
      </c>
      <c r="BP74" t="str">
        <f t="shared" si="33"/>
        <v>-HT-Total</v>
      </c>
    </row>
    <row r="75" spans="1:68" hidden="1" x14ac:dyDescent="0.25">
      <c r="A75" t="str">
        <f t="shared" si="28"/>
        <v>freight-HT-G</v>
      </c>
      <c r="B75" s="1">
        <v>41</v>
      </c>
      <c r="C75" t="s">
        <v>10</v>
      </c>
      <c r="D75" t="s">
        <v>36</v>
      </c>
      <c r="E75" t="s">
        <v>39</v>
      </c>
      <c r="F75" t="s">
        <v>47</v>
      </c>
      <c r="G75">
        <v>3.735108645963213E-2</v>
      </c>
      <c r="H75">
        <v>3.7761791587792352E-2</v>
      </c>
      <c r="I75">
        <v>3.8172475637444289E-2</v>
      </c>
      <c r="J75">
        <v>3.8583138610210663E-2</v>
      </c>
      <c r="K75">
        <v>3.8980102038247443E-2</v>
      </c>
      <c r="L75">
        <v>3.9377055912593613E-2</v>
      </c>
      <c r="M75">
        <f t="shared" ref="M75:Y77" si="132">($K75*(($BL75/($K75))^((M$33-$K$33)/($BL$33-$K$33))))</f>
        <v>3.8862095378749351E-2</v>
      </c>
      <c r="N75">
        <f t="shared" si="132"/>
        <v>3.8803226084750835E-2</v>
      </c>
      <c r="O75">
        <f t="shared" si="132"/>
        <v>3.8744445967461447E-2</v>
      </c>
      <c r="P75">
        <f t="shared" si="132"/>
        <v>3.8685754891794037E-2</v>
      </c>
      <c r="Q75">
        <f t="shared" si="132"/>
        <v>3.8627152722866084E-2</v>
      </c>
      <c r="R75">
        <f t="shared" si="132"/>
        <v>3.8568639325999389E-2</v>
      </c>
      <c r="S75">
        <f t="shared" si="132"/>
        <v>3.8510214566719769E-2</v>
      </c>
      <c r="T75">
        <f t="shared" si="132"/>
        <v>3.8451878310756742E-2</v>
      </c>
      <c r="U75">
        <f t="shared" si="132"/>
        <v>3.8393630424043222E-2</v>
      </c>
      <c r="V75">
        <f t="shared" si="132"/>
        <v>3.8335470772715222E-2</v>
      </c>
      <c r="W75">
        <f t="shared" si="132"/>
        <v>3.8277399223111526E-2</v>
      </c>
      <c r="X75">
        <f t="shared" si="132"/>
        <v>3.8219415641773398E-2</v>
      </c>
      <c r="Y75">
        <f t="shared" si="132"/>
        <v>3.8161519895444244E-2</v>
      </c>
      <c r="Z75">
        <f t="shared" ref="Z75:AN77" si="133">($Y75*(($BM75/($Y75))^((Z$33-$Y$33)/($BM$33-$Y$33))))</f>
        <v>3.6883807505517729E-2</v>
      </c>
      <c r="AA75">
        <f t="shared" si="133"/>
        <v>3.5648875092799785E-2</v>
      </c>
      <c r="AB75">
        <f t="shared" si="133"/>
        <v>3.4455290311118943E-2</v>
      </c>
      <c r="AC75">
        <f t="shared" si="133"/>
        <v>3.3301668771682107E-2</v>
      </c>
      <c r="AD75">
        <f t="shared" si="133"/>
        <v>3.218667243738027E-2</v>
      </c>
      <c r="AE75">
        <f t="shared" si="133"/>
        <v>3.1109008070855482E-2</v>
      </c>
      <c r="AF75">
        <f t="shared" si="133"/>
        <v>3.0067425734529269E-2</v>
      </c>
      <c r="AG75">
        <f t="shared" si="133"/>
        <v>2.9060717340852589E-2</v>
      </c>
      <c r="AH75">
        <f t="shared" si="133"/>
        <v>2.8087715251095872E-2</v>
      </c>
      <c r="AI75">
        <f t="shared" si="133"/>
        <v>2.7147290921053988E-2</v>
      </c>
      <c r="AJ75">
        <f t="shared" si="133"/>
        <v>2.6238353592095268E-2</v>
      </c>
      <c r="AK75">
        <f t="shared" si="133"/>
        <v>2.5359849026036423E-2</v>
      </c>
      <c r="AL75">
        <f t="shared" si="133"/>
        <v>2.4510758282376061E-2</v>
      </c>
      <c r="AM75">
        <f t="shared" si="133"/>
        <v>2.3690096536468384E-2</v>
      </c>
      <c r="AN75">
        <f t="shared" si="133"/>
        <v>2.2896911937266545E-2</v>
      </c>
      <c r="AO75">
        <f t="shared" ref="AO75:BH75" si="134">AN75</f>
        <v>2.2896911937266545E-2</v>
      </c>
      <c r="AP75">
        <f t="shared" si="134"/>
        <v>2.2896911937266545E-2</v>
      </c>
      <c r="AQ75">
        <f t="shared" si="134"/>
        <v>2.2896911937266545E-2</v>
      </c>
      <c r="AR75">
        <f t="shared" si="134"/>
        <v>2.2896911937266545E-2</v>
      </c>
      <c r="AS75">
        <f t="shared" si="134"/>
        <v>2.2896911937266545E-2</v>
      </c>
      <c r="AT75">
        <f t="shared" si="134"/>
        <v>2.2896911937266545E-2</v>
      </c>
      <c r="AU75">
        <f t="shared" si="134"/>
        <v>2.2896911937266545E-2</v>
      </c>
      <c r="AV75">
        <f t="shared" si="134"/>
        <v>2.2896911937266545E-2</v>
      </c>
      <c r="AW75">
        <f t="shared" si="134"/>
        <v>2.2896911937266545E-2</v>
      </c>
      <c r="AX75">
        <f t="shared" si="134"/>
        <v>2.2896911937266545E-2</v>
      </c>
      <c r="AY75">
        <f t="shared" si="134"/>
        <v>2.2896911937266545E-2</v>
      </c>
      <c r="AZ75">
        <f t="shared" si="134"/>
        <v>2.2896911937266545E-2</v>
      </c>
      <c r="BA75">
        <f t="shared" si="134"/>
        <v>2.2896911937266545E-2</v>
      </c>
      <c r="BB75">
        <f t="shared" si="134"/>
        <v>2.2896911937266545E-2</v>
      </c>
      <c r="BC75">
        <f t="shared" si="134"/>
        <v>2.2896911937266545E-2</v>
      </c>
      <c r="BD75">
        <f t="shared" si="134"/>
        <v>2.2896911937266545E-2</v>
      </c>
      <c r="BE75">
        <f t="shared" si="134"/>
        <v>2.2896911937266545E-2</v>
      </c>
      <c r="BF75">
        <f t="shared" si="134"/>
        <v>2.2896911937266545E-2</v>
      </c>
      <c r="BG75">
        <f t="shared" si="134"/>
        <v>2.2896911937266545E-2</v>
      </c>
      <c r="BH75">
        <f t="shared" si="134"/>
        <v>2.2896911937266545E-2</v>
      </c>
      <c r="BK75">
        <f t="shared" ref="BK75:BK80" si="135">K75</f>
        <v>3.8980102038247443E-2</v>
      </c>
      <c r="BL75">
        <f t="shared" si="37"/>
        <v>3.8161519895444244E-2</v>
      </c>
      <c r="BM75">
        <f t="shared" si="38"/>
        <v>2.2896911937266545E-2</v>
      </c>
      <c r="BN75">
        <f t="shared" si="115"/>
        <v>2.1000000000000001E-2</v>
      </c>
      <c r="BO75">
        <f t="shared" si="111"/>
        <v>0.4</v>
      </c>
      <c r="BP75" t="str">
        <f t="shared" si="33"/>
        <v>-HT-Total</v>
      </c>
    </row>
    <row r="76" spans="1:68" hidden="1" x14ac:dyDescent="0.25">
      <c r="A76" t="str">
        <f t="shared" si="28"/>
        <v>freight-HT-LPG</v>
      </c>
      <c r="B76" s="1">
        <v>42</v>
      </c>
      <c r="C76" t="s">
        <v>10</v>
      </c>
      <c r="D76" t="s">
        <v>36</v>
      </c>
      <c r="E76" t="s">
        <v>39</v>
      </c>
      <c r="F76" t="s">
        <v>48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e">
        <f t="shared" si="132"/>
        <v>#DIV/0!</v>
      </c>
      <c r="N76" t="e">
        <f t="shared" si="132"/>
        <v>#DIV/0!</v>
      </c>
      <c r="O76" t="e">
        <f t="shared" si="132"/>
        <v>#DIV/0!</v>
      </c>
      <c r="P76" t="e">
        <f t="shared" si="132"/>
        <v>#DIV/0!</v>
      </c>
      <c r="Q76" t="e">
        <f t="shared" si="132"/>
        <v>#DIV/0!</v>
      </c>
      <c r="R76" t="e">
        <f t="shared" si="132"/>
        <v>#DIV/0!</v>
      </c>
      <c r="S76" t="e">
        <f t="shared" si="132"/>
        <v>#DIV/0!</v>
      </c>
      <c r="T76" t="e">
        <f t="shared" si="132"/>
        <v>#DIV/0!</v>
      </c>
      <c r="U76" t="e">
        <f t="shared" si="132"/>
        <v>#DIV/0!</v>
      </c>
      <c r="V76" t="e">
        <f t="shared" si="132"/>
        <v>#DIV/0!</v>
      </c>
      <c r="W76" t="e">
        <f t="shared" si="132"/>
        <v>#DIV/0!</v>
      </c>
      <c r="X76" t="e">
        <f t="shared" si="132"/>
        <v>#DIV/0!</v>
      </c>
      <c r="Y76" t="e">
        <f t="shared" si="132"/>
        <v>#DIV/0!</v>
      </c>
      <c r="Z76" t="e">
        <f t="shared" si="133"/>
        <v>#DIV/0!</v>
      </c>
      <c r="AA76" t="e">
        <f t="shared" si="133"/>
        <v>#DIV/0!</v>
      </c>
      <c r="AB76" t="e">
        <f t="shared" si="133"/>
        <v>#DIV/0!</v>
      </c>
      <c r="AC76" t="e">
        <f t="shared" si="133"/>
        <v>#DIV/0!</v>
      </c>
      <c r="AD76" t="e">
        <f t="shared" si="133"/>
        <v>#DIV/0!</v>
      </c>
      <c r="AE76" t="e">
        <f t="shared" si="133"/>
        <v>#DIV/0!</v>
      </c>
      <c r="AF76" t="e">
        <f t="shared" si="133"/>
        <v>#DIV/0!</v>
      </c>
      <c r="AG76" t="e">
        <f t="shared" si="133"/>
        <v>#DIV/0!</v>
      </c>
      <c r="AH76" t="e">
        <f t="shared" si="133"/>
        <v>#DIV/0!</v>
      </c>
      <c r="AI76" t="e">
        <f t="shared" si="133"/>
        <v>#DIV/0!</v>
      </c>
      <c r="AJ76" t="e">
        <f t="shared" si="133"/>
        <v>#DIV/0!</v>
      </c>
      <c r="AK76" t="e">
        <f t="shared" si="133"/>
        <v>#DIV/0!</v>
      </c>
      <c r="AL76" t="e">
        <f t="shared" si="133"/>
        <v>#DIV/0!</v>
      </c>
      <c r="AM76" t="e">
        <f t="shared" si="133"/>
        <v>#DIV/0!</v>
      </c>
      <c r="AN76" t="e">
        <f t="shared" si="133"/>
        <v>#DIV/0!</v>
      </c>
      <c r="AO76" t="e">
        <f t="shared" ref="AO76:BH76" si="136">AN76</f>
        <v>#DIV/0!</v>
      </c>
      <c r="AP76" t="e">
        <f t="shared" si="136"/>
        <v>#DIV/0!</v>
      </c>
      <c r="AQ76" t="e">
        <f t="shared" si="136"/>
        <v>#DIV/0!</v>
      </c>
      <c r="AR76" t="e">
        <f t="shared" si="136"/>
        <v>#DIV/0!</v>
      </c>
      <c r="AS76" t="e">
        <f t="shared" si="136"/>
        <v>#DIV/0!</v>
      </c>
      <c r="AT76" t="e">
        <f t="shared" si="136"/>
        <v>#DIV/0!</v>
      </c>
      <c r="AU76" t="e">
        <f t="shared" si="136"/>
        <v>#DIV/0!</v>
      </c>
      <c r="AV76" t="e">
        <f t="shared" si="136"/>
        <v>#DIV/0!</v>
      </c>
      <c r="AW76" t="e">
        <f t="shared" si="136"/>
        <v>#DIV/0!</v>
      </c>
      <c r="AX76" t="e">
        <f t="shared" si="136"/>
        <v>#DIV/0!</v>
      </c>
      <c r="AY76" t="e">
        <f t="shared" si="136"/>
        <v>#DIV/0!</v>
      </c>
      <c r="AZ76" t="e">
        <f t="shared" si="136"/>
        <v>#DIV/0!</v>
      </c>
      <c r="BA76" t="e">
        <f t="shared" si="136"/>
        <v>#DIV/0!</v>
      </c>
      <c r="BB76" t="e">
        <f t="shared" si="136"/>
        <v>#DIV/0!</v>
      </c>
      <c r="BC76" t="e">
        <f t="shared" si="136"/>
        <v>#DIV/0!</v>
      </c>
      <c r="BD76" t="e">
        <f t="shared" si="136"/>
        <v>#DIV/0!</v>
      </c>
      <c r="BE76" t="e">
        <f t="shared" si="136"/>
        <v>#DIV/0!</v>
      </c>
      <c r="BF76" t="e">
        <f t="shared" si="136"/>
        <v>#DIV/0!</v>
      </c>
      <c r="BG76" t="e">
        <f t="shared" si="136"/>
        <v>#DIV/0!</v>
      </c>
      <c r="BH76" t="e">
        <f t="shared" si="136"/>
        <v>#DIV/0!</v>
      </c>
      <c r="BK76">
        <f t="shared" si="135"/>
        <v>0</v>
      </c>
      <c r="BL76">
        <f t="shared" si="37"/>
        <v>0</v>
      </c>
      <c r="BM76">
        <f t="shared" si="38"/>
        <v>0</v>
      </c>
      <c r="BN76">
        <f t="shared" si="115"/>
        <v>2.1000000000000001E-2</v>
      </c>
      <c r="BO76">
        <f t="shared" si="111"/>
        <v>0.4</v>
      </c>
      <c r="BP76" t="str">
        <f t="shared" si="33"/>
        <v>-HT-Total</v>
      </c>
    </row>
    <row r="77" spans="1:68" hidden="1" x14ac:dyDescent="0.25">
      <c r="A77" t="str">
        <f t="shared" si="28"/>
        <v>freight-HT-PHEVD</v>
      </c>
      <c r="B77" s="1">
        <v>43</v>
      </c>
      <c r="C77" t="s">
        <v>10</v>
      </c>
      <c r="D77" t="s">
        <v>36</v>
      </c>
      <c r="E77" t="s">
        <v>39</v>
      </c>
      <c r="F77" t="s">
        <v>37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e">
        <f t="shared" si="132"/>
        <v>#DIV/0!</v>
      </c>
      <c r="N77" t="e">
        <f t="shared" si="132"/>
        <v>#DIV/0!</v>
      </c>
      <c r="O77" t="e">
        <f t="shared" si="132"/>
        <v>#DIV/0!</v>
      </c>
      <c r="P77" t="e">
        <f t="shared" si="132"/>
        <v>#DIV/0!</v>
      </c>
      <c r="Q77" t="e">
        <f t="shared" si="132"/>
        <v>#DIV/0!</v>
      </c>
      <c r="R77" t="e">
        <f t="shared" si="132"/>
        <v>#DIV/0!</v>
      </c>
      <c r="S77" t="e">
        <f t="shared" si="132"/>
        <v>#DIV/0!</v>
      </c>
      <c r="T77" t="e">
        <f t="shared" si="132"/>
        <v>#DIV/0!</v>
      </c>
      <c r="U77" t="e">
        <f t="shared" si="132"/>
        <v>#DIV/0!</v>
      </c>
      <c r="V77" t="e">
        <f t="shared" si="132"/>
        <v>#DIV/0!</v>
      </c>
      <c r="W77" t="e">
        <f t="shared" si="132"/>
        <v>#DIV/0!</v>
      </c>
      <c r="X77" t="e">
        <f t="shared" si="132"/>
        <v>#DIV/0!</v>
      </c>
      <c r="Y77" t="e">
        <f t="shared" si="132"/>
        <v>#DIV/0!</v>
      </c>
      <c r="Z77" t="e">
        <f t="shared" si="133"/>
        <v>#DIV/0!</v>
      </c>
      <c r="AA77" t="e">
        <f t="shared" si="133"/>
        <v>#DIV/0!</v>
      </c>
      <c r="AB77" t="e">
        <f t="shared" si="133"/>
        <v>#DIV/0!</v>
      </c>
      <c r="AC77" t="e">
        <f t="shared" si="133"/>
        <v>#DIV/0!</v>
      </c>
      <c r="AD77" t="e">
        <f t="shared" si="133"/>
        <v>#DIV/0!</v>
      </c>
      <c r="AE77" t="e">
        <f t="shared" si="133"/>
        <v>#DIV/0!</v>
      </c>
      <c r="AF77" t="e">
        <f t="shared" si="133"/>
        <v>#DIV/0!</v>
      </c>
      <c r="AG77" t="e">
        <f t="shared" si="133"/>
        <v>#DIV/0!</v>
      </c>
      <c r="AH77" t="e">
        <f t="shared" si="133"/>
        <v>#DIV/0!</v>
      </c>
      <c r="AI77" t="e">
        <f t="shared" si="133"/>
        <v>#DIV/0!</v>
      </c>
      <c r="AJ77" t="e">
        <f t="shared" si="133"/>
        <v>#DIV/0!</v>
      </c>
      <c r="AK77" t="e">
        <f t="shared" si="133"/>
        <v>#DIV/0!</v>
      </c>
      <c r="AL77" t="e">
        <f t="shared" si="133"/>
        <v>#DIV/0!</v>
      </c>
      <c r="AM77" t="e">
        <f t="shared" si="133"/>
        <v>#DIV/0!</v>
      </c>
      <c r="AN77" t="e">
        <f t="shared" si="133"/>
        <v>#DIV/0!</v>
      </c>
      <c r="AO77" t="e">
        <f t="shared" ref="AO77:BH77" si="137">AN77</f>
        <v>#DIV/0!</v>
      </c>
      <c r="AP77" t="e">
        <f t="shared" si="137"/>
        <v>#DIV/0!</v>
      </c>
      <c r="AQ77" t="e">
        <f t="shared" si="137"/>
        <v>#DIV/0!</v>
      </c>
      <c r="AR77" t="e">
        <f t="shared" si="137"/>
        <v>#DIV/0!</v>
      </c>
      <c r="AS77" t="e">
        <f t="shared" si="137"/>
        <v>#DIV/0!</v>
      </c>
      <c r="AT77" t="e">
        <f t="shared" si="137"/>
        <v>#DIV/0!</v>
      </c>
      <c r="AU77" t="e">
        <f t="shared" si="137"/>
        <v>#DIV/0!</v>
      </c>
      <c r="AV77" t="e">
        <f t="shared" si="137"/>
        <v>#DIV/0!</v>
      </c>
      <c r="AW77" t="e">
        <f t="shared" si="137"/>
        <v>#DIV/0!</v>
      </c>
      <c r="AX77" t="e">
        <f t="shared" si="137"/>
        <v>#DIV/0!</v>
      </c>
      <c r="AY77" t="e">
        <f t="shared" si="137"/>
        <v>#DIV/0!</v>
      </c>
      <c r="AZ77" t="e">
        <f t="shared" si="137"/>
        <v>#DIV/0!</v>
      </c>
      <c r="BA77" t="e">
        <f t="shared" si="137"/>
        <v>#DIV/0!</v>
      </c>
      <c r="BB77" t="e">
        <f t="shared" si="137"/>
        <v>#DIV/0!</v>
      </c>
      <c r="BC77" t="e">
        <f t="shared" si="137"/>
        <v>#DIV/0!</v>
      </c>
      <c r="BD77" t="e">
        <f t="shared" si="137"/>
        <v>#DIV/0!</v>
      </c>
      <c r="BE77" t="e">
        <f t="shared" si="137"/>
        <v>#DIV/0!</v>
      </c>
      <c r="BF77" t="e">
        <f t="shared" si="137"/>
        <v>#DIV/0!</v>
      </c>
      <c r="BG77" t="e">
        <f t="shared" si="137"/>
        <v>#DIV/0!</v>
      </c>
      <c r="BH77" t="e">
        <f t="shared" si="137"/>
        <v>#DIV/0!</v>
      </c>
      <c r="BK77">
        <f t="shared" si="135"/>
        <v>0</v>
      </c>
      <c r="BL77">
        <f t="shared" si="37"/>
        <v>0</v>
      </c>
      <c r="BM77">
        <f t="shared" si="38"/>
        <v>0</v>
      </c>
      <c r="BN77">
        <f t="shared" si="115"/>
        <v>2.1000000000000001E-2</v>
      </c>
      <c r="BO77">
        <f t="shared" si="111"/>
        <v>0.4</v>
      </c>
      <c r="BP77" t="str">
        <f t="shared" si="33"/>
        <v>-HT-Total</v>
      </c>
    </row>
    <row r="78" spans="1:68" hidden="1" x14ac:dyDescent="0.25">
      <c r="A78" t="str">
        <f t="shared" si="28"/>
        <v>freight-LT-BEV</v>
      </c>
      <c r="B78" s="1">
        <v>44</v>
      </c>
      <c r="C78" t="s">
        <v>10</v>
      </c>
      <c r="D78" t="s">
        <v>36</v>
      </c>
      <c r="E78" t="s">
        <v>33</v>
      </c>
      <c r="F78" t="s">
        <v>29</v>
      </c>
      <c r="G78">
        <v>5.705886220143785E-4</v>
      </c>
      <c r="H78">
        <f t="shared" ref="H78:Y78" si="138">IF(G78=0,0.0000001,$G78)*((INDEX($L$7:$L$29,MATCH($A78,$H$7:$H$29,0))/($G78+0.00001))^((H$33-$G$33)/($Y$33-$G$33)))</f>
        <v>7.5954346917280792E-4</v>
      </c>
      <c r="I78">
        <f t="shared" si="138"/>
        <v>1.0110721793336538E-3</v>
      </c>
      <c r="J78">
        <f t="shared" si="138"/>
        <v>1.3458965724974497E-3</v>
      </c>
      <c r="K78">
        <f t="shared" si="138"/>
        <v>1.7916006600579284E-3</v>
      </c>
      <c r="L78">
        <f t="shared" si="138"/>
        <v>2.384903112698942E-3</v>
      </c>
      <c r="M78">
        <f t="shared" si="138"/>
        <v>3.1746822736586841E-3</v>
      </c>
      <c r="N78">
        <f t="shared" si="138"/>
        <v>4.2260029285956765E-3</v>
      </c>
      <c r="O78">
        <f t="shared" si="138"/>
        <v>5.625476571523921E-3</v>
      </c>
      <c r="P78">
        <f t="shared" si="138"/>
        <v>7.488396764381961E-3</v>
      </c>
      <c r="Q78">
        <f t="shared" si="138"/>
        <v>9.9682374262586963E-3</v>
      </c>
      <c r="R78">
        <f t="shared" si="138"/>
        <v>1.3269296554756676E-2</v>
      </c>
      <c r="S78">
        <f t="shared" si="138"/>
        <v>1.7663527013738273E-2</v>
      </c>
      <c r="T78">
        <f t="shared" si="138"/>
        <v>2.3512940966958669E-2</v>
      </c>
      <c r="U78">
        <f t="shared" si="138"/>
        <v>3.1299433713645262E-2</v>
      </c>
      <c r="V78">
        <f t="shared" si="138"/>
        <v>4.1664483918516328E-2</v>
      </c>
      <c r="W78">
        <f t="shared" si="138"/>
        <v>5.5462000880850147E-2</v>
      </c>
      <c r="X78">
        <f t="shared" si="138"/>
        <v>7.3828672586542937E-2</v>
      </c>
      <c r="Y78">
        <f t="shared" si="138"/>
        <v>9.8277610063162352E-2</v>
      </c>
      <c r="Z78">
        <f t="shared" ref="Z78:AN78" si="139">IF(Y78=0,0.0000001,$Y78)*((INDEX($M$7:$M$29,MATCH($A78,$H$7:$H$28,0))/IF(Y78=0,0.0000001,$Y78))^((Z$33-$Y$33)/($AN$33-$Y$33)))</f>
        <v>0.10791826311190283</v>
      </c>
      <c r="AA78">
        <f t="shared" si="139"/>
        <v>0.11850462689929939</v>
      </c>
      <c r="AB78">
        <f t="shared" si="139"/>
        <v>0.13012947198733449</v>
      </c>
      <c r="AC78">
        <f t="shared" si="139"/>
        <v>0.14289466937094411</v>
      </c>
      <c r="AD78">
        <f t="shared" si="139"/>
        <v>0.15691208319525649</v>
      </c>
      <c r="AE78">
        <f t="shared" si="139"/>
        <v>0.172304551044936</v>
      </c>
      <c r="AF78">
        <f t="shared" si="139"/>
        <v>0.18920696039611604</v>
      </c>
      <c r="AG78">
        <f t="shared" si="139"/>
        <v>0.20776743066409889</v>
      </c>
      <c r="AH78">
        <f t="shared" si="139"/>
        <v>0.22814861120535843</v>
      </c>
      <c r="AI78">
        <f t="shared" si="139"/>
        <v>0.25052910664851419</v>
      </c>
      <c r="AJ78">
        <f t="shared" si="139"/>
        <v>0.275105042044755</v>
      </c>
      <c r="AK78">
        <f t="shared" si="139"/>
        <v>0.30209178155346</v>
      </c>
      <c r="AL78">
        <f t="shared" si="139"/>
        <v>0.33172581572422433</v>
      </c>
      <c r="AM78">
        <f t="shared" si="139"/>
        <v>0.36426683391394515</v>
      </c>
      <c r="AN78">
        <f t="shared" si="139"/>
        <v>0.4</v>
      </c>
      <c r="AO78">
        <f t="shared" ref="AO78:BH78" si="140">IF(AN78=0,0.0000001,$G78)*((INDEX($N$7:$N$29,MATCH($A78,$H$7:$H$29,0))/($G78+0.00001))^((AO$33-$G$33)/($Y$33-$G$33)))</f>
        <v>0.98280455499280628</v>
      </c>
      <c r="AP78">
        <f t="shared" si="140"/>
        <v>1.223623666110172</v>
      </c>
      <c r="AQ78">
        <f t="shared" si="140"/>
        <v>1.523451299303203</v>
      </c>
      <c r="AR78">
        <f t="shared" si="140"/>
        <v>1.8967464634993787</v>
      </c>
      <c r="AS78">
        <f t="shared" si="140"/>
        <v>2.3615110955256013</v>
      </c>
      <c r="AT78">
        <f t="shared" si="140"/>
        <v>2.9401581927833407</v>
      </c>
      <c r="AU78">
        <f t="shared" si="140"/>
        <v>3.6605926666912345</v>
      </c>
      <c r="AV78">
        <f t="shared" si="140"/>
        <v>4.55755704040822</v>
      </c>
      <c r="AW78">
        <f t="shared" si="140"/>
        <v>5.6743068863079804</v>
      </c>
      <c r="AX78">
        <f t="shared" si="140"/>
        <v>7.0646968001783161</v>
      </c>
      <c r="AY78">
        <f t="shared" si="140"/>
        <v>8.795777507008264</v>
      </c>
      <c r="AZ78">
        <f t="shared" si="140"/>
        <v>10.951029342241519</v>
      </c>
      <c r="BA78">
        <f t="shared" si="140"/>
        <v>13.634388041202852</v>
      </c>
      <c r="BB78">
        <f t="shared" si="140"/>
        <v>16.975256977993386</v>
      </c>
      <c r="BC78">
        <f t="shared" si="140"/>
        <v>21.134747566088098</v>
      </c>
      <c r="BD78">
        <f t="shared" si="140"/>
        <v>26.313448760236</v>
      </c>
      <c r="BE78">
        <f t="shared" si="140"/>
        <v>32.761100339260992</v>
      </c>
      <c r="BF78">
        <f t="shared" si="140"/>
        <v>40.788636458062768</v>
      </c>
      <c r="BG78">
        <f t="shared" si="140"/>
        <v>50.783180261934277</v>
      </c>
      <c r="BH78">
        <f t="shared" si="140"/>
        <v>63.22671266953639</v>
      </c>
      <c r="BK78">
        <f t="shared" si="135"/>
        <v>1.7916006600579284E-3</v>
      </c>
      <c r="BL78">
        <f t="shared" si="37"/>
        <v>1.7181450329955533E-3</v>
      </c>
      <c r="BM78">
        <f t="shared" si="38"/>
        <v>7.5598381451804329E-4</v>
      </c>
      <c r="BN78">
        <f t="shared" si="115"/>
        <v>4.1000000000000002E-2</v>
      </c>
      <c r="BO78">
        <f t="shared" si="111"/>
        <v>0.56000000000000005</v>
      </c>
      <c r="BP78" t="str">
        <f t="shared" si="33"/>
        <v>-LT-Total</v>
      </c>
    </row>
    <row r="79" spans="1:68" hidden="1" x14ac:dyDescent="0.25">
      <c r="A79" t="str">
        <f t="shared" si="28"/>
        <v>freight-LT-CNG</v>
      </c>
      <c r="B79" s="1">
        <v>45</v>
      </c>
      <c r="C79" t="s">
        <v>10</v>
      </c>
      <c r="D79" t="s">
        <v>36</v>
      </c>
      <c r="E79" t="s">
        <v>33</v>
      </c>
      <c r="F79" t="s">
        <v>45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e">
        <f t="shared" ref="M79:Y80" si="141">($K79*(($BL79/($K79))^((M$33-$K$33)/($BL$33-$K$33))))</f>
        <v>#DIV/0!</v>
      </c>
      <c r="N79" t="e">
        <f t="shared" si="141"/>
        <v>#DIV/0!</v>
      </c>
      <c r="O79" t="e">
        <f t="shared" si="141"/>
        <v>#DIV/0!</v>
      </c>
      <c r="P79" t="e">
        <f t="shared" si="141"/>
        <v>#DIV/0!</v>
      </c>
      <c r="Q79" t="e">
        <f t="shared" si="141"/>
        <v>#DIV/0!</v>
      </c>
      <c r="R79" t="e">
        <f t="shared" si="141"/>
        <v>#DIV/0!</v>
      </c>
      <c r="S79" t="e">
        <f t="shared" si="141"/>
        <v>#DIV/0!</v>
      </c>
      <c r="T79" t="e">
        <f t="shared" si="141"/>
        <v>#DIV/0!</v>
      </c>
      <c r="U79" t="e">
        <f t="shared" si="141"/>
        <v>#DIV/0!</v>
      </c>
      <c r="V79" t="e">
        <f t="shared" si="141"/>
        <v>#DIV/0!</v>
      </c>
      <c r="W79" t="e">
        <f t="shared" si="141"/>
        <v>#DIV/0!</v>
      </c>
      <c r="X79" t="e">
        <f t="shared" si="141"/>
        <v>#DIV/0!</v>
      </c>
      <c r="Y79" t="e">
        <f t="shared" si="141"/>
        <v>#DIV/0!</v>
      </c>
      <c r="Z79" t="e">
        <f t="shared" ref="Z79:AN80" si="142">($Y79*(($BM79/($Y79))^((Z$33-$Y$33)/($BM$33-$Y$33))))</f>
        <v>#DIV/0!</v>
      </c>
      <c r="AA79" t="e">
        <f t="shared" si="142"/>
        <v>#DIV/0!</v>
      </c>
      <c r="AB79" t="e">
        <f t="shared" si="142"/>
        <v>#DIV/0!</v>
      </c>
      <c r="AC79" t="e">
        <f t="shared" si="142"/>
        <v>#DIV/0!</v>
      </c>
      <c r="AD79" t="e">
        <f t="shared" si="142"/>
        <v>#DIV/0!</v>
      </c>
      <c r="AE79" t="e">
        <f t="shared" si="142"/>
        <v>#DIV/0!</v>
      </c>
      <c r="AF79" t="e">
        <f t="shared" si="142"/>
        <v>#DIV/0!</v>
      </c>
      <c r="AG79" t="e">
        <f t="shared" si="142"/>
        <v>#DIV/0!</v>
      </c>
      <c r="AH79" t="e">
        <f t="shared" si="142"/>
        <v>#DIV/0!</v>
      </c>
      <c r="AI79" t="e">
        <f t="shared" si="142"/>
        <v>#DIV/0!</v>
      </c>
      <c r="AJ79" t="e">
        <f t="shared" si="142"/>
        <v>#DIV/0!</v>
      </c>
      <c r="AK79" t="e">
        <f t="shared" si="142"/>
        <v>#DIV/0!</v>
      </c>
      <c r="AL79" t="e">
        <f t="shared" si="142"/>
        <v>#DIV/0!</v>
      </c>
      <c r="AM79" t="e">
        <f t="shared" si="142"/>
        <v>#DIV/0!</v>
      </c>
      <c r="AN79" t="e">
        <f t="shared" si="142"/>
        <v>#DIV/0!</v>
      </c>
      <c r="AO79" t="e">
        <f t="shared" ref="AO79:BH79" si="143">AN79</f>
        <v>#DIV/0!</v>
      </c>
      <c r="AP79" t="e">
        <f t="shared" si="143"/>
        <v>#DIV/0!</v>
      </c>
      <c r="AQ79" t="e">
        <f t="shared" si="143"/>
        <v>#DIV/0!</v>
      </c>
      <c r="AR79" t="e">
        <f t="shared" si="143"/>
        <v>#DIV/0!</v>
      </c>
      <c r="AS79" t="e">
        <f t="shared" si="143"/>
        <v>#DIV/0!</v>
      </c>
      <c r="AT79" t="e">
        <f t="shared" si="143"/>
        <v>#DIV/0!</v>
      </c>
      <c r="AU79" t="e">
        <f t="shared" si="143"/>
        <v>#DIV/0!</v>
      </c>
      <c r="AV79" t="e">
        <f t="shared" si="143"/>
        <v>#DIV/0!</v>
      </c>
      <c r="AW79" t="e">
        <f t="shared" si="143"/>
        <v>#DIV/0!</v>
      </c>
      <c r="AX79" t="e">
        <f t="shared" si="143"/>
        <v>#DIV/0!</v>
      </c>
      <c r="AY79" t="e">
        <f t="shared" si="143"/>
        <v>#DIV/0!</v>
      </c>
      <c r="AZ79" t="e">
        <f t="shared" si="143"/>
        <v>#DIV/0!</v>
      </c>
      <c r="BA79" t="e">
        <f t="shared" si="143"/>
        <v>#DIV/0!</v>
      </c>
      <c r="BB79" t="e">
        <f t="shared" si="143"/>
        <v>#DIV/0!</v>
      </c>
      <c r="BC79" t="e">
        <f t="shared" si="143"/>
        <v>#DIV/0!</v>
      </c>
      <c r="BD79" t="e">
        <f t="shared" si="143"/>
        <v>#DIV/0!</v>
      </c>
      <c r="BE79" t="e">
        <f t="shared" si="143"/>
        <v>#DIV/0!</v>
      </c>
      <c r="BF79" t="e">
        <f t="shared" si="143"/>
        <v>#DIV/0!</v>
      </c>
      <c r="BG79" t="e">
        <f t="shared" si="143"/>
        <v>#DIV/0!</v>
      </c>
      <c r="BH79" t="e">
        <f t="shared" si="143"/>
        <v>#DIV/0!</v>
      </c>
      <c r="BK79">
        <f t="shared" si="135"/>
        <v>0</v>
      </c>
      <c r="BL79">
        <f t="shared" si="37"/>
        <v>0</v>
      </c>
      <c r="BM79">
        <f t="shared" si="38"/>
        <v>0</v>
      </c>
      <c r="BN79">
        <f t="shared" si="115"/>
        <v>4.1000000000000002E-2</v>
      </c>
      <c r="BO79">
        <f t="shared" si="111"/>
        <v>0.56000000000000005</v>
      </c>
      <c r="BP79" t="str">
        <f t="shared" si="33"/>
        <v>-LT-Total</v>
      </c>
    </row>
    <row r="80" spans="1:68" hidden="1" x14ac:dyDescent="0.25">
      <c r="A80" t="str">
        <f t="shared" si="28"/>
        <v>freight-LT-D</v>
      </c>
      <c r="B80" s="1">
        <v>46</v>
      </c>
      <c r="C80" t="s">
        <v>10</v>
      </c>
      <c r="D80" t="s">
        <v>36</v>
      </c>
      <c r="E80" t="s">
        <v>33</v>
      </c>
      <c r="F80" t="s">
        <v>46</v>
      </c>
      <c r="G80">
        <v>0.33876664890613728</v>
      </c>
      <c r="H80">
        <v>0.33822991438096572</v>
      </c>
      <c r="I80">
        <v>0.33769396765004361</v>
      </c>
      <c r="J80">
        <v>0.33715880698021089</v>
      </c>
      <c r="K80">
        <v>0.33684770792649049</v>
      </c>
      <c r="L80">
        <v>0.33653665927498511</v>
      </c>
      <c r="M80">
        <f t="shared" si="141"/>
        <v>0.33483916845012895</v>
      </c>
      <c r="N80">
        <f t="shared" si="141"/>
        <v>0.33383939434407417</v>
      </c>
      <c r="O80">
        <f t="shared" si="141"/>
        <v>0.33284260539733568</v>
      </c>
      <c r="P80">
        <f t="shared" si="141"/>
        <v>0.33184879269672379</v>
      </c>
      <c r="Q80">
        <f t="shared" si="141"/>
        <v>0.33085794735566226</v>
      </c>
      <c r="R80">
        <f t="shared" si="141"/>
        <v>0.32987006051410867</v>
      </c>
      <c r="S80">
        <f t="shared" si="141"/>
        <v>0.32888512333847519</v>
      </c>
      <c r="T80">
        <f t="shared" si="141"/>
        <v>0.32790312702154961</v>
      </c>
      <c r="U80">
        <f t="shared" si="141"/>
        <v>0.3269240627824167</v>
      </c>
      <c r="V80">
        <f t="shared" si="141"/>
        <v>0.32594792186637939</v>
      </c>
      <c r="W80">
        <f t="shared" si="141"/>
        <v>0.32497469554488073</v>
      </c>
      <c r="X80">
        <f t="shared" si="141"/>
        <v>0.32400437511542601</v>
      </c>
      <c r="Y80">
        <f t="shared" si="141"/>
        <v>0.32303695190150439</v>
      </c>
      <c r="Z80">
        <f t="shared" si="142"/>
        <v>0.3058316178534673</v>
      </c>
      <c r="AA80">
        <f t="shared" si="142"/>
        <v>0.28954266045510463</v>
      </c>
      <c r="AB80">
        <f t="shared" si="142"/>
        <v>0.2741212723910964</v>
      </c>
      <c r="AC80">
        <f t="shared" si="142"/>
        <v>0.25952124588205538</v>
      </c>
      <c r="AD80">
        <f t="shared" si="142"/>
        <v>0.24569883423013711</v>
      </c>
      <c r="AE80">
        <f t="shared" si="142"/>
        <v>0.23261262073889616</v>
      </c>
      <c r="AF80">
        <f t="shared" si="142"/>
        <v>0.22022339461462806</v>
      </c>
      <c r="AG80">
        <f t="shared" si="142"/>
        <v>0.20849403347735279</v>
      </c>
      <c r="AH80">
        <f t="shared" si="142"/>
        <v>0.19738939212940496</v>
      </c>
      <c r="AI80">
        <f t="shared" si="142"/>
        <v>0.18687619724834098</v>
      </c>
      <c r="AJ80">
        <f t="shared" si="142"/>
        <v>0.17692294768862832</v>
      </c>
      <c r="AK80">
        <f t="shared" si="142"/>
        <v>0.16749982009338532</v>
      </c>
      <c r="AL80">
        <f t="shared" si="142"/>
        <v>0.1585785795333533</v>
      </c>
      <c r="AM80">
        <f t="shared" si="142"/>
        <v>0.15013249490534314</v>
      </c>
      <c r="AN80">
        <f t="shared" si="142"/>
        <v>0.14213625883666192</v>
      </c>
      <c r="AO80">
        <f t="shared" ref="AO80:BH80" si="144">AN80</f>
        <v>0.14213625883666192</v>
      </c>
      <c r="AP80">
        <f t="shared" si="144"/>
        <v>0.14213625883666192</v>
      </c>
      <c r="AQ80">
        <f t="shared" si="144"/>
        <v>0.14213625883666192</v>
      </c>
      <c r="AR80">
        <f t="shared" si="144"/>
        <v>0.14213625883666192</v>
      </c>
      <c r="AS80">
        <f t="shared" si="144"/>
        <v>0.14213625883666192</v>
      </c>
      <c r="AT80">
        <f t="shared" si="144"/>
        <v>0.14213625883666192</v>
      </c>
      <c r="AU80">
        <f t="shared" si="144"/>
        <v>0.14213625883666192</v>
      </c>
      <c r="AV80">
        <f t="shared" si="144"/>
        <v>0.14213625883666192</v>
      </c>
      <c r="AW80">
        <f t="shared" si="144"/>
        <v>0.14213625883666192</v>
      </c>
      <c r="AX80">
        <f t="shared" si="144"/>
        <v>0.14213625883666192</v>
      </c>
      <c r="AY80">
        <f t="shared" si="144"/>
        <v>0.14213625883666192</v>
      </c>
      <c r="AZ80">
        <f t="shared" si="144"/>
        <v>0.14213625883666192</v>
      </c>
      <c r="BA80">
        <f t="shared" si="144"/>
        <v>0.14213625883666192</v>
      </c>
      <c r="BB80">
        <f t="shared" si="144"/>
        <v>0.14213625883666192</v>
      </c>
      <c r="BC80">
        <f t="shared" si="144"/>
        <v>0.14213625883666192</v>
      </c>
      <c r="BD80">
        <f t="shared" si="144"/>
        <v>0.14213625883666192</v>
      </c>
      <c r="BE80">
        <f t="shared" si="144"/>
        <v>0.14213625883666192</v>
      </c>
      <c r="BF80">
        <f t="shared" si="144"/>
        <v>0.14213625883666192</v>
      </c>
      <c r="BG80">
        <f t="shared" si="144"/>
        <v>0.14213625883666192</v>
      </c>
      <c r="BH80">
        <f t="shared" si="144"/>
        <v>0.14213625883666192</v>
      </c>
      <c r="BK80">
        <f t="shared" si="135"/>
        <v>0.33684770792649049</v>
      </c>
      <c r="BL80">
        <f t="shared" si="37"/>
        <v>0.32303695190150439</v>
      </c>
      <c r="BM80">
        <f t="shared" si="38"/>
        <v>0.14213625883666192</v>
      </c>
      <c r="BN80">
        <f t="shared" si="115"/>
        <v>4.1000000000000002E-2</v>
      </c>
      <c r="BO80">
        <f t="shared" si="111"/>
        <v>0.56000000000000005</v>
      </c>
      <c r="BP80" t="str">
        <f t="shared" si="33"/>
        <v>-LT-Total</v>
      </c>
    </row>
    <row r="81" spans="1:68" hidden="1" x14ac:dyDescent="0.25">
      <c r="A81" t="str">
        <f t="shared" si="28"/>
        <v>freight-LT-FCEV</v>
      </c>
      <c r="B81" s="1">
        <v>47</v>
      </c>
      <c r="C81" t="s">
        <v>10</v>
      </c>
      <c r="D81" t="s">
        <v>36</v>
      </c>
      <c r="E81" t="s">
        <v>33</v>
      </c>
      <c r="F81" t="s">
        <v>30</v>
      </c>
      <c r="G81">
        <v>0</v>
      </c>
      <c r="H81">
        <f t="shared" ref="H81:Y81" si="145">IF(G81=0,0.0000001,$G81)*((INDEX($L$7:$L$29,MATCH($A81,$H$7:$H$29,0))/($G81+0.00001))^((H$33-$G$33)/($Y$33-$G$33)))</f>
        <v>1.5254239308390186E-7</v>
      </c>
      <c r="I81">
        <f t="shared" si="145"/>
        <v>0</v>
      </c>
      <c r="J81">
        <f t="shared" si="145"/>
        <v>3.5495366597555701E-7</v>
      </c>
      <c r="K81">
        <f t="shared" si="145"/>
        <v>0</v>
      </c>
      <c r="L81">
        <f t="shared" si="145"/>
        <v>8.2594813443230011E-7</v>
      </c>
      <c r="M81">
        <f t="shared" si="145"/>
        <v>0</v>
      </c>
      <c r="N81">
        <f t="shared" si="145"/>
        <v>1.9219137204774606E-6</v>
      </c>
      <c r="O81">
        <f t="shared" si="145"/>
        <v>0</v>
      </c>
      <c r="P81">
        <f t="shared" si="145"/>
        <v>4.472135954999579E-6</v>
      </c>
      <c r="Q81">
        <f t="shared" si="145"/>
        <v>0</v>
      </c>
      <c r="R81">
        <f t="shared" si="145"/>
        <v>1.0406294406926553E-5</v>
      </c>
      <c r="S81">
        <f t="shared" si="145"/>
        <v>0</v>
      </c>
      <c r="T81">
        <f t="shared" si="145"/>
        <v>2.421459552511323E-5</v>
      </c>
      <c r="U81">
        <f t="shared" si="145"/>
        <v>0</v>
      </c>
      <c r="V81">
        <f t="shared" si="145"/>
        <v>5.6345382276956804E-5</v>
      </c>
      <c r="W81">
        <f t="shared" si="145"/>
        <v>0</v>
      </c>
      <c r="X81">
        <f t="shared" si="145"/>
        <v>1.3111109374690038E-4</v>
      </c>
      <c r="Y81">
        <f t="shared" si="145"/>
        <v>0</v>
      </c>
      <c r="Z81">
        <f t="shared" ref="Z81:AN81" si="146">IF(Y81=0,0.0000001,$Y81)*((INDEX($M$7:$M$29,MATCH($A81,$H$7:$H$28,0))/IF(Y81=0,0.0000001,$Y81))^((Z$33-$Y$33)/($AN$33-$Y$33)))</f>
        <v>2.4528624943782439E-7</v>
      </c>
      <c r="AA81" t="e">
        <f t="shared" si="146"/>
        <v>#DIV/0!</v>
      </c>
      <c r="AB81" t="e">
        <f t="shared" si="146"/>
        <v>#DIV/0!</v>
      </c>
      <c r="AC81" t="e">
        <f t="shared" si="146"/>
        <v>#DIV/0!</v>
      </c>
      <c r="AD81" t="e">
        <f t="shared" si="146"/>
        <v>#DIV/0!</v>
      </c>
      <c r="AE81" t="e">
        <f t="shared" si="146"/>
        <v>#DIV/0!</v>
      </c>
      <c r="AF81" t="e">
        <f t="shared" si="146"/>
        <v>#DIV/0!</v>
      </c>
      <c r="AG81" t="e">
        <f t="shared" si="146"/>
        <v>#DIV/0!</v>
      </c>
      <c r="AH81" t="e">
        <f t="shared" si="146"/>
        <v>#DIV/0!</v>
      </c>
      <c r="AI81" t="e">
        <f t="shared" si="146"/>
        <v>#DIV/0!</v>
      </c>
      <c r="AJ81" t="e">
        <f t="shared" si="146"/>
        <v>#DIV/0!</v>
      </c>
      <c r="AK81" t="e">
        <f t="shared" si="146"/>
        <v>#DIV/0!</v>
      </c>
      <c r="AL81" t="e">
        <f t="shared" si="146"/>
        <v>#DIV/0!</v>
      </c>
      <c r="AM81" t="e">
        <f t="shared" si="146"/>
        <v>#DIV/0!</v>
      </c>
      <c r="AN81" t="e">
        <f t="shared" si="146"/>
        <v>#DIV/0!</v>
      </c>
      <c r="AO81" t="e">
        <f t="shared" ref="AO81:BH81" si="147">IF(AN81=0,0.0000001,$G81)*((INDEX($N$7:$N$29,MATCH($A81,$H$7:$H$29,0))/($G81+0.00001))^((AO$33-$G$33)/($Y$33-$G$33)))</f>
        <v>#DIV/0!</v>
      </c>
      <c r="AP81" t="e">
        <f t="shared" si="147"/>
        <v>#DIV/0!</v>
      </c>
      <c r="AQ81" t="e">
        <f t="shared" si="147"/>
        <v>#DIV/0!</v>
      </c>
      <c r="AR81" t="e">
        <f t="shared" si="147"/>
        <v>#DIV/0!</v>
      </c>
      <c r="AS81" t="e">
        <f t="shared" si="147"/>
        <v>#DIV/0!</v>
      </c>
      <c r="AT81" t="e">
        <f t="shared" si="147"/>
        <v>#DIV/0!</v>
      </c>
      <c r="AU81" t="e">
        <f t="shared" si="147"/>
        <v>#DIV/0!</v>
      </c>
      <c r="AV81" t="e">
        <f t="shared" si="147"/>
        <v>#DIV/0!</v>
      </c>
      <c r="AW81" t="e">
        <f t="shared" si="147"/>
        <v>#DIV/0!</v>
      </c>
      <c r="AX81" t="e">
        <f t="shared" si="147"/>
        <v>#DIV/0!</v>
      </c>
      <c r="AY81" t="e">
        <f t="shared" si="147"/>
        <v>#DIV/0!</v>
      </c>
      <c r="AZ81" t="e">
        <f t="shared" si="147"/>
        <v>#DIV/0!</v>
      </c>
      <c r="BA81" t="e">
        <f t="shared" si="147"/>
        <v>#DIV/0!</v>
      </c>
      <c r="BB81" t="e">
        <f t="shared" si="147"/>
        <v>#DIV/0!</v>
      </c>
      <c r="BC81" t="e">
        <f t="shared" si="147"/>
        <v>#DIV/0!</v>
      </c>
      <c r="BD81" t="e">
        <f t="shared" si="147"/>
        <v>#DIV/0!</v>
      </c>
      <c r="BE81" t="e">
        <f t="shared" si="147"/>
        <v>#DIV/0!</v>
      </c>
      <c r="BF81" t="e">
        <f t="shared" si="147"/>
        <v>#DIV/0!</v>
      </c>
      <c r="BG81" t="e">
        <f t="shared" si="147"/>
        <v>#DIV/0!</v>
      </c>
      <c r="BH81" t="e">
        <f t="shared" si="147"/>
        <v>#DIV/0!</v>
      </c>
      <c r="BK81">
        <f>G81</f>
        <v>0</v>
      </c>
      <c r="BL81">
        <f t="shared" si="37"/>
        <v>0</v>
      </c>
      <c r="BM81">
        <f t="shared" si="38"/>
        <v>0</v>
      </c>
      <c r="BN81">
        <f t="shared" si="115"/>
        <v>4.1000000000000002E-2</v>
      </c>
      <c r="BO81">
        <f t="shared" si="111"/>
        <v>0.56000000000000005</v>
      </c>
      <c r="BP81" t="str">
        <f t="shared" si="33"/>
        <v>-LT-Total</v>
      </c>
    </row>
    <row r="82" spans="1:68" hidden="1" x14ac:dyDescent="0.25">
      <c r="A82" t="str">
        <f t="shared" si="28"/>
        <v>freight-LT-G</v>
      </c>
      <c r="B82" s="1">
        <v>48</v>
      </c>
      <c r="C82" t="s">
        <v>10</v>
      </c>
      <c r="D82" t="s">
        <v>36</v>
      </c>
      <c r="E82" t="s">
        <v>33</v>
      </c>
      <c r="F82" t="s">
        <v>47</v>
      </c>
      <c r="G82">
        <v>0.66063534174258587</v>
      </c>
      <c r="H82">
        <v>0.66089149001589109</v>
      </c>
      <c r="I82">
        <v>0.66114726232654175</v>
      </c>
      <c r="J82">
        <v>0.66140265950166233</v>
      </c>
      <c r="K82">
        <v>0.66142973813171035</v>
      </c>
      <c r="L82">
        <v>0.66145681237465792</v>
      </c>
      <c r="M82">
        <f t="shared" ref="M82:Y84" si="148">($K82*(($BL82/($K82))^((M$33-$K$33)/($BL$33-$K$33))))</f>
        <v>0.65748579637816595</v>
      </c>
      <c r="N82">
        <f t="shared" si="148"/>
        <v>0.65552265306563084</v>
      </c>
      <c r="O82">
        <f t="shared" si="148"/>
        <v>0.65356537137274862</v>
      </c>
      <c r="P82">
        <f t="shared" si="148"/>
        <v>0.65161393379769716</v>
      </c>
      <c r="Q82">
        <f t="shared" si="148"/>
        <v>0.64966832289091203</v>
      </c>
      <c r="R82">
        <f t="shared" si="148"/>
        <v>0.64772852125493019</v>
      </c>
      <c r="S82">
        <f t="shared" si="148"/>
        <v>0.64579451154423451</v>
      </c>
      <c r="T82">
        <f t="shared" si="148"/>
        <v>0.64386627646509864</v>
      </c>
      <c r="U82">
        <f t="shared" si="148"/>
        <v>0.64194379877543251</v>
      </c>
      <c r="V82">
        <f t="shared" si="148"/>
        <v>0.64002706128462816</v>
      </c>
      <c r="W82">
        <f t="shared" si="148"/>
        <v>0.63811604685340584</v>
      </c>
      <c r="X82">
        <f t="shared" si="148"/>
        <v>0.6362107383936606</v>
      </c>
      <c r="Y82">
        <f t="shared" si="148"/>
        <v>0.63431111886831015</v>
      </c>
      <c r="Z82">
        <f t="shared" ref="Z82:AN84" si="149">($Y82*(($BM82/($Y82))^((Z$33-$Y$33)/($BM$33-$Y$33))))</f>
        <v>0.60052695075295159</v>
      </c>
      <c r="AA82">
        <f t="shared" si="149"/>
        <v>0.56854216779937783</v>
      </c>
      <c r="AB82">
        <f t="shared" si="149"/>
        <v>0.53826093260382646</v>
      </c>
      <c r="AC82">
        <f t="shared" si="149"/>
        <v>0.5095925121771735</v>
      </c>
      <c r="AD82">
        <f t="shared" si="149"/>
        <v>0.48245100607771035</v>
      </c>
      <c r="AE82">
        <f t="shared" si="149"/>
        <v>0.45675508902389433</v>
      </c>
      <c r="AF82">
        <f t="shared" si="149"/>
        <v>0.43242776721585197</v>
      </c>
      <c r="AG82">
        <f t="shared" si="149"/>
        <v>0.40939614763548871</v>
      </c>
      <c r="AH82">
        <f t="shared" si="149"/>
        <v>0.38759121963395232</v>
      </c>
      <c r="AI82">
        <f t="shared" si="149"/>
        <v>0.36694764815200748</v>
      </c>
      <c r="AJ82">
        <f t="shared" si="149"/>
        <v>0.34740357795374155</v>
      </c>
      <c r="AK82">
        <f t="shared" si="149"/>
        <v>0.32890044828701565</v>
      </c>
      <c r="AL82">
        <f t="shared" si="149"/>
        <v>0.31138281741532309</v>
      </c>
      <c r="AM82">
        <f t="shared" si="149"/>
        <v>0.29479819649528954</v>
      </c>
      <c r="AN82">
        <f t="shared" si="149"/>
        <v>0.27909689230205642</v>
      </c>
      <c r="AO82">
        <f t="shared" ref="AO82:BH82" si="150">AN82</f>
        <v>0.27909689230205642</v>
      </c>
      <c r="AP82">
        <f t="shared" si="150"/>
        <v>0.27909689230205642</v>
      </c>
      <c r="AQ82">
        <f t="shared" si="150"/>
        <v>0.27909689230205642</v>
      </c>
      <c r="AR82">
        <f t="shared" si="150"/>
        <v>0.27909689230205642</v>
      </c>
      <c r="AS82">
        <f t="shared" si="150"/>
        <v>0.27909689230205642</v>
      </c>
      <c r="AT82">
        <f t="shared" si="150"/>
        <v>0.27909689230205642</v>
      </c>
      <c r="AU82">
        <f t="shared" si="150"/>
        <v>0.27909689230205642</v>
      </c>
      <c r="AV82">
        <f t="shared" si="150"/>
        <v>0.27909689230205642</v>
      </c>
      <c r="AW82">
        <f t="shared" si="150"/>
        <v>0.27909689230205642</v>
      </c>
      <c r="AX82">
        <f t="shared" si="150"/>
        <v>0.27909689230205642</v>
      </c>
      <c r="AY82">
        <f t="shared" si="150"/>
        <v>0.27909689230205642</v>
      </c>
      <c r="AZ82">
        <f t="shared" si="150"/>
        <v>0.27909689230205642</v>
      </c>
      <c r="BA82">
        <f t="shared" si="150"/>
        <v>0.27909689230205642</v>
      </c>
      <c r="BB82">
        <f t="shared" si="150"/>
        <v>0.27909689230205642</v>
      </c>
      <c r="BC82">
        <f t="shared" si="150"/>
        <v>0.27909689230205642</v>
      </c>
      <c r="BD82">
        <f t="shared" si="150"/>
        <v>0.27909689230205642</v>
      </c>
      <c r="BE82">
        <f t="shared" si="150"/>
        <v>0.27909689230205642</v>
      </c>
      <c r="BF82">
        <f t="shared" si="150"/>
        <v>0.27909689230205642</v>
      </c>
      <c r="BG82">
        <f t="shared" si="150"/>
        <v>0.27909689230205642</v>
      </c>
      <c r="BH82">
        <f t="shared" si="150"/>
        <v>0.27909689230205642</v>
      </c>
      <c r="BK82">
        <f t="shared" ref="BK82:BK87" si="151">K82</f>
        <v>0.66142973813171035</v>
      </c>
      <c r="BL82">
        <f t="shared" si="37"/>
        <v>0.63431111886831015</v>
      </c>
      <c r="BM82">
        <f t="shared" si="38"/>
        <v>0.27909689230205642</v>
      </c>
      <c r="BN82">
        <f t="shared" si="115"/>
        <v>4.1000000000000002E-2</v>
      </c>
      <c r="BO82">
        <f t="shared" si="111"/>
        <v>0.56000000000000005</v>
      </c>
      <c r="BP82" t="str">
        <f t="shared" si="33"/>
        <v>-LT-Total</v>
      </c>
    </row>
    <row r="83" spans="1:68" hidden="1" x14ac:dyDescent="0.25">
      <c r="A83" t="str">
        <f t="shared" si="28"/>
        <v>freight-LT-LPG</v>
      </c>
      <c r="B83" s="1">
        <v>49</v>
      </c>
      <c r="C83" t="s">
        <v>10</v>
      </c>
      <c r="D83" t="s">
        <v>36</v>
      </c>
      <c r="E83" t="s">
        <v>33</v>
      </c>
      <c r="F83" t="s">
        <v>48</v>
      </c>
      <c r="G83">
        <v>2.742072926224967E-5</v>
      </c>
      <c r="H83">
        <v>2.3341244219817799E-5</v>
      </c>
      <c r="I83">
        <v>1.926774685790093E-5</v>
      </c>
      <c r="J83">
        <v>1.5200224003503319E-5</v>
      </c>
      <c r="K83">
        <v>1.469235949765448E-5</v>
      </c>
      <c r="L83">
        <v>1.4184577272659891E-5</v>
      </c>
      <c r="M83">
        <f t="shared" si="148"/>
        <v>1.4604752595907731E-5</v>
      </c>
      <c r="N83">
        <f t="shared" si="148"/>
        <v>1.4561145231995346E-5</v>
      </c>
      <c r="O83">
        <f t="shared" si="148"/>
        <v>1.4517668072423974E-5</v>
      </c>
      <c r="P83">
        <f t="shared" si="148"/>
        <v>1.4474320728425091E-5</v>
      </c>
      <c r="Q83">
        <f t="shared" si="148"/>
        <v>1.4431102812390974E-5</v>
      </c>
      <c r="R83">
        <f t="shared" si="148"/>
        <v>1.4388013937871231E-5</v>
      </c>
      <c r="S83">
        <f t="shared" si="148"/>
        <v>1.4345053719569346E-5</v>
      </c>
      <c r="T83">
        <f t="shared" si="148"/>
        <v>1.4302221773339237E-5</v>
      </c>
      <c r="U83">
        <f t="shared" si="148"/>
        <v>1.4259517716181816E-5</v>
      </c>
      <c r="V83">
        <f t="shared" si="148"/>
        <v>1.4216941166241569E-5</v>
      </c>
      <c r="W83">
        <f t="shared" si="148"/>
        <v>1.4174491742803136E-5</v>
      </c>
      <c r="X83">
        <f t="shared" si="148"/>
        <v>1.4132169066287911E-5</v>
      </c>
      <c r="Y83">
        <f t="shared" si="148"/>
        <v>1.4089972758250646E-5</v>
      </c>
      <c r="Z83">
        <f t="shared" si="149"/>
        <v>1.3339523973347052E-5</v>
      </c>
      <c r="AA83">
        <f t="shared" si="149"/>
        <v>1.2629044987422201E-5</v>
      </c>
      <c r="AB83">
        <f t="shared" si="149"/>
        <v>1.1956406961223455E-5</v>
      </c>
      <c r="AC83">
        <f t="shared" si="149"/>
        <v>1.1319594440020468E-5</v>
      </c>
      <c r="AD83">
        <f t="shared" si="149"/>
        <v>1.0716699314610054E-5</v>
      </c>
      <c r="AE83">
        <f t="shared" si="149"/>
        <v>1.0145915103965147E-5</v>
      </c>
      <c r="AF83">
        <f t="shared" si="149"/>
        <v>9.6055315423967156E-6</v>
      </c>
      <c r="AG83">
        <f t="shared" si="149"/>
        <v>9.093929455009874E-6</v>
      </c>
      <c r="AH83">
        <f t="shared" si="149"/>
        <v>8.6095759060993614E-6</v>
      </c>
      <c r="AI83">
        <f t="shared" si="149"/>
        <v>8.151019605947244E-6</v>
      </c>
      <c r="AJ83">
        <f t="shared" si="149"/>
        <v>7.7168865622600865E-6</v>
      </c>
      <c r="AK83">
        <f t="shared" si="149"/>
        <v>7.3058759632157503E-6</v>
      </c>
      <c r="AL83">
        <f t="shared" si="149"/>
        <v>6.9167562797840593E-6</v>
      </c>
      <c r="AM83">
        <f t="shared" si="149"/>
        <v>6.5483615756425091E-6</v>
      </c>
      <c r="AN83">
        <f t="shared" si="149"/>
        <v>6.1995880136302835E-6</v>
      </c>
      <c r="AO83">
        <f t="shared" ref="AO83:BH83" si="152">AN83</f>
        <v>6.1995880136302835E-6</v>
      </c>
      <c r="AP83">
        <f t="shared" si="152"/>
        <v>6.1995880136302835E-6</v>
      </c>
      <c r="AQ83">
        <f t="shared" si="152"/>
        <v>6.1995880136302835E-6</v>
      </c>
      <c r="AR83">
        <f t="shared" si="152"/>
        <v>6.1995880136302835E-6</v>
      </c>
      <c r="AS83">
        <f t="shared" si="152"/>
        <v>6.1995880136302835E-6</v>
      </c>
      <c r="AT83">
        <f t="shared" si="152"/>
        <v>6.1995880136302835E-6</v>
      </c>
      <c r="AU83">
        <f t="shared" si="152"/>
        <v>6.1995880136302835E-6</v>
      </c>
      <c r="AV83">
        <f t="shared" si="152"/>
        <v>6.1995880136302835E-6</v>
      </c>
      <c r="AW83">
        <f t="shared" si="152"/>
        <v>6.1995880136302835E-6</v>
      </c>
      <c r="AX83">
        <f t="shared" si="152"/>
        <v>6.1995880136302835E-6</v>
      </c>
      <c r="AY83">
        <f t="shared" si="152"/>
        <v>6.1995880136302835E-6</v>
      </c>
      <c r="AZ83">
        <f t="shared" si="152"/>
        <v>6.1995880136302835E-6</v>
      </c>
      <c r="BA83">
        <f t="shared" si="152"/>
        <v>6.1995880136302835E-6</v>
      </c>
      <c r="BB83">
        <f t="shared" si="152"/>
        <v>6.1995880136302835E-6</v>
      </c>
      <c r="BC83">
        <f t="shared" si="152"/>
        <v>6.1995880136302835E-6</v>
      </c>
      <c r="BD83">
        <f t="shared" si="152"/>
        <v>6.1995880136302835E-6</v>
      </c>
      <c r="BE83">
        <f t="shared" si="152"/>
        <v>6.1995880136302835E-6</v>
      </c>
      <c r="BF83">
        <f t="shared" si="152"/>
        <v>6.1995880136302835E-6</v>
      </c>
      <c r="BG83">
        <f t="shared" si="152"/>
        <v>6.1995880136302835E-6</v>
      </c>
      <c r="BH83">
        <f t="shared" si="152"/>
        <v>6.1995880136302835E-6</v>
      </c>
      <c r="BK83">
        <f t="shared" si="151"/>
        <v>1.469235949765448E-5</v>
      </c>
      <c r="BL83">
        <f t="shared" si="37"/>
        <v>1.4089972758250646E-5</v>
      </c>
      <c r="BM83">
        <f t="shared" si="38"/>
        <v>6.1995880136302835E-6</v>
      </c>
      <c r="BN83">
        <f t="shared" si="115"/>
        <v>4.1000000000000002E-2</v>
      </c>
      <c r="BO83">
        <f t="shared" si="111"/>
        <v>0.56000000000000005</v>
      </c>
      <c r="BP83" t="str">
        <f t="shared" si="33"/>
        <v>-LT-Total</v>
      </c>
    </row>
    <row r="84" spans="1:68" hidden="1" x14ac:dyDescent="0.25">
      <c r="A84" t="str">
        <f t="shared" si="28"/>
        <v>freight-LT-PHEVG</v>
      </c>
      <c r="B84" s="1">
        <v>50</v>
      </c>
      <c r="C84" t="s">
        <v>10</v>
      </c>
      <c r="D84" t="s">
        <v>36</v>
      </c>
      <c r="E84" t="s">
        <v>33</v>
      </c>
      <c r="F84" t="s">
        <v>31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e">
        <f t="shared" si="148"/>
        <v>#DIV/0!</v>
      </c>
      <c r="N84" t="e">
        <f t="shared" si="148"/>
        <v>#DIV/0!</v>
      </c>
      <c r="O84" t="e">
        <f t="shared" si="148"/>
        <v>#DIV/0!</v>
      </c>
      <c r="P84" t="e">
        <f t="shared" si="148"/>
        <v>#DIV/0!</v>
      </c>
      <c r="Q84" t="e">
        <f t="shared" si="148"/>
        <v>#DIV/0!</v>
      </c>
      <c r="R84" t="e">
        <f t="shared" si="148"/>
        <v>#DIV/0!</v>
      </c>
      <c r="S84" t="e">
        <f t="shared" si="148"/>
        <v>#DIV/0!</v>
      </c>
      <c r="T84" t="e">
        <f t="shared" si="148"/>
        <v>#DIV/0!</v>
      </c>
      <c r="U84" t="e">
        <f t="shared" si="148"/>
        <v>#DIV/0!</v>
      </c>
      <c r="V84" t="e">
        <f t="shared" si="148"/>
        <v>#DIV/0!</v>
      </c>
      <c r="W84" t="e">
        <f t="shared" si="148"/>
        <v>#DIV/0!</v>
      </c>
      <c r="X84" t="e">
        <f t="shared" si="148"/>
        <v>#DIV/0!</v>
      </c>
      <c r="Y84" t="e">
        <f t="shared" si="148"/>
        <v>#DIV/0!</v>
      </c>
      <c r="Z84" t="e">
        <f t="shared" si="149"/>
        <v>#DIV/0!</v>
      </c>
      <c r="AA84" t="e">
        <f t="shared" si="149"/>
        <v>#DIV/0!</v>
      </c>
      <c r="AB84" t="e">
        <f t="shared" si="149"/>
        <v>#DIV/0!</v>
      </c>
      <c r="AC84" t="e">
        <f t="shared" si="149"/>
        <v>#DIV/0!</v>
      </c>
      <c r="AD84" t="e">
        <f t="shared" si="149"/>
        <v>#DIV/0!</v>
      </c>
      <c r="AE84" t="e">
        <f t="shared" si="149"/>
        <v>#DIV/0!</v>
      </c>
      <c r="AF84" t="e">
        <f t="shared" si="149"/>
        <v>#DIV/0!</v>
      </c>
      <c r="AG84" t="e">
        <f t="shared" si="149"/>
        <v>#DIV/0!</v>
      </c>
      <c r="AH84" t="e">
        <f t="shared" si="149"/>
        <v>#DIV/0!</v>
      </c>
      <c r="AI84" t="e">
        <f t="shared" si="149"/>
        <v>#DIV/0!</v>
      </c>
      <c r="AJ84" t="e">
        <f t="shared" si="149"/>
        <v>#DIV/0!</v>
      </c>
      <c r="AK84" t="e">
        <f t="shared" si="149"/>
        <v>#DIV/0!</v>
      </c>
      <c r="AL84" t="e">
        <f t="shared" si="149"/>
        <v>#DIV/0!</v>
      </c>
      <c r="AM84" t="e">
        <f t="shared" si="149"/>
        <v>#DIV/0!</v>
      </c>
      <c r="AN84" t="e">
        <f t="shared" si="149"/>
        <v>#DIV/0!</v>
      </c>
      <c r="AO84" t="e">
        <f t="shared" ref="AO84:BH84" si="153">AN84</f>
        <v>#DIV/0!</v>
      </c>
      <c r="AP84" t="e">
        <f t="shared" si="153"/>
        <v>#DIV/0!</v>
      </c>
      <c r="AQ84" t="e">
        <f t="shared" si="153"/>
        <v>#DIV/0!</v>
      </c>
      <c r="AR84" t="e">
        <f t="shared" si="153"/>
        <v>#DIV/0!</v>
      </c>
      <c r="AS84" t="e">
        <f t="shared" si="153"/>
        <v>#DIV/0!</v>
      </c>
      <c r="AT84" t="e">
        <f t="shared" si="153"/>
        <v>#DIV/0!</v>
      </c>
      <c r="AU84" t="e">
        <f t="shared" si="153"/>
        <v>#DIV/0!</v>
      </c>
      <c r="AV84" t="e">
        <f t="shared" si="153"/>
        <v>#DIV/0!</v>
      </c>
      <c r="AW84" t="e">
        <f t="shared" si="153"/>
        <v>#DIV/0!</v>
      </c>
      <c r="AX84" t="e">
        <f t="shared" si="153"/>
        <v>#DIV/0!</v>
      </c>
      <c r="AY84" t="e">
        <f t="shared" si="153"/>
        <v>#DIV/0!</v>
      </c>
      <c r="AZ84" t="e">
        <f t="shared" si="153"/>
        <v>#DIV/0!</v>
      </c>
      <c r="BA84" t="e">
        <f t="shared" si="153"/>
        <v>#DIV/0!</v>
      </c>
      <c r="BB84" t="e">
        <f t="shared" si="153"/>
        <v>#DIV/0!</v>
      </c>
      <c r="BC84" t="e">
        <f t="shared" si="153"/>
        <v>#DIV/0!</v>
      </c>
      <c r="BD84" t="e">
        <f t="shared" si="153"/>
        <v>#DIV/0!</v>
      </c>
      <c r="BE84" t="e">
        <f t="shared" si="153"/>
        <v>#DIV/0!</v>
      </c>
      <c r="BF84" t="e">
        <f t="shared" si="153"/>
        <v>#DIV/0!</v>
      </c>
      <c r="BG84" t="e">
        <f t="shared" si="153"/>
        <v>#DIV/0!</v>
      </c>
      <c r="BH84" t="e">
        <f t="shared" si="153"/>
        <v>#DIV/0!</v>
      </c>
      <c r="BK84">
        <f t="shared" si="151"/>
        <v>0</v>
      </c>
      <c r="BL84">
        <f t="shared" si="37"/>
        <v>0</v>
      </c>
      <c r="BM84">
        <f t="shared" si="38"/>
        <v>0</v>
      </c>
      <c r="BN84">
        <f t="shared" si="115"/>
        <v>4.1000000000000002E-2</v>
      </c>
      <c r="BO84">
        <f t="shared" si="111"/>
        <v>0.56000000000000005</v>
      </c>
      <c r="BP84" t="str">
        <f t="shared" si="33"/>
        <v>-LT-Total</v>
      </c>
    </row>
    <row r="85" spans="1:68" hidden="1" x14ac:dyDescent="0.25">
      <c r="A85" t="str">
        <f t="shared" si="28"/>
        <v>passenger-BUS-BEV</v>
      </c>
      <c r="B85" s="1">
        <v>51</v>
      </c>
      <c r="C85" t="s">
        <v>10</v>
      </c>
      <c r="D85" t="s">
        <v>27</v>
      </c>
      <c r="E85" t="s">
        <v>34</v>
      </c>
      <c r="F85" t="s">
        <v>29</v>
      </c>
      <c r="G85">
        <v>5.7157166195395974E-4</v>
      </c>
      <c r="H85">
        <f t="shared" ref="H85:Y85" si="154">IF(G85=0,0.0000001,$G85)*((INDEX($L$7:$L$29,MATCH($A85,$H$7:$H$29,0))/($G85+0.00001))^((H$33-$G$33)/($Y$33-$G$33)))</f>
        <v>7.9064819975717111E-4</v>
      </c>
      <c r="I85">
        <f t="shared" si="154"/>
        <v>1.0936941373934134E-3</v>
      </c>
      <c r="J85">
        <f t="shared" si="154"/>
        <v>1.5128939350473407E-3</v>
      </c>
      <c r="K85">
        <f t="shared" si="154"/>
        <v>2.0927679690758956E-3</v>
      </c>
      <c r="L85">
        <f t="shared" si="154"/>
        <v>2.8949007401850697E-3</v>
      </c>
      <c r="M85">
        <f t="shared" si="154"/>
        <v>4.0044813468855895E-3</v>
      </c>
      <c r="N85">
        <f t="shared" si="154"/>
        <v>5.5393508436940263E-3</v>
      </c>
      <c r="O85">
        <f t="shared" si="154"/>
        <v>7.6625173428259159E-3</v>
      </c>
      <c r="P85">
        <f t="shared" si="154"/>
        <v>1.0599468003718871E-2</v>
      </c>
      <c r="Q85">
        <f t="shared" si="154"/>
        <v>1.466211649974892E-2</v>
      </c>
      <c r="R85">
        <f t="shared" si="154"/>
        <v>2.0281929260674555E-2</v>
      </c>
      <c r="S85">
        <f t="shared" si="154"/>
        <v>2.8055748605056482E-2</v>
      </c>
      <c r="T85">
        <f t="shared" si="154"/>
        <v>3.8809179327743637E-2</v>
      </c>
      <c r="U85">
        <f t="shared" si="154"/>
        <v>5.3684270603334007E-2</v>
      </c>
      <c r="V85">
        <f t="shared" si="154"/>
        <v>7.4260805307772307E-2</v>
      </c>
      <c r="W85">
        <f t="shared" si="154"/>
        <v>0.10272407807691031</v>
      </c>
      <c r="X85">
        <f t="shared" si="154"/>
        <v>0.14209698067530588</v>
      </c>
      <c r="Y85">
        <f t="shared" si="154"/>
        <v>0.19656104289318291</v>
      </c>
      <c r="Z85">
        <f t="shared" ref="Z85:AN85" si="155">IF(Y85=0,0.0000001,$Y85)*((INDEX($M$7:$M$29,MATCH($A85,$H$7:$H$28,0))/IF(Y85=0,0.0000001,$Y85))^((Z$33-$Y$33)/($AN$33-$Y$33)))</f>
        <v>0.20918423514934045</v>
      </c>
      <c r="AA85">
        <f t="shared" si="155"/>
        <v>0.22261809151467501</v>
      </c>
      <c r="AB85">
        <f t="shared" si="155"/>
        <v>0.23691467301183228</v>
      </c>
      <c r="AC85">
        <f t="shared" si="155"/>
        <v>0.25212938403347779</v>
      </c>
      <c r="AD85">
        <f t="shared" si="155"/>
        <v>0.26832118705423574</v>
      </c>
      <c r="AE85">
        <f t="shared" si="155"/>
        <v>0.28555283113147367</v>
      </c>
      <c r="AF85">
        <f t="shared" si="155"/>
        <v>0.30389109508045725</v>
      </c>
      <c r="AG85">
        <f t="shared" si="155"/>
        <v>0.32340704626626521</v>
      </c>
      <c r="AH85">
        <f t="shared" si="155"/>
        <v>0.34417631601537624</v>
      </c>
      <c r="AI85">
        <f t="shared" si="155"/>
        <v>0.36627939271424736</v>
      </c>
      <c r="AJ85">
        <f t="shared" si="155"/>
        <v>0.38980193373074568</v>
      </c>
      <c r="AK85">
        <f t="shared" si="155"/>
        <v>0.41483509736724072</v>
      </c>
      <c r="AL85">
        <f t="shared" si="155"/>
        <v>0.44147589613179655</v>
      </c>
      <c r="AM85">
        <f t="shared" si="155"/>
        <v>0.46982757269651415</v>
      </c>
      <c r="AN85">
        <f t="shared" si="155"/>
        <v>0.5</v>
      </c>
      <c r="AO85">
        <f t="shared" ref="AO85:BH85" si="156">IF(AN85=0,0.0000001,$G85)*((INDEX($N$7:$N$29,MATCH($A85,$H$7:$H$29,0))/($G85+0.00001))^((AO$33-$G$33)/($Y$33-$G$33)))</f>
        <v>9.5386474448340426</v>
      </c>
      <c r="AP85">
        <f t="shared" si="156"/>
        <v>12.696251194729889</v>
      </c>
      <c r="AQ85">
        <f t="shared" si="156"/>
        <v>16.899124884522287</v>
      </c>
      <c r="AR85">
        <f t="shared" si="156"/>
        <v>22.493286993346697</v>
      </c>
      <c r="AS85">
        <f t="shared" si="156"/>
        <v>29.939299414755649</v>
      </c>
      <c r="AT85">
        <f t="shared" si="156"/>
        <v>39.850185066838826</v>
      </c>
      <c r="AU85">
        <f t="shared" si="156"/>
        <v>53.041897469338998</v>
      </c>
      <c r="AV85">
        <f t="shared" si="156"/>
        <v>70.600497398669816</v>
      </c>
      <c r="AW85">
        <f t="shared" si="156"/>
        <v>93.971567209126633</v>
      </c>
      <c r="AX85">
        <f t="shared" si="156"/>
        <v>125.0792242138757</v>
      </c>
      <c r="AY85">
        <f t="shared" si="156"/>
        <v>166.48453138095164</v>
      </c>
      <c r="AZ85">
        <f t="shared" si="156"/>
        <v>221.59634714187979</v>
      </c>
      <c r="BA85">
        <f t="shared" si="156"/>
        <v>294.95197337139973</v>
      </c>
      <c r="BB85">
        <f t="shared" si="156"/>
        <v>392.59070701189182</v>
      </c>
      <c r="BC85">
        <f t="shared" si="156"/>
        <v>522.55104948228814</v>
      </c>
      <c r="BD85">
        <f t="shared" si="156"/>
        <v>695.53250863569235</v>
      </c>
      <c r="BE85">
        <f t="shared" si="156"/>
        <v>925.77647877340053</v>
      </c>
      <c r="BF85">
        <f t="shared" si="156"/>
        <v>1232.2387207051363</v>
      </c>
      <c r="BG85">
        <f t="shared" si="156"/>
        <v>1640.1499709917398</v>
      </c>
      <c r="BH85">
        <f t="shared" si="156"/>
        <v>2183.0931638025722</v>
      </c>
      <c r="BK85">
        <f t="shared" si="151"/>
        <v>2.0927679690758956E-3</v>
      </c>
      <c r="BL85">
        <f t="shared" si="37"/>
        <v>1.8813984041992301E-3</v>
      </c>
      <c r="BM85">
        <f t="shared" si="38"/>
        <v>7.5255936167969214E-4</v>
      </c>
      <c r="BN85">
        <f t="shared" si="115"/>
        <v>0.10100000000000001</v>
      </c>
      <c r="BO85">
        <f t="shared" si="111"/>
        <v>0.6</v>
      </c>
      <c r="BP85" t="str">
        <f t="shared" si="33"/>
        <v>-BUS-Total</v>
      </c>
    </row>
    <row r="86" spans="1:68" hidden="1" x14ac:dyDescent="0.25">
      <c r="A86" t="str">
        <f t="shared" si="28"/>
        <v>passenger-BUS-CNG</v>
      </c>
      <c r="B86" s="1">
        <v>52</v>
      </c>
      <c r="C86" t="s">
        <v>10</v>
      </c>
      <c r="D86" t="s">
        <v>27</v>
      </c>
      <c r="E86" t="s">
        <v>34</v>
      </c>
      <c r="F86" t="s">
        <v>45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e">
        <f t="shared" ref="M86:Y87" si="157">($K86*(($BL86/($K86))^((M$33-$K$33)/($BL$33-$K$33))))</f>
        <v>#DIV/0!</v>
      </c>
      <c r="N86" t="e">
        <f t="shared" si="157"/>
        <v>#DIV/0!</v>
      </c>
      <c r="O86" t="e">
        <f t="shared" si="157"/>
        <v>#DIV/0!</v>
      </c>
      <c r="P86" t="e">
        <f t="shared" si="157"/>
        <v>#DIV/0!</v>
      </c>
      <c r="Q86" t="e">
        <f t="shared" si="157"/>
        <v>#DIV/0!</v>
      </c>
      <c r="R86" t="e">
        <f t="shared" si="157"/>
        <v>#DIV/0!</v>
      </c>
      <c r="S86" t="e">
        <f t="shared" si="157"/>
        <v>#DIV/0!</v>
      </c>
      <c r="T86" t="e">
        <f t="shared" si="157"/>
        <v>#DIV/0!</v>
      </c>
      <c r="U86" t="e">
        <f t="shared" si="157"/>
        <v>#DIV/0!</v>
      </c>
      <c r="V86" t="e">
        <f t="shared" si="157"/>
        <v>#DIV/0!</v>
      </c>
      <c r="W86" t="e">
        <f t="shared" si="157"/>
        <v>#DIV/0!</v>
      </c>
      <c r="X86" t="e">
        <f t="shared" si="157"/>
        <v>#DIV/0!</v>
      </c>
      <c r="Y86" t="e">
        <f t="shared" si="157"/>
        <v>#DIV/0!</v>
      </c>
      <c r="Z86" t="e">
        <f t="shared" ref="Z86:AN87" si="158">($Y86*(($BM86/($Y86))^((Z$33-$Y$33)/($BM$33-$Y$33))))</f>
        <v>#DIV/0!</v>
      </c>
      <c r="AA86" t="e">
        <f t="shared" si="158"/>
        <v>#DIV/0!</v>
      </c>
      <c r="AB86" t="e">
        <f t="shared" si="158"/>
        <v>#DIV/0!</v>
      </c>
      <c r="AC86" t="e">
        <f t="shared" si="158"/>
        <v>#DIV/0!</v>
      </c>
      <c r="AD86" t="e">
        <f t="shared" si="158"/>
        <v>#DIV/0!</v>
      </c>
      <c r="AE86" t="e">
        <f t="shared" si="158"/>
        <v>#DIV/0!</v>
      </c>
      <c r="AF86" t="e">
        <f t="shared" si="158"/>
        <v>#DIV/0!</v>
      </c>
      <c r="AG86" t="e">
        <f t="shared" si="158"/>
        <v>#DIV/0!</v>
      </c>
      <c r="AH86" t="e">
        <f t="shared" si="158"/>
        <v>#DIV/0!</v>
      </c>
      <c r="AI86" t="e">
        <f t="shared" si="158"/>
        <v>#DIV/0!</v>
      </c>
      <c r="AJ86" t="e">
        <f t="shared" si="158"/>
        <v>#DIV/0!</v>
      </c>
      <c r="AK86" t="e">
        <f t="shared" si="158"/>
        <v>#DIV/0!</v>
      </c>
      <c r="AL86" t="e">
        <f t="shared" si="158"/>
        <v>#DIV/0!</v>
      </c>
      <c r="AM86" t="e">
        <f t="shared" si="158"/>
        <v>#DIV/0!</v>
      </c>
      <c r="AN86" t="e">
        <f t="shared" si="158"/>
        <v>#DIV/0!</v>
      </c>
      <c r="AO86" t="e">
        <f t="shared" ref="AO86:BH86" si="159">AN86</f>
        <v>#DIV/0!</v>
      </c>
      <c r="AP86" t="e">
        <f t="shared" si="159"/>
        <v>#DIV/0!</v>
      </c>
      <c r="AQ86" t="e">
        <f t="shared" si="159"/>
        <v>#DIV/0!</v>
      </c>
      <c r="AR86" t="e">
        <f t="shared" si="159"/>
        <v>#DIV/0!</v>
      </c>
      <c r="AS86" t="e">
        <f t="shared" si="159"/>
        <v>#DIV/0!</v>
      </c>
      <c r="AT86" t="e">
        <f t="shared" si="159"/>
        <v>#DIV/0!</v>
      </c>
      <c r="AU86" t="e">
        <f t="shared" si="159"/>
        <v>#DIV/0!</v>
      </c>
      <c r="AV86" t="e">
        <f t="shared" si="159"/>
        <v>#DIV/0!</v>
      </c>
      <c r="AW86" t="e">
        <f t="shared" si="159"/>
        <v>#DIV/0!</v>
      </c>
      <c r="AX86" t="e">
        <f t="shared" si="159"/>
        <v>#DIV/0!</v>
      </c>
      <c r="AY86" t="e">
        <f t="shared" si="159"/>
        <v>#DIV/0!</v>
      </c>
      <c r="AZ86" t="e">
        <f t="shared" si="159"/>
        <v>#DIV/0!</v>
      </c>
      <c r="BA86" t="e">
        <f t="shared" si="159"/>
        <v>#DIV/0!</v>
      </c>
      <c r="BB86" t="e">
        <f t="shared" si="159"/>
        <v>#DIV/0!</v>
      </c>
      <c r="BC86" t="e">
        <f t="shared" si="159"/>
        <v>#DIV/0!</v>
      </c>
      <c r="BD86" t="e">
        <f t="shared" si="159"/>
        <v>#DIV/0!</v>
      </c>
      <c r="BE86" t="e">
        <f t="shared" si="159"/>
        <v>#DIV/0!</v>
      </c>
      <c r="BF86" t="e">
        <f t="shared" si="159"/>
        <v>#DIV/0!</v>
      </c>
      <c r="BG86" t="e">
        <f t="shared" si="159"/>
        <v>#DIV/0!</v>
      </c>
      <c r="BH86" t="e">
        <f t="shared" si="159"/>
        <v>#DIV/0!</v>
      </c>
      <c r="BK86">
        <f t="shared" si="151"/>
        <v>0</v>
      </c>
      <c r="BL86">
        <f t="shared" si="37"/>
        <v>0</v>
      </c>
      <c r="BM86">
        <f t="shared" si="38"/>
        <v>0</v>
      </c>
      <c r="BN86">
        <f t="shared" si="115"/>
        <v>0.10100000000000001</v>
      </c>
      <c r="BO86">
        <f t="shared" si="111"/>
        <v>0.6</v>
      </c>
      <c r="BP86" t="str">
        <f t="shared" si="33"/>
        <v>-BUS-Total</v>
      </c>
    </row>
    <row r="87" spans="1:68" hidden="1" x14ac:dyDescent="0.25">
      <c r="A87" t="str">
        <f t="shared" si="28"/>
        <v>passenger-BUS-D</v>
      </c>
      <c r="B87" s="1">
        <v>53</v>
      </c>
      <c r="C87" t="s">
        <v>10</v>
      </c>
      <c r="D87" t="s">
        <v>27</v>
      </c>
      <c r="E87" t="s">
        <v>34</v>
      </c>
      <c r="F87" t="s">
        <v>46</v>
      </c>
      <c r="G87">
        <v>0.91901874866114763</v>
      </c>
      <c r="H87">
        <v>0.91852793868344762</v>
      </c>
      <c r="I87">
        <v>0.91803700577201353</v>
      </c>
      <c r="J87">
        <v>0.91754594988065186</v>
      </c>
      <c r="K87">
        <v>0.91701077926588181</v>
      </c>
      <c r="L87">
        <v>0.9164755462154508</v>
      </c>
      <c r="M87">
        <f t="shared" si="157"/>
        <v>0.90316829248516539</v>
      </c>
      <c r="N87">
        <f t="shared" si="157"/>
        <v>0.89632560566888497</v>
      </c>
      <c r="O87">
        <f t="shared" si="157"/>
        <v>0.88953476119832831</v>
      </c>
      <c r="P87">
        <f t="shared" si="157"/>
        <v>0.88279536629959199</v>
      </c>
      <c r="Q87">
        <f t="shared" si="157"/>
        <v>0.87610703117455113</v>
      </c>
      <c r="R87">
        <f t="shared" si="157"/>
        <v>0.86946936897831428</v>
      </c>
      <c r="S87">
        <f t="shared" si="157"/>
        <v>0.86288199579684799</v>
      </c>
      <c r="T87">
        <f t="shared" si="157"/>
        <v>0.85634453062477234</v>
      </c>
      <c r="U87">
        <f t="shared" si="157"/>
        <v>0.84985659534332403</v>
      </c>
      <c r="V87">
        <f t="shared" si="157"/>
        <v>0.84341781469848631</v>
      </c>
      <c r="W87">
        <f t="shared" si="157"/>
        <v>0.83702781627928446</v>
      </c>
      <c r="X87">
        <f t="shared" si="157"/>
        <v>0.83068623049624701</v>
      </c>
      <c r="Y87">
        <f t="shared" si="157"/>
        <v>0.82439269056002773</v>
      </c>
      <c r="Z87">
        <f t="shared" si="158"/>
        <v>0.77554106473759354</v>
      </c>
      <c r="AA87">
        <f t="shared" si="158"/>
        <v>0.72958427455941277</v>
      </c>
      <c r="AB87">
        <f t="shared" si="158"/>
        <v>0.68635077868441097</v>
      </c>
      <c r="AC87">
        <f t="shared" si="158"/>
        <v>0.64567920091914721</v>
      </c>
      <c r="AD87">
        <f t="shared" si="158"/>
        <v>0.60741772785440784</v>
      </c>
      <c r="AE87">
        <f t="shared" si="158"/>
        <v>0.57142354219647951</v>
      </c>
      <c r="AF87">
        <f t="shared" si="158"/>
        <v>0.53756228967791453</v>
      </c>
      <c r="AG87">
        <f t="shared" si="158"/>
        <v>0.50570757755794538</v>
      </c>
      <c r="AH87">
        <f t="shared" si="158"/>
        <v>0.4757405028406187</v>
      </c>
      <c r="AI87">
        <f t="shared" si="158"/>
        <v>0.44754920844964263</v>
      </c>
      <c r="AJ87">
        <f t="shared" si="158"/>
        <v>0.42102846570329894</v>
      </c>
      <c r="AK87">
        <f t="shared" si="158"/>
        <v>0.39607928153093702</v>
      </c>
      <c r="AL87">
        <f t="shared" si="158"/>
        <v>0.37260852896491947</v>
      </c>
      <c r="AM87">
        <f t="shared" si="158"/>
        <v>0.35052859952877113</v>
      </c>
      <c r="AN87">
        <f t="shared" si="158"/>
        <v>0.32975707622401113</v>
      </c>
      <c r="AO87">
        <f t="shared" ref="AO87:BH87" si="160">AN87</f>
        <v>0.32975707622401113</v>
      </c>
      <c r="AP87">
        <f t="shared" si="160"/>
        <v>0.32975707622401113</v>
      </c>
      <c r="AQ87">
        <f t="shared" si="160"/>
        <v>0.32975707622401113</v>
      </c>
      <c r="AR87">
        <f t="shared" si="160"/>
        <v>0.32975707622401113</v>
      </c>
      <c r="AS87">
        <f t="shared" si="160"/>
        <v>0.32975707622401113</v>
      </c>
      <c r="AT87">
        <f t="shared" si="160"/>
        <v>0.32975707622401113</v>
      </c>
      <c r="AU87">
        <f t="shared" si="160"/>
        <v>0.32975707622401113</v>
      </c>
      <c r="AV87">
        <f t="shared" si="160"/>
        <v>0.32975707622401113</v>
      </c>
      <c r="AW87">
        <f t="shared" si="160"/>
        <v>0.32975707622401113</v>
      </c>
      <c r="AX87">
        <f t="shared" si="160"/>
        <v>0.32975707622401113</v>
      </c>
      <c r="AY87">
        <f t="shared" si="160"/>
        <v>0.32975707622401113</v>
      </c>
      <c r="AZ87">
        <f t="shared" si="160"/>
        <v>0.32975707622401113</v>
      </c>
      <c r="BA87">
        <f t="shared" si="160"/>
        <v>0.32975707622401113</v>
      </c>
      <c r="BB87">
        <f t="shared" si="160"/>
        <v>0.32975707622401113</v>
      </c>
      <c r="BC87">
        <f t="shared" si="160"/>
        <v>0.32975707622401113</v>
      </c>
      <c r="BD87">
        <f t="shared" si="160"/>
        <v>0.32975707622401113</v>
      </c>
      <c r="BE87">
        <f t="shared" si="160"/>
        <v>0.32975707622401113</v>
      </c>
      <c r="BF87">
        <f t="shared" si="160"/>
        <v>0.32975707622401113</v>
      </c>
      <c r="BG87">
        <f t="shared" si="160"/>
        <v>0.32975707622401113</v>
      </c>
      <c r="BH87">
        <f t="shared" si="160"/>
        <v>0.32975707622401113</v>
      </c>
      <c r="BK87">
        <f t="shared" si="151"/>
        <v>0.91701077926588181</v>
      </c>
      <c r="BL87">
        <f t="shared" si="37"/>
        <v>0.82439269056002773</v>
      </c>
      <c r="BM87">
        <f t="shared" si="38"/>
        <v>0.32975707622401113</v>
      </c>
      <c r="BN87">
        <f t="shared" si="115"/>
        <v>0.10100000000000001</v>
      </c>
      <c r="BO87">
        <f t="shared" si="111"/>
        <v>0.6</v>
      </c>
      <c r="BP87" t="str">
        <f t="shared" si="33"/>
        <v>-BUS-Total</v>
      </c>
    </row>
    <row r="88" spans="1:68" hidden="1" x14ac:dyDescent="0.25">
      <c r="A88" t="str">
        <f t="shared" si="28"/>
        <v>passenger-BUS-FCEV</v>
      </c>
      <c r="B88" s="1">
        <v>54</v>
      </c>
      <c r="C88" t="s">
        <v>10</v>
      </c>
      <c r="D88" t="s">
        <v>27</v>
      </c>
      <c r="E88" t="s">
        <v>34</v>
      </c>
      <c r="F88" t="s">
        <v>30</v>
      </c>
      <c r="G88">
        <v>0</v>
      </c>
      <c r="H88">
        <f t="shared" ref="H88:Y88" si="161">IF(G88=0,0.0000001,$G88)*((INDEX($L$7:$L$29,MATCH($A88,$H$7:$H$29,0))/($G88+0.00001))^((H$33-$G$33)/($Y$33-$G$33)))</f>
        <v>1.5254239308390186E-7</v>
      </c>
      <c r="I88">
        <f t="shared" si="161"/>
        <v>0</v>
      </c>
      <c r="J88">
        <f t="shared" si="161"/>
        <v>3.5495366597555701E-7</v>
      </c>
      <c r="K88">
        <f t="shared" si="161"/>
        <v>0</v>
      </c>
      <c r="L88">
        <f t="shared" si="161"/>
        <v>8.2594813443230011E-7</v>
      </c>
      <c r="M88">
        <f t="shared" si="161"/>
        <v>0</v>
      </c>
      <c r="N88">
        <f t="shared" si="161"/>
        <v>1.9219137204774606E-6</v>
      </c>
      <c r="O88">
        <f t="shared" si="161"/>
        <v>0</v>
      </c>
      <c r="P88">
        <f t="shared" si="161"/>
        <v>4.472135954999579E-6</v>
      </c>
      <c r="Q88">
        <f t="shared" si="161"/>
        <v>0</v>
      </c>
      <c r="R88">
        <f t="shared" si="161"/>
        <v>1.0406294406926553E-5</v>
      </c>
      <c r="S88">
        <f t="shared" si="161"/>
        <v>0</v>
      </c>
      <c r="T88">
        <f t="shared" si="161"/>
        <v>2.421459552511323E-5</v>
      </c>
      <c r="U88">
        <f t="shared" si="161"/>
        <v>0</v>
      </c>
      <c r="V88">
        <f t="shared" si="161"/>
        <v>5.6345382276956804E-5</v>
      </c>
      <c r="W88">
        <f t="shared" si="161"/>
        <v>0</v>
      </c>
      <c r="X88">
        <f t="shared" si="161"/>
        <v>1.3111109374690038E-4</v>
      </c>
      <c r="Y88">
        <f t="shared" si="161"/>
        <v>0</v>
      </c>
      <c r="Z88">
        <f t="shared" ref="Z88:AN88" si="162">IF(Y88=0,0.0000001,$Y88)*((INDEX($M$7:$M$29,MATCH($A88,$H$7:$H$28,0))/IF(Y88=0,0.0000001,$Y88))^((Z$33-$Y$33)/($AN$33-$Y$33)))</f>
        <v>2.5118864315095802E-7</v>
      </c>
      <c r="AA88" t="e">
        <f t="shared" si="162"/>
        <v>#DIV/0!</v>
      </c>
      <c r="AB88" t="e">
        <f t="shared" si="162"/>
        <v>#DIV/0!</v>
      </c>
      <c r="AC88" t="e">
        <f t="shared" si="162"/>
        <v>#DIV/0!</v>
      </c>
      <c r="AD88" t="e">
        <f t="shared" si="162"/>
        <v>#DIV/0!</v>
      </c>
      <c r="AE88" t="e">
        <f t="shared" si="162"/>
        <v>#DIV/0!</v>
      </c>
      <c r="AF88" t="e">
        <f t="shared" si="162"/>
        <v>#DIV/0!</v>
      </c>
      <c r="AG88" t="e">
        <f t="shared" si="162"/>
        <v>#DIV/0!</v>
      </c>
      <c r="AH88" t="e">
        <f t="shared" si="162"/>
        <v>#DIV/0!</v>
      </c>
      <c r="AI88" t="e">
        <f t="shared" si="162"/>
        <v>#DIV/0!</v>
      </c>
      <c r="AJ88" t="e">
        <f t="shared" si="162"/>
        <v>#DIV/0!</v>
      </c>
      <c r="AK88" t="e">
        <f t="shared" si="162"/>
        <v>#DIV/0!</v>
      </c>
      <c r="AL88" t="e">
        <f t="shared" si="162"/>
        <v>#DIV/0!</v>
      </c>
      <c r="AM88" t="e">
        <f t="shared" si="162"/>
        <v>#DIV/0!</v>
      </c>
      <c r="AN88" t="e">
        <f t="shared" si="162"/>
        <v>#DIV/0!</v>
      </c>
      <c r="AO88" t="e">
        <f t="shared" ref="AO88:BH88" si="163">IF(AN88=0,0.0000001,$G88)*((INDEX($N$7:$N$29,MATCH($A88,$H$7:$H$29,0))/($G88+0.00001))^((AO$33-$G$33)/($Y$33-$G$33)))</f>
        <v>#DIV/0!</v>
      </c>
      <c r="AP88" t="e">
        <f t="shared" si="163"/>
        <v>#DIV/0!</v>
      </c>
      <c r="AQ88" t="e">
        <f t="shared" si="163"/>
        <v>#DIV/0!</v>
      </c>
      <c r="AR88" t="e">
        <f t="shared" si="163"/>
        <v>#DIV/0!</v>
      </c>
      <c r="AS88" t="e">
        <f t="shared" si="163"/>
        <v>#DIV/0!</v>
      </c>
      <c r="AT88" t="e">
        <f t="shared" si="163"/>
        <v>#DIV/0!</v>
      </c>
      <c r="AU88" t="e">
        <f t="shared" si="163"/>
        <v>#DIV/0!</v>
      </c>
      <c r="AV88" t="e">
        <f t="shared" si="163"/>
        <v>#DIV/0!</v>
      </c>
      <c r="AW88" t="e">
        <f t="shared" si="163"/>
        <v>#DIV/0!</v>
      </c>
      <c r="AX88" t="e">
        <f t="shared" si="163"/>
        <v>#DIV/0!</v>
      </c>
      <c r="AY88" t="e">
        <f t="shared" si="163"/>
        <v>#DIV/0!</v>
      </c>
      <c r="AZ88" t="e">
        <f t="shared" si="163"/>
        <v>#DIV/0!</v>
      </c>
      <c r="BA88" t="e">
        <f t="shared" si="163"/>
        <v>#DIV/0!</v>
      </c>
      <c r="BB88" t="e">
        <f t="shared" si="163"/>
        <v>#DIV/0!</v>
      </c>
      <c r="BC88" t="e">
        <f t="shared" si="163"/>
        <v>#DIV/0!</v>
      </c>
      <c r="BD88" t="e">
        <f t="shared" si="163"/>
        <v>#DIV/0!</v>
      </c>
      <c r="BE88" t="e">
        <f t="shared" si="163"/>
        <v>#DIV/0!</v>
      </c>
      <c r="BF88" t="e">
        <f t="shared" si="163"/>
        <v>#DIV/0!</v>
      </c>
      <c r="BG88" t="e">
        <f t="shared" si="163"/>
        <v>#DIV/0!</v>
      </c>
      <c r="BH88" t="e">
        <f t="shared" si="163"/>
        <v>#DIV/0!</v>
      </c>
      <c r="BK88">
        <f>G88</f>
        <v>0</v>
      </c>
      <c r="BL88">
        <f t="shared" si="37"/>
        <v>0</v>
      </c>
      <c r="BM88">
        <f t="shared" si="38"/>
        <v>0</v>
      </c>
      <c r="BN88">
        <f t="shared" si="115"/>
        <v>0.10100000000000001</v>
      </c>
      <c r="BO88">
        <f t="shared" si="111"/>
        <v>0.6</v>
      </c>
      <c r="BP88" t="str">
        <f t="shared" si="33"/>
        <v>-BUS-Total</v>
      </c>
    </row>
    <row r="89" spans="1:68" hidden="1" x14ac:dyDescent="0.25">
      <c r="A89" t="str">
        <f t="shared" si="28"/>
        <v>passenger-BUS-G</v>
      </c>
      <c r="B89" s="1">
        <v>55</v>
      </c>
      <c r="C89" t="s">
        <v>10</v>
      </c>
      <c r="D89" t="s">
        <v>27</v>
      </c>
      <c r="E89" t="s">
        <v>34</v>
      </c>
      <c r="F89" t="s">
        <v>47</v>
      </c>
      <c r="G89">
        <v>8.0409679676898341E-2</v>
      </c>
      <c r="H89">
        <v>8.0614596465412247E-2</v>
      </c>
      <c r="I89">
        <v>8.0819564579667713E-2</v>
      </c>
      <c r="J89">
        <v>8.1024584038950548E-2</v>
      </c>
      <c r="K89">
        <v>8.1273761382311238E-2</v>
      </c>
      <c r="L89">
        <v>8.1522967795937984E-2</v>
      </c>
      <c r="M89">
        <f t="shared" ref="M89:Y91" si="164">($K89*(($BL89/($K89))^((M$33-$K$33)/($BL$33-$K$33))))</f>
        <v>8.0046915424781276E-2</v>
      </c>
      <c r="N89">
        <f t="shared" si="164"/>
        <v>7.9440454837736194E-2</v>
      </c>
      <c r="O89">
        <f t="shared" si="164"/>
        <v>7.8838588986686706E-2</v>
      </c>
      <c r="P89">
        <f t="shared" si="164"/>
        <v>7.8241283060468958E-2</v>
      </c>
      <c r="Q89">
        <f t="shared" si="164"/>
        <v>7.7648502511659417E-2</v>
      </c>
      <c r="R89">
        <f t="shared" si="164"/>
        <v>7.7060213054576679E-2</v>
      </c>
      <c r="S89">
        <f t="shared" si="164"/>
        <v>7.6476380663298427E-2</v>
      </c>
      <c r="T89">
        <f t="shared" si="164"/>
        <v>7.5896971569693453E-2</v>
      </c>
      <c r="U89">
        <f t="shared" si="164"/>
        <v>7.5321952261468469E-2</v>
      </c>
      <c r="V89">
        <f t="shared" si="164"/>
        <v>7.4751289480229938E-2</v>
      </c>
      <c r="W89">
        <f t="shared" si="164"/>
        <v>7.4184950219560272E-2</v>
      </c>
      <c r="X89">
        <f t="shared" si="164"/>
        <v>7.3622901723108952E-2</v>
      </c>
      <c r="Y89">
        <f t="shared" si="164"/>
        <v>7.30651114826978E-2</v>
      </c>
      <c r="Z89">
        <f t="shared" ref="Z89:AN91" si="165">($Y89*(($BM89/($Y89))^((Z$33-$Y$33)/($BM$33-$Y$33))))</f>
        <v>6.8735440043711057E-2</v>
      </c>
      <c r="AA89">
        <f t="shared" si="165"/>
        <v>6.4662335034161925E-2</v>
      </c>
      <c r="AB89">
        <f t="shared" si="165"/>
        <v>6.0830592914095483E-2</v>
      </c>
      <c r="AC89">
        <f t="shared" si="165"/>
        <v>5.7225911070570783E-2</v>
      </c>
      <c r="AD89">
        <f t="shared" si="165"/>
        <v>5.3834834430786016E-2</v>
      </c>
      <c r="AE89">
        <f t="shared" si="165"/>
        <v>5.0644705238787849E-2</v>
      </c>
      <c r="AF89">
        <f t="shared" si="165"/>
        <v>4.7643615808298068E-2</v>
      </c>
      <c r="AG89">
        <f t="shared" si="165"/>
        <v>4.4820364075299698E-2</v>
      </c>
      <c r="AH89">
        <f t="shared" si="165"/>
        <v>4.2164411784475282E-2</v>
      </c>
      <c r="AI89">
        <f t="shared" si="165"/>
        <v>3.9665845153421142E-2</v>
      </c>
      <c r="AJ89">
        <f t="shared" si="165"/>
        <v>3.7315337867810452E-2</v>
      </c>
      <c r="AK89">
        <f t="shared" si="165"/>
        <v>3.5104116269378226E-2</v>
      </c>
      <c r="AL89">
        <f t="shared" si="165"/>
        <v>3.3023926606786817E-2</v>
      </c>
      <c r="AM89">
        <f t="shared" si="165"/>
        <v>3.1067004227130168E-2</v>
      </c>
      <c r="AN89">
        <f t="shared" si="165"/>
        <v>2.922604459307912E-2</v>
      </c>
      <c r="AO89">
        <f t="shared" ref="AO89:BH89" si="166">AN89</f>
        <v>2.922604459307912E-2</v>
      </c>
      <c r="AP89">
        <f t="shared" si="166"/>
        <v>2.922604459307912E-2</v>
      </c>
      <c r="AQ89">
        <f t="shared" si="166"/>
        <v>2.922604459307912E-2</v>
      </c>
      <c r="AR89">
        <f t="shared" si="166"/>
        <v>2.922604459307912E-2</v>
      </c>
      <c r="AS89">
        <f t="shared" si="166"/>
        <v>2.922604459307912E-2</v>
      </c>
      <c r="AT89">
        <f t="shared" si="166"/>
        <v>2.922604459307912E-2</v>
      </c>
      <c r="AU89">
        <f t="shared" si="166"/>
        <v>2.922604459307912E-2</v>
      </c>
      <c r="AV89">
        <f t="shared" si="166"/>
        <v>2.922604459307912E-2</v>
      </c>
      <c r="AW89">
        <f t="shared" si="166"/>
        <v>2.922604459307912E-2</v>
      </c>
      <c r="AX89">
        <f t="shared" si="166"/>
        <v>2.922604459307912E-2</v>
      </c>
      <c r="AY89">
        <f t="shared" si="166"/>
        <v>2.922604459307912E-2</v>
      </c>
      <c r="AZ89">
        <f t="shared" si="166"/>
        <v>2.922604459307912E-2</v>
      </c>
      <c r="BA89">
        <f t="shared" si="166"/>
        <v>2.922604459307912E-2</v>
      </c>
      <c r="BB89">
        <f t="shared" si="166"/>
        <v>2.922604459307912E-2</v>
      </c>
      <c r="BC89">
        <f t="shared" si="166"/>
        <v>2.922604459307912E-2</v>
      </c>
      <c r="BD89">
        <f t="shared" si="166"/>
        <v>2.922604459307912E-2</v>
      </c>
      <c r="BE89">
        <f t="shared" si="166"/>
        <v>2.922604459307912E-2</v>
      </c>
      <c r="BF89">
        <f t="shared" si="166"/>
        <v>2.922604459307912E-2</v>
      </c>
      <c r="BG89">
        <f t="shared" si="166"/>
        <v>2.922604459307912E-2</v>
      </c>
      <c r="BH89">
        <f t="shared" si="166"/>
        <v>2.922604459307912E-2</v>
      </c>
      <c r="BK89">
        <f t="shared" ref="BK89:BK94" si="167">K89</f>
        <v>8.1273761382311238E-2</v>
      </c>
      <c r="BL89">
        <f t="shared" si="37"/>
        <v>7.30651114826978E-2</v>
      </c>
      <c r="BM89">
        <f t="shared" si="38"/>
        <v>2.922604459307912E-2</v>
      </c>
      <c r="BN89">
        <f t="shared" si="115"/>
        <v>0.10100000000000001</v>
      </c>
      <c r="BO89">
        <f t="shared" si="111"/>
        <v>0.6</v>
      </c>
      <c r="BP89" t="str">
        <f t="shared" si="33"/>
        <v>-BUS-Total</v>
      </c>
    </row>
    <row r="90" spans="1:68" hidden="1" x14ac:dyDescent="0.25">
      <c r="A90" t="str">
        <f t="shared" si="28"/>
        <v>passenger-BUS-LPG</v>
      </c>
      <c r="B90" s="1">
        <v>56</v>
      </c>
      <c r="C90" t="s">
        <v>10</v>
      </c>
      <c r="D90" t="s">
        <v>27</v>
      </c>
      <c r="E90" t="s">
        <v>34</v>
      </c>
      <c r="F90" t="s">
        <v>48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e">
        <f t="shared" si="164"/>
        <v>#DIV/0!</v>
      </c>
      <c r="N90" t="e">
        <f t="shared" si="164"/>
        <v>#DIV/0!</v>
      </c>
      <c r="O90" t="e">
        <f t="shared" si="164"/>
        <v>#DIV/0!</v>
      </c>
      <c r="P90" t="e">
        <f t="shared" si="164"/>
        <v>#DIV/0!</v>
      </c>
      <c r="Q90" t="e">
        <f t="shared" si="164"/>
        <v>#DIV/0!</v>
      </c>
      <c r="R90" t="e">
        <f t="shared" si="164"/>
        <v>#DIV/0!</v>
      </c>
      <c r="S90" t="e">
        <f t="shared" si="164"/>
        <v>#DIV/0!</v>
      </c>
      <c r="T90" t="e">
        <f t="shared" si="164"/>
        <v>#DIV/0!</v>
      </c>
      <c r="U90" t="e">
        <f t="shared" si="164"/>
        <v>#DIV/0!</v>
      </c>
      <c r="V90" t="e">
        <f t="shared" si="164"/>
        <v>#DIV/0!</v>
      </c>
      <c r="W90" t="e">
        <f t="shared" si="164"/>
        <v>#DIV/0!</v>
      </c>
      <c r="X90" t="e">
        <f t="shared" si="164"/>
        <v>#DIV/0!</v>
      </c>
      <c r="Y90" t="e">
        <f t="shared" si="164"/>
        <v>#DIV/0!</v>
      </c>
      <c r="Z90" t="e">
        <f t="shared" si="165"/>
        <v>#DIV/0!</v>
      </c>
      <c r="AA90" t="e">
        <f t="shared" si="165"/>
        <v>#DIV/0!</v>
      </c>
      <c r="AB90" t="e">
        <f t="shared" si="165"/>
        <v>#DIV/0!</v>
      </c>
      <c r="AC90" t="e">
        <f t="shared" si="165"/>
        <v>#DIV/0!</v>
      </c>
      <c r="AD90" t="e">
        <f t="shared" si="165"/>
        <v>#DIV/0!</v>
      </c>
      <c r="AE90" t="e">
        <f t="shared" si="165"/>
        <v>#DIV/0!</v>
      </c>
      <c r="AF90" t="e">
        <f t="shared" si="165"/>
        <v>#DIV/0!</v>
      </c>
      <c r="AG90" t="e">
        <f t="shared" si="165"/>
        <v>#DIV/0!</v>
      </c>
      <c r="AH90" t="e">
        <f t="shared" si="165"/>
        <v>#DIV/0!</v>
      </c>
      <c r="AI90" t="e">
        <f t="shared" si="165"/>
        <v>#DIV/0!</v>
      </c>
      <c r="AJ90" t="e">
        <f t="shared" si="165"/>
        <v>#DIV/0!</v>
      </c>
      <c r="AK90" t="e">
        <f t="shared" si="165"/>
        <v>#DIV/0!</v>
      </c>
      <c r="AL90" t="e">
        <f t="shared" si="165"/>
        <v>#DIV/0!</v>
      </c>
      <c r="AM90" t="e">
        <f t="shared" si="165"/>
        <v>#DIV/0!</v>
      </c>
      <c r="AN90" t="e">
        <f t="shared" si="165"/>
        <v>#DIV/0!</v>
      </c>
      <c r="AO90" t="e">
        <f t="shared" ref="AO90:BH90" si="168">AN90</f>
        <v>#DIV/0!</v>
      </c>
      <c r="AP90" t="e">
        <f t="shared" si="168"/>
        <v>#DIV/0!</v>
      </c>
      <c r="AQ90" t="e">
        <f t="shared" si="168"/>
        <v>#DIV/0!</v>
      </c>
      <c r="AR90" t="e">
        <f t="shared" si="168"/>
        <v>#DIV/0!</v>
      </c>
      <c r="AS90" t="e">
        <f t="shared" si="168"/>
        <v>#DIV/0!</v>
      </c>
      <c r="AT90" t="e">
        <f t="shared" si="168"/>
        <v>#DIV/0!</v>
      </c>
      <c r="AU90" t="e">
        <f t="shared" si="168"/>
        <v>#DIV/0!</v>
      </c>
      <c r="AV90" t="e">
        <f t="shared" si="168"/>
        <v>#DIV/0!</v>
      </c>
      <c r="AW90" t="e">
        <f t="shared" si="168"/>
        <v>#DIV/0!</v>
      </c>
      <c r="AX90" t="e">
        <f t="shared" si="168"/>
        <v>#DIV/0!</v>
      </c>
      <c r="AY90" t="e">
        <f t="shared" si="168"/>
        <v>#DIV/0!</v>
      </c>
      <c r="AZ90" t="e">
        <f t="shared" si="168"/>
        <v>#DIV/0!</v>
      </c>
      <c r="BA90" t="e">
        <f t="shared" si="168"/>
        <v>#DIV/0!</v>
      </c>
      <c r="BB90" t="e">
        <f t="shared" si="168"/>
        <v>#DIV/0!</v>
      </c>
      <c r="BC90" t="e">
        <f t="shared" si="168"/>
        <v>#DIV/0!</v>
      </c>
      <c r="BD90" t="e">
        <f t="shared" si="168"/>
        <v>#DIV/0!</v>
      </c>
      <c r="BE90" t="e">
        <f t="shared" si="168"/>
        <v>#DIV/0!</v>
      </c>
      <c r="BF90" t="e">
        <f t="shared" si="168"/>
        <v>#DIV/0!</v>
      </c>
      <c r="BG90" t="e">
        <f t="shared" si="168"/>
        <v>#DIV/0!</v>
      </c>
      <c r="BH90" t="e">
        <f t="shared" si="168"/>
        <v>#DIV/0!</v>
      </c>
      <c r="BK90">
        <f t="shared" si="167"/>
        <v>0</v>
      </c>
      <c r="BL90">
        <f t="shared" si="37"/>
        <v>0</v>
      </c>
      <c r="BM90">
        <f t="shared" si="38"/>
        <v>0</v>
      </c>
      <c r="BN90">
        <f t="shared" si="115"/>
        <v>0.10100000000000001</v>
      </c>
      <c r="BO90">
        <f t="shared" si="111"/>
        <v>0.6</v>
      </c>
      <c r="BP90" t="str">
        <f t="shared" si="33"/>
        <v>-BUS-Total</v>
      </c>
    </row>
    <row r="91" spans="1:68" hidden="1" x14ac:dyDescent="0.25">
      <c r="A91" t="str">
        <f t="shared" si="28"/>
        <v>passenger-BUS-PHEVD</v>
      </c>
      <c r="B91" s="1">
        <v>57</v>
      </c>
      <c r="C91" t="s">
        <v>10</v>
      </c>
      <c r="D91" t="s">
        <v>27</v>
      </c>
      <c r="E91" t="s">
        <v>34</v>
      </c>
      <c r="F91" t="s">
        <v>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e">
        <f t="shared" si="164"/>
        <v>#DIV/0!</v>
      </c>
      <c r="N91" t="e">
        <f t="shared" si="164"/>
        <v>#DIV/0!</v>
      </c>
      <c r="O91" t="e">
        <f t="shared" si="164"/>
        <v>#DIV/0!</v>
      </c>
      <c r="P91" t="e">
        <f t="shared" si="164"/>
        <v>#DIV/0!</v>
      </c>
      <c r="Q91" t="e">
        <f t="shared" si="164"/>
        <v>#DIV/0!</v>
      </c>
      <c r="R91" t="e">
        <f t="shared" si="164"/>
        <v>#DIV/0!</v>
      </c>
      <c r="S91" t="e">
        <f t="shared" si="164"/>
        <v>#DIV/0!</v>
      </c>
      <c r="T91" t="e">
        <f t="shared" si="164"/>
        <v>#DIV/0!</v>
      </c>
      <c r="U91" t="e">
        <f t="shared" si="164"/>
        <v>#DIV/0!</v>
      </c>
      <c r="V91" t="e">
        <f t="shared" si="164"/>
        <v>#DIV/0!</v>
      </c>
      <c r="W91" t="e">
        <f t="shared" si="164"/>
        <v>#DIV/0!</v>
      </c>
      <c r="X91" t="e">
        <f t="shared" si="164"/>
        <v>#DIV/0!</v>
      </c>
      <c r="Y91" t="e">
        <f t="shared" si="164"/>
        <v>#DIV/0!</v>
      </c>
      <c r="Z91" t="e">
        <f t="shared" si="165"/>
        <v>#DIV/0!</v>
      </c>
      <c r="AA91" t="e">
        <f t="shared" si="165"/>
        <v>#DIV/0!</v>
      </c>
      <c r="AB91" t="e">
        <f t="shared" si="165"/>
        <v>#DIV/0!</v>
      </c>
      <c r="AC91" t="e">
        <f t="shared" si="165"/>
        <v>#DIV/0!</v>
      </c>
      <c r="AD91" t="e">
        <f t="shared" si="165"/>
        <v>#DIV/0!</v>
      </c>
      <c r="AE91" t="e">
        <f t="shared" si="165"/>
        <v>#DIV/0!</v>
      </c>
      <c r="AF91" t="e">
        <f t="shared" si="165"/>
        <v>#DIV/0!</v>
      </c>
      <c r="AG91" t="e">
        <f t="shared" si="165"/>
        <v>#DIV/0!</v>
      </c>
      <c r="AH91" t="e">
        <f t="shared" si="165"/>
        <v>#DIV/0!</v>
      </c>
      <c r="AI91" t="e">
        <f t="shared" si="165"/>
        <v>#DIV/0!</v>
      </c>
      <c r="AJ91" t="e">
        <f t="shared" si="165"/>
        <v>#DIV/0!</v>
      </c>
      <c r="AK91" t="e">
        <f t="shared" si="165"/>
        <v>#DIV/0!</v>
      </c>
      <c r="AL91" t="e">
        <f t="shared" si="165"/>
        <v>#DIV/0!</v>
      </c>
      <c r="AM91" t="e">
        <f t="shared" si="165"/>
        <v>#DIV/0!</v>
      </c>
      <c r="AN91" t="e">
        <f t="shared" si="165"/>
        <v>#DIV/0!</v>
      </c>
      <c r="AO91" t="e">
        <f t="shared" ref="AO91:BH91" si="169">AN91</f>
        <v>#DIV/0!</v>
      </c>
      <c r="AP91" t="e">
        <f t="shared" si="169"/>
        <v>#DIV/0!</v>
      </c>
      <c r="AQ91" t="e">
        <f t="shared" si="169"/>
        <v>#DIV/0!</v>
      </c>
      <c r="AR91" t="e">
        <f t="shared" si="169"/>
        <v>#DIV/0!</v>
      </c>
      <c r="AS91" t="e">
        <f t="shared" si="169"/>
        <v>#DIV/0!</v>
      </c>
      <c r="AT91" t="e">
        <f t="shared" si="169"/>
        <v>#DIV/0!</v>
      </c>
      <c r="AU91" t="e">
        <f t="shared" si="169"/>
        <v>#DIV/0!</v>
      </c>
      <c r="AV91" t="e">
        <f t="shared" si="169"/>
        <v>#DIV/0!</v>
      </c>
      <c r="AW91" t="e">
        <f t="shared" si="169"/>
        <v>#DIV/0!</v>
      </c>
      <c r="AX91" t="e">
        <f t="shared" si="169"/>
        <v>#DIV/0!</v>
      </c>
      <c r="AY91" t="e">
        <f t="shared" si="169"/>
        <v>#DIV/0!</v>
      </c>
      <c r="AZ91" t="e">
        <f t="shared" si="169"/>
        <v>#DIV/0!</v>
      </c>
      <c r="BA91" t="e">
        <f t="shared" si="169"/>
        <v>#DIV/0!</v>
      </c>
      <c r="BB91" t="e">
        <f t="shared" si="169"/>
        <v>#DIV/0!</v>
      </c>
      <c r="BC91" t="e">
        <f t="shared" si="169"/>
        <v>#DIV/0!</v>
      </c>
      <c r="BD91" t="e">
        <f t="shared" si="169"/>
        <v>#DIV/0!</v>
      </c>
      <c r="BE91" t="e">
        <f t="shared" si="169"/>
        <v>#DIV/0!</v>
      </c>
      <c r="BF91" t="e">
        <f t="shared" si="169"/>
        <v>#DIV/0!</v>
      </c>
      <c r="BG91" t="e">
        <f t="shared" si="169"/>
        <v>#DIV/0!</v>
      </c>
      <c r="BH91" t="e">
        <f t="shared" si="169"/>
        <v>#DIV/0!</v>
      </c>
      <c r="BK91">
        <f t="shared" si="167"/>
        <v>0</v>
      </c>
      <c r="BL91">
        <f t="shared" si="37"/>
        <v>0</v>
      </c>
      <c r="BM91">
        <f t="shared" si="38"/>
        <v>0</v>
      </c>
      <c r="BN91">
        <f t="shared" si="115"/>
        <v>0.10100000000000001</v>
      </c>
      <c r="BO91">
        <f t="shared" si="111"/>
        <v>0.6</v>
      </c>
      <c r="BP91" t="str">
        <f t="shared" si="33"/>
        <v>-BUS-Total</v>
      </c>
    </row>
    <row r="92" spans="1:68" hidden="1" x14ac:dyDescent="0.25">
      <c r="A92" t="str">
        <f t="shared" si="28"/>
        <v>passenger-LT-BEV</v>
      </c>
      <c r="B92" s="1">
        <v>58</v>
      </c>
      <c r="C92" t="s">
        <v>10</v>
      </c>
      <c r="D92" t="s">
        <v>27</v>
      </c>
      <c r="E92" t="s">
        <v>33</v>
      </c>
      <c r="F92" t="s">
        <v>29</v>
      </c>
      <c r="G92">
        <v>5.705886220143785E-4</v>
      </c>
      <c r="H92">
        <f t="shared" ref="H92:Y92" si="170">IF(G92=0,0.0000001,$G92)*((INDEX($L$7:$L$29,MATCH($A92,$H$7:$H$29,0))/($G92+0.00001))^((H$33-$G$33)/($Y$33-$G$33)))</f>
        <v>7.5954346917280792E-4</v>
      </c>
      <c r="I92">
        <f t="shared" si="170"/>
        <v>1.0110721793336538E-3</v>
      </c>
      <c r="J92">
        <f t="shared" si="170"/>
        <v>1.3458965724974497E-3</v>
      </c>
      <c r="K92">
        <f t="shared" si="170"/>
        <v>1.7916006600579284E-3</v>
      </c>
      <c r="L92">
        <f t="shared" si="170"/>
        <v>2.384903112698942E-3</v>
      </c>
      <c r="M92">
        <f t="shared" si="170"/>
        <v>3.1746822736586841E-3</v>
      </c>
      <c r="N92">
        <f t="shared" si="170"/>
        <v>4.2260029285956765E-3</v>
      </c>
      <c r="O92">
        <f t="shared" si="170"/>
        <v>5.625476571523921E-3</v>
      </c>
      <c r="P92">
        <f t="shared" si="170"/>
        <v>7.488396764381961E-3</v>
      </c>
      <c r="Q92">
        <f t="shared" si="170"/>
        <v>9.9682374262586963E-3</v>
      </c>
      <c r="R92">
        <f t="shared" si="170"/>
        <v>1.3269296554756676E-2</v>
      </c>
      <c r="S92">
        <f t="shared" si="170"/>
        <v>1.7663527013738273E-2</v>
      </c>
      <c r="T92">
        <f t="shared" si="170"/>
        <v>2.3512940966958669E-2</v>
      </c>
      <c r="U92">
        <f t="shared" si="170"/>
        <v>3.1299433713645262E-2</v>
      </c>
      <c r="V92">
        <f t="shared" si="170"/>
        <v>4.1664483918516328E-2</v>
      </c>
      <c r="W92">
        <f t="shared" si="170"/>
        <v>5.5462000880850147E-2</v>
      </c>
      <c r="X92">
        <f>IF(W92=0,0.0000001,$G92)*((INDEX($L$7:$L$29,MATCH($A92,$H$7:$H$29,0))/($G92+0.00001))^((X$33-$G$33)/($Y$33-$G$33)))</f>
        <v>7.3828672586542937E-2</v>
      </c>
      <c r="Y92">
        <f t="shared" si="170"/>
        <v>9.8277610063162352E-2</v>
      </c>
      <c r="Z92">
        <f t="shared" ref="Z92:AN92" si="171">IF(Y92=0,0.0000001,$Y92)*((INDEX($M$7:$M$29,MATCH($A92,$H$7:$H$28,0))/IF(Y92=0,0.0000001,$Y92))^((Z$33-$Y$33)/($AN$33-$Y$33)))</f>
        <v>0.10953568146513668</v>
      </c>
      <c r="AA92">
        <f t="shared" si="171"/>
        <v>0.12208340746504528</v>
      </c>
      <c r="AB92">
        <f t="shared" si="171"/>
        <v>0.13606852286777507</v>
      </c>
      <c r="AC92">
        <f t="shared" si="171"/>
        <v>0.15165568605806901</v>
      </c>
      <c r="AD92">
        <f t="shared" si="171"/>
        <v>0.16902841766051477</v>
      </c>
      <c r="AE92">
        <f t="shared" si="171"/>
        <v>0.18839126128035669</v>
      </c>
      <c r="AF92">
        <f t="shared" si="171"/>
        <v>0.2099721917653283</v>
      </c>
      <c r="AG92">
        <f t="shared" si="171"/>
        <v>0.23402529934297345</v>
      </c>
      <c r="AH92">
        <f t="shared" si="171"/>
        <v>0.26083378123603451</v>
      </c>
      <c r="AI92">
        <f t="shared" si="171"/>
        <v>0.29071327597868207</v>
      </c>
      <c r="AJ92">
        <f t="shared" si="171"/>
        <v>0.32401557969126132</v>
      </c>
      <c r="AK92">
        <f t="shared" si="171"/>
        <v>0.36113278806834659</v>
      </c>
      <c r="AL92">
        <f t="shared" si="171"/>
        <v>0.40250191284716985</v>
      </c>
      <c r="AM92">
        <f t="shared" si="171"/>
        <v>0.44861002710994424</v>
      </c>
      <c r="AN92">
        <f t="shared" si="171"/>
        <v>0.5</v>
      </c>
      <c r="AO92">
        <f t="shared" ref="AO92:BH92" si="172">IF(AN92=0,0.0000001,$G92)*((INDEX($N$7:$N$29,MATCH($A92,$H$7:$H$29,0))/($G92+0.00001))^((AO$33-$G$33)/($Y$33-$G$33)))</f>
        <v>1.692242320830742</v>
      </c>
      <c r="AP92">
        <f t="shared" si="172"/>
        <v>2.140840442403853</v>
      </c>
      <c r="AQ92">
        <f t="shared" si="172"/>
        <v>2.7083578654279163</v>
      </c>
      <c r="AR92">
        <f t="shared" si="172"/>
        <v>3.4263190202950713</v>
      </c>
      <c r="AS92">
        <f t="shared" si="172"/>
        <v>4.3346051785445932</v>
      </c>
      <c r="AT92">
        <f t="shared" si="172"/>
        <v>5.4836697758072352</v>
      </c>
      <c r="AU92">
        <f t="shared" si="172"/>
        <v>6.9373409968098825</v>
      </c>
      <c r="AV92">
        <f t="shared" si="172"/>
        <v>8.776367300296549</v>
      </c>
      <c r="AW92">
        <f t="shared" si="172"/>
        <v>11.102902830513033</v>
      </c>
      <c r="AX92">
        <f t="shared" si="172"/>
        <v>14.046181870675433</v>
      </c>
      <c r="AY92">
        <f t="shared" si="172"/>
        <v>17.769697542689848</v>
      </c>
      <c r="AZ92">
        <f t="shared" si="172"/>
        <v>22.480283515188006</v>
      </c>
      <c r="BA92">
        <f t="shared" si="172"/>
        <v>28.439603190158437</v>
      </c>
      <c r="BB92">
        <f t="shared" si="172"/>
        <v>35.978684568956922</v>
      </c>
      <c r="BC92">
        <f t="shared" si="172"/>
        <v>45.51630817973053</v>
      </c>
      <c r="BD92">
        <f t="shared" si="172"/>
        <v>57.58226947796016</v>
      </c>
      <c r="BE92">
        <f t="shared" si="172"/>
        <v>72.846807898822135</v>
      </c>
      <c r="BF92">
        <f t="shared" si="172"/>
        <v>92.15783728494857</v>
      </c>
      <c r="BG92">
        <f t="shared" si="172"/>
        <v>116.58804576358594</v>
      </c>
      <c r="BH92">
        <f t="shared" si="172"/>
        <v>147.49448137485788</v>
      </c>
      <c r="BK92">
        <f t="shared" si="167"/>
        <v>1.7916006600579284E-3</v>
      </c>
      <c r="BL92">
        <f t="shared" si="37"/>
        <v>1.7181450329955533E-3</v>
      </c>
      <c r="BM92">
        <f t="shared" si="38"/>
        <v>7.5598381451804329E-4</v>
      </c>
      <c r="BN92">
        <f t="shared" si="115"/>
        <v>4.1000000000000002E-2</v>
      </c>
      <c r="BO92">
        <f t="shared" si="111"/>
        <v>0.56000000000000005</v>
      </c>
      <c r="BP92" t="str">
        <f t="shared" si="33"/>
        <v>-LT-Total</v>
      </c>
    </row>
    <row r="93" spans="1:68" hidden="1" x14ac:dyDescent="0.25">
      <c r="A93" t="str">
        <f t="shared" si="28"/>
        <v>passenger-LT-CNG</v>
      </c>
      <c r="B93" s="1">
        <v>59</v>
      </c>
      <c r="C93" t="s">
        <v>10</v>
      </c>
      <c r="D93" t="s">
        <v>27</v>
      </c>
      <c r="E93" t="s">
        <v>33</v>
      </c>
      <c r="F93" t="s">
        <v>45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e">
        <f t="shared" ref="M93:Y94" si="173">($K93*(($BL93/($K93))^((M$33-$K$33)/($BL$33-$K$33))))</f>
        <v>#DIV/0!</v>
      </c>
      <c r="N93" t="e">
        <f t="shared" si="173"/>
        <v>#DIV/0!</v>
      </c>
      <c r="O93" t="e">
        <f t="shared" si="173"/>
        <v>#DIV/0!</v>
      </c>
      <c r="P93" t="e">
        <f t="shared" si="173"/>
        <v>#DIV/0!</v>
      </c>
      <c r="Q93" t="e">
        <f t="shared" si="173"/>
        <v>#DIV/0!</v>
      </c>
      <c r="R93" t="e">
        <f t="shared" si="173"/>
        <v>#DIV/0!</v>
      </c>
      <c r="S93" t="e">
        <f t="shared" si="173"/>
        <v>#DIV/0!</v>
      </c>
      <c r="T93" t="e">
        <f t="shared" si="173"/>
        <v>#DIV/0!</v>
      </c>
      <c r="U93" t="e">
        <f t="shared" si="173"/>
        <v>#DIV/0!</v>
      </c>
      <c r="V93" t="e">
        <f t="shared" si="173"/>
        <v>#DIV/0!</v>
      </c>
      <c r="W93" t="e">
        <f t="shared" si="173"/>
        <v>#DIV/0!</v>
      </c>
      <c r="X93" t="e">
        <f t="shared" si="173"/>
        <v>#DIV/0!</v>
      </c>
      <c r="Y93" t="e">
        <f t="shared" si="173"/>
        <v>#DIV/0!</v>
      </c>
      <c r="Z93" t="e">
        <f t="shared" ref="Z93:AN94" si="174">($Y93*(($BM93/($Y93))^((Z$33-$Y$33)/($BM$33-$Y$33))))</f>
        <v>#DIV/0!</v>
      </c>
      <c r="AA93" t="e">
        <f t="shared" si="174"/>
        <v>#DIV/0!</v>
      </c>
      <c r="AB93" t="e">
        <f t="shared" si="174"/>
        <v>#DIV/0!</v>
      </c>
      <c r="AC93" t="e">
        <f t="shared" si="174"/>
        <v>#DIV/0!</v>
      </c>
      <c r="AD93" t="e">
        <f t="shared" si="174"/>
        <v>#DIV/0!</v>
      </c>
      <c r="AE93" t="e">
        <f t="shared" si="174"/>
        <v>#DIV/0!</v>
      </c>
      <c r="AF93" t="e">
        <f t="shared" si="174"/>
        <v>#DIV/0!</v>
      </c>
      <c r="AG93" t="e">
        <f t="shared" si="174"/>
        <v>#DIV/0!</v>
      </c>
      <c r="AH93" t="e">
        <f t="shared" si="174"/>
        <v>#DIV/0!</v>
      </c>
      <c r="AI93" t="e">
        <f t="shared" si="174"/>
        <v>#DIV/0!</v>
      </c>
      <c r="AJ93" t="e">
        <f t="shared" si="174"/>
        <v>#DIV/0!</v>
      </c>
      <c r="AK93" t="e">
        <f t="shared" si="174"/>
        <v>#DIV/0!</v>
      </c>
      <c r="AL93" t="e">
        <f t="shared" si="174"/>
        <v>#DIV/0!</v>
      </c>
      <c r="AM93" t="e">
        <f t="shared" si="174"/>
        <v>#DIV/0!</v>
      </c>
      <c r="AN93" t="e">
        <f t="shared" si="174"/>
        <v>#DIV/0!</v>
      </c>
      <c r="AO93" t="e">
        <f t="shared" ref="AO93:BH93" si="175">AN93</f>
        <v>#DIV/0!</v>
      </c>
      <c r="AP93" t="e">
        <f t="shared" si="175"/>
        <v>#DIV/0!</v>
      </c>
      <c r="AQ93" t="e">
        <f t="shared" si="175"/>
        <v>#DIV/0!</v>
      </c>
      <c r="AR93" t="e">
        <f t="shared" si="175"/>
        <v>#DIV/0!</v>
      </c>
      <c r="AS93" t="e">
        <f t="shared" si="175"/>
        <v>#DIV/0!</v>
      </c>
      <c r="AT93" t="e">
        <f t="shared" si="175"/>
        <v>#DIV/0!</v>
      </c>
      <c r="AU93" t="e">
        <f t="shared" si="175"/>
        <v>#DIV/0!</v>
      </c>
      <c r="AV93" t="e">
        <f t="shared" si="175"/>
        <v>#DIV/0!</v>
      </c>
      <c r="AW93" t="e">
        <f t="shared" si="175"/>
        <v>#DIV/0!</v>
      </c>
      <c r="AX93" t="e">
        <f t="shared" si="175"/>
        <v>#DIV/0!</v>
      </c>
      <c r="AY93" t="e">
        <f t="shared" si="175"/>
        <v>#DIV/0!</v>
      </c>
      <c r="AZ93" t="e">
        <f t="shared" si="175"/>
        <v>#DIV/0!</v>
      </c>
      <c r="BA93" t="e">
        <f t="shared" si="175"/>
        <v>#DIV/0!</v>
      </c>
      <c r="BB93" t="e">
        <f t="shared" si="175"/>
        <v>#DIV/0!</v>
      </c>
      <c r="BC93" t="e">
        <f t="shared" si="175"/>
        <v>#DIV/0!</v>
      </c>
      <c r="BD93" t="e">
        <f t="shared" si="175"/>
        <v>#DIV/0!</v>
      </c>
      <c r="BE93" t="e">
        <f t="shared" si="175"/>
        <v>#DIV/0!</v>
      </c>
      <c r="BF93" t="e">
        <f t="shared" si="175"/>
        <v>#DIV/0!</v>
      </c>
      <c r="BG93" t="e">
        <f t="shared" si="175"/>
        <v>#DIV/0!</v>
      </c>
      <c r="BH93" t="e">
        <f t="shared" si="175"/>
        <v>#DIV/0!</v>
      </c>
      <c r="BK93">
        <f t="shared" si="167"/>
        <v>0</v>
      </c>
      <c r="BL93">
        <f t="shared" si="37"/>
        <v>0</v>
      </c>
      <c r="BM93">
        <f t="shared" si="38"/>
        <v>0</v>
      </c>
      <c r="BN93">
        <f t="shared" si="115"/>
        <v>4.1000000000000002E-2</v>
      </c>
      <c r="BO93">
        <f t="shared" si="111"/>
        <v>0.56000000000000005</v>
      </c>
      <c r="BP93" t="str">
        <f t="shared" si="33"/>
        <v>-LT-Total</v>
      </c>
    </row>
    <row r="94" spans="1:68" hidden="1" x14ac:dyDescent="0.25">
      <c r="A94" t="str">
        <f t="shared" si="28"/>
        <v>passenger-LT-D</v>
      </c>
      <c r="B94" s="1">
        <v>60</v>
      </c>
      <c r="C94" t="s">
        <v>10</v>
      </c>
      <c r="D94" t="s">
        <v>27</v>
      </c>
      <c r="E94" t="s">
        <v>33</v>
      </c>
      <c r="F94" t="s">
        <v>46</v>
      </c>
      <c r="G94">
        <v>0.33876664890613728</v>
      </c>
      <c r="H94">
        <v>0.33822991438096572</v>
      </c>
      <c r="I94">
        <v>0.33769396765004361</v>
      </c>
      <c r="J94">
        <v>0.33715880698021089</v>
      </c>
      <c r="K94">
        <v>0.33684770792649049</v>
      </c>
      <c r="L94">
        <v>0.33653665927498511</v>
      </c>
      <c r="M94">
        <f t="shared" si="173"/>
        <v>0.33483916845012895</v>
      </c>
      <c r="N94">
        <f t="shared" si="173"/>
        <v>0.33383939434407417</v>
      </c>
      <c r="O94">
        <f t="shared" si="173"/>
        <v>0.33284260539733568</v>
      </c>
      <c r="P94">
        <f t="shared" si="173"/>
        <v>0.33184879269672379</v>
      </c>
      <c r="Q94">
        <f t="shared" si="173"/>
        <v>0.33085794735566226</v>
      </c>
      <c r="R94">
        <f t="shared" si="173"/>
        <v>0.32987006051410867</v>
      </c>
      <c r="S94">
        <f t="shared" si="173"/>
        <v>0.32888512333847519</v>
      </c>
      <c r="T94">
        <f t="shared" si="173"/>
        <v>0.32790312702154961</v>
      </c>
      <c r="U94">
        <f t="shared" si="173"/>
        <v>0.3269240627824167</v>
      </c>
      <c r="V94">
        <f t="shared" si="173"/>
        <v>0.32594792186637939</v>
      </c>
      <c r="W94">
        <f t="shared" si="173"/>
        <v>0.32497469554488073</v>
      </c>
      <c r="X94">
        <f t="shared" si="173"/>
        <v>0.32400437511542601</v>
      </c>
      <c r="Y94">
        <f t="shared" si="173"/>
        <v>0.32303695190150439</v>
      </c>
      <c r="Z94">
        <f t="shared" si="174"/>
        <v>0.3058316178534673</v>
      </c>
      <c r="AA94">
        <f t="shared" si="174"/>
        <v>0.28954266045510463</v>
      </c>
      <c r="AB94">
        <f t="shared" si="174"/>
        <v>0.2741212723910964</v>
      </c>
      <c r="AC94">
        <f t="shared" si="174"/>
        <v>0.25952124588205538</v>
      </c>
      <c r="AD94">
        <f t="shared" si="174"/>
        <v>0.24569883423013711</v>
      </c>
      <c r="AE94">
        <f t="shared" si="174"/>
        <v>0.23261262073889616</v>
      </c>
      <c r="AF94">
        <f t="shared" si="174"/>
        <v>0.22022339461462806</v>
      </c>
      <c r="AG94">
        <f t="shared" si="174"/>
        <v>0.20849403347735279</v>
      </c>
      <c r="AH94">
        <f t="shared" si="174"/>
        <v>0.19738939212940496</v>
      </c>
      <c r="AI94">
        <f t="shared" si="174"/>
        <v>0.18687619724834098</v>
      </c>
      <c r="AJ94">
        <f t="shared" si="174"/>
        <v>0.17692294768862832</v>
      </c>
      <c r="AK94">
        <f t="shared" si="174"/>
        <v>0.16749982009338532</v>
      </c>
      <c r="AL94">
        <f t="shared" si="174"/>
        <v>0.1585785795333533</v>
      </c>
      <c r="AM94">
        <f t="shared" si="174"/>
        <v>0.15013249490534314</v>
      </c>
      <c r="AN94">
        <f t="shared" si="174"/>
        <v>0.14213625883666192</v>
      </c>
      <c r="AO94">
        <f t="shared" ref="AO94:BH94" si="176">AN94</f>
        <v>0.14213625883666192</v>
      </c>
      <c r="AP94">
        <f t="shared" si="176"/>
        <v>0.14213625883666192</v>
      </c>
      <c r="AQ94">
        <f t="shared" si="176"/>
        <v>0.14213625883666192</v>
      </c>
      <c r="AR94">
        <f t="shared" si="176"/>
        <v>0.14213625883666192</v>
      </c>
      <c r="AS94">
        <f t="shared" si="176"/>
        <v>0.14213625883666192</v>
      </c>
      <c r="AT94">
        <f t="shared" si="176"/>
        <v>0.14213625883666192</v>
      </c>
      <c r="AU94">
        <f t="shared" si="176"/>
        <v>0.14213625883666192</v>
      </c>
      <c r="AV94">
        <f t="shared" si="176"/>
        <v>0.14213625883666192</v>
      </c>
      <c r="AW94">
        <f t="shared" si="176"/>
        <v>0.14213625883666192</v>
      </c>
      <c r="AX94">
        <f t="shared" si="176"/>
        <v>0.14213625883666192</v>
      </c>
      <c r="AY94">
        <f t="shared" si="176"/>
        <v>0.14213625883666192</v>
      </c>
      <c r="AZ94">
        <f t="shared" si="176"/>
        <v>0.14213625883666192</v>
      </c>
      <c r="BA94">
        <f t="shared" si="176"/>
        <v>0.14213625883666192</v>
      </c>
      <c r="BB94">
        <f t="shared" si="176"/>
        <v>0.14213625883666192</v>
      </c>
      <c r="BC94">
        <f t="shared" si="176"/>
        <v>0.14213625883666192</v>
      </c>
      <c r="BD94">
        <f t="shared" si="176"/>
        <v>0.14213625883666192</v>
      </c>
      <c r="BE94">
        <f t="shared" si="176"/>
        <v>0.14213625883666192</v>
      </c>
      <c r="BF94">
        <f t="shared" si="176"/>
        <v>0.14213625883666192</v>
      </c>
      <c r="BG94">
        <f t="shared" si="176"/>
        <v>0.14213625883666192</v>
      </c>
      <c r="BH94">
        <f t="shared" si="176"/>
        <v>0.14213625883666192</v>
      </c>
      <c r="BK94">
        <f t="shared" si="167"/>
        <v>0.33684770792649049</v>
      </c>
      <c r="BL94">
        <f t="shared" si="37"/>
        <v>0.32303695190150439</v>
      </c>
      <c r="BM94">
        <f t="shared" si="38"/>
        <v>0.14213625883666192</v>
      </c>
      <c r="BN94">
        <f t="shared" si="115"/>
        <v>4.1000000000000002E-2</v>
      </c>
      <c r="BO94">
        <f t="shared" si="111"/>
        <v>0.56000000000000005</v>
      </c>
      <c r="BP94" t="str">
        <f t="shared" si="33"/>
        <v>-LT-Total</v>
      </c>
    </row>
    <row r="95" spans="1:68" hidden="1" x14ac:dyDescent="0.25">
      <c r="A95" t="str">
        <f t="shared" si="28"/>
        <v>passenger-LT-FCEV</v>
      </c>
      <c r="B95" s="1">
        <v>61</v>
      </c>
      <c r="C95" t="s">
        <v>10</v>
      </c>
      <c r="D95" t="s">
        <v>27</v>
      </c>
      <c r="E95" t="s">
        <v>33</v>
      </c>
      <c r="F95" t="s">
        <v>30</v>
      </c>
      <c r="G95">
        <v>0</v>
      </c>
      <c r="H95">
        <f t="shared" ref="H95:Y95" si="177">IF(G95=0,0.0000001,$G95)*((INDEX($L$7:$L$29,MATCH($A95,$H$7:$H$29,0))/($G95+0.00001))^((H$33-$G$33)/($Y$33-$G$33)))</f>
        <v>1.4677992676220693E-7</v>
      </c>
      <c r="I95">
        <f t="shared" si="177"/>
        <v>0</v>
      </c>
      <c r="J95">
        <f t="shared" si="177"/>
        <v>3.1622776601683792E-7</v>
      </c>
      <c r="K95">
        <f t="shared" si="177"/>
        <v>0</v>
      </c>
      <c r="L95">
        <f t="shared" si="177"/>
        <v>6.8129206905796116E-7</v>
      </c>
      <c r="M95">
        <f t="shared" si="177"/>
        <v>0</v>
      </c>
      <c r="N95">
        <f t="shared" si="177"/>
        <v>1.4677992676220692E-6</v>
      </c>
      <c r="O95">
        <f t="shared" si="177"/>
        <v>0</v>
      </c>
      <c r="P95">
        <f t="shared" si="177"/>
        <v>3.1622776601683792E-6</v>
      </c>
      <c r="Q95">
        <f t="shared" si="177"/>
        <v>0</v>
      </c>
      <c r="R95">
        <f t="shared" si="177"/>
        <v>6.8129206905796118E-6</v>
      </c>
      <c r="S95">
        <f t="shared" si="177"/>
        <v>0</v>
      </c>
      <c r="T95">
        <f t="shared" si="177"/>
        <v>1.4677992676220697E-5</v>
      </c>
      <c r="U95">
        <f t="shared" si="177"/>
        <v>0</v>
      </c>
      <c r="V95">
        <f t="shared" si="177"/>
        <v>3.1622776601683795E-5</v>
      </c>
      <c r="W95">
        <f t="shared" si="177"/>
        <v>0</v>
      </c>
      <c r="X95">
        <f t="shared" si="177"/>
        <v>6.8129206905796083E-5</v>
      </c>
      <c r="Y95">
        <f t="shared" si="177"/>
        <v>0</v>
      </c>
      <c r="Z95">
        <f t="shared" ref="Z95:AN95" si="178">IF(Y95=0,0.0000001,$Y95)*((INDEX($M$7:$M$29,MATCH($A95,$H$7:$H$28,0))/IF(Y95=0,0.0000001,$Y95))^((Z$33-$Y$33)/($AN$33-$Y$33)))</f>
        <v>2.4277842148153431E-7</v>
      </c>
      <c r="AA95" t="e">
        <f t="shared" si="178"/>
        <v>#DIV/0!</v>
      </c>
      <c r="AB95" t="e">
        <f t="shared" si="178"/>
        <v>#DIV/0!</v>
      </c>
      <c r="AC95" t="e">
        <f t="shared" si="178"/>
        <v>#DIV/0!</v>
      </c>
      <c r="AD95" t="e">
        <f t="shared" si="178"/>
        <v>#DIV/0!</v>
      </c>
      <c r="AE95" t="e">
        <f t="shared" si="178"/>
        <v>#DIV/0!</v>
      </c>
      <c r="AF95" t="e">
        <f t="shared" si="178"/>
        <v>#DIV/0!</v>
      </c>
      <c r="AG95" t="e">
        <f t="shared" si="178"/>
        <v>#DIV/0!</v>
      </c>
      <c r="AH95" t="e">
        <f t="shared" si="178"/>
        <v>#DIV/0!</v>
      </c>
      <c r="AI95" t="e">
        <f t="shared" si="178"/>
        <v>#DIV/0!</v>
      </c>
      <c r="AJ95" t="e">
        <f t="shared" si="178"/>
        <v>#DIV/0!</v>
      </c>
      <c r="AK95" t="e">
        <f t="shared" si="178"/>
        <v>#DIV/0!</v>
      </c>
      <c r="AL95" t="e">
        <f t="shared" si="178"/>
        <v>#DIV/0!</v>
      </c>
      <c r="AM95" t="e">
        <f t="shared" si="178"/>
        <v>#DIV/0!</v>
      </c>
      <c r="AN95" t="e">
        <f t="shared" si="178"/>
        <v>#DIV/0!</v>
      </c>
      <c r="AO95" t="e">
        <f t="shared" ref="AO95:BH95" si="179">IF(AN95=0,0.0000001,$G95)*((INDEX($N$7:$N$29,MATCH($A95,$H$7:$H$29,0))/($G95+0.00001))^((AO$33-$G$33)/($Y$33-$G$33)))</f>
        <v>#DIV/0!</v>
      </c>
      <c r="AP95" t="e">
        <f t="shared" si="179"/>
        <v>#DIV/0!</v>
      </c>
      <c r="AQ95" t="e">
        <f t="shared" si="179"/>
        <v>#DIV/0!</v>
      </c>
      <c r="AR95" t="e">
        <f t="shared" si="179"/>
        <v>#DIV/0!</v>
      </c>
      <c r="AS95" t="e">
        <f t="shared" si="179"/>
        <v>#DIV/0!</v>
      </c>
      <c r="AT95" t="e">
        <f t="shared" si="179"/>
        <v>#DIV/0!</v>
      </c>
      <c r="AU95" t="e">
        <f t="shared" si="179"/>
        <v>#DIV/0!</v>
      </c>
      <c r="AV95" t="e">
        <f t="shared" si="179"/>
        <v>#DIV/0!</v>
      </c>
      <c r="AW95" t="e">
        <f t="shared" si="179"/>
        <v>#DIV/0!</v>
      </c>
      <c r="AX95" t="e">
        <f t="shared" si="179"/>
        <v>#DIV/0!</v>
      </c>
      <c r="AY95" t="e">
        <f t="shared" si="179"/>
        <v>#DIV/0!</v>
      </c>
      <c r="AZ95" t="e">
        <f t="shared" si="179"/>
        <v>#DIV/0!</v>
      </c>
      <c r="BA95" t="e">
        <f t="shared" si="179"/>
        <v>#DIV/0!</v>
      </c>
      <c r="BB95" t="e">
        <f t="shared" si="179"/>
        <v>#DIV/0!</v>
      </c>
      <c r="BC95" t="e">
        <f t="shared" si="179"/>
        <v>#DIV/0!</v>
      </c>
      <c r="BD95" t="e">
        <f t="shared" si="179"/>
        <v>#DIV/0!</v>
      </c>
      <c r="BE95" t="e">
        <f t="shared" si="179"/>
        <v>#DIV/0!</v>
      </c>
      <c r="BF95" t="e">
        <f t="shared" si="179"/>
        <v>#DIV/0!</v>
      </c>
      <c r="BG95" t="e">
        <f t="shared" si="179"/>
        <v>#DIV/0!</v>
      </c>
      <c r="BH95" t="e">
        <f t="shared" si="179"/>
        <v>#DIV/0!</v>
      </c>
      <c r="BK95">
        <f>G95</f>
        <v>0</v>
      </c>
      <c r="BL95">
        <f t="shared" si="37"/>
        <v>0</v>
      </c>
      <c r="BM95">
        <f t="shared" si="38"/>
        <v>0</v>
      </c>
      <c r="BN95">
        <f t="shared" si="115"/>
        <v>4.1000000000000002E-2</v>
      </c>
      <c r="BO95">
        <f t="shared" si="111"/>
        <v>0.56000000000000005</v>
      </c>
      <c r="BP95" t="str">
        <f t="shared" si="33"/>
        <v>-LT-Total</v>
      </c>
    </row>
    <row r="96" spans="1:68" hidden="1" x14ac:dyDescent="0.25">
      <c r="A96" t="str">
        <f t="shared" si="28"/>
        <v>passenger-LT-G</v>
      </c>
      <c r="B96" s="1">
        <v>62</v>
      </c>
      <c r="C96" t="s">
        <v>10</v>
      </c>
      <c r="D96" t="s">
        <v>27</v>
      </c>
      <c r="E96" t="s">
        <v>33</v>
      </c>
      <c r="F96" t="s">
        <v>47</v>
      </c>
      <c r="G96">
        <v>0.66063534174258587</v>
      </c>
      <c r="H96">
        <v>0.66089149001589109</v>
      </c>
      <c r="I96">
        <v>0.66114726232654175</v>
      </c>
      <c r="J96">
        <v>0.66140265950166233</v>
      </c>
      <c r="K96">
        <v>0.66142973813171035</v>
      </c>
      <c r="L96">
        <v>0.66145681237465792</v>
      </c>
      <c r="M96">
        <f t="shared" ref="M96:Y98" si="180">($K96*(($BL96/($K96))^((M$33-$K$33)/($BL$33-$K$33))))</f>
        <v>0.65748579637816595</v>
      </c>
      <c r="N96">
        <f t="shared" si="180"/>
        <v>0.65552265306563084</v>
      </c>
      <c r="O96">
        <f t="shared" si="180"/>
        <v>0.65356537137274862</v>
      </c>
      <c r="P96">
        <f t="shared" si="180"/>
        <v>0.65161393379769716</v>
      </c>
      <c r="Q96">
        <f t="shared" si="180"/>
        <v>0.64966832289091203</v>
      </c>
      <c r="R96">
        <f t="shared" si="180"/>
        <v>0.64772852125493019</v>
      </c>
      <c r="S96">
        <f t="shared" si="180"/>
        <v>0.64579451154423451</v>
      </c>
      <c r="T96">
        <f t="shared" si="180"/>
        <v>0.64386627646509864</v>
      </c>
      <c r="U96">
        <f t="shared" si="180"/>
        <v>0.64194379877543251</v>
      </c>
      <c r="V96">
        <f t="shared" si="180"/>
        <v>0.64002706128462816</v>
      </c>
      <c r="W96">
        <f t="shared" si="180"/>
        <v>0.63811604685340584</v>
      </c>
      <c r="X96">
        <f t="shared" si="180"/>
        <v>0.6362107383936606</v>
      </c>
      <c r="Y96">
        <f t="shared" si="180"/>
        <v>0.63431111886831015</v>
      </c>
      <c r="Z96">
        <f t="shared" ref="Z96:AN98" si="181">($Y96*(($BM96/($Y96))^((Z$33-$Y$33)/($BM$33-$Y$33))))</f>
        <v>0.60052695075295159</v>
      </c>
      <c r="AA96">
        <f t="shared" si="181"/>
        <v>0.56854216779937783</v>
      </c>
      <c r="AB96">
        <f t="shared" si="181"/>
        <v>0.53826093260382646</v>
      </c>
      <c r="AC96">
        <f t="shared" si="181"/>
        <v>0.5095925121771735</v>
      </c>
      <c r="AD96">
        <f t="shared" si="181"/>
        <v>0.48245100607771035</v>
      </c>
      <c r="AE96">
        <f t="shared" si="181"/>
        <v>0.45675508902389433</v>
      </c>
      <c r="AF96">
        <f t="shared" si="181"/>
        <v>0.43242776721585197</v>
      </c>
      <c r="AG96">
        <f t="shared" si="181"/>
        <v>0.40939614763548871</v>
      </c>
      <c r="AH96">
        <f t="shared" si="181"/>
        <v>0.38759121963395232</v>
      </c>
      <c r="AI96">
        <f t="shared" si="181"/>
        <v>0.36694764815200748</v>
      </c>
      <c r="AJ96">
        <f t="shared" si="181"/>
        <v>0.34740357795374155</v>
      </c>
      <c r="AK96">
        <f t="shared" si="181"/>
        <v>0.32890044828701565</v>
      </c>
      <c r="AL96">
        <f t="shared" si="181"/>
        <v>0.31138281741532309</v>
      </c>
      <c r="AM96">
        <f t="shared" si="181"/>
        <v>0.29479819649528954</v>
      </c>
      <c r="AN96">
        <f t="shared" si="181"/>
        <v>0.27909689230205642</v>
      </c>
      <c r="AO96">
        <f t="shared" ref="AO96:BH96" si="182">AN96</f>
        <v>0.27909689230205642</v>
      </c>
      <c r="AP96">
        <f t="shared" si="182"/>
        <v>0.27909689230205642</v>
      </c>
      <c r="AQ96">
        <f t="shared" si="182"/>
        <v>0.27909689230205642</v>
      </c>
      <c r="AR96">
        <f t="shared" si="182"/>
        <v>0.27909689230205642</v>
      </c>
      <c r="AS96">
        <f t="shared" si="182"/>
        <v>0.27909689230205642</v>
      </c>
      <c r="AT96">
        <f t="shared" si="182"/>
        <v>0.27909689230205642</v>
      </c>
      <c r="AU96">
        <f t="shared" si="182"/>
        <v>0.27909689230205642</v>
      </c>
      <c r="AV96">
        <f t="shared" si="182"/>
        <v>0.27909689230205642</v>
      </c>
      <c r="AW96">
        <f t="shared" si="182"/>
        <v>0.27909689230205642</v>
      </c>
      <c r="AX96">
        <f t="shared" si="182"/>
        <v>0.27909689230205642</v>
      </c>
      <c r="AY96">
        <f t="shared" si="182"/>
        <v>0.27909689230205642</v>
      </c>
      <c r="AZ96">
        <f t="shared" si="182"/>
        <v>0.27909689230205642</v>
      </c>
      <c r="BA96">
        <f t="shared" si="182"/>
        <v>0.27909689230205642</v>
      </c>
      <c r="BB96">
        <f t="shared" si="182"/>
        <v>0.27909689230205642</v>
      </c>
      <c r="BC96">
        <f t="shared" si="182"/>
        <v>0.27909689230205642</v>
      </c>
      <c r="BD96">
        <f t="shared" si="182"/>
        <v>0.27909689230205642</v>
      </c>
      <c r="BE96">
        <f t="shared" si="182"/>
        <v>0.27909689230205642</v>
      </c>
      <c r="BF96">
        <f t="shared" si="182"/>
        <v>0.27909689230205642</v>
      </c>
      <c r="BG96">
        <f t="shared" si="182"/>
        <v>0.27909689230205642</v>
      </c>
      <c r="BH96">
        <f t="shared" si="182"/>
        <v>0.27909689230205642</v>
      </c>
      <c r="BK96">
        <f t="shared" ref="BK96:BK101" si="183">K96</f>
        <v>0.66142973813171035</v>
      </c>
      <c r="BL96">
        <f t="shared" si="37"/>
        <v>0.63431111886831015</v>
      </c>
      <c r="BM96">
        <f t="shared" si="38"/>
        <v>0.27909689230205642</v>
      </c>
      <c r="BN96">
        <f t="shared" si="115"/>
        <v>4.1000000000000002E-2</v>
      </c>
      <c r="BO96">
        <f t="shared" si="111"/>
        <v>0.56000000000000005</v>
      </c>
      <c r="BP96" t="str">
        <f t="shared" si="33"/>
        <v>-LT-Total</v>
      </c>
    </row>
    <row r="97" spans="1:68" hidden="1" x14ac:dyDescent="0.25">
      <c r="A97" t="str">
        <f t="shared" si="28"/>
        <v>passenger-LT-LPG</v>
      </c>
      <c r="B97" s="1">
        <v>63</v>
      </c>
      <c r="C97" t="s">
        <v>10</v>
      </c>
      <c r="D97" t="s">
        <v>27</v>
      </c>
      <c r="E97" t="s">
        <v>33</v>
      </c>
      <c r="F97" t="s">
        <v>48</v>
      </c>
      <c r="G97">
        <v>2.742072926224967E-5</v>
      </c>
      <c r="H97">
        <v>2.3341244219817799E-5</v>
      </c>
      <c r="I97">
        <v>1.926774685790093E-5</v>
      </c>
      <c r="J97">
        <v>1.5200224003503319E-5</v>
      </c>
      <c r="K97">
        <v>1.469235949765448E-5</v>
      </c>
      <c r="L97">
        <v>1.4184577272659891E-5</v>
      </c>
      <c r="M97">
        <f t="shared" si="180"/>
        <v>1.4604752595907731E-5</v>
      </c>
      <c r="N97">
        <f t="shared" si="180"/>
        <v>1.4561145231995346E-5</v>
      </c>
      <c r="O97">
        <f t="shared" si="180"/>
        <v>1.4517668072423974E-5</v>
      </c>
      <c r="P97">
        <f t="shared" si="180"/>
        <v>1.4474320728425091E-5</v>
      </c>
      <c r="Q97">
        <f t="shared" si="180"/>
        <v>1.4431102812390974E-5</v>
      </c>
      <c r="R97">
        <f t="shared" si="180"/>
        <v>1.4388013937871231E-5</v>
      </c>
      <c r="S97">
        <f t="shared" si="180"/>
        <v>1.4345053719569346E-5</v>
      </c>
      <c r="T97">
        <f t="shared" si="180"/>
        <v>1.4302221773339237E-5</v>
      </c>
      <c r="U97">
        <f t="shared" si="180"/>
        <v>1.4259517716181816E-5</v>
      </c>
      <c r="V97">
        <f t="shared" si="180"/>
        <v>1.4216941166241569E-5</v>
      </c>
      <c r="W97">
        <f t="shared" si="180"/>
        <v>1.4174491742803136E-5</v>
      </c>
      <c r="X97">
        <f t="shared" si="180"/>
        <v>1.4132169066287911E-5</v>
      </c>
      <c r="Y97">
        <f t="shared" si="180"/>
        <v>1.4089972758250646E-5</v>
      </c>
      <c r="Z97">
        <f t="shared" si="181"/>
        <v>1.3339523973347052E-5</v>
      </c>
      <c r="AA97">
        <f t="shared" si="181"/>
        <v>1.2629044987422201E-5</v>
      </c>
      <c r="AB97">
        <f t="shared" si="181"/>
        <v>1.1956406961223455E-5</v>
      </c>
      <c r="AC97">
        <f t="shared" si="181"/>
        <v>1.1319594440020468E-5</v>
      </c>
      <c r="AD97">
        <f t="shared" si="181"/>
        <v>1.0716699314610054E-5</v>
      </c>
      <c r="AE97">
        <f t="shared" si="181"/>
        <v>1.0145915103965147E-5</v>
      </c>
      <c r="AF97">
        <f t="shared" si="181"/>
        <v>9.6055315423967156E-6</v>
      </c>
      <c r="AG97">
        <f t="shared" si="181"/>
        <v>9.093929455009874E-6</v>
      </c>
      <c r="AH97">
        <f t="shared" si="181"/>
        <v>8.6095759060993614E-6</v>
      </c>
      <c r="AI97">
        <f t="shared" si="181"/>
        <v>8.151019605947244E-6</v>
      </c>
      <c r="AJ97">
        <f t="shared" si="181"/>
        <v>7.7168865622600865E-6</v>
      </c>
      <c r="AK97">
        <f t="shared" si="181"/>
        <v>7.3058759632157503E-6</v>
      </c>
      <c r="AL97">
        <f t="shared" si="181"/>
        <v>6.9167562797840593E-6</v>
      </c>
      <c r="AM97">
        <f t="shared" si="181"/>
        <v>6.5483615756425091E-6</v>
      </c>
      <c r="AN97">
        <f t="shared" si="181"/>
        <v>6.1995880136302835E-6</v>
      </c>
      <c r="AO97">
        <f t="shared" ref="AO97:BH97" si="184">AN97</f>
        <v>6.1995880136302835E-6</v>
      </c>
      <c r="AP97">
        <f t="shared" si="184"/>
        <v>6.1995880136302835E-6</v>
      </c>
      <c r="AQ97">
        <f t="shared" si="184"/>
        <v>6.1995880136302835E-6</v>
      </c>
      <c r="AR97">
        <f t="shared" si="184"/>
        <v>6.1995880136302835E-6</v>
      </c>
      <c r="AS97">
        <f t="shared" si="184"/>
        <v>6.1995880136302835E-6</v>
      </c>
      <c r="AT97">
        <f t="shared" si="184"/>
        <v>6.1995880136302835E-6</v>
      </c>
      <c r="AU97">
        <f t="shared" si="184"/>
        <v>6.1995880136302835E-6</v>
      </c>
      <c r="AV97">
        <f t="shared" si="184"/>
        <v>6.1995880136302835E-6</v>
      </c>
      <c r="AW97">
        <f t="shared" si="184"/>
        <v>6.1995880136302835E-6</v>
      </c>
      <c r="AX97">
        <f t="shared" si="184"/>
        <v>6.1995880136302835E-6</v>
      </c>
      <c r="AY97">
        <f t="shared" si="184"/>
        <v>6.1995880136302835E-6</v>
      </c>
      <c r="AZ97">
        <f t="shared" si="184"/>
        <v>6.1995880136302835E-6</v>
      </c>
      <c r="BA97">
        <f t="shared" si="184"/>
        <v>6.1995880136302835E-6</v>
      </c>
      <c r="BB97">
        <f t="shared" si="184"/>
        <v>6.1995880136302835E-6</v>
      </c>
      <c r="BC97">
        <f t="shared" si="184"/>
        <v>6.1995880136302835E-6</v>
      </c>
      <c r="BD97">
        <f t="shared" si="184"/>
        <v>6.1995880136302835E-6</v>
      </c>
      <c r="BE97">
        <f t="shared" si="184"/>
        <v>6.1995880136302835E-6</v>
      </c>
      <c r="BF97">
        <f t="shared" si="184"/>
        <v>6.1995880136302835E-6</v>
      </c>
      <c r="BG97">
        <f t="shared" si="184"/>
        <v>6.1995880136302835E-6</v>
      </c>
      <c r="BH97">
        <f t="shared" si="184"/>
        <v>6.1995880136302835E-6</v>
      </c>
      <c r="BK97">
        <f t="shared" si="183"/>
        <v>1.469235949765448E-5</v>
      </c>
      <c r="BL97">
        <f t="shared" si="37"/>
        <v>1.4089972758250646E-5</v>
      </c>
      <c r="BM97">
        <f t="shared" si="38"/>
        <v>6.1995880136302835E-6</v>
      </c>
      <c r="BN97">
        <f t="shared" si="115"/>
        <v>4.1000000000000002E-2</v>
      </c>
      <c r="BO97">
        <f t="shared" si="111"/>
        <v>0.56000000000000005</v>
      </c>
      <c r="BP97" t="str">
        <f t="shared" si="33"/>
        <v>-LT-Total</v>
      </c>
    </row>
    <row r="98" spans="1:68" hidden="1" x14ac:dyDescent="0.25">
      <c r="A98" t="str">
        <f t="shared" ref="A98:A161" si="185">D98&amp;"-"&amp;E98&amp;"-"&amp;F98</f>
        <v>passenger-LT-PHEVG</v>
      </c>
      <c r="B98" s="1">
        <v>64</v>
      </c>
      <c r="C98" t="s">
        <v>10</v>
      </c>
      <c r="D98" t="s">
        <v>27</v>
      </c>
      <c r="E98" t="s">
        <v>33</v>
      </c>
      <c r="F98" t="s">
        <v>31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e">
        <f t="shared" si="180"/>
        <v>#DIV/0!</v>
      </c>
      <c r="N98" t="e">
        <f t="shared" si="180"/>
        <v>#DIV/0!</v>
      </c>
      <c r="O98" t="e">
        <f t="shared" si="180"/>
        <v>#DIV/0!</v>
      </c>
      <c r="P98" t="e">
        <f t="shared" si="180"/>
        <v>#DIV/0!</v>
      </c>
      <c r="Q98" t="e">
        <f t="shared" si="180"/>
        <v>#DIV/0!</v>
      </c>
      <c r="R98" t="e">
        <f t="shared" si="180"/>
        <v>#DIV/0!</v>
      </c>
      <c r="S98" t="e">
        <f t="shared" si="180"/>
        <v>#DIV/0!</v>
      </c>
      <c r="T98" t="e">
        <f t="shared" si="180"/>
        <v>#DIV/0!</v>
      </c>
      <c r="U98" t="e">
        <f t="shared" si="180"/>
        <v>#DIV/0!</v>
      </c>
      <c r="V98" t="e">
        <f t="shared" si="180"/>
        <v>#DIV/0!</v>
      </c>
      <c r="W98" t="e">
        <f t="shared" si="180"/>
        <v>#DIV/0!</v>
      </c>
      <c r="X98" t="e">
        <f t="shared" si="180"/>
        <v>#DIV/0!</v>
      </c>
      <c r="Y98" t="e">
        <f t="shared" si="180"/>
        <v>#DIV/0!</v>
      </c>
      <c r="Z98" t="e">
        <f t="shared" si="181"/>
        <v>#DIV/0!</v>
      </c>
      <c r="AA98" t="e">
        <f t="shared" si="181"/>
        <v>#DIV/0!</v>
      </c>
      <c r="AB98" t="e">
        <f t="shared" si="181"/>
        <v>#DIV/0!</v>
      </c>
      <c r="AC98" t="e">
        <f t="shared" si="181"/>
        <v>#DIV/0!</v>
      </c>
      <c r="AD98" t="e">
        <f t="shared" si="181"/>
        <v>#DIV/0!</v>
      </c>
      <c r="AE98" t="e">
        <f t="shared" si="181"/>
        <v>#DIV/0!</v>
      </c>
      <c r="AF98" t="e">
        <f t="shared" si="181"/>
        <v>#DIV/0!</v>
      </c>
      <c r="AG98" t="e">
        <f t="shared" si="181"/>
        <v>#DIV/0!</v>
      </c>
      <c r="AH98" t="e">
        <f t="shared" si="181"/>
        <v>#DIV/0!</v>
      </c>
      <c r="AI98" t="e">
        <f t="shared" si="181"/>
        <v>#DIV/0!</v>
      </c>
      <c r="AJ98" t="e">
        <f t="shared" si="181"/>
        <v>#DIV/0!</v>
      </c>
      <c r="AK98" t="e">
        <f t="shared" si="181"/>
        <v>#DIV/0!</v>
      </c>
      <c r="AL98" t="e">
        <f t="shared" si="181"/>
        <v>#DIV/0!</v>
      </c>
      <c r="AM98" t="e">
        <f t="shared" si="181"/>
        <v>#DIV/0!</v>
      </c>
      <c r="AN98" t="e">
        <f t="shared" si="181"/>
        <v>#DIV/0!</v>
      </c>
      <c r="AO98" t="e">
        <f t="shared" ref="AO98:BH98" si="186">AN98</f>
        <v>#DIV/0!</v>
      </c>
      <c r="AP98" t="e">
        <f t="shared" si="186"/>
        <v>#DIV/0!</v>
      </c>
      <c r="AQ98" t="e">
        <f t="shared" si="186"/>
        <v>#DIV/0!</v>
      </c>
      <c r="AR98" t="e">
        <f t="shared" si="186"/>
        <v>#DIV/0!</v>
      </c>
      <c r="AS98" t="e">
        <f t="shared" si="186"/>
        <v>#DIV/0!</v>
      </c>
      <c r="AT98" t="e">
        <f t="shared" si="186"/>
        <v>#DIV/0!</v>
      </c>
      <c r="AU98" t="e">
        <f t="shared" si="186"/>
        <v>#DIV/0!</v>
      </c>
      <c r="AV98" t="e">
        <f t="shared" si="186"/>
        <v>#DIV/0!</v>
      </c>
      <c r="AW98" t="e">
        <f t="shared" si="186"/>
        <v>#DIV/0!</v>
      </c>
      <c r="AX98" t="e">
        <f t="shared" si="186"/>
        <v>#DIV/0!</v>
      </c>
      <c r="AY98" t="e">
        <f t="shared" si="186"/>
        <v>#DIV/0!</v>
      </c>
      <c r="AZ98" t="e">
        <f t="shared" si="186"/>
        <v>#DIV/0!</v>
      </c>
      <c r="BA98" t="e">
        <f t="shared" si="186"/>
        <v>#DIV/0!</v>
      </c>
      <c r="BB98" t="e">
        <f t="shared" si="186"/>
        <v>#DIV/0!</v>
      </c>
      <c r="BC98" t="e">
        <f t="shared" si="186"/>
        <v>#DIV/0!</v>
      </c>
      <c r="BD98" t="e">
        <f t="shared" si="186"/>
        <v>#DIV/0!</v>
      </c>
      <c r="BE98" t="e">
        <f t="shared" si="186"/>
        <v>#DIV/0!</v>
      </c>
      <c r="BF98" t="e">
        <f t="shared" si="186"/>
        <v>#DIV/0!</v>
      </c>
      <c r="BG98" t="e">
        <f t="shared" si="186"/>
        <v>#DIV/0!</v>
      </c>
      <c r="BH98" t="e">
        <f t="shared" si="186"/>
        <v>#DIV/0!</v>
      </c>
      <c r="BK98">
        <f t="shared" si="183"/>
        <v>0</v>
      </c>
      <c r="BL98">
        <f t="shared" si="37"/>
        <v>0</v>
      </c>
      <c r="BM98">
        <f t="shared" si="38"/>
        <v>0</v>
      </c>
      <c r="BN98">
        <f t="shared" si="115"/>
        <v>4.1000000000000002E-2</v>
      </c>
      <c r="BO98">
        <f t="shared" ref="BO98:BO129" si="187">INDEX($M$7:$M$30,MATCH(BP98,$H$7:$H$30,0))</f>
        <v>0.56000000000000005</v>
      </c>
      <c r="BP98" t="str">
        <f t="shared" ref="BP98:BP161" si="188">"-"&amp;E98&amp;"-"&amp;"Total"</f>
        <v>-LT-Total</v>
      </c>
    </row>
    <row r="99" spans="1:68" hidden="1" x14ac:dyDescent="0.25">
      <c r="A99" t="str">
        <f t="shared" si="185"/>
        <v>passenger-LV-BEV</v>
      </c>
      <c r="B99" s="1">
        <v>65</v>
      </c>
      <c r="C99" t="s">
        <v>10</v>
      </c>
      <c r="D99" t="s">
        <v>27</v>
      </c>
      <c r="E99" t="s">
        <v>28</v>
      </c>
      <c r="F99" t="s">
        <v>29</v>
      </c>
      <c r="G99">
        <v>6.7343992155966832E-3</v>
      </c>
      <c r="H99">
        <f t="shared" ref="H99:Y99" si="189">IF(G99=0,0.0000001,$G99)*((INDEX($L$7:$L$29,MATCH($A99,$H$7:$H$29,0))/($G99+0.00001))^((H$33-$G$33)/($Y$33-$G$33)))</f>
        <v>8.000928931825399E-3</v>
      </c>
      <c r="I99">
        <f t="shared" si="189"/>
        <v>9.5056532472657784E-3</v>
      </c>
      <c r="J99">
        <f t="shared" si="189"/>
        <v>1.1293369110908918E-2</v>
      </c>
      <c r="K99">
        <f t="shared" si="189"/>
        <v>1.3417298375776283E-2</v>
      </c>
      <c r="L99">
        <f t="shared" si="189"/>
        <v>1.5940672259681425E-2</v>
      </c>
      <c r="M99">
        <f t="shared" si="189"/>
        <v>1.8938613793469818E-2</v>
      </c>
      <c r="N99">
        <f t="shared" si="189"/>
        <v>2.250037429885491E-2</v>
      </c>
      <c r="O99">
        <f t="shared" si="189"/>
        <v>2.6731990477736823E-2</v>
      </c>
      <c r="P99">
        <f t="shared" si="189"/>
        <v>3.1759441216859211E-2</v>
      </c>
      <c r="Q99">
        <f t="shared" si="189"/>
        <v>3.7732398088618911E-2</v>
      </c>
      <c r="R99">
        <f t="shared" si="189"/>
        <v>4.4828681203693085E-2</v>
      </c>
      <c r="S99">
        <f t="shared" si="189"/>
        <v>5.3259553070084245E-2</v>
      </c>
      <c r="T99">
        <f t="shared" si="189"/>
        <v>6.3276008061362271E-2</v>
      </c>
      <c r="U99">
        <f t="shared" si="189"/>
        <v>7.5176244737031703E-2</v>
      </c>
      <c r="V99">
        <f t="shared" si="189"/>
        <v>8.9314543472488739E-2</v>
      </c>
      <c r="W99">
        <f t="shared" si="189"/>
        <v>0.10611181369331651</v>
      </c>
      <c r="X99">
        <f t="shared" si="189"/>
        <v>0.12606812471424003</v>
      </c>
      <c r="Y99">
        <f t="shared" si="189"/>
        <v>0.14977759323669168</v>
      </c>
      <c r="Z99">
        <f t="shared" ref="Z99:AN99" si="190">IF(Y99=0,0.0000001,$Y99)*((INDEX($M$7:$M$29,MATCH($A99,$H$7:$H$28,0))/IF(Y99=0,0.0000001,$Y99))^((Z$33-$Y$33)/($AN$33-$Y$33)))</f>
        <v>0.16429605715479581</v>
      </c>
      <c r="AA99">
        <f t="shared" si="190"/>
        <v>0.18022184636092345</v>
      </c>
      <c r="AB99">
        <f t="shared" si="190"/>
        <v>0.19769137779818108</v>
      </c>
      <c r="AC99">
        <f t="shared" si="190"/>
        <v>0.21685429177922949</v>
      </c>
      <c r="AD99">
        <f t="shared" si="190"/>
        <v>0.23787473377356311</v>
      </c>
      <c r="AE99">
        <f t="shared" si="190"/>
        <v>0.26093276044289576</v>
      </c>
      <c r="AF99">
        <f t="shared" si="190"/>
        <v>0.28622588196845555</v>
      </c>
      <c r="AG99">
        <f t="shared" si="190"/>
        <v>0.3139707538814363</v>
      </c>
      <c r="AH99">
        <f t="shared" si="190"/>
        <v>0.34440503288847074</v>
      </c>
      <c r="AI99">
        <f t="shared" si="190"/>
        <v>0.37778941258873017</v>
      </c>
      <c r="AJ99">
        <f t="shared" si="190"/>
        <v>0.41440985652017648</v>
      </c>
      <c r="AK99">
        <f t="shared" si="190"/>
        <v>0.45458004766276577</v>
      </c>
      <c r="AL99">
        <f t="shared" si="190"/>
        <v>0.49864407538053224</v>
      </c>
      <c r="AM99">
        <f t="shared" si="190"/>
        <v>0.54697938281832825</v>
      </c>
      <c r="AN99">
        <f t="shared" si="190"/>
        <v>0.6</v>
      </c>
      <c r="AO99">
        <f t="shared" ref="AO99:BH99" si="191">IF(AN99=0,0.0000001,$G99)*((INDEX($N$7:$N$29,MATCH($A99,$H$7:$H$29,0))/($G99+0.00001))^((AO$33-$G$33)/($Y$33-$G$33)))</f>
        <v>0.55937404832348581</v>
      </c>
      <c r="AP99">
        <f t="shared" si="191"/>
        <v>0.63702335730193349</v>
      </c>
      <c r="AQ99">
        <f t="shared" si="191"/>
        <v>0.7254515274072092</v>
      </c>
      <c r="AR99">
        <f t="shared" si="191"/>
        <v>0.82615482240160432</v>
      </c>
      <c r="AS99">
        <f t="shared" si="191"/>
        <v>0.94083720936782844</v>
      </c>
      <c r="AT99">
        <f t="shared" si="191"/>
        <v>1.0714391909713346</v>
      </c>
      <c r="AU99">
        <f t="shared" si="191"/>
        <v>1.2201706400628711</v>
      </c>
      <c r="AV99">
        <f t="shared" si="191"/>
        <v>1.3895481922046558</v>
      </c>
      <c r="AW99">
        <f t="shared" si="191"/>
        <v>1.5824378288267429</v>
      </c>
      <c r="AX99">
        <f t="shared" si="191"/>
        <v>1.8021033715490489</v>
      </c>
      <c r="AY99">
        <f t="shared" si="191"/>
        <v>2.05226170822539</v>
      </c>
      <c r="AZ99">
        <f t="shared" si="191"/>
        <v>2.337145685171123</v>
      </c>
      <c r="BA99">
        <f t="shared" si="191"/>
        <v>2.6615757297529381</v>
      </c>
      <c r="BB99">
        <f t="shared" si="191"/>
        <v>3.0310414152428855</v>
      </c>
      <c r="BC99">
        <f t="shared" si="191"/>
        <v>3.4517943480685376</v>
      </c>
      <c r="BD99">
        <f t="shared" si="191"/>
        <v>3.9309539491736545</v>
      </c>
      <c r="BE99">
        <f t="shared" si="191"/>
        <v>4.4766279193806433</v>
      </c>
      <c r="BF99">
        <f t="shared" si="191"/>
        <v>5.0980494271094274</v>
      </c>
      <c r="BG99">
        <f t="shared" si="191"/>
        <v>5.8057333397604713</v>
      </c>
      <c r="BH99">
        <f t="shared" si="191"/>
        <v>6.6116541423015871</v>
      </c>
      <c r="BK99">
        <f t="shared" si="183"/>
        <v>1.3417298375776283E-2</v>
      </c>
      <c r="BL99">
        <f t="shared" ref="BL99:BL162" si="192">(1-BN99)*BK99</f>
        <v>1.2464670191096167E-2</v>
      </c>
      <c r="BM99">
        <f t="shared" ref="BM99:BM162" si="193">(1-BO99)*BL99</f>
        <v>4.3626345668836579E-3</v>
      </c>
      <c r="BN99">
        <f t="shared" ref="BN99:BN105" si="194">INDEX($N$7:$N$30,MATCH(BP99,$H$7:$H$30,0))</f>
        <v>7.1000000000000008E-2</v>
      </c>
      <c r="BO99">
        <f t="shared" si="187"/>
        <v>0.65</v>
      </c>
      <c r="BP99" t="str">
        <f t="shared" si="188"/>
        <v>-LV-Total</v>
      </c>
    </row>
    <row r="100" spans="1:68" hidden="1" x14ac:dyDescent="0.25">
      <c r="A100" t="str">
        <f t="shared" si="185"/>
        <v>passenger-LV-CNG</v>
      </c>
      <c r="B100" s="1">
        <v>66</v>
      </c>
      <c r="C100" t="s">
        <v>10</v>
      </c>
      <c r="D100" t="s">
        <v>27</v>
      </c>
      <c r="E100" t="s">
        <v>28</v>
      </c>
      <c r="F100" t="s">
        <v>45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e">
        <f t="shared" ref="M100:Y101" si="195">($K100*(($BL100/($K100))^((M$33-$K$33)/($BL$33-$K$33))))</f>
        <v>#DIV/0!</v>
      </c>
      <c r="N100" t="e">
        <f t="shared" si="195"/>
        <v>#DIV/0!</v>
      </c>
      <c r="O100" t="e">
        <f t="shared" si="195"/>
        <v>#DIV/0!</v>
      </c>
      <c r="P100" t="e">
        <f t="shared" si="195"/>
        <v>#DIV/0!</v>
      </c>
      <c r="Q100" t="e">
        <f t="shared" si="195"/>
        <v>#DIV/0!</v>
      </c>
      <c r="R100" t="e">
        <f t="shared" si="195"/>
        <v>#DIV/0!</v>
      </c>
      <c r="S100" t="e">
        <f t="shared" si="195"/>
        <v>#DIV/0!</v>
      </c>
      <c r="T100" t="e">
        <f t="shared" si="195"/>
        <v>#DIV/0!</v>
      </c>
      <c r="U100" t="e">
        <f t="shared" si="195"/>
        <v>#DIV/0!</v>
      </c>
      <c r="V100" t="e">
        <f t="shared" si="195"/>
        <v>#DIV/0!</v>
      </c>
      <c r="W100" t="e">
        <f t="shared" si="195"/>
        <v>#DIV/0!</v>
      </c>
      <c r="X100" t="e">
        <f t="shared" si="195"/>
        <v>#DIV/0!</v>
      </c>
      <c r="Y100" t="e">
        <f t="shared" si="195"/>
        <v>#DIV/0!</v>
      </c>
      <c r="Z100" t="e">
        <f t="shared" ref="Z100:AN101" si="196">($Y100*(($BM100/($Y100))^((Z$33-$Y$33)/($BM$33-$Y$33))))</f>
        <v>#DIV/0!</v>
      </c>
      <c r="AA100" t="e">
        <f t="shared" si="196"/>
        <v>#DIV/0!</v>
      </c>
      <c r="AB100" t="e">
        <f t="shared" si="196"/>
        <v>#DIV/0!</v>
      </c>
      <c r="AC100" t="e">
        <f t="shared" si="196"/>
        <v>#DIV/0!</v>
      </c>
      <c r="AD100" t="e">
        <f t="shared" si="196"/>
        <v>#DIV/0!</v>
      </c>
      <c r="AE100" t="e">
        <f t="shared" si="196"/>
        <v>#DIV/0!</v>
      </c>
      <c r="AF100" t="e">
        <f t="shared" si="196"/>
        <v>#DIV/0!</v>
      </c>
      <c r="AG100" t="e">
        <f t="shared" si="196"/>
        <v>#DIV/0!</v>
      </c>
      <c r="AH100" t="e">
        <f t="shared" si="196"/>
        <v>#DIV/0!</v>
      </c>
      <c r="AI100" t="e">
        <f t="shared" si="196"/>
        <v>#DIV/0!</v>
      </c>
      <c r="AJ100" t="e">
        <f t="shared" si="196"/>
        <v>#DIV/0!</v>
      </c>
      <c r="AK100" t="e">
        <f t="shared" si="196"/>
        <v>#DIV/0!</v>
      </c>
      <c r="AL100" t="e">
        <f t="shared" si="196"/>
        <v>#DIV/0!</v>
      </c>
      <c r="AM100" t="e">
        <f t="shared" si="196"/>
        <v>#DIV/0!</v>
      </c>
      <c r="AN100" t="e">
        <f t="shared" si="196"/>
        <v>#DIV/0!</v>
      </c>
      <c r="AO100" t="e">
        <f t="shared" ref="AO100:BH100" si="197">AN100</f>
        <v>#DIV/0!</v>
      </c>
      <c r="AP100" t="e">
        <f t="shared" si="197"/>
        <v>#DIV/0!</v>
      </c>
      <c r="AQ100" t="e">
        <f t="shared" si="197"/>
        <v>#DIV/0!</v>
      </c>
      <c r="AR100" t="e">
        <f t="shared" si="197"/>
        <v>#DIV/0!</v>
      </c>
      <c r="AS100" t="e">
        <f t="shared" si="197"/>
        <v>#DIV/0!</v>
      </c>
      <c r="AT100" t="e">
        <f t="shared" si="197"/>
        <v>#DIV/0!</v>
      </c>
      <c r="AU100" t="e">
        <f t="shared" si="197"/>
        <v>#DIV/0!</v>
      </c>
      <c r="AV100" t="e">
        <f t="shared" si="197"/>
        <v>#DIV/0!</v>
      </c>
      <c r="AW100" t="e">
        <f t="shared" si="197"/>
        <v>#DIV/0!</v>
      </c>
      <c r="AX100" t="e">
        <f t="shared" si="197"/>
        <v>#DIV/0!</v>
      </c>
      <c r="AY100" t="e">
        <f t="shared" si="197"/>
        <v>#DIV/0!</v>
      </c>
      <c r="AZ100" t="e">
        <f t="shared" si="197"/>
        <v>#DIV/0!</v>
      </c>
      <c r="BA100" t="e">
        <f t="shared" si="197"/>
        <v>#DIV/0!</v>
      </c>
      <c r="BB100" t="e">
        <f t="shared" si="197"/>
        <v>#DIV/0!</v>
      </c>
      <c r="BC100" t="e">
        <f t="shared" si="197"/>
        <v>#DIV/0!</v>
      </c>
      <c r="BD100" t="e">
        <f t="shared" si="197"/>
        <v>#DIV/0!</v>
      </c>
      <c r="BE100" t="e">
        <f t="shared" si="197"/>
        <v>#DIV/0!</v>
      </c>
      <c r="BF100" t="e">
        <f t="shared" si="197"/>
        <v>#DIV/0!</v>
      </c>
      <c r="BG100" t="e">
        <f t="shared" si="197"/>
        <v>#DIV/0!</v>
      </c>
      <c r="BH100" t="e">
        <f t="shared" si="197"/>
        <v>#DIV/0!</v>
      </c>
      <c r="BK100">
        <f t="shared" si="183"/>
        <v>0</v>
      </c>
      <c r="BL100">
        <f t="shared" si="192"/>
        <v>0</v>
      </c>
      <c r="BM100">
        <f t="shared" si="193"/>
        <v>0</v>
      </c>
      <c r="BN100">
        <f t="shared" si="194"/>
        <v>7.1000000000000008E-2</v>
      </c>
      <c r="BO100">
        <f t="shared" si="187"/>
        <v>0.65</v>
      </c>
      <c r="BP100" t="str">
        <f t="shared" si="188"/>
        <v>-LV-Total</v>
      </c>
    </row>
    <row r="101" spans="1:68" hidden="1" x14ac:dyDescent="0.25">
      <c r="A101" t="str">
        <f t="shared" si="185"/>
        <v>passenger-LV-D</v>
      </c>
      <c r="B101" s="1">
        <v>67</v>
      </c>
      <c r="C101" t="s">
        <v>10</v>
      </c>
      <c r="D101" t="s">
        <v>27</v>
      </c>
      <c r="E101" t="s">
        <v>28</v>
      </c>
      <c r="F101" t="s">
        <v>46</v>
      </c>
      <c r="G101">
        <v>6.0728659204447373E-2</v>
      </c>
      <c r="H101">
        <v>5.1823170682444783E-2</v>
      </c>
      <c r="I101">
        <v>4.2886175271318792E-2</v>
      </c>
      <c r="J101">
        <v>3.3917505471579158E-2</v>
      </c>
      <c r="K101">
        <v>3.2727648664835032E-2</v>
      </c>
      <c r="L101">
        <v>3.1542086220238713E-2</v>
      </c>
      <c r="M101">
        <f t="shared" si="195"/>
        <v>3.2385128200235105E-2</v>
      </c>
      <c r="N101">
        <f t="shared" si="195"/>
        <v>3.2215214601312249E-2</v>
      </c>
      <c r="O101">
        <f t="shared" si="195"/>
        <v>3.2046192480444408E-2</v>
      </c>
      <c r="P101">
        <f t="shared" si="195"/>
        <v>3.1878057160353648E-2</v>
      </c>
      <c r="Q101">
        <f t="shared" si="195"/>
        <v>3.1710803988302144E-2</v>
      </c>
      <c r="R101">
        <f t="shared" si="195"/>
        <v>3.1544428335963354E-2</v>
      </c>
      <c r="S101">
        <f t="shared" si="195"/>
        <v>3.1378925599293984E-2</v>
      </c>
      <c r="T101">
        <f t="shared" si="195"/>
        <v>3.1214291198406553E-2</v>
      </c>
      <c r="U101">
        <f t="shared" si="195"/>
        <v>3.1050520577442682E-2</v>
      </c>
      <c r="V101">
        <f t="shared" si="195"/>
        <v>3.0887609204447008E-2</v>
      </c>
      <c r="W101">
        <f t="shared" si="195"/>
        <v>3.0725552571241769E-2</v>
      </c>
      <c r="X101">
        <f t="shared" si="195"/>
        <v>3.0564346193302065E-2</v>
      </c>
      <c r="Y101">
        <f t="shared" si="195"/>
        <v>3.0403985609631746E-2</v>
      </c>
      <c r="Z101">
        <f t="shared" si="196"/>
        <v>2.8348824451694229E-2</v>
      </c>
      <c r="AA101">
        <f t="shared" si="196"/>
        <v>2.6432582165753449E-2</v>
      </c>
      <c r="AB101">
        <f t="shared" si="196"/>
        <v>2.4645868513519669E-2</v>
      </c>
      <c r="AC101">
        <f t="shared" si="196"/>
        <v>2.2979927991018733E-2</v>
      </c>
      <c r="AD101">
        <f t="shared" si="196"/>
        <v>2.1426596923647703E-2</v>
      </c>
      <c r="AE101">
        <f t="shared" si="196"/>
        <v>1.9978263461395494E-2</v>
      </c>
      <c r="AF101">
        <f t="shared" si="196"/>
        <v>1.8627830278191537E-2</v>
      </c>
      <c r="AG101">
        <f t="shared" si="196"/>
        <v>1.7368679792596521E-2</v>
      </c>
      <c r="AH101">
        <f t="shared" si="196"/>
        <v>1.6194641739404884E-2</v>
      </c>
      <c r="AI101">
        <f t="shared" si="196"/>
        <v>1.5099962933248796E-2</v>
      </c>
      <c r="AJ101">
        <f t="shared" si="196"/>
        <v>1.4079279076035081E-2</v>
      </c>
      <c r="AK101">
        <f t="shared" si="196"/>
        <v>1.3127588470061921E-2</v>
      </c>
      <c r="AL101">
        <f t="shared" si="196"/>
        <v>1.2240227508000657E-2</v>
      </c>
      <c r="AM101">
        <f t="shared" si="196"/>
        <v>1.141284781963532E-2</v>
      </c>
      <c r="AN101">
        <f t="shared" si="196"/>
        <v>1.0641394963371111E-2</v>
      </c>
      <c r="AO101">
        <f t="shared" ref="AO101:BH101" si="198">AN101</f>
        <v>1.0641394963371111E-2</v>
      </c>
      <c r="AP101">
        <f t="shared" si="198"/>
        <v>1.0641394963371111E-2</v>
      </c>
      <c r="AQ101">
        <f t="shared" si="198"/>
        <v>1.0641394963371111E-2</v>
      </c>
      <c r="AR101">
        <f t="shared" si="198"/>
        <v>1.0641394963371111E-2</v>
      </c>
      <c r="AS101">
        <f t="shared" si="198"/>
        <v>1.0641394963371111E-2</v>
      </c>
      <c r="AT101">
        <f t="shared" si="198"/>
        <v>1.0641394963371111E-2</v>
      </c>
      <c r="AU101">
        <f t="shared" si="198"/>
        <v>1.0641394963371111E-2</v>
      </c>
      <c r="AV101">
        <f t="shared" si="198"/>
        <v>1.0641394963371111E-2</v>
      </c>
      <c r="AW101">
        <f t="shared" si="198"/>
        <v>1.0641394963371111E-2</v>
      </c>
      <c r="AX101">
        <f t="shared" si="198"/>
        <v>1.0641394963371111E-2</v>
      </c>
      <c r="AY101">
        <f t="shared" si="198"/>
        <v>1.0641394963371111E-2</v>
      </c>
      <c r="AZ101">
        <f t="shared" si="198"/>
        <v>1.0641394963371111E-2</v>
      </c>
      <c r="BA101">
        <f t="shared" si="198"/>
        <v>1.0641394963371111E-2</v>
      </c>
      <c r="BB101">
        <f t="shared" si="198"/>
        <v>1.0641394963371111E-2</v>
      </c>
      <c r="BC101">
        <f t="shared" si="198"/>
        <v>1.0641394963371111E-2</v>
      </c>
      <c r="BD101">
        <f t="shared" si="198"/>
        <v>1.0641394963371111E-2</v>
      </c>
      <c r="BE101">
        <f t="shared" si="198"/>
        <v>1.0641394963371111E-2</v>
      </c>
      <c r="BF101">
        <f t="shared" si="198"/>
        <v>1.0641394963371111E-2</v>
      </c>
      <c r="BG101">
        <f t="shared" si="198"/>
        <v>1.0641394963371111E-2</v>
      </c>
      <c r="BH101">
        <f t="shared" si="198"/>
        <v>1.0641394963371111E-2</v>
      </c>
      <c r="BK101">
        <f t="shared" si="183"/>
        <v>3.2727648664835032E-2</v>
      </c>
      <c r="BL101">
        <f t="shared" si="192"/>
        <v>3.0403985609631746E-2</v>
      </c>
      <c r="BM101">
        <f t="shared" si="193"/>
        <v>1.0641394963371111E-2</v>
      </c>
      <c r="BN101">
        <f t="shared" si="194"/>
        <v>7.1000000000000008E-2</v>
      </c>
      <c r="BO101">
        <f t="shared" si="187"/>
        <v>0.65</v>
      </c>
      <c r="BP101" t="str">
        <f t="shared" si="188"/>
        <v>-LV-Total</v>
      </c>
    </row>
    <row r="102" spans="1:68" hidden="1" x14ac:dyDescent="0.25">
      <c r="A102" t="str">
        <f t="shared" si="185"/>
        <v>passenger-LV-FCEV</v>
      </c>
      <c r="B102" s="1">
        <v>68</v>
      </c>
      <c r="C102" t="s">
        <v>10</v>
      </c>
      <c r="D102" t="s">
        <v>27</v>
      </c>
      <c r="E102" t="s">
        <v>28</v>
      </c>
      <c r="F102" t="s">
        <v>30</v>
      </c>
      <c r="G102">
        <v>0</v>
      </c>
      <c r="H102">
        <f t="shared" ref="H102:Y102" si="199">IF(G102=0,0.0000001,$G102)*((INDEX($L$7:$L$29,MATCH($A102,$H$7:$H$29,0))/($G102+0.00001))^((H$33-$G$33)/($Y$33-$G$33)))</f>
        <v>1.4677992676220693E-7</v>
      </c>
      <c r="I102">
        <f t="shared" si="199"/>
        <v>0</v>
      </c>
      <c r="J102">
        <f t="shared" si="199"/>
        <v>3.1622776601683792E-7</v>
      </c>
      <c r="K102">
        <f t="shared" si="199"/>
        <v>0</v>
      </c>
      <c r="L102">
        <f t="shared" si="199"/>
        <v>6.8129206905796116E-7</v>
      </c>
      <c r="M102">
        <f t="shared" si="199"/>
        <v>0</v>
      </c>
      <c r="N102">
        <f t="shared" si="199"/>
        <v>1.4677992676220692E-6</v>
      </c>
      <c r="O102">
        <f t="shared" si="199"/>
        <v>0</v>
      </c>
      <c r="P102">
        <f t="shared" si="199"/>
        <v>3.1622776601683792E-6</v>
      </c>
      <c r="Q102">
        <f t="shared" si="199"/>
        <v>0</v>
      </c>
      <c r="R102">
        <f t="shared" si="199"/>
        <v>6.8129206905796118E-6</v>
      </c>
      <c r="S102">
        <f t="shared" si="199"/>
        <v>0</v>
      </c>
      <c r="T102">
        <f t="shared" si="199"/>
        <v>1.4677992676220697E-5</v>
      </c>
      <c r="U102">
        <f t="shared" si="199"/>
        <v>0</v>
      </c>
      <c r="V102">
        <f t="shared" si="199"/>
        <v>3.1622776601683795E-5</v>
      </c>
      <c r="W102">
        <f t="shared" si="199"/>
        <v>0</v>
      </c>
      <c r="X102">
        <f t="shared" si="199"/>
        <v>6.8129206905796083E-5</v>
      </c>
      <c r="Y102">
        <f t="shared" si="199"/>
        <v>0</v>
      </c>
      <c r="Z102">
        <f t="shared" ref="Z102:AN102" si="200">IF(Y102=0,0.0000001,$Y102)*((INDEX($M$7:$M$29,MATCH($A102,$H$7:$H$28,0))/IF(Y102=0,0.0000001,$Y102))^((Z$33-$Y$33)/($AN$33-$Y$33)))</f>
        <v>2.3984536691034198E-7</v>
      </c>
      <c r="AA102" t="e">
        <f t="shared" si="200"/>
        <v>#DIV/0!</v>
      </c>
      <c r="AB102" t="e">
        <f t="shared" si="200"/>
        <v>#DIV/0!</v>
      </c>
      <c r="AC102" t="e">
        <f t="shared" si="200"/>
        <v>#DIV/0!</v>
      </c>
      <c r="AD102" t="e">
        <f t="shared" si="200"/>
        <v>#DIV/0!</v>
      </c>
      <c r="AE102" t="e">
        <f t="shared" si="200"/>
        <v>#DIV/0!</v>
      </c>
      <c r="AF102" t="e">
        <f t="shared" si="200"/>
        <v>#DIV/0!</v>
      </c>
      <c r="AG102" t="e">
        <f t="shared" si="200"/>
        <v>#DIV/0!</v>
      </c>
      <c r="AH102" t="e">
        <f t="shared" si="200"/>
        <v>#DIV/0!</v>
      </c>
      <c r="AI102" t="e">
        <f t="shared" si="200"/>
        <v>#DIV/0!</v>
      </c>
      <c r="AJ102" t="e">
        <f t="shared" si="200"/>
        <v>#DIV/0!</v>
      </c>
      <c r="AK102" t="e">
        <f t="shared" si="200"/>
        <v>#DIV/0!</v>
      </c>
      <c r="AL102" t="e">
        <f t="shared" si="200"/>
        <v>#DIV/0!</v>
      </c>
      <c r="AM102" t="e">
        <f t="shared" si="200"/>
        <v>#DIV/0!</v>
      </c>
      <c r="AN102" t="e">
        <f t="shared" si="200"/>
        <v>#DIV/0!</v>
      </c>
      <c r="AO102" t="e">
        <f t="shared" ref="AO102:BH102" si="201">IF(AN102=0,0.0000001,$G102)*((INDEX($N$7:$N$29,MATCH($A102,$H$7:$H$29,0))/($G102+0.00001))^((AO$33-$G$33)/($Y$33-$G$33)))</f>
        <v>#DIV/0!</v>
      </c>
      <c r="AP102" t="e">
        <f t="shared" si="201"/>
        <v>#DIV/0!</v>
      </c>
      <c r="AQ102" t="e">
        <f t="shared" si="201"/>
        <v>#DIV/0!</v>
      </c>
      <c r="AR102" t="e">
        <f t="shared" si="201"/>
        <v>#DIV/0!</v>
      </c>
      <c r="AS102" t="e">
        <f t="shared" si="201"/>
        <v>#DIV/0!</v>
      </c>
      <c r="AT102" t="e">
        <f t="shared" si="201"/>
        <v>#DIV/0!</v>
      </c>
      <c r="AU102" t="e">
        <f t="shared" si="201"/>
        <v>#DIV/0!</v>
      </c>
      <c r="AV102" t="e">
        <f t="shared" si="201"/>
        <v>#DIV/0!</v>
      </c>
      <c r="AW102" t="e">
        <f t="shared" si="201"/>
        <v>#DIV/0!</v>
      </c>
      <c r="AX102" t="e">
        <f t="shared" si="201"/>
        <v>#DIV/0!</v>
      </c>
      <c r="AY102" t="e">
        <f t="shared" si="201"/>
        <v>#DIV/0!</v>
      </c>
      <c r="AZ102" t="e">
        <f t="shared" si="201"/>
        <v>#DIV/0!</v>
      </c>
      <c r="BA102" t="e">
        <f t="shared" si="201"/>
        <v>#DIV/0!</v>
      </c>
      <c r="BB102" t="e">
        <f t="shared" si="201"/>
        <v>#DIV/0!</v>
      </c>
      <c r="BC102" t="e">
        <f t="shared" si="201"/>
        <v>#DIV/0!</v>
      </c>
      <c r="BD102" t="e">
        <f t="shared" si="201"/>
        <v>#DIV/0!</v>
      </c>
      <c r="BE102" t="e">
        <f t="shared" si="201"/>
        <v>#DIV/0!</v>
      </c>
      <c r="BF102" t="e">
        <f t="shared" si="201"/>
        <v>#DIV/0!</v>
      </c>
      <c r="BG102" t="e">
        <f t="shared" si="201"/>
        <v>#DIV/0!</v>
      </c>
      <c r="BH102" t="e">
        <f t="shared" si="201"/>
        <v>#DIV/0!</v>
      </c>
      <c r="BK102">
        <f>G102</f>
        <v>0</v>
      </c>
      <c r="BL102">
        <f t="shared" si="192"/>
        <v>0</v>
      </c>
      <c r="BM102">
        <f t="shared" si="193"/>
        <v>0</v>
      </c>
      <c r="BN102">
        <f t="shared" si="194"/>
        <v>7.1000000000000008E-2</v>
      </c>
      <c r="BO102">
        <f t="shared" si="187"/>
        <v>0.65</v>
      </c>
      <c r="BP102" t="str">
        <f t="shared" si="188"/>
        <v>-LV-Total</v>
      </c>
    </row>
    <row r="103" spans="1:68" hidden="1" x14ac:dyDescent="0.25">
      <c r="A103" t="str">
        <f t="shared" si="185"/>
        <v>passenger-LV-G</v>
      </c>
      <c r="B103" s="1">
        <v>69</v>
      </c>
      <c r="C103" t="s">
        <v>10</v>
      </c>
      <c r="D103" t="s">
        <v>27</v>
      </c>
      <c r="E103" t="s">
        <v>28</v>
      </c>
      <c r="F103" t="s">
        <v>47</v>
      </c>
      <c r="G103">
        <v>0.92966972602174636</v>
      </c>
      <c r="H103">
        <v>0.93402755299583684</v>
      </c>
      <c r="I103">
        <v>0.93840079760490114</v>
      </c>
      <c r="J103">
        <v>0.94278954181342511</v>
      </c>
      <c r="K103">
        <v>0.94091384433959091</v>
      </c>
      <c r="L103">
        <v>0.9390449165242456</v>
      </c>
      <c r="M103">
        <f t="shared" ref="M103:Y105" si="202">($K103*(($BL103/($K103))^((M$33-$K$33)/($BL$33-$K$33))))</f>
        <v>0.93106644435029728</v>
      </c>
      <c r="N103">
        <f t="shared" si="202"/>
        <v>0.92618145981610878</v>
      </c>
      <c r="O103">
        <f t="shared" si="202"/>
        <v>0.92132210511107382</v>
      </c>
      <c r="P103">
        <f t="shared" si="202"/>
        <v>0.91648824576431775</v>
      </c>
      <c r="Q103">
        <f t="shared" si="202"/>
        <v>0.91167974801048857</v>
      </c>
      <c r="R103">
        <f t="shared" si="202"/>
        <v>0.90689647878605439</v>
      </c>
      <c r="S103">
        <f t="shared" si="202"/>
        <v>0.90213830572562237</v>
      </c>
      <c r="T103">
        <f t="shared" si="202"/>
        <v>0.89740509715827488</v>
      </c>
      <c r="U103">
        <f t="shared" si="202"/>
        <v>0.89269672210392614</v>
      </c>
      <c r="V103">
        <f t="shared" si="202"/>
        <v>0.88801305026969801</v>
      </c>
      <c r="W103">
        <f t="shared" si="202"/>
        <v>0.88335395204631395</v>
      </c>
      <c r="X103">
        <f t="shared" si="202"/>
        <v>0.87871929850451258</v>
      </c>
      <c r="Y103">
        <f t="shared" si="202"/>
        <v>0.87410896139147998</v>
      </c>
      <c r="Z103">
        <f t="shared" ref="Z103:AN105" si="203">($Y103*(($BM103/($Y103))^((Z$33-$Y$33)/($BM$33-$Y$33))))</f>
        <v>0.81502345831560108</v>
      </c>
      <c r="AA103">
        <f t="shared" si="203"/>
        <v>0.75993184710896033</v>
      </c>
      <c r="AB103">
        <f t="shared" si="203"/>
        <v>0.70856416015796786</v>
      </c>
      <c r="AC103">
        <f t="shared" si="203"/>
        <v>0.66066867834317722</v>
      </c>
      <c r="AD103">
        <f t="shared" si="203"/>
        <v>0.61601069753007365</v>
      </c>
      <c r="AE103">
        <f t="shared" si="203"/>
        <v>0.57437137843906794</v>
      </c>
      <c r="AF103">
        <f t="shared" si="203"/>
        <v>0.53554667425867086</v>
      </c>
      <c r="AG103">
        <f t="shared" si="203"/>
        <v>0.49934633074678714</v>
      </c>
      <c r="AH103">
        <f t="shared" si="203"/>
        <v>0.4655929539202861</v>
      </c>
      <c r="AI103">
        <f t="shared" si="203"/>
        <v>0.43412114076420971</v>
      </c>
      <c r="AJ103">
        <f t="shared" si="203"/>
        <v>0.4047766687008007</v>
      </c>
      <c r="AK103">
        <f t="shared" si="203"/>
        <v>0.37741573984646998</v>
      </c>
      <c r="AL103">
        <f t="shared" si="203"/>
        <v>0.3519042763533089</v>
      </c>
      <c r="AM103">
        <f t="shared" si="203"/>
        <v>0.32811726338207792</v>
      </c>
      <c r="AN103">
        <f t="shared" si="203"/>
        <v>0.30593813648701795</v>
      </c>
      <c r="AO103">
        <f t="shared" ref="AO103:BH103" si="204">AN103</f>
        <v>0.30593813648701795</v>
      </c>
      <c r="AP103">
        <f t="shared" si="204"/>
        <v>0.30593813648701795</v>
      </c>
      <c r="AQ103">
        <f t="shared" si="204"/>
        <v>0.30593813648701795</v>
      </c>
      <c r="AR103">
        <f t="shared" si="204"/>
        <v>0.30593813648701795</v>
      </c>
      <c r="AS103">
        <f t="shared" si="204"/>
        <v>0.30593813648701795</v>
      </c>
      <c r="AT103">
        <f t="shared" si="204"/>
        <v>0.30593813648701795</v>
      </c>
      <c r="AU103">
        <f t="shared" si="204"/>
        <v>0.30593813648701795</v>
      </c>
      <c r="AV103">
        <f t="shared" si="204"/>
        <v>0.30593813648701795</v>
      </c>
      <c r="AW103">
        <f t="shared" si="204"/>
        <v>0.30593813648701795</v>
      </c>
      <c r="AX103">
        <f t="shared" si="204"/>
        <v>0.30593813648701795</v>
      </c>
      <c r="AY103">
        <f t="shared" si="204"/>
        <v>0.30593813648701795</v>
      </c>
      <c r="AZ103">
        <f t="shared" si="204"/>
        <v>0.30593813648701795</v>
      </c>
      <c r="BA103">
        <f t="shared" si="204"/>
        <v>0.30593813648701795</v>
      </c>
      <c r="BB103">
        <f t="shared" si="204"/>
        <v>0.30593813648701795</v>
      </c>
      <c r="BC103">
        <f t="shared" si="204"/>
        <v>0.30593813648701795</v>
      </c>
      <c r="BD103">
        <f t="shared" si="204"/>
        <v>0.30593813648701795</v>
      </c>
      <c r="BE103">
        <f t="shared" si="204"/>
        <v>0.30593813648701795</v>
      </c>
      <c r="BF103">
        <f t="shared" si="204"/>
        <v>0.30593813648701795</v>
      </c>
      <c r="BG103">
        <f t="shared" si="204"/>
        <v>0.30593813648701795</v>
      </c>
      <c r="BH103">
        <f t="shared" si="204"/>
        <v>0.30593813648701795</v>
      </c>
      <c r="BK103">
        <f t="shared" ref="BK103:BK108" si="205">K103</f>
        <v>0.94091384433959091</v>
      </c>
      <c r="BL103">
        <f t="shared" si="192"/>
        <v>0.87410896139147998</v>
      </c>
      <c r="BM103">
        <f t="shared" si="193"/>
        <v>0.30593813648701795</v>
      </c>
      <c r="BN103">
        <f t="shared" si="194"/>
        <v>7.1000000000000008E-2</v>
      </c>
      <c r="BO103">
        <f t="shared" si="187"/>
        <v>0.65</v>
      </c>
      <c r="BP103" t="str">
        <f t="shared" si="188"/>
        <v>-LV-Total</v>
      </c>
    </row>
    <row r="104" spans="1:68" hidden="1" x14ac:dyDescent="0.25">
      <c r="A104" t="str">
        <f t="shared" si="185"/>
        <v>passenger-LV-LPG</v>
      </c>
      <c r="B104" s="1">
        <v>70</v>
      </c>
      <c r="C104" t="s">
        <v>10</v>
      </c>
      <c r="D104" t="s">
        <v>27</v>
      </c>
      <c r="E104" t="s">
        <v>28</v>
      </c>
      <c r="F104" t="s">
        <v>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e">
        <f t="shared" si="202"/>
        <v>#DIV/0!</v>
      </c>
      <c r="N104" t="e">
        <f t="shared" si="202"/>
        <v>#DIV/0!</v>
      </c>
      <c r="O104" t="e">
        <f t="shared" si="202"/>
        <v>#DIV/0!</v>
      </c>
      <c r="P104" t="e">
        <f t="shared" si="202"/>
        <v>#DIV/0!</v>
      </c>
      <c r="Q104" t="e">
        <f t="shared" si="202"/>
        <v>#DIV/0!</v>
      </c>
      <c r="R104" t="e">
        <f t="shared" si="202"/>
        <v>#DIV/0!</v>
      </c>
      <c r="S104" t="e">
        <f t="shared" si="202"/>
        <v>#DIV/0!</v>
      </c>
      <c r="T104" t="e">
        <f t="shared" si="202"/>
        <v>#DIV/0!</v>
      </c>
      <c r="U104" t="e">
        <f t="shared" si="202"/>
        <v>#DIV/0!</v>
      </c>
      <c r="V104" t="e">
        <f t="shared" si="202"/>
        <v>#DIV/0!</v>
      </c>
      <c r="W104" t="e">
        <f t="shared" si="202"/>
        <v>#DIV/0!</v>
      </c>
      <c r="X104" t="e">
        <f t="shared" si="202"/>
        <v>#DIV/0!</v>
      </c>
      <c r="Y104" t="e">
        <f t="shared" si="202"/>
        <v>#DIV/0!</v>
      </c>
      <c r="Z104" t="e">
        <f t="shared" si="203"/>
        <v>#DIV/0!</v>
      </c>
      <c r="AA104" t="e">
        <f t="shared" si="203"/>
        <v>#DIV/0!</v>
      </c>
      <c r="AB104" t="e">
        <f t="shared" si="203"/>
        <v>#DIV/0!</v>
      </c>
      <c r="AC104" t="e">
        <f t="shared" si="203"/>
        <v>#DIV/0!</v>
      </c>
      <c r="AD104" t="e">
        <f t="shared" si="203"/>
        <v>#DIV/0!</v>
      </c>
      <c r="AE104" t="e">
        <f t="shared" si="203"/>
        <v>#DIV/0!</v>
      </c>
      <c r="AF104" t="e">
        <f t="shared" si="203"/>
        <v>#DIV/0!</v>
      </c>
      <c r="AG104" t="e">
        <f t="shared" si="203"/>
        <v>#DIV/0!</v>
      </c>
      <c r="AH104" t="e">
        <f t="shared" si="203"/>
        <v>#DIV/0!</v>
      </c>
      <c r="AI104" t="e">
        <f t="shared" si="203"/>
        <v>#DIV/0!</v>
      </c>
      <c r="AJ104" t="e">
        <f t="shared" si="203"/>
        <v>#DIV/0!</v>
      </c>
      <c r="AK104" t="e">
        <f t="shared" si="203"/>
        <v>#DIV/0!</v>
      </c>
      <c r="AL104" t="e">
        <f t="shared" si="203"/>
        <v>#DIV/0!</v>
      </c>
      <c r="AM104" t="e">
        <f t="shared" si="203"/>
        <v>#DIV/0!</v>
      </c>
      <c r="AN104" t="e">
        <f t="shared" si="203"/>
        <v>#DIV/0!</v>
      </c>
      <c r="AO104" t="e">
        <f t="shared" ref="AO104:BH104" si="206">AN104</f>
        <v>#DIV/0!</v>
      </c>
      <c r="AP104" t="e">
        <f t="shared" si="206"/>
        <v>#DIV/0!</v>
      </c>
      <c r="AQ104" t="e">
        <f t="shared" si="206"/>
        <v>#DIV/0!</v>
      </c>
      <c r="AR104" t="e">
        <f t="shared" si="206"/>
        <v>#DIV/0!</v>
      </c>
      <c r="AS104" t="e">
        <f t="shared" si="206"/>
        <v>#DIV/0!</v>
      </c>
      <c r="AT104" t="e">
        <f t="shared" si="206"/>
        <v>#DIV/0!</v>
      </c>
      <c r="AU104" t="e">
        <f t="shared" si="206"/>
        <v>#DIV/0!</v>
      </c>
      <c r="AV104" t="e">
        <f t="shared" si="206"/>
        <v>#DIV/0!</v>
      </c>
      <c r="AW104" t="e">
        <f t="shared" si="206"/>
        <v>#DIV/0!</v>
      </c>
      <c r="AX104" t="e">
        <f t="shared" si="206"/>
        <v>#DIV/0!</v>
      </c>
      <c r="AY104" t="e">
        <f t="shared" si="206"/>
        <v>#DIV/0!</v>
      </c>
      <c r="AZ104" t="e">
        <f t="shared" si="206"/>
        <v>#DIV/0!</v>
      </c>
      <c r="BA104" t="e">
        <f t="shared" si="206"/>
        <v>#DIV/0!</v>
      </c>
      <c r="BB104" t="e">
        <f t="shared" si="206"/>
        <v>#DIV/0!</v>
      </c>
      <c r="BC104" t="e">
        <f t="shared" si="206"/>
        <v>#DIV/0!</v>
      </c>
      <c r="BD104" t="e">
        <f t="shared" si="206"/>
        <v>#DIV/0!</v>
      </c>
      <c r="BE104" t="e">
        <f t="shared" si="206"/>
        <v>#DIV/0!</v>
      </c>
      <c r="BF104" t="e">
        <f t="shared" si="206"/>
        <v>#DIV/0!</v>
      </c>
      <c r="BG104" t="e">
        <f t="shared" si="206"/>
        <v>#DIV/0!</v>
      </c>
      <c r="BH104" t="e">
        <f t="shared" si="206"/>
        <v>#DIV/0!</v>
      </c>
      <c r="BK104">
        <f t="shared" si="205"/>
        <v>0</v>
      </c>
      <c r="BL104">
        <f t="shared" si="192"/>
        <v>0</v>
      </c>
      <c r="BM104">
        <f t="shared" si="193"/>
        <v>0</v>
      </c>
      <c r="BN104">
        <f t="shared" si="194"/>
        <v>7.1000000000000008E-2</v>
      </c>
      <c r="BO104">
        <f t="shared" si="187"/>
        <v>0.65</v>
      </c>
      <c r="BP104" t="str">
        <f t="shared" si="188"/>
        <v>-LV-Total</v>
      </c>
    </row>
    <row r="105" spans="1:68" hidden="1" x14ac:dyDescent="0.25">
      <c r="A105" t="str">
        <f t="shared" si="185"/>
        <v>passenger-LV-PHEVG</v>
      </c>
      <c r="B105" s="1">
        <v>71</v>
      </c>
      <c r="C105" t="s">
        <v>10</v>
      </c>
      <c r="D105" t="s">
        <v>27</v>
      </c>
      <c r="E105" t="s">
        <v>28</v>
      </c>
      <c r="F105" t="s">
        <v>31</v>
      </c>
      <c r="G105">
        <v>2.867215558209452E-3</v>
      </c>
      <c r="H105">
        <v>4.3084178832605863E-3</v>
      </c>
      <c r="I105">
        <v>5.7547190641181866E-3</v>
      </c>
      <c r="J105">
        <v>7.2061462077347904E-3</v>
      </c>
      <c r="K105">
        <v>8.6317424355363201E-3</v>
      </c>
      <c r="L105">
        <v>1.005219348414987E-2</v>
      </c>
      <c r="M105">
        <f t="shared" si="202"/>
        <v>8.541404493461564E-3</v>
      </c>
      <c r="N105">
        <f t="shared" si="202"/>
        <v>8.4965906897808575E-3</v>
      </c>
      <c r="O105">
        <f t="shared" si="202"/>
        <v>8.4520120086730103E-3</v>
      </c>
      <c r="P105">
        <f t="shared" si="202"/>
        <v>8.4076672165309691E-3</v>
      </c>
      <c r="Q105">
        <f t="shared" si="202"/>
        <v>8.3635550862199929E-3</v>
      </c>
      <c r="R105">
        <f t="shared" si="202"/>
        <v>8.3196743970436939E-3</v>
      </c>
      <c r="S105">
        <f t="shared" si="202"/>
        <v>8.276023934710254E-3</v>
      </c>
      <c r="T105">
        <f t="shared" si="202"/>
        <v>8.2326024912988301E-3</v>
      </c>
      <c r="U105">
        <f t="shared" si="202"/>
        <v>8.1894088652261186E-3</v>
      </c>
      <c r="V105">
        <f t="shared" si="202"/>
        <v>8.1464418612131103E-3</v>
      </c>
      <c r="W105">
        <f t="shared" si="202"/>
        <v>8.103700290252017E-3</v>
      </c>
      <c r="X105">
        <f t="shared" si="202"/>
        <v>8.0611829695733592E-3</v>
      </c>
      <c r="Y105">
        <f t="shared" si="202"/>
        <v>8.0188887226132419E-3</v>
      </c>
      <c r="Z105">
        <f t="shared" si="203"/>
        <v>7.4768509501931301E-3</v>
      </c>
      <c r="AA105">
        <f t="shared" si="203"/>
        <v>6.9714522878658704E-3</v>
      </c>
      <c r="AB105">
        <f t="shared" si="203"/>
        <v>6.5002161104649138E-3</v>
      </c>
      <c r="AC105">
        <f t="shared" si="203"/>
        <v>6.0608332006073604E-3</v>
      </c>
      <c r="AD105">
        <f t="shared" si="203"/>
        <v>5.6511504327441762E-3</v>
      </c>
      <c r="AE105">
        <f t="shared" si="203"/>
        <v>5.2691602221134233E-3</v>
      </c>
      <c r="AF105">
        <f t="shared" si="203"/>
        <v>4.9129906868928038E-3</v>
      </c>
      <c r="AG105">
        <f t="shared" si="203"/>
        <v>4.5808964753427167E-3</v>
      </c>
      <c r="AH105">
        <f t="shared" si="203"/>
        <v>4.2712502129897056E-3</v>
      </c>
      <c r="AI105">
        <f t="shared" si="203"/>
        <v>3.9825345279385993E-3</v>
      </c>
      <c r="AJ105">
        <f t="shared" si="203"/>
        <v>3.7133346152346688E-3</v>
      </c>
      <c r="AK105">
        <f t="shared" si="203"/>
        <v>3.4623313038386278E-3</v>
      </c>
      <c r="AL105">
        <f t="shared" si="203"/>
        <v>3.2282945922403254E-3</v>
      </c>
      <c r="AM105">
        <f t="shared" si="203"/>
        <v>3.0100776210334242E-3</v>
      </c>
      <c r="AN105">
        <f t="shared" si="203"/>
        <v>2.8066110529146346E-3</v>
      </c>
      <c r="AO105">
        <f t="shared" ref="AO105:BH105" si="207">AN105</f>
        <v>2.8066110529146346E-3</v>
      </c>
      <c r="AP105">
        <f t="shared" si="207"/>
        <v>2.8066110529146346E-3</v>
      </c>
      <c r="AQ105">
        <f t="shared" si="207"/>
        <v>2.8066110529146346E-3</v>
      </c>
      <c r="AR105">
        <f t="shared" si="207"/>
        <v>2.8066110529146346E-3</v>
      </c>
      <c r="AS105">
        <f t="shared" si="207"/>
        <v>2.8066110529146346E-3</v>
      </c>
      <c r="AT105">
        <f t="shared" si="207"/>
        <v>2.8066110529146346E-3</v>
      </c>
      <c r="AU105">
        <f t="shared" si="207"/>
        <v>2.8066110529146346E-3</v>
      </c>
      <c r="AV105">
        <f t="shared" si="207"/>
        <v>2.8066110529146346E-3</v>
      </c>
      <c r="AW105">
        <f t="shared" si="207"/>
        <v>2.8066110529146346E-3</v>
      </c>
      <c r="AX105">
        <f t="shared" si="207"/>
        <v>2.8066110529146346E-3</v>
      </c>
      <c r="AY105">
        <f t="shared" si="207"/>
        <v>2.8066110529146346E-3</v>
      </c>
      <c r="AZ105">
        <f t="shared" si="207"/>
        <v>2.8066110529146346E-3</v>
      </c>
      <c r="BA105">
        <f t="shared" si="207"/>
        <v>2.8066110529146346E-3</v>
      </c>
      <c r="BB105">
        <f t="shared" si="207"/>
        <v>2.8066110529146346E-3</v>
      </c>
      <c r="BC105">
        <f t="shared" si="207"/>
        <v>2.8066110529146346E-3</v>
      </c>
      <c r="BD105">
        <f t="shared" si="207"/>
        <v>2.8066110529146346E-3</v>
      </c>
      <c r="BE105">
        <f t="shared" si="207"/>
        <v>2.8066110529146346E-3</v>
      </c>
      <c r="BF105">
        <f t="shared" si="207"/>
        <v>2.8066110529146346E-3</v>
      </c>
      <c r="BG105">
        <f t="shared" si="207"/>
        <v>2.8066110529146346E-3</v>
      </c>
      <c r="BH105">
        <f t="shared" si="207"/>
        <v>2.8066110529146346E-3</v>
      </c>
      <c r="BK105">
        <f t="shared" si="205"/>
        <v>8.6317424355363201E-3</v>
      </c>
      <c r="BL105">
        <f t="shared" si="192"/>
        <v>8.0188887226132419E-3</v>
      </c>
      <c r="BM105">
        <f t="shared" si="193"/>
        <v>2.8066110529146346E-3</v>
      </c>
      <c r="BN105">
        <f t="shared" si="194"/>
        <v>7.1000000000000008E-2</v>
      </c>
      <c r="BO105">
        <f t="shared" si="187"/>
        <v>0.65</v>
      </c>
      <c r="BP105" t="str">
        <f t="shared" si="188"/>
        <v>-LV-Total</v>
      </c>
    </row>
    <row r="106" spans="1:68" hidden="1" x14ac:dyDescent="0.25">
      <c r="A106" t="str">
        <f t="shared" si="185"/>
        <v>freight-HT-BEV</v>
      </c>
      <c r="B106" s="1">
        <v>72</v>
      </c>
      <c r="C106" t="s">
        <v>13</v>
      </c>
      <c r="D106" t="s">
        <v>36</v>
      </c>
      <c r="E106" t="s">
        <v>39</v>
      </c>
      <c r="F106" t="s">
        <v>29</v>
      </c>
      <c r="G106">
        <v>5.6736815409546453E-4</v>
      </c>
      <c r="H106">
        <f>IF(G106=0,0.0000001,$G106)*((INDEX($N$7:$N$29,MATCH($A106,$H$7:$H$29,0))/($G106+0.00001))^((H$33-$G$33)/($Y$33-$G$33)))</f>
        <v>6.9087109134923744E-4</v>
      </c>
      <c r="I106">
        <f>IF(H106=0,0.0000001,$G106)*((INDEX($N$7:$N$29,MATCH($A106,$H$7:$H$29,0))/($G106+0.00001))^((I$33-$G$33)/($Y$33-$G$33)))</f>
        <v>8.4125776432241578E-4</v>
      </c>
      <c r="J106">
        <f>IF(I106=0,0.0000001,$G106)*((INDEX($N$7:$N$29,MATCH($A106,$H$7:$H$29,0))/($G106+0.00001))^((J$33-$G$33)/($Y$33-$G$33)))</f>
        <v>1.0243801410920483E-3</v>
      </c>
      <c r="K106">
        <f>IF(J106=0,0.0000001,$G106)*((INDEX($N$7:$N$29,MATCH($A106,$H$7:$H$29,0))/($G106+0.00001))^((K$33-$G$33)/($Y$33-$G$33)))</f>
        <v>1.2473640279670511E-3</v>
      </c>
      <c r="L106">
        <f t="shared" ref="L106:Y106" si="208">IF(K106=0,0.0000001,K106)*((INDEX($L$7:$L$29,MATCH($A106,$H$7:$H$28,0))/IF(K106=0,0.0000001,K106))^((L$33-$K$33)/($Y$33-$K$33)))</f>
        <v>1.6631417828766423E-3</v>
      </c>
      <c r="M106">
        <f t="shared" si="208"/>
        <v>2.8376144287949505E-3</v>
      </c>
      <c r="N106">
        <f t="shared" si="208"/>
        <v>5.6398830161566637E-3</v>
      </c>
      <c r="O106">
        <f t="shared" si="208"/>
        <v>1.1582234818937179E-2</v>
      </c>
      <c r="P106">
        <f t="shared" si="208"/>
        <v>2.2020648592539369E-2</v>
      </c>
      <c r="Q106">
        <f t="shared" si="208"/>
        <v>3.6148292872909153E-2</v>
      </c>
      <c r="R106">
        <f t="shared" si="208"/>
        <v>5.0302887602041706E-2</v>
      </c>
      <c r="S106">
        <f t="shared" si="208"/>
        <v>6.0756933201331235E-2</v>
      </c>
      <c r="T106">
        <f t="shared" si="208"/>
        <v>6.6547687727461557E-2</v>
      </c>
      <c r="U106">
        <f t="shared" si="208"/>
        <v>6.899574457355355E-2</v>
      </c>
      <c r="V106">
        <f t="shared" si="208"/>
        <v>6.9783579065453558E-2</v>
      </c>
      <c r="W106">
        <f t="shared" si="208"/>
        <v>6.9969041678857313E-2</v>
      </c>
      <c r="X106">
        <f t="shared" si="208"/>
        <v>6.999778823715698E-2</v>
      </c>
      <c r="Y106">
        <f t="shared" si="208"/>
        <v>7.0000000000000007E-2</v>
      </c>
      <c r="Z106">
        <f t="shared" ref="Z106:AM106" si="209">IF(Y106=0,0.0000001,$Y106)*((INDEX($M$7:$M$29,MATCH($A106,$H$7:$H$28,0))/IF(Y106=0,0.0000001,$Y106))^((Z$33-$Y$33)/($AN$33-$Y$33)))</f>
        <v>7.7131703122006789E-2</v>
      </c>
      <c r="AA106">
        <f t="shared" si="209"/>
        <v>8.4989994664305568E-2</v>
      </c>
      <c r="AB106">
        <f t="shared" si="209"/>
        <v>9.3648900525545087E-2</v>
      </c>
      <c r="AC106">
        <f t="shared" si="209"/>
        <v>0.10318998847198126</v>
      </c>
      <c r="AD106">
        <f t="shared" si="209"/>
        <v>0.11370313651405943</v>
      </c>
      <c r="AE106">
        <f t="shared" si="209"/>
        <v>0.12528737956633487</v>
      </c>
      <c r="AF106">
        <f t="shared" si="209"/>
        <v>0.13805184236635312</v>
      </c>
      <c r="AG106">
        <f t="shared" si="209"/>
        <v>0.15211676744068037</v>
      </c>
      <c r="AH106">
        <f t="shared" si="209"/>
        <v>0.16761464780162721</v>
      </c>
      <c r="AI106">
        <f t="shared" si="209"/>
        <v>0.18469147504478334</v>
      </c>
      <c r="AJ106">
        <f t="shared" si="209"/>
        <v>0.20350811460456789</v>
      </c>
      <c r="AK106">
        <f t="shared" si="209"/>
        <v>0.22424182112284086</v>
      </c>
      <c r="AL106">
        <f t="shared" si="209"/>
        <v>0.24708790820550156</v>
      </c>
      <c r="AM106">
        <f t="shared" si="209"/>
        <v>0.27226158829634867</v>
      </c>
      <c r="AN106">
        <f>IF(AM106=0,0.0000001,$Y106)*((INDEX($M$7:$M$30,MATCH($A106,$H$7:$H$30,0))/IF(AM106=0,0.0000001,$Y106))^((AN$33-$Y$33)/($AN$33-$Y$33)))</f>
        <v>0.30000000000000004</v>
      </c>
      <c r="AO106">
        <f t="shared" ref="AO106:BH106" si="210">IF(AN106=0,0.0000001,$G106)*((INDEX($N$7:$N$29,MATCH($A106,$H$7:$H$29,0))/($G106+0.00001))^((AO$33-$G$33)/($Y$33-$G$33)))</f>
        <v>0.4591506096121864</v>
      </c>
      <c r="AP106">
        <f t="shared" si="210"/>
        <v>0.55909708796074764</v>
      </c>
      <c r="AQ106">
        <f t="shared" si="210"/>
        <v>0.6807996052323908</v>
      </c>
      <c r="AR106">
        <f t="shared" si="210"/>
        <v>0.82899394839473439</v>
      </c>
      <c r="AS106">
        <f t="shared" si="210"/>
        <v>1.0094467758107866</v>
      </c>
      <c r="AT106">
        <f t="shared" si="210"/>
        <v>1.2291800141218774</v>
      </c>
      <c r="AU106">
        <f t="shared" si="210"/>
        <v>1.496744101147008</v>
      </c>
      <c r="AV106">
        <f t="shared" si="210"/>
        <v>1.8225507074476692</v>
      </c>
      <c r="AW106">
        <f t="shared" si="210"/>
        <v>2.2192778836893154</v>
      </c>
      <c r="AX106">
        <f t="shared" si="210"/>
        <v>2.702363399221881</v>
      </c>
      <c r="AY106">
        <f t="shared" si="210"/>
        <v>3.2906054690699476</v>
      </c>
      <c r="AZ106">
        <f t="shared" si="210"/>
        <v>4.0068942453079659</v>
      </c>
      <c r="BA106">
        <f t="shared" si="210"/>
        <v>4.8791025372056973</v>
      </c>
      <c r="BB106">
        <f t="shared" si="210"/>
        <v>5.9411704205678104</v>
      </c>
      <c r="BC106">
        <f t="shared" si="210"/>
        <v>7.2344259414652674</v>
      </c>
      <c r="BD106">
        <f t="shared" si="210"/>
        <v>8.8091933066521371</v>
      </c>
      <c r="BE106">
        <f t="shared" si="210"/>
        <v>10.726751139876518</v>
      </c>
      <c r="BF106">
        <f t="shared" si="210"/>
        <v>13.06171700534189</v>
      </c>
      <c r="BG106">
        <f t="shared" si="210"/>
        <v>15.904950986828011</v>
      </c>
      <c r="BH106">
        <f t="shared" si="210"/>
        <v>19.367091308894878</v>
      </c>
      <c r="BK106">
        <f t="shared" si="205"/>
        <v>1.2473640279670511E-3</v>
      </c>
      <c r="BL106">
        <f t="shared" si="192"/>
        <v>1.1351012654500165E-3</v>
      </c>
      <c r="BM106">
        <f t="shared" si="193"/>
        <v>6.8106075927000986E-4</v>
      </c>
      <c r="BN106">
        <f t="shared" ref="BN106:BN137" si="211">INDEX($L$7:$L$30,MATCH(BP106,$H$7:$H$30,0))</f>
        <v>9.0000000000000011E-2</v>
      </c>
      <c r="BO106">
        <f>INDEX($M$7:$M$30,MATCH(BP106,$H$7:$H$30,0))</f>
        <v>0.4</v>
      </c>
      <c r="BP106" t="str">
        <f t="shared" si="188"/>
        <v>-HT-Total</v>
      </c>
    </row>
    <row r="107" spans="1:68" hidden="1" x14ac:dyDescent="0.25">
      <c r="A107" t="str">
        <f t="shared" si="185"/>
        <v>freight-HT-CNG</v>
      </c>
      <c r="B107" s="1">
        <v>73</v>
      </c>
      <c r="C107" t="s">
        <v>13</v>
      </c>
      <c r="D107" t="s">
        <v>36</v>
      </c>
      <c r="E107" t="s">
        <v>39</v>
      </c>
      <c r="F107" t="s">
        <v>45</v>
      </c>
      <c r="G107">
        <v>1.0623535569930891E-2</v>
      </c>
      <c r="H107">
        <v>1.5380208806016831E-2</v>
      </c>
      <c r="I107">
        <v>2.0103320881363119E-2</v>
      </c>
      <c r="J107">
        <v>2.4793225738278659E-2</v>
      </c>
      <c r="K107">
        <v>2.7390566541597799E-2</v>
      </c>
      <c r="L107">
        <v>2.9985614999654329E-2</v>
      </c>
      <c r="M107">
        <f t="shared" ref="M107:Y108" si="212">($K107*(($BL107/($K107))^((M$33-$K$33)/($BL$33-$K$33))))</f>
        <v>2.7024009540422091E-2</v>
      </c>
      <c r="N107">
        <f t="shared" si="212"/>
        <v>2.6842574720747102E-2</v>
      </c>
      <c r="O107">
        <f t="shared" si="212"/>
        <v>2.6662358025042257E-2</v>
      </c>
      <c r="P107">
        <f t="shared" si="212"/>
        <v>2.6483351275020668E-2</v>
      </c>
      <c r="Q107">
        <f t="shared" si="212"/>
        <v>2.6305546347303133E-2</v>
      </c>
      <c r="R107">
        <f t="shared" si="212"/>
        <v>2.6128935173049515E-2</v>
      </c>
      <c r="S107">
        <f t="shared" si="212"/>
        <v>2.5953509737592553E-2</v>
      </c>
      <c r="T107">
        <f t="shared" si="212"/>
        <v>2.5779262080074167E-2</v>
      </c>
      <c r="U107">
        <f t="shared" si="212"/>
        <v>2.5606184293084186E-2</v>
      </c>
      <c r="V107">
        <f t="shared" si="212"/>
        <v>2.5434268522301504E-2</v>
      </c>
      <c r="W107">
        <f t="shared" si="212"/>
        <v>2.5263506966137664E-2</v>
      </c>
      <c r="X107">
        <f t="shared" si="212"/>
        <v>2.5093891875382801E-2</v>
      </c>
      <c r="Y107">
        <f t="shared" si="212"/>
        <v>2.4925415552853998E-2</v>
      </c>
      <c r="Z107">
        <f t="shared" ref="Z107:AN107" si="213">($BK107*(($BM107/($BK107))^((Z$33-$Y$33)/($BM$33-$Y$33))))</f>
        <v>2.6307557283645793E-2</v>
      </c>
      <c r="AA107">
        <f t="shared" si="213"/>
        <v>2.5267369668357822E-2</v>
      </c>
      <c r="AB107">
        <f t="shared" si="213"/>
        <v>2.4268310549468531E-2</v>
      </c>
      <c r="AC107">
        <f t="shared" si="213"/>
        <v>2.3308753726866367E-2</v>
      </c>
      <c r="AD107">
        <f t="shared" si="213"/>
        <v>2.2387137299576251E-2</v>
      </c>
      <c r="AE107">
        <f t="shared" si="213"/>
        <v>2.1501961123403978E-2</v>
      </c>
      <c r="AF107">
        <f t="shared" si="213"/>
        <v>2.0651784369104097E-2</v>
      </c>
      <c r="AG107">
        <f t="shared" si="213"/>
        <v>1.983522317709658E-2</v>
      </c>
      <c r="AH107">
        <f t="shared" si="213"/>
        <v>1.9050948404914864E-2</v>
      </c>
      <c r="AI107">
        <f t="shared" si="213"/>
        <v>1.8297683463718607E-2</v>
      </c>
      <c r="AJ107">
        <f t="shared" si="213"/>
        <v>1.7574202240349706E-2</v>
      </c>
      <c r="AK107">
        <f t="shared" si="213"/>
        <v>1.6879327101549112E-2</v>
      </c>
      <c r="AL107">
        <f t="shared" si="213"/>
        <v>1.621192697708599E-2</v>
      </c>
      <c r="AM107">
        <f t="shared" si="213"/>
        <v>1.5570915518678898E-2</v>
      </c>
      <c r="AN107">
        <f t="shared" si="213"/>
        <v>1.4955249331712397E-2</v>
      </c>
      <c r="AO107">
        <f t="shared" ref="AO107:BH107" si="214">AN107</f>
        <v>1.4955249331712397E-2</v>
      </c>
      <c r="AP107">
        <f t="shared" si="214"/>
        <v>1.4955249331712397E-2</v>
      </c>
      <c r="AQ107">
        <f t="shared" si="214"/>
        <v>1.4955249331712397E-2</v>
      </c>
      <c r="AR107">
        <f t="shared" si="214"/>
        <v>1.4955249331712397E-2</v>
      </c>
      <c r="AS107">
        <f t="shared" si="214"/>
        <v>1.4955249331712397E-2</v>
      </c>
      <c r="AT107">
        <f t="shared" si="214"/>
        <v>1.4955249331712397E-2</v>
      </c>
      <c r="AU107">
        <f t="shared" si="214"/>
        <v>1.4955249331712397E-2</v>
      </c>
      <c r="AV107">
        <f t="shared" si="214"/>
        <v>1.4955249331712397E-2</v>
      </c>
      <c r="AW107">
        <f t="shared" si="214"/>
        <v>1.4955249331712397E-2</v>
      </c>
      <c r="AX107">
        <f t="shared" si="214"/>
        <v>1.4955249331712397E-2</v>
      </c>
      <c r="AY107">
        <f t="shared" si="214"/>
        <v>1.4955249331712397E-2</v>
      </c>
      <c r="AZ107">
        <f t="shared" si="214"/>
        <v>1.4955249331712397E-2</v>
      </c>
      <c r="BA107">
        <f t="shared" si="214"/>
        <v>1.4955249331712397E-2</v>
      </c>
      <c r="BB107">
        <f t="shared" si="214"/>
        <v>1.4955249331712397E-2</v>
      </c>
      <c r="BC107">
        <f t="shared" si="214"/>
        <v>1.4955249331712397E-2</v>
      </c>
      <c r="BD107">
        <f t="shared" si="214"/>
        <v>1.4955249331712397E-2</v>
      </c>
      <c r="BE107">
        <f t="shared" si="214"/>
        <v>1.4955249331712397E-2</v>
      </c>
      <c r="BF107">
        <f t="shared" si="214"/>
        <v>1.4955249331712397E-2</v>
      </c>
      <c r="BG107">
        <f t="shared" si="214"/>
        <v>1.4955249331712397E-2</v>
      </c>
      <c r="BH107">
        <f t="shared" si="214"/>
        <v>1.4955249331712397E-2</v>
      </c>
      <c r="BK107">
        <f t="shared" si="205"/>
        <v>2.7390566541597799E-2</v>
      </c>
      <c r="BL107">
        <f t="shared" si="192"/>
        <v>2.4925415552853998E-2</v>
      </c>
      <c r="BM107">
        <f t="shared" si="193"/>
        <v>1.4955249331712397E-2</v>
      </c>
      <c r="BN107">
        <f t="shared" si="211"/>
        <v>9.0000000000000011E-2</v>
      </c>
      <c r="BO107">
        <f t="shared" si="187"/>
        <v>0.4</v>
      </c>
      <c r="BP107" t="str">
        <f t="shared" si="188"/>
        <v>-HT-Total</v>
      </c>
    </row>
    <row r="108" spans="1:68" hidden="1" x14ac:dyDescent="0.25">
      <c r="A108" t="str">
        <f t="shared" si="185"/>
        <v>freight-HT-D</v>
      </c>
      <c r="B108" s="1">
        <v>74</v>
      </c>
      <c r="C108" t="s">
        <v>13</v>
      </c>
      <c r="D108" t="s">
        <v>36</v>
      </c>
      <c r="E108" t="s">
        <v>39</v>
      </c>
      <c r="F108" t="s">
        <v>46</v>
      </c>
      <c r="G108">
        <v>0.6534587520831654</v>
      </c>
      <c r="H108">
        <v>0.64758983983928298</v>
      </c>
      <c r="I108">
        <v>0.64176233626431833</v>
      </c>
      <c r="J108">
        <v>0.63597580465466652</v>
      </c>
      <c r="K108">
        <v>0.63232072465028244</v>
      </c>
      <c r="L108">
        <v>0.62866887052419729</v>
      </c>
      <c r="M108">
        <f t="shared" si="212"/>
        <v>0.62385862919646784</v>
      </c>
      <c r="N108">
        <f t="shared" si="212"/>
        <v>0.61967014348262006</v>
      </c>
      <c r="O108">
        <f t="shared" si="212"/>
        <v>0.61550977858293443</v>
      </c>
      <c r="P108">
        <f t="shared" si="212"/>
        <v>0.61137734569882285</v>
      </c>
      <c r="Q108">
        <f t="shared" si="212"/>
        <v>0.60727265729926039</v>
      </c>
      <c r="R108">
        <f t="shared" si="212"/>
        <v>0.60319552711227487</v>
      </c>
      <c r="S108">
        <f t="shared" si="212"/>
        <v>0.59914577011649395</v>
      </c>
      <c r="T108">
        <f t="shared" si="212"/>
        <v>0.59512320253274897</v>
      </c>
      <c r="U108">
        <f t="shared" si="212"/>
        <v>0.59112764181573474</v>
      </c>
      <c r="V108">
        <f t="shared" si="212"/>
        <v>0.58715890664572556</v>
      </c>
      <c r="W108">
        <f t="shared" si="212"/>
        <v>0.58321681692034699</v>
      </c>
      <c r="X108">
        <f t="shared" si="212"/>
        <v>0.57930119374640288</v>
      </c>
      <c r="Y108">
        <f t="shared" si="212"/>
        <v>0.57541185943175699</v>
      </c>
      <c r="Z108">
        <f>($BK108*(($BM108/($BK108))^((Z$33-$Y$33)/($BM$33-$Y$33))))</f>
        <v>0.60731908046190231</v>
      </c>
      <c r="AA108">
        <f>($BK108*(($BM108/($BK108))^(('Net-zero'!AA$33-$Y$33)/($BM$33-$Y$33))))</f>
        <v>0.58330598874025985</v>
      </c>
      <c r="AB108">
        <f t="shared" ref="AB108:AN108" si="215">($BK108*(($BM108/($BK108))^((AB$33-$Y$33)/($BM$33-$Y$33))))</f>
        <v>0.56024236261682236</v>
      </c>
      <c r="AC108">
        <f t="shared" si="215"/>
        <v>0.53809066069822709</v>
      </c>
      <c r="AD108">
        <f t="shared" si="215"/>
        <v>0.51681482595896888</v>
      </c>
      <c r="AE108">
        <f t="shared" si="215"/>
        <v>0.49638022705023938</v>
      </c>
      <c r="AF108">
        <f t="shared" si="215"/>
        <v>0.47675360192938609</v>
      </c>
      <c r="AG108">
        <f t="shared" si="215"/>
        <v>0.45790300371823378</v>
      </c>
      <c r="AH108">
        <f t="shared" si="215"/>
        <v>0.43979774870214128</v>
      </c>
      <c r="AI108">
        <f t="shared" si="215"/>
        <v>0.42240836638514878</v>
      </c>
      <c r="AJ108">
        <f t="shared" si="215"/>
        <v>0.40570655151991991</v>
      </c>
      <c r="AK108">
        <f t="shared" si="215"/>
        <v>0.38966511803439607</v>
      </c>
      <c r="AL108">
        <f t="shared" si="215"/>
        <v>0.37425795478016738</v>
      </c>
      <c r="AM108">
        <f t="shared" si="215"/>
        <v>0.35945998303053078</v>
      </c>
      <c r="AN108">
        <f t="shared" si="215"/>
        <v>0.34524711565905419</v>
      </c>
      <c r="AO108">
        <f t="shared" ref="AO108:BH108" si="216">AN108</f>
        <v>0.34524711565905419</v>
      </c>
      <c r="AP108">
        <f t="shared" si="216"/>
        <v>0.34524711565905419</v>
      </c>
      <c r="AQ108">
        <f t="shared" si="216"/>
        <v>0.34524711565905419</v>
      </c>
      <c r="AR108">
        <f t="shared" si="216"/>
        <v>0.34524711565905419</v>
      </c>
      <c r="AS108">
        <f t="shared" si="216"/>
        <v>0.34524711565905419</v>
      </c>
      <c r="AT108">
        <f t="shared" si="216"/>
        <v>0.34524711565905419</v>
      </c>
      <c r="AU108">
        <f t="shared" si="216"/>
        <v>0.34524711565905419</v>
      </c>
      <c r="AV108">
        <f t="shared" si="216"/>
        <v>0.34524711565905419</v>
      </c>
      <c r="AW108">
        <f t="shared" si="216"/>
        <v>0.34524711565905419</v>
      </c>
      <c r="AX108">
        <f t="shared" si="216"/>
        <v>0.34524711565905419</v>
      </c>
      <c r="AY108">
        <f t="shared" si="216"/>
        <v>0.34524711565905419</v>
      </c>
      <c r="AZ108">
        <f t="shared" si="216"/>
        <v>0.34524711565905419</v>
      </c>
      <c r="BA108">
        <f t="shared" si="216"/>
        <v>0.34524711565905419</v>
      </c>
      <c r="BB108">
        <f t="shared" si="216"/>
        <v>0.34524711565905419</v>
      </c>
      <c r="BC108">
        <f t="shared" si="216"/>
        <v>0.34524711565905419</v>
      </c>
      <c r="BD108">
        <f t="shared" si="216"/>
        <v>0.34524711565905419</v>
      </c>
      <c r="BE108">
        <f t="shared" si="216"/>
        <v>0.34524711565905419</v>
      </c>
      <c r="BF108">
        <f t="shared" si="216"/>
        <v>0.34524711565905419</v>
      </c>
      <c r="BG108">
        <f t="shared" si="216"/>
        <v>0.34524711565905419</v>
      </c>
      <c r="BH108">
        <f t="shared" si="216"/>
        <v>0.34524711565905419</v>
      </c>
      <c r="BK108">
        <f t="shared" si="205"/>
        <v>0.63232072465028244</v>
      </c>
      <c r="BL108">
        <f t="shared" si="192"/>
        <v>0.57541185943175699</v>
      </c>
      <c r="BM108">
        <f t="shared" si="193"/>
        <v>0.34524711565905419</v>
      </c>
      <c r="BN108">
        <f t="shared" si="211"/>
        <v>9.0000000000000011E-2</v>
      </c>
      <c r="BO108">
        <f t="shared" si="187"/>
        <v>0.4</v>
      </c>
      <c r="BP108" t="str">
        <f t="shared" si="188"/>
        <v>-HT-Total</v>
      </c>
    </row>
    <row r="109" spans="1:68" hidden="1" x14ac:dyDescent="0.25">
      <c r="A109" t="str">
        <f t="shared" si="185"/>
        <v>freight-HT-FCEV</v>
      </c>
      <c r="B109" s="1">
        <v>75</v>
      </c>
      <c r="C109" t="s">
        <v>13</v>
      </c>
      <c r="D109" t="s">
        <v>36</v>
      </c>
      <c r="E109" t="s">
        <v>39</v>
      </c>
      <c r="F109" t="s">
        <v>30</v>
      </c>
      <c r="G109">
        <v>0</v>
      </c>
      <c r="H109">
        <f>IF(G109=0,0.0000001,$G109)*((INDEX($N$7:$N$29,MATCH($A109,$H$7:$H$29,0))/($G109+0.00001))^((H$33-$G$33)/($Y$33-$G$33)))</f>
        <v>1.2915496650148837E-7</v>
      </c>
      <c r="I109">
        <f>IF(H109=0,0.0000001,$G109)*((INDEX($N$7:$N$29,MATCH($A109,$H$7:$H$29,0))/($G109+0.00001))^((I$33-$G$33)/($Y$33-$G$33)))</f>
        <v>0</v>
      </c>
      <c r="J109">
        <f>IF(I109=0,0.0000001,$G109)*((INDEX($N$7:$N$29,MATCH($A109,$H$7:$H$29,0))/($G109+0.00001))^((J$33-$G$33)/($Y$33-$G$33)))</f>
        <v>2.1544346900318838E-7</v>
      </c>
      <c r="K109">
        <f>IF(J109=0,0.0000001,$G109)*((INDEX($N$7:$N$29,MATCH($A109,$H$7:$H$29,0))/($G109+0.00001))^((K$33-$G$33)/($Y$33-$G$33)))</f>
        <v>0</v>
      </c>
      <c r="L109">
        <f t="shared" ref="L109:Y109" si="217">IF(K109=0,0.0000001,K109)*((INDEX($L$7:$L$29,MATCH($A109,$H$7:$H$28,0))/IF(K109=0,0.0000001,K109))^((L$33-$K$33)/($Y$33-$K$33)))</f>
        <v>2.3913602153749675E-7</v>
      </c>
      <c r="M109">
        <f t="shared" si="217"/>
        <v>1.2073768826254454E-6</v>
      </c>
      <c r="N109">
        <f t="shared" si="217"/>
        <v>9.6817616355708969E-6</v>
      </c>
      <c r="O109">
        <f t="shared" si="217"/>
        <v>8.5727240831951875E-5</v>
      </c>
      <c r="P109">
        <f t="shared" si="217"/>
        <v>6.0089888678811732E-4</v>
      </c>
      <c r="Q109">
        <f t="shared" si="217"/>
        <v>2.6988893747058782E-3</v>
      </c>
      <c r="R109">
        <f t="shared" si="217"/>
        <v>7.3469577033026109E-3</v>
      </c>
      <c r="S109">
        <f t="shared" si="217"/>
        <v>1.30207097313783E-2</v>
      </c>
      <c r="T109">
        <f t="shared" si="217"/>
        <v>1.7157745907394672E-2</v>
      </c>
      <c r="U109">
        <f t="shared" si="217"/>
        <v>1.9143002814013585E-2</v>
      </c>
      <c r="V109">
        <f t="shared" si="217"/>
        <v>1.9813185054264333E-2</v>
      </c>
      <c r="W109">
        <f t="shared" si="217"/>
        <v>1.9973204692495656E-2</v>
      </c>
      <c r="X109">
        <f t="shared" si="217"/>
        <v>1.9998084857895417E-2</v>
      </c>
      <c r="Y109">
        <f t="shared" si="217"/>
        <v>0.02</v>
      </c>
      <c r="Z109">
        <f t="shared" ref="Z109:AN109" si="218">IF(Y109=0,0.0000001,$Y109)*((INDEX($M$7:$M$29,MATCH($A109,$H$7:$H$28,0))/IF(Y109=0,0.0000001,$Y109))^((Z$33-$Y$33)/($AN$33-$Y$33)))</f>
        <v>2.2265271536896069E-2</v>
      </c>
      <c r="AA109">
        <f t="shared" si="218"/>
        <v>2.478711583058571E-2</v>
      </c>
      <c r="AB109">
        <f t="shared" si="218"/>
        <v>2.75945932292243E-2</v>
      </c>
      <c r="AC109">
        <f t="shared" si="218"/>
        <v>3.0720055559943633E-2</v>
      </c>
      <c r="AD109">
        <f t="shared" si="218"/>
        <v>3.4199518933533936E-2</v>
      </c>
      <c r="AE109">
        <f t="shared" si="218"/>
        <v>3.8073078774317572E-2</v>
      </c>
      <c r="AF109">
        <f t="shared" si="218"/>
        <v>4.2385371857790739E-2</v>
      </c>
      <c r="AG109">
        <f t="shared" si="218"/>
        <v>4.718609068030119E-2</v>
      </c>
      <c r="AH109">
        <f t="shared" si="218"/>
        <v>5.2530556088075338E-2</v>
      </c>
      <c r="AI109">
        <f t="shared" si="218"/>
        <v>5.8480354764257315E-2</v>
      </c>
      <c r="AJ109">
        <f t="shared" si="218"/>
        <v>6.5104048920010135E-2</v>
      </c>
      <c r="AK109">
        <f t="shared" si="218"/>
        <v>7.2477966367769556E-2</v>
      </c>
      <c r="AL109">
        <f t="shared" si="218"/>
        <v>8.0687080081020476E-2</v>
      </c>
      <c r="AM109">
        <f t="shared" si="218"/>
        <v>8.982598737615996E-2</v>
      </c>
      <c r="AN109">
        <f t="shared" si="218"/>
        <v>0.1</v>
      </c>
      <c r="AO109">
        <f t="shared" ref="AO109:BH109" si="219">IF(AN109=0,0.0000001,$G109)*((INDEX($N$7:$N$29,MATCH($A109,$H$7:$H$29,0))/($G109+0.00001))^((AO$33-$G$33)/($Y$33-$G$33)))</f>
        <v>0</v>
      </c>
      <c r="AP109">
        <f t="shared" si="219"/>
        <v>7.7426368268112785E-4</v>
      </c>
      <c r="AQ109">
        <f t="shared" si="219"/>
        <v>0</v>
      </c>
      <c r="AR109">
        <f t="shared" si="219"/>
        <v>1.2915496650148846E-3</v>
      </c>
      <c r="AS109">
        <f t="shared" si="219"/>
        <v>0</v>
      </c>
      <c r="AT109">
        <f t="shared" si="219"/>
        <v>2.1544346900318834E-3</v>
      </c>
      <c r="AU109">
        <f t="shared" si="219"/>
        <v>0</v>
      </c>
      <c r="AV109">
        <f t="shared" si="219"/>
        <v>3.5938136638046319E-3</v>
      </c>
      <c r="AW109">
        <f t="shared" si="219"/>
        <v>0</v>
      </c>
      <c r="AX109">
        <f t="shared" si="219"/>
        <v>5.9948425031894148E-3</v>
      </c>
      <c r="AY109">
        <f t="shared" si="219"/>
        <v>0</v>
      </c>
      <c r="AZ109">
        <f t="shared" si="219"/>
        <v>1.0000000000000019E-2</v>
      </c>
      <c r="BA109">
        <f t="shared" si="219"/>
        <v>0</v>
      </c>
      <c r="BB109">
        <f t="shared" si="219"/>
        <v>1.668100537200061E-2</v>
      </c>
      <c r="BC109">
        <f t="shared" si="219"/>
        <v>0</v>
      </c>
      <c r="BD109">
        <f t="shared" si="219"/>
        <v>2.7825594022071267E-2</v>
      </c>
      <c r="BE109">
        <f t="shared" si="219"/>
        <v>0</v>
      </c>
      <c r="BF109">
        <f t="shared" si="219"/>
        <v>4.6415888336127885E-2</v>
      </c>
      <c r="BG109">
        <f t="shared" si="219"/>
        <v>0</v>
      </c>
      <c r="BH109">
        <f t="shared" si="219"/>
        <v>7.7426368268112819E-2</v>
      </c>
      <c r="BK109">
        <f>G109</f>
        <v>0</v>
      </c>
      <c r="BL109">
        <f t="shared" si="192"/>
        <v>0</v>
      </c>
      <c r="BM109">
        <f t="shared" si="193"/>
        <v>0</v>
      </c>
      <c r="BN109">
        <f t="shared" si="211"/>
        <v>9.0000000000000011E-2</v>
      </c>
      <c r="BO109">
        <f t="shared" si="187"/>
        <v>0.4</v>
      </c>
      <c r="BP109" t="str">
        <f t="shared" si="188"/>
        <v>-HT-Total</v>
      </c>
    </row>
    <row r="110" spans="1:68" hidden="1" x14ac:dyDescent="0.25">
      <c r="A110" t="str">
        <f t="shared" si="185"/>
        <v>freight-HT-G</v>
      </c>
      <c r="B110" s="1">
        <v>76</v>
      </c>
      <c r="C110" t="s">
        <v>13</v>
      </c>
      <c r="D110" t="s">
        <v>36</v>
      </c>
      <c r="E110" t="s">
        <v>39</v>
      </c>
      <c r="F110" t="s">
        <v>47</v>
      </c>
      <c r="G110">
        <v>0.32814779642682129</v>
      </c>
      <c r="H110">
        <v>0.32591501807461509</v>
      </c>
      <c r="I110">
        <v>0.32369799330258048</v>
      </c>
      <c r="J110">
        <v>0.32149655597049992</v>
      </c>
      <c r="K110">
        <v>0.32036888788894691</v>
      </c>
      <c r="L110">
        <v>0.31924221505783662</v>
      </c>
      <c r="M110">
        <f t="shared" ref="M110:Y112" si="220">($K110*(($BL110/($K110))^((M$33-$K$33)/($BL$33-$K$33))))</f>
        <v>0.31608151914700339</v>
      </c>
      <c r="N110">
        <f t="shared" si="220"/>
        <v>0.31395939906177878</v>
      </c>
      <c r="O110">
        <f t="shared" si="220"/>
        <v>0.31185152654682735</v>
      </c>
      <c r="P110">
        <f t="shared" si="220"/>
        <v>0.30975780594627178</v>
      </c>
      <c r="Q110">
        <f t="shared" si="220"/>
        <v>0.30767814224645268</v>
      </c>
      <c r="R110">
        <f t="shared" si="220"/>
        <v>0.305612441071617</v>
      </c>
      <c r="S110">
        <f t="shared" si="220"/>
        <v>0.3035606086796353</v>
      </c>
      <c r="T110">
        <f t="shared" si="220"/>
        <v>0.30152255195774746</v>
      </c>
      <c r="U110">
        <f t="shared" si="220"/>
        <v>0.29949817841833742</v>
      </c>
      <c r="V110">
        <f t="shared" si="220"/>
        <v>0.29748739619473591</v>
      </c>
      <c r="W110">
        <f t="shared" si="220"/>
        <v>0.29549011403705172</v>
      </c>
      <c r="X110">
        <f t="shared" si="220"/>
        <v>0.29350624130803044</v>
      </c>
      <c r="Y110">
        <f t="shared" si="220"/>
        <v>0.29153568797894169</v>
      </c>
      <c r="Z110">
        <f t="shared" ref="Z110:AN112" si="221">($BK110*(($BM110/($BK110))^((Z$33-$Y$33)/($BM$33-$Y$33))))</f>
        <v>0.30770166280557415</v>
      </c>
      <c r="AA110">
        <f t="shared" si="221"/>
        <v>0.29553529344627055</v>
      </c>
      <c r="AB110">
        <f t="shared" si="221"/>
        <v>0.28384997622700858</v>
      </c>
      <c r="AC110">
        <f t="shared" si="221"/>
        <v>0.27262669058753691</v>
      </c>
      <c r="AD110">
        <f t="shared" si="221"/>
        <v>0.26184716803101316</v>
      </c>
      <c r="AE110">
        <f t="shared" si="221"/>
        <v>0.25149386238779375</v>
      </c>
      <c r="AF110">
        <f t="shared" si="221"/>
        <v>0.24154992125497921</v>
      </c>
      <c r="AG110">
        <f t="shared" si="221"/>
        <v>0.23199915856522504</v>
      </c>
      <c r="AH110">
        <f t="shared" si="221"/>
        <v>0.22282602824016834</v>
      </c>
      <c r="AI110">
        <f t="shared" si="221"/>
        <v>0.21401559888558444</v>
      </c>
      <c r="AJ110">
        <f t="shared" si="221"/>
        <v>0.20555352948708452</v>
      </c>
      <c r="AK110">
        <f t="shared" si="221"/>
        <v>0.19742604606679318</v>
      </c>
      <c r="AL110">
        <f t="shared" si="221"/>
        <v>0.18961991926300917</v>
      </c>
      <c r="AM110">
        <f t="shared" si="221"/>
        <v>0.18212244279635512</v>
      </c>
      <c r="AN110">
        <f t="shared" si="221"/>
        <v>0.17492141278736498</v>
      </c>
      <c r="AO110">
        <f t="shared" ref="AO110:BH110" si="222">AN110</f>
        <v>0.17492141278736498</v>
      </c>
      <c r="AP110">
        <f t="shared" si="222"/>
        <v>0.17492141278736498</v>
      </c>
      <c r="AQ110">
        <f t="shared" si="222"/>
        <v>0.17492141278736498</v>
      </c>
      <c r="AR110">
        <f t="shared" si="222"/>
        <v>0.17492141278736498</v>
      </c>
      <c r="AS110">
        <f t="shared" si="222"/>
        <v>0.17492141278736498</v>
      </c>
      <c r="AT110">
        <f t="shared" si="222"/>
        <v>0.17492141278736498</v>
      </c>
      <c r="AU110">
        <f t="shared" si="222"/>
        <v>0.17492141278736498</v>
      </c>
      <c r="AV110">
        <f t="shared" si="222"/>
        <v>0.17492141278736498</v>
      </c>
      <c r="AW110">
        <f t="shared" si="222"/>
        <v>0.17492141278736498</v>
      </c>
      <c r="AX110">
        <f t="shared" si="222"/>
        <v>0.17492141278736498</v>
      </c>
      <c r="AY110">
        <f t="shared" si="222"/>
        <v>0.17492141278736498</v>
      </c>
      <c r="AZ110">
        <f t="shared" si="222"/>
        <v>0.17492141278736498</v>
      </c>
      <c r="BA110">
        <f t="shared" si="222"/>
        <v>0.17492141278736498</v>
      </c>
      <c r="BB110">
        <f t="shared" si="222"/>
        <v>0.17492141278736498</v>
      </c>
      <c r="BC110">
        <f t="shared" si="222"/>
        <v>0.17492141278736498</v>
      </c>
      <c r="BD110">
        <f t="shared" si="222"/>
        <v>0.17492141278736498</v>
      </c>
      <c r="BE110">
        <f t="shared" si="222"/>
        <v>0.17492141278736498</v>
      </c>
      <c r="BF110">
        <f t="shared" si="222"/>
        <v>0.17492141278736498</v>
      </c>
      <c r="BG110">
        <f t="shared" si="222"/>
        <v>0.17492141278736498</v>
      </c>
      <c r="BH110">
        <f t="shared" si="222"/>
        <v>0.17492141278736498</v>
      </c>
      <c r="BK110">
        <f t="shared" ref="BK110:BK115" si="223">K110</f>
        <v>0.32036888788894691</v>
      </c>
      <c r="BL110">
        <f t="shared" si="192"/>
        <v>0.29153568797894169</v>
      </c>
      <c r="BM110">
        <f t="shared" si="193"/>
        <v>0.174921412787365</v>
      </c>
      <c r="BN110">
        <f t="shared" si="211"/>
        <v>9.0000000000000011E-2</v>
      </c>
      <c r="BO110">
        <f t="shared" si="187"/>
        <v>0.4</v>
      </c>
      <c r="BP110" t="str">
        <f t="shared" si="188"/>
        <v>-HT-Total</v>
      </c>
    </row>
    <row r="111" spans="1:68" hidden="1" x14ac:dyDescent="0.25">
      <c r="A111" t="str">
        <f t="shared" si="185"/>
        <v>freight-HT-LPG</v>
      </c>
      <c r="B111" s="1">
        <v>77</v>
      </c>
      <c r="C111" t="s">
        <v>13</v>
      </c>
      <c r="D111" t="s">
        <v>36</v>
      </c>
      <c r="E111" t="s">
        <v>39</v>
      </c>
      <c r="F111" t="s">
        <v>48</v>
      </c>
      <c r="G111">
        <v>6.6351796118911156E-3</v>
      </c>
      <c r="H111">
        <v>9.4188547561060744E-3</v>
      </c>
      <c r="I111">
        <v>1.218288941540119E-2</v>
      </c>
      <c r="J111">
        <v>1.4927490722021821E-2</v>
      </c>
      <c r="K111">
        <v>1.6553000468128461E-2</v>
      </c>
      <c r="L111">
        <v>1.8177075581721321E-2</v>
      </c>
      <c r="M111">
        <f t="shared" si="220"/>
        <v>1.6331478280814722E-2</v>
      </c>
      <c r="N111">
        <f t="shared" si="220"/>
        <v>1.6221831382841518E-2</v>
      </c>
      <c r="O111">
        <f t="shared" si="220"/>
        <v>1.6112920636368405E-2</v>
      </c>
      <c r="P111">
        <f t="shared" si="220"/>
        <v>1.6004741098993538E-2</v>
      </c>
      <c r="Q111">
        <f t="shared" si="220"/>
        <v>1.5897287861497553E-2</v>
      </c>
      <c r="R111">
        <f t="shared" si="220"/>
        <v>1.5790556047620793E-2</v>
      </c>
      <c r="S111">
        <f t="shared" si="220"/>
        <v>1.5684540813842011E-2</v>
      </c>
      <c r="T111">
        <f t="shared" si="220"/>
        <v>1.5579237349158587E-2</v>
      </c>
      <c r="U111">
        <f t="shared" si="220"/>
        <v>1.5474640874868184E-2</v>
      </c>
      <c r="V111">
        <f t="shared" si="220"/>
        <v>1.5370746644351899E-2</v>
      </c>
      <c r="W111">
        <f t="shared" si="220"/>
        <v>1.5267549942858864E-2</v>
      </c>
      <c r="X111">
        <f t="shared" si="220"/>
        <v>1.5165046087292279E-2</v>
      </c>
      <c r="Y111">
        <f t="shared" si="220"/>
        <v>1.50632304259969E-2</v>
      </c>
      <c r="Z111">
        <f t="shared" si="221"/>
        <v>1.5898503135017759E-2</v>
      </c>
      <c r="AA111">
        <f t="shared" si="221"/>
        <v>1.526988429806694E-2</v>
      </c>
      <c r="AB111">
        <f t="shared" si="221"/>
        <v>1.4666120734522272E-2</v>
      </c>
      <c r="AC111">
        <f t="shared" si="221"/>
        <v>1.4086229679344305E-2</v>
      </c>
      <c r="AD111">
        <f t="shared" si="221"/>
        <v>1.3529267225530151E-2</v>
      </c>
      <c r="AE111">
        <f t="shared" si="221"/>
        <v>1.2994326787686214E-2</v>
      </c>
      <c r="AF111">
        <f t="shared" si="221"/>
        <v>1.248053762635049E-2</v>
      </c>
      <c r="AG111">
        <f t="shared" si="221"/>
        <v>1.1987063430662404E-2</v>
      </c>
      <c r="AH111">
        <f t="shared" si="221"/>
        <v>1.1513100957073204E-2</v>
      </c>
      <c r="AI111">
        <f t="shared" si="221"/>
        <v>1.105787872188102E-2</v>
      </c>
      <c r="AJ111">
        <f t="shared" si="221"/>
        <v>1.0620655745462476E-2</v>
      </c>
      <c r="AK111">
        <f t="shared" si="221"/>
        <v>1.0200720346156709E-2</v>
      </c>
      <c r="AL111">
        <f t="shared" si="221"/>
        <v>9.7973889818386544E-3</v>
      </c>
      <c r="AM111">
        <f t="shared" si="221"/>
        <v>9.4100051372959011E-3</v>
      </c>
      <c r="AN111">
        <f t="shared" si="221"/>
        <v>9.0379382555981387E-3</v>
      </c>
      <c r="AO111">
        <f t="shared" ref="AO111:BH111" si="224">AN111</f>
        <v>9.0379382555981387E-3</v>
      </c>
      <c r="AP111">
        <f t="shared" si="224"/>
        <v>9.0379382555981387E-3</v>
      </c>
      <c r="AQ111">
        <f t="shared" si="224"/>
        <v>9.0379382555981387E-3</v>
      </c>
      <c r="AR111">
        <f t="shared" si="224"/>
        <v>9.0379382555981387E-3</v>
      </c>
      <c r="AS111">
        <f t="shared" si="224"/>
        <v>9.0379382555981387E-3</v>
      </c>
      <c r="AT111">
        <f t="shared" si="224"/>
        <v>9.0379382555981387E-3</v>
      </c>
      <c r="AU111">
        <f t="shared" si="224"/>
        <v>9.0379382555981387E-3</v>
      </c>
      <c r="AV111">
        <f t="shared" si="224"/>
        <v>9.0379382555981387E-3</v>
      </c>
      <c r="AW111">
        <f t="shared" si="224"/>
        <v>9.0379382555981387E-3</v>
      </c>
      <c r="AX111">
        <f t="shared" si="224"/>
        <v>9.0379382555981387E-3</v>
      </c>
      <c r="AY111">
        <f t="shared" si="224"/>
        <v>9.0379382555981387E-3</v>
      </c>
      <c r="AZ111">
        <f t="shared" si="224"/>
        <v>9.0379382555981387E-3</v>
      </c>
      <c r="BA111">
        <f t="shared" si="224"/>
        <v>9.0379382555981387E-3</v>
      </c>
      <c r="BB111">
        <f t="shared" si="224"/>
        <v>9.0379382555981387E-3</v>
      </c>
      <c r="BC111">
        <f t="shared" si="224"/>
        <v>9.0379382555981387E-3</v>
      </c>
      <c r="BD111">
        <f t="shared" si="224"/>
        <v>9.0379382555981387E-3</v>
      </c>
      <c r="BE111">
        <f t="shared" si="224"/>
        <v>9.0379382555981387E-3</v>
      </c>
      <c r="BF111">
        <f t="shared" si="224"/>
        <v>9.0379382555981387E-3</v>
      </c>
      <c r="BG111">
        <f t="shared" si="224"/>
        <v>9.0379382555981387E-3</v>
      </c>
      <c r="BH111">
        <f t="shared" si="224"/>
        <v>9.0379382555981387E-3</v>
      </c>
      <c r="BK111">
        <f t="shared" si="223"/>
        <v>1.6553000468128461E-2</v>
      </c>
      <c r="BL111">
        <f t="shared" si="192"/>
        <v>1.50632304259969E-2</v>
      </c>
      <c r="BM111">
        <f t="shared" si="193"/>
        <v>9.0379382555981387E-3</v>
      </c>
      <c r="BN111">
        <f t="shared" si="211"/>
        <v>9.0000000000000011E-2</v>
      </c>
      <c r="BO111">
        <f t="shared" si="187"/>
        <v>0.4</v>
      </c>
      <c r="BP111" t="str">
        <f t="shared" si="188"/>
        <v>-HT-Total</v>
      </c>
    </row>
    <row r="112" spans="1:68" hidden="1" x14ac:dyDescent="0.25">
      <c r="A112" t="str">
        <f t="shared" si="185"/>
        <v>freight-HT-PHEVD</v>
      </c>
      <c r="B112" s="1">
        <v>78</v>
      </c>
      <c r="C112" t="s">
        <v>13</v>
      </c>
      <c r="D112" t="s">
        <v>36</v>
      </c>
      <c r="E112" t="s">
        <v>39</v>
      </c>
      <c r="F112" t="s">
        <v>37</v>
      </c>
      <c r="G112">
        <v>5.6736815409546453E-4</v>
      </c>
      <c r="H112">
        <v>8.4803926198947707E-4</v>
      </c>
      <c r="I112">
        <v>1.126730068168513E-3</v>
      </c>
      <c r="J112">
        <v>1.4034614572666509E-3</v>
      </c>
      <c r="K112">
        <v>1.6834102255222671E-3</v>
      </c>
      <c r="L112">
        <v>1.9631119182951951E-3</v>
      </c>
      <c r="M112">
        <f t="shared" si="220"/>
        <v>1.660881819507779E-3</v>
      </c>
      <c r="N112">
        <f t="shared" si="220"/>
        <v>1.6497309281874842E-3</v>
      </c>
      <c r="O112">
        <f t="shared" si="220"/>
        <v>1.638654902144042E-3</v>
      </c>
      <c r="P112">
        <f t="shared" si="220"/>
        <v>1.627653238744119E-3</v>
      </c>
      <c r="Q112">
        <f t="shared" si="220"/>
        <v>1.6167254387289799E-3</v>
      </c>
      <c r="R112">
        <f t="shared" si="220"/>
        <v>1.6058710061918318E-3</v>
      </c>
      <c r="S112">
        <f t="shared" si="220"/>
        <v>1.5950894485553201E-3</v>
      </c>
      <c r="T112">
        <f t="shared" si="220"/>
        <v>1.5843802765491744E-3</v>
      </c>
      <c r="U112">
        <f t="shared" si="220"/>
        <v>1.5737430041880053E-3</v>
      </c>
      <c r="V112">
        <f t="shared" si="220"/>
        <v>1.5631771487492508E-3</v>
      </c>
      <c r="W112">
        <f t="shared" si="220"/>
        <v>1.55268223075127E-3</v>
      </c>
      <c r="X112">
        <f t="shared" si="220"/>
        <v>1.542257773931584E-3</v>
      </c>
      <c r="Y112">
        <f t="shared" si="220"/>
        <v>1.5319033052252631E-3</v>
      </c>
      <c r="Z112">
        <f t="shared" si="221"/>
        <v>1.6168490298491915E-3</v>
      </c>
      <c r="AA112">
        <f t="shared" si="221"/>
        <v>1.5529196304562263E-3</v>
      </c>
      <c r="AB112">
        <f t="shared" si="221"/>
        <v>1.4915179674389492E-3</v>
      </c>
      <c r="AC112">
        <f t="shared" si="221"/>
        <v>1.4325440953693459E-3</v>
      </c>
      <c r="AD112">
        <f t="shared" si="221"/>
        <v>1.3759020206114802E-3</v>
      </c>
      <c r="AE112">
        <f t="shared" si="221"/>
        <v>1.3214995450696149E-3</v>
      </c>
      <c r="AF112">
        <f t="shared" si="221"/>
        <v>1.2692481161144596E-3</v>
      </c>
      <c r="AG112">
        <f t="shared" si="221"/>
        <v>1.2190626824432537E-3</v>
      </c>
      <c r="AH112">
        <f t="shared" si="221"/>
        <v>1.1708615556390752E-3</v>
      </c>
      <c r="AI112">
        <f t="shared" si="221"/>
        <v>1.1245662772040191E-3</v>
      </c>
      <c r="AJ112">
        <f t="shared" si="221"/>
        <v>1.0801014908498217E-3</v>
      </c>
      <c r="AK112">
        <f t="shared" si="221"/>
        <v>1.0373948198380478E-3</v>
      </c>
      <c r="AL112">
        <f t="shared" si="221"/>
        <v>9.9637674917018486E-4</v>
      </c>
      <c r="AM112">
        <f t="shared" si="221"/>
        <v>9.5698051243588297E-4</v>
      </c>
      <c r="AN112">
        <f t="shared" si="221"/>
        <v>9.1914198313515776E-4</v>
      </c>
      <c r="AO112">
        <f t="shared" ref="AO112:BH112" si="225">AN112</f>
        <v>9.1914198313515776E-4</v>
      </c>
      <c r="AP112">
        <f t="shared" si="225"/>
        <v>9.1914198313515776E-4</v>
      </c>
      <c r="AQ112">
        <f t="shared" si="225"/>
        <v>9.1914198313515776E-4</v>
      </c>
      <c r="AR112">
        <f t="shared" si="225"/>
        <v>9.1914198313515776E-4</v>
      </c>
      <c r="AS112">
        <f t="shared" si="225"/>
        <v>9.1914198313515776E-4</v>
      </c>
      <c r="AT112">
        <f t="shared" si="225"/>
        <v>9.1914198313515776E-4</v>
      </c>
      <c r="AU112">
        <f t="shared" si="225"/>
        <v>9.1914198313515776E-4</v>
      </c>
      <c r="AV112">
        <f t="shared" si="225"/>
        <v>9.1914198313515776E-4</v>
      </c>
      <c r="AW112">
        <f t="shared" si="225"/>
        <v>9.1914198313515776E-4</v>
      </c>
      <c r="AX112">
        <f t="shared" si="225"/>
        <v>9.1914198313515776E-4</v>
      </c>
      <c r="AY112">
        <f t="shared" si="225"/>
        <v>9.1914198313515776E-4</v>
      </c>
      <c r="AZ112">
        <f t="shared" si="225"/>
        <v>9.1914198313515776E-4</v>
      </c>
      <c r="BA112">
        <f t="shared" si="225"/>
        <v>9.1914198313515776E-4</v>
      </c>
      <c r="BB112">
        <f t="shared" si="225"/>
        <v>9.1914198313515776E-4</v>
      </c>
      <c r="BC112">
        <f t="shared" si="225"/>
        <v>9.1914198313515776E-4</v>
      </c>
      <c r="BD112">
        <f t="shared" si="225"/>
        <v>9.1914198313515776E-4</v>
      </c>
      <c r="BE112">
        <f t="shared" si="225"/>
        <v>9.1914198313515776E-4</v>
      </c>
      <c r="BF112">
        <f t="shared" si="225"/>
        <v>9.1914198313515776E-4</v>
      </c>
      <c r="BG112">
        <f t="shared" si="225"/>
        <v>9.1914198313515776E-4</v>
      </c>
      <c r="BH112">
        <f t="shared" si="225"/>
        <v>9.1914198313515776E-4</v>
      </c>
      <c r="BK112">
        <f t="shared" si="223"/>
        <v>1.6834102255222671E-3</v>
      </c>
      <c r="BL112">
        <f t="shared" si="192"/>
        <v>1.5319033052252631E-3</v>
      </c>
      <c r="BM112">
        <f t="shared" si="193"/>
        <v>9.1914198313515776E-4</v>
      </c>
      <c r="BN112">
        <f t="shared" si="211"/>
        <v>9.0000000000000011E-2</v>
      </c>
      <c r="BO112">
        <f t="shared" si="187"/>
        <v>0.4</v>
      </c>
      <c r="BP112" t="str">
        <f t="shared" si="188"/>
        <v>-HT-Total</v>
      </c>
    </row>
    <row r="113" spans="1:68" hidden="1" x14ac:dyDescent="0.25">
      <c r="A113" t="str">
        <f t="shared" si="185"/>
        <v>freight-LT-BEV</v>
      </c>
      <c r="B113" s="1">
        <v>79</v>
      </c>
      <c r="C113" t="s">
        <v>13</v>
      </c>
      <c r="D113" t="s">
        <v>36</v>
      </c>
      <c r="E113" t="s">
        <v>33</v>
      </c>
      <c r="F113" t="s">
        <v>29</v>
      </c>
      <c r="G113">
        <v>7.2332137480064351E-3</v>
      </c>
      <c r="H113">
        <f>IF(G113=0,0.0000001,$G113)*((INDEX($N$7:$N$29,MATCH($A113,$H$7:$H$29,0))/($G113+0.00001))^((H$33-$G$33)/($Y$33-$G$33)))</f>
        <v>7.8274378828238102E-3</v>
      </c>
      <c r="I113">
        <f>IF(H113=0,0.0000001,$G113)*((INDEX($N$7:$N$29,MATCH($A113,$H$7:$H$29,0))/($G113+0.00001))^((I$33-$G$33)/($Y$33-$G$33)))</f>
        <v>8.4704788139783257E-3</v>
      </c>
      <c r="J113">
        <f>IF(I113=0,0.0000001,$G113)*((INDEX($N$7:$N$29,MATCH($A113,$H$7:$H$29,0))/($G113+0.00001))^((J$33-$G$33)/($Y$33-$G$33)))</f>
        <v>9.1663469467446797E-3</v>
      </c>
      <c r="K113">
        <f>IF(J113=0,0.0000001,$G113)*((INDEX($N$7:$N$29,MATCH($A113,$H$7:$H$29,0))/($G113+0.00001))^((K$33-$G$33)/($Y$33-$G$33)))</f>
        <v>9.9193821498542879E-3</v>
      </c>
      <c r="L113">
        <f t="shared" ref="L113:Y113" si="226">IF(K113=0,0.0000001,K113)*((INDEX($L$7:$L$29,MATCH($A113,$H$7:$H$28,0))/IF(K113=0,0.0000001,K113))^((L$33-$K$33)/($Y$33-$K$33)))</f>
        <v>1.16994189169885E-2</v>
      </c>
      <c r="M113">
        <f t="shared" si="226"/>
        <v>1.5895847175172825E-2</v>
      </c>
      <c r="N113">
        <f t="shared" si="226"/>
        <v>2.357421153292049E-2</v>
      </c>
      <c r="O113">
        <f t="shared" si="226"/>
        <v>3.5623848905633533E-2</v>
      </c>
      <c r="P113">
        <f t="shared" si="226"/>
        <v>5.1503103197953863E-2</v>
      </c>
      <c r="Q113">
        <f t="shared" si="226"/>
        <v>6.8443682789951873E-2</v>
      </c>
      <c r="R113">
        <f t="shared" si="226"/>
        <v>8.2730697319647856E-2</v>
      </c>
      <c r="S113">
        <f t="shared" si="226"/>
        <v>9.219647007330134E-2</v>
      </c>
      <c r="T113">
        <f t="shared" si="226"/>
        <v>9.7139969321107647E-2</v>
      </c>
      <c r="U113">
        <f t="shared" si="226"/>
        <v>9.9174362552327089E-2</v>
      </c>
      <c r="V113">
        <f t="shared" si="226"/>
        <v>9.9822500992317681E-2</v>
      </c>
      <c r="W113">
        <f t="shared" si="226"/>
        <v>9.9974623688355302E-2</v>
      </c>
      <c r="X113">
        <f t="shared" si="226"/>
        <v>9.9998187192719037E-2</v>
      </c>
      <c r="Y113">
        <f t="shared" si="226"/>
        <v>0.1</v>
      </c>
      <c r="Z113">
        <f t="shared" ref="Z113:AN113" si="227">IF(Y113=0,0.0000001,$Y113)*((INDEX($M$7:$M$29,MATCH($A113,$H$7:$H$28,0))/IF(Y113=0,0.0000001,$Y113))^((Z$33-$Y$33)/($AN$33-$Y$33)))</f>
        <v>0.1096824979694626</v>
      </c>
      <c r="AA113">
        <f t="shared" si="227"/>
        <v>0.12030250360821167</v>
      </c>
      <c r="AB113">
        <f t="shared" si="227"/>
        <v>0.13195079107728944</v>
      </c>
      <c r="AC113">
        <f t="shared" si="227"/>
        <v>0.14472692374403781</v>
      </c>
      <c r="AD113">
        <f t="shared" si="227"/>
        <v>0.15874010519681994</v>
      </c>
      <c r="AE113">
        <f t="shared" si="227"/>
        <v>0.17411011265922482</v>
      </c>
      <c r="AF113">
        <f t="shared" si="227"/>
        <v>0.19096832078208331</v>
      </c>
      <c r="AG113">
        <f t="shared" si="227"/>
        <v>0.20945882456412535</v>
      </c>
      <c r="AH113">
        <f t="shared" si="227"/>
        <v>0.22973967099940704</v>
      </c>
      <c r="AI113">
        <f t="shared" si="227"/>
        <v>0.25198420997897458</v>
      </c>
      <c r="AJ113">
        <f t="shared" si="227"/>
        <v>0.2763825759935552</v>
      </c>
      <c r="AK113">
        <f t="shared" si="227"/>
        <v>0.30314331330207961</v>
      </c>
      <c r="AL113">
        <f t="shared" si="227"/>
        <v>0.33249515845711519</v>
      </c>
      <c r="AM113">
        <f t="shared" si="227"/>
        <v>0.36468899542328675</v>
      </c>
      <c r="AN113">
        <f t="shared" si="227"/>
        <v>0.4</v>
      </c>
      <c r="AO113">
        <f t="shared" ref="AO113:BH113" si="228">IF(AN113=0,0.0000001,$G113)*((INDEX($N$7:$N$29,MATCH($A113,$H$7:$H$29,0))/($G113+0.00001))^((AO$33-$G$33)/($Y$33-$G$33)))</f>
        <v>0.10595819320506067</v>
      </c>
      <c r="AP113">
        <f t="shared" si="228"/>
        <v>0.11466288767111912</v>
      </c>
      <c r="AQ113">
        <f t="shared" si="228"/>
        <v>0.12408269159172239</v>
      </c>
      <c r="AR113">
        <f t="shared" si="228"/>
        <v>0.13427635275336355</v>
      </c>
      <c r="AS113">
        <f t="shared" si="228"/>
        <v>0.145307445200105</v>
      </c>
      <c r="AT113">
        <f t="shared" si="228"/>
        <v>0.15724476572106327</v>
      </c>
      <c r="AU113">
        <f t="shared" si="228"/>
        <v>0.17016276291019827</v>
      </c>
      <c r="AV113">
        <f t="shared" si="228"/>
        <v>0.18414200147428947</v>
      </c>
      <c r="AW113">
        <f t="shared" si="228"/>
        <v>0.19926966468481713</v>
      </c>
      <c r="AX113">
        <f t="shared" si="228"/>
        <v>0.21564009810734924</v>
      </c>
      <c r="AY113">
        <f t="shared" si="228"/>
        <v>0.23335539799947402</v>
      </c>
      <c r="AZ113">
        <f t="shared" si="228"/>
        <v>0.2525260480468916</v>
      </c>
      <c r="BA113">
        <f t="shared" si="228"/>
        <v>0.27327160840875303</v>
      </c>
      <c r="BB113">
        <f t="shared" si="228"/>
        <v>0.29572146136956168</v>
      </c>
      <c r="BC113">
        <f t="shared" si="228"/>
        <v>0.32001561824798785</v>
      </c>
      <c r="BD113">
        <f t="shared" si="228"/>
        <v>0.34630559259498805</v>
      </c>
      <c r="BE113">
        <f t="shared" si="228"/>
        <v>0.37475534512703379</v>
      </c>
      <c r="BF113">
        <f t="shared" si="228"/>
        <v>0.40554230628764854</v>
      </c>
      <c r="BG113">
        <f t="shared" si="228"/>
        <v>0.43885848281458117</v>
      </c>
      <c r="BH113">
        <f t="shared" si="228"/>
        <v>0.47491165521386708</v>
      </c>
      <c r="BK113">
        <f t="shared" si="223"/>
        <v>9.9193821498542879E-3</v>
      </c>
      <c r="BL113">
        <f t="shared" si="192"/>
        <v>8.8282501133703159E-3</v>
      </c>
      <c r="BM113">
        <f t="shared" si="193"/>
        <v>3.8844300498829384E-3</v>
      </c>
      <c r="BN113">
        <f t="shared" si="211"/>
        <v>0.11</v>
      </c>
      <c r="BO113">
        <f t="shared" si="187"/>
        <v>0.56000000000000005</v>
      </c>
      <c r="BP113" t="str">
        <f t="shared" si="188"/>
        <v>-LT-Total</v>
      </c>
    </row>
    <row r="114" spans="1:68" hidden="1" x14ac:dyDescent="0.25">
      <c r="A114" t="str">
        <f t="shared" si="185"/>
        <v>freight-LT-CNG</v>
      </c>
      <c r="B114" s="1">
        <v>80</v>
      </c>
      <c r="C114" t="s">
        <v>13</v>
      </c>
      <c r="D114" t="s">
        <v>36</v>
      </c>
      <c r="E114" t="s">
        <v>33</v>
      </c>
      <c r="F114" t="s">
        <v>45</v>
      </c>
      <c r="G114">
        <v>6.5182470587344023E-3</v>
      </c>
      <c r="H114">
        <v>9.1811099948445208E-3</v>
      </c>
      <c r="I114">
        <v>1.1780853275211009E-2</v>
      </c>
      <c r="J114">
        <v>1.4319694865214699E-2</v>
      </c>
      <c r="K114">
        <v>1.5876363999804018E-2</v>
      </c>
      <c r="L114">
        <v>1.743143279447848E-2</v>
      </c>
      <c r="M114">
        <f t="shared" ref="M114:Y115" si="229">($K114*(($BL114/($K114))^((M$33-$K$33)/($BL$33-$K$33))))</f>
        <v>1.5614247118496816E-2</v>
      </c>
      <c r="N114">
        <f t="shared" si="229"/>
        <v>1.5484815990596401E-2</v>
      </c>
      <c r="O114">
        <f t="shared" si="229"/>
        <v>1.5356457755723901E-2</v>
      </c>
      <c r="P114">
        <f t="shared" si="229"/>
        <v>1.5229163520350622E-2</v>
      </c>
      <c r="Q114">
        <f t="shared" si="229"/>
        <v>1.5102924464668981E-2</v>
      </c>
      <c r="R114">
        <f t="shared" si="229"/>
        <v>1.4977731841981382E-2</v>
      </c>
      <c r="S114">
        <f t="shared" si="229"/>
        <v>1.4853576978094212E-2</v>
      </c>
      <c r="T114">
        <f t="shared" si="229"/>
        <v>1.4730451270716816E-2</v>
      </c>
      <c r="U114">
        <f t="shared" si="229"/>
        <v>1.4608346188865482E-2</v>
      </c>
      <c r="V114">
        <f t="shared" si="229"/>
        <v>1.4487253272272358E-2</v>
      </c>
      <c r="W114">
        <f t="shared" si="229"/>
        <v>1.4367164130799252E-2</v>
      </c>
      <c r="X114">
        <f t="shared" si="229"/>
        <v>1.4248070443856325E-2</v>
      </c>
      <c r="Y114">
        <f t="shared" si="229"/>
        <v>1.4129963959825577E-2</v>
      </c>
      <c r="Z114">
        <f t="shared" ref="Z114:AN115" si="230">($BK114*(($BM114/($BK114))^((Z$33-$Y$33)/($BM$33-$Y$33))))</f>
        <v>1.4914449445012757E-2</v>
      </c>
      <c r="AA114">
        <f t="shared" si="230"/>
        <v>1.4010815212512587E-2</v>
      </c>
      <c r="AB114">
        <f t="shared" si="230"/>
        <v>1.3161930223633959E-2</v>
      </c>
      <c r="AC114">
        <f t="shared" si="230"/>
        <v>1.2364477340126325E-2</v>
      </c>
      <c r="AD114">
        <f t="shared" si="230"/>
        <v>1.1615340401970898E-2</v>
      </c>
      <c r="AE114">
        <f t="shared" si="230"/>
        <v>1.091159205054429E-2</v>
      </c>
      <c r="AF114">
        <f t="shared" si="230"/>
        <v>1.0250482289550354E-2</v>
      </c>
      <c r="AG114">
        <f t="shared" si="230"/>
        <v>9.6294277390203808E-3</v>
      </c>
      <c r="AH114">
        <f t="shared" si="230"/>
        <v>9.0460015403902184E-3</v>
      </c>
      <c r="AI114">
        <f t="shared" si="230"/>
        <v>8.4979238732069175E-3</v>
      </c>
      <c r="AJ114">
        <f t="shared" si="230"/>
        <v>7.9830530464076108E-3</v>
      </c>
      <c r="AK114">
        <f t="shared" si="230"/>
        <v>7.4993771293585297E-3</v>
      </c>
      <c r="AL114">
        <f t="shared" si="230"/>
        <v>7.0450060899512872E-3</v>
      </c>
      <c r="AM114">
        <f t="shared" si="230"/>
        <v>6.6181644090348712E-3</v>
      </c>
      <c r="AN114">
        <f t="shared" si="230"/>
        <v>6.2171841423232536E-3</v>
      </c>
      <c r="AO114">
        <f t="shared" ref="AO114:BH114" si="231">AN114</f>
        <v>6.2171841423232536E-3</v>
      </c>
      <c r="AP114">
        <f t="shared" si="231"/>
        <v>6.2171841423232536E-3</v>
      </c>
      <c r="AQ114">
        <f t="shared" si="231"/>
        <v>6.2171841423232536E-3</v>
      </c>
      <c r="AR114">
        <f t="shared" si="231"/>
        <v>6.2171841423232536E-3</v>
      </c>
      <c r="AS114">
        <f t="shared" si="231"/>
        <v>6.2171841423232536E-3</v>
      </c>
      <c r="AT114">
        <f t="shared" si="231"/>
        <v>6.2171841423232536E-3</v>
      </c>
      <c r="AU114">
        <f t="shared" si="231"/>
        <v>6.2171841423232536E-3</v>
      </c>
      <c r="AV114">
        <f t="shared" si="231"/>
        <v>6.2171841423232536E-3</v>
      </c>
      <c r="AW114">
        <f t="shared" si="231"/>
        <v>6.2171841423232536E-3</v>
      </c>
      <c r="AX114">
        <f t="shared" si="231"/>
        <v>6.2171841423232536E-3</v>
      </c>
      <c r="AY114">
        <f t="shared" si="231"/>
        <v>6.2171841423232536E-3</v>
      </c>
      <c r="AZ114">
        <f t="shared" si="231"/>
        <v>6.2171841423232536E-3</v>
      </c>
      <c r="BA114">
        <f t="shared" si="231"/>
        <v>6.2171841423232536E-3</v>
      </c>
      <c r="BB114">
        <f t="shared" si="231"/>
        <v>6.2171841423232536E-3</v>
      </c>
      <c r="BC114">
        <f t="shared" si="231"/>
        <v>6.2171841423232536E-3</v>
      </c>
      <c r="BD114">
        <f t="shared" si="231"/>
        <v>6.2171841423232536E-3</v>
      </c>
      <c r="BE114">
        <f t="shared" si="231"/>
        <v>6.2171841423232536E-3</v>
      </c>
      <c r="BF114">
        <f t="shared" si="231"/>
        <v>6.2171841423232536E-3</v>
      </c>
      <c r="BG114">
        <f t="shared" si="231"/>
        <v>6.2171841423232536E-3</v>
      </c>
      <c r="BH114">
        <f t="shared" si="231"/>
        <v>6.2171841423232536E-3</v>
      </c>
      <c r="BK114">
        <f t="shared" si="223"/>
        <v>1.5876363999804018E-2</v>
      </c>
      <c r="BL114">
        <f t="shared" si="192"/>
        <v>1.4129963959825577E-2</v>
      </c>
      <c r="BM114">
        <f t="shared" si="193"/>
        <v>6.2171841423232536E-3</v>
      </c>
      <c r="BN114">
        <f t="shared" si="211"/>
        <v>0.11</v>
      </c>
      <c r="BO114">
        <f t="shared" si="187"/>
        <v>0.56000000000000005</v>
      </c>
      <c r="BP114" t="str">
        <f t="shared" si="188"/>
        <v>-LT-Total</v>
      </c>
    </row>
    <row r="115" spans="1:68" hidden="1" x14ac:dyDescent="0.25">
      <c r="A115" t="str">
        <f t="shared" si="185"/>
        <v>freight-LT-D</v>
      </c>
      <c r="B115" s="1">
        <v>81</v>
      </c>
      <c r="C115" t="s">
        <v>13</v>
      </c>
      <c r="D115" t="s">
        <v>36</v>
      </c>
      <c r="E115" t="s">
        <v>33</v>
      </c>
      <c r="F115" t="s">
        <v>46</v>
      </c>
      <c r="G115">
        <v>1.9609794618065252E-2</v>
      </c>
      <c r="H115">
        <v>2.4271504455631771E-2</v>
      </c>
      <c r="I115">
        <v>2.88227146065138E-2</v>
      </c>
      <c r="J115">
        <v>3.3267307925850073E-2</v>
      </c>
      <c r="K115">
        <v>3.5881832071799499E-2</v>
      </c>
      <c r="L115">
        <v>3.8493668345768853E-2</v>
      </c>
      <c r="M115">
        <f t="shared" si="229"/>
        <v>3.5289427292067507E-2</v>
      </c>
      <c r="N115">
        <f t="shared" si="229"/>
        <v>3.4996902757089367E-2</v>
      </c>
      <c r="O115">
        <f t="shared" si="229"/>
        <v>3.4706803044788459E-2</v>
      </c>
      <c r="P115">
        <f t="shared" si="229"/>
        <v>3.4419108055090034E-2</v>
      </c>
      <c r="Q115">
        <f t="shared" si="229"/>
        <v>3.4133797854534846E-2</v>
      </c>
      <c r="R115">
        <f t="shared" si="229"/>
        <v>3.3850852674897999E-2</v>
      </c>
      <c r="S115">
        <f t="shared" si="229"/>
        <v>3.3570252911819275E-2</v>
      </c>
      <c r="T115">
        <f t="shared" si="229"/>
        <v>3.3291979123444823E-2</v>
      </c>
      <c r="U115">
        <f t="shared" si="229"/>
        <v>3.3016012029080083E-2</v>
      </c>
      <c r="V115">
        <f t="shared" si="229"/>
        <v>3.2742332507853904E-2</v>
      </c>
      <c r="W115">
        <f t="shared" si="229"/>
        <v>3.247092159739369E-2</v>
      </c>
      <c r="X115">
        <f t="shared" si="229"/>
        <v>3.2201760492511597E-2</v>
      </c>
      <c r="Y115">
        <f t="shared" si="229"/>
        <v>3.1934830543901553E-2</v>
      </c>
      <c r="Z115">
        <f t="shared" si="230"/>
        <v>3.3707829477574155E-2</v>
      </c>
      <c r="AA115">
        <f t="shared" si="230"/>
        <v>3.166554499825E-2</v>
      </c>
      <c r="AB115">
        <f t="shared" si="230"/>
        <v>2.9746998118146323E-2</v>
      </c>
      <c r="AC115">
        <f t="shared" si="230"/>
        <v>2.7944691843765967E-2</v>
      </c>
      <c r="AD115">
        <f t="shared" si="230"/>
        <v>2.6251583408232051E-2</v>
      </c>
      <c r="AE115">
        <f t="shared" si="230"/>
        <v>2.4661056750679547E-2</v>
      </c>
      <c r="AF115">
        <f t="shared" si="230"/>
        <v>2.3166896663060946E-2</v>
      </c>
      <c r="AG115">
        <f t="shared" si="230"/>
        <v>2.1763264503341092E-2</v>
      </c>
      <c r="AH115">
        <f t="shared" si="230"/>
        <v>2.0444675380176986E-2</v>
      </c>
      <c r="AI115">
        <f t="shared" si="230"/>
        <v>1.9205976719928481E-2</v>
      </c>
      <c r="AJ115">
        <f t="shared" si="230"/>
        <v>1.8042328132247487E-2</v>
      </c>
      <c r="AK115">
        <f t="shared" si="230"/>
        <v>1.6949182495567514E-2</v>
      </c>
      <c r="AL115">
        <f t="shared" si="230"/>
        <v>1.5922268188582559E-2</v>
      </c>
      <c r="AM115">
        <f t="shared" si="230"/>
        <v>1.4957572398282179E-2</v>
      </c>
      <c r="AN115">
        <f t="shared" si="230"/>
        <v>1.4051325439316682E-2</v>
      </c>
      <c r="AO115">
        <f t="shared" ref="AO115:BH115" si="232">AN115</f>
        <v>1.4051325439316682E-2</v>
      </c>
      <c r="AP115">
        <f t="shared" si="232"/>
        <v>1.4051325439316682E-2</v>
      </c>
      <c r="AQ115">
        <f t="shared" si="232"/>
        <v>1.4051325439316682E-2</v>
      </c>
      <c r="AR115">
        <f t="shared" si="232"/>
        <v>1.4051325439316682E-2</v>
      </c>
      <c r="AS115">
        <f t="shared" si="232"/>
        <v>1.4051325439316682E-2</v>
      </c>
      <c r="AT115">
        <f t="shared" si="232"/>
        <v>1.4051325439316682E-2</v>
      </c>
      <c r="AU115">
        <f t="shared" si="232"/>
        <v>1.4051325439316682E-2</v>
      </c>
      <c r="AV115">
        <f t="shared" si="232"/>
        <v>1.4051325439316682E-2</v>
      </c>
      <c r="AW115">
        <f t="shared" si="232"/>
        <v>1.4051325439316682E-2</v>
      </c>
      <c r="AX115">
        <f t="shared" si="232"/>
        <v>1.4051325439316682E-2</v>
      </c>
      <c r="AY115">
        <f t="shared" si="232"/>
        <v>1.4051325439316682E-2</v>
      </c>
      <c r="AZ115">
        <f t="shared" si="232"/>
        <v>1.4051325439316682E-2</v>
      </c>
      <c r="BA115">
        <f t="shared" si="232"/>
        <v>1.4051325439316682E-2</v>
      </c>
      <c r="BB115">
        <f t="shared" si="232"/>
        <v>1.4051325439316682E-2</v>
      </c>
      <c r="BC115">
        <f t="shared" si="232"/>
        <v>1.4051325439316682E-2</v>
      </c>
      <c r="BD115">
        <f t="shared" si="232"/>
        <v>1.4051325439316682E-2</v>
      </c>
      <c r="BE115">
        <f t="shared" si="232"/>
        <v>1.4051325439316682E-2</v>
      </c>
      <c r="BF115">
        <f t="shared" si="232"/>
        <v>1.4051325439316682E-2</v>
      </c>
      <c r="BG115">
        <f t="shared" si="232"/>
        <v>1.4051325439316682E-2</v>
      </c>
      <c r="BH115">
        <f t="shared" si="232"/>
        <v>1.4051325439316682E-2</v>
      </c>
      <c r="BK115">
        <f t="shared" si="223"/>
        <v>3.5881832071799499E-2</v>
      </c>
      <c r="BL115">
        <f t="shared" si="192"/>
        <v>3.1934830543901553E-2</v>
      </c>
      <c r="BM115">
        <f t="shared" si="193"/>
        <v>1.4051325439316682E-2</v>
      </c>
      <c r="BN115">
        <f t="shared" si="211"/>
        <v>0.11</v>
      </c>
      <c r="BO115">
        <f t="shared" si="187"/>
        <v>0.56000000000000005</v>
      </c>
      <c r="BP115" t="str">
        <f t="shared" si="188"/>
        <v>-LT-Total</v>
      </c>
    </row>
    <row r="116" spans="1:68" hidden="1" x14ac:dyDescent="0.25">
      <c r="A116" t="str">
        <f t="shared" si="185"/>
        <v>freight-LT-FCEV</v>
      </c>
      <c r="B116" s="1">
        <v>82</v>
      </c>
      <c r="C116" t="s">
        <v>13</v>
      </c>
      <c r="D116" t="s">
        <v>36</v>
      </c>
      <c r="E116" t="s">
        <v>33</v>
      </c>
      <c r="F116" t="s">
        <v>30</v>
      </c>
      <c r="G116">
        <v>0</v>
      </c>
      <c r="H116">
        <f>IF(G116=0,0.0000001,$G116)*((INDEX($N$7:$N$29,MATCH($A116,$H$7:$H$29,0))/($G116+0.00001))^((H$33-$G$33)/($Y$33-$G$33)))</f>
        <v>1.2915496650148837E-7</v>
      </c>
      <c r="I116">
        <f>IF(H116=0,0.0000001,$G116)*((INDEX($N$7:$N$29,MATCH($A116,$H$7:$H$29,0))/($G116+0.00001))^((I$33-$G$33)/($Y$33-$G$33)))</f>
        <v>0</v>
      </c>
      <c r="J116">
        <f>IF(I116=0,0.0000001,$G116)*((INDEX($N$7:$N$29,MATCH($A116,$H$7:$H$29,0))/($G116+0.00001))^((J$33-$G$33)/($Y$33-$G$33)))</f>
        <v>2.1544346900318838E-7</v>
      </c>
      <c r="K116">
        <f>IF(J116=0,0.0000001,$G116)*((INDEX($N$7:$N$29,MATCH($A116,$H$7:$H$29,0))/($G116+0.00001))^((K$33-$G$33)/($Y$33-$G$33)))</f>
        <v>0</v>
      </c>
      <c r="L116">
        <f t="shared" ref="L116:Y116" si="233">IF(K116=0,0.0000001,K116)*((INDEX($L$7:$L$29,MATCH($A116,$H$7:$H$28,0))/IF(K116=0,0.0000001,K116))^((L$33-$K$33)/($Y$33-$K$33)))</f>
        <v>2.3913602153749675E-7</v>
      </c>
      <c r="M116">
        <f t="shared" si="233"/>
        <v>1.2073768826254454E-6</v>
      </c>
      <c r="N116">
        <f t="shared" si="233"/>
        <v>9.6817616355708969E-6</v>
      </c>
      <c r="O116">
        <f t="shared" si="233"/>
        <v>8.5727240831951875E-5</v>
      </c>
      <c r="P116">
        <f t="shared" si="233"/>
        <v>6.0089888678811732E-4</v>
      </c>
      <c r="Q116">
        <f t="shared" si="233"/>
        <v>2.6988893747058782E-3</v>
      </c>
      <c r="R116">
        <f t="shared" si="233"/>
        <v>7.3469577033026109E-3</v>
      </c>
      <c r="S116">
        <f t="shared" si="233"/>
        <v>1.30207097313783E-2</v>
      </c>
      <c r="T116">
        <f t="shared" si="233"/>
        <v>1.7157745907394672E-2</v>
      </c>
      <c r="U116">
        <f t="shared" si="233"/>
        <v>1.9143002814013585E-2</v>
      </c>
      <c r="V116">
        <f t="shared" si="233"/>
        <v>1.9813185054264333E-2</v>
      </c>
      <c r="W116">
        <f t="shared" si="233"/>
        <v>1.9973204692495656E-2</v>
      </c>
      <c r="X116">
        <f t="shared" si="233"/>
        <v>1.9998084857895417E-2</v>
      </c>
      <c r="Y116">
        <f t="shared" si="233"/>
        <v>0.02</v>
      </c>
      <c r="Z116">
        <f t="shared" ref="Z116:AN116" si="234">IF(Y116=0,0.0000001,$Y116)*((INDEX($M$7:$M$29,MATCH($A116,$H$7:$H$28,0))/IF(Y116=0,0.0000001,$Y116))^((Z$33-$Y$33)/($AN$33-$Y$33)))</f>
        <v>2.1742085468083198E-2</v>
      </c>
      <c r="AA116">
        <f t="shared" si="234"/>
        <v>2.3635914025071727E-2</v>
      </c>
      <c r="AB116">
        <f t="shared" si="234"/>
        <v>2.5694703142468786E-2</v>
      </c>
      <c r="AC116">
        <f t="shared" si="234"/>
        <v>2.7932821590029112E-2</v>
      </c>
      <c r="AD116">
        <f t="shared" si="234"/>
        <v>3.0365889718756627E-2</v>
      </c>
      <c r="AE116">
        <f t="shared" si="234"/>
        <v>3.3010888478979768E-2</v>
      </c>
      <c r="AF116">
        <f t="shared" si="234"/>
        <v>3.588627793436705E-2</v>
      </c>
      <c r="AG116">
        <f t="shared" si="234"/>
        <v>3.9012126099019821E-2</v>
      </c>
      <c r="AH116">
        <f t="shared" si="234"/>
        <v>4.2410248996826411E-2</v>
      </c>
      <c r="AI116">
        <f t="shared" si="234"/>
        <v>4.6104362920584466E-2</v>
      </c>
      <c r="AJ116">
        <f t="shared" si="234"/>
        <v>5.0120249953543666E-2</v>
      </c>
      <c r="AK116">
        <f t="shared" si="234"/>
        <v>5.4485937908581965E-2</v>
      </c>
      <c r="AL116">
        <f t="shared" si="234"/>
        <v>5.9231895940853159E-2</v>
      </c>
      <c r="AM116">
        <f t="shared" si="234"/>
        <v>6.4391247199131973E-2</v>
      </c>
      <c r="AN116">
        <f t="shared" si="234"/>
        <v>7.0000000000000007E-2</v>
      </c>
      <c r="AO116">
        <f t="shared" ref="AO116:BH116" si="235">IF(AN116=0,0.0000001,$G116)*((INDEX($N$7:$N$29,MATCH($A116,$H$7:$H$29,0))/($G116+0.00001))^((AO$33-$G$33)/($Y$33-$G$33)))</f>
        <v>0</v>
      </c>
      <c r="AP116">
        <f t="shared" si="235"/>
        <v>7.7426368268112785E-4</v>
      </c>
      <c r="AQ116">
        <f t="shared" si="235"/>
        <v>0</v>
      </c>
      <c r="AR116">
        <f t="shared" si="235"/>
        <v>1.2915496650148846E-3</v>
      </c>
      <c r="AS116">
        <f t="shared" si="235"/>
        <v>0</v>
      </c>
      <c r="AT116">
        <f t="shared" si="235"/>
        <v>2.1544346900318834E-3</v>
      </c>
      <c r="AU116">
        <f t="shared" si="235"/>
        <v>0</v>
      </c>
      <c r="AV116">
        <f t="shared" si="235"/>
        <v>3.5938136638046319E-3</v>
      </c>
      <c r="AW116">
        <f t="shared" si="235"/>
        <v>0</v>
      </c>
      <c r="AX116">
        <f t="shared" si="235"/>
        <v>5.9948425031894148E-3</v>
      </c>
      <c r="AY116">
        <f t="shared" si="235"/>
        <v>0</v>
      </c>
      <c r="AZ116">
        <f t="shared" si="235"/>
        <v>1.0000000000000019E-2</v>
      </c>
      <c r="BA116">
        <f t="shared" si="235"/>
        <v>0</v>
      </c>
      <c r="BB116">
        <f t="shared" si="235"/>
        <v>1.668100537200061E-2</v>
      </c>
      <c r="BC116">
        <f t="shared" si="235"/>
        <v>0</v>
      </c>
      <c r="BD116">
        <f t="shared" si="235"/>
        <v>2.7825594022071267E-2</v>
      </c>
      <c r="BE116">
        <f t="shared" si="235"/>
        <v>0</v>
      </c>
      <c r="BF116">
        <f t="shared" si="235"/>
        <v>4.6415888336127885E-2</v>
      </c>
      <c r="BG116">
        <f t="shared" si="235"/>
        <v>0</v>
      </c>
      <c r="BH116">
        <f t="shared" si="235"/>
        <v>7.7426368268112819E-2</v>
      </c>
      <c r="BK116">
        <f>G116</f>
        <v>0</v>
      </c>
      <c r="BL116">
        <f t="shared" si="192"/>
        <v>0</v>
      </c>
      <c r="BM116">
        <f t="shared" si="193"/>
        <v>0</v>
      </c>
      <c r="BN116">
        <f t="shared" si="211"/>
        <v>0.11</v>
      </c>
      <c r="BO116">
        <f t="shared" si="187"/>
        <v>0.56000000000000005</v>
      </c>
      <c r="BP116" t="str">
        <f t="shared" si="188"/>
        <v>-LT-Total</v>
      </c>
    </row>
    <row r="117" spans="1:68" hidden="1" x14ac:dyDescent="0.25">
      <c r="A117" t="str">
        <f t="shared" si="185"/>
        <v>freight-LT-G</v>
      </c>
      <c r="B117" s="1">
        <v>83</v>
      </c>
      <c r="C117" t="s">
        <v>13</v>
      </c>
      <c r="D117" t="s">
        <v>36</v>
      </c>
      <c r="E117" t="s">
        <v>33</v>
      </c>
      <c r="F117" t="s">
        <v>47</v>
      </c>
      <c r="G117">
        <v>0.95299349197724903</v>
      </c>
      <c r="H117">
        <v>0.93809606289316594</v>
      </c>
      <c r="I117">
        <v>0.92355175772789189</v>
      </c>
      <c r="J117">
        <v>0.90934816803879892</v>
      </c>
      <c r="K117">
        <v>0.90163559965737172</v>
      </c>
      <c r="L117">
        <v>0.89393096021264118</v>
      </c>
      <c r="M117">
        <f t="shared" ref="M117:Y119" si="236">($K117*(($BL117/($K117))^((M$33-$K$33)/($BL$33-$K$33))))</f>
        <v>0.88674970314727297</v>
      </c>
      <c r="N117">
        <f t="shared" si="236"/>
        <v>0.87939917171449267</v>
      </c>
      <c r="O117">
        <f t="shared" si="236"/>
        <v>0.87210957101803244</v>
      </c>
      <c r="P117">
        <f t="shared" si="236"/>
        <v>0.86488039598493738</v>
      </c>
      <c r="Q117">
        <f t="shared" si="236"/>
        <v>0.85771114572895291</v>
      </c>
      <c r="R117">
        <f t="shared" si="236"/>
        <v>0.85060132351581863</v>
      </c>
      <c r="S117">
        <f t="shared" si="236"/>
        <v>0.84355043672885222</v>
      </c>
      <c r="T117">
        <f t="shared" si="236"/>
        <v>0.8365579968348168</v>
      </c>
      <c r="U117">
        <f t="shared" si="236"/>
        <v>0.82962351935007295</v>
      </c>
      <c r="V117">
        <f t="shared" si="236"/>
        <v>0.82274652380700963</v>
      </c>
      <c r="W117">
        <f t="shared" si="236"/>
        <v>0.81592653372075441</v>
      </c>
      <c r="X117">
        <f t="shared" si="236"/>
        <v>0.80916307655615938</v>
      </c>
      <c r="Y117">
        <f t="shared" si="236"/>
        <v>0.80245568369506082</v>
      </c>
      <c r="Z117">
        <f t="shared" ref="Z117:AN119" si="237">($BK117*(($BM117/($BK117))^((Z$33-$Y$33)/($BM$33-$Y$33))))</f>
        <v>0.84700744887681023</v>
      </c>
      <c r="AA117">
        <f t="shared" si="237"/>
        <v>0.79568909959348078</v>
      </c>
      <c r="AB117">
        <f t="shared" si="237"/>
        <v>0.74748001809363795</v>
      </c>
      <c r="AC117">
        <f t="shared" si="237"/>
        <v>0.70219182056750529</v>
      </c>
      <c r="AD117">
        <f t="shared" si="237"/>
        <v>0.65964753697287404</v>
      </c>
      <c r="AE117">
        <f t="shared" si="237"/>
        <v>0.61968091949961324</v>
      </c>
      <c r="AF117">
        <f t="shared" si="237"/>
        <v>0.58213579293282069</v>
      </c>
      <c r="AG117">
        <f t="shared" si="237"/>
        <v>0.54686544437606399</v>
      </c>
      <c r="AH117">
        <f t="shared" si="237"/>
        <v>0.51373204994997124</v>
      </c>
      <c r="AI117">
        <f t="shared" si="237"/>
        <v>0.48260613622591397</v>
      </c>
      <c r="AJ117">
        <f t="shared" si="237"/>
        <v>0.45336607429025849</v>
      </c>
      <c r="AK117">
        <f t="shared" si="237"/>
        <v>0.42589760446216929</v>
      </c>
      <c r="AL117">
        <f t="shared" si="237"/>
        <v>0.40009338980773407</v>
      </c>
      <c r="AM117">
        <f t="shared" si="237"/>
        <v>0.37585259670569982</v>
      </c>
      <c r="AN117">
        <f t="shared" si="237"/>
        <v>0.3530805008258267</v>
      </c>
      <c r="AO117">
        <f t="shared" ref="AO117:BH117" si="238">AN117</f>
        <v>0.3530805008258267</v>
      </c>
      <c r="AP117">
        <f t="shared" si="238"/>
        <v>0.3530805008258267</v>
      </c>
      <c r="AQ117">
        <f t="shared" si="238"/>
        <v>0.3530805008258267</v>
      </c>
      <c r="AR117">
        <f t="shared" si="238"/>
        <v>0.3530805008258267</v>
      </c>
      <c r="AS117">
        <f t="shared" si="238"/>
        <v>0.3530805008258267</v>
      </c>
      <c r="AT117">
        <f t="shared" si="238"/>
        <v>0.3530805008258267</v>
      </c>
      <c r="AU117">
        <f t="shared" si="238"/>
        <v>0.3530805008258267</v>
      </c>
      <c r="AV117">
        <f t="shared" si="238"/>
        <v>0.3530805008258267</v>
      </c>
      <c r="AW117">
        <f t="shared" si="238"/>
        <v>0.3530805008258267</v>
      </c>
      <c r="AX117">
        <f t="shared" si="238"/>
        <v>0.3530805008258267</v>
      </c>
      <c r="AY117">
        <f t="shared" si="238"/>
        <v>0.3530805008258267</v>
      </c>
      <c r="AZ117">
        <f t="shared" si="238"/>
        <v>0.3530805008258267</v>
      </c>
      <c r="BA117">
        <f t="shared" si="238"/>
        <v>0.3530805008258267</v>
      </c>
      <c r="BB117">
        <f t="shared" si="238"/>
        <v>0.3530805008258267</v>
      </c>
      <c r="BC117">
        <f t="shared" si="238"/>
        <v>0.3530805008258267</v>
      </c>
      <c r="BD117">
        <f t="shared" si="238"/>
        <v>0.3530805008258267</v>
      </c>
      <c r="BE117">
        <f t="shared" si="238"/>
        <v>0.3530805008258267</v>
      </c>
      <c r="BF117">
        <f t="shared" si="238"/>
        <v>0.3530805008258267</v>
      </c>
      <c r="BG117">
        <f t="shared" si="238"/>
        <v>0.3530805008258267</v>
      </c>
      <c r="BH117">
        <f t="shared" si="238"/>
        <v>0.3530805008258267</v>
      </c>
      <c r="BK117">
        <f t="shared" ref="BK117:BK124" si="239">K117</f>
        <v>0.90163559965737172</v>
      </c>
      <c r="BL117">
        <f t="shared" si="192"/>
        <v>0.80245568369506082</v>
      </c>
      <c r="BM117">
        <f t="shared" si="193"/>
        <v>0.3530805008258267</v>
      </c>
      <c r="BN117">
        <f t="shared" si="211"/>
        <v>0.11</v>
      </c>
      <c r="BO117">
        <f t="shared" si="187"/>
        <v>0.56000000000000005</v>
      </c>
      <c r="BP117" t="str">
        <f t="shared" si="188"/>
        <v>-LT-Total</v>
      </c>
    </row>
    <row r="118" spans="1:68" hidden="1" x14ac:dyDescent="0.25">
      <c r="A118" t="str">
        <f t="shared" si="185"/>
        <v>freight-LT-LPG</v>
      </c>
      <c r="B118" s="1">
        <v>84</v>
      </c>
      <c r="C118" t="s">
        <v>13</v>
      </c>
      <c r="D118" t="s">
        <v>36</v>
      </c>
      <c r="E118" t="s">
        <v>33</v>
      </c>
      <c r="F118" t="s">
        <v>48</v>
      </c>
      <c r="G118">
        <v>6.4120388499384513E-3</v>
      </c>
      <c r="H118">
        <v>7.1077449093640407E-3</v>
      </c>
      <c r="I118">
        <v>7.7869601737230792E-3</v>
      </c>
      <c r="J118">
        <v>8.450264114055599E-3</v>
      </c>
      <c r="K118">
        <v>9.0604363970746334E-3</v>
      </c>
      <c r="L118">
        <v>9.6699813900435506E-3</v>
      </c>
      <c r="M118">
        <f t="shared" si="236"/>
        <v>8.9108496698042852E-3</v>
      </c>
      <c r="N118">
        <f t="shared" si="236"/>
        <v>8.8369849925924344E-3</v>
      </c>
      <c r="O118">
        <f t="shared" si="236"/>
        <v>8.7637326016093732E-3</v>
      </c>
      <c r="P118">
        <f t="shared" si="236"/>
        <v>8.6910874214328505E-3</v>
      </c>
      <c r="Q118">
        <f t="shared" si="236"/>
        <v>8.619044418712302E-3</v>
      </c>
      <c r="R118">
        <f t="shared" si="236"/>
        <v>8.5475986018201007E-3</v>
      </c>
      <c r="S118">
        <f t="shared" si="236"/>
        <v>8.4767450205056986E-3</v>
      </c>
      <c r="T118">
        <f t="shared" si="236"/>
        <v>8.4064787655526441E-3</v>
      </c>
      <c r="U118">
        <f t="shared" si="236"/>
        <v>8.3367949684384404E-3</v>
      </c>
      <c r="V118">
        <f t="shared" si="236"/>
        <v>8.2676888009972169E-3</v>
      </c>
      <c r="W118">
        <f t="shared" si="236"/>
        <v>8.1991554750852E-3</v>
      </c>
      <c r="X118">
        <f t="shared" si="236"/>
        <v>8.1311902422489639E-3</v>
      </c>
      <c r="Y118">
        <f t="shared" si="236"/>
        <v>8.0637883933964236E-3</v>
      </c>
      <c r="Z118">
        <f t="shared" si="237"/>
        <v>8.5114841531468578E-3</v>
      </c>
      <c r="AA118">
        <f t="shared" si="237"/>
        <v>7.9957917383163442E-3</v>
      </c>
      <c r="AB118">
        <f t="shared" si="237"/>
        <v>7.5113440114778088E-3</v>
      </c>
      <c r="AC118">
        <f t="shared" si="237"/>
        <v>7.0562479245668596E-3</v>
      </c>
      <c r="AD118">
        <f t="shared" si="237"/>
        <v>6.6287251252067367E-3</v>
      </c>
      <c r="AE118">
        <f t="shared" si="237"/>
        <v>6.227105007544682E-3</v>
      </c>
      <c r="AF118">
        <f t="shared" si="237"/>
        <v>5.8498181841231027E-3</v>
      </c>
      <c r="AG118">
        <f t="shared" si="237"/>
        <v>5.4953903532759347E-3</v>
      </c>
      <c r="AH118">
        <f t="shared" si="237"/>
        <v>5.1624365380862069E-3</v>
      </c>
      <c r="AI118">
        <f t="shared" si="237"/>
        <v>4.8496556743926915E-3</v>
      </c>
      <c r="AJ118">
        <f t="shared" si="237"/>
        <v>4.5558255266975427E-3</v>
      </c>
      <c r="AK118">
        <f t="shared" si="237"/>
        <v>4.2797979121080784E-3</v>
      </c>
      <c r="AL118">
        <f t="shared" si="237"/>
        <v>4.020494213649614E-3</v>
      </c>
      <c r="AM118">
        <f t="shared" si="237"/>
        <v>3.7769011654169484E-3</v>
      </c>
      <c r="AN118">
        <f t="shared" si="237"/>
        <v>3.548066893094426E-3</v>
      </c>
      <c r="AO118">
        <f t="shared" ref="AO118:BH118" si="240">AN118</f>
        <v>3.548066893094426E-3</v>
      </c>
      <c r="AP118">
        <f t="shared" si="240"/>
        <v>3.548066893094426E-3</v>
      </c>
      <c r="AQ118">
        <f t="shared" si="240"/>
        <v>3.548066893094426E-3</v>
      </c>
      <c r="AR118">
        <f t="shared" si="240"/>
        <v>3.548066893094426E-3</v>
      </c>
      <c r="AS118">
        <f t="shared" si="240"/>
        <v>3.548066893094426E-3</v>
      </c>
      <c r="AT118">
        <f t="shared" si="240"/>
        <v>3.548066893094426E-3</v>
      </c>
      <c r="AU118">
        <f t="shared" si="240"/>
        <v>3.548066893094426E-3</v>
      </c>
      <c r="AV118">
        <f t="shared" si="240"/>
        <v>3.548066893094426E-3</v>
      </c>
      <c r="AW118">
        <f t="shared" si="240"/>
        <v>3.548066893094426E-3</v>
      </c>
      <c r="AX118">
        <f t="shared" si="240"/>
        <v>3.548066893094426E-3</v>
      </c>
      <c r="AY118">
        <f t="shared" si="240"/>
        <v>3.548066893094426E-3</v>
      </c>
      <c r="AZ118">
        <f t="shared" si="240"/>
        <v>3.548066893094426E-3</v>
      </c>
      <c r="BA118">
        <f t="shared" si="240"/>
        <v>3.548066893094426E-3</v>
      </c>
      <c r="BB118">
        <f t="shared" si="240"/>
        <v>3.548066893094426E-3</v>
      </c>
      <c r="BC118">
        <f t="shared" si="240"/>
        <v>3.548066893094426E-3</v>
      </c>
      <c r="BD118">
        <f t="shared" si="240"/>
        <v>3.548066893094426E-3</v>
      </c>
      <c r="BE118">
        <f t="shared" si="240"/>
        <v>3.548066893094426E-3</v>
      </c>
      <c r="BF118">
        <f t="shared" si="240"/>
        <v>3.548066893094426E-3</v>
      </c>
      <c r="BG118">
        <f t="shared" si="240"/>
        <v>3.548066893094426E-3</v>
      </c>
      <c r="BH118">
        <f t="shared" si="240"/>
        <v>3.548066893094426E-3</v>
      </c>
      <c r="BK118">
        <f t="shared" si="239"/>
        <v>9.0604363970746334E-3</v>
      </c>
      <c r="BL118">
        <f t="shared" si="192"/>
        <v>8.0637883933964236E-3</v>
      </c>
      <c r="BM118">
        <f t="shared" si="193"/>
        <v>3.548066893094426E-3</v>
      </c>
      <c r="BN118">
        <f t="shared" si="211"/>
        <v>0.11</v>
      </c>
      <c r="BO118">
        <f t="shared" si="187"/>
        <v>0.56000000000000005</v>
      </c>
      <c r="BP118" t="str">
        <f t="shared" si="188"/>
        <v>-LT-Total</v>
      </c>
    </row>
    <row r="119" spans="1:68" hidden="1" x14ac:dyDescent="0.25">
      <c r="A119" t="str">
        <f t="shared" si="185"/>
        <v>freight-LT-PHEVG</v>
      </c>
      <c r="B119" s="1">
        <v>85</v>
      </c>
      <c r="C119" t="s">
        <v>13</v>
      </c>
      <c r="D119" t="s">
        <v>36</v>
      </c>
      <c r="E119" t="s">
        <v>33</v>
      </c>
      <c r="F119" t="s">
        <v>31</v>
      </c>
      <c r="G119">
        <v>7.2332137480064351E-3</v>
      </c>
      <c r="H119">
        <v>1.0671788873497011E-2</v>
      </c>
      <c r="I119">
        <v>1.4028857108330029E-2</v>
      </c>
      <c r="J119">
        <v>1.7307282528040261E-2</v>
      </c>
      <c r="K119">
        <v>1.8772883936975189E-2</v>
      </c>
      <c r="L119">
        <v>2.0236978628533971E-2</v>
      </c>
      <c r="M119">
        <f t="shared" si="236"/>
        <v>1.8462945856016429E-2</v>
      </c>
      <c r="N119">
        <f t="shared" si="236"/>
        <v>1.8309901018928019E-2</v>
      </c>
      <c r="O119">
        <f t="shared" si="236"/>
        <v>1.8158124815910365E-2</v>
      </c>
      <c r="P119">
        <f t="shared" si="236"/>
        <v>1.8007606730879182E-2</v>
      </c>
      <c r="Q119">
        <f t="shared" si="236"/>
        <v>1.7858336334921135E-2</v>
      </c>
      <c r="R119">
        <f t="shared" si="236"/>
        <v>1.7710303285571244E-2</v>
      </c>
      <c r="S119">
        <f t="shared" si="236"/>
        <v>1.7563497326096293E-2</v>
      </c>
      <c r="T119">
        <f t="shared" si="236"/>
        <v>1.7417908284784168E-2</v>
      </c>
      <c r="U119">
        <f t="shared" si="236"/>
        <v>1.7273526074239091E-2</v>
      </c>
      <c r="V119">
        <f t="shared" si="236"/>
        <v>1.7130340690682717E-2</v>
      </c>
      <c r="W119">
        <f t="shared" si="236"/>
        <v>1.6988342213260971E-2</v>
      </c>
      <c r="X119">
        <f t="shared" si="236"/>
        <v>1.6847520803356688E-2</v>
      </c>
      <c r="Y119">
        <f t="shared" si="236"/>
        <v>1.670786670390792E-2</v>
      </c>
      <c r="Z119">
        <f t="shared" si="237"/>
        <v>1.7635475504250517E-2</v>
      </c>
      <c r="AA119">
        <f t="shared" si="237"/>
        <v>1.6566980188294497E-2</v>
      </c>
      <c r="AB119">
        <f t="shared" si="237"/>
        <v>1.556322269241851E-2</v>
      </c>
      <c r="AC119">
        <f t="shared" si="237"/>
        <v>1.4620280692129289E-2</v>
      </c>
      <c r="AD119">
        <f t="shared" si="237"/>
        <v>1.3734469508090775E-2</v>
      </c>
      <c r="AE119">
        <f t="shared" si="237"/>
        <v>1.2902327707718072E-2</v>
      </c>
      <c r="AF119">
        <f t="shared" si="237"/>
        <v>1.2120603579139652E-2</v>
      </c>
      <c r="AG119">
        <f t="shared" si="237"/>
        <v>1.138624242467296E-2</v>
      </c>
      <c r="AH119">
        <f t="shared" si="237"/>
        <v>1.0696374624160837E-2</v>
      </c>
      <c r="AI119">
        <f t="shared" si="237"/>
        <v>1.0048304421524564E-2</v>
      </c>
      <c r="AJ119">
        <f t="shared" si="237"/>
        <v>9.4394993907154223E-3</v>
      </c>
      <c r="AK119">
        <f t="shared" si="237"/>
        <v>8.867580539901436E-3</v>
      </c>
      <c r="AL119">
        <f t="shared" si="237"/>
        <v>8.3303130152200776E-3</v>
      </c>
      <c r="AM119">
        <f t="shared" si="237"/>
        <v>7.8255973677704357E-3</v>
      </c>
      <c r="AN119">
        <f t="shared" si="237"/>
        <v>7.3514613497194826E-3</v>
      </c>
      <c r="AO119">
        <f t="shared" ref="AO119:BH119" si="241">AN119</f>
        <v>7.3514613497194826E-3</v>
      </c>
      <c r="AP119">
        <f t="shared" si="241"/>
        <v>7.3514613497194826E-3</v>
      </c>
      <c r="AQ119">
        <f t="shared" si="241"/>
        <v>7.3514613497194826E-3</v>
      </c>
      <c r="AR119">
        <f t="shared" si="241"/>
        <v>7.3514613497194826E-3</v>
      </c>
      <c r="AS119">
        <f t="shared" si="241"/>
        <v>7.3514613497194826E-3</v>
      </c>
      <c r="AT119">
        <f t="shared" si="241"/>
        <v>7.3514613497194826E-3</v>
      </c>
      <c r="AU119">
        <f t="shared" si="241"/>
        <v>7.3514613497194826E-3</v>
      </c>
      <c r="AV119">
        <f t="shared" si="241"/>
        <v>7.3514613497194826E-3</v>
      </c>
      <c r="AW119">
        <f t="shared" si="241"/>
        <v>7.3514613497194826E-3</v>
      </c>
      <c r="AX119">
        <f t="shared" si="241"/>
        <v>7.3514613497194826E-3</v>
      </c>
      <c r="AY119">
        <f t="shared" si="241"/>
        <v>7.3514613497194826E-3</v>
      </c>
      <c r="AZ119">
        <f t="shared" si="241"/>
        <v>7.3514613497194826E-3</v>
      </c>
      <c r="BA119">
        <f t="shared" si="241"/>
        <v>7.3514613497194826E-3</v>
      </c>
      <c r="BB119">
        <f t="shared" si="241"/>
        <v>7.3514613497194826E-3</v>
      </c>
      <c r="BC119">
        <f t="shared" si="241"/>
        <v>7.3514613497194826E-3</v>
      </c>
      <c r="BD119">
        <f t="shared" si="241"/>
        <v>7.3514613497194826E-3</v>
      </c>
      <c r="BE119">
        <f t="shared" si="241"/>
        <v>7.3514613497194826E-3</v>
      </c>
      <c r="BF119">
        <f t="shared" si="241"/>
        <v>7.3514613497194826E-3</v>
      </c>
      <c r="BG119">
        <f t="shared" si="241"/>
        <v>7.3514613497194826E-3</v>
      </c>
      <c r="BH119">
        <f t="shared" si="241"/>
        <v>7.3514613497194826E-3</v>
      </c>
      <c r="BK119">
        <f t="shared" si="239"/>
        <v>1.8772883936975189E-2</v>
      </c>
      <c r="BL119">
        <f t="shared" si="192"/>
        <v>1.670786670390792E-2</v>
      </c>
      <c r="BM119">
        <f t="shared" si="193"/>
        <v>7.3514613497194835E-3</v>
      </c>
      <c r="BN119">
        <f t="shared" si="211"/>
        <v>0.11</v>
      </c>
      <c r="BO119">
        <f t="shared" si="187"/>
        <v>0.56000000000000005</v>
      </c>
      <c r="BP119" t="str">
        <f t="shared" si="188"/>
        <v>-LT-Total</v>
      </c>
    </row>
    <row r="120" spans="1:68" hidden="1" x14ac:dyDescent="0.25">
      <c r="A120" t="str">
        <f t="shared" si="185"/>
        <v>passenger-2W-BEV</v>
      </c>
      <c r="B120" s="1">
        <v>86</v>
      </c>
      <c r="C120" t="s">
        <v>13</v>
      </c>
      <c r="D120" t="s">
        <v>27</v>
      </c>
      <c r="E120" t="s">
        <v>35</v>
      </c>
      <c r="F120" t="s">
        <v>29</v>
      </c>
      <c r="G120">
        <v>2.857233131330014E-3</v>
      </c>
      <c r="H120">
        <f>IF(G120=0,0.0000001,$G120)*((INDEX($N$7:$N$29,MATCH($A120,$H$7:$H$29,0))/($G120+0.00001))^((H$33-$G$33)/($Y$33-$G$33)))</f>
        <v>3.4805043191209781E-3</v>
      </c>
      <c r="I120">
        <f>IF(H120=0,0.0000001,$G120)*((INDEX($N$7:$N$29,MATCH($A120,$H$7:$H$29,0))/($G120+0.00001))^((I$33-$G$33)/($Y$33-$G$33)))</f>
        <v>4.2397346518871139E-3</v>
      </c>
      <c r="J120">
        <f>IF(I120=0,0.0000001,$G120)*((INDEX($N$7:$N$29,MATCH($A120,$H$7:$H$29,0))/($G120+0.00001))^((J$33-$G$33)/($Y$33-$G$33)))</f>
        <v>5.1645819887826275E-3</v>
      </c>
      <c r="K120">
        <f>IF(J120=0,0.0000001,$G120)*((INDEX($N$7:$N$29,MATCH($A120,$H$7:$H$29,0))/($G120+0.00001))^((K$33-$G$33)/($Y$33-$G$33)))</f>
        <v>6.2911736957372462E-3</v>
      </c>
      <c r="L120">
        <f t="shared" ref="L120:Y120" si="242">IF(K120=0,0.0000001,K120)*((INDEX($L$7:$L$29,MATCH($A120,$H$7:$H$28,0))/IF(K120=0,0.0000001,K120))^((L$33-$K$33)/($Y$33-$K$33)))</f>
        <v>8.0545020949695685E-3</v>
      </c>
      <c r="M120">
        <f t="shared" si="242"/>
        <v>1.2744510803637697E-2</v>
      </c>
      <c r="N120">
        <f t="shared" si="242"/>
        <v>2.2990375310641496E-2</v>
      </c>
      <c r="O120">
        <f t="shared" si="242"/>
        <v>4.2655009436137592E-2</v>
      </c>
      <c r="P120">
        <f t="shared" si="242"/>
        <v>7.4068629921960658E-2</v>
      </c>
      <c r="Q120">
        <f t="shared" si="242"/>
        <v>0.11337522868942942</v>
      </c>
      <c r="R120">
        <f t="shared" si="242"/>
        <v>0.15058235533383679</v>
      </c>
      <c r="S120">
        <f t="shared" si="242"/>
        <v>0.1770948917709641</v>
      </c>
      <c r="T120">
        <f t="shared" si="242"/>
        <v>0.19149802320126358</v>
      </c>
      <c r="U120">
        <f t="shared" si="242"/>
        <v>0.19753306184251931</v>
      </c>
      <c r="V120">
        <f t="shared" si="242"/>
        <v>0.19946878980592797</v>
      </c>
      <c r="W120">
        <f t="shared" si="242"/>
        <v>0.19992402630417563</v>
      </c>
      <c r="X120">
        <f t="shared" si="242"/>
        <v>0.19999457235011511</v>
      </c>
      <c r="Y120">
        <f t="shared" si="242"/>
        <v>0.19999999999999998</v>
      </c>
      <c r="Z120">
        <f t="shared" ref="Z120:AN120" si="243">IF(Y120=0,0.0000001,$Y120)*((INDEX($M$7:$M$29,MATCH($A120,$H$7:$H$28,0))/IF(Y120=0,0.0000001,$Y120))^((Z$33-$Y$33)/($AN$33-$Y$33)))</f>
        <v>0.21842319065401664</v>
      </c>
      <c r="AA120">
        <f t="shared" si="243"/>
        <v>0.23854345107740454</v>
      </c>
      <c r="AB120">
        <f t="shared" si="243"/>
        <v>0.26051710846973519</v>
      </c>
      <c r="AC120">
        <f t="shared" si="243"/>
        <v>0.28451489025959054</v>
      </c>
      <c r="AD120">
        <f t="shared" si="243"/>
        <v>0.31072325059538586</v>
      </c>
      <c r="AE120">
        <f t="shared" si="243"/>
        <v>0.33934581902715882</v>
      </c>
      <c r="AF120">
        <f t="shared" si="243"/>
        <v>0.37060498263506275</v>
      </c>
      <c r="AG120">
        <f t="shared" si="243"/>
        <v>0.40474361389713426</v>
      </c>
      <c r="AH120">
        <f t="shared" si="243"/>
        <v>0.44202695772124734</v>
      </c>
      <c r="AI120">
        <f t="shared" si="243"/>
        <v>0.4827446923028148</v>
      </c>
      <c r="AJ120">
        <f t="shared" si="243"/>
        <v>0.52721317982036175</v>
      </c>
      <c r="AK120">
        <f t="shared" si="243"/>
        <v>0.57577792445606624</v>
      </c>
      <c r="AL120">
        <f t="shared" si="243"/>
        <v>0.62881625683920683</v>
      </c>
      <c r="AM120">
        <f t="shared" si="243"/>
        <v>0.68674026576967584</v>
      </c>
      <c r="AN120">
        <f t="shared" si="243"/>
        <v>0.75</v>
      </c>
      <c r="AO120">
        <f t="shared" ref="AO120:BH120" si="244">IF(AN120=0,0.0000001,$G120)*((INDEX($N$7:$N$29,MATCH($A120,$H$7:$H$29,0))/($G120+0.00001))^((AO$33-$G$33)/($Y$33-$G$33)))</f>
        <v>2.3422145007681299</v>
      </c>
      <c r="AP120">
        <f t="shared" si="244"/>
        <v>2.8531405424507823</v>
      </c>
      <c r="AQ120">
        <f t="shared" si="244"/>
        <v>3.4755189809928568</v>
      </c>
      <c r="AR120">
        <f t="shared" si="244"/>
        <v>4.2336618219535129</v>
      </c>
      <c r="AS120">
        <f t="shared" si="244"/>
        <v>5.1571844437305945</v>
      </c>
      <c r="AT120">
        <f t="shared" si="244"/>
        <v>6.2821624648292094</v>
      </c>
      <c r="AU120">
        <f t="shared" si="244"/>
        <v>7.6525409678697827</v>
      </c>
      <c r="AV120">
        <f t="shared" si="244"/>
        <v>9.3218511289356254</v>
      </c>
      <c r="AW120">
        <f t="shared" si="244"/>
        <v>11.355301309053687</v>
      </c>
      <c r="AX120">
        <f t="shared" si="244"/>
        <v>13.832324292237294</v>
      </c>
      <c r="AY120">
        <f t="shared" si="244"/>
        <v>16.849680173001392</v>
      </c>
      <c r="AZ120">
        <f t="shared" si="244"/>
        <v>20.525236101626614</v>
      </c>
      <c r="BA120">
        <f t="shared" si="244"/>
        <v>25.002570535585019</v>
      </c>
      <c r="BB120">
        <f t="shared" si="244"/>
        <v>30.456581853271121</v>
      </c>
      <c r="BC120">
        <f t="shared" si="244"/>
        <v>37.100320419645854</v>
      </c>
      <c r="BD120">
        <f t="shared" si="244"/>
        <v>45.193310985177504</v>
      </c>
      <c r="BE120">
        <f t="shared" si="244"/>
        <v>55.051690516436111</v>
      </c>
      <c r="BF120">
        <f t="shared" si="244"/>
        <v>67.060557473018022</v>
      </c>
      <c r="BG120">
        <f t="shared" si="244"/>
        <v>81.689014931327023</v>
      </c>
      <c r="BH120">
        <f t="shared" si="244"/>
        <v>99.508495185646311</v>
      </c>
      <c r="BK120">
        <f t="shared" si="239"/>
        <v>6.2911736957372462E-3</v>
      </c>
      <c r="BL120">
        <f t="shared" si="192"/>
        <v>5.0329389565897976E-3</v>
      </c>
      <c r="BM120">
        <f t="shared" si="193"/>
        <v>1.2582347391474494E-3</v>
      </c>
      <c r="BN120">
        <f t="shared" si="211"/>
        <v>0.2</v>
      </c>
      <c r="BO120">
        <f t="shared" si="187"/>
        <v>0.75</v>
      </c>
      <c r="BP120" t="str">
        <f t="shared" si="188"/>
        <v>-2W-Total</v>
      </c>
    </row>
    <row r="121" spans="1:68" hidden="1" x14ac:dyDescent="0.25">
      <c r="A121" t="str">
        <f t="shared" si="185"/>
        <v>passenger-2W-G</v>
      </c>
      <c r="B121" s="1">
        <v>87</v>
      </c>
      <c r="C121" t="s">
        <v>13</v>
      </c>
      <c r="D121" t="s">
        <v>27</v>
      </c>
      <c r="E121" t="s">
        <v>35</v>
      </c>
      <c r="F121" t="s">
        <v>47</v>
      </c>
      <c r="G121">
        <v>0.99714276686866998</v>
      </c>
      <c r="H121">
        <v>0.99571408259415572</v>
      </c>
      <c r="I121">
        <v>0.99428535317755617</v>
      </c>
      <c r="J121">
        <v>0.9928565786167316</v>
      </c>
      <c r="K121">
        <v>0.99142782728651269</v>
      </c>
      <c r="L121">
        <v>0.98999905360388152</v>
      </c>
      <c r="M121">
        <f t="shared" ref="M121:Y121" si="245">($K121*(($BL121/($K121))^((M$33-$K$33)/($BL$33-$K$33))))</f>
        <v>0.96032186439581468</v>
      </c>
      <c r="N121">
        <f t="shared" si="245"/>
        <v>0.94513679968485742</v>
      </c>
      <c r="O121">
        <f t="shared" si="245"/>
        <v>0.93019184841797031</v>
      </c>
      <c r="P121">
        <f t="shared" si="245"/>
        <v>0.9154832138075123</v>
      </c>
      <c r="Q121">
        <f t="shared" si="245"/>
        <v>0.901007159102449</v>
      </c>
      <c r="R121">
        <f t="shared" si="245"/>
        <v>0.88676000663902532</v>
      </c>
      <c r="S121">
        <f t="shared" si="245"/>
        <v>0.87273813690644941</v>
      </c>
      <c r="T121">
        <f t="shared" si="245"/>
        <v>0.85893798762735063</v>
      </c>
      <c r="U121">
        <f t="shared" si="245"/>
        <v>0.84535605285277726</v>
      </c>
      <c r="V121">
        <f t="shared" si="245"/>
        <v>0.83198888207150468</v>
      </c>
      <c r="W121">
        <f t="shared" si="245"/>
        <v>0.81883307933342864</v>
      </c>
      <c r="X121">
        <f t="shared" si="245"/>
        <v>0.80588530238681777</v>
      </c>
      <c r="Y121">
        <f t="shared" si="245"/>
        <v>0.79314226182921022</v>
      </c>
      <c r="Z121">
        <f t="shared" ref="Z121:AN121" si="246">($BK121*(($BM121/($BK121))^((Z$33-$Y$33)/($BM$33-$Y$33))))</f>
        <v>0.89055983498211988</v>
      </c>
      <c r="AA121">
        <f t="shared" si="246"/>
        <v>0.79995416494819016</v>
      </c>
      <c r="AB121">
        <f t="shared" si="246"/>
        <v>0.71856672722142712</v>
      </c>
      <c r="AC121">
        <f t="shared" si="246"/>
        <v>0.6454596576832049</v>
      </c>
      <c r="AD121">
        <f t="shared" si="246"/>
        <v>0.579790510628721</v>
      </c>
      <c r="AE121">
        <f t="shared" si="246"/>
        <v>0.52080255088552829</v>
      </c>
      <c r="AF121">
        <f t="shared" si="246"/>
        <v>0.46781603361315377</v>
      </c>
      <c r="AG121">
        <f t="shared" si="246"/>
        <v>0.42022037129700379</v>
      </c>
      <c r="AH121">
        <f t="shared" si="246"/>
        <v>0.37746709767329917</v>
      </c>
      <c r="AI121">
        <f t="shared" si="246"/>
        <v>0.33906354750517514</v>
      </c>
      <c r="AJ121">
        <f t="shared" si="246"/>
        <v>0.30456717937915873</v>
      </c>
      <c r="AK121">
        <f t="shared" si="246"/>
        <v>0.27358047610104957</v>
      </c>
      <c r="AL121">
        <f t="shared" si="246"/>
        <v>0.24574636392616717</v>
      </c>
      <c r="AM121">
        <f t="shared" si="246"/>
        <v>0.22074409783769103</v>
      </c>
      <c r="AN121">
        <f t="shared" si="246"/>
        <v>0.19828556545730255</v>
      </c>
      <c r="AO121">
        <f t="shared" ref="AO121:BH121" si="247">AN121</f>
        <v>0.19828556545730255</v>
      </c>
      <c r="AP121">
        <f t="shared" si="247"/>
        <v>0.19828556545730255</v>
      </c>
      <c r="AQ121">
        <f t="shared" si="247"/>
        <v>0.19828556545730255</v>
      </c>
      <c r="AR121">
        <f t="shared" si="247"/>
        <v>0.19828556545730255</v>
      </c>
      <c r="AS121">
        <f t="shared" si="247"/>
        <v>0.19828556545730255</v>
      </c>
      <c r="AT121">
        <f t="shared" si="247"/>
        <v>0.19828556545730255</v>
      </c>
      <c r="AU121">
        <f t="shared" si="247"/>
        <v>0.19828556545730255</v>
      </c>
      <c r="AV121">
        <f t="shared" si="247"/>
        <v>0.19828556545730255</v>
      </c>
      <c r="AW121">
        <f t="shared" si="247"/>
        <v>0.19828556545730255</v>
      </c>
      <c r="AX121">
        <f t="shared" si="247"/>
        <v>0.19828556545730255</v>
      </c>
      <c r="AY121">
        <f t="shared" si="247"/>
        <v>0.19828556545730255</v>
      </c>
      <c r="AZ121">
        <f t="shared" si="247"/>
        <v>0.19828556545730255</v>
      </c>
      <c r="BA121">
        <f t="shared" si="247"/>
        <v>0.19828556545730255</v>
      </c>
      <c r="BB121">
        <f t="shared" si="247"/>
        <v>0.19828556545730255</v>
      </c>
      <c r="BC121">
        <f t="shared" si="247"/>
        <v>0.19828556545730255</v>
      </c>
      <c r="BD121">
        <f t="shared" si="247"/>
        <v>0.19828556545730255</v>
      </c>
      <c r="BE121">
        <f t="shared" si="247"/>
        <v>0.19828556545730255</v>
      </c>
      <c r="BF121">
        <f t="shared" si="247"/>
        <v>0.19828556545730255</v>
      </c>
      <c r="BG121">
        <f t="shared" si="247"/>
        <v>0.19828556545730255</v>
      </c>
      <c r="BH121">
        <f t="shared" si="247"/>
        <v>0.19828556545730255</v>
      </c>
      <c r="BK121">
        <f t="shared" si="239"/>
        <v>0.99142782728651269</v>
      </c>
      <c r="BL121">
        <f t="shared" si="192"/>
        <v>0.79314226182921022</v>
      </c>
      <c r="BM121">
        <f t="shared" si="193"/>
        <v>0.19828556545730255</v>
      </c>
      <c r="BN121">
        <f t="shared" si="211"/>
        <v>0.2</v>
      </c>
      <c r="BO121">
        <f t="shared" si="187"/>
        <v>0.75</v>
      </c>
      <c r="BP121" t="str">
        <f t="shared" si="188"/>
        <v>-2W-Total</v>
      </c>
    </row>
    <row r="122" spans="1:68" hidden="1" x14ac:dyDescent="0.25">
      <c r="A122" t="str">
        <f t="shared" si="185"/>
        <v>passenger-BUS-BEV</v>
      </c>
      <c r="B122" s="1">
        <v>88</v>
      </c>
      <c r="C122" t="s">
        <v>13</v>
      </c>
      <c r="D122" t="s">
        <v>27</v>
      </c>
      <c r="E122" t="s">
        <v>34</v>
      </c>
      <c r="F122" t="s">
        <v>29</v>
      </c>
      <c r="G122">
        <v>6.9239313313583586E-2</v>
      </c>
      <c r="H122">
        <f>IF(G122=0,0.0000001,$G122)*((INDEX($N$7:$N$29,MATCH($A122,$H$7:$H$29,0))/($G122+0.00001))^((H$33-$G$33)/($Y$33-$G$33)))</f>
        <v>7.0667309889142202E-2</v>
      </c>
      <c r="I122">
        <f>IF(H122=0,0.0000001,$G122)*((INDEX($N$7:$N$29,MATCH($A122,$H$7:$H$29,0))/($G122+0.00001))^((I$33-$G$33)/($Y$33-$G$33)))</f>
        <v>7.2124757568737236E-2</v>
      </c>
      <c r="J122">
        <f>IF(I122=0,0.0000001,$G122)*((INDEX($N$7:$N$29,MATCH($A122,$H$7:$H$29,0))/($G122+0.00001))^((J$33-$G$33)/($Y$33-$G$33)))</f>
        <v>7.3612263754055621E-2</v>
      </c>
      <c r="K122">
        <f>IF(J122=0,0.0000001,$G122)*((INDEX($N$7:$N$29,MATCH($A122,$H$7:$H$29,0))/($G122+0.00001))^((K$33-$G$33)/($Y$33-$G$33)))</f>
        <v>7.513044837388036E-2</v>
      </c>
      <c r="L122">
        <f t="shared" ref="L122:Y122" si="248">IF(K122=0,0.0000001,K122)*((INDEX($L$7:$L$29,MATCH($A122,$H$7:$H$28,0))/IF(K122=0,0.0000001,K122))^((L$33-$K$33)/($Y$33-$K$33)))</f>
        <v>8.0572791498928986E-2</v>
      </c>
      <c r="M122">
        <f t="shared" si="248"/>
        <v>9.1747523653791394E-2</v>
      </c>
      <c r="N122">
        <f t="shared" si="248"/>
        <v>0.10842171557904813</v>
      </c>
      <c r="O122">
        <f t="shared" si="248"/>
        <v>0.12914917126769487</v>
      </c>
      <c r="P122">
        <f t="shared" si="248"/>
        <v>0.15098255017177353</v>
      </c>
      <c r="Q122">
        <f t="shared" si="248"/>
        <v>0.17031649701569676</v>
      </c>
      <c r="R122">
        <f t="shared" si="248"/>
        <v>0.1845624539367077</v>
      </c>
      <c r="S122">
        <f t="shared" si="248"/>
        <v>0.19323179073621624</v>
      </c>
      <c r="T122">
        <f t="shared" si="248"/>
        <v>0.19755599073473074</v>
      </c>
      <c r="U122">
        <f t="shared" si="248"/>
        <v>0.19929864263831315</v>
      </c>
      <c r="V122">
        <f t="shared" si="248"/>
        <v>0.19984950165288176</v>
      </c>
      <c r="W122">
        <f t="shared" si="248"/>
        <v>0.19997849329929665</v>
      </c>
      <c r="X122">
        <f t="shared" si="248"/>
        <v>0.19999846373039099</v>
      </c>
      <c r="Y122">
        <f t="shared" si="248"/>
        <v>0.2</v>
      </c>
      <c r="Z122">
        <f t="shared" ref="Z122:AN122" si="249">IF(Y122=0,0.0000001,$Y122)*((INDEX($M$7:$M$29,MATCH($A122,$H$7:$H$28,0))/IF(Y122=0,0.0000001,$Y122))^((Z$33-$Y$33)/($AN$33-$Y$33)))</f>
        <v>0.21259807585790791</v>
      </c>
      <c r="AA122">
        <f t="shared" si="249"/>
        <v>0.22598970929242373</v>
      </c>
      <c r="AB122">
        <f t="shared" si="249"/>
        <v>0.24022488679628629</v>
      </c>
      <c r="AC122">
        <f t="shared" si="249"/>
        <v>0.25535674353037097</v>
      </c>
      <c r="AD122">
        <f t="shared" si="249"/>
        <v>0.27144176165949069</v>
      </c>
      <c r="AE122">
        <f t="shared" si="249"/>
        <v>0.28853998118144275</v>
      </c>
      <c r="AF122">
        <f t="shared" si="249"/>
        <v>0.30671522403625834</v>
      </c>
      <c r="AG122">
        <f t="shared" si="249"/>
        <v>0.3260353323321783</v>
      </c>
      <c r="AH122">
        <f t="shared" si="249"/>
        <v>0.34657242157757323</v>
      </c>
      <c r="AI122">
        <f t="shared" si="249"/>
        <v>0.36840314986403866</v>
      </c>
      <c r="AJ122">
        <f t="shared" si="249"/>
        <v>0.39160900400543541</v>
      </c>
      <c r="AK122">
        <f t="shared" si="249"/>
        <v>0.41627660370093661</v>
      </c>
      <c r="AL122">
        <f t="shared" si="249"/>
        <v>0.44249802485741985</v>
      </c>
      <c r="AM122">
        <f t="shared" si="249"/>
        <v>0.47037114327806073</v>
      </c>
      <c r="AN122">
        <f t="shared" si="249"/>
        <v>0.5</v>
      </c>
      <c r="AO122">
        <f t="shared" ref="AO122:BH122" si="250">IF(AN122=0,0.0000001,$G122)*((INDEX($N$7:$N$29,MATCH($A122,$H$7:$H$29,0))/($G122+0.00001))^((AO$33-$G$33)/($Y$33-$G$33)))</f>
        <v>0.13860860584136289</v>
      </c>
      <c r="AP122">
        <f t="shared" si="250"/>
        <v>0.14146727969313827</v>
      </c>
      <c r="AQ122">
        <f t="shared" si="250"/>
        <v>0.14438491103994947</v>
      </c>
      <c r="AR122">
        <f t="shared" si="250"/>
        <v>0.1473627158254128</v>
      </c>
      <c r="AS122">
        <f t="shared" si="250"/>
        <v>0.15040193507085303</v>
      </c>
      <c r="AT122">
        <f t="shared" si="250"/>
        <v>0.15350383539250792</v>
      </c>
      <c r="AU122">
        <f t="shared" si="250"/>
        <v>0.15666970952939963</v>
      </c>
      <c r="AV122">
        <f t="shared" si="250"/>
        <v>0.15990087688209281</v>
      </c>
      <c r="AW122">
        <f t="shared" si="250"/>
        <v>0.1631986840625643</v>
      </c>
      <c r="AX122">
        <f t="shared" si="250"/>
        <v>0.16656450545541299</v>
      </c>
      <c r="AY122">
        <f t="shared" si="250"/>
        <v>0.16999974379064478</v>
      </c>
      <c r="AZ122">
        <f t="shared" si="250"/>
        <v>0.17350583072826983</v>
      </c>
      <c r="BA122">
        <f t="shared" si="250"/>
        <v>0.17708422745495742</v>
      </c>
      <c r="BB122">
        <f t="shared" si="250"/>
        <v>0.18073642529299569</v>
      </c>
      <c r="BC122">
        <f t="shared" si="250"/>
        <v>0.18446394632181085</v>
      </c>
      <c r="BD122">
        <f t="shared" si="250"/>
        <v>0.18826834401230466</v>
      </c>
      <c r="BE122">
        <f t="shared" si="250"/>
        <v>0.1921512038742744</v>
      </c>
      <c r="BF122">
        <f t="shared" si="250"/>
        <v>0.19611414411718556</v>
      </c>
      <c r="BG122">
        <f t="shared" si="250"/>
        <v>0.20015881632457169</v>
      </c>
      <c r="BH122">
        <f t="shared" si="250"/>
        <v>0.20428690614234404</v>
      </c>
      <c r="BK122">
        <f t="shared" si="239"/>
        <v>7.513044837388036E-2</v>
      </c>
      <c r="BL122">
        <f t="shared" si="192"/>
        <v>5.8601749731626684E-2</v>
      </c>
      <c r="BM122">
        <f t="shared" si="193"/>
        <v>2.3440699892650674E-2</v>
      </c>
      <c r="BN122">
        <f t="shared" si="211"/>
        <v>0.22</v>
      </c>
      <c r="BO122">
        <f t="shared" si="187"/>
        <v>0.6</v>
      </c>
      <c r="BP122" t="str">
        <f t="shared" si="188"/>
        <v>-BUS-Total</v>
      </c>
    </row>
    <row r="123" spans="1:68" hidden="1" x14ac:dyDescent="0.25">
      <c r="A123" t="str">
        <f t="shared" si="185"/>
        <v>passenger-BUS-CNG</v>
      </c>
      <c r="B123" s="1">
        <v>89</v>
      </c>
      <c r="C123" t="s">
        <v>13</v>
      </c>
      <c r="D123" t="s">
        <v>27</v>
      </c>
      <c r="E123" t="s">
        <v>34</v>
      </c>
      <c r="F123" t="s">
        <v>45</v>
      </c>
      <c r="G123">
        <v>1.2903730664296131E-2</v>
      </c>
      <c r="H123">
        <v>1.4493153894287659E-2</v>
      </c>
      <c r="I123">
        <v>1.6077231215556591E-2</v>
      </c>
      <c r="J123">
        <v>1.7655989553681001E-2</v>
      </c>
      <c r="K123">
        <v>1.8944844562565882E-2</v>
      </c>
      <c r="L123">
        <v>2.023161263897421E-2</v>
      </c>
      <c r="M123">
        <f t="shared" ref="M123:Y124" si="251">($K123*(($BL123/($K123))^((M$33-$K$33)/($BL$33-$K$33))))</f>
        <v>1.8284201114129858E-2</v>
      </c>
      <c r="N123">
        <f t="shared" si="251"/>
        <v>1.7962569488319723E-2</v>
      </c>
      <c r="O123">
        <f t="shared" si="251"/>
        <v>1.764659558318743E-2</v>
      </c>
      <c r="P123">
        <f t="shared" si="251"/>
        <v>1.7336179875549626E-2</v>
      </c>
      <c r="Q123">
        <f t="shared" si="251"/>
        <v>1.7031224592903946E-2</v>
      </c>
      <c r="R123">
        <f t="shared" si="251"/>
        <v>1.6731633682633324E-2</v>
      </c>
      <c r="S123">
        <f t="shared" si="251"/>
        <v>1.6437312781752058E-2</v>
      </c>
      <c r="T123">
        <f t="shared" si="251"/>
        <v>1.6148169187184008E-2</v>
      </c>
      <c r="U123">
        <f t="shared" si="251"/>
        <v>1.5864111826563675E-2</v>
      </c>
      <c r="V123">
        <f t="shared" si="251"/>
        <v>1.5585051229550858E-2</v>
      </c>
      <c r="W123">
        <f t="shared" si="251"/>
        <v>1.5310899499649958E-2</v>
      </c>
      <c r="X123">
        <f t="shared" si="251"/>
        <v>1.5041570286524948E-2</v>
      </c>
      <c r="Y123">
        <f t="shared" si="251"/>
        <v>1.4776978758801388E-2</v>
      </c>
      <c r="Z123">
        <f t="shared" ref="Z123:AN124" si="252">($BK123*(($BM123/($BK123))^((Z$33-$Y$33)/($BM$33-$Y$33))))</f>
        <v>1.7529439073942662E-2</v>
      </c>
      <c r="AA123">
        <f t="shared" si="252"/>
        <v>1.621978123031112E-2</v>
      </c>
      <c r="AB123">
        <f t="shared" si="252"/>
        <v>1.50079704233218E-2</v>
      </c>
      <c r="AC123">
        <f t="shared" si="252"/>
        <v>1.3886696314151301E-2</v>
      </c>
      <c r="AD123">
        <f t="shared" si="252"/>
        <v>1.2849194733339626E-2</v>
      </c>
      <c r="AE123">
        <f t="shared" si="252"/>
        <v>1.1889206875434802E-2</v>
      </c>
      <c r="AF123">
        <f t="shared" si="252"/>
        <v>1.1000941542283496E-2</v>
      </c>
      <c r="AG123">
        <f t="shared" si="252"/>
        <v>1.0179040207197411E-2</v>
      </c>
      <c r="AH123">
        <f t="shared" si="252"/>
        <v>9.4185446892425095E-3</v>
      </c>
      <c r="AI123">
        <f t="shared" si="252"/>
        <v>8.7148672426437413E-3</v>
      </c>
      <c r="AJ123">
        <f t="shared" si="252"/>
        <v>8.0637628808674418E-3</v>
      </c>
      <c r="AK123">
        <f t="shared" si="252"/>
        <v>7.4613037684243405E-3</v>
      </c>
      <c r="AL123">
        <f t="shared" si="252"/>
        <v>6.9038555259098317E-3</v>
      </c>
      <c r="AM123">
        <f t="shared" si="252"/>
        <v>6.3880553053399019E-3</v>
      </c>
      <c r="AN123">
        <f t="shared" si="252"/>
        <v>5.9107915035205554E-3</v>
      </c>
      <c r="AO123">
        <f t="shared" ref="AO123:BH123" si="253">AN123</f>
        <v>5.9107915035205554E-3</v>
      </c>
      <c r="AP123">
        <f t="shared" si="253"/>
        <v>5.9107915035205554E-3</v>
      </c>
      <c r="AQ123">
        <f t="shared" si="253"/>
        <v>5.9107915035205554E-3</v>
      </c>
      <c r="AR123">
        <f t="shared" si="253"/>
        <v>5.9107915035205554E-3</v>
      </c>
      <c r="AS123">
        <f t="shared" si="253"/>
        <v>5.9107915035205554E-3</v>
      </c>
      <c r="AT123">
        <f t="shared" si="253"/>
        <v>5.9107915035205554E-3</v>
      </c>
      <c r="AU123">
        <f t="shared" si="253"/>
        <v>5.9107915035205554E-3</v>
      </c>
      <c r="AV123">
        <f t="shared" si="253"/>
        <v>5.9107915035205554E-3</v>
      </c>
      <c r="AW123">
        <f t="shared" si="253"/>
        <v>5.9107915035205554E-3</v>
      </c>
      <c r="AX123">
        <f t="shared" si="253"/>
        <v>5.9107915035205554E-3</v>
      </c>
      <c r="AY123">
        <f t="shared" si="253"/>
        <v>5.9107915035205554E-3</v>
      </c>
      <c r="AZ123">
        <f t="shared" si="253"/>
        <v>5.9107915035205554E-3</v>
      </c>
      <c r="BA123">
        <f t="shared" si="253"/>
        <v>5.9107915035205554E-3</v>
      </c>
      <c r="BB123">
        <f t="shared" si="253"/>
        <v>5.9107915035205554E-3</v>
      </c>
      <c r="BC123">
        <f t="shared" si="253"/>
        <v>5.9107915035205554E-3</v>
      </c>
      <c r="BD123">
        <f t="shared" si="253"/>
        <v>5.9107915035205554E-3</v>
      </c>
      <c r="BE123">
        <f t="shared" si="253"/>
        <v>5.9107915035205554E-3</v>
      </c>
      <c r="BF123">
        <f t="shared" si="253"/>
        <v>5.9107915035205554E-3</v>
      </c>
      <c r="BG123">
        <f t="shared" si="253"/>
        <v>5.9107915035205554E-3</v>
      </c>
      <c r="BH123">
        <f t="shared" si="253"/>
        <v>5.9107915035205554E-3</v>
      </c>
      <c r="BK123">
        <f t="shared" si="239"/>
        <v>1.8944844562565882E-2</v>
      </c>
      <c r="BL123">
        <f t="shared" si="192"/>
        <v>1.4776978758801388E-2</v>
      </c>
      <c r="BM123">
        <f t="shared" si="193"/>
        <v>5.9107915035205554E-3</v>
      </c>
      <c r="BN123">
        <f t="shared" si="211"/>
        <v>0.22</v>
      </c>
      <c r="BO123">
        <f t="shared" si="187"/>
        <v>0.6</v>
      </c>
      <c r="BP123" t="str">
        <f t="shared" si="188"/>
        <v>-BUS-Total</v>
      </c>
    </row>
    <row r="124" spans="1:68" hidden="1" x14ac:dyDescent="0.25">
      <c r="A124" t="str">
        <f t="shared" si="185"/>
        <v>passenger-BUS-D</v>
      </c>
      <c r="B124" s="1">
        <v>90</v>
      </c>
      <c r="C124" t="s">
        <v>13</v>
      </c>
      <c r="D124" t="s">
        <v>27</v>
      </c>
      <c r="E124" t="s">
        <v>34</v>
      </c>
      <c r="F124" t="s">
        <v>46</v>
      </c>
      <c r="G124">
        <v>0.89464140266876513</v>
      </c>
      <c r="H124">
        <v>0.88086701979251181</v>
      </c>
      <c r="I124">
        <v>0.86713896604507568</v>
      </c>
      <c r="J124">
        <v>0.85345700808192315</v>
      </c>
      <c r="K124">
        <v>0.84148398303951322</v>
      </c>
      <c r="L124">
        <v>0.82953034489061073</v>
      </c>
      <c r="M124">
        <f t="shared" si="251"/>
        <v>0.81213980560258781</v>
      </c>
      <c r="N124">
        <f t="shared" si="251"/>
        <v>0.79785370994926297</v>
      </c>
      <c r="O124">
        <f t="shared" si="251"/>
        <v>0.78381891650721758</v>
      </c>
      <c r="P124">
        <f t="shared" si="251"/>
        <v>0.77003100469836461</v>
      </c>
      <c r="Q124">
        <f t="shared" si="251"/>
        <v>0.75648563170561445</v>
      </c>
      <c r="R124">
        <f t="shared" si="251"/>
        <v>0.74317853110500598</v>
      </c>
      <c r="S124">
        <f t="shared" si="251"/>
        <v>0.73010551152189873</v>
      </c>
      <c r="T124">
        <f t="shared" si="251"/>
        <v>0.71726245531080401</v>
      </c>
      <c r="U124">
        <f t="shared" si="251"/>
        <v>0.70464531725843893</v>
      </c>
      <c r="V124">
        <f t="shared" si="251"/>
        <v>0.6922501233095939</v>
      </c>
      <c r="W124">
        <f t="shared" si="251"/>
        <v>0.68007296931541317</v>
      </c>
      <c r="X124">
        <f t="shared" si="251"/>
        <v>0.66811001980369467</v>
      </c>
      <c r="Y124">
        <f t="shared" si="251"/>
        <v>0.65635750677082039</v>
      </c>
      <c r="Z124">
        <f t="shared" si="252"/>
        <v>0.77861510891129282</v>
      </c>
      <c r="AA124">
        <f t="shared" si="252"/>
        <v>0.72044328833823723</v>
      </c>
      <c r="AB124">
        <f t="shared" si="252"/>
        <v>0.66661759548612398</v>
      </c>
      <c r="AC124">
        <f t="shared" si="252"/>
        <v>0.61681332285945634</v>
      </c>
      <c r="AD124">
        <f t="shared" si="252"/>
        <v>0.57073002247934723</v>
      </c>
      <c r="AE124">
        <f t="shared" si="252"/>
        <v>0.52808969340873957</v>
      </c>
      <c r="AF124">
        <f t="shared" si="252"/>
        <v>0.48863510469107707</v>
      </c>
      <c r="AG124">
        <f t="shared" si="252"/>
        <v>0.45212824358542647</v>
      </c>
      <c r="AH124">
        <f t="shared" si="252"/>
        <v>0.41834887973691598</v>
      </c>
      <c r="AI124">
        <f t="shared" si="252"/>
        <v>0.38709323662073897</v>
      </c>
      <c r="AJ124">
        <f t="shared" si="252"/>
        <v>0.35817276224511213</v>
      </c>
      <c r="AK124">
        <f t="shared" si="252"/>
        <v>0.33141299169736116</v>
      </c>
      <c r="AL124">
        <f t="shared" si="252"/>
        <v>0.30665249467135897</v>
      </c>
      <c r="AM124">
        <f t="shared" si="252"/>
        <v>0.28374190162719742</v>
      </c>
      <c r="AN124">
        <f t="shared" si="252"/>
        <v>0.26254300270832814</v>
      </c>
      <c r="AO124">
        <f t="shared" ref="AO124:BH124" si="254">AN124</f>
        <v>0.26254300270832814</v>
      </c>
      <c r="AP124">
        <f t="shared" si="254"/>
        <v>0.26254300270832814</v>
      </c>
      <c r="AQ124">
        <f t="shared" si="254"/>
        <v>0.26254300270832814</v>
      </c>
      <c r="AR124">
        <f t="shared" si="254"/>
        <v>0.26254300270832814</v>
      </c>
      <c r="AS124">
        <f t="shared" si="254"/>
        <v>0.26254300270832814</v>
      </c>
      <c r="AT124">
        <f t="shared" si="254"/>
        <v>0.26254300270832814</v>
      </c>
      <c r="AU124">
        <f t="shared" si="254"/>
        <v>0.26254300270832814</v>
      </c>
      <c r="AV124">
        <f t="shared" si="254"/>
        <v>0.26254300270832814</v>
      </c>
      <c r="AW124">
        <f t="shared" si="254"/>
        <v>0.26254300270832814</v>
      </c>
      <c r="AX124">
        <f t="shared" si="254"/>
        <v>0.26254300270832814</v>
      </c>
      <c r="AY124">
        <f t="shared" si="254"/>
        <v>0.26254300270832814</v>
      </c>
      <c r="AZ124">
        <f t="shared" si="254"/>
        <v>0.26254300270832814</v>
      </c>
      <c r="BA124">
        <f t="shared" si="254"/>
        <v>0.26254300270832814</v>
      </c>
      <c r="BB124">
        <f t="shared" si="254"/>
        <v>0.26254300270832814</v>
      </c>
      <c r="BC124">
        <f t="shared" si="254"/>
        <v>0.26254300270832814</v>
      </c>
      <c r="BD124">
        <f t="shared" si="254"/>
        <v>0.26254300270832814</v>
      </c>
      <c r="BE124">
        <f t="shared" si="254"/>
        <v>0.26254300270832814</v>
      </c>
      <c r="BF124">
        <f t="shared" si="254"/>
        <v>0.26254300270832814</v>
      </c>
      <c r="BG124">
        <f t="shared" si="254"/>
        <v>0.26254300270832814</v>
      </c>
      <c r="BH124">
        <f t="shared" si="254"/>
        <v>0.26254300270832814</v>
      </c>
      <c r="BK124">
        <f t="shared" si="239"/>
        <v>0.84148398303951322</v>
      </c>
      <c r="BL124">
        <f t="shared" si="192"/>
        <v>0.65635750677082039</v>
      </c>
      <c r="BM124">
        <f t="shared" si="193"/>
        <v>0.26254300270832814</v>
      </c>
      <c r="BN124">
        <f t="shared" si="211"/>
        <v>0.22</v>
      </c>
      <c r="BO124">
        <f t="shared" si="187"/>
        <v>0.6</v>
      </c>
      <c r="BP124" t="str">
        <f t="shared" si="188"/>
        <v>-BUS-Total</v>
      </c>
    </row>
    <row r="125" spans="1:68" hidden="1" x14ac:dyDescent="0.25">
      <c r="A125" t="str">
        <f t="shared" si="185"/>
        <v>passenger-BUS-FCEV</v>
      </c>
      <c r="B125" s="1">
        <v>91</v>
      </c>
      <c r="C125" t="s">
        <v>13</v>
      </c>
      <c r="D125" t="s">
        <v>27</v>
      </c>
      <c r="E125" t="s">
        <v>34</v>
      </c>
      <c r="F125" t="s">
        <v>30</v>
      </c>
      <c r="G125">
        <v>0</v>
      </c>
      <c r="H125">
        <f>IF(G125=0,0.0000001,$G125)*((INDEX($N$7:$N$29,MATCH($A125,$H$7:$H$29,0))/($G125+0.00001))^((H$33-$G$33)/($Y$33-$G$33)))</f>
        <v>1.2915496650148837E-7</v>
      </c>
      <c r="I125">
        <f>IF(H125=0,0.0000001,$G125)*((INDEX($N$7:$N$29,MATCH($A125,$H$7:$H$29,0))/($G125+0.00001))^((I$33-$G$33)/($Y$33-$G$33)))</f>
        <v>0</v>
      </c>
      <c r="J125">
        <f>IF(I125=0,0.0000001,$G125)*((INDEX($N$7:$N$29,MATCH($A125,$H$7:$H$29,0))/($G125+0.00001))^((J$33-$G$33)/($Y$33-$G$33)))</f>
        <v>2.1544346900318838E-7</v>
      </c>
      <c r="K125">
        <f>IF(J125=0,0.0000001,$G125)*((INDEX($N$7:$N$29,MATCH($A125,$H$7:$H$29,0))/($G125+0.00001))^((K$33-$G$33)/($Y$33-$G$33)))</f>
        <v>0</v>
      </c>
      <c r="L125">
        <f t="shared" ref="L125:Y125" si="255">IF(K125=0,0.0000001,K125)*((INDEX($L$7:$L$29,MATCH($A125,$H$7:$H$28,0))/IF(K125=0,0.0000001,K125))^((L$33-$K$33)/($Y$33-$K$33)))</f>
        <v>2.3913602153749675E-7</v>
      </c>
      <c r="M125">
        <f t="shared" si="255"/>
        <v>1.2073768826254454E-6</v>
      </c>
      <c r="N125">
        <f t="shared" si="255"/>
        <v>9.6817616355708969E-6</v>
      </c>
      <c r="O125">
        <f t="shared" si="255"/>
        <v>8.5727240831951875E-5</v>
      </c>
      <c r="P125">
        <f t="shared" si="255"/>
        <v>6.0089888678811732E-4</v>
      </c>
      <c r="Q125">
        <f t="shared" si="255"/>
        <v>2.6988893747058782E-3</v>
      </c>
      <c r="R125">
        <f t="shared" si="255"/>
        <v>7.3469577033026109E-3</v>
      </c>
      <c r="S125">
        <f t="shared" si="255"/>
        <v>1.30207097313783E-2</v>
      </c>
      <c r="T125">
        <f t="shared" si="255"/>
        <v>1.7157745907394672E-2</v>
      </c>
      <c r="U125">
        <f t="shared" si="255"/>
        <v>1.9143002814013585E-2</v>
      </c>
      <c r="V125">
        <f t="shared" si="255"/>
        <v>1.9813185054264333E-2</v>
      </c>
      <c r="W125">
        <f t="shared" si="255"/>
        <v>1.9973204692495656E-2</v>
      </c>
      <c r="X125">
        <f t="shared" si="255"/>
        <v>1.9998084857895417E-2</v>
      </c>
      <c r="Y125">
        <f t="shared" si="255"/>
        <v>0.02</v>
      </c>
      <c r="Z125">
        <f t="shared" ref="Z125:AN125" si="256">IF(Y125=0,0.0000001,$Y125)*((INDEX($M$7:$M$29,MATCH($A125,$H$7:$H$28,0))/IF(Y125=0,0.0000001,$Y125))^((Z$33-$Y$33)/($AN$33-$Y$33)))</f>
        <v>2.2265271536896069E-2</v>
      </c>
      <c r="AA125">
        <f t="shared" si="256"/>
        <v>2.478711583058571E-2</v>
      </c>
      <c r="AB125">
        <f t="shared" si="256"/>
        <v>2.75945932292243E-2</v>
      </c>
      <c r="AC125">
        <f t="shared" si="256"/>
        <v>3.0720055559943633E-2</v>
      </c>
      <c r="AD125">
        <f t="shared" si="256"/>
        <v>3.4199518933533936E-2</v>
      </c>
      <c r="AE125">
        <f t="shared" si="256"/>
        <v>3.8073078774317572E-2</v>
      </c>
      <c r="AF125">
        <f t="shared" si="256"/>
        <v>4.2385371857790739E-2</v>
      </c>
      <c r="AG125">
        <f t="shared" si="256"/>
        <v>4.718609068030119E-2</v>
      </c>
      <c r="AH125">
        <f t="shared" si="256"/>
        <v>5.2530556088075338E-2</v>
      </c>
      <c r="AI125">
        <f t="shared" si="256"/>
        <v>5.8480354764257315E-2</v>
      </c>
      <c r="AJ125">
        <f t="shared" si="256"/>
        <v>6.5104048920010135E-2</v>
      </c>
      <c r="AK125">
        <f t="shared" si="256"/>
        <v>7.2477966367769556E-2</v>
      </c>
      <c r="AL125">
        <f t="shared" si="256"/>
        <v>8.0687080081020476E-2</v>
      </c>
      <c r="AM125">
        <f t="shared" si="256"/>
        <v>8.982598737615996E-2</v>
      </c>
      <c r="AN125">
        <f t="shared" si="256"/>
        <v>0.1</v>
      </c>
      <c r="AO125">
        <f t="shared" ref="AO125:BH125" si="257">IF(AN125=0,0.0000001,$G125)*((INDEX($N$7:$N$29,MATCH($A125,$H$7:$H$29,0))/($G125+0.00001))^((AO$33-$G$33)/($Y$33-$G$33)))</f>
        <v>0</v>
      </c>
      <c r="AP125">
        <f t="shared" si="257"/>
        <v>7.7426368268112785E-4</v>
      </c>
      <c r="AQ125">
        <f t="shared" si="257"/>
        <v>0</v>
      </c>
      <c r="AR125">
        <f t="shared" si="257"/>
        <v>1.2915496650148846E-3</v>
      </c>
      <c r="AS125">
        <f t="shared" si="257"/>
        <v>0</v>
      </c>
      <c r="AT125">
        <f t="shared" si="257"/>
        <v>2.1544346900318834E-3</v>
      </c>
      <c r="AU125">
        <f t="shared" si="257"/>
        <v>0</v>
      </c>
      <c r="AV125">
        <f t="shared" si="257"/>
        <v>3.5938136638046319E-3</v>
      </c>
      <c r="AW125">
        <f t="shared" si="257"/>
        <v>0</v>
      </c>
      <c r="AX125">
        <f t="shared" si="257"/>
        <v>5.9948425031894148E-3</v>
      </c>
      <c r="AY125">
        <f t="shared" si="257"/>
        <v>0</v>
      </c>
      <c r="AZ125">
        <f t="shared" si="257"/>
        <v>1.0000000000000019E-2</v>
      </c>
      <c r="BA125">
        <f t="shared" si="257"/>
        <v>0</v>
      </c>
      <c r="BB125">
        <f t="shared" si="257"/>
        <v>1.668100537200061E-2</v>
      </c>
      <c r="BC125">
        <f t="shared" si="257"/>
        <v>0</v>
      </c>
      <c r="BD125">
        <f t="shared" si="257"/>
        <v>2.7825594022071267E-2</v>
      </c>
      <c r="BE125">
        <f t="shared" si="257"/>
        <v>0</v>
      </c>
      <c r="BF125">
        <f t="shared" si="257"/>
        <v>4.6415888336127885E-2</v>
      </c>
      <c r="BG125">
        <f t="shared" si="257"/>
        <v>0</v>
      </c>
      <c r="BH125">
        <f t="shared" si="257"/>
        <v>7.7426368268112819E-2</v>
      </c>
      <c r="BK125">
        <f>G125</f>
        <v>0</v>
      </c>
      <c r="BL125">
        <f t="shared" si="192"/>
        <v>0</v>
      </c>
      <c r="BM125">
        <f t="shared" si="193"/>
        <v>0</v>
      </c>
      <c r="BN125">
        <f t="shared" si="211"/>
        <v>0.22</v>
      </c>
      <c r="BO125">
        <f t="shared" si="187"/>
        <v>0.6</v>
      </c>
      <c r="BP125" t="str">
        <f t="shared" si="188"/>
        <v>-BUS-Total</v>
      </c>
    </row>
    <row r="126" spans="1:68" hidden="1" x14ac:dyDescent="0.25">
      <c r="A126" t="str">
        <f t="shared" si="185"/>
        <v>passenger-BUS-G</v>
      </c>
      <c r="B126" s="1">
        <v>92</v>
      </c>
      <c r="C126" t="s">
        <v>13</v>
      </c>
      <c r="D126" t="s">
        <v>27</v>
      </c>
      <c r="E126" t="s">
        <v>34</v>
      </c>
      <c r="F126" t="s">
        <v>47</v>
      </c>
      <c r="G126">
        <v>1.575123129961269E-2</v>
      </c>
      <c r="H126">
        <v>1.875720972712399E-2</v>
      </c>
      <c r="I126">
        <v>2.1753077766167129E-2</v>
      </c>
      <c r="J126">
        <v>2.4738886339432341E-2</v>
      </c>
      <c r="K126">
        <v>2.7437433893147199E-2</v>
      </c>
      <c r="L126">
        <v>3.0131611920041351E-2</v>
      </c>
      <c r="M126">
        <f t="shared" ref="M126:Y128" si="258">($K126*(($BL126/($K126))^((M$33-$K$33)/($BL$33-$K$33))))</f>
        <v>2.6480637394577816E-2</v>
      </c>
      <c r="N126">
        <f t="shared" si="258"/>
        <v>2.6014824838451158E-2</v>
      </c>
      <c r="O126">
        <f t="shared" si="258"/>
        <v>2.5557206244358421E-2</v>
      </c>
      <c r="P126">
        <f t="shared" si="258"/>
        <v>2.5107637474892985E-2</v>
      </c>
      <c r="Q126">
        <f t="shared" si="258"/>
        <v>2.4665976928123966E-2</v>
      </c>
      <c r="R126">
        <f t="shared" si="258"/>
        <v>2.4232085492995475E-2</v>
      </c>
      <c r="S126">
        <f t="shared" si="258"/>
        <v>2.3805826505510407E-2</v>
      </c>
      <c r="T126">
        <f t="shared" si="258"/>
        <v>2.3387065705685016E-2</v>
      </c>
      <c r="U126">
        <f t="shared" si="258"/>
        <v>2.2975671195260661E-2</v>
      </c>
      <c r="V126">
        <f t="shared" si="258"/>
        <v>2.2571513396159443E-2</v>
      </c>
      <c r="W126">
        <f t="shared" si="258"/>
        <v>2.217446500967064E-2</v>
      </c>
      <c r="X126">
        <f t="shared" si="258"/>
        <v>2.1784400976355082E-2</v>
      </c>
      <c r="Y126">
        <f t="shared" si="258"/>
        <v>2.1401198436654816E-2</v>
      </c>
      <c r="Z126">
        <f t="shared" ref="Z126:AN128" si="259">($BK126*(($BM126/($BK126))^((Z$33-$Y$33)/($BM$33-$Y$33))))</f>
        <v>2.5387530849717982E-2</v>
      </c>
      <c r="AA126">
        <f t="shared" si="259"/>
        <v>2.3490779974375074E-2</v>
      </c>
      <c r="AB126">
        <f t="shared" si="259"/>
        <v>2.1735738976389307E-2</v>
      </c>
      <c r="AC126">
        <f t="shared" si="259"/>
        <v>2.0111820440406544E-2</v>
      </c>
      <c r="AD126">
        <f t="shared" si="259"/>
        <v>1.8609227957077108E-2</v>
      </c>
      <c r="AE126">
        <f t="shared" si="259"/>
        <v>1.7218897025487758E-2</v>
      </c>
      <c r="AF126">
        <f t="shared" si="259"/>
        <v>1.5932440370885759E-2</v>
      </c>
      <c r="AG126">
        <f t="shared" si="259"/>
        <v>1.4742097347820093E-2</v>
      </c>
      <c r="AH126">
        <f t="shared" si="259"/>
        <v>1.3640687123470578E-2</v>
      </c>
      <c r="AI126">
        <f t="shared" si="259"/>
        <v>1.2621565358739805E-2</v>
      </c>
      <c r="AJ126">
        <f t="shared" si="259"/>
        <v>1.1678584125783339E-2</v>
      </c>
      <c r="AK126">
        <f t="shared" si="259"/>
        <v>1.0806054820177732E-2</v>
      </c>
      <c r="AL126">
        <f t="shared" si="259"/>
        <v>9.9987138439912599E-3</v>
      </c>
      <c r="AM126">
        <f t="shared" si="259"/>
        <v>9.2516908527378854E-3</v>
      </c>
      <c r="AN126">
        <f t="shared" si="259"/>
        <v>8.5604793746619275E-3</v>
      </c>
      <c r="AO126">
        <f t="shared" ref="AO126:BH126" si="260">AN126</f>
        <v>8.5604793746619275E-3</v>
      </c>
      <c r="AP126">
        <f t="shared" si="260"/>
        <v>8.5604793746619275E-3</v>
      </c>
      <c r="AQ126">
        <f t="shared" si="260"/>
        <v>8.5604793746619275E-3</v>
      </c>
      <c r="AR126">
        <f t="shared" si="260"/>
        <v>8.5604793746619275E-3</v>
      </c>
      <c r="AS126">
        <f t="shared" si="260"/>
        <v>8.5604793746619275E-3</v>
      </c>
      <c r="AT126">
        <f t="shared" si="260"/>
        <v>8.5604793746619275E-3</v>
      </c>
      <c r="AU126">
        <f t="shared" si="260"/>
        <v>8.5604793746619275E-3</v>
      </c>
      <c r="AV126">
        <f t="shared" si="260"/>
        <v>8.5604793746619275E-3</v>
      </c>
      <c r="AW126">
        <f t="shared" si="260"/>
        <v>8.5604793746619275E-3</v>
      </c>
      <c r="AX126">
        <f t="shared" si="260"/>
        <v>8.5604793746619275E-3</v>
      </c>
      <c r="AY126">
        <f t="shared" si="260"/>
        <v>8.5604793746619275E-3</v>
      </c>
      <c r="AZ126">
        <f t="shared" si="260"/>
        <v>8.5604793746619275E-3</v>
      </c>
      <c r="BA126">
        <f t="shared" si="260"/>
        <v>8.5604793746619275E-3</v>
      </c>
      <c r="BB126">
        <f t="shared" si="260"/>
        <v>8.5604793746619275E-3</v>
      </c>
      <c r="BC126">
        <f t="shared" si="260"/>
        <v>8.5604793746619275E-3</v>
      </c>
      <c r="BD126">
        <f t="shared" si="260"/>
        <v>8.5604793746619275E-3</v>
      </c>
      <c r="BE126">
        <f t="shared" si="260"/>
        <v>8.5604793746619275E-3</v>
      </c>
      <c r="BF126">
        <f t="shared" si="260"/>
        <v>8.5604793746619275E-3</v>
      </c>
      <c r="BG126">
        <f t="shared" si="260"/>
        <v>8.5604793746619275E-3</v>
      </c>
      <c r="BH126">
        <f t="shared" si="260"/>
        <v>8.5604793746619275E-3</v>
      </c>
      <c r="BK126">
        <f t="shared" ref="BK126:BK131" si="261">K126</f>
        <v>2.7437433893147199E-2</v>
      </c>
      <c r="BL126">
        <f t="shared" si="192"/>
        <v>2.1401198436654816E-2</v>
      </c>
      <c r="BM126">
        <f t="shared" si="193"/>
        <v>8.5604793746619275E-3</v>
      </c>
      <c r="BN126">
        <f t="shared" si="211"/>
        <v>0.22</v>
      </c>
      <c r="BO126">
        <f t="shared" si="187"/>
        <v>0.6</v>
      </c>
      <c r="BP126" t="str">
        <f t="shared" si="188"/>
        <v>-BUS-Total</v>
      </c>
    </row>
    <row r="127" spans="1:68" hidden="1" x14ac:dyDescent="0.25">
      <c r="A127" t="str">
        <f t="shared" si="185"/>
        <v>passenger-BUS-LPG</v>
      </c>
      <c r="B127" s="1">
        <v>93</v>
      </c>
      <c r="C127" t="s">
        <v>13</v>
      </c>
      <c r="D127" t="s">
        <v>27</v>
      </c>
      <c r="E127" t="s">
        <v>34</v>
      </c>
      <c r="F127" t="s">
        <v>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e">
        <f t="shared" si="258"/>
        <v>#DIV/0!</v>
      </c>
      <c r="N127" t="e">
        <f t="shared" si="258"/>
        <v>#DIV/0!</v>
      </c>
      <c r="O127" t="e">
        <f t="shared" si="258"/>
        <v>#DIV/0!</v>
      </c>
      <c r="P127" t="e">
        <f t="shared" si="258"/>
        <v>#DIV/0!</v>
      </c>
      <c r="Q127" t="e">
        <f t="shared" si="258"/>
        <v>#DIV/0!</v>
      </c>
      <c r="R127" t="e">
        <f t="shared" si="258"/>
        <v>#DIV/0!</v>
      </c>
      <c r="S127" t="e">
        <f t="shared" si="258"/>
        <v>#DIV/0!</v>
      </c>
      <c r="T127" t="e">
        <f t="shared" si="258"/>
        <v>#DIV/0!</v>
      </c>
      <c r="U127" t="e">
        <f t="shared" si="258"/>
        <v>#DIV/0!</v>
      </c>
      <c r="V127" t="e">
        <f t="shared" si="258"/>
        <v>#DIV/0!</v>
      </c>
      <c r="W127" t="e">
        <f t="shared" si="258"/>
        <v>#DIV/0!</v>
      </c>
      <c r="X127" t="e">
        <f t="shared" si="258"/>
        <v>#DIV/0!</v>
      </c>
      <c r="Y127" t="e">
        <f t="shared" si="258"/>
        <v>#DIV/0!</v>
      </c>
      <c r="Z127" t="e">
        <f t="shared" si="259"/>
        <v>#DIV/0!</v>
      </c>
      <c r="AA127" t="e">
        <f t="shared" si="259"/>
        <v>#DIV/0!</v>
      </c>
      <c r="AB127" t="e">
        <f t="shared" si="259"/>
        <v>#DIV/0!</v>
      </c>
      <c r="AC127" t="e">
        <f t="shared" si="259"/>
        <v>#DIV/0!</v>
      </c>
      <c r="AD127" t="e">
        <f t="shared" si="259"/>
        <v>#DIV/0!</v>
      </c>
      <c r="AE127" t="e">
        <f t="shared" si="259"/>
        <v>#DIV/0!</v>
      </c>
      <c r="AF127" t="e">
        <f t="shared" si="259"/>
        <v>#DIV/0!</v>
      </c>
      <c r="AG127" t="e">
        <f t="shared" si="259"/>
        <v>#DIV/0!</v>
      </c>
      <c r="AH127" t="e">
        <f t="shared" si="259"/>
        <v>#DIV/0!</v>
      </c>
      <c r="AI127" t="e">
        <f t="shared" si="259"/>
        <v>#DIV/0!</v>
      </c>
      <c r="AJ127" t="e">
        <f t="shared" si="259"/>
        <v>#DIV/0!</v>
      </c>
      <c r="AK127" t="e">
        <f t="shared" si="259"/>
        <v>#DIV/0!</v>
      </c>
      <c r="AL127" t="e">
        <f t="shared" si="259"/>
        <v>#DIV/0!</v>
      </c>
      <c r="AM127" t="e">
        <f t="shared" si="259"/>
        <v>#DIV/0!</v>
      </c>
      <c r="AN127" t="e">
        <f t="shared" si="259"/>
        <v>#DIV/0!</v>
      </c>
      <c r="AO127" t="e">
        <f t="shared" ref="AO127:BH127" si="262">AN127</f>
        <v>#DIV/0!</v>
      </c>
      <c r="AP127" t="e">
        <f t="shared" si="262"/>
        <v>#DIV/0!</v>
      </c>
      <c r="AQ127" t="e">
        <f t="shared" si="262"/>
        <v>#DIV/0!</v>
      </c>
      <c r="AR127" t="e">
        <f t="shared" si="262"/>
        <v>#DIV/0!</v>
      </c>
      <c r="AS127" t="e">
        <f t="shared" si="262"/>
        <v>#DIV/0!</v>
      </c>
      <c r="AT127" t="e">
        <f t="shared" si="262"/>
        <v>#DIV/0!</v>
      </c>
      <c r="AU127" t="e">
        <f t="shared" si="262"/>
        <v>#DIV/0!</v>
      </c>
      <c r="AV127" t="e">
        <f t="shared" si="262"/>
        <v>#DIV/0!</v>
      </c>
      <c r="AW127" t="e">
        <f t="shared" si="262"/>
        <v>#DIV/0!</v>
      </c>
      <c r="AX127" t="e">
        <f t="shared" si="262"/>
        <v>#DIV/0!</v>
      </c>
      <c r="AY127" t="e">
        <f t="shared" si="262"/>
        <v>#DIV/0!</v>
      </c>
      <c r="AZ127" t="e">
        <f t="shared" si="262"/>
        <v>#DIV/0!</v>
      </c>
      <c r="BA127" t="e">
        <f t="shared" si="262"/>
        <v>#DIV/0!</v>
      </c>
      <c r="BB127" t="e">
        <f t="shared" si="262"/>
        <v>#DIV/0!</v>
      </c>
      <c r="BC127" t="e">
        <f t="shared" si="262"/>
        <v>#DIV/0!</v>
      </c>
      <c r="BD127" t="e">
        <f t="shared" si="262"/>
        <v>#DIV/0!</v>
      </c>
      <c r="BE127" t="e">
        <f t="shared" si="262"/>
        <v>#DIV/0!</v>
      </c>
      <c r="BF127" t="e">
        <f t="shared" si="262"/>
        <v>#DIV/0!</v>
      </c>
      <c r="BG127" t="e">
        <f t="shared" si="262"/>
        <v>#DIV/0!</v>
      </c>
      <c r="BH127" t="e">
        <f t="shared" si="262"/>
        <v>#DIV/0!</v>
      </c>
      <c r="BK127">
        <f t="shared" si="261"/>
        <v>0</v>
      </c>
      <c r="BL127">
        <f t="shared" si="192"/>
        <v>0</v>
      </c>
      <c r="BM127">
        <f t="shared" si="193"/>
        <v>0</v>
      </c>
      <c r="BN127">
        <f t="shared" si="211"/>
        <v>0.22</v>
      </c>
      <c r="BO127">
        <f t="shared" si="187"/>
        <v>0.6</v>
      </c>
      <c r="BP127" t="str">
        <f t="shared" si="188"/>
        <v>-BUS-Total</v>
      </c>
    </row>
    <row r="128" spans="1:68" hidden="1" x14ac:dyDescent="0.25">
      <c r="A128" t="str">
        <f t="shared" si="185"/>
        <v>passenger-BUS-PHEVD</v>
      </c>
      <c r="B128" s="1">
        <v>94</v>
      </c>
      <c r="C128" t="s">
        <v>13</v>
      </c>
      <c r="D128" t="s">
        <v>27</v>
      </c>
      <c r="E128" t="s">
        <v>34</v>
      </c>
      <c r="F128" t="s">
        <v>37</v>
      </c>
      <c r="G128">
        <v>7.4643220537424174E-3</v>
      </c>
      <c r="H128">
        <v>6.3477853822159029E-3</v>
      </c>
      <c r="I128">
        <v>5.2350041000776776E-3</v>
      </c>
      <c r="J128">
        <v>4.1259592926706822E-3</v>
      </c>
      <c r="K128">
        <v>3.9851956405640527E-3</v>
      </c>
      <c r="L128">
        <v>3.8446599149775311E-3</v>
      </c>
      <c r="M128">
        <f t="shared" si="258"/>
        <v>3.8462241445467813E-3</v>
      </c>
      <c r="N128">
        <f t="shared" si="258"/>
        <v>3.7785664264370863E-3</v>
      </c>
      <c r="O128">
        <f t="shared" si="258"/>
        <v>3.7120988539475568E-3</v>
      </c>
      <c r="P128">
        <f t="shared" si="258"/>
        <v>3.6468004916012558E-3</v>
      </c>
      <c r="Q128">
        <f t="shared" si="258"/>
        <v>3.5826507721906284E-3</v>
      </c>
      <c r="R128">
        <f t="shared" si="258"/>
        <v>3.5196294902993938E-3</v>
      </c>
      <c r="S128">
        <f t="shared" si="258"/>
        <v>3.4577167959383877E-3</v>
      </c>
      <c r="T128">
        <f t="shared" si="258"/>
        <v>3.3968931882933564E-3</v>
      </c>
      <c r="U128">
        <f t="shared" si="258"/>
        <v>3.3371395095827317E-3</v>
      </c>
      <c r="V128">
        <f t="shared" si="258"/>
        <v>3.2784369390234484E-3</v>
      </c>
      <c r="W128">
        <f t="shared" si="258"/>
        <v>3.220766986902913E-3</v>
      </c>
      <c r="X128">
        <f t="shared" si="258"/>
        <v>3.1641114887552436E-3</v>
      </c>
      <c r="Y128">
        <f t="shared" si="258"/>
        <v>3.1084525996399612E-3</v>
      </c>
      <c r="Z128">
        <f t="shared" si="259"/>
        <v>3.6874540695385834E-3</v>
      </c>
      <c r="AA128">
        <f t="shared" si="259"/>
        <v>3.4119573394474898E-3</v>
      </c>
      <c r="AB128">
        <f t="shared" si="259"/>
        <v>3.1570434957760179E-3</v>
      </c>
      <c r="AC128">
        <f t="shared" si="259"/>
        <v>2.9211747518026235E-3</v>
      </c>
      <c r="AD128">
        <f t="shared" si="259"/>
        <v>2.7029282117861978E-3</v>
      </c>
      <c r="AE128">
        <f t="shared" si="259"/>
        <v>2.5009872872416802E-3</v>
      </c>
      <c r="AF128">
        <f t="shared" si="259"/>
        <v>2.3141337545221001E-3</v>
      </c>
      <c r="AG128">
        <f t="shared" si="259"/>
        <v>2.1412404057938161E-3</v>
      </c>
      <c r="AH128">
        <f t="shared" si="259"/>
        <v>1.9812642490714253E-3</v>
      </c>
      <c r="AI128">
        <f t="shared" si="259"/>
        <v>1.8332402162910346E-3</v>
      </c>
      <c r="AJ128">
        <f t="shared" si="259"/>
        <v>1.6962753414653893E-3</v>
      </c>
      <c r="AK128">
        <f t="shared" si="259"/>
        <v>1.5695433738001365E-3</v>
      </c>
      <c r="AL128">
        <f t="shared" si="259"/>
        <v>1.4522797932744575E-3</v>
      </c>
      <c r="AM128">
        <f t="shared" si="259"/>
        <v>1.3437771986171776E-3</v>
      </c>
      <c r="AN128">
        <f t="shared" si="259"/>
        <v>1.2433810398559846E-3</v>
      </c>
      <c r="AO128">
        <f t="shared" ref="AO128:BH128" si="263">AN128</f>
        <v>1.2433810398559846E-3</v>
      </c>
      <c r="AP128">
        <f t="shared" si="263"/>
        <v>1.2433810398559846E-3</v>
      </c>
      <c r="AQ128">
        <f t="shared" si="263"/>
        <v>1.2433810398559846E-3</v>
      </c>
      <c r="AR128">
        <f t="shared" si="263"/>
        <v>1.2433810398559846E-3</v>
      </c>
      <c r="AS128">
        <f t="shared" si="263"/>
        <v>1.2433810398559846E-3</v>
      </c>
      <c r="AT128">
        <f t="shared" si="263"/>
        <v>1.2433810398559846E-3</v>
      </c>
      <c r="AU128">
        <f t="shared" si="263"/>
        <v>1.2433810398559846E-3</v>
      </c>
      <c r="AV128">
        <f t="shared" si="263"/>
        <v>1.2433810398559846E-3</v>
      </c>
      <c r="AW128">
        <f t="shared" si="263"/>
        <v>1.2433810398559846E-3</v>
      </c>
      <c r="AX128">
        <f t="shared" si="263"/>
        <v>1.2433810398559846E-3</v>
      </c>
      <c r="AY128">
        <f t="shared" si="263"/>
        <v>1.2433810398559846E-3</v>
      </c>
      <c r="AZ128">
        <f t="shared" si="263"/>
        <v>1.2433810398559846E-3</v>
      </c>
      <c r="BA128">
        <f t="shared" si="263"/>
        <v>1.2433810398559846E-3</v>
      </c>
      <c r="BB128">
        <f t="shared" si="263"/>
        <v>1.2433810398559846E-3</v>
      </c>
      <c r="BC128">
        <f t="shared" si="263"/>
        <v>1.2433810398559846E-3</v>
      </c>
      <c r="BD128">
        <f t="shared" si="263"/>
        <v>1.2433810398559846E-3</v>
      </c>
      <c r="BE128">
        <f t="shared" si="263"/>
        <v>1.2433810398559846E-3</v>
      </c>
      <c r="BF128">
        <f t="shared" si="263"/>
        <v>1.2433810398559846E-3</v>
      </c>
      <c r="BG128">
        <f t="shared" si="263"/>
        <v>1.2433810398559846E-3</v>
      </c>
      <c r="BH128">
        <f t="shared" si="263"/>
        <v>1.2433810398559846E-3</v>
      </c>
      <c r="BK128">
        <f t="shared" si="261"/>
        <v>3.9851956405640527E-3</v>
      </c>
      <c r="BL128">
        <f t="shared" si="192"/>
        <v>3.1084525996399612E-3</v>
      </c>
      <c r="BM128">
        <f t="shared" si="193"/>
        <v>1.2433810398559846E-3</v>
      </c>
      <c r="BN128">
        <f t="shared" si="211"/>
        <v>0.22</v>
      </c>
      <c r="BO128">
        <f t="shared" si="187"/>
        <v>0.6</v>
      </c>
      <c r="BP128" t="str">
        <f t="shared" si="188"/>
        <v>-BUS-Total</v>
      </c>
    </row>
    <row r="129" spans="1:68" hidden="1" x14ac:dyDescent="0.25">
      <c r="A129" t="str">
        <f t="shared" si="185"/>
        <v>passenger-LT-BEV</v>
      </c>
      <c r="B129" s="1">
        <v>95</v>
      </c>
      <c r="C129" t="s">
        <v>13</v>
      </c>
      <c r="D129" t="s">
        <v>27</v>
      </c>
      <c r="E129" t="s">
        <v>33</v>
      </c>
      <c r="F129" t="s">
        <v>29</v>
      </c>
      <c r="G129">
        <v>7.2332137480064351E-3</v>
      </c>
      <c r="H129">
        <f>IF(G129=0,0.0000001,$G129)*((INDEX($N$7:$N$29,MATCH($A129,$H$7:$H$29,0))/($G129+0.00001))^((H$33-$G$33)/($Y$33-$G$33)))</f>
        <v>7.9535436841397002E-3</v>
      </c>
      <c r="I129">
        <f>IF(H129=0,0.0000001,$G129)*((INDEX($N$7:$N$29,MATCH($A129,$H$7:$H$29,0))/($G129+0.00001))^((I$33-$G$33)/($Y$33-$G$33)))</f>
        <v>8.7456087071882058E-3</v>
      </c>
      <c r="J129">
        <f>IF(I129=0,0.0000001,$G129)*((INDEX($N$7:$N$29,MATCH($A129,$H$7:$H$29,0))/($G129+0.00001))^((J$33-$G$33)/($Y$33-$G$33)))</f>
        <v>9.6165526583788762E-3</v>
      </c>
      <c r="K129">
        <f>IF(J129=0,0.0000001,$G129)*((INDEX($N$7:$N$29,MATCH($A129,$H$7:$H$29,0))/($G129+0.00001))^((K$33-$G$33)/($Y$33-$G$33)))</f>
        <v>1.0574230808584438E-2</v>
      </c>
      <c r="L129">
        <f t="shared" ref="L129:Y129" si="264">IF(K129=0,0.0000001,K129)*((INDEX($L$7:$L$29,MATCH($A129,$H$7:$H$28,0))/IF(K129=0,0.0000001,K129))^((L$33-$K$33)/($Y$33-$K$33)))</f>
        <v>1.2414959325135904E-2</v>
      </c>
      <c r="M129">
        <f t="shared" si="264"/>
        <v>1.6725599243616312E-2</v>
      </c>
      <c r="N129">
        <f t="shared" si="264"/>
        <v>2.4535781565825008E-2</v>
      </c>
      <c r="O129">
        <f t="shared" si="264"/>
        <v>3.6655806838384423E-2</v>
      </c>
      <c r="P129">
        <f t="shared" si="264"/>
        <v>5.2457317087642952E-2</v>
      </c>
      <c r="Q129">
        <f t="shared" si="264"/>
        <v>6.9165446629182531E-2</v>
      </c>
      <c r="R129">
        <f t="shared" si="264"/>
        <v>8.3165766171654137E-2</v>
      </c>
      <c r="S129">
        <f t="shared" si="264"/>
        <v>9.2403950712818969E-2</v>
      </c>
      <c r="T129">
        <f t="shared" si="264"/>
        <v>9.7217986338269002E-2</v>
      </c>
      <c r="U129">
        <f t="shared" si="264"/>
        <v>9.9197113433455789E-2</v>
      </c>
      <c r="V129">
        <f t="shared" si="264"/>
        <v>9.9827407599984846E-2</v>
      </c>
      <c r="W129">
        <f t="shared" si="264"/>
        <v>9.9975325685710673E-2</v>
      </c>
      <c r="X129">
        <f t="shared" si="264"/>
        <v>9.9998237347042107E-2</v>
      </c>
      <c r="Y129">
        <f t="shared" si="264"/>
        <v>0.1</v>
      </c>
      <c r="Z129">
        <f t="shared" ref="Z129:AN129" si="265">IF(Y129=0,0.0000001,$Y129)*((INDEX($M$7:$M$29,MATCH($A129,$H$7:$H$28,0))/IF(Y129=0,0.0000001,$Y129))^((Z$33-$Y$33)/($AN$33-$Y$33)))</f>
        <v>0.11132635768448035</v>
      </c>
      <c r="AA129">
        <f t="shared" si="265"/>
        <v>0.12393557915292855</v>
      </c>
      <c r="AB129">
        <f t="shared" si="265"/>
        <v>0.13797296614612151</v>
      </c>
      <c r="AC129">
        <f t="shared" si="265"/>
        <v>0.15360027779971819</v>
      </c>
      <c r="AD129">
        <f t="shared" si="265"/>
        <v>0.1709975946676697</v>
      </c>
      <c r="AE129">
        <f t="shared" si="265"/>
        <v>0.19036539387158788</v>
      </c>
      <c r="AF129">
        <f t="shared" si="265"/>
        <v>0.21192685928895372</v>
      </c>
      <c r="AG129">
        <f t="shared" si="265"/>
        <v>0.23593045340150598</v>
      </c>
      <c r="AH129">
        <f t="shared" si="265"/>
        <v>0.26265278044037671</v>
      </c>
      <c r="AI129">
        <f t="shared" si="265"/>
        <v>0.29240177382128657</v>
      </c>
      <c r="AJ129">
        <f t="shared" si="265"/>
        <v>0.32552024460005069</v>
      </c>
      <c r="AK129">
        <f t="shared" si="265"/>
        <v>0.36238983183884782</v>
      </c>
      <c r="AL129">
        <f t="shared" si="265"/>
        <v>0.4034354004051024</v>
      </c>
      <c r="AM129">
        <f t="shared" si="265"/>
        <v>0.44912993688079983</v>
      </c>
      <c r="AN129">
        <f t="shared" si="265"/>
        <v>0.5</v>
      </c>
      <c r="AO129">
        <f t="shared" ref="AO129:BH129" si="266">IF(AN129=0,0.0000001,$G129)*((INDEX($N$7:$N$29,MATCH($A129,$H$7:$H$29,0))/($G129+0.00001))^((AO$33-$G$33)/($Y$33-$G$33)))</f>
        <v>0.18244414707833387</v>
      </c>
      <c r="AP129">
        <f t="shared" si="266"/>
        <v>0.20061310839916383</v>
      </c>
      <c r="AQ129">
        <f t="shared" si="266"/>
        <v>0.22059145171861755</v>
      </c>
      <c r="AR129">
        <f t="shared" si="266"/>
        <v>0.24255936693083013</v>
      </c>
      <c r="AS129">
        <f t="shared" si="266"/>
        <v>0.26671498839825419</v>
      </c>
      <c r="AT129">
        <f t="shared" si="266"/>
        <v>0.29327618197720101</v>
      </c>
      <c r="AU129">
        <f t="shared" si="266"/>
        <v>0.32248251000687811</v>
      </c>
      <c r="AV129">
        <f t="shared" si="266"/>
        <v>0.35459739198466722</v>
      </c>
      <c r="AW129">
        <f t="shared" si="266"/>
        <v>0.38991048041534415</v>
      </c>
      <c r="AX129">
        <f t="shared" si="266"/>
        <v>0.42874027326263614</v>
      </c>
      <c r="AY129">
        <f t="shared" si="266"/>
        <v>0.47143698656550959</v>
      </c>
      <c r="AZ129">
        <f t="shared" si="266"/>
        <v>0.51838571312805415</v>
      </c>
      <c r="BA129">
        <f t="shared" si="266"/>
        <v>0.57000989577201955</v>
      </c>
      <c r="BB129">
        <f t="shared" si="266"/>
        <v>0.62677514647817456</v>
      </c>
      <c r="BC129">
        <f t="shared" si="266"/>
        <v>0.68919344586231368</v>
      </c>
      <c r="BD129">
        <f t="shared" si="266"/>
        <v>0.75782776086210168</v>
      </c>
      <c r="BE129">
        <f t="shared" si="266"/>
        <v>0.83329712228284791</v>
      </c>
      <c r="BF129">
        <f t="shared" si="266"/>
        <v>0.91628220799796034</v>
      </c>
      <c r="BG129">
        <f t="shared" si="266"/>
        <v>1.0075314821603787</v>
      </c>
      <c r="BH129">
        <f t="shared" si="266"/>
        <v>1.1078679457961829</v>
      </c>
      <c r="BK129">
        <f t="shared" si="261"/>
        <v>1.0574230808584438E-2</v>
      </c>
      <c r="BL129">
        <f t="shared" si="192"/>
        <v>9.4110654196401505E-3</v>
      </c>
      <c r="BM129">
        <f t="shared" si="193"/>
        <v>4.1408687846416657E-3</v>
      </c>
      <c r="BN129">
        <f t="shared" si="211"/>
        <v>0.11</v>
      </c>
      <c r="BO129">
        <f t="shared" si="187"/>
        <v>0.56000000000000005</v>
      </c>
      <c r="BP129" t="str">
        <f t="shared" si="188"/>
        <v>-LT-Total</v>
      </c>
    </row>
    <row r="130" spans="1:68" hidden="1" x14ac:dyDescent="0.25">
      <c r="A130" t="str">
        <f t="shared" si="185"/>
        <v>passenger-LT-CNG</v>
      </c>
      <c r="B130" s="1">
        <v>96</v>
      </c>
      <c r="C130" t="s">
        <v>13</v>
      </c>
      <c r="D130" t="s">
        <v>27</v>
      </c>
      <c r="E130" t="s">
        <v>33</v>
      </c>
      <c r="F130" t="s">
        <v>45</v>
      </c>
      <c r="G130">
        <v>6.5182470587344023E-3</v>
      </c>
      <c r="H130">
        <v>9.1811099948445208E-3</v>
      </c>
      <c r="I130">
        <v>1.1780853275211009E-2</v>
      </c>
      <c r="J130">
        <v>1.4319694865214699E-2</v>
      </c>
      <c r="K130">
        <v>1.5876363999804018E-2</v>
      </c>
      <c r="L130">
        <v>1.743143279447848E-2</v>
      </c>
      <c r="M130">
        <f t="shared" ref="M130:Y131" si="267">($K130*(($BL130/($K130))^((M$33-$K$33)/($BL$33-$K$33))))</f>
        <v>1.5614247118496816E-2</v>
      </c>
      <c r="N130">
        <f t="shared" si="267"/>
        <v>1.5484815990596401E-2</v>
      </c>
      <c r="O130">
        <f t="shared" si="267"/>
        <v>1.5356457755723901E-2</v>
      </c>
      <c r="P130">
        <f t="shared" si="267"/>
        <v>1.5229163520350622E-2</v>
      </c>
      <c r="Q130">
        <f t="shared" si="267"/>
        <v>1.5102924464668981E-2</v>
      </c>
      <c r="R130">
        <f t="shared" si="267"/>
        <v>1.4977731841981382E-2</v>
      </c>
      <c r="S130">
        <f t="shared" si="267"/>
        <v>1.4853576978094212E-2</v>
      </c>
      <c r="T130">
        <f t="shared" si="267"/>
        <v>1.4730451270716816E-2</v>
      </c>
      <c r="U130">
        <f t="shared" si="267"/>
        <v>1.4608346188865482E-2</v>
      </c>
      <c r="V130">
        <f t="shared" si="267"/>
        <v>1.4487253272272358E-2</v>
      </c>
      <c r="W130">
        <f t="shared" si="267"/>
        <v>1.4367164130799252E-2</v>
      </c>
      <c r="X130">
        <f t="shared" si="267"/>
        <v>1.4248070443856325E-2</v>
      </c>
      <c r="Y130">
        <f t="shared" si="267"/>
        <v>1.4129963959825577E-2</v>
      </c>
      <c r="Z130">
        <f t="shared" ref="Z130:AN131" si="268">($BK130*(($BM130/($BK130))^((Z$33-$Y$33)/($BM$33-$Y$33))))</f>
        <v>1.4914449445012757E-2</v>
      </c>
      <c r="AA130">
        <f t="shared" si="268"/>
        <v>1.4010815212512587E-2</v>
      </c>
      <c r="AB130">
        <f t="shared" si="268"/>
        <v>1.3161930223633959E-2</v>
      </c>
      <c r="AC130">
        <f t="shared" si="268"/>
        <v>1.2364477340126325E-2</v>
      </c>
      <c r="AD130">
        <f t="shared" si="268"/>
        <v>1.1615340401970898E-2</v>
      </c>
      <c r="AE130">
        <f t="shared" si="268"/>
        <v>1.091159205054429E-2</v>
      </c>
      <c r="AF130">
        <f t="shared" si="268"/>
        <v>1.0250482289550354E-2</v>
      </c>
      <c r="AG130">
        <f t="shared" si="268"/>
        <v>9.6294277390203808E-3</v>
      </c>
      <c r="AH130">
        <f t="shared" si="268"/>
        <v>9.0460015403902184E-3</v>
      </c>
      <c r="AI130">
        <f t="shared" si="268"/>
        <v>8.4979238732069175E-3</v>
      </c>
      <c r="AJ130">
        <f t="shared" si="268"/>
        <v>7.9830530464076108E-3</v>
      </c>
      <c r="AK130">
        <f t="shared" si="268"/>
        <v>7.4993771293585297E-3</v>
      </c>
      <c r="AL130">
        <f t="shared" si="268"/>
        <v>7.0450060899512872E-3</v>
      </c>
      <c r="AM130">
        <f t="shared" si="268"/>
        <v>6.6181644090348712E-3</v>
      </c>
      <c r="AN130">
        <f t="shared" si="268"/>
        <v>6.2171841423232536E-3</v>
      </c>
      <c r="AO130">
        <f t="shared" ref="AO130:BH130" si="269">AN130</f>
        <v>6.2171841423232536E-3</v>
      </c>
      <c r="AP130">
        <f t="shared" si="269"/>
        <v>6.2171841423232536E-3</v>
      </c>
      <c r="AQ130">
        <f t="shared" si="269"/>
        <v>6.2171841423232536E-3</v>
      </c>
      <c r="AR130">
        <f t="shared" si="269"/>
        <v>6.2171841423232536E-3</v>
      </c>
      <c r="AS130">
        <f t="shared" si="269"/>
        <v>6.2171841423232536E-3</v>
      </c>
      <c r="AT130">
        <f t="shared" si="269"/>
        <v>6.2171841423232536E-3</v>
      </c>
      <c r="AU130">
        <f t="shared" si="269"/>
        <v>6.2171841423232536E-3</v>
      </c>
      <c r="AV130">
        <f t="shared" si="269"/>
        <v>6.2171841423232536E-3</v>
      </c>
      <c r="AW130">
        <f t="shared" si="269"/>
        <v>6.2171841423232536E-3</v>
      </c>
      <c r="AX130">
        <f t="shared" si="269"/>
        <v>6.2171841423232536E-3</v>
      </c>
      <c r="AY130">
        <f t="shared" si="269"/>
        <v>6.2171841423232536E-3</v>
      </c>
      <c r="AZ130">
        <f t="shared" si="269"/>
        <v>6.2171841423232536E-3</v>
      </c>
      <c r="BA130">
        <f t="shared" si="269"/>
        <v>6.2171841423232536E-3</v>
      </c>
      <c r="BB130">
        <f t="shared" si="269"/>
        <v>6.2171841423232536E-3</v>
      </c>
      <c r="BC130">
        <f t="shared" si="269"/>
        <v>6.2171841423232536E-3</v>
      </c>
      <c r="BD130">
        <f t="shared" si="269"/>
        <v>6.2171841423232536E-3</v>
      </c>
      <c r="BE130">
        <f t="shared" si="269"/>
        <v>6.2171841423232536E-3</v>
      </c>
      <c r="BF130">
        <f t="shared" si="269"/>
        <v>6.2171841423232536E-3</v>
      </c>
      <c r="BG130">
        <f t="shared" si="269"/>
        <v>6.2171841423232536E-3</v>
      </c>
      <c r="BH130">
        <f t="shared" si="269"/>
        <v>6.2171841423232536E-3</v>
      </c>
      <c r="BK130">
        <f t="shared" si="261"/>
        <v>1.5876363999804018E-2</v>
      </c>
      <c r="BL130">
        <f t="shared" si="192"/>
        <v>1.4129963959825577E-2</v>
      </c>
      <c r="BM130">
        <f t="shared" si="193"/>
        <v>6.2171841423232536E-3</v>
      </c>
      <c r="BN130">
        <f t="shared" si="211"/>
        <v>0.11</v>
      </c>
      <c r="BO130">
        <f t="shared" ref="BO130:BO161" si="270">INDEX($M$7:$M$30,MATCH(BP130,$H$7:$H$30,0))</f>
        <v>0.56000000000000005</v>
      </c>
      <c r="BP130" t="str">
        <f t="shared" si="188"/>
        <v>-LT-Total</v>
      </c>
    </row>
    <row r="131" spans="1:68" hidden="1" x14ac:dyDescent="0.25">
      <c r="A131" t="str">
        <f t="shared" si="185"/>
        <v>passenger-LT-D</v>
      </c>
      <c r="B131" s="1">
        <v>97</v>
      </c>
      <c r="C131" t="s">
        <v>13</v>
      </c>
      <c r="D131" t="s">
        <v>27</v>
      </c>
      <c r="E131" t="s">
        <v>33</v>
      </c>
      <c r="F131" t="s">
        <v>46</v>
      </c>
      <c r="G131">
        <v>1.9609794618065252E-2</v>
      </c>
      <c r="H131">
        <v>2.4271504455631771E-2</v>
      </c>
      <c r="I131">
        <v>2.88227146065138E-2</v>
      </c>
      <c r="J131">
        <v>3.3267307925850073E-2</v>
      </c>
      <c r="K131">
        <v>3.5881832071799499E-2</v>
      </c>
      <c r="L131">
        <v>3.8493668345768853E-2</v>
      </c>
      <c r="M131">
        <f t="shared" si="267"/>
        <v>3.5289427292067507E-2</v>
      </c>
      <c r="N131">
        <f t="shared" si="267"/>
        <v>3.4996902757089367E-2</v>
      </c>
      <c r="O131">
        <f t="shared" si="267"/>
        <v>3.4706803044788459E-2</v>
      </c>
      <c r="P131">
        <f t="shared" si="267"/>
        <v>3.4419108055090034E-2</v>
      </c>
      <c r="Q131">
        <f t="shared" si="267"/>
        <v>3.4133797854534846E-2</v>
      </c>
      <c r="R131">
        <f t="shared" si="267"/>
        <v>3.3850852674897999E-2</v>
      </c>
      <c r="S131">
        <f t="shared" si="267"/>
        <v>3.3570252911819275E-2</v>
      </c>
      <c r="T131">
        <f t="shared" si="267"/>
        <v>3.3291979123444823E-2</v>
      </c>
      <c r="U131">
        <f t="shared" si="267"/>
        <v>3.3016012029080083E-2</v>
      </c>
      <c r="V131">
        <f t="shared" si="267"/>
        <v>3.2742332507853904E-2</v>
      </c>
      <c r="W131">
        <f t="shared" si="267"/>
        <v>3.247092159739369E-2</v>
      </c>
      <c r="X131">
        <f t="shared" si="267"/>
        <v>3.2201760492511597E-2</v>
      </c>
      <c r="Y131">
        <f t="shared" si="267"/>
        <v>3.1934830543901553E-2</v>
      </c>
      <c r="Z131">
        <f t="shared" si="268"/>
        <v>3.3707829477574155E-2</v>
      </c>
      <c r="AA131">
        <f t="shared" si="268"/>
        <v>3.166554499825E-2</v>
      </c>
      <c r="AB131">
        <f t="shared" si="268"/>
        <v>2.9746998118146323E-2</v>
      </c>
      <c r="AC131">
        <f t="shared" si="268"/>
        <v>2.7944691843765967E-2</v>
      </c>
      <c r="AD131">
        <f t="shared" si="268"/>
        <v>2.6251583408232051E-2</v>
      </c>
      <c r="AE131">
        <f t="shared" si="268"/>
        <v>2.4661056750679547E-2</v>
      </c>
      <c r="AF131">
        <f t="shared" si="268"/>
        <v>2.3166896663060946E-2</v>
      </c>
      <c r="AG131">
        <f t="shared" si="268"/>
        <v>2.1763264503341092E-2</v>
      </c>
      <c r="AH131">
        <f t="shared" si="268"/>
        <v>2.0444675380176986E-2</v>
      </c>
      <c r="AI131">
        <f t="shared" si="268"/>
        <v>1.9205976719928481E-2</v>
      </c>
      <c r="AJ131">
        <f t="shared" si="268"/>
        <v>1.8042328132247487E-2</v>
      </c>
      <c r="AK131">
        <f t="shared" si="268"/>
        <v>1.6949182495567514E-2</v>
      </c>
      <c r="AL131">
        <f t="shared" si="268"/>
        <v>1.5922268188582559E-2</v>
      </c>
      <c r="AM131">
        <f t="shared" si="268"/>
        <v>1.4957572398282179E-2</v>
      </c>
      <c r="AN131">
        <f t="shared" si="268"/>
        <v>1.4051325439316682E-2</v>
      </c>
      <c r="AO131">
        <f t="shared" ref="AO131:BH131" si="271">AN131</f>
        <v>1.4051325439316682E-2</v>
      </c>
      <c r="AP131">
        <f t="shared" si="271"/>
        <v>1.4051325439316682E-2</v>
      </c>
      <c r="AQ131">
        <f t="shared" si="271"/>
        <v>1.4051325439316682E-2</v>
      </c>
      <c r="AR131">
        <f t="shared" si="271"/>
        <v>1.4051325439316682E-2</v>
      </c>
      <c r="AS131">
        <f t="shared" si="271"/>
        <v>1.4051325439316682E-2</v>
      </c>
      <c r="AT131">
        <f t="shared" si="271"/>
        <v>1.4051325439316682E-2</v>
      </c>
      <c r="AU131">
        <f t="shared" si="271"/>
        <v>1.4051325439316682E-2</v>
      </c>
      <c r="AV131">
        <f t="shared" si="271"/>
        <v>1.4051325439316682E-2</v>
      </c>
      <c r="AW131">
        <f t="shared" si="271"/>
        <v>1.4051325439316682E-2</v>
      </c>
      <c r="AX131">
        <f t="shared" si="271"/>
        <v>1.4051325439316682E-2</v>
      </c>
      <c r="AY131">
        <f t="shared" si="271"/>
        <v>1.4051325439316682E-2</v>
      </c>
      <c r="AZ131">
        <f t="shared" si="271"/>
        <v>1.4051325439316682E-2</v>
      </c>
      <c r="BA131">
        <f t="shared" si="271"/>
        <v>1.4051325439316682E-2</v>
      </c>
      <c r="BB131">
        <f t="shared" si="271"/>
        <v>1.4051325439316682E-2</v>
      </c>
      <c r="BC131">
        <f t="shared" si="271"/>
        <v>1.4051325439316682E-2</v>
      </c>
      <c r="BD131">
        <f t="shared" si="271"/>
        <v>1.4051325439316682E-2</v>
      </c>
      <c r="BE131">
        <f t="shared" si="271"/>
        <v>1.4051325439316682E-2</v>
      </c>
      <c r="BF131">
        <f t="shared" si="271"/>
        <v>1.4051325439316682E-2</v>
      </c>
      <c r="BG131">
        <f t="shared" si="271"/>
        <v>1.4051325439316682E-2</v>
      </c>
      <c r="BH131">
        <f t="shared" si="271"/>
        <v>1.4051325439316682E-2</v>
      </c>
      <c r="BK131">
        <f t="shared" si="261"/>
        <v>3.5881832071799499E-2</v>
      </c>
      <c r="BL131">
        <f t="shared" si="192"/>
        <v>3.1934830543901553E-2</v>
      </c>
      <c r="BM131">
        <f t="shared" si="193"/>
        <v>1.4051325439316682E-2</v>
      </c>
      <c r="BN131">
        <f t="shared" si="211"/>
        <v>0.11</v>
      </c>
      <c r="BO131">
        <f t="shared" si="270"/>
        <v>0.56000000000000005</v>
      </c>
      <c r="BP131" t="str">
        <f t="shared" si="188"/>
        <v>-LT-Total</v>
      </c>
    </row>
    <row r="132" spans="1:68" hidden="1" x14ac:dyDescent="0.25">
      <c r="A132" t="str">
        <f t="shared" si="185"/>
        <v>passenger-LT-FCEV</v>
      </c>
      <c r="B132" s="1">
        <v>98</v>
      </c>
      <c r="C132" t="s">
        <v>13</v>
      </c>
      <c r="D132" t="s">
        <v>27</v>
      </c>
      <c r="E132" t="s">
        <v>33</v>
      </c>
      <c r="F132" t="s">
        <v>30</v>
      </c>
      <c r="G132">
        <v>0</v>
      </c>
      <c r="H132">
        <f>IF(G132=0,0.0000001,$G132)*((INDEX($N$7:$N$29,MATCH($A132,$H$7:$H$29,0))/($G132+0.00001))^((H$33-$G$33)/($Y$33-$G$33)))</f>
        <v>1.2915496650148837E-7</v>
      </c>
      <c r="I132">
        <f>IF(H132=0,0.0000001,$G132)*((INDEX($N$7:$N$29,MATCH($A132,$H$7:$H$29,0))/($G132+0.00001))^((I$33-$G$33)/($Y$33-$G$33)))</f>
        <v>0</v>
      </c>
      <c r="J132">
        <f>IF(I132=0,0.0000001,$G132)*((INDEX($N$7:$N$29,MATCH($A132,$H$7:$H$29,0))/($G132+0.00001))^((J$33-$G$33)/($Y$33-$G$33)))</f>
        <v>2.1544346900318838E-7</v>
      </c>
      <c r="K132">
        <f>IF(J132=0,0.0000001,$G132)*((INDEX($N$7:$N$29,MATCH($A132,$H$7:$H$29,0))/($G132+0.00001))^((K$33-$G$33)/($Y$33-$G$33)))</f>
        <v>0</v>
      </c>
      <c r="L132">
        <f t="shared" ref="L132:Y132" si="272">IF(K132=0,0.0000001,K132)*((INDEX($L$7:$L$29,MATCH($A132,$H$7:$H$28,0))/IF(K132=0,0.0000001,K132))^((L$33-$K$33)/($Y$33-$K$33)))</f>
        <v>2.2758459260747883E-7</v>
      </c>
      <c r="M132">
        <f t="shared" si="272"/>
        <v>1.048113134154686E-6</v>
      </c>
      <c r="N132">
        <f t="shared" si="272"/>
        <v>7.4675449000926052E-6</v>
      </c>
      <c r="O132">
        <f t="shared" si="272"/>
        <v>5.8419199520927467E-5</v>
      </c>
      <c r="P132">
        <f t="shared" si="272"/>
        <v>3.6661844873787794E-4</v>
      </c>
      <c r="Q132">
        <f t="shared" si="272"/>
        <v>1.5119973757896918E-3</v>
      </c>
      <c r="R132">
        <f t="shared" si="272"/>
        <v>3.8884410446729059E-3</v>
      </c>
      <c r="S132">
        <f t="shared" si="272"/>
        <v>6.6709779939569825E-3</v>
      </c>
      <c r="T132">
        <f t="shared" si="272"/>
        <v>8.6538734216537495E-3</v>
      </c>
      <c r="U132">
        <f t="shared" si="272"/>
        <v>9.5953352674962612E-3</v>
      </c>
      <c r="V132">
        <f t="shared" si="272"/>
        <v>9.9118734207419533E-3</v>
      </c>
      <c r="W132">
        <f t="shared" si="272"/>
        <v>9.9873626788947786E-3</v>
      </c>
      <c r="X132">
        <f t="shared" si="272"/>
        <v>9.9990968041525092E-3</v>
      </c>
      <c r="Y132">
        <f t="shared" si="272"/>
        <v>1.0000000000000002E-2</v>
      </c>
      <c r="Z132">
        <f t="shared" ref="Z132:AN132" si="273">IF(Y132=0,0.0000001,$Y132)*((INDEX($M$7:$M$29,MATCH($A132,$H$7:$H$28,0))/IF(Y132=0,0.0000001,$Y132))^((Z$33-$Y$33)/($AN$33-$Y$33)))</f>
        <v>1.1268776101908266E-2</v>
      </c>
      <c r="AA132">
        <f t="shared" si="273"/>
        <v>1.2698531483493885E-2</v>
      </c>
      <c r="AB132">
        <f t="shared" si="273"/>
        <v>1.4309690811052557E-2</v>
      </c>
      <c r="AC132">
        <f t="shared" si="273"/>
        <v>1.6125270183728533E-2</v>
      </c>
      <c r="AD132">
        <f t="shared" si="273"/>
        <v>1.8171205928321398E-2</v>
      </c>
      <c r="AE132">
        <f t="shared" si="273"/>
        <v>2.0476725110792193E-2</v>
      </c>
      <c r="AF132">
        <f t="shared" si="273"/>
        <v>2.3074763057383995E-2</v>
      </c>
      <c r="AG132">
        <f t="shared" si="273"/>
        <v>2.6002433849824442E-2</v>
      </c>
      <c r="AH132">
        <f t="shared" si="273"/>
        <v>2.9301560515835219E-2</v>
      </c>
      <c r="AI132">
        <f t="shared" si="273"/>
        <v>3.3019272488946261E-2</v>
      </c>
      <c r="AJ132">
        <f t="shared" si="273"/>
        <v>3.7208678872583466E-2</v>
      </c>
      <c r="AK132">
        <f t="shared" si="273"/>
        <v>4.192962712629475E-2</v>
      </c>
      <c r="AL132">
        <f t="shared" si="273"/>
        <v>4.724955801227148E-2</v>
      </c>
      <c r="AM132">
        <f t="shared" si="273"/>
        <v>5.324446901544129E-2</v>
      </c>
      <c r="AN132">
        <f t="shared" si="273"/>
        <v>5.9999999999999991E-2</v>
      </c>
      <c r="AO132">
        <f t="shared" ref="AO132:BH132" si="274">IF(AN132=0,0.0000001,$G132)*((INDEX($N$7:$N$29,MATCH($A132,$H$7:$H$29,0))/($G132+0.00001))^((AO$33-$G$33)/($Y$33-$G$33)))</f>
        <v>0</v>
      </c>
      <c r="AP132">
        <f t="shared" si="274"/>
        <v>7.7426368268112785E-4</v>
      </c>
      <c r="AQ132">
        <f t="shared" si="274"/>
        <v>0</v>
      </c>
      <c r="AR132">
        <f t="shared" si="274"/>
        <v>1.2915496650148846E-3</v>
      </c>
      <c r="AS132">
        <f t="shared" si="274"/>
        <v>0</v>
      </c>
      <c r="AT132">
        <f t="shared" si="274"/>
        <v>2.1544346900318834E-3</v>
      </c>
      <c r="AU132">
        <f t="shared" si="274"/>
        <v>0</v>
      </c>
      <c r="AV132">
        <f t="shared" si="274"/>
        <v>3.5938136638046319E-3</v>
      </c>
      <c r="AW132">
        <f t="shared" si="274"/>
        <v>0</v>
      </c>
      <c r="AX132">
        <f t="shared" si="274"/>
        <v>5.9948425031894148E-3</v>
      </c>
      <c r="AY132">
        <f t="shared" si="274"/>
        <v>0</v>
      </c>
      <c r="AZ132">
        <f t="shared" si="274"/>
        <v>1.0000000000000019E-2</v>
      </c>
      <c r="BA132">
        <f t="shared" si="274"/>
        <v>0</v>
      </c>
      <c r="BB132">
        <f t="shared" si="274"/>
        <v>1.668100537200061E-2</v>
      </c>
      <c r="BC132">
        <f t="shared" si="274"/>
        <v>0</v>
      </c>
      <c r="BD132">
        <f t="shared" si="274"/>
        <v>2.7825594022071267E-2</v>
      </c>
      <c r="BE132">
        <f t="shared" si="274"/>
        <v>0</v>
      </c>
      <c r="BF132">
        <f t="shared" si="274"/>
        <v>4.6415888336127885E-2</v>
      </c>
      <c r="BG132">
        <f t="shared" si="274"/>
        <v>0</v>
      </c>
      <c r="BH132">
        <f t="shared" si="274"/>
        <v>7.7426368268112819E-2</v>
      </c>
      <c r="BK132">
        <f>G132</f>
        <v>0</v>
      </c>
      <c r="BL132">
        <f t="shared" si="192"/>
        <v>0</v>
      </c>
      <c r="BM132">
        <f t="shared" si="193"/>
        <v>0</v>
      </c>
      <c r="BN132">
        <f t="shared" si="211"/>
        <v>0.11</v>
      </c>
      <c r="BO132">
        <f t="shared" si="270"/>
        <v>0.56000000000000005</v>
      </c>
      <c r="BP132" t="str">
        <f t="shared" si="188"/>
        <v>-LT-Total</v>
      </c>
    </row>
    <row r="133" spans="1:68" hidden="1" x14ac:dyDescent="0.25">
      <c r="A133" t="str">
        <f t="shared" si="185"/>
        <v>passenger-LT-G</v>
      </c>
      <c r="B133" s="1">
        <v>99</v>
      </c>
      <c r="C133" t="s">
        <v>13</v>
      </c>
      <c r="D133" t="s">
        <v>27</v>
      </c>
      <c r="E133" t="s">
        <v>33</v>
      </c>
      <c r="F133" t="s">
        <v>47</v>
      </c>
      <c r="G133">
        <v>0.95299349197724903</v>
      </c>
      <c r="H133">
        <v>0.93809606289316594</v>
      </c>
      <c r="I133">
        <v>0.92355175772789189</v>
      </c>
      <c r="J133">
        <v>0.90934816803879892</v>
      </c>
      <c r="K133">
        <v>0.90163559965737172</v>
      </c>
      <c r="L133">
        <v>0.89393096021264118</v>
      </c>
      <c r="M133">
        <f t="shared" ref="M133:Y135" si="275">($K133*(($BL133/($K133))^((M$33-$K$33)/($BL$33-$K$33))))</f>
        <v>0.88674970314727297</v>
      </c>
      <c r="N133">
        <f t="shared" si="275"/>
        <v>0.87939917171449267</v>
      </c>
      <c r="O133">
        <f t="shared" si="275"/>
        <v>0.87210957101803244</v>
      </c>
      <c r="P133">
        <f t="shared" si="275"/>
        <v>0.86488039598493738</v>
      </c>
      <c r="Q133">
        <f t="shared" si="275"/>
        <v>0.85771114572895291</v>
      </c>
      <c r="R133">
        <f t="shared" si="275"/>
        <v>0.85060132351581863</v>
      </c>
      <c r="S133">
        <f t="shared" si="275"/>
        <v>0.84355043672885222</v>
      </c>
      <c r="T133">
        <f t="shared" si="275"/>
        <v>0.8365579968348168</v>
      </c>
      <c r="U133">
        <f t="shared" si="275"/>
        <v>0.82962351935007295</v>
      </c>
      <c r="V133">
        <f t="shared" si="275"/>
        <v>0.82274652380700963</v>
      </c>
      <c r="W133">
        <f t="shared" si="275"/>
        <v>0.81592653372075441</v>
      </c>
      <c r="X133">
        <f t="shared" si="275"/>
        <v>0.80916307655615938</v>
      </c>
      <c r="Y133">
        <f t="shared" si="275"/>
        <v>0.80245568369506082</v>
      </c>
      <c r="Z133">
        <f t="shared" ref="Z133:AN135" si="276">($BK133*(($BM133/($BK133))^((Z$33-$Y$33)/($BM$33-$Y$33))))</f>
        <v>0.84700744887681023</v>
      </c>
      <c r="AA133">
        <f t="shared" si="276"/>
        <v>0.79568909959348078</v>
      </c>
      <c r="AB133">
        <f t="shared" si="276"/>
        <v>0.74748001809363795</v>
      </c>
      <c r="AC133">
        <f t="shared" si="276"/>
        <v>0.70219182056750529</v>
      </c>
      <c r="AD133">
        <f t="shared" si="276"/>
        <v>0.65964753697287404</v>
      </c>
      <c r="AE133">
        <f t="shared" si="276"/>
        <v>0.61968091949961324</v>
      </c>
      <c r="AF133">
        <f t="shared" si="276"/>
        <v>0.58213579293282069</v>
      </c>
      <c r="AG133">
        <f t="shared" si="276"/>
        <v>0.54686544437606399</v>
      </c>
      <c r="AH133">
        <f t="shared" si="276"/>
        <v>0.51373204994997124</v>
      </c>
      <c r="AI133">
        <f t="shared" si="276"/>
        <v>0.48260613622591397</v>
      </c>
      <c r="AJ133">
        <f t="shared" si="276"/>
        <v>0.45336607429025849</v>
      </c>
      <c r="AK133">
        <f t="shared" si="276"/>
        <v>0.42589760446216929</v>
      </c>
      <c r="AL133">
        <f t="shared" si="276"/>
        <v>0.40009338980773407</v>
      </c>
      <c r="AM133">
        <f t="shared" si="276"/>
        <v>0.37585259670569982</v>
      </c>
      <c r="AN133">
        <f t="shared" si="276"/>
        <v>0.3530805008258267</v>
      </c>
      <c r="AO133">
        <f t="shared" ref="AO133:BH133" si="277">AN133</f>
        <v>0.3530805008258267</v>
      </c>
      <c r="AP133">
        <f t="shared" si="277"/>
        <v>0.3530805008258267</v>
      </c>
      <c r="AQ133">
        <f t="shared" si="277"/>
        <v>0.3530805008258267</v>
      </c>
      <c r="AR133">
        <f t="shared" si="277"/>
        <v>0.3530805008258267</v>
      </c>
      <c r="AS133">
        <f t="shared" si="277"/>
        <v>0.3530805008258267</v>
      </c>
      <c r="AT133">
        <f t="shared" si="277"/>
        <v>0.3530805008258267</v>
      </c>
      <c r="AU133">
        <f t="shared" si="277"/>
        <v>0.3530805008258267</v>
      </c>
      <c r="AV133">
        <f t="shared" si="277"/>
        <v>0.3530805008258267</v>
      </c>
      <c r="AW133">
        <f t="shared" si="277"/>
        <v>0.3530805008258267</v>
      </c>
      <c r="AX133">
        <f t="shared" si="277"/>
        <v>0.3530805008258267</v>
      </c>
      <c r="AY133">
        <f t="shared" si="277"/>
        <v>0.3530805008258267</v>
      </c>
      <c r="AZ133">
        <f t="shared" si="277"/>
        <v>0.3530805008258267</v>
      </c>
      <c r="BA133">
        <f t="shared" si="277"/>
        <v>0.3530805008258267</v>
      </c>
      <c r="BB133">
        <f t="shared" si="277"/>
        <v>0.3530805008258267</v>
      </c>
      <c r="BC133">
        <f t="shared" si="277"/>
        <v>0.3530805008258267</v>
      </c>
      <c r="BD133">
        <f t="shared" si="277"/>
        <v>0.3530805008258267</v>
      </c>
      <c r="BE133">
        <f t="shared" si="277"/>
        <v>0.3530805008258267</v>
      </c>
      <c r="BF133">
        <f t="shared" si="277"/>
        <v>0.3530805008258267</v>
      </c>
      <c r="BG133">
        <f t="shared" si="277"/>
        <v>0.3530805008258267</v>
      </c>
      <c r="BH133">
        <f t="shared" si="277"/>
        <v>0.3530805008258267</v>
      </c>
      <c r="BK133">
        <f t="shared" ref="BK133:BK138" si="278">K133</f>
        <v>0.90163559965737172</v>
      </c>
      <c r="BL133">
        <f t="shared" si="192"/>
        <v>0.80245568369506082</v>
      </c>
      <c r="BM133">
        <f t="shared" si="193"/>
        <v>0.3530805008258267</v>
      </c>
      <c r="BN133">
        <f t="shared" si="211"/>
        <v>0.11</v>
      </c>
      <c r="BO133">
        <f t="shared" si="270"/>
        <v>0.56000000000000005</v>
      </c>
      <c r="BP133" t="str">
        <f t="shared" si="188"/>
        <v>-LT-Total</v>
      </c>
    </row>
    <row r="134" spans="1:68" hidden="1" x14ac:dyDescent="0.25">
      <c r="A134" t="str">
        <f t="shared" si="185"/>
        <v>passenger-LT-LPG</v>
      </c>
      <c r="B134" s="1">
        <v>100</v>
      </c>
      <c r="C134" t="s">
        <v>13</v>
      </c>
      <c r="D134" t="s">
        <v>27</v>
      </c>
      <c r="E134" t="s">
        <v>33</v>
      </c>
      <c r="F134" t="s">
        <v>48</v>
      </c>
      <c r="G134">
        <v>6.4120388499384513E-3</v>
      </c>
      <c r="H134">
        <v>7.1077449093640407E-3</v>
      </c>
      <c r="I134">
        <v>7.7869601737230792E-3</v>
      </c>
      <c r="J134">
        <v>8.450264114055599E-3</v>
      </c>
      <c r="K134">
        <v>9.0604363970746334E-3</v>
      </c>
      <c r="L134">
        <v>9.6699813900435506E-3</v>
      </c>
      <c r="M134">
        <f t="shared" si="275"/>
        <v>8.9108496698042852E-3</v>
      </c>
      <c r="N134">
        <f t="shared" si="275"/>
        <v>8.8369849925924344E-3</v>
      </c>
      <c r="O134">
        <f t="shared" si="275"/>
        <v>8.7637326016093732E-3</v>
      </c>
      <c r="P134">
        <f t="shared" si="275"/>
        <v>8.6910874214328505E-3</v>
      </c>
      <c r="Q134">
        <f t="shared" si="275"/>
        <v>8.619044418712302E-3</v>
      </c>
      <c r="R134">
        <f t="shared" si="275"/>
        <v>8.5475986018201007E-3</v>
      </c>
      <c r="S134">
        <f t="shared" si="275"/>
        <v>8.4767450205056986E-3</v>
      </c>
      <c r="T134">
        <f t="shared" si="275"/>
        <v>8.4064787655526441E-3</v>
      </c>
      <c r="U134">
        <f t="shared" si="275"/>
        <v>8.3367949684384404E-3</v>
      </c>
      <c r="V134">
        <f t="shared" si="275"/>
        <v>8.2676888009972169E-3</v>
      </c>
      <c r="W134">
        <f t="shared" si="275"/>
        <v>8.1991554750852E-3</v>
      </c>
      <c r="X134">
        <f t="shared" si="275"/>
        <v>8.1311902422489639E-3</v>
      </c>
      <c r="Y134">
        <f t="shared" si="275"/>
        <v>8.0637883933964236E-3</v>
      </c>
      <c r="Z134">
        <f t="shared" si="276"/>
        <v>8.5114841531468578E-3</v>
      </c>
      <c r="AA134">
        <f t="shared" si="276"/>
        <v>7.9957917383163442E-3</v>
      </c>
      <c r="AB134">
        <f t="shared" si="276"/>
        <v>7.5113440114778088E-3</v>
      </c>
      <c r="AC134">
        <f t="shared" si="276"/>
        <v>7.0562479245668596E-3</v>
      </c>
      <c r="AD134">
        <f t="shared" si="276"/>
        <v>6.6287251252067367E-3</v>
      </c>
      <c r="AE134">
        <f t="shared" si="276"/>
        <v>6.227105007544682E-3</v>
      </c>
      <c r="AF134">
        <f t="shared" si="276"/>
        <v>5.8498181841231027E-3</v>
      </c>
      <c r="AG134">
        <f t="shared" si="276"/>
        <v>5.4953903532759347E-3</v>
      </c>
      <c r="AH134">
        <f t="shared" si="276"/>
        <v>5.1624365380862069E-3</v>
      </c>
      <c r="AI134">
        <f t="shared" si="276"/>
        <v>4.8496556743926915E-3</v>
      </c>
      <c r="AJ134">
        <f t="shared" si="276"/>
        <v>4.5558255266975427E-3</v>
      </c>
      <c r="AK134">
        <f t="shared" si="276"/>
        <v>4.2797979121080784E-3</v>
      </c>
      <c r="AL134">
        <f t="shared" si="276"/>
        <v>4.020494213649614E-3</v>
      </c>
      <c r="AM134">
        <f t="shared" si="276"/>
        <v>3.7769011654169484E-3</v>
      </c>
      <c r="AN134">
        <f t="shared" si="276"/>
        <v>3.548066893094426E-3</v>
      </c>
      <c r="AO134">
        <f t="shared" ref="AO134:BH134" si="279">AN134</f>
        <v>3.548066893094426E-3</v>
      </c>
      <c r="AP134">
        <f t="shared" si="279"/>
        <v>3.548066893094426E-3</v>
      </c>
      <c r="AQ134">
        <f t="shared" si="279"/>
        <v>3.548066893094426E-3</v>
      </c>
      <c r="AR134">
        <f t="shared" si="279"/>
        <v>3.548066893094426E-3</v>
      </c>
      <c r="AS134">
        <f t="shared" si="279"/>
        <v>3.548066893094426E-3</v>
      </c>
      <c r="AT134">
        <f t="shared" si="279"/>
        <v>3.548066893094426E-3</v>
      </c>
      <c r="AU134">
        <f t="shared" si="279"/>
        <v>3.548066893094426E-3</v>
      </c>
      <c r="AV134">
        <f t="shared" si="279"/>
        <v>3.548066893094426E-3</v>
      </c>
      <c r="AW134">
        <f t="shared" si="279"/>
        <v>3.548066893094426E-3</v>
      </c>
      <c r="AX134">
        <f t="shared" si="279"/>
        <v>3.548066893094426E-3</v>
      </c>
      <c r="AY134">
        <f t="shared" si="279"/>
        <v>3.548066893094426E-3</v>
      </c>
      <c r="AZ134">
        <f t="shared" si="279"/>
        <v>3.548066893094426E-3</v>
      </c>
      <c r="BA134">
        <f t="shared" si="279"/>
        <v>3.548066893094426E-3</v>
      </c>
      <c r="BB134">
        <f t="shared" si="279"/>
        <v>3.548066893094426E-3</v>
      </c>
      <c r="BC134">
        <f t="shared" si="279"/>
        <v>3.548066893094426E-3</v>
      </c>
      <c r="BD134">
        <f t="shared" si="279"/>
        <v>3.548066893094426E-3</v>
      </c>
      <c r="BE134">
        <f t="shared" si="279"/>
        <v>3.548066893094426E-3</v>
      </c>
      <c r="BF134">
        <f t="shared" si="279"/>
        <v>3.548066893094426E-3</v>
      </c>
      <c r="BG134">
        <f t="shared" si="279"/>
        <v>3.548066893094426E-3</v>
      </c>
      <c r="BH134">
        <f t="shared" si="279"/>
        <v>3.548066893094426E-3</v>
      </c>
      <c r="BK134">
        <f t="shared" si="278"/>
        <v>9.0604363970746334E-3</v>
      </c>
      <c r="BL134">
        <f t="shared" si="192"/>
        <v>8.0637883933964236E-3</v>
      </c>
      <c r="BM134">
        <f t="shared" si="193"/>
        <v>3.548066893094426E-3</v>
      </c>
      <c r="BN134">
        <f t="shared" si="211"/>
        <v>0.11</v>
      </c>
      <c r="BO134">
        <f t="shared" si="270"/>
        <v>0.56000000000000005</v>
      </c>
      <c r="BP134" t="str">
        <f t="shared" si="188"/>
        <v>-LT-Total</v>
      </c>
    </row>
    <row r="135" spans="1:68" hidden="1" x14ac:dyDescent="0.25">
      <c r="A135" t="str">
        <f t="shared" si="185"/>
        <v>passenger-LT-PHEVG</v>
      </c>
      <c r="B135" s="1">
        <v>101</v>
      </c>
      <c r="C135" t="s">
        <v>13</v>
      </c>
      <c r="D135" t="s">
        <v>27</v>
      </c>
      <c r="E135" t="s">
        <v>33</v>
      </c>
      <c r="F135" t="s">
        <v>31</v>
      </c>
      <c r="G135">
        <v>7.2332137480064351E-3</v>
      </c>
      <c r="H135">
        <v>1.0671788873497011E-2</v>
      </c>
      <c r="I135">
        <v>1.4028857108330029E-2</v>
      </c>
      <c r="J135">
        <v>1.7307282528040261E-2</v>
      </c>
      <c r="K135">
        <v>1.8772883936975189E-2</v>
      </c>
      <c r="L135">
        <v>2.0236978628533971E-2</v>
      </c>
      <c r="M135">
        <f t="shared" si="275"/>
        <v>1.8462945856016429E-2</v>
      </c>
      <c r="N135">
        <f t="shared" si="275"/>
        <v>1.8309901018928019E-2</v>
      </c>
      <c r="O135">
        <f t="shared" si="275"/>
        <v>1.8158124815910365E-2</v>
      </c>
      <c r="P135">
        <f t="shared" si="275"/>
        <v>1.8007606730879182E-2</v>
      </c>
      <c r="Q135">
        <f t="shared" si="275"/>
        <v>1.7858336334921135E-2</v>
      </c>
      <c r="R135">
        <f t="shared" si="275"/>
        <v>1.7710303285571244E-2</v>
      </c>
      <c r="S135">
        <f t="shared" si="275"/>
        <v>1.7563497326096293E-2</v>
      </c>
      <c r="T135">
        <f t="shared" si="275"/>
        <v>1.7417908284784168E-2</v>
      </c>
      <c r="U135">
        <f t="shared" si="275"/>
        <v>1.7273526074239091E-2</v>
      </c>
      <c r="V135">
        <f t="shared" si="275"/>
        <v>1.7130340690682717E-2</v>
      </c>
      <c r="W135">
        <f t="shared" si="275"/>
        <v>1.6988342213260971E-2</v>
      </c>
      <c r="X135">
        <f t="shared" si="275"/>
        <v>1.6847520803356688E-2</v>
      </c>
      <c r="Y135">
        <f t="shared" si="275"/>
        <v>1.670786670390792E-2</v>
      </c>
      <c r="Z135">
        <f t="shared" si="276"/>
        <v>1.7635475504250517E-2</v>
      </c>
      <c r="AA135">
        <f t="shared" si="276"/>
        <v>1.6566980188294497E-2</v>
      </c>
      <c r="AB135">
        <f t="shared" si="276"/>
        <v>1.556322269241851E-2</v>
      </c>
      <c r="AC135">
        <f t="shared" si="276"/>
        <v>1.4620280692129289E-2</v>
      </c>
      <c r="AD135">
        <f t="shared" si="276"/>
        <v>1.3734469508090775E-2</v>
      </c>
      <c r="AE135">
        <f t="shared" si="276"/>
        <v>1.2902327707718072E-2</v>
      </c>
      <c r="AF135">
        <f t="shared" si="276"/>
        <v>1.2120603579139652E-2</v>
      </c>
      <c r="AG135">
        <f t="shared" si="276"/>
        <v>1.138624242467296E-2</v>
      </c>
      <c r="AH135">
        <f t="shared" si="276"/>
        <v>1.0696374624160837E-2</v>
      </c>
      <c r="AI135">
        <f t="shared" si="276"/>
        <v>1.0048304421524564E-2</v>
      </c>
      <c r="AJ135">
        <f t="shared" si="276"/>
        <v>9.4394993907154223E-3</v>
      </c>
      <c r="AK135">
        <f t="shared" si="276"/>
        <v>8.867580539901436E-3</v>
      </c>
      <c r="AL135">
        <f t="shared" si="276"/>
        <v>8.3303130152200776E-3</v>
      </c>
      <c r="AM135">
        <f t="shared" si="276"/>
        <v>7.8255973677704357E-3</v>
      </c>
      <c r="AN135">
        <f t="shared" si="276"/>
        <v>7.3514613497194826E-3</v>
      </c>
      <c r="AO135">
        <f t="shared" ref="AO135:BH135" si="280">AN135</f>
        <v>7.3514613497194826E-3</v>
      </c>
      <c r="AP135">
        <f t="shared" si="280"/>
        <v>7.3514613497194826E-3</v>
      </c>
      <c r="AQ135">
        <f t="shared" si="280"/>
        <v>7.3514613497194826E-3</v>
      </c>
      <c r="AR135">
        <f t="shared" si="280"/>
        <v>7.3514613497194826E-3</v>
      </c>
      <c r="AS135">
        <f t="shared" si="280"/>
        <v>7.3514613497194826E-3</v>
      </c>
      <c r="AT135">
        <f t="shared" si="280"/>
        <v>7.3514613497194826E-3</v>
      </c>
      <c r="AU135">
        <f t="shared" si="280"/>
        <v>7.3514613497194826E-3</v>
      </c>
      <c r="AV135">
        <f t="shared" si="280"/>
        <v>7.3514613497194826E-3</v>
      </c>
      <c r="AW135">
        <f t="shared" si="280"/>
        <v>7.3514613497194826E-3</v>
      </c>
      <c r="AX135">
        <f t="shared" si="280"/>
        <v>7.3514613497194826E-3</v>
      </c>
      <c r="AY135">
        <f t="shared" si="280"/>
        <v>7.3514613497194826E-3</v>
      </c>
      <c r="AZ135">
        <f t="shared" si="280"/>
        <v>7.3514613497194826E-3</v>
      </c>
      <c r="BA135">
        <f t="shared" si="280"/>
        <v>7.3514613497194826E-3</v>
      </c>
      <c r="BB135">
        <f t="shared" si="280"/>
        <v>7.3514613497194826E-3</v>
      </c>
      <c r="BC135">
        <f t="shared" si="280"/>
        <v>7.3514613497194826E-3</v>
      </c>
      <c r="BD135">
        <f t="shared" si="280"/>
        <v>7.3514613497194826E-3</v>
      </c>
      <c r="BE135">
        <f t="shared" si="280"/>
        <v>7.3514613497194826E-3</v>
      </c>
      <c r="BF135">
        <f t="shared" si="280"/>
        <v>7.3514613497194826E-3</v>
      </c>
      <c r="BG135">
        <f t="shared" si="280"/>
        <v>7.3514613497194826E-3</v>
      </c>
      <c r="BH135">
        <f t="shared" si="280"/>
        <v>7.3514613497194826E-3</v>
      </c>
      <c r="BK135">
        <f t="shared" si="278"/>
        <v>1.8772883936975189E-2</v>
      </c>
      <c r="BL135">
        <f t="shared" si="192"/>
        <v>1.670786670390792E-2</v>
      </c>
      <c r="BM135">
        <f t="shared" si="193"/>
        <v>7.3514613497194835E-3</v>
      </c>
      <c r="BN135">
        <f t="shared" si="211"/>
        <v>0.11</v>
      </c>
      <c r="BO135">
        <f t="shared" si="270"/>
        <v>0.56000000000000005</v>
      </c>
      <c r="BP135" t="str">
        <f t="shared" si="188"/>
        <v>-LT-Total</v>
      </c>
    </row>
    <row r="136" spans="1:68" hidden="1" x14ac:dyDescent="0.25">
      <c r="A136" t="str">
        <f t="shared" si="185"/>
        <v>passenger-LV-BEV</v>
      </c>
      <c r="B136" s="1">
        <v>102</v>
      </c>
      <c r="C136" t="s">
        <v>13</v>
      </c>
      <c r="D136" t="s">
        <v>27</v>
      </c>
      <c r="E136" t="s">
        <v>28</v>
      </c>
      <c r="F136" t="s">
        <v>29</v>
      </c>
      <c r="G136">
        <v>2.729523405590539E-2</v>
      </c>
      <c r="H136">
        <f>IF(G136=0,0.0000001,$G136)*((INDEX($N$7:$N$29,MATCH($A136,$H$7:$H$29,0))/($G136+0.00001))^((H$33-$G$33)/($Y$33-$G$33)))</f>
        <v>2.8760791274561374E-2</v>
      </c>
      <c r="I136">
        <f>IF(H136=0,0.0000001,$G136)*((INDEX($N$7:$N$29,MATCH($A136,$H$7:$H$29,0))/($G136+0.00001))^((I$33-$G$33)/($Y$33-$G$33)))</f>
        <v>3.0305038346425998E-2</v>
      </c>
      <c r="J136">
        <f>IF(I136=0,0.0000001,$G136)*((INDEX($N$7:$N$29,MATCH($A136,$H$7:$H$29,0))/($G136+0.00001))^((J$33-$G$33)/($Y$33-$G$33)))</f>
        <v>3.1932200349114225E-2</v>
      </c>
      <c r="K136">
        <f>IF(J136=0,0.0000001,$G136)*((INDEX($N$7:$N$29,MATCH($A136,$H$7:$H$29,0))/($G136+0.00001))^((K$33-$G$33)/($Y$33-$G$33)))</f>
        <v>3.3646729216438173E-2</v>
      </c>
      <c r="L136">
        <f t="shared" ref="L136:Y136" si="281">IF(K136=0,0.0000001,K136)*((INDEX($L$7:$L$29,MATCH($A136,$H$7:$H$28,0))/IF(K136=0,0.0000001,K136))^((L$33-$K$33)/($Y$33-$K$33)))</f>
        <v>3.743782383102999E-2</v>
      </c>
      <c r="M136">
        <f t="shared" si="281"/>
        <v>4.5648038391886352E-2</v>
      </c>
      <c r="N136">
        <f t="shared" si="281"/>
        <v>5.8902934991648226E-2</v>
      </c>
      <c r="O136">
        <f t="shared" si="281"/>
        <v>7.6934987021088863E-2</v>
      </c>
      <c r="P136">
        <f t="shared" si="281"/>
        <v>9.7652566382094533E-2</v>
      </c>
      <c r="Q136">
        <f t="shared" si="281"/>
        <v>0.11737419637364863</v>
      </c>
      <c r="R136">
        <f t="shared" si="281"/>
        <v>0.13268809085990835</v>
      </c>
      <c r="S136">
        <f t="shared" si="281"/>
        <v>0.14231996849235837</v>
      </c>
      <c r="T136">
        <f t="shared" si="281"/>
        <v>0.14721068152021619</v>
      </c>
      <c r="U136">
        <f t="shared" si="281"/>
        <v>0.14919770218356215</v>
      </c>
      <c r="V136">
        <f t="shared" si="281"/>
        <v>0.14982771663493177</v>
      </c>
      <c r="W136">
        <f t="shared" si="281"/>
        <v>0.14997537596716204</v>
      </c>
      <c r="X136">
        <f t="shared" si="281"/>
        <v>0.14999824100644199</v>
      </c>
      <c r="Y136">
        <f t="shared" si="281"/>
        <v>0.15</v>
      </c>
      <c r="Z136">
        <f t="shared" ref="Z136:AN136" si="282">IF(Y136=0,0.0000001,$Y136)*((INDEX($M$7:$M$29,MATCH($A136,$H$7:$H$28,0))/IF(Y136=0,0.0000001,$Y136))^((Z$33-$Y$33)/($AN$33-$Y$33)))</f>
        <v>0.16452374695419389</v>
      </c>
      <c r="AA136">
        <f t="shared" si="282"/>
        <v>0.18045375541231748</v>
      </c>
      <c r="AB136">
        <f t="shared" si="282"/>
        <v>0.19792618661593411</v>
      </c>
      <c r="AC136">
        <f t="shared" si="282"/>
        <v>0.21709038561605667</v>
      </c>
      <c r="AD136">
        <f t="shared" si="282"/>
        <v>0.2381101577952299</v>
      </c>
      <c r="AE136">
        <f t="shared" si="282"/>
        <v>0.26116516898883724</v>
      </c>
      <c r="AF136">
        <f t="shared" si="282"/>
        <v>0.28645248117312494</v>
      </c>
      <c r="AG136">
        <f t="shared" si="282"/>
        <v>0.31418823684618802</v>
      </c>
      <c r="AH136">
        <f t="shared" si="282"/>
        <v>0.34460950649911054</v>
      </c>
      <c r="AI136">
        <f t="shared" si="282"/>
        <v>0.3779763149684619</v>
      </c>
      <c r="AJ136">
        <f t="shared" si="282"/>
        <v>0.4145738639903328</v>
      </c>
      <c r="AK136">
        <f t="shared" si="282"/>
        <v>0.45471496995311939</v>
      </c>
      <c r="AL136">
        <f t="shared" si="282"/>
        <v>0.49874273768567268</v>
      </c>
      <c r="AM136">
        <f t="shared" si="282"/>
        <v>0.5470334931349301</v>
      </c>
      <c r="AN136">
        <f t="shared" si="282"/>
        <v>0.6</v>
      </c>
      <c r="AO136">
        <f t="shared" ref="AO136:BH136" si="283">IF(AN136=0,0.0000001,$G136)*((INDEX($N$7:$N$29,MATCH($A136,$H$7:$H$29,0))/($G136+0.00001))^((AO$33-$G$33)/($Y$33-$G$33)))</f>
        <v>0.16157087629307451</v>
      </c>
      <c r="AP136">
        <f t="shared" si="283"/>
        <v>0.17024606711909562</v>
      </c>
      <c r="AQ136">
        <f t="shared" si="283"/>
        <v>0.17938705312797729</v>
      </c>
      <c r="AR136">
        <f t="shared" si="283"/>
        <v>0.18901884416177683</v>
      </c>
      <c r="AS136">
        <f t="shared" si="283"/>
        <v>0.19916779291070213</v>
      </c>
      <c r="AT136">
        <f t="shared" si="283"/>
        <v>0.20986166701437214</v>
      </c>
      <c r="AU136">
        <f t="shared" si="283"/>
        <v>0.22112972503439673</v>
      </c>
      <c r="AV136">
        <f t="shared" si="283"/>
        <v>0.23300279650613431</v>
      </c>
      <c r="AW136">
        <f t="shared" si="283"/>
        <v>0.24551336628865353</v>
      </c>
      <c r="AX136">
        <f t="shared" si="283"/>
        <v>0.25869566344367717</v>
      </c>
      <c r="AY136">
        <f t="shared" si="283"/>
        <v>0.27258575488668702</v>
      </c>
      <c r="AZ136">
        <f t="shared" si="283"/>
        <v>0.28722164406641504</v>
      </c>
      <c r="BA136">
        <f t="shared" si="283"/>
        <v>0.30264337494271443</v>
      </c>
      <c r="BB136">
        <f t="shared" si="283"/>
        <v>0.31889314154728937</v>
      </c>
      <c r="BC136">
        <f t="shared" si="283"/>
        <v>0.33601540342704767</v>
      </c>
      <c r="BD136">
        <f t="shared" si="283"/>
        <v>0.35405700728592987</v>
      </c>
      <c r="BE136">
        <f t="shared" si="283"/>
        <v>0.37306731515802394</v>
      </c>
      <c r="BF136">
        <f t="shared" si="283"/>
        <v>0.39309833946265554</v>
      </c>
      <c r="BG136">
        <f t="shared" si="283"/>
        <v>0.41420488531096022</v>
      </c>
      <c r="BH136">
        <f t="shared" si="283"/>
        <v>0.43644470045329353</v>
      </c>
      <c r="BK136">
        <f t="shared" si="278"/>
        <v>3.3646729216438173E-2</v>
      </c>
      <c r="BL136">
        <f t="shared" si="192"/>
        <v>2.8263252541808063E-2</v>
      </c>
      <c r="BM136">
        <f t="shared" si="193"/>
        <v>9.8921383896328208E-3</v>
      </c>
      <c r="BN136">
        <f t="shared" si="211"/>
        <v>0.16</v>
      </c>
      <c r="BO136">
        <f t="shared" si="270"/>
        <v>0.65</v>
      </c>
      <c r="BP136" t="str">
        <f t="shared" si="188"/>
        <v>-LV-Total</v>
      </c>
    </row>
    <row r="137" spans="1:68" hidden="1" x14ac:dyDescent="0.25">
      <c r="A137" t="str">
        <f t="shared" si="185"/>
        <v>passenger-LV-CNG</v>
      </c>
      <c r="B137" s="1">
        <v>103</v>
      </c>
      <c r="C137" t="s">
        <v>13</v>
      </c>
      <c r="D137" t="s">
        <v>27</v>
      </c>
      <c r="E137" t="s">
        <v>28</v>
      </c>
      <c r="F137" t="s">
        <v>45</v>
      </c>
      <c r="G137">
        <v>6.5192001571743232E-3</v>
      </c>
      <c r="H137">
        <v>9.1918908278824808E-3</v>
      </c>
      <c r="I137">
        <v>1.180217305270095E-2</v>
      </c>
      <c r="J137">
        <v>1.435220750037141E-2</v>
      </c>
      <c r="K137">
        <v>1.5900787270442741E-2</v>
      </c>
      <c r="L137">
        <v>1.7445863029278929E-2</v>
      </c>
      <c r="M137">
        <f t="shared" ref="M137:Y138" si="284">($K137*(($BL137/($K137))^((M$33-$K$33)/($BL$33-$K$33))))</f>
        <v>1.5509628042730081E-2</v>
      </c>
      <c r="N137">
        <f t="shared" si="284"/>
        <v>1.5317671804258604E-2</v>
      </c>
      <c r="O137">
        <f t="shared" si="284"/>
        <v>1.5128091328596304E-2</v>
      </c>
      <c r="P137">
        <f t="shared" si="284"/>
        <v>1.4940857211911508E-2</v>
      </c>
      <c r="Q137">
        <f t="shared" si="284"/>
        <v>1.475594041429157E-2</v>
      </c>
      <c r="R137">
        <f t="shared" si="284"/>
        <v>1.4573312255238823E-2</v>
      </c>
      <c r="S137">
        <f t="shared" si="284"/>
        <v>1.4392944409222218E-2</v>
      </c>
      <c r="T137">
        <f t="shared" si="284"/>
        <v>1.4214808901284078E-2</v>
      </c>
      <c r="U137">
        <f t="shared" si="284"/>
        <v>1.4038878102701168E-2</v>
      </c>
      <c r="V137">
        <f t="shared" si="284"/>
        <v>1.3865124726699525E-2</v>
      </c>
      <c r="W137">
        <f t="shared" si="284"/>
        <v>1.3693521824222269E-2</v>
      </c>
      <c r="X137">
        <f t="shared" si="284"/>
        <v>1.3524042779749832E-2</v>
      </c>
      <c r="Y137">
        <f t="shared" si="284"/>
        <v>1.3356661307171901E-2</v>
      </c>
      <c r="Z137">
        <f t="shared" ref="Z137:AN138" si="285">($BK137*(($BM137/($BK137))^((Z$33-$Y$33)/($BM$33-$Y$33))))</f>
        <v>1.465463871364886E-2</v>
      </c>
      <c r="AA137">
        <f t="shared" si="285"/>
        <v>1.3506151121635387E-2</v>
      </c>
      <c r="AB137">
        <f t="shared" si="285"/>
        <v>1.2447670780894537E-2</v>
      </c>
      <c r="AC137">
        <f t="shared" si="285"/>
        <v>1.1472143801303345E-2</v>
      </c>
      <c r="AD137">
        <f t="shared" si="285"/>
        <v>1.0573069107819444E-2</v>
      </c>
      <c r="AE137">
        <f t="shared" si="285"/>
        <v>9.7444551162290567E-3</v>
      </c>
      <c r="AF137">
        <f t="shared" si="285"/>
        <v>8.9807798042271323E-3</v>
      </c>
      <c r="AG137">
        <f t="shared" si="285"/>
        <v>8.2769539117366116E-3</v>
      </c>
      <c r="AH137">
        <f t="shared" si="285"/>
        <v>7.6282870252276118E-3</v>
      </c>
      <c r="AI137">
        <f t="shared" si="285"/>
        <v>7.0304563200167371E-3</v>
      </c>
      <c r="AJ137">
        <f t="shared" si="285"/>
        <v>6.4794777522399899E-3</v>
      </c>
      <c r="AK137">
        <f t="shared" si="285"/>
        <v>5.9716795085177398E-3</v>
      </c>
      <c r="AL137">
        <f t="shared" si="285"/>
        <v>5.5036775363759066E-3</v>
      </c>
      <c r="AM137">
        <f t="shared" si="285"/>
        <v>5.0723529923539564E-3</v>
      </c>
      <c r="AN137">
        <f t="shared" si="285"/>
        <v>4.6748314575101651E-3</v>
      </c>
      <c r="AO137">
        <f t="shared" ref="AO137:BH137" si="286">AN137</f>
        <v>4.6748314575101651E-3</v>
      </c>
      <c r="AP137">
        <f t="shared" si="286"/>
        <v>4.6748314575101651E-3</v>
      </c>
      <c r="AQ137">
        <f t="shared" si="286"/>
        <v>4.6748314575101651E-3</v>
      </c>
      <c r="AR137">
        <f t="shared" si="286"/>
        <v>4.6748314575101651E-3</v>
      </c>
      <c r="AS137">
        <f t="shared" si="286"/>
        <v>4.6748314575101651E-3</v>
      </c>
      <c r="AT137">
        <f t="shared" si="286"/>
        <v>4.6748314575101651E-3</v>
      </c>
      <c r="AU137">
        <f t="shared" si="286"/>
        <v>4.6748314575101651E-3</v>
      </c>
      <c r="AV137">
        <f t="shared" si="286"/>
        <v>4.6748314575101651E-3</v>
      </c>
      <c r="AW137">
        <f t="shared" si="286"/>
        <v>4.6748314575101651E-3</v>
      </c>
      <c r="AX137">
        <f t="shared" si="286"/>
        <v>4.6748314575101651E-3</v>
      </c>
      <c r="AY137">
        <f t="shared" si="286"/>
        <v>4.6748314575101651E-3</v>
      </c>
      <c r="AZ137">
        <f t="shared" si="286"/>
        <v>4.6748314575101651E-3</v>
      </c>
      <c r="BA137">
        <f t="shared" si="286"/>
        <v>4.6748314575101651E-3</v>
      </c>
      <c r="BB137">
        <f t="shared" si="286"/>
        <v>4.6748314575101651E-3</v>
      </c>
      <c r="BC137">
        <f t="shared" si="286"/>
        <v>4.6748314575101651E-3</v>
      </c>
      <c r="BD137">
        <f t="shared" si="286"/>
        <v>4.6748314575101651E-3</v>
      </c>
      <c r="BE137">
        <f t="shared" si="286"/>
        <v>4.6748314575101651E-3</v>
      </c>
      <c r="BF137">
        <f t="shared" si="286"/>
        <v>4.6748314575101651E-3</v>
      </c>
      <c r="BG137">
        <f t="shared" si="286"/>
        <v>4.6748314575101651E-3</v>
      </c>
      <c r="BH137">
        <f t="shared" si="286"/>
        <v>4.6748314575101651E-3</v>
      </c>
      <c r="BK137">
        <f t="shared" si="278"/>
        <v>1.5900787270442741E-2</v>
      </c>
      <c r="BL137">
        <f t="shared" si="192"/>
        <v>1.3356661307171901E-2</v>
      </c>
      <c r="BM137">
        <f t="shared" si="193"/>
        <v>4.6748314575101651E-3</v>
      </c>
      <c r="BN137">
        <f t="shared" si="211"/>
        <v>0.16</v>
      </c>
      <c r="BO137">
        <f t="shared" si="270"/>
        <v>0.65</v>
      </c>
      <c r="BP137" t="str">
        <f t="shared" si="188"/>
        <v>-LV-Total</v>
      </c>
    </row>
    <row r="138" spans="1:68" hidden="1" x14ac:dyDescent="0.25">
      <c r="A138" t="str">
        <f t="shared" si="185"/>
        <v>passenger-LV-D</v>
      </c>
      <c r="B138" s="1">
        <v>104</v>
      </c>
      <c r="C138" t="s">
        <v>13</v>
      </c>
      <c r="D138" t="s">
        <v>27</v>
      </c>
      <c r="E138" t="s">
        <v>28</v>
      </c>
      <c r="F138" t="s">
        <v>46</v>
      </c>
      <c r="G138">
        <v>9.6268488755490225E-3</v>
      </c>
      <c r="H138">
        <v>9.5086376805962793E-3</v>
      </c>
      <c r="I138">
        <v>9.3931867665262517E-3</v>
      </c>
      <c r="J138">
        <v>9.280400568507343E-3</v>
      </c>
      <c r="K138">
        <v>9.2746944168800183E-3</v>
      </c>
      <c r="L138">
        <v>9.2690011767085981E-3</v>
      </c>
      <c r="M138">
        <f t="shared" si="284"/>
        <v>9.0465370153832124E-3</v>
      </c>
      <c r="N138">
        <f t="shared" si="284"/>
        <v>8.9345717759924496E-3</v>
      </c>
      <c r="O138">
        <f t="shared" si="284"/>
        <v>8.8239922839667313E-3</v>
      </c>
      <c r="P138">
        <f t="shared" si="284"/>
        <v>8.7147813884852279E-3</v>
      </c>
      <c r="Q138">
        <f t="shared" si="284"/>
        <v>8.606922150995712E-3</v>
      </c>
      <c r="R138">
        <f t="shared" si="284"/>
        <v>8.500397842587399E-3</v>
      </c>
      <c r="S138">
        <f t="shared" si="284"/>
        <v>8.395191941396301E-3</v>
      </c>
      <c r="T138">
        <f t="shared" si="284"/>
        <v>8.291288130042691E-3</v>
      </c>
      <c r="U138">
        <f t="shared" si="284"/>
        <v>8.1886702931002874E-3</v>
      </c>
      <c r="V138">
        <f t="shared" si="284"/>
        <v>8.087322514596762E-3</v>
      </c>
      <c r="W138">
        <f t="shared" si="284"/>
        <v>7.9872290755451814E-3</v>
      </c>
      <c r="X138">
        <f t="shared" si="284"/>
        <v>7.8883744515059976E-3</v>
      </c>
      <c r="Y138">
        <f t="shared" si="284"/>
        <v>7.7907433101792149E-3</v>
      </c>
      <c r="Z138">
        <f t="shared" si="285"/>
        <v>8.5478343648759704E-3</v>
      </c>
      <c r="AA138">
        <f t="shared" si="285"/>
        <v>7.8779385115238781E-3</v>
      </c>
      <c r="AB138">
        <f t="shared" si="285"/>
        <v>7.2605425587527255E-3</v>
      </c>
      <c r="AC138">
        <f t="shared" si="285"/>
        <v>6.6915320766146088E-3</v>
      </c>
      <c r="AD138">
        <f t="shared" si="285"/>
        <v>6.167115084035028E-3</v>
      </c>
      <c r="AE138">
        <f t="shared" si="285"/>
        <v>5.6837967784164377E-3</v>
      </c>
      <c r="AF138">
        <f t="shared" si="285"/>
        <v>5.238356245688895E-3</v>
      </c>
      <c r="AG138">
        <f t="shared" si="285"/>
        <v>4.8278249955996866E-3</v>
      </c>
      <c r="AH138">
        <f t="shared" si="285"/>
        <v>4.449467179197527E-3</v>
      </c>
      <c r="AI138">
        <f t="shared" si="285"/>
        <v>4.1007613566773097E-3</v>
      </c>
      <c r="AJ138">
        <f t="shared" si="285"/>
        <v>3.7793836940832951E-3</v>
      </c>
      <c r="AK138">
        <f t="shared" si="285"/>
        <v>3.483192476890746E-3</v>
      </c>
      <c r="AL138">
        <f t="shared" si="285"/>
        <v>3.210213837261926E-3</v>
      </c>
      <c r="AM138">
        <f t="shared" si="285"/>
        <v>2.9586285998605133E-3</v>
      </c>
      <c r="AN138">
        <f t="shared" si="285"/>
        <v>2.7267601585627245E-3</v>
      </c>
      <c r="AO138">
        <f t="shared" ref="AO138:BH138" si="287">AN138</f>
        <v>2.7267601585627245E-3</v>
      </c>
      <c r="AP138">
        <f t="shared" si="287"/>
        <v>2.7267601585627245E-3</v>
      </c>
      <c r="AQ138">
        <f t="shared" si="287"/>
        <v>2.7267601585627245E-3</v>
      </c>
      <c r="AR138">
        <f t="shared" si="287"/>
        <v>2.7267601585627245E-3</v>
      </c>
      <c r="AS138">
        <f t="shared" si="287"/>
        <v>2.7267601585627245E-3</v>
      </c>
      <c r="AT138">
        <f t="shared" si="287"/>
        <v>2.7267601585627245E-3</v>
      </c>
      <c r="AU138">
        <f t="shared" si="287"/>
        <v>2.7267601585627245E-3</v>
      </c>
      <c r="AV138">
        <f t="shared" si="287"/>
        <v>2.7267601585627245E-3</v>
      </c>
      <c r="AW138">
        <f t="shared" si="287"/>
        <v>2.7267601585627245E-3</v>
      </c>
      <c r="AX138">
        <f t="shared" si="287"/>
        <v>2.7267601585627245E-3</v>
      </c>
      <c r="AY138">
        <f t="shared" si="287"/>
        <v>2.7267601585627245E-3</v>
      </c>
      <c r="AZ138">
        <f t="shared" si="287"/>
        <v>2.7267601585627245E-3</v>
      </c>
      <c r="BA138">
        <f t="shared" si="287"/>
        <v>2.7267601585627245E-3</v>
      </c>
      <c r="BB138">
        <f t="shared" si="287"/>
        <v>2.7267601585627245E-3</v>
      </c>
      <c r="BC138">
        <f t="shared" si="287"/>
        <v>2.7267601585627245E-3</v>
      </c>
      <c r="BD138">
        <f t="shared" si="287"/>
        <v>2.7267601585627245E-3</v>
      </c>
      <c r="BE138">
        <f t="shared" si="287"/>
        <v>2.7267601585627245E-3</v>
      </c>
      <c r="BF138">
        <f t="shared" si="287"/>
        <v>2.7267601585627245E-3</v>
      </c>
      <c r="BG138">
        <f t="shared" si="287"/>
        <v>2.7267601585627245E-3</v>
      </c>
      <c r="BH138">
        <f t="shared" si="287"/>
        <v>2.7267601585627245E-3</v>
      </c>
      <c r="BK138">
        <f t="shared" si="278"/>
        <v>9.2746944168800183E-3</v>
      </c>
      <c r="BL138">
        <f t="shared" si="192"/>
        <v>7.7907433101792149E-3</v>
      </c>
      <c r="BM138">
        <f t="shared" si="193"/>
        <v>2.726760158562725E-3</v>
      </c>
      <c r="BN138">
        <f t="shared" ref="BN138:BN169" si="288">INDEX($L$7:$L$30,MATCH(BP138,$H$7:$H$30,0))</f>
        <v>0.16</v>
      </c>
      <c r="BO138">
        <f t="shared" si="270"/>
        <v>0.65</v>
      </c>
      <c r="BP138" t="str">
        <f t="shared" si="188"/>
        <v>-LV-Total</v>
      </c>
    </row>
    <row r="139" spans="1:68" hidden="1" x14ac:dyDescent="0.25">
      <c r="A139" t="str">
        <f t="shared" si="185"/>
        <v>passenger-LV-FCEV</v>
      </c>
      <c r="B139" s="1">
        <v>105</v>
      </c>
      <c r="C139" t="s">
        <v>13</v>
      </c>
      <c r="D139" t="s">
        <v>27</v>
      </c>
      <c r="E139" t="s">
        <v>28</v>
      </c>
      <c r="F139" t="s">
        <v>30</v>
      </c>
      <c r="G139">
        <v>1.8869447177852821E-4</v>
      </c>
      <c r="H139">
        <f>IF(G139=0,0.0000001,$G139)*((INDEX($N$7:$N$29,MATCH($A139,$H$7:$H$29,0))/($G139+0.00001))^((H$33-$G$33)/($Y$33-$G$33)))</f>
        <v>2.0641861293079267E-4</v>
      </c>
      <c r="I139">
        <f>IF(H139=0,0.0000001,$G139)*((INDEX($N$7:$N$29,MATCH($A139,$H$7:$H$29,0))/($G139+0.00001))^((I$33-$G$33)/($Y$33-$G$33)))</f>
        <v>2.2580758918195769E-4</v>
      </c>
      <c r="J139">
        <f>IF(I139=0,0.0000001,$G139)*((INDEX($N$7:$N$29,MATCH($A139,$H$7:$H$29,0))/($G139+0.00001))^((J$33-$G$33)/($Y$33-$G$33)))</f>
        <v>2.4701777910533302E-4</v>
      </c>
      <c r="K139">
        <f>IF(J139=0,0.0000001,$G139)*((INDEX($N$7:$N$29,MATCH($A139,$H$7:$H$29,0))/($G139+0.00001))^((K$33-$G$33)/($Y$33-$G$33)))</f>
        <v>2.7022024997114881E-4</v>
      </c>
      <c r="L139">
        <f t="shared" ref="L139:Y139" si="289">IF(K139=0,0.0000001,K139)*((INDEX($L$7:$L$29,MATCH($A139,$H$7:$H$28,0))/IF(K139=0,0.0000001,K139))^((L$33-$K$33)/($Y$33-$K$33)))</f>
        <v>3.4973415055338853E-4</v>
      </c>
      <c r="M139">
        <f t="shared" si="289"/>
        <v>5.6464497115982703E-4</v>
      </c>
      <c r="N139">
        <f t="shared" si="289"/>
        <v>1.0453269583738172E-3</v>
      </c>
      <c r="O139">
        <f t="shared" si="289"/>
        <v>1.9928096701601525E-3</v>
      </c>
      <c r="P139">
        <f t="shared" si="289"/>
        <v>3.5453294629767805E-3</v>
      </c>
      <c r="Q139">
        <f t="shared" si="289"/>
        <v>5.5291823649358373E-3</v>
      </c>
      <c r="R139">
        <f t="shared" si="289"/>
        <v>7.4358472045462556E-3</v>
      </c>
      <c r="S139">
        <f t="shared" si="289"/>
        <v>8.8075660792407782E-3</v>
      </c>
      <c r="T139">
        <f t="shared" si="289"/>
        <v>9.5566500304654547E-3</v>
      </c>
      <c r="U139">
        <f t="shared" si="289"/>
        <v>9.8712704800773439E-3</v>
      </c>
      <c r="V139">
        <f t="shared" si="289"/>
        <v>9.9722745210561806E-3</v>
      </c>
      <c r="W139">
        <f t="shared" si="289"/>
        <v>9.9960345028601415E-3</v>
      </c>
      <c r="X139">
        <f t="shared" si="289"/>
        <v>9.9997166980412069E-3</v>
      </c>
      <c r="Y139">
        <f t="shared" si="289"/>
        <v>0.01</v>
      </c>
      <c r="Z139">
        <f t="shared" ref="Z139:AN139" si="290">IF(Y139=0,0.0000001,$Y139)*((INDEX($M$7:$M$29,MATCH($A139,$H$7:$H$28,0))/IF(Y139=0,0.0000001,$Y139))^((Z$33-$Y$33)/($AN$33-$Y$33)))</f>
        <v>1.1132635768448034E-2</v>
      </c>
      <c r="AA139">
        <f t="shared" si="290"/>
        <v>1.2393557915292855E-2</v>
      </c>
      <c r="AB139">
        <f t="shared" si="290"/>
        <v>1.379729661461215E-2</v>
      </c>
      <c r="AC139">
        <f t="shared" si="290"/>
        <v>1.5360027779971816E-2</v>
      </c>
      <c r="AD139">
        <f t="shared" si="290"/>
        <v>1.7099759466766968E-2</v>
      </c>
      <c r="AE139">
        <f t="shared" si="290"/>
        <v>1.9036539387158786E-2</v>
      </c>
      <c r="AF139">
        <f t="shared" si="290"/>
        <v>2.119268592889537E-2</v>
      </c>
      <c r="AG139">
        <f t="shared" si="290"/>
        <v>2.3593045340150595E-2</v>
      </c>
      <c r="AH139">
        <f t="shared" si="290"/>
        <v>2.6265278044037669E-2</v>
      </c>
      <c r="AI139">
        <f t="shared" si="290"/>
        <v>2.9240177382128658E-2</v>
      </c>
      <c r="AJ139">
        <f t="shared" si="290"/>
        <v>3.2552024460005068E-2</v>
      </c>
      <c r="AK139">
        <f t="shared" si="290"/>
        <v>3.6238983183884778E-2</v>
      </c>
      <c r="AL139">
        <f t="shared" si="290"/>
        <v>4.0343540040510238E-2</v>
      </c>
      <c r="AM139">
        <f t="shared" si="290"/>
        <v>4.491299368807998E-2</v>
      </c>
      <c r="AN139">
        <f t="shared" si="290"/>
        <v>0.05</v>
      </c>
      <c r="AO139">
        <f t="shared" ref="AO139:BH139" si="291">IF(AN139=0,0.0000001,$G139)*((INDEX($N$7:$N$29,MATCH($A139,$H$7:$H$29,0))/($G139+0.00001))^((AO$33-$G$33)/($Y$33-$G$33)))</f>
        <v>3.9940017549240474E-3</v>
      </c>
      <c r="AP139">
        <f t="shared" si="291"/>
        <v>4.3691598091025107E-3</v>
      </c>
      <c r="AQ139">
        <f t="shared" si="291"/>
        <v>4.779556597325459E-3</v>
      </c>
      <c r="AR139">
        <f t="shared" si="291"/>
        <v>5.2285021068455371E-3</v>
      </c>
      <c r="AS139">
        <f t="shared" si="291"/>
        <v>5.71961723323573E-3</v>
      </c>
      <c r="AT139">
        <f t="shared" si="291"/>
        <v>6.2568629841222691E-3</v>
      </c>
      <c r="AU139">
        <f t="shared" si="291"/>
        <v>6.8445724260349228E-3</v>
      </c>
      <c r="AV139">
        <f t="shared" si="291"/>
        <v>7.4874856320366716E-3</v>
      </c>
      <c r="AW139">
        <f t="shared" si="291"/>
        <v>8.1907879119971182E-3</v>
      </c>
      <c r="AX139">
        <f t="shared" si="291"/>
        <v>8.9601516338495019E-3</v>
      </c>
      <c r="AY139">
        <f t="shared" si="291"/>
        <v>9.8017819731338416E-3</v>
      </c>
      <c r="AZ139">
        <f t="shared" si="291"/>
        <v>1.0722466959811409E-2</v>
      </c>
      <c r="BA139">
        <f t="shared" si="291"/>
        <v>1.1729632225994976E-2</v>
      </c>
      <c r="BB139">
        <f t="shared" si="291"/>
        <v>1.283140089615345E-2</v>
      </c>
      <c r="BC139">
        <f t="shared" si="291"/>
        <v>1.4036659102825482E-2</v>
      </c>
      <c r="BD139">
        <f t="shared" si="291"/>
        <v>1.5355127656248194E-2</v>
      </c>
      <c r="BE139">
        <f t="shared" si="291"/>
        <v>1.6797440445940379E-2</v>
      </c>
      <c r="BF139">
        <f t="shared" si="291"/>
        <v>1.8375230206575454E-2</v>
      </c>
      <c r="BG139">
        <f t="shared" si="291"/>
        <v>2.0101222339874165E-2</v>
      </c>
      <c r="BH139">
        <f t="shared" si="291"/>
        <v>2.1989337549222457E-2</v>
      </c>
      <c r="BK139">
        <f>G139</f>
        <v>1.8869447177852821E-4</v>
      </c>
      <c r="BL139">
        <f t="shared" si="192"/>
        <v>1.585033562939637E-4</v>
      </c>
      <c r="BM139">
        <f t="shared" si="193"/>
        <v>5.5476174702887291E-5</v>
      </c>
      <c r="BN139">
        <f t="shared" si="288"/>
        <v>0.16</v>
      </c>
      <c r="BO139">
        <f t="shared" si="270"/>
        <v>0.65</v>
      </c>
      <c r="BP139" t="str">
        <f t="shared" si="188"/>
        <v>-LV-Total</v>
      </c>
    </row>
    <row r="140" spans="1:68" hidden="1" x14ac:dyDescent="0.25">
      <c r="A140" t="str">
        <f t="shared" si="185"/>
        <v>passenger-LV-G</v>
      </c>
      <c r="B140" s="1">
        <v>106</v>
      </c>
      <c r="C140" t="s">
        <v>13</v>
      </c>
      <c r="D140" t="s">
        <v>27</v>
      </c>
      <c r="E140" t="s">
        <v>28</v>
      </c>
      <c r="F140" t="s">
        <v>47</v>
      </c>
      <c r="G140">
        <v>0.93300376765970106</v>
      </c>
      <c r="H140">
        <v>0.91158194030021922</v>
      </c>
      <c r="I140">
        <v>0.89066032157628039</v>
      </c>
      <c r="J140">
        <v>0.87022159355682949</v>
      </c>
      <c r="K140">
        <v>0.85906448625514498</v>
      </c>
      <c r="L140">
        <v>0.84793262442682382</v>
      </c>
      <c r="M140">
        <f t="shared" ref="M140:Y142" si="292">($K140*(($BL140/($K140))^((M$33-$K$33)/($BL$33-$K$33))))</f>
        <v>0.83793150741053335</v>
      </c>
      <c r="N140">
        <f t="shared" si="292"/>
        <v>0.82756077641581716</v>
      </c>
      <c r="O140">
        <f t="shared" si="292"/>
        <v>0.81731839966057462</v>
      </c>
      <c r="P140">
        <f t="shared" si="292"/>
        <v>0.8072027885575791</v>
      </c>
      <c r="Q140">
        <f t="shared" si="292"/>
        <v>0.79721237418088942</v>
      </c>
      <c r="R140">
        <f t="shared" si="292"/>
        <v>0.78734560702251066</v>
      </c>
      <c r="S140">
        <f t="shared" si="292"/>
        <v>0.77760095675206609</v>
      </c>
      <c r="T140">
        <f t="shared" si="292"/>
        <v>0.76797691197944407</v>
      </c>
      <c r="U140">
        <f t="shared" si="292"/>
        <v>0.75847198002038152</v>
      </c>
      <c r="V140">
        <f t="shared" si="292"/>
        <v>0.74908468666495054</v>
      </c>
      <c r="W140">
        <f t="shared" si="292"/>
        <v>0.73981357594890806</v>
      </c>
      <c r="X140">
        <f t="shared" si="292"/>
        <v>0.73065720992787686</v>
      </c>
      <c r="Y140">
        <f t="shared" si="292"/>
        <v>0.7216141684543218</v>
      </c>
      <c r="Z140">
        <f t="shared" ref="Z140:AN142" si="293">($BK140*(($BM140/($BK140))^((Z$33-$Y$33)/($BM$33-$Y$33))))</f>
        <v>0.79173939401083382</v>
      </c>
      <c r="AA140">
        <f t="shared" si="293"/>
        <v>0.72969058558249555</v>
      </c>
      <c r="AB140">
        <f t="shared" si="293"/>
        <v>0.67250455732715431</v>
      </c>
      <c r="AC140">
        <f t="shared" si="293"/>
        <v>0.61980021198267332</v>
      </c>
      <c r="AD140">
        <f t="shared" si="293"/>
        <v>0.57122631897182463</v>
      </c>
      <c r="AE140">
        <f t="shared" si="293"/>
        <v>0.5264591737429456</v>
      </c>
      <c r="AF140">
        <f t="shared" si="293"/>
        <v>0.48520044054863609</v>
      </c>
      <c r="AG140">
        <f t="shared" si="293"/>
        <v>0.44717516428641224</v>
      </c>
      <c r="AH140">
        <f t="shared" si="293"/>
        <v>0.41212993815189125</v>
      </c>
      <c r="AI140">
        <f t="shared" si="293"/>
        <v>0.37983121489344018</v>
      </c>
      <c r="AJ140">
        <f t="shared" si="293"/>
        <v>0.35006375041420834</v>
      </c>
      <c r="AK140">
        <f t="shared" si="293"/>
        <v>0.32262916934944491</v>
      </c>
      <c r="AL140">
        <f t="shared" si="293"/>
        <v>0.29734464305987185</v>
      </c>
      <c r="AM140">
        <f t="shared" si="293"/>
        <v>0.27404167123103518</v>
      </c>
      <c r="AN140">
        <f t="shared" si="293"/>
        <v>0.2525649589590126</v>
      </c>
      <c r="AO140">
        <f t="shared" ref="AO140:BH140" si="294">AN140</f>
        <v>0.2525649589590126</v>
      </c>
      <c r="AP140">
        <f t="shared" si="294"/>
        <v>0.2525649589590126</v>
      </c>
      <c r="AQ140">
        <f t="shared" si="294"/>
        <v>0.2525649589590126</v>
      </c>
      <c r="AR140">
        <f t="shared" si="294"/>
        <v>0.2525649589590126</v>
      </c>
      <c r="AS140">
        <f t="shared" si="294"/>
        <v>0.2525649589590126</v>
      </c>
      <c r="AT140">
        <f t="shared" si="294"/>
        <v>0.2525649589590126</v>
      </c>
      <c r="AU140">
        <f t="shared" si="294"/>
        <v>0.2525649589590126</v>
      </c>
      <c r="AV140">
        <f t="shared" si="294"/>
        <v>0.2525649589590126</v>
      </c>
      <c r="AW140">
        <f t="shared" si="294"/>
        <v>0.2525649589590126</v>
      </c>
      <c r="AX140">
        <f t="shared" si="294"/>
        <v>0.2525649589590126</v>
      </c>
      <c r="AY140">
        <f t="shared" si="294"/>
        <v>0.2525649589590126</v>
      </c>
      <c r="AZ140">
        <f t="shared" si="294"/>
        <v>0.2525649589590126</v>
      </c>
      <c r="BA140">
        <f t="shared" si="294"/>
        <v>0.2525649589590126</v>
      </c>
      <c r="BB140">
        <f t="shared" si="294"/>
        <v>0.2525649589590126</v>
      </c>
      <c r="BC140">
        <f t="shared" si="294"/>
        <v>0.2525649589590126</v>
      </c>
      <c r="BD140">
        <f t="shared" si="294"/>
        <v>0.2525649589590126</v>
      </c>
      <c r="BE140">
        <f t="shared" si="294"/>
        <v>0.2525649589590126</v>
      </c>
      <c r="BF140">
        <f t="shared" si="294"/>
        <v>0.2525649589590126</v>
      </c>
      <c r="BG140">
        <f t="shared" si="294"/>
        <v>0.2525649589590126</v>
      </c>
      <c r="BH140">
        <f t="shared" si="294"/>
        <v>0.2525649589590126</v>
      </c>
      <c r="BK140">
        <f t="shared" ref="BK140:BK145" si="295">K140</f>
        <v>0.85906448625514498</v>
      </c>
      <c r="BL140">
        <f t="shared" si="192"/>
        <v>0.7216141684543218</v>
      </c>
      <c r="BM140">
        <f t="shared" si="193"/>
        <v>0.2525649589590126</v>
      </c>
      <c r="BN140">
        <f t="shared" si="288"/>
        <v>0.16</v>
      </c>
      <c r="BO140">
        <f t="shared" si="270"/>
        <v>0.65</v>
      </c>
      <c r="BP140" t="str">
        <f t="shared" si="188"/>
        <v>-LV-Total</v>
      </c>
    </row>
    <row r="141" spans="1:68" hidden="1" x14ac:dyDescent="0.25">
      <c r="A141" t="str">
        <f t="shared" si="185"/>
        <v>passenger-LV-LPG</v>
      </c>
      <c r="B141" s="1">
        <v>107</v>
      </c>
      <c r="C141" t="s">
        <v>13</v>
      </c>
      <c r="D141" t="s">
        <v>27</v>
      </c>
      <c r="E141" t="s">
        <v>28</v>
      </c>
      <c r="F141" t="s">
        <v>48</v>
      </c>
      <c r="G141">
        <v>1.020548916945373E-2</v>
      </c>
      <c r="H141">
        <v>1.0413483908774879E-2</v>
      </c>
      <c r="I141">
        <v>1.0616621883870929E-2</v>
      </c>
      <c r="J141">
        <v>1.0815071242794551E-2</v>
      </c>
      <c r="K141">
        <v>1.109758972436164E-2</v>
      </c>
      <c r="L141">
        <v>1.1379468944101421E-2</v>
      </c>
      <c r="M141">
        <f t="shared" si="292"/>
        <v>1.0824589114252076E-2</v>
      </c>
      <c r="N141">
        <f t="shared" si="292"/>
        <v>1.0690617660929887E-2</v>
      </c>
      <c r="O141">
        <f t="shared" si="292"/>
        <v>1.055830431676231E-2</v>
      </c>
      <c r="P141">
        <f t="shared" si="292"/>
        <v>1.0427628560019525E-2</v>
      </c>
      <c r="Q141">
        <f t="shared" si="292"/>
        <v>1.0298570122960659E-2</v>
      </c>
      <c r="R141">
        <f t="shared" si="292"/>
        <v>1.0171108988690267E-2</v>
      </c>
      <c r="S141">
        <f t="shared" si="292"/>
        <v>1.0045225388053719E-2</v>
      </c>
      <c r="T141">
        <f t="shared" si="292"/>
        <v>9.9208997965710265E-3</v>
      </c>
      <c r="U141">
        <f t="shared" si="292"/>
        <v>9.7981129314085903E-3</v>
      </c>
      <c r="V141">
        <f t="shared" si="292"/>
        <v>9.676845748388457E-3</v>
      </c>
      <c r="W141">
        <f t="shared" si="292"/>
        <v>9.557079439034567E-3</v>
      </c>
      <c r="X141">
        <f t="shared" si="292"/>
        <v>9.4387954276555792E-3</v>
      </c>
      <c r="Y141">
        <f t="shared" si="292"/>
        <v>9.3219753684637766E-3</v>
      </c>
      <c r="Z141">
        <f t="shared" si="293"/>
        <v>1.0227868924775167E-2</v>
      </c>
      <c r="AA141">
        <f t="shared" si="293"/>
        <v>9.4263083552945919E-3</v>
      </c>
      <c r="AB141">
        <f t="shared" si="293"/>
        <v>8.687566282147079E-3</v>
      </c>
      <c r="AC141">
        <f t="shared" si="293"/>
        <v>8.0067196045317691E-3</v>
      </c>
      <c r="AD141">
        <f t="shared" si="293"/>
        <v>7.3792310462521809E-3</v>
      </c>
      <c r="AE141">
        <f t="shared" si="293"/>
        <v>6.800918918548348E-3</v>
      </c>
      <c r="AF141">
        <f t="shared" si="293"/>
        <v>6.267929252623131E-3</v>
      </c>
      <c r="AG141">
        <f t="shared" si="293"/>
        <v>5.7767101161492066E-3</v>
      </c>
      <c r="AH141">
        <f t="shared" si="293"/>
        <v>5.3239879425976376E-3</v>
      </c>
      <c r="AI141">
        <f t="shared" si="293"/>
        <v>4.9067457156427114E-3</v>
      </c>
      <c r="AJ141">
        <f t="shared" si="293"/>
        <v>4.5222028632602536E-3</v>
      </c>
      <c r="AK141">
        <f t="shared" si="293"/>
        <v>4.1677967275303455E-3</v>
      </c>
      <c r="AL141">
        <f t="shared" si="293"/>
        <v>3.8411654866560949E-3</v>
      </c>
      <c r="AM141">
        <f t="shared" si="293"/>
        <v>3.5401324153879394E-3</v>
      </c>
      <c r="AN141">
        <f t="shared" si="293"/>
        <v>3.2626913789623214E-3</v>
      </c>
      <c r="AO141">
        <f t="shared" ref="AO141:BH141" si="296">AN141</f>
        <v>3.2626913789623214E-3</v>
      </c>
      <c r="AP141">
        <f t="shared" si="296"/>
        <v>3.2626913789623214E-3</v>
      </c>
      <c r="AQ141">
        <f t="shared" si="296"/>
        <v>3.2626913789623214E-3</v>
      </c>
      <c r="AR141">
        <f t="shared" si="296"/>
        <v>3.2626913789623214E-3</v>
      </c>
      <c r="AS141">
        <f t="shared" si="296"/>
        <v>3.2626913789623214E-3</v>
      </c>
      <c r="AT141">
        <f t="shared" si="296"/>
        <v>3.2626913789623214E-3</v>
      </c>
      <c r="AU141">
        <f t="shared" si="296"/>
        <v>3.2626913789623214E-3</v>
      </c>
      <c r="AV141">
        <f t="shared" si="296"/>
        <v>3.2626913789623214E-3</v>
      </c>
      <c r="AW141">
        <f t="shared" si="296"/>
        <v>3.2626913789623214E-3</v>
      </c>
      <c r="AX141">
        <f t="shared" si="296"/>
        <v>3.2626913789623214E-3</v>
      </c>
      <c r="AY141">
        <f t="shared" si="296"/>
        <v>3.2626913789623214E-3</v>
      </c>
      <c r="AZ141">
        <f t="shared" si="296"/>
        <v>3.2626913789623214E-3</v>
      </c>
      <c r="BA141">
        <f t="shared" si="296"/>
        <v>3.2626913789623214E-3</v>
      </c>
      <c r="BB141">
        <f t="shared" si="296"/>
        <v>3.2626913789623214E-3</v>
      </c>
      <c r="BC141">
        <f t="shared" si="296"/>
        <v>3.2626913789623214E-3</v>
      </c>
      <c r="BD141">
        <f t="shared" si="296"/>
        <v>3.2626913789623214E-3</v>
      </c>
      <c r="BE141">
        <f t="shared" si="296"/>
        <v>3.2626913789623214E-3</v>
      </c>
      <c r="BF141">
        <f t="shared" si="296"/>
        <v>3.2626913789623214E-3</v>
      </c>
      <c r="BG141">
        <f t="shared" si="296"/>
        <v>3.2626913789623214E-3</v>
      </c>
      <c r="BH141">
        <f t="shared" si="296"/>
        <v>3.2626913789623214E-3</v>
      </c>
      <c r="BK141">
        <f t="shared" si="295"/>
        <v>1.109758972436164E-2</v>
      </c>
      <c r="BL141">
        <f t="shared" si="192"/>
        <v>9.3219753684637766E-3</v>
      </c>
      <c r="BM141">
        <f t="shared" si="193"/>
        <v>3.2626913789623214E-3</v>
      </c>
      <c r="BN141">
        <f t="shared" si="288"/>
        <v>0.16</v>
      </c>
      <c r="BO141">
        <f t="shared" si="270"/>
        <v>0.65</v>
      </c>
      <c r="BP141" t="str">
        <f t="shared" si="188"/>
        <v>-LV-Total</v>
      </c>
    </row>
    <row r="142" spans="1:68" hidden="1" x14ac:dyDescent="0.25">
      <c r="A142" t="str">
        <f t="shared" si="185"/>
        <v>passenger-LV-PHEVG</v>
      </c>
      <c r="B142" s="1">
        <v>108</v>
      </c>
      <c r="C142" t="s">
        <v>13</v>
      </c>
      <c r="D142" t="s">
        <v>27</v>
      </c>
      <c r="E142" t="s">
        <v>28</v>
      </c>
      <c r="F142" t="s">
        <v>31</v>
      </c>
      <c r="G142">
        <v>1.316076561043805E-2</v>
      </c>
      <c r="H142">
        <v>1.9036552493079929E-2</v>
      </c>
      <c r="I142">
        <v>2.4775137292538881E-2</v>
      </c>
      <c r="J142">
        <v>3.0381270139157091E-2</v>
      </c>
      <c r="K142">
        <v>3.3460753532256811E-2</v>
      </c>
      <c r="L142">
        <v>3.6533268899158373E-2</v>
      </c>
      <c r="M142">
        <f t="shared" si="292"/>
        <v>3.2637619288162445E-2</v>
      </c>
      <c r="N142">
        <f t="shared" si="292"/>
        <v>3.2233677000574418E-2</v>
      </c>
      <c r="O142">
        <f t="shared" si="292"/>
        <v>3.1834734139269939E-2</v>
      </c>
      <c r="P142">
        <f t="shared" si="292"/>
        <v>3.1440728828421874E-2</v>
      </c>
      <c r="Q142">
        <f t="shared" si="292"/>
        <v>3.1051599958014525E-2</v>
      </c>
      <c r="R142">
        <f t="shared" si="292"/>
        <v>3.0667287174365565E-2</v>
      </c>
      <c r="S142">
        <f t="shared" si="292"/>
        <v>3.028773087076516E-2</v>
      </c>
      <c r="T142">
        <f t="shared" si="292"/>
        <v>2.9912872178231027E-2</v>
      </c>
      <c r="U142">
        <f t="shared" si="292"/>
        <v>2.9542652956377875E-2</v>
      </c>
      <c r="V142">
        <f t="shared" si="292"/>
        <v>2.9177015784399872E-2</v>
      </c>
      <c r="W142">
        <f t="shared" si="292"/>
        <v>2.8815903952164691E-2</v>
      </c>
      <c r="X142">
        <f t="shared" si="292"/>
        <v>2.845926145141783E-2</v>
      </c>
      <c r="Y142">
        <f t="shared" si="292"/>
        <v>2.810703296709572E-2</v>
      </c>
      <c r="Z142">
        <f t="shared" si="293"/>
        <v>3.0838426158506807E-2</v>
      </c>
      <c r="AA142">
        <f t="shared" si="293"/>
        <v>2.8421611217359061E-2</v>
      </c>
      <c r="AB142">
        <f t="shared" si="293"/>
        <v>2.6194202649601862E-2</v>
      </c>
      <c r="AC142">
        <f t="shared" si="293"/>
        <v>2.4141356631792146E-2</v>
      </c>
      <c r="AD142">
        <f t="shared" si="293"/>
        <v>2.2249392654532012E-2</v>
      </c>
      <c r="AE142">
        <f t="shared" si="293"/>
        <v>2.0505702353264717E-2</v>
      </c>
      <c r="AF142">
        <f t="shared" si="293"/>
        <v>1.8898665484023323E-2</v>
      </c>
      <c r="AG142">
        <f t="shared" si="293"/>
        <v>1.7417572484180289E-2</v>
      </c>
      <c r="AH142">
        <f t="shared" si="293"/>
        <v>1.6052553102129923E-2</v>
      </c>
      <c r="AI142">
        <f t="shared" si="293"/>
        <v>1.4794510620279942E-2</v>
      </c>
      <c r="AJ142">
        <f t="shared" si="293"/>
        <v>1.3635061233003141E-2</v>
      </c>
      <c r="AK142">
        <f t="shared" si="293"/>
        <v>1.2566478175553687E-2</v>
      </c>
      <c r="AL142">
        <f t="shared" si="293"/>
        <v>1.1581640231613823E-2</v>
      </c>
      <c r="AM142">
        <f t="shared" si="293"/>
        <v>1.0673984276316606E-2</v>
      </c>
      <c r="AN142">
        <f t="shared" si="293"/>
        <v>9.8374615384835013E-3</v>
      </c>
      <c r="AO142">
        <f t="shared" ref="AO142:BH142" si="297">AN142</f>
        <v>9.8374615384835013E-3</v>
      </c>
      <c r="AP142">
        <f t="shared" si="297"/>
        <v>9.8374615384835013E-3</v>
      </c>
      <c r="AQ142">
        <f t="shared" si="297"/>
        <v>9.8374615384835013E-3</v>
      </c>
      <c r="AR142">
        <f t="shared" si="297"/>
        <v>9.8374615384835013E-3</v>
      </c>
      <c r="AS142">
        <f t="shared" si="297"/>
        <v>9.8374615384835013E-3</v>
      </c>
      <c r="AT142">
        <f t="shared" si="297"/>
        <v>9.8374615384835013E-3</v>
      </c>
      <c r="AU142">
        <f t="shared" si="297"/>
        <v>9.8374615384835013E-3</v>
      </c>
      <c r="AV142">
        <f t="shared" si="297"/>
        <v>9.8374615384835013E-3</v>
      </c>
      <c r="AW142">
        <f t="shared" si="297"/>
        <v>9.8374615384835013E-3</v>
      </c>
      <c r="AX142">
        <f t="shared" si="297"/>
        <v>9.8374615384835013E-3</v>
      </c>
      <c r="AY142">
        <f t="shared" si="297"/>
        <v>9.8374615384835013E-3</v>
      </c>
      <c r="AZ142">
        <f t="shared" si="297"/>
        <v>9.8374615384835013E-3</v>
      </c>
      <c r="BA142">
        <f t="shared" si="297"/>
        <v>9.8374615384835013E-3</v>
      </c>
      <c r="BB142">
        <f t="shared" si="297"/>
        <v>9.8374615384835013E-3</v>
      </c>
      <c r="BC142">
        <f t="shared" si="297"/>
        <v>9.8374615384835013E-3</v>
      </c>
      <c r="BD142">
        <f t="shared" si="297"/>
        <v>9.8374615384835013E-3</v>
      </c>
      <c r="BE142">
        <f t="shared" si="297"/>
        <v>9.8374615384835013E-3</v>
      </c>
      <c r="BF142">
        <f t="shared" si="297"/>
        <v>9.8374615384835013E-3</v>
      </c>
      <c r="BG142">
        <f t="shared" si="297"/>
        <v>9.8374615384835013E-3</v>
      </c>
      <c r="BH142">
        <f t="shared" si="297"/>
        <v>9.8374615384835013E-3</v>
      </c>
      <c r="BK142">
        <f t="shared" si="295"/>
        <v>3.3460753532256811E-2</v>
      </c>
      <c r="BL142">
        <f t="shared" si="192"/>
        <v>2.810703296709572E-2</v>
      </c>
      <c r="BM142">
        <f t="shared" si="193"/>
        <v>9.8374615384835013E-3</v>
      </c>
      <c r="BN142">
        <f t="shared" si="288"/>
        <v>0.16</v>
      </c>
      <c r="BO142">
        <f t="shared" si="270"/>
        <v>0.65</v>
      </c>
      <c r="BP142" t="str">
        <f t="shared" si="188"/>
        <v>-LV-Total</v>
      </c>
    </row>
    <row r="143" spans="1:68" hidden="1" x14ac:dyDescent="0.25">
      <c r="A143" t="str">
        <f t="shared" si="185"/>
        <v>freight-HT-BEV</v>
      </c>
      <c r="B143" s="1">
        <v>109</v>
      </c>
      <c r="C143" t="s">
        <v>40</v>
      </c>
      <c r="D143" t="s">
        <v>36</v>
      </c>
      <c r="E143" t="s">
        <v>39</v>
      </c>
      <c r="F143" t="s">
        <v>29</v>
      </c>
      <c r="G143">
        <v>5.7152938231849011E-4</v>
      </c>
      <c r="H143">
        <f>IF(G143=0,0.0000001,$G143)*((INDEX($N$7:$N$29,MATCH($A143,$H$7:$H$29,0))/($G143+0.00001))^((H$33-$G$33)/($Y$33-$G$33)))</f>
        <v>6.9566052255771007E-4</v>
      </c>
      <c r="I143">
        <f>IF(H143=0,0.0000001,$G143)*((INDEX($N$7:$N$29,MATCH($A143,$H$7:$H$29,0))/($G143+0.00001))^((I$33-$G$33)/($Y$33-$G$33)))</f>
        <v>8.467518514657644E-4</v>
      </c>
      <c r="J143">
        <f>IF(I143=0,0.0000001,$G143)*((INDEX($N$7:$N$29,MATCH($A143,$H$7:$H$29,0))/($G143+0.00001))^((J$33-$G$33)/($Y$33-$G$33)))</f>
        <v>1.0306588841991111E-3</v>
      </c>
      <c r="K143">
        <f>IF(J143=0,0.0000001,$G143)*((INDEX($N$7:$N$29,MATCH($A143,$H$7:$H$29,0))/($G143+0.00001))^((K$33-$G$33)/($Y$33-$G$33)))</f>
        <v>1.2545089021532604E-3</v>
      </c>
      <c r="L143">
        <f t="shared" ref="L143:Y143" si="298">IF(K143=0,0.0000001,K143)*((INDEX($L$7:$L$29,MATCH($A143,$H$7:$H$28,0))/IF(K143=0,0.0000001,K143))^((L$33-$K$33)/($Y$33-$K$33)))</f>
        <v>1.6719859571048823E-3</v>
      </c>
      <c r="M143">
        <f t="shared" si="298"/>
        <v>2.8505435780530773E-3</v>
      </c>
      <c r="N143">
        <f t="shared" si="298"/>
        <v>5.6600638745630217E-3</v>
      </c>
      <c r="O143">
        <f t="shared" si="298"/>
        <v>1.1611822583285338E-2</v>
      </c>
      <c r="P143">
        <f t="shared" si="298"/>
        <v>2.205679510777922E-2</v>
      </c>
      <c r="Q143">
        <f t="shared" si="298"/>
        <v>3.6182187698451343E-2</v>
      </c>
      <c r="R143">
        <f t="shared" si="298"/>
        <v>5.0326465591094251E-2</v>
      </c>
      <c r="S143">
        <f t="shared" si="298"/>
        <v>6.076913643013044E-2</v>
      </c>
      <c r="T143">
        <f t="shared" si="298"/>
        <v>6.6552461105302857E-2</v>
      </c>
      <c r="U143">
        <f t="shared" si="298"/>
        <v>6.8997158529826255E-2</v>
      </c>
      <c r="V143">
        <f t="shared" si="298"/>
        <v>6.9783885513343635E-2</v>
      </c>
      <c r="W143">
        <f t="shared" si="298"/>
        <v>6.9969085573393472E-2</v>
      </c>
      <c r="X143">
        <f t="shared" si="298"/>
        <v>6.9997791373768214E-2</v>
      </c>
      <c r="Y143">
        <f t="shared" si="298"/>
        <v>7.0000000000000007E-2</v>
      </c>
      <c r="Z143">
        <f t="shared" ref="Z143:AN143" si="299">IF(Y143=0,0.0000001,$Y143)*((INDEX($M$7:$M$29,MATCH($A143,$H$7:$H$28,0))/IF(Y143=0,0.0000001,$Y143))^((Z$33-$Y$33)/($AN$33-$Y$33)))</f>
        <v>7.7131703122006789E-2</v>
      </c>
      <c r="AA143">
        <f t="shared" si="299"/>
        <v>8.4989994664305568E-2</v>
      </c>
      <c r="AB143">
        <f t="shared" si="299"/>
        <v>9.3648900525545087E-2</v>
      </c>
      <c r="AC143">
        <f t="shared" si="299"/>
        <v>0.10318998847198126</v>
      </c>
      <c r="AD143">
        <f t="shared" si="299"/>
        <v>0.11370313651405943</v>
      </c>
      <c r="AE143">
        <f t="shared" si="299"/>
        <v>0.12528737956633487</v>
      </c>
      <c r="AF143">
        <f t="shared" si="299"/>
        <v>0.13805184236635312</v>
      </c>
      <c r="AG143">
        <f t="shared" si="299"/>
        <v>0.15211676744068037</v>
      </c>
      <c r="AH143">
        <f t="shared" si="299"/>
        <v>0.16761464780162721</v>
      </c>
      <c r="AI143">
        <f t="shared" si="299"/>
        <v>0.18469147504478334</v>
      </c>
      <c r="AJ143">
        <f t="shared" si="299"/>
        <v>0.20350811460456789</v>
      </c>
      <c r="AK143">
        <f t="shared" si="299"/>
        <v>0.22424182112284086</v>
      </c>
      <c r="AL143">
        <f t="shared" si="299"/>
        <v>0.24708790820550156</v>
      </c>
      <c r="AM143">
        <f t="shared" si="299"/>
        <v>0.27226158829634867</v>
      </c>
      <c r="AN143">
        <f t="shared" si="299"/>
        <v>0.30000000000000004</v>
      </c>
      <c r="AO143">
        <f t="shared" ref="AO143:AO174" si="300">AN143</f>
        <v>0.30000000000000004</v>
      </c>
      <c r="AP143">
        <f t="shared" ref="AP143:BH143" si="301">IF(AO143=0,0.0000001,$G143)*((INDEX($N$7:$N$29,MATCH($A143,$H$7:$H$29,0))/($G143+0.00001))^((AP$33-$G$33)/($Y$33-$G$33)))</f>
        <v>0.55538792326839914</v>
      </c>
      <c r="AQ143">
        <f t="shared" si="301"/>
        <v>0.6760132809896946</v>
      </c>
      <c r="AR143">
        <f t="shared" si="301"/>
        <v>0.82283740234229452</v>
      </c>
      <c r="AS143">
        <f t="shared" si="301"/>
        <v>1.0015504276812244</v>
      </c>
      <c r="AT143">
        <f t="shared" si="301"/>
        <v>1.2190783456524965</v>
      </c>
      <c r="AU143">
        <f t="shared" si="301"/>
        <v>1.4838514085402053</v>
      </c>
      <c r="AV143">
        <f t="shared" si="301"/>
        <v>1.8061308450592268</v>
      </c>
      <c r="AW143">
        <f t="shared" si="301"/>
        <v>2.1984065322845128</v>
      </c>
      <c r="AX143">
        <f t="shared" si="301"/>
        <v>2.6758810384154219</v>
      </c>
      <c r="AY143">
        <f t="shared" si="301"/>
        <v>3.2570587953586627</v>
      </c>
      <c r="AZ143">
        <f t="shared" si="301"/>
        <v>3.9644632343989494</v>
      </c>
      <c r="BA143">
        <f t="shared" si="301"/>
        <v>4.8255096774113406</v>
      </c>
      <c r="BB143">
        <f t="shared" si="301"/>
        <v>5.8735678123449304</v>
      </c>
      <c r="BC143">
        <f t="shared" si="301"/>
        <v>7.1492549290091434</v>
      </c>
      <c r="BD143">
        <f t="shared" si="301"/>
        <v>8.7020100342650206</v>
      </c>
      <c r="BE143">
        <f t="shared" si="301"/>
        <v>10.592009851150198</v>
      </c>
      <c r="BF143">
        <f t="shared" si="301"/>
        <v>12.892500956112579</v>
      </c>
      <c r="BG143">
        <f t="shared" si="301"/>
        <v>15.692638435878518</v>
      </c>
      <c r="BH143">
        <f t="shared" si="301"/>
        <v>19.100941075552619</v>
      </c>
      <c r="BK143">
        <f t="shared" si="295"/>
        <v>1.2545089021532604E-3</v>
      </c>
      <c r="BL143">
        <f t="shared" si="192"/>
        <v>1.1416031009594671E-3</v>
      </c>
      <c r="BM143">
        <f t="shared" si="193"/>
        <v>6.8496186057568026E-4</v>
      </c>
      <c r="BN143">
        <f t="shared" si="288"/>
        <v>9.0000000000000011E-2</v>
      </c>
      <c r="BO143">
        <f t="shared" si="270"/>
        <v>0.4</v>
      </c>
      <c r="BP143" t="str">
        <f t="shared" si="188"/>
        <v>-HT-Total</v>
      </c>
    </row>
    <row r="144" spans="1:68" hidden="1" x14ac:dyDescent="0.25">
      <c r="A144" t="str">
        <f t="shared" si="185"/>
        <v>freight-HT-CNG</v>
      </c>
      <c r="B144" s="1">
        <v>110</v>
      </c>
      <c r="C144" t="s">
        <v>40</v>
      </c>
      <c r="D144" t="s">
        <v>36</v>
      </c>
      <c r="E144" t="s">
        <v>39</v>
      </c>
      <c r="F144" t="s">
        <v>45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e">
        <f t="shared" ref="M144:Y144" si="302">($K144*(($BL144/($K144))^((M$33-$K$33)/($BL$33-$K$33))))</f>
        <v>#DIV/0!</v>
      </c>
      <c r="N144" t="e">
        <f t="shared" si="302"/>
        <v>#DIV/0!</v>
      </c>
      <c r="O144" t="e">
        <f t="shared" si="302"/>
        <v>#DIV/0!</v>
      </c>
      <c r="P144" t="e">
        <f t="shared" si="302"/>
        <v>#DIV/0!</v>
      </c>
      <c r="Q144" t="e">
        <f t="shared" si="302"/>
        <v>#DIV/0!</v>
      </c>
      <c r="R144" t="e">
        <f t="shared" si="302"/>
        <v>#DIV/0!</v>
      </c>
      <c r="S144" t="e">
        <f t="shared" si="302"/>
        <v>#DIV/0!</v>
      </c>
      <c r="T144" t="e">
        <f t="shared" si="302"/>
        <v>#DIV/0!</v>
      </c>
      <c r="U144" t="e">
        <f t="shared" si="302"/>
        <v>#DIV/0!</v>
      </c>
      <c r="V144" t="e">
        <f t="shared" si="302"/>
        <v>#DIV/0!</v>
      </c>
      <c r="W144" t="e">
        <f t="shared" si="302"/>
        <v>#DIV/0!</v>
      </c>
      <c r="X144" t="e">
        <f t="shared" si="302"/>
        <v>#DIV/0!</v>
      </c>
      <c r="Y144" t="e">
        <f t="shared" si="302"/>
        <v>#DIV/0!</v>
      </c>
      <c r="Z144" t="e">
        <f t="shared" ref="Z144:AN144" si="303">($Y144*(($BM144/($Y144))^((Z$33-$Y$33)/($BM$33-$Y$33))))</f>
        <v>#DIV/0!</v>
      </c>
      <c r="AA144" t="e">
        <f t="shared" si="303"/>
        <v>#DIV/0!</v>
      </c>
      <c r="AB144" t="e">
        <f t="shared" si="303"/>
        <v>#DIV/0!</v>
      </c>
      <c r="AC144" t="e">
        <f t="shared" si="303"/>
        <v>#DIV/0!</v>
      </c>
      <c r="AD144" t="e">
        <f t="shared" si="303"/>
        <v>#DIV/0!</v>
      </c>
      <c r="AE144" t="e">
        <f t="shared" si="303"/>
        <v>#DIV/0!</v>
      </c>
      <c r="AF144" t="e">
        <f t="shared" si="303"/>
        <v>#DIV/0!</v>
      </c>
      <c r="AG144" t="e">
        <f t="shared" si="303"/>
        <v>#DIV/0!</v>
      </c>
      <c r="AH144" t="e">
        <f t="shared" si="303"/>
        <v>#DIV/0!</v>
      </c>
      <c r="AI144" t="e">
        <f t="shared" si="303"/>
        <v>#DIV/0!</v>
      </c>
      <c r="AJ144" t="e">
        <f t="shared" si="303"/>
        <v>#DIV/0!</v>
      </c>
      <c r="AK144" t="e">
        <f t="shared" si="303"/>
        <v>#DIV/0!</v>
      </c>
      <c r="AL144" t="e">
        <f t="shared" si="303"/>
        <v>#DIV/0!</v>
      </c>
      <c r="AM144" t="e">
        <f t="shared" si="303"/>
        <v>#DIV/0!</v>
      </c>
      <c r="AN144" t="e">
        <f t="shared" si="303"/>
        <v>#DIV/0!</v>
      </c>
      <c r="AO144" t="e">
        <f t="shared" si="300"/>
        <v>#DIV/0!</v>
      </c>
      <c r="AP144" t="e">
        <f t="shared" ref="AP144:BH144" si="304">AO144</f>
        <v>#DIV/0!</v>
      </c>
      <c r="AQ144" t="e">
        <f t="shared" si="304"/>
        <v>#DIV/0!</v>
      </c>
      <c r="AR144" t="e">
        <f t="shared" si="304"/>
        <v>#DIV/0!</v>
      </c>
      <c r="AS144" t="e">
        <f t="shared" si="304"/>
        <v>#DIV/0!</v>
      </c>
      <c r="AT144" t="e">
        <f t="shared" si="304"/>
        <v>#DIV/0!</v>
      </c>
      <c r="AU144" t="e">
        <f t="shared" si="304"/>
        <v>#DIV/0!</v>
      </c>
      <c r="AV144" t="e">
        <f t="shared" si="304"/>
        <v>#DIV/0!</v>
      </c>
      <c r="AW144" t="e">
        <f t="shared" si="304"/>
        <v>#DIV/0!</v>
      </c>
      <c r="AX144" t="e">
        <f t="shared" si="304"/>
        <v>#DIV/0!</v>
      </c>
      <c r="AY144" t="e">
        <f t="shared" si="304"/>
        <v>#DIV/0!</v>
      </c>
      <c r="AZ144" t="e">
        <f t="shared" si="304"/>
        <v>#DIV/0!</v>
      </c>
      <c r="BA144" t="e">
        <f t="shared" si="304"/>
        <v>#DIV/0!</v>
      </c>
      <c r="BB144" t="e">
        <f t="shared" si="304"/>
        <v>#DIV/0!</v>
      </c>
      <c r="BC144" t="e">
        <f t="shared" si="304"/>
        <v>#DIV/0!</v>
      </c>
      <c r="BD144" t="e">
        <f t="shared" si="304"/>
        <v>#DIV/0!</v>
      </c>
      <c r="BE144" t="e">
        <f t="shared" si="304"/>
        <v>#DIV/0!</v>
      </c>
      <c r="BF144" t="e">
        <f t="shared" si="304"/>
        <v>#DIV/0!</v>
      </c>
      <c r="BG144" t="e">
        <f t="shared" si="304"/>
        <v>#DIV/0!</v>
      </c>
      <c r="BH144" t="e">
        <f t="shared" si="304"/>
        <v>#DIV/0!</v>
      </c>
      <c r="BK144">
        <f t="shared" si="295"/>
        <v>0</v>
      </c>
      <c r="BL144">
        <f t="shared" si="192"/>
        <v>0</v>
      </c>
      <c r="BM144">
        <f t="shared" si="193"/>
        <v>0</v>
      </c>
      <c r="BN144">
        <f t="shared" si="288"/>
        <v>9.0000000000000011E-2</v>
      </c>
      <c r="BO144">
        <f t="shared" si="270"/>
        <v>0.4</v>
      </c>
      <c r="BP144" t="str">
        <f t="shared" si="188"/>
        <v>-HT-Total</v>
      </c>
    </row>
    <row r="145" spans="1:68" hidden="1" x14ac:dyDescent="0.25">
      <c r="A145" t="str">
        <f t="shared" si="185"/>
        <v>freight-HT-D</v>
      </c>
      <c r="B145" s="1">
        <v>111</v>
      </c>
      <c r="C145" t="s">
        <v>40</v>
      </c>
      <c r="D145" t="s">
        <v>36</v>
      </c>
      <c r="E145" t="s">
        <v>39</v>
      </c>
      <c r="F145" t="s">
        <v>46</v>
      </c>
      <c r="G145">
        <v>0.98956418914745747</v>
      </c>
      <c r="H145">
        <v>0.98929670800001879</v>
      </c>
      <c r="I145">
        <v>0.98902917965548165</v>
      </c>
      <c r="J145">
        <v>0.98876160410135305</v>
      </c>
      <c r="K145">
        <v>0.98848206328846255</v>
      </c>
      <c r="L145">
        <f t="shared" ref="L145:AN145" si="305">1- (L143+L146+L147)</f>
        <v>0.98853132441228952</v>
      </c>
      <c r="M145">
        <f t="shared" si="305"/>
        <v>0.98747661366843542</v>
      </c>
      <c r="N145">
        <f t="shared" si="305"/>
        <v>0.98472355277939516</v>
      </c>
      <c r="O145">
        <f t="shared" si="305"/>
        <v>0.97876024642874337</v>
      </c>
      <c r="P145">
        <f t="shared" si="305"/>
        <v>0.96786416706753542</v>
      </c>
      <c r="Q145">
        <f t="shared" si="305"/>
        <v>0.95170441867744282</v>
      </c>
      <c r="R145">
        <f t="shared" si="305"/>
        <v>0.93297527991171658</v>
      </c>
      <c r="S145">
        <f t="shared" si="305"/>
        <v>0.91692164013550714</v>
      </c>
      <c r="T145">
        <f t="shared" si="305"/>
        <v>0.90706364085972524</v>
      </c>
      <c r="U145">
        <f t="shared" si="305"/>
        <v>0.90269562941848069</v>
      </c>
      <c r="V145">
        <f t="shared" si="305"/>
        <v>0.90130024721008817</v>
      </c>
      <c r="W145">
        <f t="shared" si="305"/>
        <v>0.90101614144477438</v>
      </c>
      <c r="X145">
        <f t="shared" si="305"/>
        <v>0.90102325910292735</v>
      </c>
      <c r="Y145">
        <f t="shared" si="305"/>
        <v>0.90107943140422697</v>
      </c>
      <c r="Z145">
        <f t="shared" si="305"/>
        <v>0.89198113250696143</v>
      </c>
      <c r="AA145">
        <f t="shared" si="305"/>
        <v>0.88188967226169834</v>
      </c>
      <c r="AB145">
        <f t="shared" si="305"/>
        <v>0.87070229924431131</v>
      </c>
      <c r="AC145">
        <f t="shared" si="305"/>
        <v>0.85830541747365929</v>
      </c>
      <c r="AD145">
        <f t="shared" si="305"/>
        <v>0.84457344560566672</v>
      </c>
      <c r="AE145">
        <f t="shared" si="305"/>
        <v>0.82936755560630648</v>
      </c>
      <c r="AF145">
        <f t="shared" si="305"/>
        <v>0.812534278145708</v>
      </c>
      <c r="AG145">
        <f t="shared" si="305"/>
        <v>0.79390396060134105</v>
      </c>
      <c r="AH145">
        <f t="shared" si="305"/>
        <v>0.7732890620598083</v>
      </c>
      <c r="AI145">
        <f t="shared" si="305"/>
        <v>0.75048226804884943</v>
      </c>
      <c r="AJ145">
        <f t="shared" si="305"/>
        <v>0.72525440589666834</v>
      </c>
      <c r="AK145">
        <f t="shared" si="305"/>
        <v>0.69735213958580011</v>
      </c>
      <c r="AL145">
        <f t="shared" si="305"/>
        <v>0.66649542072256862</v>
      </c>
      <c r="AM145">
        <f t="shared" si="305"/>
        <v>0.63237466975762491</v>
      </c>
      <c r="AN145">
        <f t="shared" si="305"/>
        <v>0.59464765884253623</v>
      </c>
      <c r="AO145">
        <f t="shared" si="300"/>
        <v>0.59464765884253623</v>
      </c>
      <c r="AP145">
        <f t="shared" ref="AP145:BH145" si="306">AO145</f>
        <v>0.59464765884253623</v>
      </c>
      <c r="AQ145">
        <f t="shared" si="306"/>
        <v>0.59464765884253623</v>
      </c>
      <c r="AR145">
        <f t="shared" si="306"/>
        <v>0.59464765884253623</v>
      </c>
      <c r="AS145">
        <f t="shared" si="306"/>
        <v>0.59464765884253623</v>
      </c>
      <c r="AT145">
        <f t="shared" si="306"/>
        <v>0.59464765884253623</v>
      </c>
      <c r="AU145">
        <f t="shared" si="306"/>
        <v>0.59464765884253623</v>
      </c>
      <c r="AV145">
        <f t="shared" si="306"/>
        <v>0.59464765884253623</v>
      </c>
      <c r="AW145">
        <f t="shared" si="306"/>
        <v>0.59464765884253623</v>
      </c>
      <c r="AX145">
        <f t="shared" si="306"/>
        <v>0.59464765884253623</v>
      </c>
      <c r="AY145">
        <f t="shared" si="306"/>
        <v>0.59464765884253623</v>
      </c>
      <c r="AZ145">
        <f t="shared" si="306"/>
        <v>0.59464765884253623</v>
      </c>
      <c r="BA145">
        <f t="shared" si="306"/>
        <v>0.59464765884253623</v>
      </c>
      <c r="BB145">
        <f t="shared" si="306"/>
        <v>0.59464765884253623</v>
      </c>
      <c r="BC145">
        <f t="shared" si="306"/>
        <v>0.59464765884253623</v>
      </c>
      <c r="BD145">
        <f t="shared" si="306"/>
        <v>0.59464765884253623</v>
      </c>
      <c r="BE145">
        <f t="shared" si="306"/>
        <v>0.59464765884253623</v>
      </c>
      <c r="BF145">
        <f t="shared" si="306"/>
        <v>0.59464765884253623</v>
      </c>
      <c r="BG145">
        <f t="shared" si="306"/>
        <v>0.59464765884253623</v>
      </c>
      <c r="BH145">
        <f t="shared" si="306"/>
        <v>0.59464765884253623</v>
      </c>
      <c r="BK145">
        <f t="shared" si="295"/>
        <v>0.98848206328846255</v>
      </c>
      <c r="BL145">
        <f t="shared" si="192"/>
        <v>0.89951867759250093</v>
      </c>
      <c r="BM145">
        <f t="shared" si="193"/>
        <v>0.53971120655550053</v>
      </c>
      <c r="BN145">
        <f t="shared" si="288"/>
        <v>9.0000000000000011E-2</v>
      </c>
      <c r="BO145">
        <f t="shared" si="270"/>
        <v>0.4</v>
      </c>
      <c r="BP145" t="str">
        <f t="shared" si="188"/>
        <v>-HT-Total</v>
      </c>
    </row>
    <row r="146" spans="1:68" hidden="1" x14ac:dyDescent="0.25">
      <c r="A146" t="str">
        <f t="shared" si="185"/>
        <v>freight-HT-FCEV</v>
      </c>
      <c r="B146" s="1">
        <v>112</v>
      </c>
      <c r="C146" t="s">
        <v>40</v>
      </c>
      <c r="D146" t="s">
        <v>36</v>
      </c>
      <c r="E146" t="s">
        <v>39</v>
      </c>
      <c r="F146" t="s">
        <v>30</v>
      </c>
      <c r="G146">
        <v>0</v>
      </c>
      <c r="H146">
        <f>IF(G146=0,0.0000001,$G146)*((INDEX($N$7:$N$29,MATCH($A146,$H$7:$H$29,0))/($G146+0.00001))^((H$33-$G$33)/($Y$33-$G$33)))</f>
        <v>1.2915496650148837E-7</v>
      </c>
      <c r="I146">
        <f>IF(H146=0,0.0000001,$G146)*((INDEX($N$7:$N$29,MATCH($A146,$H$7:$H$29,0))/($G146+0.00001))^((I$33-$G$33)/($Y$33-$G$33)))</f>
        <v>0</v>
      </c>
      <c r="J146">
        <f>IF(I146=0,0.0000001,$G146)*((INDEX($N$7:$N$29,MATCH($A146,$H$7:$H$29,0))/($G146+0.00001))^((J$33-$G$33)/($Y$33-$G$33)))</f>
        <v>2.1544346900318838E-7</v>
      </c>
      <c r="K146">
        <f>IF(J146=0,0.0000001,$G146)*((INDEX($N$7:$N$29,MATCH($A146,$H$7:$H$29,0))/($G146+0.00001))^((K$33-$G$33)/($Y$33-$G$33)))</f>
        <v>0</v>
      </c>
      <c r="L146">
        <f t="shared" ref="L146:Y146" si="307">IF(K146=0,0.0000001,K146)*((INDEX($L$7:$L$29,MATCH($A146,$H$7:$H$28,0))/IF(K146=0,0.0000001,K146))^((L$33-$K$33)/($Y$33-$K$33)))</f>
        <v>2.3913602153749675E-7</v>
      </c>
      <c r="M146">
        <f t="shared" si="307"/>
        <v>1.2073768826254454E-6</v>
      </c>
      <c r="N146">
        <f t="shared" si="307"/>
        <v>9.6817616355708969E-6</v>
      </c>
      <c r="O146">
        <f t="shared" si="307"/>
        <v>8.5727240831951875E-5</v>
      </c>
      <c r="P146">
        <f t="shared" si="307"/>
        <v>6.0089888678811732E-4</v>
      </c>
      <c r="Q146">
        <f t="shared" si="307"/>
        <v>2.6988893747058782E-3</v>
      </c>
      <c r="R146">
        <f t="shared" si="307"/>
        <v>7.3469577033026109E-3</v>
      </c>
      <c r="S146">
        <f t="shared" si="307"/>
        <v>1.30207097313783E-2</v>
      </c>
      <c r="T146">
        <f t="shared" si="307"/>
        <v>1.7157745907394672E-2</v>
      </c>
      <c r="U146">
        <f t="shared" si="307"/>
        <v>1.9143002814013585E-2</v>
      </c>
      <c r="V146">
        <f t="shared" si="307"/>
        <v>1.9813185054264333E-2</v>
      </c>
      <c r="W146">
        <f t="shared" si="307"/>
        <v>1.9973204692495656E-2</v>
      </c>
      <c r="X146">
        <f t="shared" si="307"/>
        <v>1.9998084857895417E-2</v>
      </c>
      <c r="Y146">
        <f t="shared" si="307"/>
        <v>0.02</v>
      </c>
      <c r="Z146">
        <f t="shared" ref="Z146:AN146" si="308">IF(Y146=0,0.0000001,$Y146)*((INDEX($M$7:$M$29,MATCH($A146,$H$7:$H$28,0))/IF(Y146=0,0.0000001,$Y146))^((Z$33-$Y$33)/($AN$33-$Y$33)))</f>
        <v>2.2265271536896069E-2</v>
      </c>
      <c r="AA146">
        <f t="shared" si="308"/>
        <v>2.478711583058571E-2</v>
      </c>
      <c r="AB146">
        <f t="shared" si="308"/>
        <v>2.75945932292243E-2</v>
      </c>
      <c r="AC146">
        <f t="shared" si="308"/>
        <v>3.0720055559943633E-2</v>
      </c>
      <c r="AD146">
        <f t="shared" si="308"/>
        <v>3.4199518933533936E-2</v>
      </c>
      <c r="AE146">
        <f t="shared" si="308"/>
        <v>3.8073078774317572E-2</v>
      </c>
      <c r="AF146">
        <f t="shared" si="308"/>
        <v>4.2385371857790739E-2</v>
      </c>
      <c r="AG146">
        <f t="shared" si="308"/>
        <v>4.718609068030119E-2</v>
      </c>
      <c r="AH146">
        <f t="shared" si="308"/>
        <v>5.2530556088075338E-2</v>
      </c>
      <c r="AI146">
        <f t="shared" si="308"/>
        <v>5.8480354764257315E-2</v>
      </c>
      <c r="AJ146">
        <f t="shared" si="308"/>
        <v>6.5104048920010135E-2</v>
      </c>
      <c r="AK146">
        <f t="shared" si="308"/>
        <v>7.2477966367769556E-2</v>
      </c>
      <c r="AL146">
        <f t="shared" si="308"/>
        <v>8.0687080081020476E-2</v>
      </c>
      <c r="AM146">
        <f t="shared" si="308"/>
        <v>8.982598737615996E-2</v>
      </c>
      <c r="AN146">
        <f t="shared" si="308"/>
        <v>0.1</v>
      </c>
      <c r="AO146">
        <f t="shared" si="300"/>
        <v>0.1</v>
      </c>
      <c r="AP146">
        <f t="shared" ref="AP146:BH146" si="309">IF(AO146=0,0.0000001,$G146)*((INDEX($N$7:$N$29,MATCH($A146,$H$7:$H$29,0))/($G146+0.00001))^((AP$33-$G$33)/($Y$33-$G$33)))</f>
        <v>0</v>
      </c>
      <c r="AQ146">
        <f t="shared" si="309"/>
        <v>1E-3</v>
      </c>
      <c r="AR146">
        <f t="shared" si="309"/>
        <v>0</v>
      </c>
      <c r="AS146">
        <f t="shared" si="309"/>
        <v>1.6681005372000592E-3</v>
      </c>
      <c r="AT146">
        <f t="shared" si="309"/>
        <v>0</v>
      </c>
      <c r="AU146">
        <f t="shared" si="309"/>
        <v>2.7825594022071291E-3</v>
      </c>
      <c r="AV146">
        <f t="shared" si="309"/>
        <v>0</v>
      </c>
      <c r="AW146">
        <f t="shared" si="309"/>
        <v>4.6415888336127833E-3</v>
      </c>
      <c r="AX146">
        <f t="shared" si="309"/>
        <v>0</v>
      </c>
      <c r="AY146">
        <f t="shared" si="309"/>
        <v>7.7426368268112885E-3</v>
      </c>
      <c r="AZ146">
        <f t="shared" si="309"/>
        <v>0</v>
      </c>
      <c r="BA146">
        <f t="shared" si="309"/>
        <v>1.2915496650148838E-2</v>
      </c>
      <c r="BB146">
        <f t="shared" si="309"/>
        <v>0</v>
      </c>
      <c r="BC146">
        <f t="shared" si="309"/>
        <v>2.154434690031886E-2</v>
      </c>
      <c r="BD146">
        <f t="shared" si="309"/>
        <v>0</v>
      </c>
      <c r="BE146">
        <f t="shared" si="309"/>
        <v>3.5938136638046292E-2</v>
      </c>
      <c r="BF146">
        <f t="shared" si="309"/>
        <v>0</v>
      </c>
      <c r="BG146">
        <f t="shared" si="309"/>
        <v>5.9948425031894209E-2</v>
      </c>
      <c r="BH146">
        <f t="shared" si="309"/>
        <v>0</v>
      </c>
      <c r="BK146">
        <f>G146</f>
        <v>0</v>
      </c>
      <c r="BL146">
        <f t="shared" si="192"/>
        <v>0</v>
      </c>
      <c r="BM146">
        <f t="shared" si="193"/>
        <v>0</v>
      </c>
      <c r="BN146">
        <f t="shared" si="288"/>
        <v>9.0000000000000011E-2</v>
      </c>
      <c r="BO146">
        <f t="shared" si="270"/>
        <v>0.4</v>
      </c>
      <c r="BP146" t="str">
        <f t="shared" si="188"/>
        <v>-HT-Total</v>
      </c>
    </row>
    <row r="147" spans="1:68" hidden="1" x14ac:dyDescent="0.25">
      <c r="A147" t="str">
        <f t="shared" si="185"/>
        <v>freight-HT-G</v>
      </c>
      <c r="B147" s="1">
        <v>113</v>
      </c>
      <c r="C147" t="s">
        <v>40</v>
      </c>
      <c r="D147" t="s">
        <v>36</v>
      </c>
      <c r="E147" t="s">
        <v>39</v>
      </c>
      <c r="F147" t="s">
        <v>47</v>
      </c>
      <c r="G147">
        <v>9.8642814702239352E-3</v>
      </c>
      <c r="H147">
        <v>9.8459222983262092E-3</v>
      </c>
      <c r="I147">
        <v>9.8275598869491769E-3</v>
      </c>
      <c r="J147">
        <v>9.8091942352353523E-3</v>
      </c>
      <c r="K147">
        <v>9.8028226327175789E-3</v>
      </c>
      <c r="L147">
        <v>9.7964504945840213E-3</v>
      </c>
      <c r="M147">
        <f t="shared" ref="M147:Y149" si="310">($K147*(($BL147/($K147))^((M$33-$K$33)/($BL$33-$K$33))))</f>
        <v>9.67163537662891E-3</v>
      </c>
      <c r="N147">
        <f t="shared" si="310"/>
        <v>9.6067015844062513E-3</v>
      </c>
      <c r="O147">
        <f t="shared" si="310"/>
        <v>9.54220374713932E-3</v>
      </c>
      <c r="P147">
        <f t="shared" si="310"/>
        <v>9.4781389378972083E-3</v>
      </c>
      <c r="Q147">
        <f t="shared" si="310"/>
        <v>9.414504249399944E-3</v>
      </c>
      <c r="R147">
        <f t="shared" si="310"/>
        <v>9.3512967938865679E-3</v>
      </c>
      <c r="S147">
        <f t="shared" si="310"/>
        <v>9.2885137029840772E-3</v>
      </c>
      <c r="T147">
        <f t="shared" si="310"/>
        <v>9.2261521275772626E-3</v>
      </c>
      <c r="U147">
        <f t="shared" si="310"/>
        <v>9.164209237679407E-3</v>
      </c>
      <c r="V147">
        <f t="shared" si="310"/>
        <v>9.1026822223038689E-3</v>
      </c>
      <c r="W147">
        <f t="shared" si="310"/>
        <v>9.0415682893365198E-3</v>
      </c>
      <c r="X147">
        <f t="shared" si="310"/>
        <v>8.9808646654090229E-3</v>
      </c>
      <c r="Y147">
        <f t="shared" si="310"/>
        <v>8.9205685957729972E-3</v>
      </c>
      <c r="Z147">
        <f t="shared" ref="Z147:AN149" si="311">($Y147*(($BM147/($Y147))^((Z$33-$Y$33)/($BM$33-$Y$33))))</f>
        <v>8.621892834135704E-3</v>
      </c>
      <c r="AA147">
        <f t="shared" si="311"/>
        <v>8.3332172434103721E-3</v>
      </c>
      <c r="AB147">
        <f t="shared" si="311"/>
        <v>8.0542070009193278E-3</v>
      </c>
      <c r="AC147">
        <f t="shared" si="311"/>
        <v>7.7845384944158422E-3</v>
      </c>
      <c r="AD147">
        <f t="shared" si="311"/>
        <v>7.5238989467399011E-3</v>
      </c>
      <c r="AE147">
        <f t="shared" si="311"/>
        <v>7.271986053041129E-3</v>
      </c>
      <c r="AF147">
        <f t="shared" si="311"/>
        <v>7.0285076301481071E-3</v>
      </c>
      <c r="AG147">
        <f t="shared" si="311"/>
        <v>6.7931812776773973E-3</v>
      </c>
      <c r="AH147">
        <f t="shared" si="311"/>
        <v>6.5657340504892206E-3</v>
      </c>
      <c r="AI147">
        <f t="shared" si="311"/>
        <v>6.3459021421098582E-3</v>
      </c>
      <c r="AJ147">
        <f t="shared" si="311"/>
        <v>6.133430578753628E-3</v>
      </c>
      <c r="AK147">
        <f t="shared" si="311"/>
        <v>5.9280729235894978E-3</v>
      </c>
      <c r="AL147">
        <f t="shared" si="311"/>
        <v>5.7295909909093898E-3</v>
      </c>
      <c r="AM147">
        <f t="shared" si="311"/>
        <v>5.537754569866573E-3</v>
      </c>
      <c r="AN147">
        <f t="shared" si="311"/>
        <v>5.3523411574637981E-3</v>
      </c>
      <c r="AO147">
        <f t="shared" si="300"/>
        <v>5.3523411574637981E-3</v>
      </c>
      <c r="AP147">
        <f t="shared" ref="AP147:BH147" si="312">AO147</f>
        <v>5.3523411574637981E-3</v>
      </c>
      <c r="AQ147">
        <f t="shared" si="312"/>
        <v>5.3523411574637981E-3</v>
      </c>
      <c r="AR147">
        <f t="shared" si="312"/>
        <v>5.3523411574637981E-3</v>
      </c>
      <c r="AS147">
        <f t="shared" si="312"/>
        <v>5.3523411574637981E-3</v>
      </c>
      <c r="AT147">
        <f t="shared" si="312"/>
        <v>5.3523411574637981E-3</v>
      </c>
      <c r="AU147">
        <f t="shared" si="312"/>
        <v>5.3523411574637981E-3</v>
      </c>
      <c r="AV147">
        <f t="shared" si="312"/>
        <v>5.3523411574637981E-3</v>
      </c>
      <c r="AW147">
        <f t="shared" si="312"/>
        <v>5.3523411574637981E-3</v>
      </c>
      <c r="AX147">
        <f t="shared" si="312"/>
        <v>5.3523411574637981E-3</v>
      </c>
      <c r="AY147">
        <f t="shared" si="312"/>
        <v>5.3523411574637981E-3</v>
      </c>
      <c r="AZ147">
        <f t="shared" si="312"/>
        <v>5.3523411574637981E-3</v>
      </c>
      <c r="BA147">
        <f t="shared" si="312"/>
        <v>5.3523411574637981E-3</v>
      </c>
      <c r="BB147">
        <f t="shared" si="312"/>
        <v>5.3523411574637981E-3</v>
      </c>
      <c r="BC147">
        <f t="shared" si="312"/>
        <v>5.3523411574637981E-3</v>
      </c>
      <c r="BD147">
        <f t="shared" si="312"/>
        <v>5.3523411574637981E-3</v>
      </c>
      <c r="BE147">
        <f t="shared" si="312"/>
        <v>5.3523411574637981E-3</v>
      </c>
      <c r="BF147">
        <f t="shared" si="312"/>
        <v>5.3523411574637981E-3</v>
      </c>
      <c r="BG147">
        <f t="shared" si="312"/>
        <v>5.3523411574637981E-3</v>
      </c>
      <c r="BH147">
        <f t="shared" si="312"/>
        <v>5.3523411574637981E-3</v>
      </c>
      <c r="BK147">
        <f t="shared" ref="BK147:BK152" si="313">K147</f>
        <v>9.8028226327175789E-3</v>
      </c>
      <c r="BL147">
        <f t="shared" si="192"/>
        <v>8.9205685957729972E-3</v>
      </c>
      <c r="BM147">
        <f t="shared" si="193"/>
        <v>5.3523411574637981E-3</v>
      </c>
      <c r="BN147">
        <f t="shared" si="288"/>
        <v>9.0000000000000011E-2</v>
      </c>
      <c r="BO147">
        <f t="shared" si="270"/>
        <v>0.4</v>
      </c>
      <c r="BP147" t="str">
        <f t="shared" si="188"/>
        <v>-HT-Total</v>
      </c>
    </row>
    <row r="148" spans="1:68" hidden="1" x14ac:dyDescent="0.25">
      <c r="A148" t="str">
        <f t="shared" si="185"/>
        <v>freight-HT-LPG</v>
      </c>
      <c r="B148" s="1">
        <v>114</v>
      </c>
      <c r="C148" t="s">
        <v>40</v>
      </c>
      <c r="D148" t="s">
        <v>36</v>
      </c>
      <c r="E148" t="s">
        <v>39</v>
      </c>
      <c r="F148" t="s">
        <v>48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e">
        <f t="shared" si="310"/>
        <v>#DIV/0!</v>
      </c>
      <c r="N148" t="e">
        <f t="shared" si="310"/>
        <v>#DIV/0!</v>
      </c>
      <c r="O148" t="e">
        <f t="shared" si="310"/>
        <v>#DIV/0!</v>
      </c>
      <c r="P148" t="e">
        <f t="shared" si="310"/>
        <v>#DIV/0!</v>
      </c>
      <c r="Q148" t="e">
        <f t="shared" si="310"/>
        <v>#DIV/0!</v>
      </c>
      <c r="R148" t="e">
        <f t="shared" si="310"/>
        <v>#DIV/0!</v>
      </c>
      <c r="S148" t="e">
        <f t="shared" si="310"/>
        <v>#DIV/0!</v>
      </c>
      <c r="T148" t="e">
        <f t="shared" si="310"/>
        <v>#DIV/0!</v>
      </c>
      <c r="U148" t="e">
        <f t="shared" si="310"/>
        <v>#DIV/0!</v>
      </c>
      <c r="V148" t="e">
        <f t="shared" si="310"/>
        <v>#DIV/0!</v>
      </c>
      <c r="W148" t="e">
        <f t="shared" si="310"/>
        <v>#DIV/0!</v>
      </c>
      <c r="X148" t="e">
        <f t="shared" si="310"/>
        <v>#DIV/0!</v>
      </c>
      <c r="Y148" t="e">
        <f t="shared" si="310"/>
        <v>#DIV/0!</v>
      </c>
      <c r="Z148" t="e">
        <f t="shared" si="311"/>
        <v>#DIV/0!</v>
      </c>
      <c r="AA148" t="e">
        <f t="shared" si="311"/>
        <v>#DIV/0!</v>
      </c>
      <c r="AB148" t="e">
        <f t="shared" si="311"/>
        <v>#DIV/0!</v>
      </c>
      <c r="AC148" t="e">
        <f t="shared" si="311"/>
        <v>#DIV/0!</v>
      </c>
      <c r="AD148" t="e">
        <f t="shared" si="311"/>
        <v>#DIV/0!</v>
      </c>
      <c r="AE148" t="e">
        <f t="shared" si="311"/>
        <v>#DIV/0!</v>
      </c>
      <c r="AF148" t="e">
        <f t="shared" si="311"/>
        <v>#DIV/0!</v>
      </c>
      <c r="AG148" t="e">
        <f t="shared" si="311"/>
        <v>#DIV/0!</v>
      </c>
      <c r="AH148" t="e">
        <f t="shared" si="311"/>
        <v>#DIV/0!</v>
      </c>
      <c r="AI148" t="e">
        <f t="shared" si="311"/>
        <v>#DIV/0!</v>
      </c>
      <c r="AJ148" t="e">
        <f t="shared" si="311"/>
        <v>#DIV/0!</v>
      </c>
      <c r="AK148" t="e">
        <f t="shared" si="311"/>
        <v>#DIV/0!</v>
      </c>
      <c r="AL148" t="e">
        <f t="shared" si="311"/>
        <v>#DIV/0!</v>
      </c>
      <c r="AM148" t="e">
        <f t="shared" si="311"/>
        <v>#DIV/0!</v>
      </c>
      <c r="AN148" t="e">
        <f t="shared" si="311"/>
        <v>#DIV/0!</v>
      </c>
      <c r="AO148" t="e">
        <f t="shared" si="300"/>
        <v>#DIV/0!</v>
      </c>
      <c r="AP148" t="e">
        <f t="shared" ref="AP148:BH148" si="314">AO148</f>
        <v>#DIV/0!</v>
      </c>
      <c r="AQ148" t="e">
        <f t="shared" si="314"/>
        <v>#DIV/0!</v>
      </c>
      <c r="AR148" t="e">
        <f t="shared" si="314"/>
        <v>#DIV/0!</v>
      </c>
      <c r="AS148" t="e">
        <f t="shared" si="314"/>
        <v>#DIV/0!</v>
      </c>
      <c r="AT148" t="e">
        <f t="shared" si="314"/>
        <v>#DIV/0!</v>
      </c>
      <c r="AU148" t="e">
        <f t="shared" si="314"/>
        <v>#DIV/0!</v>
      </c>
      <c r="AV148" t="e">
        <f t="shared" si="314"/>
        <v>#DIV/0!</v>
      </c>
      <c r="AW148" t="e">
        <f t="shared" si="314"/>
        <v>#DIV/0!</v>
      </c>
      <c r="AX148" t="e">
        <f t="shared" si="314"/>
        <v>#DIV/0!</v>
      </c>
      <c r="AY148" t="e">
        <f t="shared" si="314"/>
        <v>#DIV/0!</v>
      </c>
      <c r="AZ148" t="e">
        <f t="shared" si="314"/>
        <v>#DIV/0!</v>
      </c>
      <c r="BA148" t="e">
        <f t="shared" si="314"/>
        <v>#DIV/0!</v>
      </c>
      <c r="BB148" t="e">
        <f t="shared" si="314"/>
        <v>#DIV/0!</v>
      </c>
      <c r="BC148" t="e">
        <f t="shared" si="314"/>
        <v>#DIV/0!</v>
      </c>
      <c r="BD148" t="e">
        <f t="shared" si="314"/>
        <v>#DIV/0!</v>
      </c>
      <c r="BE148" t="e">
        <f t="shared" si="314"/>
        <v>#DIV/0!</v>
      </c>
      <c r="BF148" t="e">
        <f t="shared" si="314"/>
        <v>#DIV/0!</v>
      </c>
      <c r="BG148" t="e">
        <f t="shared" si="314"/>
        <v>#DIV/0!</v>
      </c>
      <c r="BH148" t="e">
        <f t="shared" si="314"/>
        <v>#DIV/0!</v>
      </c>
      <c r="BK148">
        <f t="shared" si="313"/>
        <v>0</v>
      </c>
      <c r="BL148">
        <f t="shared" si="192"/>
        <v>0</v>
      </c>
      <c r="BM148">
        <f t="shared" si="193"/>
        <v>0</v>
      </c>
      <c r="BN148">
        <f t="shared" si="288"/>
        <v>9.0000000000000011E-2</v>
      </c>
      <c r="BO148">
        <f t="shared" si="270"/>
        <v>0.4</v>
      </c>
      <c r="BP148" t="str">
        <f t="shared" si="188"/>
        <v>-HT-Total</v>
      </c>
    </row>
    <row r="149" spans="1:68" hidden="1" x14ac:dyDescent="0.25">
      <c r="A149" t="str">
        <f t="shared" si="185"/>
        <v>freight-HT-PHEVD</v>
      </c>
      <c r="B149" s="1">
        <v>115</v>
      </c>
      <c r="C149" t="s">
        <v>40</v>
      </c>
      <c r="D149" t="s">
        <v>36</v>
      </c>
      <c r="E149" t="s">
        <v>39</v>
      </c>
      <c r="F149" t="s">
        <v>37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e">
        <f t="shared" si="310"/>
        <v>#DIV/0!</v>
      </c>
      <c r="N149" t="e">
        <f t="shared" si="310"/>
        <v>#DIV/0!</v>
      </c>
      <c r="O149" t="e">
        <f t="shared" si="310"/>
        <v>#DIV/0!</v>
      </c>
      <c r="P149" t="e">
        <f t="shared" si="310"/>
        <v>#DIV/0!</v>
      </c>
      <c r="Q149" t="e">
        <f t="shared" si="310"/>
        <v>#DIV/0!</v>
      </c>
      <c r="R149" t="e">
        <f t="shared" si="310"/>
        <v>#DIV/0!</v>
      </c>
      <c r="S149" t="e">
        <f t="shared" si="310"/>
        <v>#DIV/0!</v>
      </c>
      <c r="T149" t="e">
        <f t="shared" si="310"/>
        <v>#DIV/0!</v>
      </c>
      <c r="U149" t="e">
        <f t="shared" si="310"/>
        <v>#DIV/0!</v>
      </c>
      <c r="V149" t="e">
        <f t="shared" si="310"/>
        <v>#DIV/0!</v>
      </c>
      <c r="W149" t="e">
        <f t="shared" si="310"/>
        <v>#DIV/0!</v>
      </c>
      <c r="X149" t="e">
        <f t="shared" si="310"/>
        <v>#DIV/0!</v>
      </c>
      <c r="Y149" t="e">
        <f t="shared" si="310"/>
        <v>#DIV/0!</v>
      </c>
      <c r="Z149" t="e">
        <f t="shared" si="311"/>
        <v>#DIV/0!</v>
      </c>
      <c r="AA149" t="e">
        <f t="shared" si="311"/>
        <v>#DIV/0!</v>
      </c>
      <c r="AB149" t="e">
        <f t="shared" si="311"/>
        <v>#DIV/0!</v>
      </c>
      <c r="AC149" t="e">
        <f t="shared" si="311"/>
        <v>#DIV/0!</v>
      </c>
      <c r="AD149" t="e">
        <f t="shared" si="311"/>
        <v>#DIV/0!</v>
      </c>
      <c r="AE149" t="e">
        <f t="shared" si="311"/>
        <v>#DIV/0!</v>
      </c>
      <c r="AF149" t="e">
        <f t="shared" si="311"/>
        <v>#DIV/0!</v>
      </c>
      <c r="AG149" t="e">
        <f t="shared" si="311"/>
        <v>#DIV/0!</v>
      </c>
      <c r="AH149" t="e">
        <f t="shared" si="311"/>
        <v>#DIV/0!</v>
      </c>
      <c r="AI149" t="e">
        <f t="shared" si="311"/>
        <v>#DIV/0!</v>
      </c>
      <c r="AJ149" t="e">
        <f t="shared" si="311"/>
        <v>#DIV/0!</v>
      </c>
      <c r="AK149" t="e">
        <f t="shared" si="311"/>
        <v>#DIV/0!</v>
      </c>
      <c r="AL149" t="e">
        <f t="shared" si="311"/>
        <v>#DIV/0!</v>
      </c>
      <c r="AM149" t="e">
        <f t="shared" si="311"/>
        <v>#DIV/0!</v>
      </c>
      <c r="AN149" t="e">
        <f t="shared" si="311"/>
        <v>#DIV/0!</v>
      </c>
      <c r="AO149" t="e">
        <f t="shared" si="300"/>
        <v>#DIV/0!</v>
      </c>
      <c r="AP149" t="e">
        <f t="shared" ref="AP149:BH149" si="315">AO149</f>
        <v>#DIV/0!</v>
      </c>
      <c r="AQ149" t="e">
        <f t="shared" si="315"/>
        <v>#DIV/0!</v>
      </c>
      <c r="AR149" t="e">
        <f t="shared" si="315"/>
        <v>#DIV/0!</v>
      </c>
      <c r="AS149" t="e">
        <f t="shared" si="315"/>
        <v>#DIV/0!</v>
      </c>
      <c r="AT149" t="e">
        <f t="shared" si="315"/>
        <v>#DIV/0!</v>
      </c>
      <c r="AU149" t="e">
        <f t="shared" si="315"/>
        <v>#DIV/0!</v>
      </c>
      <c r="AV149" t="e">
        <f t="shared" si="315"/>
        <v>#DIV/0!</v>
      </c>
      <c r="AW149" t="e">
        <f t="shared" si="315"/>
        <v>#DIV/0!</v>
      </c>
      <c r="AX149" t="e">
        <f t="shared" si="315"/>
        <v>#DIV/0!</v>
      </c>
      <c r="AY149" t="e">
        <f t="shared" si="315"/>
        <v>#DIV/0!</v>
      </c>
      <c r="AZ149" t="e">
        <f t="shared" si="315"/>
        <v>#DIV/0!</v>
      </c>
      <c r="BA149" t="e">
        <f t="shared" si="315"/>
        <v>#DIV/0!</v>
      </c>
      <c r="BB149" t="e">
        <f t="shared" si="315"/>
        <v>#DIV/0!</v>
      </c>
      <c r="BC149" t="e">
        <f t="shared" si="315"/>
        <v>#DIV/0!</v>
      </c>
      <c r="BD149" t="e">
        <f t="shared" si="315"/>
        <v>#DIV/0!</v>
      </c>
      <c r="BE149" t="e">
        <f t="shared" si="315"/>
        <v>#DIV/0!</v>
      </c>
      <c r="BF149" t="e">
        <f t="shared" si="315"/>
        <v>#DIV/0!</v>
      </c>
      <c r="BG149" t="e">
        <f t="shared" si="315"/>
        <v>#DIV/0!</v>
      </c>
      <c r="BH149" t="e">
        <f t="shared" si="315"/>
        <v>#DIV/0!</v>
      </c>
      <c r="BK149">
        <f t="shared" si="313"/>
        <v>0</v>
      </c>
      <c r="BL149">
        <f t="shared" si="192"/>
        <v>0</v>
      </c>
      <c r="BM149">
        <f t="shared" si="193"/>
        <v>0</v>
      </c>
      <c r="BN149">
        <f t="shared" si="288"/>
        <v>9.0000000000000011E-2</v>
      </c>
      <c r="BO149">
        <f t="shared" si="270"/>
        <v>0.4</v>
      </c>
      <c r="BP149" t="str">
        <f t="shared" si="188"/>
        <v>-HT-Total</v>
      </c>
    </row>
    <row r="150" spans="1:68" hidden="1" x14ac:dyDescent="0.25">
      <c r="A150" t="str">
        <f t="shared" si="185"/>
        <v>freight-LT-BEV</v>
      </c>
      <c r="B150" s="1">
        <v>116</v>
      </c>
      <c r="C150" t="s">
        <v>40</v>
      </c>
      <c r="D150" t="s">
        <v>36</v>
      </c>
      <c r="E150" t="s">
        <v>33</v>
      </c>
      <c r="F150" t="s">
        <v>29</v>
      </c>
      <c r="G150">
        <v>0</v>
      </c>
      <c r="H150">
        <f>IF(G150=0,0.0000001,$G150)*((INDEX($N$7:$N$29,MATCH($A150,$H$7:$H$29,0))/($G150+0.00001))^((H$33-$G$33)/($Y$33-$G$33)))</f>
        <v>1.5601753178791583E-7</v>
      </c>
      <c r="I150">
        <f>IF(H150=0,0.0000001,$G150)*((INDEX($N$7:$N$29,MATCH($A150,$H$7:$H$29,0))/($G150+0.00001))^((I$33-$G$33)/($Y$33-$G$33)))</f>
        <v>0</v>
      </c>
      <c r="J150">
        <f>IF(I150=0,0.0000001,$G150)*((INDEX($N$7:$N$29,MATCH($A150,$H$7:$H$29,0))/($G150+0.00001))^((J$33-$G$33)/($Y$33-$G$33)))</f>
        <v>3.7976961046237065E-7</v>
      </c>
      <c r="K150">
        <f>IF(J150=0,0.0000001,$G150)*((INDEX($N$7:$N$29,MATCH($A150,$H$7:$H$29,0))/($G150+0.00001))^((K$33-$G$33)/($Y$33-$G$33)))</f>
        <v>0</v>
      </c>
      <c r="L150">
        <f t="shared" ref="L150:Y150" si="316">IF(K150=0,0.0000001,K150)*((INDEX($L$7:$L$29,MATCH($A150,$H$7:$H$28,0))/IF(K150=0,0.0000001,K150))^((L$33-$K$33)/($Y$33-$K$33)))</f>
        <v>2.6826957952797254E-7</v>
      </c>
      <c r="M150">
        <f t="shared" si="316"/>
        <v>1.6768329368110074E-6</v>
      </c>
      <c r="N150">
        <f t="shared" si="316"/>
        <v>1.7693486175942751E-5</v>
      </c>
      <c r="O150">
        <f t="shared" si="316"/>
        <v>2.0886550587638779E-4</v>
      </c>
      <c r="P150">
        <f t="shared" si="316"/>
        <v>1.8925927781536984E-3</v>
      </c>
      <c r="Q150">
        <f t="shared" si="316"/>
        <v>1.0362421292284886E-2</v>
      </c>
      <c r="R150">
        <f t="shared" si="316"/>
        <v>3.2190714953670853E-2</v>
      </c>
      <c r="S150">
        <f t="shared" si="316"/>
        <v>6.1521569958106953E-2</v>
      </c>
      <c r="T150">
        <f t="shared" si="316"/>
        <v>8.4072245320898312E-2</v>
      </c>
      <c r="U150">
        <f t="shared" si="316"/>
        <v>9.516388963555715E-2</v>
      </c>
      <c r="V150">
        <f t="shared" si="316"/>
        <v>9.8943415203042701E-2</v>
      </c>
      <c r="W150">
        <f t="shared" si="316"/>
        <v>9.9848371317425452E-2</v>
      </c>
      <c r="X150">
        <f t="shared" si="316"/>
        <v>9.9989161747724001E-2</v>
      </c>
      <c r="Y150">
        <f t="shared" si="316"/>
        <v>0.10000000000000002</v>
      </c>
      <c r="Z150">
        <f t="shared" ref="Z150:AN150" si="317">IF(Y150=0,0.0000001,$Y150)*((INDEX($M$7:$M$29,MATCH($A150,$H$7:$H$28,0))/IF(Y150=0,0.0000001,$Y150))^((Z$33-$Y$33)/($AN$33-$Y$33)))</f>
        <v>0.10968249796946261</v>
      </c>
      <c r="AA150">
        <f t="shared" si="317"/>
        <v>0.12030250360821168</v>
      </c>
      <c r="AB150">
        <f t="shared" si="317"/>
        <v>0.13195079107728944</v>
      </c>
      <c r="AC150">
        <f t="shared" si="317"/>
        <v>0.14472692374403781</v>
      </c>
      <c r="AD150">
        <f t="shared" si="317"/>
        <v>0.15874010519681997</v>
      </c>
      <c r="AE150">
        <f t="shared" si="317"/>
        <v>0.17411011265922485</v>
      </c>
      <c r="AF150">
        <f t="shared" si="317"/>
        <v>0.19096832078208334</v>
      </c>
      <c r="AG150">
        <f t="shared" si="317"/>
        <v>0.20945882456412537</v>
      </c>
      <c r="AH150">
        <f t="shared" si="317"/>
        <v>0.22973967099940706</v>
      </c>
      <c r="AI150">
        <f t="shared" si="317"/>
        <v>0.25198420997897464</v>
      </c>
      <c r="AJ150">
        <f t="shared" si="317"/>
        <v>0.27638257599355526</v>
      </c>
      <c r="AK150">
        <f t="shared" si="317"/>
        <v>0.30314331330207966</v>
      </c>
      <c r="AL150">
        <f t="shared" si="317"/>
        <v>0.33249515845711519</v>
      </c>
      <c r="AM150">
        <f t="shared" si="317"/>
        <v>0.36468899542328681</v>
      </c>
      <c r="AN150">
        <f t="shared" si="317"/>
        <v>0.4</v>
      </c>
      <c r="AO150">
        <f t="shared" si="300"/>
        <v>0.4</v>
      </c>
      <c r="AP150">
        <f t="shared" ref="AP150:BH150" si="318">IF(AO150=0,0.0000001,$G150)*((INDEX($N$7:$N$29,MATCH($A150,$H$7:$H$29,0))/($G150+0.00001))^((AP$33-$G$33)/($Y$33-$G$33)))</f>
        <v>0</v>
      </c>
      <c r="AQ150">
        <f t="shared" si="318"/>
        <v>0.8999999999999998</v>
      </c>
      <c r="AR150">
        <f t="shared" si="318"/>
        <v>0</v>
      </c>
      <c r="AS150">
        <f t="shared" si="318"/>
        <v>2.1907323202673963</v>
      </c>
      <c r="AT150">
        <f t="shared" si="318"/>
        <v>0</v>
      </c>
      <c r="AU150">
        <f t="shared" si="318"/>
        <v>5.3325645545157538</v>
      </c>
      <c r="AV150">
        <f t="shared" si="318"/>
        <v>0</v>
      </c>
      <c r="AW150">
        <f t="shared" si="318"/>
        <v>12.980246132766657</v>
      </c>
      <c r="AX150">
        <f t="shared" si="318"/>
        <v>0</v>
      </c>
      <c r="AY150">
        <f t="shared" si="318"/>
        <v>31.595827475642054</v>
      </c>
      <c r="AZ150">
        <f t="shared" si="318"/>
        <v>0</v>
      </c>
      <c r="BA150">
        <f t="shared" si="318"/>
        <v>76.908889373868377</v>
      </c>
      <c r="BB150">
        <f t="shared" si="318"/>
        <v>0</v>
      </c>
      <c r="BC150">
        <f t="shared" si="318"/>
        <v>187.20754407467052</v>
      </c>
      <c r="BD150">
        <f t="shared" si="318"/>
        <v>0</v>
      </c>
      <c r="BE150">
        <f t="shared" si="318"/>
        <v>455.69068600251614</v>
      </c>
      <c r="BF150">
        <f t="shared" si="318"/>
        <v>0</v>
      </c>
      <c r="BG150">
        <f t="shared" si="318"/>
        <v>1109.2181265228171</v>
      </c>
      <c r="BH150">
        <f t="shared" si="318"/>
        <v>0</v>
      </c>
      <c r="BK150">
        <f t="shared" si="313"/>
        <v>0</v>
      </c>
      <c r="BL150">
        <f t="shared" si="192"/>
        <v>0</v>
      </c>
      <c r="BM150">
        <f t="shared" si="193"/>
        <v>0</v>
      </c>
      <c r="BN150">
        <f t="shared" si="288"/>
        <v>0.11</v>
      </c>
      <c r="BO150">
        <f t="shared" si="270"/>
        <v>0.56000000000000005</v>
      </c>
      <c r="BP150" t="str">
        <f t="shared" si="188"/>
        <v>-LT-Total</v>
      </c>
    </row>
    <row r="151" spans="1:68" hidden="1" x14ac:dyDescent="0.25">
      <c r="A151" t="str">
        <f t="shared" si="185"/>
        <v>freight-LT-CNG</v>
      </c>
      <c r="B151" s="1">
        <v>117</v>
      </c>
      <c r="C151" t="s">
        <v>40</v>
      </c>
      <c r="D151" t="s">
        <v>36</v>
      </c>
      <c r="E151" t="s">
        <v>33</v>
      </c>
      <c r="F151" t="s">
        <v>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e">
        <f t="shared" ref="M151:Y152" si="319">($K151*(($BL151/($K151))^((M$33-$K$33)/($BL$33-$K$33))))</f>
        <v>#DIV/0!</v>
      </c>
      <c r="N151" t="e">
        <f t="shared" si="319"/>
        <v>#DIV/0!</v>
      </c>
      <c r="O151" t="e">
        <f t="shared" si="319"/>
        <v>#DIV/0!</v>
      </c>
      <c r="P151" t="e">
        <f t="shared" si="319"/>
        <v>#DIV/0!</v>
      </c>
      <c r="Q151" t="e">
        <f t="shared" si="319"/>
        <v>#DIV/0!</v>
      </c>
      <c r="R151" t="e">
        <f t="shared" si="319"/>
        <v>#DIV/0!</v>
      </c>
      <c r="S151" t="e">
        <f t="shared" si="319"/>
        <v>#DIV/0!</v>
      </c>
      <c r="T151" t="e">
        <f t="shared" si="319"/>
        <v>#DIV/0!</v>
      </c>
      <c r="U151" t="e">
        <f t="shared" si="319"/>
        <v>#DIV/0!</v>
      </c>
      <c r="V151" t="e">
        <f t="shared" si="319"/>
        <v>#DIV/0!</v>
      </c>
      <c r="W151" t="e">
        <f t="shared" si="319"/>
        <v>#DIV/0!</v>
      </c>
      <c r="X151" t="e">
        <f t="shared" si="319"/>
        <v>#DIV/0!</v>
      </c>
      <c r="Y151" t="e">
        <f t="shared" si="319"/>
        <v>#DIV/0!</v>
      </c>
      <c r="Z151" t="e">
        <f t="shared" ref="Z151:AN152" si="320">($Y151*(($BM151/($Y151))^((Z$33-$Y$33)/($BM$33-$Y$33))))</f>
        <v>#DIV/0!</v>
      </c>
      <c r="AA151" t="e">
        <f t="shared" si="320"/>
        <v>#DIV/0!</v>
      </c>
      <c r="AB151" t="e">
        <f t="shared" si="320"/>
        <v>#DIV/0!</v>
      </c>
      <c r="AC151" t="e">
        <f t="shared" si="320"/>
        <v>#DIV/0!</v>
      </c>
      <c r="AD151" t="e">
        <f t="shared" si="320"/>
        <v>#DIV/0!</v>
      </c>
      <c r="AE151" t="e">
        <f t="shared" si="320"/>
        <v>#DIV/0!</v>
      </c>
      <c r="AF151" t="e">
        <f t="shared" si="320"/>
        <v>#DIV/0!</v>
      </c>
      <c r="AG151" t="e">
        <f t="shared" si="320"/>
        <v>#DIV/0!</v>
      </c>
      <c r="AH151" t="e">
        <f t="shared" si="320"/>
        <v>#DIV/0!</v>
      </c>
      <c r="AI151" t="e">
        <f t="shared" si="320"/>
        <v>#DIV/0!</v>
      </c>
      <c r="AJ151" t="e">
        <f t="shared" si="320"/>
        <v>#DIV/0!</v>
      </c>
      <c r="AK151" t="e">
        <f t="shared" si="320"/>
        <v>#DIV/0!</v>
      </c>
      <c r="AL151" t="e">
        <f t="shared" si="320"/>
        <v>#DIV/0!</v>
      </c>
      <c r="AM151" t="e">
        <f t="shared" si="320"/>
        <v>#DIV/0!</v>
      </c>
      <c r="AN151" t="e">
        <f t="shared" si="320"/>
        <v>#DIV/0!</v>
      </c>
      <c r="AO151" t="e">
        <f t="shared" si="300"/>
        <v>#DIV/0!</v>
      </c>
      <c r="AP151" t="e">
        <f t="shared" ref="AP151:BH151" si="321">AO151</f>
        <v>#DIV/0!</v>
      </c>
      <c r="AQ151" t="e">
        <f t="shared" si="321"/>
        <v>#DIV/0!</v>
      </c>
      <c r="AR151" t="e">
        <f t="shared" si="321"/>
        <v>#DIV/0!</v>
      </c>
      <c r="AS151" t="e">
        <f t="shared" si="321"/>
        <v>#DIV/0!</v>
      </c>
      <c r="AT151" t="e">
        <f t="shared" si="321"/>
        <v>#DIV/0!</v>
      </c>
      <c r="AU151" t="e">
        <f t="shared" si="321"/>
        <v>#DIV/0!</v>
      </c>
      <c r="AV151" t="e">
        <f t="shared" si="321"/>
        <v>#DIV/0!</v>
      </c>
      <c r="AW151" t="e">
        <f t="shared" si="321"/>
        <v>#DIV/0!</v>
      </c>
      <c r="AX151" t="e">
        <f t="shared" si="321"/>
        <v>#DIV/0!</v>
      </c>
      <c r="AY151" t="e">
        <f t="shared" si="321"/>
        <v>#DIV/0!</v>
      </c>
      <c r="AZ151" t="e">
        <f t="shared" si="321"/>
        <v>#DIV/0!</v>
      </c>
      <c r="BA151" t="e">
        <f t="shared" si="321"/>
        <v>#DIV/0!</v>
      </c>
      <c r="BB151" t="e">
        <f t="shared" si="321"/>
        <v>#DIV/0!</v>
      </c>
      <c r="BC151" t="e">
        <f t="shared" si="321"/>
        <v>#DIV/0!</v>
      </c>
      <c r="BD151" t="e">
        <f t="shared" si="321"/>
        <v>#DIV/0!</v>
      </c>
      <c r="BE151" t="e">
        <f t="shared" si="321"/>
        <v>#DIV/0!</v>
      </c>
      <c r="BF151" t="e">
        <f t="shared" si="321"/>
        <v>#DIV/0!</v>
      </c>
      <c r="BG151" t="e">
        <f t="shared" si="321"/>
        <v>#DIV/0!</v>
      </c>
      <c r="BH151" t="e">
        <f t="shared" si="321"/>
        <v>#DIV/0!</v>
      </c>
      <c r="BK151">
        <f t="shared" si="313"/>
        <v>0</v>
      </c>
      <c r="BL151">
        <f t="shared" si="192"/>
        <v>0</v>
      </c>
      <c r="BM151">
        <f t="shared" si="193"/>
        <v>0</v>
      </c>
      <c r="BN151">
        <f t="shared" si="288"/>
        <v>0.11</v>
      </c>
      <c r="BO151">
        <f t="shared" si="270"/>
        <v>0.56000000000000005</v>
      </c>
      <c r="BP151" t="str">
        <f t="shared" si="188"/>
        <v>-LT-Total</v>
      </c>
    </row>
    <row r="152" spans="1:68" hidden="1" x14ac:dyDescent="0.25">
      <c r="A152" t="str">
        <f t="shared" si="185"/>
        <v>freight-LT-D</v>
      </c>
      <c r="B152" s="1">
        <v>118</v>
      </c>
      <c r="C152" t="s">
        <v>40</v>
      </c>
      <c r="D152" t="s">
        <v>36</v>
      </c>
      <c r="E152" t="s">
        <v>33</v>
      </c>
      <c r="F152" t="s">
        <v>46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e">
        <f t="shared" si="319"/>
        <v>#DIV/0!</v>
      </c>
      <c r="N152" t="e">
        <f t="shared" si="319"/>
        <v>#DIV/0!</v>
      </c>
      <c r="O152" t="e">
        <f t="shared" si="319"/>
        <v>#DIV/0!</v>
      </c>
      <c r="P152" t="e">
        <f t="shared" si="319"/>
        <v>#DIV/0!</v>
      </c>
      <c r="Q152" t="e">
        <f t="shared" si="319"/>
        <v>#DIV/0!</v>
      </c>
      <c r="R152" t="e">
        <f t="shared" si="319"/>
        <v>#DIV/0!</v>
      </c>
      <c r="S152" t="e">
        <f t="shared" si="319"/>
        <v>#DIV/0!</v>
      </c>
      <c r="T152" t="e">
        <f t="shared" si="319"/>
        <v>#DIV/0!</v>
      </c>
      <c r="U152" t="e">
        <f t="shared" si="319"/>
        <v>#DIV/0!</v>
      </c>
      <c r="V152" t="e">
        <f t="shared" si="319"/>
        <v>#DIV/0!</v>
      </c>
      <c r="W152" t="e">
        <f t="shared" si="319"/>
        <v>#DIV/0!</v>
      </c>
      <c r="X152" t="e">
        <f t="shared" si="319"/>
        <v>#DIV/0!</v>
      </c>
      <c r="Y152" t="e">
        <f t="shared" si="319"/>
        <v>#DIV/0!</v>
      </c>
      <c r="Z152" t="e">
        <f t="shared" si="320"/>
        <v>#DIV/0!</v>
      </c>
      <c r="AA152" t="e">
        <f t="shared" si="320"/>
        <v>#DIV/0!</v>
      </c>
      <c r="AB152" t="e">
        <f t="shared" si="320"/>
        <v>#DIV/0!</v>
      </c>
      <c r="AC152" t="e">
        <f t="shared" si="320"/>
        <v>#DIV/0!</v>
      </c>
      <c r="AD152" t="e">
        <f t="shared" si="320"/>
        <v>#DIV/0!</v>
      </c>
      <c r="AE152" t="e">
        <f t="shared" si="320"/>
        <v>#DIV/0!</v>
      </c>
      <c r="AF152" t="e">
        <f t="shared" si="320"/>
        <v>#DIV/0!</v>
      </c>
      <c r="AG152" t="e">
        <f t="shared" si="320"/>
        <v>#DIV/0!</v>
      </c>
      <c r="AH152" t="e">
        <f t="shared" si="320"/>
        <v>#DIV/0!</v>
      </c>
      <c r="AI152" t="e">
        <f t="shared" si="320"/>
        <v>#DIV/0!</v>
      </c>
      <c r="AJ152" t="e">
        <f t="shared" si="320"/>
        <v>#DIV/0!</v>
      </c>
      <c r="AK152" t="e">
        <f t="shared" si="320"/>
        <v>#DIV/0!</v>
      </c>
      <c r="AL152" t="e">
        <f t="shared" si="320"/>
        <v>#DIV/0!</v>
      </c>
      <c r="AM152" t="e">
        <f t="shared" si="320"/>
        <v>#DIV/0!</v>
      </c>
      <c r="AN152" t="e">
        <f t="shared" si="320"/>
        <v>#DIV/0!</v>
      </c>
      <c r="AO152" t="e">
        <f t="shared" si="300"/>
        <v>#DIV/0!</v>
      </c>
      <c r="AP152" t="e">
        <f t="shared" ref="AP152:BH152" si="322">AO152</f>
        <v>#DIV/0!</v>
      </c>
      <c r="AQ152" t="e">
        <f t="shared" si="322"/>
        <v>#DIV/0!</v>
      </c>
      <c r="AR152" t="e">
        <f t="shared" si="322"/>
        <v>#DIV/0!</v>
      </c>
      <c r="AS152" t="e">
        <f t="shared" si="322"/>
        <v>#DIV/0!</v>
      </c>
      <c r="AT152" t="e">
        <f t="shared" si="322"/>
        <v>#DIV/0!</v>
      </c>
      <c r="AU152" t="e">
        <f t="shared" si="322"/>
        <v>#DIV/0!</v>
      </c>
      <c r="AV152" t="e">
        <f t="shared" si="322"/>
        <v>#DIV/0!</v>
      </c>
      <c r="AW152" t="e">
        <f t="shared" si="322"/>
        <v>#DIV/0!</v>
      </c>
      <c r="AX152" t="e">
        <f t="shared" si="322"/>
        <v>#DIV/0!</v>
      </c>
      <c r="AY152" t="e">
        <f t="shared" si="322"/>
        <v>#DIV/0!</v>
      </c>
      <c r="AZ152" t="e">
        <f t="shared" si="322"/>
        <v>#DIV/0!</v>
      </c>
      <c r="BA152" t="e">
        <f t="shared" si="322"/>
        <v>#DIV/0!</v>
      </c>
      <c r="BB152" t="e">
        <f t="shared" si="322"/>
        <v>#DIV/0!</v>
      </c>
      <c r="BC152" t="e">
        <f t="shared" si="322"/>
        <v>#DIV/0!</v>
      </c>
      <c r="BD152" t="e">
        <f t="shared" si="322"/>
        <v>#DIV/0!</v>
      </c>
      <c r="BE152" t="e">
        <f t="shared" si="322"/>
        <v>#DIV/0!</v>
      </c>
      <c r="BF152" t="e">
        <f t="shared" si="322"/>
        <v>#DIV/0!</v>
      </c>
      <c r="BG152" t="e">
        <f t="shared" si="322"/>
        <v>#DIV/0!</v>
      </c>
      <c r="BH152" t="e">
        <f t="shared" si="322"/>
        <v>#DIV/0!</v>
      </c>
      <c r="BK152">
        <f t="shared" si="313"/>
        <v>0</v>
      </c>
      <c r="BL152">
        <f t="shared" si="192"/>
        <v>0</v>
      </c>
      <c r="BM152">
        <f t="shared" si="193"/>
        <v>0</v>
      </c>
      <c r="BN152">
        <f t="shared" si="288"/>
        <v>0.11</v>
      </c>
      <c r="BO152">
        <f t="shared" si="270"/>
        <v>0.56000000000000005</v>
      </c>
      <c r="BP152" t="str">
        <f t="shared" si="188"/>
        <v>-LT-Total</v>
      </c>
    </row>
    <row r="153" spans="1:68" hidden="1" x14ac:dyDescent="0.25">
      <c r="A153" t="str">
        <f t="shared" si="185"/>
        <v>freight-LT-FCEV</v>
      </c>
      <c r="B153" s="1">
        <v>119</v>
      </c>
      <c r="C153" t="s">
        <v>40</v>
      </c>
      <c r="D153" t="s">
        <v>36</v>
      </c>
      <c r="E153" t="s">
        <v>33</v>
      </c>
      <c r="F153" t="s">
        <v>30</v>
      </c>
      <c r="G153">
        <v>0</v>
      </c>
      <c r="H153">
        <f>IF(G153=0,0.0000001,$G153)*((INDEX($N$7:$N$29,MATCH($A153,$H$7:$H$29,0))/($G153+0.00001))^((H$33-$G$33)/($Y$33-$G$33)))</f>
        <v>1.2915496650148837E-7</v>
      </c>
      <c r="I153">
        <f>IF(H153=0,0.0000001,$G153)*((INDEX($N$7:$N$29,MATCH($A153,$H$7:$H$29,0))/($G153+0.00001))^((I$33-$G$33)/($Y$33-$G$33)))</f>
        <v>0</v>
      </c>
      <c r="J153">
        <f>IF(I153=0,0.0000001,$G153)*((INDEX($N$7:$N$29,MATCH($A153,$H$7:$H$29,0))/($G153+0.00001))^((J$33-$G$33)/($Y$33-$G$33)))</f>
        <v>2.1544346900318838E-7</v>
      </c>
      <c r="K153">
        <f>IF(J153=0,0.0000001,$G153)*((INDEX($N$7:$N$29,MATCH($A153,$H$7:$H$29,0))/($G153+0.00001))^((K$33-$G$33)/($Y$33-$G$33)))</f>
        <v>0</v>
      </c>
      <c r="L153">
        <f t="shared" ref="L153:Y153" si="323">IF(K153=0,0.0000001,K153)*((INDEX($L$7:$L$29,MATCH($A153,$H$7:$H$28,0))/IF(K153=0,0.0000001,K153))^((L$33-$K$33)/($Y$33-$K$33)))</f>
        <v>2.3913602153749675E-7</v>
      </c>
      <c r="M153">
        <f t="shared" si="323"/>
        <v>1.2073768826254454E-6</v>
      </c>
      <c r="N153">
        <f t="shared" si="323"/>
        <v>9.6817616355708969E-6</v>
      </c>
      <c r="O153">
        <f t="shared" si="323"/>
        <v>8.5727240831951875E-5</v>
      </c>
      <c r="P153">
        <f t="shared" si="323"/>
        <v>6.0089888678811732E-4</v>
      </c>
      <c r="Q153">
        <f t="shared" si="323"/>
        <v>2.6988893747058782E-3</v>
      </c>
      <c r="R153">
        <f t="shared" si="323"/>
        <v>7.3469577033026109E-3</v>
      </c>
      <c r="S153">
        <f t="shared" si="323"/>
        <v>1.30207097313783E-2</v>
      </c>
      <c r="T153">
        <f t="shared" si="323"/>
        <v>1.7157745907394672E-2</v>
      </c>
      <c r="U153">
        <f t="shared" si="323"/>
        <v>1.9143002814013585E-2</v>
      </c>
      <c r="V153">
        <f t="shared" si="323"/>
        <v>1.9813185054264333E-2</v>
      </c>
      <c r="W153">
        <f t="shared" si="323"/>
        <v>1.9973204692495656E-2</v>
      </c>
      <c r="X153">
        <f t="shared" si="323"/>
        <v>1.9998084857895417E-2</v>
      </c>
      <c r="Y153">
        <f t="shared" si="323"/>
        <v>0.02</v>
      </c>
      <c r="Z153">
        <f t="shared" ref="Z153:AN153" si="324">IF(Y153=0,0.0000001,$Y153)*((INDEX($M$7:$M$29,MATCH($A153,$H$7:$H$28,0))/IF(Y153=0,0.0000001,$Y153))^((Z$33-$Y$33)/($AN$33-$Y$33)))</f>
        <v>2.1742085468083198E-2</v>
      </c>
      <c r="AA153">
        <f t="shared" si="324"/>
        <v>2.3635914025071727E-2</v>
      </c>
      <c r="AB153">
        <f t="shared" si="324"/>
        <v>2.5694703142468786E-2</v>
      </c>
      <c r="AC153">
        <f t="shared" si="324"/>
        <v>2.7932821590029112E-2</v>
      </c>
      <c r="AD153">
        <f t="shared" si="324"/>
        <v>3.0365889718756627E-2</v>
      </c>
      <c r="AE153">
        <f t="shared" si="324"/>
        <v>3.3010888478979768E-2</v>
      </c>
      <c r="AF153">
        <f t="shared" si="324"/>
        <v>3.588627793436705E-2</v>
      </c>
      <c r="AG153">
        <f t="shared" si="324"/>
        <v>3.9012126099019821E-2</v>
      </c>
      <c r="AH153">
        <f t="shared" si="324"/>
        <v>4.2410248996826411E-2</v>
      </c>
      <c r="AI153">
        <f t="shared" si="324"/>
        <v>4.6104362920584466E-2</v>
      </c>
      <c r="AJ153">
        <f t="shared" si="324"/>
        <v>5.0120249953543666E-2</v>
      </c>
      <c r="AK153">
        <f t="shared" si="324"/>
        <v>5.4485937908581965E-2</v>
      </c>
      <c r="AL153">
        <f t="shared" si="324"/>
        <v>5.9231895940853159E-2</v>
      </c>
      <c r="AM153">
        <f t="shared" si="324"/>
        <v>6.4391247199131973E-2</v>
      </c>
      <c r="AN153">
        <f t="shared" si="324"/>
        <v>7.0000000000000007E-2</v>
      </c>
      <c r="AO153">
        <f t="shared" si="300"/>
        <v>7.0000000000000007E-2</v>
      </c>
      <c r="AP153">
        <f t="shared" ref="AP153:BH153" si="325">IF(AO153=0,0.0000001,$G153)*((INDEX($N$7:$N$29,MATCH($A153,$H$7:$H$29,0))/($G153+0.00001))^((AP$33-$G$33)/($Y$33-$G$33)))</f>
        <v>0</v>
      </c>
      <c r="AQ153">
        <f t="shared" si="325"/>
        <v>1E-3</v>
      </c>
      <c r="AR153">
        <f t="shared" si="325"/>
        <v>0</v>
      </c>
      <c r="AS153">
        <f t="shared" si="325"/>
        <v>1.6681005372000592E-3</v>
      </c>
      <c r="AT153">
        <f t="shared" si="325"/>
        <v>0</v>
      </c>
      <c r="AU153">
        <f t="shared" si="325"/>
        <v>2.7825594022071291E-3</v>
      </c>
      <c r="AV153">
        <f t="shared" si="325"/>
        <v>0</v>
      </c>
      <c r="AW153">
        <f t="shared" si="325"/>
        <v>4.6415888336127833E-3</v>
      </c>
      <c r="AX153">
        <f t="shared" si="325"/>
        <v>0</v>
      </c>
      <c r="AY153">
        <f t="shared" si="325"/>
        <v>7.7426368268112885E-3</v>
      </c>
      <c r="AZ153">
        <f t="shared" si="325"/>
        <v>0</v>
      </c>
      <c r="BA153">
        <f t="shared" si="325"/>
        <v>1.2915496650148838E-2</v>
      </c>
      <c r="BB153">
        <f t="shared" si="325"/>
        <v>0</v>
      </c>
      <c r="BC153">
        <f t="shared" si="325"/>
        <v>2.154434690031886E-2</v>
      </c>
      <c r="BD153">
        <f t="shared" si="325"/>
        <v>0</v>
      </c>
      <c r="BE153">
        <f t="shared" si="325"/>
        <v>3.5938136638046292E-2</v>
      </c>
      <c r="BF153">
        <f t="shared" si="325"/>
        <v>0</v>
      </c>
      <c r="BG153">
        <f t="shared" si="325"/>
        <v>5.9948425031894209E-2</v>
      </c>
      <c r="BH153">
        <f t="shared" si="325"/>
        <v>0</v>
      </c>
      <c r="BK153">
        <f>G153</f>
        <v>0</v>
      </c>
      <c r="BL153">
        <f t="shared" si="192"/>
        <v>0</v>
      </c>
      <c r="BM153">
        <f t="shared" si="193"/>
        <v>0</v>
      </c>
      <c r="BN153">
        <f t="shared" si="288"/>
        <v>0.11</v>
      </c>
      <c r="BO153">
        <f t="shared" si="270"/>
        <v>0.56000000000000005</v>
      </c>
      <c r="BP153" t="str">
        <f t="shared" si="188"/>
        <v>-LT-Total</v>
      </c>
    </row>
    <row r="154" spans="1:68" hidden="1" x14ac:dyDescent="0.25">
      <c r="A154" t="str">
        <f t="shared" si="185"/>
        <v>freight-LT-G</v>
      </c>
      <c r="B154" s="1">
        <v>120</v>
      </c>
      <c r="C154" t="s">
        <v>40</v>
      </c>
      <c r="D154" t="s">
        <v>36</v>
      </c>
      <c r="E154" t="s">
        <v>33</v>
      </c>
      <c r="F154" t="s">
        <v>47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f t="shared" ref="M154:AN154" si="326">1-(M153+M439)</f>
        <v>0.99714804286350034</v>
      </c>
      <c r="N154">
        <f t="shared" si="326"/>
        <v>0.99432993269809589</v>
      </c>
      <c r="O154">
        <f t="shared" si="326"/>
        <v>0.98830197881638882</v>
      </c>
      <c r="P154">
        <f t="shared" si="326"/>
        <v>0.97734173042555594</v>
      </c>
      <c r="Q154">
        <f t="shared" si="326"/>
        <v>0.96111838339443301</v>
      </c>
      <c r="R154">
        <f t="shared" si="326"/>
        <v>0.94232620148426127</v>
      </c>
      <c r="S154">
        <f t="shared" si="326"/>
        <v>0.92620995966208663</v>
      </c>
      <c r="T154">
        <f t="shared" si="326"/>
        <v>0.91628971703883177</v>
      </c>
      <c r="U154">
        <f t="shared" si="326"/>
        <v>0.91185981615950773</v>
      </c>
      <c r="V154">
        <f t="shared" si="326"/>
        <v>0.91040292455671423</v>
      </c>
      <c r="W154">
        <f t="shared" si="326"/>
        <v>0.91005770903573702</v>
      </c>
      <c r="X154">
        <f t="shared" si="326"/>
        <v>0.91000412371843198</v>
      </c>
      <c r="Y154">
        <f t="shared" si="326"/>
        <v>0.91</v>
      </c>
      <c r="Z154">
        <f t="shared" si="326"/>
        <v>0.90112621140991001</v>
      </c>
      <c r="AA154">
        <f t="shared" si="326"/>
        <v>0.89137409131062273</v>
      </c>
      <c r="AB154">
        <f t="shared" si="326"/>
        <v>0.88065639633198611</v>
      </c>
      <c r="AC154">
        <f t="shared" si="326"/>
        <v>0.86887718993798968</v>
      </c>
      <c r="AD154">
        <f t="shared" si="326"/>
        <v>0.85593097376718397</v>
      </c>
      <c r="AE154">
        <f t="shared" si="326"/>
        <v>0.84170173195468534</v>
      </c>
      <c r="AF154">
        <f t="shared" si="326"/>
        <v>0.8260618796992798</v>
      </c>
      <c r="AG154">
        <f t="shared" si="326"/>
        <v>0.8088711064602998</v>
      </c>
      <c r="AH154">
        <f t="shared" si="326"/>
        <v>0.7899751032015464</v>
      </c>
      <c r="AI154">
        <f t="shared" si="326"/>
        <v>0.76920416203463216</v>
      </c>
      <c r="AJ154">
        <f t="shared" si="326"/>
        <v>0.74637163544188845</v>
      </c>
      <c r="AK154">
        <f t="shared" si="326"/>
        <v>0.72127224096857723</v>
      </c>
      <c r="AL154">
        <f t="shared" si="326"/>
        <v>0.69368019585364527</v>
      </c>
      <c r="AM154">
        <f t="shared" si="326"/>
        <v>0.66334716450451936</v>
      </c>
      <c r="AN154">
        <f t="shared" si="326"/>
        <v>0.62999999999999989</v>
      </c>
      <c r="AO154">
        <f t="shared" si="300"/>
        <v>0.62999999999999989</v>
      </c>
      <c r="AP154">
        <f t="shared" ref="AP154:BH154" si="327">AO154</f>
        <v>0.62999999999999989</v>
      </c>
      <c r="AQ154">
        <f t="shared" si="327"/>
        <v>0.62999999999999989</v>
      </c>
      <c r="AR154">
        <f t="shared" si="327"/>
        <v>0.62999999999999989</v>
      </c>
      <c r="AS154">
        <f t="shared" si="327"/>
        <v>0.62999999999999989</v>
      </c>
      <c r="AT154">
        <f t="shared" si="327"/>
        <v>0.62999999999999989</v>
      </c>
      <c r="AU154">
        <f t="shared" si="327"/>
        <v>0.62999999999999989</v>
      </c>
      <c r="AV154">
        <f t="shared" si="327"/>
        <v>0.62999999999999989</v>
      </c>
      <c r="AW154">
        <f t="shared" si="327"/>
        <v>0.62999999999999989</v>
      </c>
      <c r="AX154">
        <f t="shared" si="327"/>
        <v>0.62999999999999989</v>
      </c>
      <c r="AY154">
        <f t="shared" si="327"/>
        <v>0.62999999999999989</v>
      </c>
      <c r="AZ154">
        <f t="shared" si="327"/>
        <v>0.62999999999999989</v>
      </c>
      <c r="BA154">
        <f t="shared" si="327"/>
        <v>0.62999999999999989</v>
      </c>
      <c r="BB154">
        <f t="shared" si="327"/>
        <v>0.62999999999999989</v>
      </c>
      <c r="BC154">
        <f t="shared" si="327"/>
        <v>0.62999999999999989</v>
      </c>
      <c r="BD154">
        <f t="shared" si="327"/>
        <v>0.62999999999999989</v>
      </c>
      <c r="BE154">
        <f t="shared" si="327"/>
        <v>0.62999999999999989</v>
      </c>
      <c r="BF154">
        <f t="shared" si="327"/>
        <v>0.62999999999999989</v>
      </c>
      <c r="BG154">
        <f t="shared" si="327"/>
        <v>0.62999999999999989</v>
      </c>
      <c r="BH154">
        <f t="shared" si="327"/>
        <v>0.62999999999999989</v>
      </c>
      <c r="BK154">
        <f t="shared" ref="BK154:BK161" si="328">K154</f>
        <v>1</v>
      </c>
      <c r="BL154">
        <f t="shared" si="192"/>
        <v>0.89</v>
      </c>
      <c r="BM154">
        <f t="shared" si="193"/>
        <v>0.39159999999999995</v>
      </c>
      <c r="BN154">
        <f t="shared" si="288"/>
        <v>0.11</v>
      </c>
      <c r="BO154">
        <f t="shared" si="270"/>
        <v>0.56000000000000005</v>
      </c>
      <c r="BP154" t="str">
        <f t="shared" si="188"/>
        <v>-LT-Total</v>
      </c>
    </row>
    <row r="155" spans="1:68" hidden="1" x14ac:dyDescent="0.25">
      <c r="A155" t="str">
        <f t="shared" si="185"/>
        <v>freight-LT-LPG</v>
      </c>
      <c r="B155" s="1">
        <v>121</v>
      </c>
      <c r="C155" t="s">
        <v>40</v>
      </c>
      <c r="D155" t="s">
        <v>36</v>
      </c>
      <c r="E155" t="s">
        <v>33</v>
      </c>
      <c r="F155" t="s">
        <v>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e">
        <f t="shared" ref="M155:Y156" si="329">($K155*(($BL155/($K155))^((M$33-$K$33)/($BL$33-$K$33))))</f>
        <v>#DIV/0!</v>
      </c>
      <c r="N155" t="e">
        <f t="shared" si="329"/>
        <v>#DIV/0!</v>
      </c>
      <c r="O155" t="e">
        <f t="shared" si="329"/>
        <v>#DIV/0!</v>
      </c>
      <c r="P155" t="e">
        <f t="shared" si="329"/>
        <v>#DIV/0!</v>
      </c>
      <c r="Q155" t="e">
        <f t="shared" si="329"/>
        <v>#DIV/0!</v>
      </c>
      <c r="R155" t="e">
        <f t="shared" si="329"/>
        <v>#DIV/0!</v>
      </c>
      <c r="S155" t="e">
        <f t="shared" si="329"/>
        <v>#DIV/0!</v>
      </c>
      <c r="T155" t="e">
        <f t="shared" si="329"/>
        <v>#DIV/0!</v>
      </c>
      <c r="U155" t="e">
        <f t="shared" si="329"/>
        <v>#DIV/0!</v>
      </c>
      <c r="V155" t="e">
        <f t="shared" si="329"/>
        <v>#DIV/0!</v>
      </c>
      <c r="W155" t="e">
        <f t="shared" si="329"/>
        <v>#DIV/0!</v>
      </c>
      <c r="X155" t="e">
        <f t="shared" si="329"/>
        <v>#DIV/0!</v>
      </c>
      <c r="Y155" t="e">
        <f t="shared" si="329"/>
        <v>#DIV/0!</v>
      </c>
      <c r="Z155" t="e">
        <f t="shared" ref="Z155:AN156" si="330">($Y155*(($BM155/($Y155))^((Z$33-$Y$33)/($BM$33-$Y$33))))</f>
        <v>#DIV/0!</v>
      </c>
      <c r="AA155" t="e">
        <f t="shared" si="330"/>
        <v>#DIV/0!</v>
      </c>
      <c r="AB155" t="e">
        <f t="shared" si="330"/>
        <v>#DIV/0!</v>
      </c>
      <c r="AC155" t="e">
        <f t="shared" si="330"/>
        <v>#DIV/0!</v>
      </c>
      <c r="AD155" t="e">
        <f t="shared" si="330"/>
        <v>#DIV/0!</v>
      </c>
      <c r="AE155" t="e">
        <f t="shared" si="330"/>
        <v>#DIV/0!</v>
      </c>
      <c r="AF155" t="e">
        <f t="shared" si="330"/>
        <v>#DIV/0!</v>
      </c>
      <c r="AG155" t="e">
        <f t="shared" si="330"/>
        <v>#DIV/0!</v>
      </c>
      <c r="AH155" t="e">
        <f t="shared" si="330"/>
        <v>#DIV/0!</v>
      </c>
      <c r="AI155" t="e">
        <f t="shared" si="330"/>
        <v>#DIV/0!</v>
      </c>
      <c r="AJ155" t="e">
        <f t="shared" si="330"/>
        <v>#DIV/0!</v>
      </c>
      <c r="AK155" t="e">
        <f t="shared" si="330"/>
        <v>#DIV/0!</v>
      </c>
      <c r="AL155" t="e">
        <f t="shared" si="330"/>
        <v>#DIV/0!</v>
      </c>
      <c r="AM155" t="e">
        <f t="shared" si="330"/>
        <v>#DIV/0!</v>
      </c>
      <c r="AN155" t="e">
        <f t="shared" si="330"/>
        <v>#DIV/0!</v>
      </c>
      <c r="AO155" t="e">
        <f t="shared" si="300"/>
        <v>#DIV/0!</v>
      </c>
      <c r="AP155" t="e">
        <f t="shared" ref="AP155:BH155" si="331">AO155</f>
        <v>#DIV/0!</v>
      </c>
      <c r="AQ155" t="e">
        <f t="shared" si="331"/>
        <v>#DIV/0!</v>
      </c>
      <c r="AR155" t="e">
        <f t="shared" si="331"/>
        <v>#DIV/0!</v>
      </c>
      <c r="AS155" t="e">
        <f t="shared" si="331"/>
        <v>#DIV/0!</v>
      </c>
      <c r="AT155" t="e">
        <f t="shared" si="331"/>
        <v>#DIV/0!</v>
      </c>
      <c r="AU155" t="e">
        <f t="shared" si="331"/>
        <v>#DIV/0!</v>
      </c>
      <c r="AV155" t="e">
        <f t="shared" si="331"/>
        <v>#DIV/0!</v>
      </c>
      <c r="AW155" t="e">
        <f t="shared" si="331"/>
        <v>#DIV/0!</v>
      </c>
      <c r="AX155" t="e">
        <f t="shared" si="331"/>
        <v>#DIV/0!</v>
      </c>
      <c r="AY155" t="e">
        <f t="shared" si="331"/>
        <v>#DIV/0!</v>
      </c>
      <c r="AZ155" t="e">
        <f t="shared" si="331"/>
        <v>#DIV/0!</v>
      </c>
      <c r="BA155" t="e">
        <f t="shared" si="331"/>
        <v>#DIV/0!</v>
      </c>
      <c r="BB155" t="e">
        <f t="shared" si="331"/>
        <v>#DIV/0!</v>
      </c>
      <c r="BC155" t="e">
        <f t="shared" si="331"/>
        <v>#DIV/0!</v>
      </c>
      <c r="BD155" t="e">
        <f t="shared" si="331"/>
        <v>#DIV/0!</v>
      </c>
      <c r="BE155" t="e">
        <f t="shared" si="331"/>
        <v>#DIV/0!</v>
      </c>
      <c r="BF155" t="e">
        <f t="shared" si="331"/>
        <v>#DIV/0!</v>
      </c>
      <c r="BG155" t="e">
        <f t="shared" si="331"/>
        <v>#DIV/0!</v>
      </c>
      <c r="BH155" t="e">
        <f t="shared" si="331"/>
        <v>#DIV/0!</v>
      </c>
      <c r="BK155">
        <f t="shared" si="328"/>
        <v>0</v>
      </c>
      <c r="BL155">
        <f t="shared" si="192"/>
        <v>0</v>
      </c>
      <c r="BM155">
        <f t="shared" si="193"/>
        <v>0</v>
      </c>
      <c r="BN155">
        <f t="shared" si="288"/>
        <v>0.11</v>
      </c>
      <c r="BO155">
        <f t="shared" si="270"/>
        <v>0.56000000000000005</v>
      </c>
      <c r="BP155" t="str">
        <f t="shared" si="188"/>
        <v>-LT-Total</v>
      </c>
    </row>
    <row r="156" spans="1:68" hidden="1" x14ac:dyDescent="0.25">
      <c r="A156" t="str">
        <f t="shared" si="185"/>
        <v>freight-LT-PHEVG</v>
      </c>
      <c r="B156" s="1">
        <v>122</v>
      </c>
      <c r="C156" t="s">
        <v>40</v>
      </c>
      <c r="D156" t="s">
        <v>36</v>
      </c>
      <c r="E156" t="s">
        <v>33</v>
      </c>
      <c r="F156" t="s">
        <v>31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e">
        <f t="shared" si="329"/>
        <v>#DIV/0!</v>
      </c>
      <c r="N156" t="e">
        <f t="shared" si="329"/>
        <v>#DIV/0!</v>
      </c>
      <c r="O156" t="e">
        <f t="shared" si="329"/>
        <v>#DIV/0!</v>
      </c>
      <c r="P156" t="e">
        <f t="shared" si="329"/>
        <v>#DIV/0!</v>
      </c>
      <c r="Q156" t="e">
        <f t="shared" si="329"/>
        <v>#DIV/0!</v>
      </c>
      <c r="R156" t="e">
        <f t="shared" si="329"/>
        <v>#DIV/0!</v>
      </c>
      <c r="S156" t="e">
        <f t="shared" si="329"/>
        <v>#DIV/0!</v>
      </c>
      <c r="T156" t="e">
        <f t="shared" si="329"/>
        <v>#DIV/0!</v>
      </c>
      <c r="U156" t="e">
        <f t="shared" si="329"/>
        <v>#DIV/0!</v>
      </c>
      <c r="V156" t="e">
        <f t="shared" si="329"/>
        <v>#DIV/0!</v>
      </c>
      <c r="W156" t="e">
        <f t="shared" si="329"/>
        <v>#DIV/0!</v>
      </c>
      <c r="X156" t="e">
        <f t="shared" si="329"/>
        <v>#DIV/0!</v>
      </c>
      <c r="Y156" t="e">
        <f t="shared" si="329"/>
        <v>#DIV/0!</v>
      </c>
      <c r="Z156" t="e">
        <f t="shared" si="330"/>
        <v>#DIV/0!</v>
      </c>
      <c r="AA156" t="e">
        <f t="shared" si="330"/>
        <v>#DIV/0!</v>
      </c>
      <c r="AB156" t="e">
        <f t="shared" si="330"/>
        <v>#DIV/0!</v>
      </c>
      <c r="AC156" t="e">
        <f t="shared" si="330"/>
        <v>#DIV/0!</v>
      </c>
      <c r="AD156" t="e">
        <f t="shared" si="330"/>
        <v>#DIV/0!</v>
      </c>
      <c r="AE156" t="e">
        <f t="shared" si="330"/>
        <v>#DIV/0!</v>
      </c>
      <c r="AF156" t="e">
        <f t="shared" si="330"/>
        <v>#DIV/0!</v>
      </c>
      <c r="AG156" t="e">
        <f t="shared" si="330"/>
        <v>#DIV/0!</v>
      </c>
      <c r="AH156" t="e">
        <f t="shared" si="330"/>
        <v>#DIV/0!</v>
      </c>
      <c r="AI156" t="e">
        <f t="shared" si="330"/>
        <v>#DIV/0!</v>
      </c>
      <c r="AJ156" t="e">
        <f t="shared" si="330"/>
        <v>#DIV/0!</v>
      </c>
      <c r="AK156" t="e">
        <f t="shared" si="330"/>
        <v>#DIV/0!</v>
      </c>
      <c r="AL156" t="e">
        <f t="shared" si="330"/>
        <v>#DIV/0!</v>
      </c>
      <c r="AM156" t="e">
        <f t="shared" si="330"/>
        <v>#DIV/0!</v>
      </c>
      <c r="AN156" t="e">
        <f t="shared" si="330"/>
        <v>#DIV/0!</v>
      </c>
      <c r="AO156" t="e">
        <f t="shared" si="300"/>
        <v>#DIV/0!</v>
      </c>
      <c r="AP156" t="e">
        <f t="shared" ref="AP156:BH156" si="332">AO156</f>
        <v>#DIV/0!</v>
      </c>
      <c r="AQ156" t="e">
        <f t="shared" si="332"/>
        <v>#DIV/0!</v>
      </c>
      <c r="AR156" t="e">
        <f t="shared" si="332"/>
        <v>#DIV/0!</v>
      </c>
      <c r="AS156" t="e">
        <f t="shared" si="332"/>
        <v>#DIV/0!</v>
      </c>
      <c r="AT156" t="e">
        <f t="shared" si="332"/>
        <v>#DIV/0!</v>
      </c>
      <c r="AU156" t="e">
        <f t="shared" si="332"/>
        <v>#DIV/0!</v>
      </c>
      <c r="AV156" t="e">
        <f t="shared" si="332"/>
        <v>#DIV/0!</v>
      </c>
      <c r="AW156" t="e">
        <f t="shared" si="332"/>
        <v>#DIV/0!</v>
      </c>
      <c r="AX156" t="e">
        <f t="shared" si="332"/>
        <v>#DIV/0!</v>
      </c>
      <c r="AY156" t="e">
        <f t="shared" si="332"/>
        <v>#DIV/0!</v>
      </c>
      <c r="AZ156" t="e">
        <f t="shared" si="332"/>
        <v>#DIV/0!</v>
      </c>
      <c r="BA156" t="e">
        <f t="shared" si="332"/>
        <v>#DIV/0!</v>
      </c>
      <c r="BB156" t="e">
        <f t="shared" si="332"/>
        <v>#DIV/0!</v>
      </c>
      <c r="BC156" t="e">
        <f t="shared" si="332"/>
        <v>#DIV/0!</v>
      </c>
      <c r="BD156" t="e">
        <f t="shared" si="332"/>
        <v>#DIV/0!</v>
      </c>
      <c r="BE156" t="e">
        <f t="shared" si="332"/>
        <v>#DIV/0!</v>
      </c>
      <c r="BF156" t="e">
        <f t="shared" si="332"/>
        <v>#DIV/0!</v>
      </c>
      <c r="BG156" t="e">
        <f t="shared" si="332"/>
        <v>#DIV/0!</v>
      </c>
      <c r="BH156" t="e">
        <f t="shared" si="332"/>
        <v>#DIV/0!</v>
      </c>
      <c r="BK156">
        <f t="shared" si="328"/>
        <v>0</v>
      </c>
      <c r="BL156">
        <f t="shared" si="192"/>
        <v>0</v>
      </c>
      <c r="BM156">
        <f t="shared" si="193"/>
        <v>0</v>
      </c>
      <c r="BN156">
        <f t="shared" si="288"/>
        <v>0.11</v>
      </c>
      <c r="BO156">
        <f t="shared" si="270"/>
        <v>0.56000000000000005</v>
      </c>
      <c r="BP156" t="str">
        <f t="shared" si="188"/>
        <v>-LT-Total</v>
      </c>
    </row>
    <row r="157" spans="1:68" hidden="1" x14ac:dyDescent="0.25">
      <c r="A157" t="str">
        <f t="shared" si="185"/>
        <v>passenger-2W-BEV</v>
      </c>
      <c r="B157" s="1">
        <v>123</v>
      </c>
      <c r="C157" t="s">
        <v>40</v>
      </c>
      <c r="D157" t="s">
        <v>27</v>
      </c>
      <c r="E157" t="s">
        <v>35</v>
      </c>
      <c r="F157" t="s">
        <v>29</v>
      </c>
      <c r="G157">
        <v>5.7150321892423797E-3</v>
      </c>
      <c r="H157">
        <f>IF(G157=0,0.0000001,$G157)*((INDEX($N$7:$N$29,MATCH($A157,$H$7:$H$29,0))/($G157+0.00001))^((H$33-$G$33)/($Y$33-$G$33)))</f>
        <v>6.6993245521245227E-3</v>
      </c>
      <c r="I157">
        <f>IF(H157=0,0.0000001,$G157)*((INDEX($N$7:$N$29,MATCH($A157,$H$7:$H$29,0))/($G157+0.00001))^((I$33-$G$33)/($Y$33-$G$33)))</f>
        <v>7.8531402743766757E-3</v>
      </c>
      <c r="J157">
        <f>IF(I157=0,0.0000001,$G157)*((INDEX($N$7:$N$29,MATCH($A157,$H$7:$H$29,0))/($G157+0.00001))^((J$33-$G$33)/($Y$33-$G$33)))</f>
        <v>9.2056761378248673E-3</v>
      </c>
      <c r="K157">
        <f>IF(J157=0,0.0000001,$G157)*((INDEX($N$7:$N$29,MATCH($A157,$H$7:$H$29,0))/($G157+0.00001))^((K$33-$G$33)/($Y$33-$G$33)))</f>
        <v>1.0791157447043632E-2</v>
      </c>
      <c r="L157">
        <f t="shared" ref="L157:Y157" si="333">IF(K157=0,0.0000001,K157)*((INDEX($L$7:$L$29,MATCH($A157,$H$7:$H$28,0))/IF(K157=0,0.0000001,K157))^((L$33-$K$33)/($Y$33-$K$33)))</f>
        <v>1.3293420449410655E-2</v>
      </c>
      <c r="M157">
        <f t="shared" si="333"/>
        <v>1.9581041027607136E-2</v>
      </c>
      <c r="N157">
        <f t="shared" si="333"/>
        <v>3.2217488435456111E-2</v>
      </c>
      <c r="O157">
        <f t="shared" si="333"/>
        <v>5.4280705718019968E-2</v>
      </c>
      <c r="P157">
        <f t="shared" si="333"/>
        <v>8.648198864888762E-2</v>
      </c>
      <c r="Q157">
        <f t="shared" si="333"/>
        <v>0.12387120993015231</v>
      </c>
      <c r="R157">
        <f t="shared" si="333"/>
        <v>0.15739835445782291</v>
      </c>
      <c r="S157">
        <f t="shared" si="333"/>
        <v>0.18048694428816736</v>
      </c>
      <c r="T157">
        <f t="shared" si="333"/>
        <v>0.19280001611504258</v>
      </c>
      <c r="U157">
        <f t="shared" si="333"/>
        <v>0.19791585513920995</v>
      </c>
      <c r="V157">
        <f t="shared" si="333"/>
        <v>0.19955155777991723</v>
      </c>
      <c r="W157">
        <f t="shared" si="333"/>
        <v>0.19993587517876152</v>
      </c>
      <c r="X157">
        <f t="shared" si="333"/>
        <v>0.19999541897364975</v>
      </c>
      <c r="Y157">
        <f t="shared" si="333"/>
        <v>0.19999999999999998</v>
      </c>
      <c r="Z157">
        <f t="shared" ref="Z157:AN157" si="334">IF(Y157=0,0.0000001,$Y157)*((INDEX($M$7:$M$29,MATCH($A157,$H$7:$H$28,0))/IF(Y157=0,0.0000001,$Y157))^((Z$33-$Y$33)/($AN$33-$Y$33)))</f>
        <v>0.21842319065401664</v>
      </c>
      <c r="AA157">
        <f t="shared" si="334"/>
        <v>0.23854345107740454</v>
      </c>
      <c r="AB157">
        <f t="shared" si="334"/>
        <v>0.26051710846973519</v>
      </c>
      <c r="AC157">
        <f t="shared" si="334"/>
        <v>0.28451489025959054</v>
      </c>
      <c r="AD157">
        <f t="shared" si="334"/>
        <v>0.31072325059538586</v>
      </c>
      <c r="AE157">
        <f t="shared" si="334"/>
        <v>0.33934581902715882</v>
      </c>
      <c r="AF157">
        <f t="shared" si="334"/>
        <v>0.37060498263506275</v>
      </c>
      <c r="AG157">
        <f t="shared" si="334"/>
        <v>0.40474361389713426</v>
      </c>
      <c r="AH157">
        <f t="shared" si="334"/>
        <v>0.44202695772124734</v>
      </c>
      <c r="AI157">
        <f t="shared" si="334"/>
        <v>0.4827446923028148</v>
      </c>
      <c r="AJ157">
        <f t="shared" si="334"/>
        <v>0.52721317982036175</v>
      </c>
      <c r="AK157">
        <f t="shared" si="334"/>
        <v>0.57577792445606624</v>
      </c>
      <c r="AL157">
        <f t="shared" si="334"/>
        <v>0.62881625683920683</v>
      </c>
      <c r="AM157">
        <f t="shared" si="334"/>
        <v>0.68674026576967584</v>
      </c>
      <c r="AN157">
        <f t="shared" si="334"/>
        <v>0.75</v>
      </c>
      <c r="AO157">
        <f t="shared" si="300"/>
        <v>0.75</v>
      </c>
      <c r="AP157">
        <f t="shared" ref="AP157:BH157" si="335">IF(AO157=0,0.0000001,$G157)*((INDEX($N$7:$N$29,MATCH($A157,$H$7:$H$29,0))/($G157+0.00001))^((AP$33-$G$33)/($Y$33-$G$33)))</f>
        <v>1.487477749615715</v>
      </c>
      <c r="AQ157">
        <f t="shared" si="335"/>
        <v>1.7436640562580152</v>
      </c>
      <c r="AR157">
        <f t="shared" si="335"/>
        <v>2.0439729884172202</v>
      </c>
      <c r="AS157">
        <f t="shared" si="335"/>
        <v>2.3960037269707981</v>
      </c>
      <c r="AT157">
        <f t="shared" si="335"/>
        <v>2.8086642495718337</v>
      </c>
      <c r="AU157">
        <f t="shared" si="335"/>
        <v>3.2923967429701202</v>
      </c>
      <c r="AV157">
        <f t="shared" si="335"/>
        <v>3.8594418377962838</v>
      </c>
      <c r="AW157">
        <f t="shared" si="335"/>
        <v>4.5241483521500214</v>
      </c>
      <c r="AX157">
        <f t="shared" si="335"/>
        <v>5.3033363819128798</v>
      </c>
      <c r="AY157">
        <f t="shared" si="335"/>
        <v>6.2167229256208474</v>
      </c>
      <c r="AZ157">
        <f t="shared" si="335"/>
        <v>7.2874208141403694</v>
      </c>
      <c r="BA157">
        <f t="shared" si="335"/>
        <v>8.5425235703363231</v>
      </c>
      <c r="BB157">
        <f t="shared" si="335"/>
        <v>10.013790998339642</v>
      </c>
      <c r="BC157">
        <f t="shared" si="335"/>
        <v>11.738452850938984</v>
      </c>
      <c r="BD157">
        <f t="shared" si="335"/>
        <v>13.760150911534346</v>
      </c>
      <c r="BE157">
        <f t="shared" si="335"/>
        <v>16.1300433296074</v>
      </c>
      <c r="BF157">
        <f t="shared" si="335"/>
        <v>18.908099154415513</v>
      </c>
      <c r="BG157">
        <f t="shared" si="335"/>
        <v>22.164615824495133</v>
      </c>
      <c r="BH157">
        <f t="shared" si="335"/>
        <v>25.981998012356367</v>
      </c>
      <c r="BK157">
        <f t="shared" si="328"/>
        <v>1.0791157447043632E-2</v>
      </c>
      <c r="BL157">
        <f t="shared" si="192"/>
        <v>8.6329259576349068E-3</v>
      </c>
      <c r="BM157">
        <f t="shared" si="193"/>
        <v>2.1582314894087267E-3</v>
      </c>
      <c r="BN157">
        <f t="shared" si="288"/>
        <v>0.2</v>
      </c>
      <c r="BO157">
        <f t="shared" si="270"/>
        <v>0.75</v>
      </c>
      <c r="BP157" t="str">
        <f t="shared" si="188"/>
        <v>-2W-Total</v>
      </c>
    </row>
    <row r="158" spans="1:68" hidden="1" x14ac:dyDescent="0.25">
      <c r="A158" t="str">
        <f t="shared" si="185"/>
        <v>passenger-2W-G</v>
      </c>
      <c r="B158" s="1">
        <v>124</v>
      </c>
      <c r="C158" t="s">
        <v>40</v>
      </c>
      <c r="D158" t="s">
        <v>27</v>
      </c>
      <c r="E158" t="s">
        <v>35</v>
      </c>
      <c r="F158" t="s">
        <v>47</v>
      </c>
      <c r="G158">
        <v>0.9942849678107577</v>
      </c>
      <c r="H158">
        <v>0.99142689175020815</v>
      </c>
      <c r="I158">
        <v>0.98856844228149354</v>
      </c>
      <c r="J158">
        <v>0.98570961933143042</v>
      </c>
      <c r="K158">
        <v>0.98285099425743927</v>
      </c>
      <c r="L158">
        <v>0.97999218616235284</v>
      </c>
      <c r="M158">
        <f t="shared" ref="M158:Y158" si="336">($K158*(($BL158/($K158))^((M$33-$K$33)/($BL$33-$K$33))))</f>
        <v>0.95201412876604685</v>
      </c>
      <c r="N158">
        <f t="shared" si="336"/>
        <v>0.93696042991045203</v>
      </c>
      <c r="O158">
        <f t="shared" si="336"/>
        <v>0.92214476727972772</v>
      </c>
      <c r="P158">
        <f t="shared" si="336"/>
        <v>0.90756337693220801</v>
      </c>
      <c r="Q158">
        <f t="shared" si="336"/>
        <v>0.89321255444345726</v>
      </c>
      <c r="R158">
        <f t="shared" si="336"/>
        <v>0.87908865396515579</v>
      </c>
      <c r="S158">
        <f t="shared" si="336"/>
        <v>0.86518808729886665</v>
      </c>
      <c r="T158">
        <f t="shared" si="336"/>
        <v>0.85150732298444753</v>
      </c>
      <c r="U158">
        <f t="shared" si="336"/>
        <v>0.83804288540287919</v>
      </c>
      <c r="V158">
        <f t="shared" si="336"/>
        <v>0.82479135389327796</v>
      </c>
      <c r="W158">
        <f t="shared" si="336"/>
        <v>0.8117493618838727</v>
      </c>
      <c r="X158">
        <f t="shared" si="336"/>
        <v>0.79891359603672096</v>
      </c>
      <c r="Y158">
        <f t="shared" si="336"/>
        <v>0.78628079540595142</v>
      </c>
      <c r="Z158">
        <f t="shared" ref="Z158:AN158" si="337">($Y158*(($BM158/($Y158))^((Z$33-$Y$33)/($BM$33-$Y$33))))</f>
        <v>0.71686988349304814</v>
      </c>
      <c r="AA158">
        <f t="shared" si="337"/>
        <v>0.65358639415072084</v>
      </c>
      <c r="AB158">
        <f t="shared" si="337"/>
        <v>0.59588941376288673</v>
      </c>
      <c r="AC158">
        <f t="shared" si="337"/>
        <v>0.54328577922139598</v>
      </c>
      <c r="AD158">
        <f t="shared" si="337"/>
        <v>0.49532586263002115</v>
      </c>
      <c r="AE158">
        <f t="shared" si="337"/>
        <v>0.45159972812428834</v>
      </c>
      <c r="AF158">
        <f t="shared" si="337"/>
        <v>0.41173362795769025</v>
      </c>
      <c r="AG158">
        <f t="shared" si="337"/>
        <v>0.37538680790468837</v>
      </c>
      <c r="AH158">
        <f t="shared" si="337"/>
        <v>0.34224859467478774</v>
      </c>
      <c r="AI158">
        <f t="shared" si="337"/>
        <v>0.31203574044244997</v>
      </c>
      <c r="AJ158">
        <f t="shared" si="337"/>
        <v>0.28449000179529632</v>
      </c>
      <c r="AK158">
        <f t="shared" si="337"/>
        <v>0.25937593240673917</v>
      </c>
      <c r="AL158">
        <f t="shared" si="337"/>
        <v>0.23647887056598002</v>
      </c>
      <c r="AM158">
        <f t="shared" si="337"/>
        <v>0.21560310436385174</v>
      </c>
      <c r="AN158">
        <f t="shared" si="337"/>
        <v>0.19657019885148785</v>
      </c>
      <c r="AO158">
        <f t="shared" si="300"/>
        <v>0.19657019885148785</v>
      </c>
      <c r="AP158">
        <f t="shared" ref="AP158:BH158" si="338">AO158</f>
        <v>0.19657019885148785</v>
      </c>
      <c r="AQ158">
        <f t="shared" si="338"/>
        <v>0.19657019885148785</v>
      </c>
      <c r="AR158">
        <f t="shared" si="338"/>
        <v>0.19657019885148785</v>
      </c>
      <c r="AS158">
        <f t="shared" si="338"/>
        <v>0.19657019885148785</v>
      </c>
      <c r="AT158">
        <f t="shared" si="338"/>
        <v>0.19657019885148785</v>
      </c>
      <c r="AU158">
        <f t="shared" si="338"/>
        <v>0.19657019885148785</v>
      </c>
      <c r="AV158">
        <f t="shared" si="338"/>
        <v>0.19657019885148785</v>
      </c>
      <c r="AW158">
        <f t="shared" si="338"/>
        <v>0.19657019885148785</v>
      </c>
      <c r="AX158">
        <f t="shared" si="338"/>
        <v>0.19657019885148785</v>
      </c>
      <c r="AY158">
        <f t="shared" si="338"/>
        <v>0.19657019885148785</v>
      </c>
      <c r="AZ158">
        <f t="shared" si="338"/>
        <v>0.19657019885148785</v>
      </c>
      <c r="BA158">
        <f t="shared" si="338"/>
        <v>0.19657019885148785</v>
      </c>
      <c r="BB158">
        <f t="shared" si="338"/>
        <v>0.19657019885148785</v>
      </c>
      <c r="BC158">
        <f t="shared" si="338"/>
        <v>0.19657019885148785</v>
      </c>
      <c r="BD158">
        <f t="shared" si="338"/>
        <v>0.19657019885148785</v>
      </c>
      <c r="BE158">
        <f t="shared" si="338"/>
        <v>0.19657019885148785</v>
      </c>
      <c r="BF158">
        <f t="shared" si="338"/>
        <v>0.19657019885148785</v>
      </c>
      <c r="BG158">
        <f t="shared" si="338"/>
        <v>0.19657019885148785</v>
      </c>
      <c r="BH158">
        <f t="shared" si="338"/>
        <v>0.19657019885148785</v>
      </c>
      <c r="BK158">
        <f t="shared" si="328"/>
        <v>0.98285099425743927</v>
      </c>
      <c r="BL158">
        <f t="shared" si="192"/>
        <v>0.78628079540595142</v>
      </c>
      <c r="BM158">
        <f t="shared" si="193"/>
        <v>0.19657019885148785</v>
      </c>
      <c r="BN158">
        <f t="shared" si="288"/>
        <v>0.2</v>
      </c>
      <c r="BO158">
        <f t="shared" si="270"/>
        <v>0.75</v>
      </c>
      <c r="BP158" t="str">
        <f t="shared" si="188"/>
        <v>-2W-Total</v>
      </c>
    </row>
    <row r="159" spans="1:68" hidden="1" x14ac:dyDescent="0.25">
      <c r="A159" t="str">
        <f t="shared" si="185"/>
        <v>passenger-BUS-BEV</v>
      </c>
      <c r="B159" s="1">
        <v>125</v>
      </c>
      <c r="C159" t="s">
        <v>40</v>
      </c>
      <c r="D159" t="s">
        <v>27</v>
      </c>
      <c r="E159" t="s">
        <v>34</v>
      </c>
      <c r="F159" t="s">
        <v>29</v>
      </c>
      <c r="G159">
        <v>1.147905342619578E-2</v>
      </c>
      <c r="H159">
        <f>IF(G159=0,0.0000001,$G159)*((INDEX($N$7:$N$29,MATCH($A159,$H$7:$H$29,0))/($G159+0.00001))^((H$33-$G$33)/($Y$33-$G$33)))</f>
        <v>1.294531157706982E-2</v>
      </c>
      <c r="I159">
        <f>IF(H159=0,0.0000001,$G159)*((INDEX($N$7:$N$29,MATCH($A159,$H$7:$H$29,0))/($G159+0.00001))^((I$33-$G$33)/($Y$33-$G$33)))</f>
        <v>1.4598859819311355E-2</v>
      </c>
      <c r="J159">
        <f>IF(I159=0,0.0000001,$G159)*((INDEX($N$7:$N$29,MATCH($A159,$H$7:$H$29,0))/($G159+0.00001))^((J$33-$G$33)/($Y$33-$G$33)))</f>
        <v>1.6463621347007004E-2</v>
      </c>
      <c r="K159">
        <f>IF(J159=0,0.0000001,$G159)*((INDEX($N$7:$N$29,MATCH($A159,$H$7:$H$29,0))/($G159+0.00001))^((K$33-$G$33)/($Y$33-$G$33)))</f>
        <v>1.8566575144387577E-2</v>
      </c>
      <c r="L159">
        <f t="shared" ref="L159:Y159" si="339">IF(K159=0,0.0000001,K159)*((INDEX($L$7:$L$29,MATCH($A159,$H$7:$H$28,0))/IF(K159=0,0.0000001,K159))^((L$33-$K$33)/($Y$33-$K$33)))</f>
        <v>2.2002264694089474E-2</v>
      </c>
      <c r="M159">
        <f t="shared" si="339"/>
        <v>3.0158164159691293E-2</v>
      </c>
      <c r="N159">
        <f t="shared" si="339"/>
        <v>4.5234252836121036E-2</v>
      </c>
      <c r="O159">
        <f t="shared" si="339"/>
        <v>6.916937811107228E-2</v>
      </c>
      <c r="P159">
        <f t="shared" si="339"/>
        <v>0.10106439982378583</v>
      </c>
      <c r="Q159">
        <f t="shared" si="339"/>
        <v>0.1354067763390519</v>
      </c>
      <c r="R159">
        <f t="shared" si="339"/>
        <v>0.16456413724688129</v>
      </c>
      <c r="S159">
        <f t="shared" si="339"/>
        <v>0.18396373774715369</v>
      </c>
      <c r="T159">
        <f t="shared" si="339"/>
        <v>0.19411831198199694</v>
      </c>
      <c r="U159">
        <f t="shared" si="339"/>
        <v>0.19830156492089437</v>
      </c>
      <c r="V159">
        <f t="shared" si="339"/>
        <v>0.19963482923615528</v>
      </c>
      <c r="W159">
        <f t="shared" si="339"/>
        <v>0.19994779188048928</v>
      </c>
      <c r="X159">
        <f t="shared" si="339"/>
        <v>0.19999627039656698</v>
      </c>
      <c r="Y159">
        <f t="shared" si="339"/>
        <v>0.20000000000000004</v>
      </c>
      <c r="Z159">
        <f t="shared" ref="Z159:AN159" si="340">IF(Y159=0,0.0000001,$Y159)*((INDEX($M$7:$M$29,MATCH($A159,$H$7:$H$28,0))/IF(Y159=0,0.0000001,$Y159))^((Z$33-$Y$33)/($AN$33-$Y$33)))</f>
        <v>0.21259807585790794</v>
      </c>
      <c r="AA159">
        <f t="shared" si="340"/>
        <v>0.22598970929242376</v>
      </c>
      <c r="AB159">
        <f t="shared" si="340"/>
        <v>0.24022488679628626</v>
      </c>
      <c r="AC159">
        <f t="shared" si="340"/>
        <v>0.25535674353037102</v>
      </c>
      <c r="AD159">
        <f t="shared" si="340"/>
        <v>0.27144176165949069</v>
      </c>
      <c r="AE159">
        <f t="shared" si="340"/>
        <v>0.28853998118144275</v>
      </c>
      <c r="AF159">
        <f t="shared" si="340"/>
        <v>0.30671522403625839</v>
      </c>
      <c r="AG159">
        <f t="shared" si="340"/>
        <v>0.3260353323321783</v>
      </c>
      <c r="AH159">
        <f t="shared" si="340"/>
        <v>0.34657242157757318</v>
      </c>
      <c r="AI159">
        <f t="shared" si="340"/>
        <v>0.36840314986403871</v>
      </c>
      <c r="AJ159">
        <f t="shared" si="340"/>
        <v>0.39160900400543547</v>
      </c>
      <c r="AK159">
        <f t="shared" si="340"/>
        <v>0.41627660370093655</v>
      </c>
      <c r="AL159">
        <f t="shared" si="340"/>
        <v>0.44249802485741985</v>
      </c>
      <c r="AM159">
        <f t="shared" si="340"/>
        <v>0.47037114327806073</v>
      </c>
      <c r="AN159">
        <f t="shared" si="340"/>
        <v>0.5</v>
      </c>
      <c r="AO159">
        <f t="shared" si="300"/>
        <v>0.5</v>
      </c>
      <c r="AP159">
        <f t="shared" ref="AP159:BH159" si="341">IF(AO159=0,0.0000001,$G159)*((INDEX($N$7:$N$29,MATCH($A159,$H$7:$H$29,0))/($G159+0.00001))^((AP$33-$G$33)/($Y$33-$G$33)))</f>
        <v>0.77113630227712615</v>
      </c>
      <c r="AQ159">
        <f t="shared" si="341"/>
        <v>0.86963613903791881</v>
      </c>
      <c r="AR159">
        <f t="shared" si="341"/>
        <v>0.98071769165523748</v>
      </c>
      <c r="AS159">
        <f t="shared" si="341"/>
        <v>1.1059880650654972</v>
      </c>
      <c r="AT159">
        <f t="shared" si="341"/>
        <v>1.2472596451307119</v>
      </c>
      <c r="AU159">
        <f t="shared" si="341"/>
        <v>1.4065763198624244</v>
      </c>
      <c r="AV159">
        <f t="shared" si="341"/>
        <v>1.5862430499708635</v>
      </c>
      <c r="AW159">
        <f t="shared" si="341"/>
        <v>1.7888592165599491</v>
      </c>
      <c r="AX159">
        <f t="shared" si="341"/>
        <v>2.0173562284356423</v>
      </c>
      <c r="AY159">
        <f t="shared" si="341"/>
        <v>2.2750399331224824</v>
      </c>
      <c r="AZ159">
        <f t="shared" si="341"/>
        <v>2.5656384451820471</v>
      </c>
      <c r="BA159">
        <f t="shared" si="341"/>
        <v>2.893356083803639</v>
      </c>
      <c r="BB159">
        <f t="shared" si="341"/>
        <v>3.2629342000250272</v>
      </c>
      <c r="BC159">
        <f t="shared" si="341"/>
        <v>3.6797197736189533</v>
      </c>
      <c r="BD159">
        <f t="shared" si="341"/>
        <v>4.1497427720909865</v>
      </c>
      <c r="BE159">
        <f t="shared" si="341"/>
        <v>4.6798033910026193</v>
      </c>
      <c r="BF159">
        <f t="shared" si="341"/>
        <v>5.2775704377946999</v>
      </c>
      <c r="BG159">
        <f t="shared" si="341"/>
        <v>5.9516922825078895</v>
      </c>
      <c r="BH159">
        <f t="shared" si="341"/>
        <v>6.7119219806123143</v>
      </c>
      <c r="BK159">
        <f t="shared" si="328"/>
        <v>1.8566575144387577E-2</v>
      </c>
      <c r="BL159">
        <f t="shared" si="192"/>
        <v>1.448192861262231E-2</v>
      </c>
      <c r="BM159">
        <f t="shared" si="193"/>
        <v>5.7927714450489243E-3</v>
      </c>
      <c r="BN159">
        <f t="shared" si="288"/>
        <v>0.22</v>
      </c>
      <c r="BO159">
        <f t="shared" si="270"/>
        <v>0.6</v>
      </c>
      <c r="BP159" t="str">
        <f t="shared" si="188"/>
        <v>-BUS-Total</v>
      </c>
    </row>
    <row r="160" spans="1:68" hidden="1" x14ac:dyDescent="0.25">
      <c r="A160" t="str">
        <f t="shared" si="185"/>
        <v>passenger-BUS-CNG</v>
      </c>
      <c r="B160" s="1">
        <v>126</v>
      </c>
      <c r="C160" t="s">
        <v>40</v>
      </c>
      <c r="D160" t="s">
        <v>27</v>
      </c>
      <c r="E160" t="s">
        <v>34</v>
      </c>
      <c r="F160" t="s">
        <v>45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e">
        <f t="shared" ref="M160:Y160" si="342">($K160*(($BL160/($K160))^((M$33-$K$33)/($BL$33-$K$33))))</f>
        <v>#DIV/0!</v>
      </c>
      <c r="N160" t="e">
        <f t="shared" si="342"/>
        <v>#DIV/0!</v>
      </c>
      <c r="O160" t="e">
        <f t="shared" si="342"/>
        <v>#DIV/0!</v>
      </c>
      <c r="P160" t="e">
        <f t="shared" si="342"/>
        <v>#DIV/0!</v>
      </c>
      <c r="Q160" t="e">
        <f t="shared" si="342"/>
        <v>#DIV/0!</v>
      </c>
      <c r="R160" t="e">
        <f t="shared" si="342"/>
        <v>#DIV/0!</v>
      </c>
      <c r="S160" t="e">
        <f t="shared" si="342"/>
        <v>#DIV/0!</v>
      </c>
      <c r="T160" t="e">
        <f t="shared" si="342"/>
        <v>#DIV/0!</v>
      </c>
      <c r="U160" t="e">
        <f t="shared" si="342"/>
        <v>#DIV/0!</v>
      </c>
      <c r="V160" t="e">
        <f t="shared" si="342"/>
        <v>#DIV/0!</v>
      </c>
      <c r="W160" t="e">
        <f t="shared" si="342"/>
        <v>#DIV/0!</v>
      </c>
      <c r="X160" t="e">
        <f t="shared" si="342"/>
        <v>#DIV/0!</v>
      </c>
      <c r="Y160" t="e">
        <f t="shared" si="342"/>
        <v>#DIV/0!</v>
      </c>
      <c r="Z160" t="e">
        <f t="shared" ref="Z160:AN160" si="343">($Y160*(($BM160/($Y160))^((Z$33-$Y$33)/($BM$33-$Y$33))))</f>
        <v>#DIV/0!</v>
      </c>
      <c r="AA160" t="e">
        <f t="shared" si="343"/>
        <v>#DIV/0!</v>
      </c>
      <c r="AB160" t="e">
        <f t="shared" si="343"/>
        <v>#DIV/0!</v>
      </c>
      <c r="AC160" t="e">
        <f t="shared" si="343"/>
        <v>#DIV/0!</v>
      </c>
      <c r="AD160" t="e">
        <f t="shared" si="343"/>
        <v>#DIV/0!</v>
      </c>
      <c r="AE160" t="e">
        <f t="shared" si="343"/>
        <v>#DIV/0!</v>
      </c>
      <c r="AF160" t="e">
        <f t="shared" si="343"/>
        <v>#DIV/0!</v>
      </c>
      <c r="AG160" t="e">
        <f t="shared" si="343"/>
        <v>#DIV/0!</v>
      </c>
      <c r="AH160" t="e">
        <f t="shared" si="343"/>
        <v>#DIV/0!</v>
      </c>
      <c r="AI160" t="e">
        <f t="shared" si="343"/>
        <v>#DIV/0!</v>
      </c>
      <c r="AJ160" t="e">
        <f t="shared" si="343"/>
        <v>#DIV/0!</v>
      </c>
      <c r="AK160" t="e">
        <f t="shared" si="343"/>
        <v>#DIV/0!</v>
      </c>
      <c r="AL160" t="e">
        <f t="shared" si="343"/>
        <v>#DIV/0!</v>
      </c>
      <c r="AM160" t="e">
        <f t="shared" si="343"/>
        <v>#DIV/0!</v>
      </c>
      <c r="AN160" t="e">
        <f t="shared" si="343"/>
        <v>#DIV/0!</v>
      </c>
      <c r="AO160" t="e">
        <f t="shared" si="300"/>
        <v>#DIV/0!</v>
      </c>
      <c r="AP160" t="e">
        <f t="shared" ref="AP160:BH160" si="344">AO160</f>
        <v>#DIV/0!</v>
      </c>
      <c r="AQ160" t="e">
        <f t="shared" si="344"/>
        <v>#DIV/0!</v>
      </c>
      <c r="AR160" t="e">
        <f t="shared" si="344"/>
        <v>#DIV/0!</v>
      </c>
      <c r="AS160" t="e">
        <f t="shared" si="344"/>
        <v>#DIV/0!</v>
      </c>
      <c r="AT160" t="e">
        <f t="shared" si="344"/>
        <v>#DIV/0!</v>
      </c>
      <c r="AU160" t="e">
        <f t="shared" si="344"/>
        <v>#DIV/0!</v>
      </c>
      <c r="AV160" t="e">
        <f t="shared" si="344"/>
        <v>#DIV/0!</v>
      </c>
      <c r="AW160" t="e">
        <f t="shared" si="344"/>
        <v>#DIV/0!</v>
      </c>
      <c r="AX160" t="e">
        <f t="shared" si="344"/>
        <v>#DIV/0!</v>
      </c>
      <c r="AY160" t="e">
        <f t="shared" si="344"/>
        <v>#DIV/0!</v>
      </c>
      <c r="AZ160" t="e">
        <f t="shared" si="344"/>
        <v>#DIV/0!</v>
      </c>
      <c r="BA160" t="e">
        <f t="shared" si="344"/>
        <v>#DIV/0!</v>
      </c>
      <c r="BB160" t="e">
        <f t="shared" si="344"/>
        <v>#DIV/0!</v>
      </c>
      <c r="BC160" t="e">
        <f t="shared" si="344"/>
        <v>#DIV/0!</v>
      </c>
      <c r="BD160" t="e">
        <f t="shared" si="344"/>
        <v>#DIV/0!</v>
      </c>
      <c r="BE160" t="e">
        <f t="shared" si="344"/>
        <v>#DIV/0!</v>
      </c>
      <c r="BF160" t="e">
        <f t="shared" si="344"/>
        <v>#DIV/0!</v>
      </c>
      <c r="BG160" t="e">
        <f t="shared" si="344"/>
        <v>#DIV/0!</v>
      </c>
      <c r="BH160" t="e">
        <f t="shared" si="344"/>
        <v>#DIV/0!</v>
      </c>
      <c r="BK160">
        <f t="shared" si="328"/>
        <v>0</v>
      </c>
      <c r="BL160">
        <f t="shared" si="192"/>
        <v>0</v>
      </c>
      <c r="BM160">
        <f t="shared" si="193"/>
        <v>0</v>
      </c>
      <c r="BN160">
        <f t="shared" si="288"/>
        <v>0.22</v>
      </c>
      <c r="BO160">
        <f t="shared" si="270"/>
        <v>0.6</v>
      </c>
      <c r="BP160" t="str">
        <f t="shared" si="188"/>
        <v>-BUS-Total</v>
      </c>
    </row>
    <row r="161" spans="1:68" hidden="1" x14ac:dyDescent="0.25">
      <c r="A161" t="str">
        <f t="shared" si="185"/>
        <v>passenger-BUS-D</v>
      </c>
      <c r="B161" s="1">
        <v>127</v>
      </c>
      <c r="C161" t="s">
        <v>40</v>
      </c>
      <c r="D161" t="s">
        <v>27</v>
      </c>
      <c r="E161" t="s">
        <v>34</v>
      </c>
      <c r="F161" t="s">
        <v>46</v>
      </c>
      <c r="G161">
        <v>0.97503305879802415</v>
      </c>
      <c r="H161">
        <v>0.967499894748167</v>
      </c>
      <c r="I161">
        <v>0.95993330776100749</v>
      </c>
      <c r="J161">
        <v>0.95233307490703389</v>
      </c>
      <c r="K161">
        <v>0.94378452109250388</v>
      </c>
      <c r="L161">
        <v>0.93522796548218634</v>
      </c>
      <c r="M161">
        <f t="shared" ref="M161:AN161" si="345">1-(M162+M217+M163)</f>
        <v>0.97407202391479364</v>
      </c>
      <c r="N161">
        <f t="shared" si="345"/>
        <v>0.97318256254238522</v>
      </c>
      <c r="O161">
        <f t="shared" si="345"/>
        <v>0.97191709556136507</v>
      </c>
      <c r="P161">
        <f t="shared" si="345"/>
        <v>0.9698310138257209</v>
      </c>
      <c r="Q161">
        <f t="shared" si="345"/>
        <v>0.96568984221890863</v>
      </c>
      <c r="R161">
        <f t="shared" si="345"/>
        <v>0.95841351635924688</v>
      </c>
      <c r="S161">
        <f t="shared" si="345"/>
        <v>0.94938626702429108</v>
      </c>
      <c r="T161">
        <f t="shared" si="345"/>
        <v>0.94099634484148675</v>
      </c>
      <c r="U161">
        <f t="shared" si="345"/>
        <v>0.93364244547659547</v>
      </c>
      <c r="V161">
        <f t="shared" si="345"/>
        <v>0.9262190497799575</v>
      </c>
      <c r="W161">
        <f t="shared" si="345"/>
        <v>0.9175872784170509</v>
      </c>
      <c r="X161">
        <f t="shared" si="345"/>
        <v>0.90695720403461177</v>
      </c>
      <c r="Y161">
        <f t="shared" si="345"/>
        <v>0.89370120268600228</v>
      </c>
      <c r="Z161">
        <f t="shared" si="345"/>
        <v>0.8853137101015649</v>
      </c>
      <c r="AA161">
        <f t="shared" si="345"/>
        <v>0.87588180774459379</v>
      </c>
      <c r="AB161">
        <f t="shared" si="345"/>
        <v>0.8653052914633621</v>
      </c>
      <c r="AC161">
        <f t="shared" si="345"/>
        <v>0.85347281520762497</v>
      </c>
      <c r="AD161">
        <f t="shared" si="345"/>
        <v>0.84026074778512883</v>
      </c>
      <c r="AE161">
        <f t="shared" si="345"/>
        <v>0.8255319065126534</v>
      </c>
      <c r="AF161">
        <f t="shared" si="345"/>
        <v>0.80913415481406892</v>
      </c>
      <c r="AG161">
        <f t="shared" si="345"/>
        <v>0.79089884943311028</v>
      </c>
      <c r="AH161">
        <f t="shared" si="345"/>
        <v>0.77063912139650337</v>
      </c>
      <c r="AI161">
        <f t="shared" si="345"/>
        <v>0.7481479731679701</v>
      </c>
      <c r="AJ161">
        <f t="shared" si="345"/>
        <v>0.72319617255801338</v>
      </c>
      <c r="AK161">
        <f t="shared" si="345"/>
        <v>0.6955299218789126</v>
      </c>
      <c r="AL161">
        <f t="shared" si="345"/>
        <v>0.6648682785376453</v>
      </c>
      <c r="AM161">
        <f t="shared" si="345"/>
        <v>0.6309003007177838</v>
      </c>
      <c r="AN161">
        <f t="shared" si="345"/>
        <v>0.59328188898855605</v>
      </c>
      <c r="AO161">
        <f t="shared" si="300"/>
        <v>0.59328188898855605</v>
      </c>
      <c r="AP161">
        <f t="shared" ref="AP161:BH161" si="346">AO161</f>
        <v>0.59328188898855605</v>
      </c>
      <c r="AQ161">
        <f t="shared" si="346"/>
        <v>0.59328188898855605</v>
      </c>
      <c r="AR161">
        <f t="shared" si="346"/>
        <v>0.59328188898855605</v>
      </c>
      <c r="AS161">
        <f t="shared" si="346"/>
        <v>0.59328188898855605</v>
      </c>
      <c r="AT161">
        <f t="shared" si="346"/>
        <v>0.59328188898855605</v>
      </c>
      <c r="AU161">
        <f t="shared" si="346"/>
        <v>0.59328188898855605</v>
      </c>
      <c r="AV161">
        <f t="shared" si="346"/>
        <v>0.59328188898855605</v>
      </c>
      <c r="AW161">
        <f t="shared" si="346"/>
        <v>0.59328188898855605</v>
      </c>
      <c r="AX161">
        <f t="shared" si="346"/>
        <v>0.59328188898855605</v>
      </c>
      <c r="AY161">
        <f t="shared" si="346"/>
        <v>0.59328188898855605</v>
      </c>
      <c r="AZ161">
        <f t="shared" si="346"/>
        <v>0.59328188898855605</v>
      </c>
      <c r="BA161">
        <f t="shared" si="346"/>
        <v>0.59328188898855605</v>
      </c>
      <c r="BB161">
        <f t="shared" si="346"/>
        <v>0.59328188898855605</v>
      </c>
      <c r="BC161">
        <f t="shared" si="346"/>
        <v>0.59328188898855605</v>
      </c>
      <c r="BD161">
        <f t="shared" si="346"/>
        <v>0.59328188898855605</v>
      </c>
      <c r="BE161">
        <f t="shared" si="346"/>
        <v>0.59328188898855605</v>
      </c>
      <c r="BF161">
        <f t="shared" si="346"/>
        <v>0.59328188898855605</v>
      </c>
      <c r="BG161">
        <f t="shared" si="346"/>
        <v>0.59328188898855605</v>
      </c>
      <c r="BH161">
        <f t="shared" si="346"/>
        <v>0.59328188898855605</v>
      </c>
      <c r="BK161">
        <f t="shared" si="328"/>
        <v>0.94378452109250388</v>
      </c>
      <c r="BL161">
        <f t="shared" si="192"/>
        <v>0.7361519264521531</v>
      </c>
      <c r="BM161">
        <f t="shared" si="193"/>
        <v>0.29446077058086123</v>
      </c>
      <c r="BN161">
        <f t="shared" si="288"/>
        <v>0.22</v>
      </c>
      <c r="BO161">
        <f t="shared" si="270"/>
        <v>0.6</v>
      </c>
      <c r="BP161" t="str">
        <f t="shared" si="188"/>
        <v>-BUS-Total</v>
      </c>
    </row>
    <row r="162" spans="1:68" hidden="1" x14ac:dyDescent="0.25">
      <c r="A162" t="str">
        <f t="shared" ref="A162:A225" si="347">D162&amp;"-"&amp;E162&amp;"-"&amp;F162</f>
        <v>passenger-BUS-FCEV</v>
      </c>
      <c r="B162" s="1">
        <v>128</v>
      </c>
      <c r="C162" t="s">
        <v>40</v>
      </c>
      <c r="D162" t="s">
        <v>27</v>
      </c>
      <c r="E162" t="s">
        <v>34</v>
      </c>
      <c r="F162" t="s">
        <v>30</v>
      </c>
      <c r="G162">
        <v>0</v>
      </c>
      <c r="H162">
        <f>IF(G162=0,0.0000001,$G162)*((INDEX($N$7:$N$29,MATCH($A162,$H$7:$H$29,0))/($G162+0.00001))^((H$33-$G$33)/($Y$33-$G$33)))</f>
        <v>1.2915496650148837E-7</v>
      </c>
      <c r="I162">
        <f>IF(H162=0,0.0000001,$G162)*((INDEX($N$7:$N$29,MATCH($A162,$H$7:$H$29,0))/($G162+0.00001))^((I$33-$G$33)/($Y$33-$G$33)))</f>
        <v>0</v>
      </c>
      <c r="J162">
        <f>IF(I162=0,0.0000001,$G162)*((INDEX($N$7:$N$29,MATCH($A162,$H$7:$H$29,0))/($G162+0.00001))^((J$33-$G$33)/($Y$33-$G$33)))</f>
        <v>2.1544346900318838E-7</v>
      </c>
      <c r="K162">
        <f>IF(J162=0,0.0000001,$G162)*((INDEX($N$7:$N$29,MATCH($A162,$H$7:$H$29,0))/($G162+0.00001))^((K$33-$G$33)/($Y$33-$G$33)))</f>
        <v>0</v>
      </c>
      <c r="L162">
        <f t="shared" ref="L162:Y162" si="348">IF(K162=0,0.0000001,K162)*((INDEX($L$7:$L$29,MATCH($A162,$H$7:$H$28,0))/IF(K162=0,0.0000001,K162))^((L$33-$K$33)/($Y$33-$K$33)))</f>
        <v>2.3913602153749675E-7</v>
      </c>
      <c r="M162">
        <f t="shared" si="348"/>
        <v>1.2073768826254454E-6</v>
      </c>
      <c r="N162">
        <f t="shared" si="348"/>
        <v>9.6817616355708969E-6</v>
      </c>
      <c r="O162">
        <f t="shared" si="348"/>
        <v>8.5727240831951875E-5</v>
      </c>
      <c r="P162">
        <f t="shared" si="348"/>
        <v>6.0089888678811732E-4</v>
      </c>
      <c r="Q162">
        <f t="shared" si="348"/>
        <v>2.6988893747058782E-3</v>
      </c>
      <c r="R162">
        <f t="shared" si="348"/>
        <v>7.3469577033026109E-3</v>
      </c>
      <c r="S162">
        <f t="shared" si="348"/>
        <v>1.30207097313783E-2</v>
      </c>
      <c r="T162">
        <f t="shared" si="348"/>
        <v>1.7157745907394672E-2</v>
      </c>
      <c r="U162">
        <f t="shared" si="348"/>
        <v>1.9143002814013585E-2</v>
      </c>
      <c r="V162">
        <f t="shared" si="348"/>
        <v>1.9813185054264333E-2</v>
      </c>
      <c r="W162">
        <f t="shared" si="348"/>
        <v>1.9973204692495656E-2</v>
      </c>
      <c r="X162">
        <f t="shared" si="348"/>
        <v>1.9998084857895417E-2</v>
      </c>
      <c r="Y162">
        <f t="shared" si="348"/>
        <v>0.02</v>
      </c>
      <c r="Z162">
        <f t="shared" ref="Z162:AN162" si="349">IF(Y162=0,0.0000001,$Y162)*((INDEX($M$7:$M$29,MATCH($A162,$H$7:$H$28,0))/IF(Y162=0,0.0000001,$Y162))^((Z$33-$Y$33)/($AN$33-$Y$33)))</f>
        <v>2.2265271536896069E-2</v>
      </c>
      <c r="AA162">
        <f t="shared" si="349"/>
        <v>2.478711583058571E-2</v>
      </c>
      <c r="AB162">
        <f t="shared" si="349"/>
        <v>2.75945932292243E-2</v>
      </c>
      <c r="AC162">
        <f t="shared" si="349"/>
        <v>3.0720055559943633E-2</v>
      </c>
      <c r="AD162">
        <f t="shared" si="349"/>
        <v>3.4199518933533936E-2</v>
      </c>
      <c r="AE162">
        <f t="shared" si="349"/>
        <v>3.8073078774317572E-2</v>
      </c>
      <c r="AF162">
        <f t="shared" si="349"/>
        <v>4.2385371857790739E-2</v>
      </c>
      <c r="AG162">
        <f t="shared" si="349"/>
        <v>4.718609068030119E-2</v>
      </c>
      <c r="AH162">
        <f t="shared" si="349"/>
        <v>5.2530556088075338E-2</v>
      </c>
      <c r="AI162">
        <f t="shared" si="349"/>
        <v>5.8480354764257315E-2</v>
      </c>
      <c r="AJ162">
        <f t="shared" si="349"/>
        <v>6.5104048920010135E-2</v>
      </c>
      <c r="AK162">
        <f t="shared" si="349"/>
        <v>7.2477966367769556E-2</v>
      </c>
      <c r="AL162">
        <f t="shared" si="349"/>
        <v>8.0687080081020476E-2</v>
      </c>
      <c r="AM162">
        <f t="shared" si="349"/>
        <v>8.982598737615996E-2</v>
      </c>
      <c r="AN162">
        <f t="shared" si="349"/>
        <v>0.1</v>
      </c>
      <c r="AO162">
        <f t="shared" si="300"/>
        <v>0.1</v>
      </c>
      <c r="AP162">
        <f t="shared" ref="AP162:BH162" si="350">IF(AO162=0,0.0000001,$G162)*((INDEX($N$7:$N$29,MATCH($A162,$H$7:$H$29,0))/($G162+0.00001))^((AP$33-$G$33)/($Y$33-$G$33)))</f>
        <v>0</v>
      </c>
      <c r="AQ162">
        <f t="shared" si="350"/>
        <v>1E-3</v>
      </c>
      <c r="AR162">
        <f t="shared" si="350"/>
        <v>0</v>
      </c>
      <c r="AS162">
        <f t="shared" si="350"/>
        <v>1.6681005372000592E-3</v>
      </c>
      <c r="AT162">
        <f t="shared" si="350"/>
        <v>0</v>
      </c>
      <c r="AU162">
        <f t="shared" si="350"/>
        <v>2.7825594022071291E-3</v>
      </c>
      <c r="AV162">
        <f t="shared" si="350"/>
        <v>0</v>
      </c>
      <c r="AW162">
        <f t="shared" si="350"/>
        <v>4.6415888336127833E-3</v>
      </c>
      <c r="AX162">
        <f t="shared" si="350"/>
        <v>0</v>
      </c>
      <c r="AY162">
        <f t="shared" si="350"/>
        <v>7.7426368268112885E-3</v>
      </c>
      <c r="AZ162">
        <f t="shared" si="350"/>
        <v>0</v>
      </c>
      <c r="BA162">
        <f t="shared" si="350"/>
        <v>1.2915496650148838E-2</v>
      </c>
      <c r="BB162">
        <f t="shared" si="350"/>
        <v>0</v>
      </c>
      <c r="BC162">
        <f t="shared" si="350"/>
        <v>2.154434690031886E-2</v>
      </c>
      <c r="BD162">
        <f t="shared" si="350"/>
        <v>0</v>
      </c>
      <c r="BE162">
        <f t="shared" si="350"/>
        <v>3.5938136638046292E-2</v>
      </c>
      <c r="BF162">
        <f t="shared" si="350"/>
        <v>0</v>
      </c>
      <c r="BG162">
        <f t="shared" si="350"/>
        <v>5.9948425031894209E-2</v>
      </c>
      <c r="BH162">
        <f t="shared" si="350"/>
        <v>0</v>
      </c>
      <c r="BK162">
        <f>G162</f>
        <v>0</v>
      </c>
      <c r="BL162">
        <f t="shared" si="192"/>
        <v>0</v>
      </c>
      <c r="BM162">
        <f t="shared" si="193"/>
        <v>0</v>
      </c>
      <c r="BN162">
        <f t="shared" si="288"/>
        <v>0.22</v>
      </c>
      <c r="BO162">
        <f t="shared" ref="BO162:BO179" si="351">INDEX($M$7:$M$30,MATCH(BP162,$H$7:$H$30,0))</f>
        <v>0.6</v>
      </c>
      <c r="BP162" t="str">
        <f t="shared" ref="BP162:BP225" si="352">"-"&amp;E162&amp;"-"&amp;"Total"</f>
        <v>-BUS-Total</v>
      </c>
    </row>
    <row r="163" spans="1:68" hidden="1" x14ac:dyDescent="0.25">
      <c r="A163" t="str">
        <f t="shared" si="347"/>
        <v>passenger-BUS-G</v>
      </c>
      <c r="B163" s="1">
        <v>129</v>
      </c>
      <c r="C163" t="s">
        <v>40</v>
      </c>
      <c r="D163" t="s">
        <v>27</v>
      </c>
      <c r="E163" t="s">
        <v>34</v>
      </c>
      <c r="F163" t="s">
        <v>47</v>
      </c>
      <c r="G163">
        <v>1.348788777578004E-2</v>
      </c>
      <c r="H163">
        <v>1.524341219776241E-2</v>
      </c>
      <c r="I163">
        <v>1.7006725482737808E-2</v>
      </c>
      <c r="J163">
        <v>1.8777879582077561E-2</v>
      </c>
      <c r="K163">
        <v>2.1532407087961222E-2</v>
      </c>
      <c r="L163">
        <v>2.4289512944180081E-2</v>
      </c>
      <c r="M163">
        <f t="shared" ref="M163:Y165" si="353">($K163*(($BL163/($K163))^((M$33-$K$33)/($BL$33-$K$33))))</f>
        <v>2.0781530319099923E-2</v>
      </c>
      <c r="N163">
        <f t="shared" si="353"/>
        <v>2.041596896142106E-2</v>
      </c>
      <c r="O163">
        <f t="shared" si="353"/>
        <v>2.0056838078503968E-2</v>
      </c>
      <c r="P163">
        <f t="shared" si="353"/>
        <v>1.9704024553891471E-2</v>
      </c>
      <c r="Q163">
        <f t="shared" si="353"/>
        <v>1.9357417260922383E-2</v>
      </c>
      <c r="R163">
        <f t="shared" si="353"/>
        <v>1.9016907027729627E-2</v>
      </c>
      <c r="S163">
        <f t="shared" si="353"/>
        <v>1.8682386602854071E-2</v>
      </c>
      <c r="T163">
        <f t="shared" si="353"/>
        <v>1.8353750621463237E-2</v>
      </c>
      <c r="U163">
        <f t="shared" si="353"/>
        <v>1.8030895572164248E-2</v>
      </c>
      <c r="V163">
        <f t="shared" si="353"/>
        <v>1.7713719764400556E-2</v>
      </c>
      <c r="W163">
        <f t="shared" si="353"/>
        <v>1.7402123296422174E-2</v>
      </c>
      <c r="X163">
        <f t="shared" si="353"/>
        <v>1.7096008023819349E-2</v>
      </c>
      <c r="Y163">
        <f t="shared" si="353"/>
        <v>1.6795277528609754E-2</v>
      </c>
      <c r="Z163">
        <f t="shared" ref="Z163:AN165" si="354">($Y163*(($BM163/($Y163))^((Z$33-$Y$33)/($BM$33-$Y$33))))</f>
        <v>1.5800027785608985E-2</v>
      </c>
      <c r="AA163">
        <f t="shared" si="354"/>
        <v>1.4863754266684048E-2</v>
      </c>
      <c r="AB163">
        <f t="shared" si="354"/>
        <v>1.3982962175648655E-2</v>
      </c>
      <c r="AC163">
        <f t="shared" si="354"/>
        <v>1.3154363809947474E-2</v>
      </c>
      <c r="AD163">
        <f t="shared" si="354"/>
        <v>1.2374866288761079E-2</v>
      </c>
      <c r="AE163">
        <f t="shared" si="354"/>
        <v>1.1641560008315363E-2</v>
      </c>
      <c r="AF163">
        <f t="shared" si="354"/>
        <v>1.0951707781302895E-2</v>
      </c>
      <c r="AG163">
        <f t="shared" si="354"/>
        <v>1.0302734619877352E-2</v>
      </c>
      <c r="AH163">
        <f t="shared" si="354"/>
        <v>9.6922181240843338E-3</v>
      </c>
      <c r="AI163">
        <f t="shared" si="354"/>
        <v>9.1178794398517771E-3</v>
      </c>
      <c r="AJ163">
        <f t="shared" si="354"/>
        <v>8.577574752789207E-3</v>
      </c>
      <c r="AK163">
        <f t="shared" si="354"/>
        <v>8.0692872860449773E-3</v>
      </c>
      <c r="AL163">
        <f t="shared" si="354"/>
        <v>7.5911197723521912E-3</v>
      </c>
      <c r="AM163">
        <f t="shared" si="354"/>
        <v>7.1412873721639842E-3</v>
      </c>
      <c r="AN163">
        <f t="shared" si="354"/>
        <v>6.718111011443902E-3</v>
      </c>
      <c r="AO163">
        <f t="shared" si="300"/>
        <v>6.718111011443902E-3</v>
      </c>
      <c r="AP163">
        <f t="shared" ref="AP163:BH163" si="355">AO163</f>
        <v>6.718111011443902E-3</v>
      </c>
      <c r="AQ163">
        <f t="shared" si="355"/>
        <v>6.718111011443902E-3</v>
      </c>
      <c r="AR163">
        <f t="shared" si="355"/>
        <v>6.718111011443902E-3</v>
      </c>
      <c r="AS163">
        <f t="shared" si="355"/>
        <v>6.718111011443902E-3</v>
      </c>
      <c r="AT163">
        <f t="shared" si="355"/>
        <v>6.718111011443902E-3</v>
      </c>
      <c r="AU163">
        <f t="shared" si="355"/>
        <v>6.718111011443902E-3</v>
      </c>
      <c r="AV163">
        <f t="shared" si="355"/>
        <v>6.718111011443902E-3</v>
      </c>
      <c r="AW163">
        <f t="shared" si="355"/>
        <v>6.718111011443902E-3</v>
      </c>
      <c r="AX163">
        <f t="shared" si="355"/>
        <v>6.718111011443902E-3</v>
      </c>
      <c r="AY163">
        <f t="shared" si="355"/>
        <v>6.718111011443902E-3</v>
      </c>
      <c r="AZ163">
        <f t="shared" si="355"/>
        <v>6.718111011443902E-3</v>
      </c>
      <c r="BA163">
        <f t="shared" si="355"/>
        <v>6.718111011443902E-3</v>
      </c>
      <c r="BB163">
        <f t="shared" si="355"/>
        <v>6.718111011443902E-3</v>
      </c>
      <c r="BC163">
        <f t="shared" si="355"/>
        <v>6.718111011443902E-3</v>
      </c>
      <c r="BD163">
        <f t="shared" si="355"/>
        <v>6.718111011443902E-3</v>
      </c>
      <c r="BE163">
        <f t="shared" si="355"/>
        <v>6.718111011443902E-3</v>
      </c>
      <c r="BF163">
        <f t="shared" si="355"/>
        <v>6.718111011443902E-3</v>
      </c>
      <c r="BG163">
        <f t="shared" si="355"/>
        <v>6.718111011443902E-3</v>
      </c>
      <c r="BH163">
        <f t="shared" si="355"/>
        <v>6.718111011443902E-3</v>
      </c>
      <c r="BK163">
        <f t="shared" ref="BK163:BK168" si="356">K163</f>
        <v>2.1532407087961222E-2</v>
      </c>
      <c r="BL163">
        <f t="shared" ref="BL163:BL226" si="357">(1-BN163)*BK163</f>
        <v>1.6795277528609754E-2</v>
      </c>
      <c r="BM163">
        <f t="shared" ref="BM163:BM226" si="358">(1-BO163)*BL163</f>
        <v>6.718111011443902E-3</v>
      </c>
      <c r="BN163">
        <f t="shared" si="288"/>
        <v>0.22</v>
      </c>
      <c r="BO163">
        <f t="shared" si="351"/>
        <v>0.6</v>
      </c>
      <c r="BP163" t="str">
        <f t="shared" si="352"/>
        <v>-BUS-Total</v>
      </c>
    </row>
    <row r="164" spans="1:68" hidden="1" x14ac:dyDescent="0.25">
      <c r="A164" t="str">
        <f t="shared" si="347"/>
        <v>passenger-BUS-LPG</v>
      </c>
      <c r="B164" s="1">
        <v>130</v>
      </c>
      <c r="C164" t="s">
        <v>40</v>
      </c>
      <c r="D164" t="s">
        <v>27</v>
      </c>
      <c r="E164" t="s">
        <v>34</v>
      </c>
      <c r="F164" t="s">
        <v>48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e">
        <f t="shared" si="353"/>
        <v>#DIV/0!</v>
      </c>
      <c r="N164" t="e">
        <f t="shared" si="353"/>
        <v>#DIV/0!</v>
      </c>
      <c r="O164" t="e">
        <f t="shared" si="353"/>
        <v>#DIV/0!</v>
      </c>
      <c r="P164" t="e">
        <f t="shared" si="353"/>
        <v>#DIV/0!</v>
      </c>
      <c r="Q164" t="e">
        <f t="shared" si="353"/>
        <v>#DIV/0!</v>
      </c>
      <c r="R164" t="e">
        <f t="shared" si="353"/>
        <v>#DIV/0!</v>
      </c>
      <c r="S164" t="e">
        <f t="shared" si="353"/>
        <v>#DIV/0!</v>
      </c>
      <c r="T164" t="e">
        <f t="shared" si="353"/>
        <v>#DIV/0!</v>
      </c>
      <c r="U164" t="e">
        <f t="shared" si="353"/>
        <v>#DIV/0!</v>
      </c>
      <c r="V164" t="e">
        <f t="shared" si="353"/>
        <v>#DIV/0!</v>
      </c>
      <c r="W164" t="e">
        <f t="shared" si="353"/>
        <v>#DIV/0!</v>
      </c>
      <c r="X164" t="e">
        <f t="shared" si="353"/>
        <v>#DIV/0!</v>
      </c>
      <c r="Y164" t="e">
        <f t="shared" si="353"/>
        <v>#DIV/0!</v>
      </c>
      <c r="Z164" t="e">
        <f t="shared" si="354"/>
        <v>#DIV/0!</v>
      </c>
      <c r="AA164" t="e">
        <f t="shared" si="354"/>
        <v>#DIV/0!</v>
      </c>
      <c r="AB164" t="e">
        <f t="shared" si="354"/>
        <v>#DIV/0!</v>
      </c>
      <c r="AC164" t="e">
        <f t="shared" si="354"/>
        <v>#DIV/0!</v>
      </c>
      <c r="AD164" t="e">
        <f t="shared" si="354"/>
        <v>#DIV/0!</v>
      </c>
      <c r="AE164" t="e">
        <f t="shared" si="354"/>
        <v>#DIV/0!</v>
      </c>
      <c r="AF164" t="e">
        <f t="shared" si="354"/>
        <v>#DIV/0!</v>
      </c>
      <c r="AG164" t="e">
        <f t="shared" si="354"/>
        <v>#DIV/0!</v>
      </c>
      <c r="AH164" t="e">
        <f t="shared" si="354"/>
        <v>#DIV/0!</v>
      </c>
      <c r="AI164" t="e">
        <f t="shared" si="354"/>
        <v>#DIV/0!</v>
      </c>
      <c r="AJ164" t="e">
        <f t="shared" si="354"/>
        <v>#DIV/0!</v>
      </c>
      <c r="AK164" t="e">
        <f t="shared" si="354"/>
        <v>#DIV/0!</v>
      </c>
      <c r="AL164" t="e">
        <f t="shared" si="354"/>
        <v>#DIV/0!</v>
      </c>
      <c r="AM164" t="e">
        <f t="shared" si="354"/>
        <v>#DIV/0!</v>
      </c>
      <c r="AN164" t="e">
        <f t="shared" si="354"/>
        <v>#DIV/0!</v>
      </c>
      <c r="AO164" t="e">
        <f t="shared" si="300"/>
        <v>#DIV/0!</v>
      </c>
      <c r="AP164" t="e">
        <f t="shared" ref="AP164:BH164" si="359">AO164</f>
        <v>#DIV/0!</v>
      </c>
      <c r="AQ164" t="e">
        <f t="shared" si="359"/>
        <v>#DIV/0!</v>
      </c>
      <c r="AR164" t="e">
        <f t="shared" si="359"/>
        <v>#DIV/0!</v>
      </c>
      <c r="AS164" t="e">
        <f t="shared" si="359"/>
        <v>#DIV/0!</v>
      </c>
      <c r="AT164" t="e">
        <f t="shared" si="359"/>
        <v>#DIV/0!</v>
      </c>
      <c r="AU164" t="e">
        <f t="shared" si="359"/>
        <v>#DIV/0!</v>
      </c>
      <c r="AV164" t="e">
        <f t="shared" si="359"/>
        <v>#DIV/0!</v>
      </c>
      <c r="AW164" t="e">
        <f t="shared" si="359"/>
        <v>#DIV/0!</v>
      </c>
      <c r="AX164" t="e">
        <f t="shared" si="359"/>
        <v>#DIV/0!</v>
      </c>
      <c r="AY164" t="e">
        <f t="shared" si="359"/>
        <v>#DIV/0!</v>
      </c>
      <c r="AZ164" t="e">
        <f t="shared" si="359"/>
        <v>#DIV/0!</v>
      </c>
      <c r="BA164" t="e">
        <f t="shared" si="359"/>
        <v>#DIV/0!</v>
      </c>
      <c r="BB164" t="e">
        <f t="shared" si="359"/>
        <v>#DIV/0!</v>
      </c>
      <c r="BC164" t="e">
        <f t="shared" si="359"/>
        <v>#DIV/0!</v>
      </c>
      <c r="BD164" t="e">
        <f t="shared" si="359"/>
        <v>#DIV/0!</v>
      </c>
      <c r="BE164" t="e">
        <f t="shared" si="359"/>
        <v>#DIV/0!</v>
      </c>
      <c r="BF164" t="e">
        <f t="shared" si="359"/>
        <v>#DIV/0!</v>
      </c>
      <c r="BG164" t="e">
        <f t="shared" si="359"/>
        <v>#DIV/0!</v>
      </c>
      <c r="BH164" t="e">
        <f t="shared" si="359"/>
        <v>#DIV/0!</v>
      </c>
      <c r="BK164">
        <f t="shared" si="356"/>
        <v>0</v>
      </c>
      <c r="BL164">
        <f t="shared" si="357"/>
        <v>0</v>
      </c>
      <c r="BM164">
        <f t="shared" si="358"/>
        <v>0</v>
      </c>
      <c r="BN164">
        <f t="shared" si="288"/>
        <v>0.22</v>
      </c>
      <c r="BO164">
        <f t="shared" si="351"/>
        <v>0.6</v>
      </c>
      <c r="BP164" t="str">
        <f t="shared" si="352"/>
        <v>-BUS-Total</v>
      </c>
    </row>
    <row r="165" spans="1:68" hidden="1" x14ac:dyDescent="0.25">
      <c r="A165" t="str">
        <f t="shared" si="347"/>
        <v>passenger-BUS-PHEVD</v>
      </c>
      <c r="B165" s="1">
        <v>131</v>
      </c>
      <c r="C165" t="s">
        <v>40</v>
      </c>
      <c r="D165" t="s">
        <v>27</v>
      </c>
      <c r="E165" t="s">
        <v>34</v>
      </c>
      <c r="F165" t="s">
        <v>37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e">
        <f t="shared" si="353"/>
        <v>#DIV/0!</v>
      </c>
      <c r="N165" t="e">
        <f t="shared" si="353"/>
        <v>#DIV/0!</v>
      </c>
      <c r="O165" t="e">
        <f t="shared" si="353"/>
        <v>#DIV/0!</v>
      </c>
      <c r="P165" t="e">
        <f t="shared" si="353"/>
        <v>#DIV/0!</v>
      </c>
      <c r="Q165" t="e">
        <f t="shared" si="353"/>
        <v>#DIV/0!</v>
      </c>
      <c r="R165" t="e">
        <f t="shared" si="353"/>
        <v>#DIV/0!</v>
      </c>
      <c r="S165" t="e">
        <f t="shared" si="353"/>
        <v>#DIV/0!</v>
      </c>
      <c r="T165" t="e">
        <f t="shared" si="353"/>
        <v>#DIV/0!</v>
      </c>
      <c r="U165" t="e">
        <f t="shared" si="353"/>
        <v>#DIV/0!</v>
      </c>
      <c r="V165" t="e">
        <f t="shared" si="353"/>
        <v>#DIV/0!</v>
      </c>
      <c r="W165" t="e">
        <f t="shared" si="353"/>
        <v>#DIV/0!</v>
      </c>
      <c r="X165" t="e">
        <f t="shared" si="353"/>
        <v>#DIV/0!</v>
      </c>
      <c r="Y165" t="e">
        <f t="shared" si="353"/>
        <v>#DIV/0!</v>
      </c>
      <c r="Z165" t="e">
        <f t="shared" si="354"/>
        <v>#DIV/0!</v>
      </c>
      <c r="AA165" t="e">
        <f t="shared" si="354"/>
        <v>#DIV/0!</v>
      </c>
      <c r="AB165" t="e">
        <f t="shared" si="354"/>
        <v>#DIV/0!</v>
      </c>
      <c r="AC165" t="e">
        <f t="shared" si="354"/>
        <v>#DIV/0!</v>
      </c>
      <c r="AD165" t="e">
        <f t="shared" si="354"/>
        <v>#DIV/0!</v>
      </c>
      <c r="AE165" t="e">
        <f t="shared" si="354"/>
        <v>#DIV/0!</v>
      </c>
      <c r="AF165" t="e">
        <f t="shared" si="354"/>
        <v>#DIV/0!</v>
      </c>
      <c r="AG165" t="e">
        <f t="shared" si="354"/>
        <v>#DIV/0!</v>
      </c>
      <c r="AH165" t="e">
        <f t="shared" si="354"/>
        <v>#DIV/0!</v>
      </c>
      <c r="AI165" t="e">
        <f t="shared" si="354"/>
        <v>#DIV/0!</v>
      </c>
      <c r="AJ165" t="e">
        <f t="shared" si="354"/>
        <v>#DIV/0!</v>
      </c>
      <c r="AK165" t="e">
        <f t="shared" si="354"/>
        <v>#DIV/0!</v>
      </c>
      <c r="AL165" t="e">
        <f t="shared" si="354"/>
        <v>#DIV/0!</v>
      </c>
      <c r="AM165" t="e">
        <f t="shared" si="354"/>
        <v>#DIV/0!</v>
      </c>
      <c r="AN165" t="e">
        <f t="shared" si="354"/>
        <v>#DIV/0!</v>
      </c>
      <c r="AO165" t="e">
        <f t="shared" si="300"/>
        <v>#DIV/0!</v>
      </c>
      <c r="AP165" t="e">
        <f t="shared" ref="AP165:BH165" si="360">AO165</f>
        <v>#DIV/0!</v>
      </c>
      <c r="AQ165" t="e">
        <f t="shared" si="360"/>
        <v>#DIV/0!</v>
      </c>
      <c r="AR165" t="e">
        <f t="shared" si="360"/>
        <v>#DIV/0!</v>
      </c>
      <c r="AS165" t="e">
        <f t="shared" si="360"/>
        <v>#DIV/0!</v>
      </c>
      <c r="AT165" t="e">
        <f t="shared" si="360"/>
        <v>#DIV/0!</v>
      </c>
      <c r="AU165" t="e">
        <f t="shared" si="360"/>
        <v>#DIV/0!</v>
      </c>
      <c r="AV165" t="e">
        <f t="shared" si="360"/>
        <v>#DIV/0!</v>
      </c>
      <c r="AW165" t="e">
        <f t="shared" si="360"/>
        <v>#DIV/0!</v>
      </c>
      <c r="AX165" t="e">
        <f t="shared" si="360"/>
        <v>#DIV/0!</v>
      </c>
      <c r="AY165" t="e">
        <f t="shared" si="360"/>
        <v>#DIV/0!</v>
      </c>
      <c r="AZ165" t="e">
        <f t="shared" si="360"/>
        <v>#DIV/0!</v>
      </c>
      <c r="BA165" t="e">
        <f t="shared" si="360"/>
        <v>#DIV/0!</v>
      </c>
      <c r="BB165" t="e">
        <f t="shared" si="360"/>
        <v>#DIV/0!</v>
      </c>
      <c r="BC165" t="e">
        <f t="shared" si="360"/>
        <v>#DIV/0!</v>
      </c>
      <c r="BD165" t="e">
        <f t="shared" si="360"/>
        <v>#DIV/0!</v>
      </c>
      <c r="BE165" t="e">
        <f t="shared" si="360"/>
        <v>#DIV/0!</v>
      </c>
      <c r="BF165" t="e">
        <f t="shared" si="360"/>
        <v>#DIV/0!</v>
      </c>
      <c r="BG165" t="e">
        <f t="shared" si="360"/>
        <v>#DIV/0!</v>
      </c>
      <c r="BH165" t="e">
        <f t="shared" si="360"/>
        <v>#DIV/0!</v>
      </c>
      <c r="BK165">
        <f t="shared" si="356"/>
        <v>0</v>
      </c>
      <c r="BL165">
        <f t="shared" si="357"/>
        <v>0</v>
      </c>
      <c r="BM165">
        <f t="shared" si="358"/>
        <v>0</v>
      </c>
      <c r="BN165">
        <f t="shared" si="288"/>
        <v>0.22</v>
      </c>
      <c r="BO165">
        <f t="shared" si="351"/>
        <v>0.6</v>
      </c>
      <c r="BP165" t="str">
        <f t="shared" si="352"/>
        <v>-BUS-Total</v>
      </c>
    </row>
    <row r="166" spans="1:68" hidden="1" x14ac:dyDescent="0.25">
      <c r="A166" t="str">
        <f t="shared" si="347"/>
        <v>passenger-LT-BEV</v>
      </c>
      <c r="B166" s="1">
        <v>132</v>
      </c>
      <c r="C166" t="s">
        <v>40</v>
      </c>
      <c r="D166" t="s">
        <v>27</v>
      </c>
      <c r="E166" t="s">
        <v>33</v>
      </c>
      <c r="F166" t="s">
        <v>29</v>
      </c>
      <c r="G166">
        <v>0</v>
      </c>
      <c r="H166">
        <f>IF(G166=0,0.0000001,$G166)*((INDEX($N$7:$N$29,MATCH($A166,$H$7:$H$29,0))/($G166+0.00001))^((H$33-$G$33)/($Y$33-$G$33)))</f>
        <v>1.5853108937342105E-7</v>
      </c>
      <c r="I166">
        <f>IF(H166=0,0.0000001,$G166)*((INDEX($N$7:$N$29,MATCH($A166,$H$7:$H$29,0))/($G166+0.00001))^((I$33-$G$33)/($Y$33-$G$33)))</f>
        <v>0</v>
      </c>
      <c r="J166">
        <f>IF(I166=0,0.0000001,$G166)*((INDEX($N$7:$N$29,MATCH($A166,$H$7:$H$29,0))/($G166+0.00001))^((J$33-$G$33)/($Y$33-$G$33)))</f>
        <v>3.9842201896584468E-7</v>
      </c>
      <c r="K166">
        <f>IF(J166=0,0.0000001,$G166)*((INDEX($N$7:$N$29,MATCH($A166,$H$7:$H$29,0))/($G166+0.00001))^((K$33-$G$33)/($Y$33-$G$33)))</f>
        <v>0</v>
      </c>
      <c r="L166">
        <f t="shared" ref="L166:Y166" si="361">IF(K166=0,0.0000001,K166)*((INDEX($L$7:$L$29,MATCH($A166,$H$7:$H$28,0))/IF(K166=0,0.0000001,K166))^((L$33-$K$33)/($Y$33-$K$33)))</f>
        <v>2.6826957952797254E-7</v>
      </c>
      <c r="M166">
        <f t="shared" si="361"/>
        <v>1.6768329368110074E-6</v>
      </c>
      <c r="N166">
        <f t="shared" si="361"/>
        <v>1.7693486175942751E-5</v>
      </c>
      <c r="O166">
        <f t="shared" si="361"/>
        <v>2.0886550587638779E-4</v>
      </c>
      <c r="P166">
        <f t="shared" si="361"/>
        <v>1.8925927781536984E-3</v>
      </c>
      <c r="Q166">
        <f t="shared" si="361"/>
        <v>1.0362421292284886E-2</v>
      </c>
      <c r="R166">
        <f t="shared" si="361"/>
        <v>3.2190714953670853E-2</v>
      </c>
      <c r="S166">
        <f t="shared" si="361"/>
        <v>6.1521569958106953E-2</v>
      </c>
      <c r="T166">
        <f t="shared" si="361"/>
        <v>8.4072245320898312E-2</v>
      </c>
      <c r="U166">
        <f t="shared" si="361"/>
        <v>9.516388963555715E-2</v>
      </c>
      <c r="V166">
        <f t="shared" si="361"/>
        <v>9.8943415203042701E-2</v>
      </c>
      <c r="W166">
        <f t="shared" si="361"/>
        <v>9.9848371317425452E-2</v>
      </c>
      <c r="X166">
        <f t="shared" si="361"/>
        <v>9.9989161747724001E-2</v>
      </c>
      <c r="Y166">
        <f t="shared" si="361"/>
        <v>0.10000000000000002</v>
      </c>
      <c r="Z166">
        <f t="shared" ref="Z166:AN166" si="362">IF(Y166=0,0.0000001,$Y166)*((INDEX($M$7:$M$29,MATCH($A166,$H$7:$H$28,0))/IF(Y166=0,0.0000001,$Y166))^((Z$33-$Y$33)/($AN$33-$Y$33)))</f>
        <v>0.11132635768448036</v>
      </c>
      <c r="AA166">
        <f t="shared" si="362"/>
        <v>0.12393557915292856</v>
      </c>
      <c r="AB166">
        <f t="shared" si="362"/>
        <v>0.13797296614612151</v>
      </c>
      <c r="AC166">
        <f t="shared" si="362"/>
        <v>0.15360027779971819</v>
      </c>
      <c r="AD166">
        <f t="shared" si="362"/>
        <v>0.17099759466766973</v>
      </c>
      <c r="AE166">
        <f t="shared" si="362"/>
        <v>0.19036539387158791</v>
      </c>
      <c r="AF166">
        <f t="shared" si="362"/>
        <v>0.21192685928895375</v>
      </c>
      <c r="AG166">
        <f t="shared" si="362"/>
        <v>0.23593045340150601</v>
      </c>
      <c r="AH166">
        <f t="shared" si="362"/>
        <v>0.26265278044037677</v>
      </c>
      <c r="AI166">
        <f t="shared" si="362"/>
        <v>0.29240177382128663</v>
      </c>
      <c r="AJ166">
        <f t="shared" si="362"/>
        <v>0.32552024460005069</v>
      </c>
      <c r="AK166">
        <f t="shared" si="362"/>
        <v>0.36238983183884788</v>
      </c>
      <c r="AL166">
        <f t="shared" si="362"/>
        <v>0.40343540040510245</v>
      </c>
      <c r="AM166">
        <f t="shared" si="362"/>
        <v>0.44912993688079988</v>
      </c>
      <c r="AN166">
        <f t="shared" si="362"/>
        <v>0.5</v>
      </c>
      <c r="AO166">
        <f t="shared" si="300"/>
        <v>0.5</v>
      </c>
      <c r="AP166">
        <f t="shared" ref="AP166:BH166" si="363">IF(AO166=0,0.0000001,$G166)*((INDEX($N$7:$N$29,MATCH($A166,$H$7:$H$29,0))/($G166+0.00001))^((AP$33-$G$33)/($Y$33-$G$33)))</f>
        <v>0</v>
      </c>
      <c r="AQ166">
        <f t="shared" si="363"/>
        <v>1.5999999999999996</v>
      </c>
      <c r="AR166">
        <f t="shared" si="363"/>
        <v>0</v>
      </c>
      <c r="AS166">
        <f t="shared" si="363"/>
        <v>4.021137007667777</v>
      </c>
      <c r="AT166">
        <f t="shared" si="363"/>
        <v>0</v>
      </c>
      <c r="AU166">
        <f t="shared" si="363"/>
        <v>10.105964271522101</v>
      </c>
      <c r="AV166">
        <f t="shared" si="363"/>
        <v>0</v>
      </c>
      <c r="AW166">
        <f t="shared" si="363"/>
        <v>25.398416831491247</v>
      </c>
      <c r="AX166">
        <f t="shared" si="363"/>
        <v>0</v>
      </c>
      <c r="AY166">
        <f t="shared" si="363"/>
        <v>63.831571160801012</v>
      </c>
      <c r="AZ166">
        <f t="shared" si="363"/>
        <v>0</v>
      </c>
      <c r="BA166">
        <f t="shared" si="363"/>
        <v>160.42218315767204</v>
      </c>
      <c r="BB166">
        <f t="shared" si="363"/>
        <v>0</v>
      </c>
      <c r="BC166">
        <f t="shared" si="363"/>
        <v>403.17473596635836</v>
      </c>
      <c r="BD166">
        <f t="shared" si="363"/>
        <v>0</v>
      </c>
      <c r="BE166">
        <f t="shared" si="363"/>
        <v>1013.2630320943839</v>
      </c>
      <c r="BF166">
        <f t="shared" si="363"/>
        <v>0</v>
      </c>
      <c r="BG166">
        <f t="shared" si="363"/>
        <v>2546.5434230352434</v>
      </c>
      <c r="BH166">
        <f t="shared" si="363"/>
        <v>0</v>
      </c>
      <c r="BK166">
        <f t="shared" si="356"/>
        <v>0</v>
      </c>
      <c r="BL166">
        <f t="shared" si="357"/>
        <v>0</v>
      </c>
      <c r="BM166">
        <f t="shared" si="358"/>
        <v>0</v>
      </c>
      <c r="BN166">
        <f t="shared" si="288"/>
        <v>0.11</v>
      </c>
      <c r="BO166">
        <f t="shared" si="351"/>
        <v>0.56000000000000005</v>
      </c>
      <c r="BP166" t="str">
        <f t="shared" si="352"/>
        <v>-LT-Total</v>
      </c>
    </row>
    <row r="167" spans="1:68" hidden="1" x14ac:dyDescent="0.25">
      <c r="A167" t="str">
        <f t="shared" si="347"/>
        <v>passenger-LT-CNG</v>
      </c>
      <c r="B167" s="1">
        <v>133</v>
      </c>
      <c r="C167" t="s">
        <v>40</v>
      </c>
      <c r="D167" t="s">
        <v>27</v>
      </c>
      <c r="E167" t="s">
        <v>33</v>
      </c>
      <c r="F167" t="s">
        <v>45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e">
        <f t="shared" ref="M167:Y168" si="364">($K167*(($BL167/($K167))^((M$33-$K$33)/($BL$33-$K$33))))</f>
        <v>#DIV/0!</v>
      </c>
      <c r="N167" t="e">
        <f t="shared" si="364"/>
        <v>#DIV/0!</v>
      </c>
      <c r="O167" t="e">
        <f t="shared" si="364"/>
        <v>#DIV/0!</v>
      </c>
      <c r="P167" t="e">
        <f t="shared" si="364"/>
        <v>#DIV/0!</v>
      </c>
      <c r="Q167" t="e">
        <f t="shared" si="364"/>
        <v>#DIV/0!</v>
      </c>
      <c r="R167" t="e">
        <f t="shared" si="364"/>
        <v>#DIV/0!</v>
      </c>
      <c r="S167" t="e">
        <f t="shared" si="364"/>
        <v>#DIV/0!</v>
      </c>
      <c r="T167" t="e">
        <f t="shared" si="364"/>
        <v>#DIV/0!</v>
      </c>
      <c r="U167" t="e">
        <f t="shared" si="364"/>
        <v>#DIV/0!</v>
      </c>
      <c r="V167" t="e">
        <f t="shared" si="364"/>
        <v>#DIV/0!</v>
      </c>
      <c r="W167" t="e">
        <f t="shared" si="364"/>
        <v>#DIV/0!</v>
      </c>
      <c r="X167" t="e">
        <f t="shared" si="364"/>
        <v>#DIV/0!</v>
      </c>
      <c r="Y167" t="e">
        <f t="shared" si="364"/>
        <v>#DIV/0!</v>
      </c>
      <c r="Z167" t="e">
        <f t="shared" ref="Z167:AN168" si="365">($Y167*(($BM167/($Y167))^((Z$33-$Y$33)/($BM$33-$Y$33))))</f>
        <v>#DIV/0!</v>
      </c>
      <c r="AA167" t="e">
        <f t="shared" si="365"/>
        <v>#DIV/0!</v>
      </c>
      <c r="AB167" t="e">
        <f t="shared" si="365"/>
        <v>#DIV/0!</v>
      </c>
      <c r="AC167" t="e">
        <f t="shared" si="365"/>
        <v>#DIV/0!</v>
      </c>
      <c r="AD167" t="e">
        <f t="shared" si="365"/>
        <v>#DIV/0!</v>
      </c>
      <c r="AE167" t="e">
        <f t="shared" si="365"/>
        <v>#DIV/0!</v>
      </c>
      <c r="AF167" t="e">
        <f t="shared" si="365"/>
        <v>#DIV/0!</v>
      </c>
      <c r="AG167" t="e">
        <f t="shared" si="365"/>
        <v>#DIV/0!</v>
      </c>
      <c r="AH167" t="e">
        <f t="shared" si="365"/>
        <v>#DIV/0!</v>
      </c>
      <c r="AI167" t="e">
        <f t="shared" si="365"/>
        <v>#DIV/0!</v>
      </c>
      <c r="AJ167" t="e">
        <f t="shared" si="365"/>
        <v>#DIV/0!</v>
      </c>
      <c r="AK167" t="e">
        <f t="shared" si="365"/>
        <v>#DIV/0!</v>
      </c>
      <c r="AL167" t="e">
        <f t="shared" si="365"/>
        <v>#DIV/0!</v>
      </c>
      <c r="AM167" t="e">
        <f t="shared" si="365"/>
        <v>#DIV/0!</v>
      </c>
      <c r="AN167" t="e">
        <f t="shared" si="365"/>
        <v>#DIV/0!</v>
      </c>
      <c r="AO167" t="e">
        <f t="shared" si="300"/>
        <v>#DIV/0!</v>
      </c>
      <c r="AP167" t="e">
        <f t="shared" ref="AP167:BH167" si="366">AO167</f>
        <v>#DIV/0!</v>
      </c>
      <c r="AQ167" t="e">
        <f t="shared" si="366"/>
        <v>#DIV/0!</v>
      </c>
      <c r="AR167" t="e">
        <f t="shared" si="366"/>
        <v>#DIV/0!</v>
      </c>
      <c r="AS167" t="e">
        <f t="shared" si="366"/>
        <v>#DIV/0!</v>
      </c>
      <c r="AT167" t="e">
        <f t="shared" si="366"/>
        <v>#DIV/0!</v>
      </c>
      <c r="AU167" t="e">
        <f t="shared" si="366"/>
        <v>#DIV/0!</v>
      </c>
      <c r="AV167" t="e">
        <f t="shared" si="366"/>
        <v>#DIV/0!</v>
      </c>
      <c r="AW167" t="e">
        <f t="shared" si="366"/>
        <v>#DIV/0!</v>
      </c>
      <c r="AX167" t="e">
        <f t="shared" si="366"/>
        <v>#DIV/0!</v>
      </c>
      <c r="AY167" t="e">
        <f t="shared" si="366"/>
        <v>#DIV/0!</v>
      </c>
      <c r="AZ167" t="e">
        <f t="shared" si="366"/>
        <v>#DIV/0!</v>
      </c>
      <c r="BA167" t="e">
        <f t="shared" si="366"/>
        <v>#DIV/0!</v>
      </c>
      <c r="BB167" t="e">
        <f t="shared" si="366"/>
        <v>#DIV/0!</v>
      </c>
      <c r="BC167" t="e">
        <f t="shared" si="366"/>
        <v>#DIV/0!</v>
      </c>
      <c r="BD167" t="e">
        <f t="shared" si="366"/>
        <v>#DIV/0!</v>
      </c>
      <c r="BE167" t="e">
        <f t="shared" si="366"/>
        <v>#DIV/0!</v>
      </c>
      <c r="BF167" t="e">
        <f t="shared" si="366"/>
        <v>#DIV/0!</v>
      </c>
      <c r="BG167" t="e">
        <f t="shared" si="366"/>
        <v>#DIV/0!</v>
      </c>
      <c r="BH167" t="e">
        <f t="shared" si="366"/>
        <v>#DIV/0!</v>
      </c>
      <c r="BK167">
        <f t="shared" si="356"/>
        <v>0</v>
      </c>
      <c r="BL167">
        <f t="shared" si="357"/>
        <v>0</v>
      </c>
      <c r="BM167">
        <f t="shared" si="358"/>
        <v>0</v>
      </c>
      <c r="BN167">
        <f t="shared" si="288"/>
        <v>0.11</v>
      </c>
      <c r="BO167">
        <f t="shared" si="351"/>
        <v>0.56000000000000005</v>
      </c>
      <c r="BP167" t="str">
        <f t="shared" si="352"/>
        <v>-LT-Total</v>
      </c>
    </row>
    <row r="168" spans="1:68" hidden="1" x14ac:dyDescent="0.25">
      <c r="A168" t="str">
        <f t="shared" si="347"/>
        <v>passenger-LT-D</v>
      </c>
      <c r="B168" s="1">
        <v>134</v>
      </c>
      <c r="C168" t="s">
        <v>40</v>
      </c>
      <c r="D168" t="s">
        <v>27</v>
      </c>
      <c r="E168" t="s">
        <v>33</v>
      </c>
      <c r="F168" t="s">
        <v>46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e">
        <f t="shared" si="364"/>
        <v>#DIV/0!</v>
      </c>
      <c r="N168" t="e">
        <f t="shared" si="364"/>
        <v>#DIV/0!</v>
      </c>
      <c r="O168" t="e">
        <f t="shared" si="364"/>
        <v>#DIV/0!</v>
      </c>
      <c r="P168" t="e">
        <f t="shared" si="364"/>
        <v>#DIV/0!</v>
      </c>
      <c r="Q168" t="e">
        <f t="shared" si="364"/>
        <v>#DIV/0!</v>
      </c>
      <c r="R168" t="e">
        <f t="shared" si="364"/>
        <v>#DIV/0!</v>
      </c>
      <c r="S168" t="e">
        <f t="shared" si="364"/>
        <v>#DIV/0!</v>
      </c>
      <c r="T168" t="e">
        <f t="shared" si="364"/>
        <v>#DIV/0!</v>
      </c>
      <c r="U168" t="e">
        <f t="shared" si="364"/>
        <v>#DIV/0!</v>
      </c>
      <c r="V168" t="e">
        <f t="shared" si="364"/>
        <v>#DIV/0!</v>
      </c>
      <c r="W168" t="e">
        <f t="shared" si="364"/>
        <v>#DIV/0!</v>
      </c>
      <c r="X168" t="e">
        <f t="shared" si="364"/>
        <v>#DIV/0!</v>
      </c>
      <c r="Y168" t="e">
        <f t="shared" si="364"/>
        <v>#DIV/0!</v>
      </c>
      <c r="Z168" t="e">
        <f t="shared" si="365"/>
        <v>#DIV/0!</v>
      </c>
      <c r="AA168" t="e">
        <f t="shared" si="365"/>
        <v>#DIV/0!</v>
      </c>
      <c r="AB168" t="e">
        <f t="shared" si="365"/>
        <v>#DIV/0!</v>
      </c>
      <c r="AC168" t="e">
        <f t="shared" si="365"/>
        <v>#DIV/0!</v>
      </c>
      <c r="AD168" t="e">
        <f t="shared" si="365"/>
        <v>#DIV/0!</v>
      </c>
      <c r="AE168" t="e">
        <f t="shared" si="365"/>
        <v>#DIV/0!</v>
      </c>
      <c r="AF168" t="e">
        <f t="shared" si="365"/>
        <v>#DIV/0!</v>
      </c>
      <c r="AG168" t="e">
        <f t="shared" si="365"/>
        <v>#DIV/0!</v>
      </c>
      <c r="AH168" t="e">
        <f t="shared" si="365"/>
        <v>#DIV/0!</v>
      </c>
      <c r="AI168" t="e">
        <f t="shared" si="365"/>
        <v>#DIV/0!</v>
      </c>
      <c r="AJ168" t="e">
        <f t="shared" si="365"/>
        <v>#DIV/0!</v>
      </c>
      <c r="AK168" t="e">
        <f t="shared" si="365"/>
        <v>#DIV/0!</v>
      </c>
      <c r="AL168" t="e">
        <f t="shared" si="365"/>
        <v>#DIV/0!</v>
      </c>
      <c r="AM168" t="e">
        <f t="shared" si="365"/>
        <v>#DIV/0!</v>
      </c>
      <c r="AN168" t="e">
        <f t="shared" si="365"/>
        <v>#DIV/0!</v>
      </c>
      <c r="AO168" t="e">
        <f t="shared" si="300"/>
        <v>#DIV/0!</v>
      </c>
      <c r="AP168" t="e">
        <f t="shared" ref="AP168:BH168" si="367">AO168</f>
        <v>#DIV/0!</v>
      </c>
      <c r="AQ168" t="e">
        <f t="shared" si="367"/>
        <v>#DIV/0!</v>
      </c>
      <c r="AR168" t="e">
        <f t="shared" si="367"/>
        <v>#DIV/0!</v>
      </c>
      <c r="AS168" t="e">
        <f t="shared" si="367"/>
        <v>#DIV/0!</v>
      </c>
      <c r="AT168" t="e">
        <f t="shared" si="367"/>
        <v>#DIV/0!</v>
      </c>
      <c r="AU168" t="e">
        <f t="shared" si="367"/>
        <v>#DIV/0!</v>
      </c>
      <c r="AV168" t="e">
        <f t="shared" si="367"/>
        <v>#DIV/0!</v>
      </c>
      <c r="AW168" t="e">
        <f t="shared" si="367"/>
        <v>#DIV/0!</v>
      </c>
      <c r="AX168" t="e">
        <f t="shared" si="367"/>
        <v>#DIV/0!</v>
      </c>
      <c r="AY168" t="e">
        <f t="shared" si="367"/>
        <v>#DIV/0!</v>
      </c>
      <c r="AZ168" t="e">
        <f t="shared" si="367"/>
        <v>#DIV/0!</v>
      </c>
      <c r="BA168" t="e">
        <f t="shared" si="367"/>
        <v>#DIV/0!</v>
      </c>
      <c r="BB168" t="e">
        <f t="shared" si="367"/>
        <v>#DIV/0!</v>
      </c>
      <c r="BC168" t="e">
        <f t="shared" si="367"/>
        <v>#DIV/0!</v>
      </c>
      <c r="BD168" t="e">
        <f t="shared" si="367"/>
        <v>#DIV/0!</v>
      </c>
      <c r="BE168" t="e">
        <f t="shared" si="367"/>
        <v>#DIV/0!</v>
      </c>
      <c r="BF168" t="e">
        <f t="shared" si="367"/>
        <v>#DIV/0!</v>
      </c>
      <c r="BG168" t="e">
        <f t="shared" si="367"/>
        <v>#DIV/0!</v>
      </c>
      <c r="BH168" t="e">
        <f t="shared" si="367"/>
        <v>#DIV/0!</v>
      </c>
      <c r="BK168">
        <f t="shared" si="356"/>
        <v>0</v>
      </c>
      <c r="BL168">
        <f t="shared" si="357"/>
        <v>0</v>
      </c>
      <c r="BM168">
        <f t="shared" si="358"/>
        <v>0</v>
      </c>
      <c r="BN168">
        <f t="shared" si="288"/>
        <v>0.11</v>
      </c>
      <c r="BO168">
        <f t="shared" si="351"/>
        <v>0.56000000000000005</v>
      </c>
      <c r="BP168" t="str">
        <f t="shared" si="352"/>
        <v>-LT-Total</v>
      </c>
    </row>
    <row r="169" spans="1:68" hidden="1" x14ac:dyDescent="0.25">
      <c r="A169" t="str">
        <f t="shared" si="347"/>
        <v>passenger-LT-FCEV</v>
      </c>
      <c r="B169" s="1">
        <v>135</v>
      </c>
      <c r="C169" t="s">
        <v>40</v>
      </c>
      <c r="D169" t="s">
        <v>27</v>
      </c>
      <c r="E169" t="s">
        <v>33</v>
      </c>
      <c r="F169" t="s">
        <v>30</v>
      </c>
      <c r="G169">
        <v>0</v>
      </c>
      <c r="H169">
        <f>IF(G169=0,0.0000001,$G169)*((INDEX($N$7:$N$29,MATCH($A169,$H$7:$H$29,0))/($G169+0.00001))^((H$33-$G$33)/($Y$33-$G$33)))</f>
        <v>1.2915496650148837E-7</v>
      </c>
      <c r="I169">
        <f>IF(H169=0,0.0000001,$G169)*((INDEX($N$7:$N$29,MATCH($A169,$H$7:$H$29,0))/($G169+0.00001))^((I$33-$G$33)/($Y$33-$G$33)))</f>
        <v>0</v>
      </c>
      <c r="J169">
        <f>IF(I169=0,0.0000001,$G169)*((INDEX($N$7:$N$29,MATCH($A169,$H$7:$H$29,0))/($G169+0.00001))^((J$33-$G$33)/($Y$33-$G$33)))</f>
        <v>2.1544346900318838E-7</v>
      </c>
      <c r="K169">
        <f>IF(J169=0,0.0000001,$G169)*((INDEX($N$7:$N$29,MATCH($A169,$H$7:$H$29,0))/($G169+0.00001))^((K$33-$G$33)/($Y$33-$G$33)))</f>
        <v>0</v>
      </c>
      <c r="L169">
        <f t="shared" ref="L169:Y169" si="368">IF(K169=0,0.0000001,K169)*((INDEX($L$7:$L$29,MATCH($A169,$H$7:$H$28,0))/IF(K169=0,0.0000001,K169))^((L$33-$K$33)/($Y$33-$K$33)))</f>
        <v>2.2758459260747883E-7</v>
      </c>
      <c r="M169">
        <f t="shared" si="368"/>
        <v>1.048113134154686E-6</v>
      </c>
      <c r="N169">
        <f t="shared" si="368"/>
        <v>7.4675449000926052E-6</v>
      </c>
      <c r="O169">
        <f t="shared" si="368"/>
        <v>5.8419199520927467E-5</v>
      </c>
      <c r="P169">
        <f t="shared" si="368"/>
        <v>3.6661844873787794E-4</v>
      </c>
      <c r="Q169">
        <f t="shared" si="368"/>
        <v>1.5119973757896918E-3</v>
      </c>
      <c r="R169">
        <f t="shared" si="368"/>
        <v>3.8884410446729059E-3</v>
      </c>
      <c r="S169">
        <f t="shared" si="368"/>
        <v>6.6709779939569825E-3</v>
      </c>
      <c r="T169">
        <f t="shared" si="368"/>
        <v>8.6538734216537495E-3</v>
      </c>
      <c r="U169">
        <f t="shared" si="368"/>
        <v>9.5953352674962612E-3</v>
      </c>
      <c r="V169">
        <f t="shared" si="368"/>
        <v>9.9118734207419533E-3</v>
      </c>
      <c r="W169">
        <f t="shared" si="368"/>
        <v>9.9873626788947786E-3</v>
      </c>
      <c r="X169">
        <f t="shared" si="368"/>
        <v>9.9990968041525092E-3</v>
      </c>
      <c r="Y169">
        <f t="shared" si="368"/>
        <v>1.0000000000000002E-2</v>
      </c>
      <c r="Z169">
        <f t="shared" ref="Z169:AN169" si="369">IF(Y169=0,0.0000001,$Y169)*((INDEX($M$7:$M$29,MATCH($A169,$H$7:$H$28,0))/IF(Y169=0,0.0000001,$Y169))^((Z$33-$Y$33)/($AN$33-$Y$33)))</f>
        <v>1.1268776101908266E-2</v>
      </c>
      <c r="AA169">
        <f t="shared" si="369"/>
        <v>1.2698531483493885E-2</v>
      </c>
      <c r="AB169">
        <f t="shared" si="369"/>
        <v>1.4309690811052557E-2</v>
      </c>
      <c r="AC169">
        <f t="shared" si="369"/>
        <v>1.6125270183728533E-2</v>
      </c>
      <c r="AD169">
        <f t="shared" si="369"/>
        <v>1.8171205928321398E-2</v>
      </c>
      <c r="AE169">
        <f t="shared" si="369"/>
        <v>2.0476725110792193E-2</v>
      </c>
      <c r="AF169">
        <f t="shared" si="369"/>
        <v>2.3074763057383995E-2</v>
      </c>
      <c r="AG169">
        <f t="shared" si="369"/>
        <v>2.6002433849824442E-2</v>
      </c>
      <c r="AH169">
        <f t="shared" si="369"/>
        <v>2.9301560515835219E-2</v>
      </c>
      <c r="AI169">
        <f t="shared" si="369"/>
        <v>3.3019272488946261E-2</v>
      </c>
      <c r="AJ169">
        <f t="shared" si="369"/>
        <v>3.7208678872583466E-2</v>
      </c>
      <c r="AK169">
        <f t="shared" si="369"/>
        <v>4.192962712629475E-2</v>
      </c>
      <c r="AL169">
        <f t="shared" si="369"/>
        <v>4.724955801227148E-2</v>
      </c>
      <c r="AM169">
        <f t="shared" si="369"/>
        <v>5.324446901544129E-2</v>
      </c>
      <c r="AN169">
        <f t="shared" si="369"/>
        <v>5.9999999999999991E-2</v>
      </c>
      <c r="AO169">
        <f t="shared" si="300"/>
        <v>5.9999999999999991E-2</v>
      </c>
      <c r="AP169">
        <f t="shared" ref="AP169:BH169" si="370">IF(AO169=0,0.0000001,$G169)*((INDEX($N$7:$N$29,MATCH($A169,$H$7:$H$29,0))/($G169+0.00001))^((AP$33-$G$33)/($Y$33-$G$33)))</f>
        <v>0</v>
      </c>
      <c r="AQ169">
        <f t="shared" si="370"/>
        <v>1E-3</v>
      </c>
      <c r="AR169">
        <f t="shared" si="370"/>
        <v>0</v>
      </c>
      <c r="AS169">
        <f t="shared" si="370"/>
        <v>1.6681005372000592E-3</v>
      </c>
      <c r="AT169">
        <f t="shared" si="370"/>
        <v>0</v>
      </c>
      <c r="AU169">
        <f t="shared" si="370"/>
        <v>2.7825594022071291E-3</v>
      </c>
      <c r="AV169">
        <f t="shared" si="370"/>
        <v>0</v>
      </c>
      <c r="AW169">
        <f t="shared" si="370"/>
        <v>4.6415888336127833E-3</v>
      </c>
      <c r="AX169">
        <f t="shared" si="370"/>
        <v>0</v>
      </c>
      <c r="AY169">
        <f t="shared" si="370"/>
        <v>7.7426368268112885E-3</v>
      </c>
      <c r="AZ169">
        <f t="shared" si="370"/>
        <v>0</v>
      </c>
      <c r="BA169">
        <f t="shared" si="370"/>
        <v>1.2915496650148838E-2</v>
      </c>
      <c r="BB169">
        <f t="shared" si="370"/>
        <v>0</v>
      </c>
      <c r="BC169">
        <f t="shared" si="370"/>
        <v>2.154434690031886E-2</v>
      </c>
      <c r="BD169">
        <f t="shared" si="370"/>
        <v>0</v>
      </c>
      <c r="BE169">
        <f t="shared" si="370"/>
        <v>3.5938136638046292E-2</v>
      </c>
      <c r="BF169">
        <f t="shared" si="370"/>
        <v>0</v>
      </c>
      <c r="BG169">
        <f t="shared" si="370"/>
        <v>5.9948425031894209E-2</v>
      </c>
      <c r="BH169">
        <f t="shared" si="370"/>
        <v>0</v>
      </c>
      <c r="BK169">
        <f>G169</f>
        <v>0</v>
      </c>
      <c r="BL169">
        <f t="shared" si="357"/>
        <v>0</v>
      </c>
      <c r="BM169">
        <f t="shared" si="358"/>
        <v>0</v>
      </c>
      <c r="BN169">
        <f t="shared" si="288"/>
        <v>0.11</v>
      </c>
      <c r="BO169">
        <f t="shared" si="351"/>
        <v>0.56000000000000005</v>
      </c>
      <c r="BP169" t="str">
        <f t="shared" si="352"/>
        <v>-LT-Total</v>
      </c>
    </row>
    <row r="170" spans="1:68" hidden="1" x14ac:dyDescent="0.25">
      <c r="A170" t="str">
        <f t="shared" si="347"/>
        <v>passenger-LT-G</v>
      </c>
      <c r="B170" s="1">
        <v>136</v>
      </c>
      <c r="C170" t="s">
        <v>40</v>
      </c>
      <c r="D170" t="s">
        <v>27</v>
      </c>
      <c r="E170" t="s">
        <v>33</v>
      </c>
      <c r="F170" t="s">
        <v>47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f t="shared" ref="M170:Y172" si="371">($K170*(($BL170/($K170))^((M$33-$K$33)/($BL$33-$K$33))))</f>
        <v>0.9834901189396742</v>
      </c>
      <c r="N170">
        <f t="shared" si="371"/>
        <v>0.97533767749262668</v>
      </c>
      <c r="O170">
        <f t="shared" si="371"/>
        <v>0.96725281405197461</v>
      </c>
      <c r="P170">
        <f t="shared" si="371"/>
        <v>0.95923496844356904</v>
      </c>
      <c r="Q170">
        <f t="shared" si="371"/>
        <v>0.95128358513671107</v>
      </c>
      <c r="R170">
        <f t="shared" si="371"/>
        <v>0.94339811320566036</v>
      </c>
      <c r="S170">
        <f t="shared" si="371"/>
        <v>0.9355780062914637</v>
      </c>
      <c r="T170">
        <f t="shared" si="371"/>
        <v>0.92782272256409914</v>
      </c>
      <c r="U170">
        <f t="shared" si="371"/>
        <v>0.92013172468493487</v>
      </c>
      <c r="V170">
        <f t="shared" si="371"/>
        <v>0.91250447976949833</v>
      </c>
      <c r="W170">
        <f t="shared" si="371"/>
        <v>0.90494045935055423</v>
      </c>
      <c r="X170">
        <f t="shared" si="371"/>
        <v>0.89743913934148944</v>
      </c>
      <c r="Y170">
        <f t="shared" si="371"/>
        <v>0.89</v>
      </c>
      <c r="Z170">
        <f t="shared" ref="Z170:AN172" si="372">($Y170*(($BM170/($Y170))^((Z$33-$Y$33)/($BM$33-$Y$33))))</f>
        <v>0.84259753655853609</v>
      </c>
      <c r="AA170">
        <f t="shared" si="372"/>
        <v>0.79771978496012752</v>
      </c>
      <c r="AB170">
        <f t="shared" si="372"/>
        <v>0.75523227603529053</v>
      </c>
      <c r="AC170">
        <f t="shared" si="372"/>
        <v>0.71500770260318214</v>
      </c>
      <c r="AD170">
        <f t="shared" si="372"/>
        <v>0.67692553801552779</v>
      </c>
      <c r="AE170">
        <f t="shared" si="372"/>
        <v>0.6408716750173542</v>
      </c>
      <c r="AF170">
        <f t="shared" si="372"/>
        <v>0.606738083842433</v>
      </c>
      <c r="AG170">
        <f t="shared" si="372"/>
        <v>0.57442248851896693</v>
      </c>
      <c r="AH170">
        <f t="shared" si="372"/>
        <v>0.54382806041562415</v>
      </c>
      <c r="AI170">
        <f t="shared" si="372"/>
        <v>0.51486312810967594</v>
      </c>
      <c r="AJ170">
        <f t="shared" si="372"/>
        <v>0.48744090270790447</v>
      </c>
      <c r="AK170">
        <f t="shared" si="372"/>
        <v>0.46147921779724632</v>
      </c>
      <c r="AL170">
        <f t="shared" si="372"/>
        <v>0.43690028324597741</v>
      </c>
      <c r="AM170">
        <f t="shared" si="372"/>
        <v>0.41363045211773847</v>
      </c>
      <c r="AN170">
        <f t="shared" si="372"/>
        <v>0.39159999999999995</v>
      </c>
      <c r="AO170">
        <f t="shared" si="300"/>
        <v>0.39159999999999995</v>
      </c>
      <c r="AP170">
        <f t="shared" ref="AP170:BH170" si="373">AO170</f>
        <v>0.39159999999999995</v>
      </c>
      <c r="AQ170">
        <f t="shared" si="373"/>
        <v>0.39159999999999995</v>
      </c>
      <c r="AR170">
        <f t="shared" si="373"/>
        <v>0.39159999999999995</v>
      </c>
      <c r="AS170">
        <f t="shared" si="373"/>
        <v>0.39159999999999995</v>
      </c>
      <c r="AT170">
        <f t="shared" si="373"/>
        <v>0.39159999999999995</v>
      </c>
      <c r="AU170">
        <f t="shared" si="373"/>
        <v>0.39159999999999995</v>
      </c>
      <c r="AV170">
        <f t="shared" si="373"/>
        <v>0.39159999999999995</v>
      </c>
      <c r="AW170">
        <f t="shared" si="373"/>
        <v>0.39159999999999995</v>
      </c>
      <c r="AX170">
        <f t="shared" si="373"/>
        <v>0.39159999999999995</v>
      </c>
      <c r="AY170">
        <f t="shared" si="373"/>
        <v>0.39159999999999995</v>
      </c>
      <c r="AZ170">
        <f t="shared" si="373"/>
        <v>0.39159999999999995</v>
      </c>
      <c r="BA170">
        <f t="shared" si="373"/>
        <v>0.39159999999999995</v>
      </c>
      <c r="BB170">
        <f t="shared" si="373"/>
        <v>0.39159999999999995</v>
      </c>
      <c r="BC170">
        <f t="shared" si="373"/>
        <v>0.39159999999999995</v>
      </c>
      <c r="BD170">
        <f t="shared" si="373"/>
        <v>0.39159999999999995</v>
      </c>
      <c r="BE170">
        <f t="shared" si="373"/>
        <v>0.39159999999999995</v>
      </c>
      <c r="BF170">
        <f t="shared" si="373"/>
        <v>0.39159999999999995</v>
      </c>
      <c r="BG170">
        <f t="shared" si="373"/>
        <v>0.39159999999999995</v>
      </c>
      <c r="BH170">
        <f t="shared" si="373"/>
        <v>0.39159999999999995</v>
      </c>
      <c r="BK170">
        <f t="shared" ref="BK170:BK175" si="374">K170</f>
        <v>1</v>
      </c>
      <c r="BL170">
        <f t="shared" si="357"/>
        <v>0.89</v>
      </c>
      <c r="BM170">
        <f t="shared" si="358"/>
        <v>0.39159999999999995</v>
      </c>
      <c r="BN170">
        <f t="shared" ref="BN170:BN179" si="375">INDEX($L$7:$L$30,MATCH(BP170,$H$7:$H$30,0))</f>
        <v>0.11</v>
      </c>
      <c r="BO170">
        <f t="shared" si="351"/>
        <v>0.56000000000000005</v>
      </c>
      <c r="BP170" t="str">
        <f t="shared" si="352"/>
        <v>-LT-Total</v>
      </c>
    </row>
    <row r="171" spans="1:68" hidden="1" x14ac:dyDescent="0.25">
      <c r="A171" t="str">
        <f t="shared" si="347"/>
        <v>passenger-LT-LPG</v>
      </c>
      <c r="B171" s="1">
        <v>137</v>
      </c>
      <c r="C171" t="s">
        <v>40</v>
      </c>
      <c r="D171" t="s">
        <v>27</v>
      </c>
      <c r="E171" t="s">
        <v>33</v>
      </c>
      <c r="F171" t="s">
        <v>48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e">
        <f t="shared" si="371"/>
        <v>#DIV/0!</v>
      </c>
      <c r="N171" t="e">
        <f t="shared" si="371"/>
        <v>#DIV/0!</v>
      </c>
      <c r="O171" t="e">
        <f t="shared" si="371"/>
        <v>#DIV/0!</v>
      </c>
      <c r="P171" t="e">
        <f t="shared" si="371"/>
        <v>#DIV/0!</v>
      </c>
      <c r="Q171" t="e">
        <f t="shared" si="371"/>
        <v>#DIV/0!</v>
      </c>
      <c r="R171" t="e">
        <f t="shared" si="371"/>
        <v>#DIV/0!</v>
      </c>
      <c r="S171" t="e">
        <f t="shared" si="371"/>
        <v>#DIV/0!</v>
      </c>
      <c r="T171" t="e">
        <f t="shared" si="371"/>
        <v>#DIV/0!</v>
      </c>
      <c r="U171" t="e">
        <f t="shared" si="371"/>
        <v>#DIV/0!</v>
      </c>
      <c r="V171" t="e">
        <f t="shared" si="371"/>
        <v>#DIV/0!</v>
      </c>
      <c r="W171" t="e">
        <f t="shared" si="371"/>
        <v>#DIV/0!</v>
      </c>
      <c r="X171" t="e">
        <f t="shared" si="371"/>
        <v>#DIV/0!</v>
      </c>
      <c r="Y171" t="e">
        <f t="shared" si="371"/>
        <v>#DIV/0!</v>
      </c>
      <c r="Z171" t="e">
        <f t="shared" si="372"/>
        <v>#DIV/0!</v>
      </c>
      <c r="AA171" t="e">
        <f t="shared" si="372"/>
        <v>#DIV/0!</v>
      </c>
      <c r="AB171" t="e">
        <f t="shared" si="372"/>
        <v>#DIV/0!</v>
      </c>
      <c r="AC171" t="e">
        <f t="shared" si="372"/>
        <v>#DIV/0!</v>
      </c>
      <c r="AD171" t="e">
        <f t="shared" si="372"/>
        <v>#DIV/0!</v>
      </c>
      <c r="AE171" t="e">
        <f t="shared" si="372"/>
        <v>#DIV/0!</v>
      </c>
      <c r="AF171" t="e">
        <f t="shared" si="372"/>
        <v>#DIV/0!</v>
      </c>
      <c r="AG171" t="e">
        <f t="shared" si="372"/>
        <v>#DIV/0!</v>
      </c>
      <c r="AH171" t="e">
        <f t="shared" si="372"/>
        <v>#DIV/0!</v>
      </c>
      <c r="AI171" t="e">
        <f t="shared" si="372"/>
        <v>#DIV/0!</v>
      </c>
      <c r="AJ171" t="e">
        <f t="shared" si="372"/>
        <v>#DIV/0!</v>
      </c>
      <c r="AK171" t="e">
        <f t="shared" si="372"/>
        <v>#DIV/0!</v>
      </c>
      <c r="AL171" t="e">
        <f t="shared" si="372"/>
        <v>#DIV/0!</v>
      </c>
      <c r="AM171" t="e">
        <f t="shared" si="372"/>
        <v>#DIV/0!</v>
      </c>
      <c r="AN171" t="e">
        <f t="shared" si="372"/>
        <v>#DIV/0!</v>
      </c>
      <c r="AO171" t="e">
        <f t="shared" si="300"/>
        <v>#DIV/0!</v>
      </c>
      <c r="AP171" t="e">
        <f t="shared" ref="AP171:BH171" si="376">AO171</f>
        <v>#DIV/0!</v>
      </c>
      <c r="AQ171" t="e">
        <f t="shared" si="376"/>
        <v>#DIV/0!</v>
      </c>
      <c r="AR171" t="e">
        <f t="shared" si="376"/>
        <v>#DIV/0!</v>
      </c>
      <c r="AS171" t="e">
        <f t="shared" si="376"/>
        <v>#DIV/0!</v>
      </c>
      <c r="AT171" t="e">
        <f t="shared" si="376"/>
        <v>#DIV/0!</v>
      </c>
      <c r="AU171" t="e">
        <f t="shared" si="376"/>
        <v>#DIV/0!</v>
      </c>
      <c r="AV171" t="e">
        <f t="shared" si="376"/>
        <v>#DIV/0!</v>
      </c>
      <c r="AW171" t="e">
        <f t="shared" si="376"/>
        <v>#DIV/0!</v>
      </c>
      <c r="AX171" t="e">
        <f t="shared" si="376"/>
        <v>#DIV/0!</v>
      </c>
      <c r="AY171" t="e">
        <f t="shared" si="376"/>
        <v>#DIV/0!</v>
      </c>
      <c r="AZ171" t="e">
        <f t="shared" si="376"/>
        <v>#DIV/0!</v>
      </c>
      <c r="BA171" t="e">
        <f t="shared" si="376"/>
        <v>#DIV/0!</v>
      </c>
      <c r="BB171" t="e">
        <f t="shared" si="376"/>
        <v>#DIV/0!</v>
      </c>
      <c r="BC171" t="e">
        <f t="shared" si="376"/>
        <v>#DIV/0!</v>
      </c>
      <c r="BD171" t="e">
        <f t="shared" si="376"/>
        <v>#DIV/0!</v>
      </c>
      <c r="BE171" t="e">
        <f t="shared" si="376"/>
        <v>#DIV/0!</v>
      </c>
      <c r="BF171" t="e">
        <f t="shared" si="376"/>
        <v>#DIV/0!</v>
      </c>
      <c r="BG171" t="e">
        <f t="shared" si="376"/>
        <v>#DIV/0!</v>
      </c>
      <c r="BH171" t="e">
        <f t="shared" si="376"/>
        <v>#DIV/0!</v>
      </c>
      <c r="BK171">
        <f t="shared" si="374"/>
        <v>0</v>
      </c>
      <c r="BL171">
        <f t="shared" si="357"/>
        <v>0</v>
      </c>
      <c r="BM171">
        <f t="shared" si="358"/>
        <v>0</v>
      </c>
      <c r="BN171">
        <f t="shared" si="375"/>
        <v>0.11</v>
      </c>
      <c r="BO171">
        <f t="shared" si="351"/>
        <v>0.56000000000000005</v>
      </c>
      <c r="BP171" t="str">
        <f t="shared" si="352"/>
        <v>-LT-Total</v>
      </c>
    </row>
    <row r="172" spans="1:68" hidden="1" x14ac:dyDescent="0.25">
      <c r="A172" t="str">
        <f t="shared" si="347"/>
        <v>passenger-LT-PHEVG</v>
      </c>
      <c r="B172" s="1">
        <v>138</v>
      </c>
      <c r="C172" t="s">
        <v>40</v>
      </c>
      <c r="D172" t="s">
        <v>27</v>
      </c>
      <c r="E172" t="s">
        <v>33</v>
      </c>
      <c r="F172" t="s">
        <v>31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e">
        <f t="shared" si="371"/>
        <v>#DIV/0!</v>
      </c>
      <c r="N172" t="e">
        <f t="shared" si="371"/>
        <v>#DIV/0!</v>
      </c>
      <c r="O172" t="e">
        <f t="shared" si="371"/>
        <v>#DIV/0!</v>
      </c>
      <c r="P172" t="e">
        <f t="shared" si="371"/>
        <v>#DIV/0!</v>
      </c>
      <c r="Q172" t="e">
        <f t="shared" si="371"/>
        <v>#DIV/0!</v>
      </c>
      <c r="R172" t="e">
        <f t="shared" si="371"/>
        <v>#DIV/0!</v>
      </c>
      <c r="S172" t="e">
        <f t="shared" si="371"/>
        <v>#DIV/0!</v>
      </c>
      <c r="T172" t="e">
        <f t="shared" si="371"/>
        <v>#DIV/0!</v>
      </c>
      <c r="U172" t="e">
        <f t="shared" si="371"/>
        <v>#DIV/0!</v>
      </c>
      <c r="V172" t="e">
        <f t="shared" si="371"/>
        <v>#DIV/0!</v>
      </c>
      <c r="W172" t="e">
        <f t="shared" si="371"/>
        <v>#DIV/0!</v>
      </c>
      <c r="X172" t="e">
        <f t="shared" si="371"/>
        <v>#DIV/0!</v>
      </c>
      <c r="Y172" t="e">
        <f t="shared" si="371"/>
        <v>#DIV/0!</v>
      </c>
      <c r="Z172" t="e">
        <f t="shared" si="372"/>
        <v>#DIV/0!</v>
      </c>
      <c r="AA172" t="e">
        <f t="shared" si="372"/>
        <v>#DIV/0!</v>
      </c>
      <c r="AB172" t="e">
        <f t="shared" si="372"/>
        <v>#DIV/0!</v>
      </c>
      <c r="AC172" t="e">
        <f t="shared" si="372"/>
        <v>#DIV/0!</v>
      </c>
      <c r="AD172" t="e">
        <f t="shared" si="372"/>
        <v>#DIV/0!</v>
      </c>
      <c r="AE172" t="e">
        <f t="shared" si="372"/>
        <v>#DIV/0!</v>
      </c>
      <c r="AF172" t="e">
        <f t="shared" si="372"/>
        <v>#DIV/0!</v>
      </c>
      <c r="AG172" t="e">
        <f t="shared" si="372"/>
        <v>#DIV/0!</v>
      </c>
      <c r="AH172" t="e">
        <f t="shared" si="372"/>
        <v>#DIV/0!</v>
      </c>
      <c r="AI172" t="e">
        <f t="shared" si="372"/>
        <v>#DIV/0!</v>
      </c>
      <c r="AJ172" t="e">
        <f t="shared" si="372"/>
        <v>#DIV/0!</v>
      </c>
      <c r="AK172" t="e">
        <f t="shared" si="372"/>
        <v>#DIV/0!</v>
      </c>
      <c r="AL172" t="e">
        <f t="shared" si="372"/>
        <v>#DIV/0!</v>
      </c>
      <c r="AM172" t="e">
        <f t="shared" si="372"/>
        <v>#DIV/0!</v>
      </c>
      <c r="AN172" t="e">
        <f t="shared" si="372"/>
        <v>#DIV/0!</v>
      </c>
      <c r="AO172" t="e">
        <f t="shared" si="300"/>
        <v>#DIV/0!</v>
      </c>
      <c r="AP172" t="e">
        <f t="shared" ref="AP172:BH172" si="377">AO172</f>
        <v>#DIV/0!</v>
      </c>
      <c r="AQ172" t="e">
        <f t="shared" si="377"/>
        <v>#DIV/0!</v>
      </c>
      <c r="AR172" t="e">
        <f t="shared" si="377"/>
        <v>#DIV/0!</v>
      </c>
      <c r="AS172" t="e">
        <f t="shared" si="377"/>
        <v>#DIV/0!</v>
      </c>
      <c r="AT172" t="e">
        <f t="shared" si="377"/>
        <v>#DIV/0!</v>
      </c>
      <c r="AU172" t="e">
        <f t="shared" si="377"/>
        <v>#DIV/0!</v>
      </c>
      <c r="AV172" t="e">
        <f t="shared" si="377"/>
        <v>#DIV/0!</v>
      </c>
      <c r="AW172" t="e">
        <f t="shared" si="377"/>
        <v>#DIV/0!</v>
      </c>
      <c r="AX172" t="e">
        <f t="shared" si="377"/>
        <v>#DIV/0!</v>
      </c>
      <c r="AY172" t="e">
        <f t="shared" si="377"/>
        <v>#DIV/0!</v>
      </c>
      <c r="AZ172" t="e">
        <f t="shared" si="377"/>
        <v>#DIV/0!</v>
      </c>
      <c r="BA172" t="e">
        <f t="shared" si="377"/>
        <v>#DIV/0!</v>
      </c>
      <c r="BB172" t="e">
        <f t="shared" si="377"/>
        <v>#DIV/0!</v>
      </c>
      <c r="BC172" t="e">
        <f t="shared" si="377"/>
        <v>#DIV/0!</v>
      </c>
      <c r="BD172" t="e">
        <f t="shared" si="377"/>
        <v>#DIV/0!</v>
      </c>
      <c r="BE172" t="e">
        <f t="shared" si="377"/>
        <v>#DIV/0!</v>
      </c>
      <c r="BF172" t="e">
        <f t="shared" si="377"/>
        <v>#DIV/0!</v>
      </c>
      <c r="BG172" t="e">
        <f t="shared" si="377"/>
        <v>#DIV/0!</v>
      </c>
      <c r="BH172" t="e">
        <f t="shared" si="377"/>
        <v>#DIV/0!</v>
      </c>
      <c r="BK172">
        <f t="shared" si="374"/>
        <v>0</v>
      </c>
      <c r="BL172">
        <f t="shared" si="357"/>
        <v>0</v>
      </c>
      <c r="BM172">
        <f t="shared" si="358"/>
        <v>0</v>
      </c>
      <c r="BN172">
        <f t="shared" si="375"/>
        <v>0.11</v>
      </c>
      <c r="BO172">
        <f t="shared" si="351"/>
        <v>0.56000000000000005</v>
      </c>
      <c r="BP172" t="str">
        <f t="shared" si="352"/>
        <v>-LT-Total</v>
      </c>
    </row>
    <row r="173" spans="1:68" hidden="1" x14ac:dyDescent="0.25">
      <c r="A173" t="str">
        <f t="shared" si="347"/>
        <v>passenger-LV-BEV</v>
      </c>
      <c r="B173" s="1">
        <v>139</v>
      </c>
      <c r="C173" t="s">
        <v>40</v>
      </c>
      <c r="D173" t="s">
        <v>27</v>
      </c>
      <c r="E173" t="s">
        <v>28</v>
      </c>
      <c r="F173" t="s">
        <v>29</v>
      </c>
      <c r="G173">
        <v>7.3499933003301158E-3</v>
      </c>
      <c r="H173">
        <f>IF(G173=0,0.0000001,$G173)*((INDEX($N$7:$N$29,MATCH($A173,$H$7:$H$29,0))/($G173+0.00001))^((H$33-$G$33)/($Y$33-$G$33)))</f>
        <v>8.3297608579513821E-3</v>
      </c>
      <c r="I173">
        <f>IF(H173=0,0.0000001,$G173)*((INDEX($N$7:$N$29,MATCH($A173,$H$7:$H$29,0))/($G173+0.00001))^((I$33-$G$33)/($Y$33-$G$33)))</f>
        <v>9.440133224004792E-3</v>
      </c>
      <c r="J173">
        <f>IF(I173=0,0.0000001,$G173)*((INDEX($N$7:$N$29,MATCH($A173,$H$7:$H$29,0))/($G173+0.00001))^((J$33-$G$33)/($Y$33-$G$33)))</f>
        <v>1.0698520258464694E-2</v>
      </c>
      <c r="K173">
        <f>IF(J173=0,0.0000001,$G173)*((INDEX($N$7:$N$29,MATCH($A173,$H$7:$H$29,0))/($G173+0.00001))^((K$33-$G$33)/($Y$33-$G$33)))</f>
        <v>1.2124652587500532E-2</v>
      </c>
      <c r="L173">
        <f t="shared" ref="L173:Y173" si="378">IF(K173=0,0.0000001,K173)*((INDEX($L$7:$L$29,MATCH($A173,$H$7:$H$28,0))/IF(K173=0,0.0000001,K173))^((L$33-$K$33)/($Y$33-$K$33)))</f>
        <v>1.4511070201108313E-2</v>
      </c>
      <c r="M173">
        <f t="shared" si="378"/>
        <v>2.0258746014417323E-2</v>
      </c>
      <c r="N173">
        <f t="shared" si="378"/>
        <v>3.111210700581821E-2</v>
      </c>
      <c r="O173">
        <f t="shared" si="378"/>
        <v>4.8766155551462069E-2</v>
      </c>
      <c r="P173">
        <f t="shared" si="378"/>
        <v>7.2844119471840441E-2</v>
      </c>
      <c r="Q173">
        <f t="shared" si="378"/>
        <v>9.9274101941397228E-2</v>
      </c>
      <c r="R173">
        <f t="shared" si="378"/>
        <v>0.12202915754527514</v>
      </c>
      <c r="S173">
        <f t="shared" si="378"/>
        <v>0.13730280534854339</v>
      </c>
      <c r="T173">
        <f t="shared" si="378"/>
        <v>0.14533584560191065</v>
      </c>
      <c r="U173">
        <f t="shared" si="378"/>
        <v>0.1486523169606026</v>
      </c>
      <c r="V173">
        <f t="shared" si="378"/>
        <v>0.14971018596789717</v>
      </c>
      <c r="W173">
        <f t="shared" si="378"/>
        <v>0.14995856367183366</v>
      </c>
      <c r="X173">
        <f t="shared" si="378"/>
        <v>0.14999703988260435</v>
      </c>
      <c r="Y173">
        <f t="shared" si="378"/>
        <v>0.15</v>
      </c>
      <c r="Z173">
        <f t="shared" ref="Z173:AN173" si="379">IF(Y173=0,0.0000001,$Y173)*((INDEX($M$7:$M$29,MATCH($A173,$H$7:$H$28,0))/IF(Y173=0,0.0000001,$Y173))^((Z$33-$Y$33)/($AN$33-$Y$33)))</f>
        <v>0.16452374695419389</v>
      </c>
      <c r="AA173">
        <f t="shared" si="379"/>
        <v>0.18045375541231748</v>
      </c>
      <c r="AB173">
        <f t="shared" si="379"/>
        <v>0.19792618661593411</v>
      </c>
      <c r="AC173">
        <f t="shared" si="379"/>
        <v>0.21709038561605667</v>
      </c>
      <c r="AD173">
        <f t="shared" si="379"/>
        <v>0.2381101577952299</v>
      </c>
      <c r="AE173">
        <f t="shared" si="379"/>
        <v>0.26116516898883724</v>
      </c>
      <c r="AF173">
        <f t="shared" si="379"/>
        <v>0.28645248117312494</v>
      </c>
      <c r="AG173">
        <f t="shared" si="379"/>
        <v>0.31418823684618802</v>
      </c>
      <c r="AH173">
        <f t="shared" si="379"/>
        <v>0.34460950649911054</v>
      </c>
      <c r="AI173">
        <f t="shared" si="379"/>
        <v>0.3779763149684619</v>
      </c>
      <c r="AJ173">
        <f t="shared" si="379"/>
        <v>0.4145738639903328</v>
      </c>
      <c r="AK173">
        <f t="shared" si="379"/>
        <v>0.45471496995311939</v>
      </c>
      <c r="AL173">
        <f t="shared" si="379"/>
        <v>0.49874273768567268</v>
      </c>
      <c r="AM173">
        <f t="shared" si="379"/>
        <v>0.5470334931349301</v>
      </c>
      <c r="AN173">
        <f t="shared" si="379"/>
        <v>0.6</v>
      </c>
      <c r="AO173">
        <f t="shared" si="300"/>
        <v>0.6</v>
      </c>
      <c r="AP173">
        <f t="shared" ref="AP173:BH173" si="380">IF(AO173=0,0.0000001,$G173)*((INDEX($N$7:$N$29,MATCH($A173,$H$7:$H$29,0))/($G173+0.00001))^((AP$33-$G$33)/($Y$33-$G$33)))</f>
        <v>0.58665475510066212</v>
      </c>
      <c r="AQ173">
        <f t="shared" si="380"/>
        <v>0.66485690754970761</v>
      </c>
      <c r="AR173">
        <f t="shared" si="380"/>
        <v>0.75348355003227196</v>
      </c>
      <c r="AS173">
        <f t="shared" si="380"/>
        <v>0.85392428614692528</v>
      </c>
      <c r="AT173">
        <f t="shared" si="380"/>
        <v>0.96775395619493476</v>
      </c>
      <c r="AU173">
        <f t="shared" si="380"/>
        <v>1.0967573295717301</v>
      </c>
      <c r="AV173">
        <f t="shared" si="380"/>
        <v>1.2429570886993273</v>
      </c>
      <c r="AW173">
        <f t="shared" si="380"/>
        <v>1.4086455432681615</v>
      </c>
      <c r="AX173">
        <f t="shared" si="380"/>
        <v>1.5964205720453908</v>
      </c>
      <c r="AY173">
        <f t="shared" si="380"/>
        <v>1.8092263557920263</v>
      </c>
      <c r="AZ173">
        <f t="shared" si="380"/>
        <v>2.0503995399524459</v>
      </c>
      <c r="BA173">
        <f t="shared" si="380"/>
        <v>2.3237215509149234</v>
      </c>
      <c r="BB173">
        <f t="shared" si="380"/>
        <v>2.6334778861254029</v>
      </c>
      <c r="BC173">
        <f t="shared" si="380"/>
        <v>2.9845253076819396</v>
      </c>
      <c r="BD173">
        <f t="shared" si="380"/>
        <v>3.3823679929582728</v>
      </c>
      <c r="BE173">
        <f t="shared" si="380"/>
        <v>3.8332438362448555</v>
      </c>
      <c r="BF173">
        <f t="shared" si="380"/>
        <v>4.3442222545565725</v>
      </c>
      <c r="BG173">
        <f t="shared" si="380"/>
        <v>4.9233150311336189</v>
      </c>
      <c r="BH173">
        <f t="shared" si="380"/>
        <v>5.5796019345838905</v>
      </c>
      <c r="BK173">
        <f t="shared" si="374"/>
        <v>1.2124652587500532E-2</v>
      </c>
      <c r="BL173">
        <f t="shared" si="357"/>
        <v>1.0184708173500447E-2</v>
      </c>
      <c r="BM173">
        <f t="shared" si="358"/>
        <v>3.5646478607251563E-3</v>
      </c>
      <c r="BN173">
        <f t="shared" si="375"/>
        <v>0.16</v>
      </c>
      <c r="BO173">
        <f t="shared" si="351"/>
        <v>0.65</v>
      </c>
      <c r="BP173" t="str">
        <f t="shared" si="352"/>
        <v>-LV-Total</v>
      </c>
    </row>
    <row r="174" spans="1:68" hidden="1" x14ac:dyDescent="0.25">
      <c r="A174" t="str">
        <f t="shared" si="347"/>
        <v>passenger-LV-CNG</v>
      </c>
      <c r="B174" s="1">
        <v>140</v>
      </c>
      <c r="C174" t="s">
        <v>40</v>
      </c>
      <c r="D174" t="s">
        <v>27</v>
      </c>
      <c r="E174" t="s">
        <v>28</v>
      </c>
      <c r="F174" t="s">
        <v>45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e">
        <f t="shared" ref="M174:Y175" si="381">($K174*(($BL174/($K174))^((M$33-$K$33)/($BL$33-$K$33))))</f>
        <v>#DIV/0!</v>
      </c>
      <c r="N174" t="e">
        <f t="shared" si="381"/>
        <v>#DIV/0!</v>
      </c>
      <c r="O174" t="e">
        <f t="shared" si="381"/>
        <v>#DIV/0!</v>
      </c>
      <c r="P174" t="e">
        <f t="shared" si="381"/>
        <v>#DIV/0!</v>
      </c>
      <c r="Q174" t="e">
        <f t="shared" si="381"/>
        <v>#DIV/0!</v>
      </c>
      <c r="R174" t="e">
        <f t="shared" si="381"/>
        <v>#DIV/0!</v>
      </c>
      <c r="S174" t="e">
        <f t="shared" si="381"/>
        <v>#DIV/0!</v>
      </c>
      <c r="T174" t="e">
        <f t="shared" si="381"/>
        <v>#DIV/0!</v>
      </c>
      <c r="U174" t="e">
        <f t="shared" si="381"/>
        <v>#DIV/0!</v>
      </c>
      <c r="V174" t="e">
        <f t="shared" si="381"/>
        <v>#DIV/0!</v>
      </c>
      <c r="W174" t="e">
        <f t="shared" si="381"/>
        <v>#DIV/0!</v>
      </c>
      <c r="X174" t="e">
        <f t="shared" si="381"/>
        <v>#DIV/0!</v>
      </c>
      <c r="Y174" t="e">
        <f t="shared" si="381"/>
        <v>#DIV/0!</v>
      </c>
      <c r="Z174" t="e">
        <f t="shared" ref="Z174:AN175" si="382">($Y174*(($BM174/($Y174))^((Z$33-$Y$33)/($BM$33-$Y$33))))</f>
        <v>#DIV/0!</v>
      </c>
      <c r="AA174" t="e">
        <f t="shared" si="382"/>
        <v>#DIV/0!</v>
      </c>
      <c r="AB174" t="e">
        <f t="shared" si="382"/>
        <v>#DIV/0!</v>
      </c>
      <c r="AC174" t="e">
        <f t="shared" si="382"/>
        <v>#DIV/0!</v>
      </c>
      <c r="AD174" t="e">
        <f t="shared" si="382"/>
        <v>#DIV/0!</v>
      </c>
      <c r="AE174" t="e">
        <f t="shared" si="382"/>
        <v>#DIV/0!</v>
      </c>
      <c r="AF174" t="e">
        <f t="shared" si="382"/>
        <v>#DIV/0!</v>
      </c>
      <c r="AG174" t="e">
        <f t="shared" si="382"/>
        <v>#DIV/0!</v>
      </c>
      <c r="AH174" t="e">
        <f t="shared" si="382"/>
        <v>#DIV/0!</v>
      </c>
      <c r="AI174" t="e">
        <f t="shared" si="382"/>
        <v>#DIV/0!</v>
      </c>
      <c r="AJ174" t="e">
        <f t="shared" si="382"/>
        <v>#DIV/0!</v>
      </c>
      <c r="AK174" t="e">
        <f t="shared" si="382"/>
        <v>#DIV/0!</v>
      </c>
      <c r="AL174" t="e">
        <f t="shared" si="382"/>
        <v>#DIV/0!</v>
      </c>
      <c r="AM174" t="e">
        <f t="shared" si="382"/>
        <v>#DIV/0!</v>
      </c>
      <c r="AN174" t="e">
        <f t="shared" si="382"/>
        <v>#DIV/0!</v>
      </c>
      <c r="AO174" t="e">
        <f t="shared" si="300"/>
        <v>#DIV/0!</v>
      </c>
      <c r="AP174" t="e">
        <f t="shared" ref="AP174:BH174" si="383">AO174</f>
        <v>#DIV/0!</v>
      </c>
      <c r="AQ174" t="e">
        <f t="shared" si="383"/>
        <v>#DIV/0!</v>
      </c>
      <c r="AR174" t="e">
        <f t="shared" si="383"/>
        <v>#DIV/0!</v>
      </c>
      <c r="AS174" t="e">
        <f t="shared" si="383"/>
        <v>#DIV/0!</v>
      </c>
      <c r="AT174" t="e">
        <f t="shared" si="383"/>
        <v>#DIV/0!</v>
      </c>
      <c r="AU174" t="e">
        <f t="shared" si="383"/>
        <v>#DIV/0!</v>
      </c>
      <c r="AV174" t="e">
        <f t="shared" si="383"/>
        <v>#DIV/0!</v>
      </c>
      <c r="AW174" t="e">
        <f t="shared" si="383"/>
        <v>#DIV/0!</v>
      </c>
      <c r="AX174" t="e">
        <f t="shared" si="383"/>
        <v>#DIV/0!</v>
      </c>
      <c r="AY174" t="e">
        <f t="shared" si="383"/>
        <v>#DIV/0!</v>
      </c>
      <c r="AZ174" t="e">
        <f t="shared" si="383"/>
        <v>#DIV/0!</v>
      </c>
      <c r="BA174" t="e">
        <f t="shared" si="383"/>
        <v>#DIV/0!</v>
      </c>
      <c r="BB174" t="e">
        <f t="shared" si="383"/>
        <v>#DIV/0!</v>
      </c>
      <c r="BC174" t="e">
        <f t="shared" si="383"/>
        <v>#DIV/0!</v>
      </c>
      <c r="BD174" t="e">
        <f t="shared" si="383"/>
        <v>#DIV/0!</v>
      </c>
      <c r="BE174" t="e">
        <f t="shared" si="383"/>
        <v>#DIV/0!</v>
      </c>
      <c r="BF174" t="e">
        <f t="shared" si="383"/>
        <v>#DIV/0!</v>
      </c>
      <c r="BG174" t="e">
        <f t="shared" si="383"/>
        <v>#DIV/0!</v>
      </c>
      <c r="BH174" t="e">
        <f t="shared" si="383"/>
        <v>#DIV/0!</v>
      </c>
      <c r="BK174">
        <f t="shared" si="374"/>
        <v>0</v>
      </c>
      <c r="BL174">
        <f t="shared" si="357"/>
        <v>0</v>
      </c>
      <c r="BM174">
        <f t="shared" si="358"/>
        <v>0</v>
      </c>
      <c r="BN174">
        <f t="shared" si="375"/>
        <v>0.16</v>
      </c>
      <c r="BO174">
        <f t="shared" si="351"/>
        <v>0.65</v>
      </c>
      <c r="BP174" t="str">
        <f t="shared" si="352"/>
        <v>-LV-Total</v>
      </c>
    </row>
    <row r="175" spans="1:68" hidden="1" x14ac:dyDescent="0.25">
      <c r="A175" t="str">
        <f t="shared" si="347"/>
        <v>passenger-LV-D</v>
      </c>
      <c r="B175" s="1">
        <v>141</v>
      </c>
      <c r="C175" t="s">
        <v>40</v>
      </c>
      <c r="D175" t="s">
        <v>27</v>
      </c>
      <c r="E175" t="s">
        <v>28</v>
      </c>
      <c r="F175" t="s">
        <v>46</v>
      </c>
      <c r="G175">
        <v>0.21690920715760631</v>
      </c>
      <c r="H175">
        <v>0.21540430194568591</v>
      </c>
      <c r="I175">
        <v>0.21391152833931151</v>
      </c>
      <c r="J175">
        <v>0.21243074023125991</v>
      </c>
      <c r="K175">
        <v>0.21181863564128561</v>
      </c>
      <c r="L175">
        <v>0.21120666450530531</v>
      </c>
      <c r="M175">
        <f t="shared" si="381"/>
        <v>0.2066078990580342</v>
      </c>
      <c r="N175">
        <f t="shared" si="381"/>
        <v>0.20405079871801249</v>
      </c>
      <c r="O175">
        <f t="shared" si="381"/>
        <v>0.20152534654913407</v>
      </c>
      <c r="P175">
        <f t="shared" si="381"/>
        <v>0.19903115085510095</v>
      </c>
      <c r="Q175">
        <f t="shared" si="381"/>
        <v>0.19656782478747789</v>
      </c>
      <c r="R175">
        <f t="shared" si="381"/>
        <v>0.19413498628569245</v>
      </c>
      <c r="S175">
        <f t="shared" si="381"/>
        <v>0.19173225801777752</v>
      </c>
      <c r="T175">
        <f t="shared" si="381"/>
        <v>0.18935926732184741</v>
      </c>
      <c r="U175">
        <f t="shared" si="381"/>
        <v>0.18701564614829808</v>
      </c>
      <c r="V175">
        <f t="shared" si="381"/>
        <v>0.18470103100272292</v>
      </c>
      <c r="W175">
        <f t="shared" si="381"/>
        <v>0.18241506288953496</v>
      </c>
      <c r="X175">
        <f t="shared" si="381"/>
        <v>0.18015738725628686</v>
      </c>
      <c r="Y175">
        <f t="shared" si="381"/>
        <v>0.1779276539386799</v>
      </c>
      <c r="Z175">
        <f t="shared" si="382"/>
        <v>0.16590061222142946</v>
      </c>
      <c r="AA175">
        <f t="shared" si="382"/>
        <v>0.15468653987271985</v>
      </c>
      <c r="AB175">
        <f t="shared" si="382"/>
        <v>0.14423048412779618</v>
      </c>
      <c r="AC175">
        <f t="shared" si="382"/>
        <v>0.13448120676081612</v>
      </c>
      <c r="AD175">
        <f t="shared" si="382"/>
        <v>0.12539093300013396</v>
      </c>
      <c r="AE175">
        <f t="shared" si="382"/>
        <v>0.11691511741568691</v>
      </c>
      <c r="AF175">
        <f t="shared" si="382"/>
        <v>0.1090122256312524</v>
      </c>
      <c r="AG175">
        <f t="shared" si="382"/>
        <v>0.10164353079189235</v>
      </c>
      <c r="AH175">
        <f t="shared" si="382"/>
        <v>9.4772923789205613E-2</v>
      </c>
      <c r="AI175">
        <f t="shared" si="382"/>
        <v>8.8366736314427791E-2</v>
      </c>
      <c r="AJ175">
        <f t="shared" si="382"/>
        <v>8.2393575872278829E-2</v>
      </c>
      <c r="AK175">
        <f t="shared" si="382"/>
        <v>7.6824171947069683E-2</v>
      </c>
      <c r="AL175">
        <f t="shared" si="382"/>
        <v>7.1631232567230169E-2</v>
      </c>
      <c r="AM175">
        <f t="shared" si="382"/>
        <v>6.6789310565375126E-2</v>
      </c>
      <c r="AN175">
        <f t="shared" si="382"/>
        <v>6.2274678878537965E-2</v>
      </c>
      <c r="AO175">
        <f t="shared" ref="AO175:AO206" si="384">AN175</f>
        <v>6.2274678878537965E-2</v>
      </c>
      <c r="AP175">
        <f t="shared" ref="AP175:BH175" si="385">AO175</f>
        <v>6.2274678878537965E-2</v>
      </c>
      <c r="AQ175">
        <f t="shared" si="385"/>
        <v>6.2274678878537965E-2</v>
      </c>
      <c r="AR175">
        <f t="shared" si="385"/>
        <v>6.2274678878537965E-2</v>
      </c>
      <c r="AS175">
        <f t="shared" si="385"/>
        <v>6.2274678878537965E-2</v>
      </c>
      <c r="AT175">
        <f t="shared" si="385"/>
        <v>6.2274678878537965E-2</v>
      </c>
      <c r="AU175">
        <f t="shared" si="385"/>
        <v>6.2274678878537965E-2</v>
      </c>
      <c r="AV175">
        <f t="shared" si="385"/>
        <v>6.2274678878537965E-2</v>
      </c>
      <c r="AW175">
        <f t="shared" si="385"/>
        <v>6.2274678878537965E-2</v>
      </c>
      <c r="AX175">
        <f t="shared" si="385"/>
        <v>6.2274678878537965E-2</v>
      </c>
      <c r="AY175">
        <f t="shared" si="385"/>
        <v>6.2274678878537965E-2</v>
      </c>
      <c r="AZ175">
        <f t="shared" si="385"/>
        <v>6.2274678878537965E-2</v>
      </c>
      <c r="BA175">
        <f t="shared" si="385"/>
        <v>6.2274678878537965E-2</v>
      </c>
      <c r="BB175">
        <f t="shared" si="385"/>
        <v>6.2274678878537965E-2</v>
      </c>
      <c r="BC175">
        <f t="shared" si="385"/>
        <v>6.2274678878537965E-2</v>
      </c>
      <c r="BD175">
        <f t="shared" si="385"/>
        <v>6.2274678878537965E-2</v>
      </c>
      <c r="BE175">
        <f t="shared" si="385"/>
        <v>6.2274678878537965E-2</v>
      </c>
      <c r="BF175">
        <f t="shared" si="385"/>
        <v>6.2274678878537965E-2</v>
      </c>
      <c r="BG175">
        <f t="shared" si="385"/>
        <v>6.2274678878537965E-2</v>
      </c>
      <c r="BH175">
        <f t="shared" si="385"/>
        <v>6.2274678878537965E-2</v>
      </c>
      <c r="BK175">
        <f t="shared" si="374"/>
        <v>0.21181863564128561</v>
      </c>
      <c r="BL175">
        <f t="shared" si="357"/>
        <v>0.1779276539386799</v>
      </c>
      <c r="BM175">
        <f t="shared" si="358"/>
        <v>6.2274678878537965E-2</v>
      </c>
      <c r="BN175">
        <f t="shared" si="375"/>
        <v>0.16</v>
      </c>
      <c r="BO175">
        <f t="shared" si="351"/>
        <v>0.65</v>
      </c>
      <c r="BP175" t="str">
        <f t="shared" si="352"/>
        <v>-LV-Total</v>
      </c>
    </row>
    <row r="176" spans="1:68" hidden="1" x14ac:dyDescent="0.25">
      <c r="A176" t="str">
        <f t="shared" si="347"/>
        <v>passenger-LV-FCEV</v>
      </c>
      <c r="B176" s="1">
        <v>142</v>
      </c>
      <c r="C176" t="s">
        <v>40</v>
      </c>
      <c r="D176" t="s">
        <v>27</v>
      </c>
      <c r="E176" t="s">
        <v>28</v>
      </c>
      <c r="F176" t="s">
        <v>30</v>
      </c>
      <c r="G176">
        <v>0</v>
      </c>
      <c r="H176">
        <f>IF(G176=0,0.0000001,$G176)*((INDEX($N$7:$N$29,MATCH($A176,$H$7:$H$29,0))/($G176+0.00001))^((H$33-$G$33)/($Y$33-$G$33)))</f>
        <v>1.2915496650148837E-7</v>
      </c>
      <c r="I176">
        <f>IF(H176=0,0.0000001,$G176)*((INDEX($N$7:$N$29,MATCH($A176,$H$7:$H$29,0))/($G176+0.00001))^((I$33-$G$33)/($Y$33-$G$33)))</f>
        <v>0</v>
      </c>
      <c r="J176">
        <f>IF(I176=0,0.0000001,$G176)*((INDEX($N$7:$N$29,MATCH($A176,$H$7:$H$29,0))/($G176+0.00001))^((J$33-$G$33)/($Y$33-$G$33)))</f>
        <v>2.1544346900318838E-7</v>
      </c>
      <c r="K176">
        <f>IF(J176=0,0.0000001,$G176)*((INDEX($N$7:$N$29,MATCH($A176,$H$7:$H$29,0))/($G176+0.00001))^((K$33-$G$33)/($Y$33-$G$33)))</f>
        <v>0</v>
      </c>
      <c r="L176">
        <f t="shared" ref="L176:Y176" si="386">IF(K176=0,0.0000001,K176)*((INDEX($L$7:$L$29,MATCH($A176,$H$7:$H$28,0))/IF(K176=0,0.0000001,K176))^((L$33-$K$33)/($Y$33-$K$33)))</f>
        <v>2.2758459260747883E-7</v>
      </c>
      <c r="M176">
        <f t="shared" si="386"/>
        <v>1.048113134154686E-6</v>
      </c>
      <c r="N176">
        <f t="shared" si="386"/>
        <v>7.4675449000926052E-6</v>
      </c>
      <c r="O176">
        <f t="shared" si="386"/>
        <v>5.8419199520927467E-5</v>
      </c>
      <c r="P176">
        <f t="shared" si="386"/>
        <v>3.6661844873787794E-4</v>
      </c>
      <c r="Q176">
        <f t="shared" si="386"/>
        <v>1.5119973757896918E-3</v>
      </c>
      <c r="R176">
        <f t="shared" si="386"/>
        <v>3.8884410446729059E-3</v>
      </c>
      <c r="S176">
        <f t="shared" si="386"/>
        <v>6.6709779939569825E-3</v>
      </c>
      <c r="T176">
        <f t="shared" si="386"/>
        <v>8.6538734216537495E-3</v>
      </c>
      <c r="U176">
        <f t="shared" si="386"/>
        <v>9.5953352674962612E-3</v>
      </c>
      <c r="V176">
        <f t="shared" si="386"/>
        <v>9.9118734207419533E-3</v>
      </c>
      <c r="W176">
        <f t="shared" si="386"/>
        <v>9.9873626788947786E-3</v>
      </c>
      <c r="X176">
        <f t="shared" si="386"/>
        <v>9.9990968041525092E-3</v>
      </c>
      <c r="Y176">
        <f t="shared" si="386"/>
        <v>1.0000000000000002E-2</v>
      </c>
      <c r="Z176">
        <f t="shared" ref="Z176:AN176" si="387">IF(Y176=0,0.0000001,$Y176)*((INDEX($M$7:$M$29,MATCH($A176,$H$7:$H$28,0))/IF(Y176=0,0.0000001,$Y176))^((Z$33-$Y$33)/($AN$33-$Y$33)))</f>
        <v>1.1132635768448036E-2</v>
      </c>
      <c r="AA176">
        <f t="shared" si="387"/>
        <v>1.2393557915292857E-2</v>
      </c>
      <c r="AB176">
        <f t="shared" si="387"/>
        <v>1.3797296614612152E-2</v>
      </c>
      <c r="AC176">
        <f t="shared" si="387"/>
        <v>1.536002777997182E-2</v>
      </c>
      <c r="AD176">
        <f t="shared" si="387"/>
        <v>1.7099759466766971E-2</v>
      </c>
      <c r="AE176">
        <f t="shared" si="387"/>
        <v>1.9036539387158789E-2</v>
      </c>
      <c r="AF176">
        <f t="shared" si="387"/>
        <v>2.1192685928895373E-2</v>
      </c>
      <c r="AG176">
        <f t="shared" si="387"/>
        <v>2.3593045340150599E-2</v>
      </c>
      <c r="AH176">
        <f t="shared" si="387"/>
        <v>2.6265278044037676E-2</v>
      </c>
      <c r="AI176">
        <f t="shared" si="387"/>
        <v>2.9240177382128661E-2</v>
      </c>
      <c r="AJ176">
        <f t="shared" si="387"/>
        <v>3.2552024460005068E-2</v>
      </c>
      <c r="AK176">
        <f t="shared" si="387"/>
        <v>3.6238983183884785E-2</v>
      </c>
      <c r="AL176">
        <f t="shared" si="387"/>
        <v>4.0343540040510245E-2</v>
      </c>
      <c r="AM176">
        <f t="shared" si="387"/>
        <v>4.4912993688079987E-2</v>
      </c>
      <c r="AN176">
        <f t="shared" si="387"/>
        <v>0.05</v>
      </c>
      <c r="AO176">
        <f t="shared" si="384"/>
        <v>0.05</v>
      </c>
      <c r="AP176">
        <f t="shared" ref="AP176:BH176" si="388">IF(AO176=0,0.0000001,$G176)*((INDEX($N$7:$N$29,MATCH($A176,$H$7:$H$29,0))/($G176+0.00001))^((AP$33-$G$33)/($Y$33-$G$33)))</f>
        <v>0</v>
      </c>
      <c r="AQ176">
        <f t="shared" si="388"/>
        <v>1E-3</v>
      </c>
      <c r="AR176">
        <f t="shared" si="388"/>
        <v>0</v>
      </c>
      <c r="AS176">
        <f t="shared" si="388"/>
        <v>1.6681005372000592E-3</v>
      </c>
      <c r="AT176">
        <f t="shared" si="388"/>
        <v>0</v>
      </c>
      <c r="AU176">
        <f t="shared" si="388"/>
        <v>2.7825594022071291E-3</v>
      </c>
      <c r="AV176">
        <f t="shared" si="388"/>
        <v>0</v>
      </c>
      <c r="AW176">
        <f t="shared" si="388"/>
        <v>4.6415888336127833E-3</v>
      </c>
      <c r="AX176">
        <f t="shared" si="388"/>
        <v>0</v>
      </c>
      <c r="AY176">
        <f t="shared" si="388"/>
        <v>7.7426368268112885E-3</v>
      </c>
      <c r="AZ176">
        <f t="shared" si="388"/>
        <v>0</v>
      </c>
      <c r="BA176">
        <f t="shared" si="388"/>
        <v>1.2915496650148838E-2</v>
      </c>
      <c r="BB176">
        <f t="shared" si="388"/>
        <v>0</v>
      </c>
      <c r="BC176">
        <f t="shared" si="388"/>
        <v>2.154434690031886E-2</v>
      </c>
      <c r="BD176">
        <f t="shared" si="388"/>
        <v>0</v>
      </c>
      <c r="BE176">
        <f t="shared" si="388"/>
        <v>3.5938136638046292E-2</v>
      </c>
      <c r="BF176">
        <f t="shared" si="388"/>
        <v>0</v>
      </c>
      <c r="BG176">
        <f t="shared" si="388"/>
        <v>5.9948425031894209E-2</v>
      </c>
      <c r="BH176">
        <f t="shared" si="388"/>
        <v>0</v>
      </c>
      <c r="BK176">
        <f>G176</f>
        <v>0</v>
      </c>
      <c r="BL176">
        <f t="shared" si="357"/>
        <v>0</v>
      </c>
      <c r="BM176">
        <f t="shared" si="358"/>
        <v>0</v>
      </c>
      <c r="BN176">
        <f t="shared" si="375"/>
        <v>0.16</v>
      </c>
      <c r="BO176">
        <f t="shared" si="351"/>
        <v>0.65</v>
      </c>
      <c r="BP176" t="str">
        <f t="shared" si="352"/>
        <v>-LV-Total</v>
      </c>
    </row>
    <row r="177" spans="1:68" hidden="1" x14ac:dyDescent="0.25">
      <c r="A177" t="str">
        <f t="shared" si="347"/>
        <v>passenger-LV-G</v>
      </c>
      <c r="B177" s="1">
        <v>143</v>
      </c>
      <c r="C177" t="s">
        <v>40</v>
      </c>
      <c r="D177" t="s">
        <v>27</v>
      </c>
      <c r="E177" t="s">
        <v>28</v>
      </c>
      <c r="F177" t="s">
        <v>47</v>
      </c>
      <c r="G177">
        <v>0.76839080624173339</v>
      </c>
      <c r="H177">
        <v>0.76273372056417144</v>
      </c>
      <c r="I177">
        <v>0.75712223877676588</v>
      </c>
      <c r="J177">
        <v>0.75155581164819385</v>
      </c>
      <c r="K177">
        <v>0.74910017180729149</v>
      </c>
      <c r="L177">
        <v>0.74664506735682701</v>
      </c>
      <c r="M177">
        <f t="shared" ref="M177:AN177" si="389">1-(M176+M175+M179+M143)</f>
        <v>0.77148061147245917</v>
      </c>
      <c r="N177">
        <f t="shared" si="389"/>
        <v>0.77145766853981934</v>
      </c>
      <c r="O177">
        <f t="shared" si="389"/>
        <v>0.76821338720830279</v>
      </c>
      <c r="P177">
        <f t="shared" si="389"/>
        <v>0.76018450453349562</v>
      </c>
      <c r="Q177">
        <f t="shared" si="389"/>
        <v>0.74760430471755301</v>
      </c>
      <c r="R177">
        <f t="shared" si="389"/>
        <v>0.7337408547669364</v>
      </c>
      <c r="S177">
        <f t="shared" si="389"/>
        <v>0.7231400306400777</v>
      </c>
      <c r="T177">
        <f t="shared" si="389"/>
        <v>0.71796571328974212</v>
      </c>
      <c r="U177">
        <f t="shared" si="389"/>
        <v>0.71713937786573045</v>
      </c>
      <c r="V177">
        <f t="shared" si="389"/>
        <v>0.71856425469646923</v>
      </c>
      <c r="W177">
        <f t="shared" si="389"/>
        <v>0.72080041758040037</v>
      </c>
      <c r="X177">
        <f t="shared" si="389"/>
        <v>0.72322592735199176</v>
      </c>
      <c r="Y177">
        <f t="shared" si="389"/>
        <v>0.72565824518972244</v>
      </c>
      <c r="Z177">
        <f t="shared" si="389"/>
        <v>0.73053046118978737</v>
      </c>
      <c r="AA177">
        <f t="shared" si="389"/>
        <v>0.73365983534280532</v>
      </c>
      <c r="AB177">
        <f t="shared" si="389"/>
        <v>0.73501783381822372</v>
      </c>
      <c r="AC177">
        <f t="shared" si="389"/>
        <v>0.73456267796753061</v>
      </c>
      <c r="AD177">
        <f t="shared" si="389"/>
        <v>0.73223866379300007</v>
      </c>
      <c r="AE177">
        <f t="shared" si="389"/>
        <v>0.72797536348269887</v>
      </c>
      <c r="AF177">
        <f t="shared" si="389"/>
        <v>0.72168669989790912</v>
      </c>
      <c r="AG177">
        <f t="shared" si="389"/>
        <v>0.71326988373100741</v>
      </c>
      <c r="AH177">
        <f t="shared" si="389"/>
        <v>0.70260420177598903</v>
      </c>
      <c r="AI177">
        <f t="shared" si="389"/>
        <v>0.68954964335793822</v>
      </c>
      <c r="AJ177">
        <f t="shared" si="389"/>
        <v>0.67394535043830728</v>
      </c>
      <c r="AK177">
        <f t="shared" si="389"/>
        <v>0.65560787523498587</v>
      </c>
      <c r="AL177">
        <f t="shared" si="389"/>
        <v>0.63432922735343011</v>
      </c>
      <c r="AM177">
        <f t="shared" si="389"/>
        <v>0.60987469039952047</v>
      </c>
      <c r="AN177">
        <f t="shared" si="389"/>
        <v>0.58198038581640277</v>
      </c>
      <c r="AO177">
        <f t="shared" si="384"/>
        <v>0.58198038581640277</v>
      </c>
      <c r="AP177">
        <f t="shared" ref="AP177:BH177" si="390">AO177</f>
        <v>0.58198038581640277</v>
      </c>
      <c r="AQ177">
        <f t="shared" si="390"/>
        <v>0.58198038581640277</v>
      </c>
      <c r="AR177">
        <f t="shared" si="390"/>
        <v>0.58198038581640277</v>
      </c>
      <c r="AS177">
        <f t="shared" si="390"/>
        <v>0.58198038581640277</v>
      </c>
      <c r="AT177">
        <f t="shared" si="390"/>
        <v>0.58198038581640277</v>
      </c>
      <c r="AU177">
        <f t="shared" si="390"/>
        <v>0.58198038581640277</v>
      </c>
      <c r="AV177">
        <f t="shared" si="390"/>
        <v>0.58198038581640277</v>
      </c>
      <c r="AW177">
        <f t="shared" si="390"/>
        <v>0.58198038581640277</v>
      </c>
      <c r="AX177">
        <f t="shared" si="390"/>
        <v>0.58198038581640277</v>
      </c>
      <c r="AY177">
        <f t="shared" si="390"/>
        <v>0.58198038581640277</v>
      </c>
      <c r="AZ177">
        <f t="shared" si="390"/>
        <v>0.58198038581640277</v>
      </c>
      <c r="BA177">
        <f t="shared" si="390"/>
        <v>0.58198038581640277</v>
      </c>
      <c r="BB177">
        <f t="shared" si="390"/>
        <v>0.58198038581640277</v>
      </c>
      <c r="BC177">
        <f t="shared" si="390"/>
        <v>0.58198038581640277</v>
      </c>
      <c r="BD177">
        <f t="shared" si="390"/>
        <v>0.58198038581640277</v>
      </c>
      <c r="BE177">
        <f t="shared" si="390"/>
        <v>0.58198038581640277</v>
      </c>
      <c r="BF177">
        <f t="shared" si="390"/>
        <v>0.58198038581640277</v>
      </c>
      <c r="BG177">
        <f t="shared" si="390"/>
        <v>0.58198038581640277</v>
      </c>
      <c r="BH177">
        <f t="shared" si="390"/>
        <v>0.58198038581640277</v>
      </c>
      <c r="BK177">
        <f t="shared" ref="BK177:BK182" si="391">K177</f>
        <v>0.74910017180729149</v>
      </c>
      <c r="BL177">
        <f t="shared" si="357"/>
        <v>0.62924414431812481</v>
      </c>
      <c r="BM177">
        <f t="shared" si="358"/>
        <v>0.22023545051134366</v>
      </c>
      <c r="BN177">
        <f t="shared" si="375"/>
        <v>0.16</v>
      </c>
      <c r="BO177">
        <f t="shared" si="351"/>
        <v>0.65</v>
      </c>
      <c r="BP177" t="str">
        <f t="shared" si="352"/>
        <v>-LV-Total</v>
      </c>
    </row>
    <row r="178" spans="1:68" hidden="1" x14ac:dyDescent="0.25">
      <c r="A178" t="str">
        <f t="shared" si="347"/>
        <v>passenger-LV-LPG</v>
      </c>
      <c r="B178" s="1">
        <v>144</v>
      </c>
      <c r="C178" t="s">
        <v>40</v>
      </c>
      <c r="D178" t="s">
        <v>27</v>
      </c>
      <c r="E178" t="s">
        <v>28</v>
      </c>
      <c r="F178" t="s">
        <v>48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e">
        <f t="shared" ref="M178:Y179" si="392">($K178*(($BL178/($K178))^((M$33-$K$33)/($BL$33-$K$33))))</f>
        <v>#DIV/0!</v>
      </c>
      <c r="N178" t="e">
        <f t="shared" si="392"/>
        <v>#DIV/0!</v>
      </c>
      <c r="O178" t="e">
        <f t="shared" si="392"/>
        <v>#DIV/0!</v>
      </c>
      <c r="P178" t="e">
        <f t="shared" si="392"/>
        <v>#DIV/0!</v>
      </c>
      <c r="Q178" t="e">
        <f t="shared" si="392"/>
        <v>#DIV/0!</v>
      </c>
      <c r="R178" t="e">
        <f t="shared" si="392"/>
        <v>#DIV/0!</v>
      </c>
      <c r="S178" t="e">
        <f t="shared" si="392"/>
        <v>#DIV/0!</v>
      </c>
      <c r="T178" t="e">
        <f t="shared" si="392"/>
        <v>#DIV/0!</v>
      </c>
      <c r="U178" t="e">
        <f t="shared" si="392"/>
        <v>#DIV/0!</v>
      </c>
      <c r="V178" t="e">
        <f t="shared" si="392"/>
        <v>#DIV/0!</v>
      </c>
      <c r="W178" t="e">
        <f t="shared" si="392"/>
        <v>#DIV/0!</v>
      </c>
      <c r="X178" t="e">
        <f t="shared" si="392"/>
        <v>#DIV/0!</v>
      </c>
      <c r="Y178" t="e">
        <f t="shared" si="392"/>
        <v>#DIV/0!</v>
      </c>
      <c r="Z178" t="e">
        <f t="shared" ref="Z178:AN179" si="393">($Y178*(($BM178/($Y178))^((Z$33-$Y$33)/($BM$33-$Y$33))))</f>
        <v>#DIV/0!</v>
      </c>
      <c r="AA178" t="e">
        <f t="shared" si="393"/>
        <v>#DIV/0!</v>
      </c>
      <c r="AB178" t="e">
        <f t="shared" si="393"/>
        <v>#DIV/0!</v>
      </c>
      <c r="AC178" t="e">
        <f t="shared" si="393"/>
        <v>#DIV/0!</v>
      </c>
      <c r="AD178" t="e">
        <f t="shared" si="393"/>
        <v>#DIV/0!</v>
      </c>
      <c r="AE178" t="e">
        <f t="shared" si="393"/>
        <v>#DIV/0!</v>
      </c>
      <c r="AF178" t="e">
        <f t="shared" si="393"/>
        <v>#DIV/0!</v>
      </c>
      <c r="AG178" t="e">
        <f t="shared" si="393"/>
        <v>#DIV/0!</v>
      </c>
      <c r="AH178" t="e">
        <f t="shared" si="393"/>
        <v>#DIV/0!</v>
      </c>
      <c r="AI178" t="e">
        <f t="shared" si="393"/>
        <v>#DIV/0!</v>
      </c>
      <c r="AJ178" t="e">
        <f t="shared" si="393"/>
        <v>#DIV/0!</v>
      </c>
      <c r="AK178" t="e">
        <f t="shared" si="393"/>
        <v>#DIV/0!</v>
      </c>
      <c r="AL178" t="e">
        <f t="shared" si="393"/>
        <v>#DIV/0!</v>
      </c>
      <c r="AM178" t="e">
        <f t="shared" si="393"/>
        <v>#DIV/0!</v>
      </c>
      <c r="AN178" t="e">
        <f t="shared" si="393"/>
        <v>#DIV/0!</v>
      </c>
      <c r="AO178" t="e">
        <f t="shared" si="384"/>
        <v>#DIV/0!</v>
      </c>
      <c r="AP178" t="e">
        <f t="shared" ref="AP178:BH178" si="394">AO178</f>
        <v>#DIV/0!</v>
      </c>
      <c r="AQ178" t="e">
        <f t="shared" si="394"/>
        <v>#DIV/0!</v>
      </c>
      <c r="AR178" t="e">
        <f t="shared" si="394"/>
        <v>#DIV/0!</v>
      </c>
      <c r="AS178" t="e">
        <f t="shared" si="394"/>
        <v>#DIV/0!</v>
      </c>
      <c r="AT178" t="e">
        <f t="shared" si="394"/>
        <v>#DIV/0!</v>
      </c>
      <c r="AU178" t="e">
        <f t="shared" si="394"/>
        <v>#DIV/0!</v>
      </c>
      <c r="AV178" t="e">
        <f t="shared" si="394"/>
        <v>#DIV/0!</v>
      </c>
      <c r="AW178" t="e">
        <f t="shared" si="394"/>
        <v>#DIV/0!</v>
      </c>
      <c r="AX178" t="e">
        <f t="shared" si="394"/>
        <v>#DIV/0!</v>
      </c>
      <c r="AY178" t="e">
        <f t="shared" si="394"/>
        <v>#DIV/0!</v>
      </c>
      <c r="AZ178" t="e">
        <f t="shared" si="394"/>
        <v>#DIV/0!</v>
      </c>
      <c r="BA178" t="e">
        <f t="shared" si="394"/>
        <v>#DIV/0!</v>
      </c>
      <c r="BB178" t="e">
        <f t="shared" si="394"/>
        <v>#DIV/0!</v>
      </c>
      <c r="BC178" t="e">
        <f t="shared" si="394"/>
        <v>#DIV/0!</v>
      </c>
      <c r="BD178" t="e">
        <f t="shared" si="394"/>
        <v>#DIV/0!</v>
      </c>
      <c r="BE178" t="e">
        <f t="shared" si="394"/>
        <v>#DIV/0!</v>
      </c>
      <c r="BF178" t="e">
        <f t="shared" si="394"/>
        <v>#DIV/0!</v>
      </c>
      <c r="BG178" t="e">
        <f t="shared" si="394"/>
        <v>#DIV/0!</v>
      </c>
      <c r="BH178" t="e">
        <f t="shared" si="394"/>
        <v>#DIV/0!</v>
      </c>
      <c r="BK178">
        <f t="shared" si="391"/>
        <v>0</v>
      </c>
      <c r="BL178">
        <f t="shared" si="357"/>
        <v>0</v>
      </c>
      <c r="BM178">
        <f t="shared" si="358"/>
        <v>0</v>
      </c>
      <c r="BN178">
        <f t="shared" si="375"/>
        <v>0.16</v>
      </c>
      <c r="BO178">
        <f t="shared" si="351"/>
        <v>0.65</v>
      </c>
      <c r="BP178" t="str">
        <f t="shared" si="352"/>
        <v>-LV-Total</v>
      </c>
    </row>
    <row r="179" spans="1:68" hidden="1" x14ac:dyDescent="0.25">
      <c r="A179" t="str">
        <f t="shared" si="347"/>
        <v>passenger-LV-PHEVG</v>
      </c>
      <c r="B179" s="1">
        <v>145</v>
      </c>
      <c r="C179" t="s">
        <v>40</v>
      </c>
      <c r="D179" t="s">
        <v>27</v>
      </c>
      <c r="E179" t="s">
        <v>28</v>
      </c>
      <c r="F179" t="s">
        <v>31</v>
      </c>
      <c r="G179">
        <v>7.3499933003301158E-3</v>
      </c>
      <c r="H179">
        <v>1.0930988745071349E-2</v>
      </c>
      <c r="I179">
        <v>1.448311644196122E-2</v>
      </c>
      <c r="J179">
        <v>1.8006724060273181E-2</v>
      </c>
      <c r="K179">
        <v>1.954059627571143E-2</v>
      </c>
      <c r="L179">
        <v>2.107413406893386E-2</v>
      </c>
      <c r="M179">
        <f t="shared" si="392"/>
        <v>1.9059897778319398E-2</v>
      </c>
      <c r="N179">
        <f t="shared" si="392"/>
        <v>1.8824001322705043E-2</v>
      </c>
      <c r="O179">
        <f t="shared" si="392"/>
        <v>1.8591024459756848E-2</v>
      </c>
      <c r="P179">
        <f t="shared" si="392"/>
        <v>1.8360931054886388E-2</v>
      </c>
      <c r="Q179">
        <f t="shared" si="392"/>
        <v>1.8133685420728046E-2</v>
      </c>
      <c r="R179">
        <f t="shared" si="392"/>
        <v>1.7909252311603962E-2</v>
      </c>
      <c r="S179">
        <f t="shared" si="392"/>
        <v>1.7687596918057397E-2</v>
      </c>
      <c r="T179">
        <f t="shared" si="392"/>
        <v>1.7468684861453858E-2</v>
      </c>
      <c r="U179">
        <f t="shared" si="392"/>
        <v>1.725248218864894E-2</v>
      </c>
      <c r="V179">
        <f t="shared" si="392"/>
        <v>1.7038955366722251E-2</v>
      </c>
      <c r="W179">
        <f t="shared" si="392"/>
        <v>1.6828071277776448E-2</v>
      </c>
      <c r="X179">
        <f t="shared" si="392"/>
        <v>1.6619797213800684E-2</v>
      </c>
      <c r="Y179">
        <f t="shared" si="392"/>
        <v>1.6414100871597601E-2</v>
      </c>
      <c r="Z179">
        <f t="shared" si="393"/>
        <v>1.5304587698328331E-2</v>
      </c>
      <c r="AA179">
        <f t="shared" si="393"/>
        <v>1.4270072204876428E-2</v>
      </c>
      <c r="AB179">
        <f t="shared" si="393"/>
        <v>1.3305484913822878E-2</v>
      </c>
      <c r="AC179">
        <f t="shared" si="393"/>
        <v>1.2406099019700178E-2</v>
      </c>
      <c r="AD179">
        <f t="shared" si="393"/>
        <v>1.1567507226039501E-2</v>
      </c>
      <c r="AE179">
        <f t="shared" si="393"/>
        <v>1.0785600148120519E-2</v>
      </c>
      <c r="AF179">
        <f t="shared" si="393"/>
        <v>1.0056546175590011E-2</v>
      </c>
      <c r="AG179">
        <f t="shared" si="393"/>
        <v>9.3767726962692508E-3</v>
      </c>
      <c r="AH179">
        <f t="shared" si="393"/>
        <v>8.7429485891404556E-3</v>
      </c>
      <c r="AI179">
        <f t="shared" si="393"/>
        <v>8.1519679007219636E-3</v>
      </c>
      <c r="AJ179">
        <f t="shared" si="393"/>
        <v>7.6009346248408641E-3</v>
      </c>
      <c r="AK179">
        <f t="shared" si="393"/>
        <v>7.0871485112187519E-3</v>
      </c>
      <c r="AL179">
        <f t="shared" si="393"/>
        <v>6.6080918333278988E-3</v>
      </c>
      <c r="AM179">
        <f t="shared" si="393"/>
        <v>6.1614170506758062E-3</v>
      </c>
      <c r="AN179">
        <f t="shared" si="393"/>
        <v>5.7449353050591598E-3</v>
      </c>
      <c r="AO179">
        <f t="shared" si="384"/>
        <v>5.7449353050591598E-3</v>
      </c>
      <c r="AP179">
        <f t="shared" ref="AP179:BH179" si="395">AO179</f>
        <v>5.7449353050591598E-3</v>
      </c>
      <c r="AQ179">
        <f t="shared" si="395"/>
        <v>5.7449353050591598E-3</v>
      </c>
      <c r="AR179">
        <f t="shared" si="395"/>
        <v>5.7449353050591598E-3</v>
      </c>
      <c r="AS179">
        <f t="shared" si="395"/>
        <v>5.7449353050591598E-3</v>
      </c>
      <c r="AT179">
        <f t="shared" si="395"/>
        <v>5.7449353050591598E-3</v>
      </c>
      <c r="AU179">
        <f t="shared" si="395"/>
        <v>5.7449353050591598E-3</v>
      </c>
      <c r="AV179">
        <f t="shared" si="395"/>
        <v>5.7449353050591598E-3</v>
      </c>
      <c r="AW179">
        <f t="shared" si="395"/>
        <v>5.7449353050591598E-3</v>
      </c>
      <c r="AX179">
        <f t="shared" si="395"/>
        <v>5.7449353050591598E-3</v>
      </c>
      <c r="AY179">
        <f t="shared" si="395"/>
        <v>5.7449353050591598E-3</v>
      </c>
      <c r="AZ179">
        <f t="shared" si="395"/>
        <v>5.7449353050591598E-3</v>
      </c>
      <c r="BA179">
        <f t="shared" si="395"/>
        <v>5.7449353050591598E-3</v>
      </c>
      <c r="BB179">
        <f t="shared" si="395"/>
        <v>5.7449353050591598E-3</v>
      </c>
      <c r="BC179">
        <f t="shared" si="395"/>
        <v>5.7449353050591598E-3</v>
      </c>
      <c r="BD179">
        <f t="shared" si="395"/>
        <v>5.7449353050591598E-3</v>
      </c>
      <c r="BE179">
        <f t="shared" si="395"/>
        <v>5.7449353050591598E-3</v>
      </c>
      <c r="BF179">
        <f t="shared" si="395"/>
        <v>5.7449353050591598E-3</v>
      </c>
      <c r="BG179">
        <f t="shared" si="395"/>
        <v>5.7449353050591598E-3</v>
      </c>
      <c r="BH179">
        <f t="shared" si="395"/>
        <v>5.7449353050591598E-3</v>
      </c>
      <c r="BK179">
        <f t="shared" si="391"/>
        <v>1.954059627571143E-2</v>
      </c>
      <c r="BL179">
        <f t="shared" si="357"/>
        <v>1.6414100871597601E-2</v>
      </c>
      <c r="BM179">
        <f t="shared" si="358"/>
        <v>5.7449353050591598E-3</v>
      </c>
      <c r="BN179">
        <f t="shared" si="375"/>
        <v>0.16</v>
      </c>
      <c r="BO179">
        <f t="shared" si="351"/>
        <v>0.65</v>
      </c>
      <c r="BP179" t="str">
        <f t="shared" si="352"/>
        <v>-LV-Total</v>
      </c>
    </row>
    <row r="180" spans="1:68" hidden="1" x14ac:dyDescent="0.25">
      <c r="A180" t="str">
        <f t="shared" si="347"/>
        <v>freight-HT-BEV</v>
      </c>
      <c r="B180" s="1">
        <v>146</v>
      </c>
      <c r="C180" t="s">
        <v>5</v>
      </c>
      <c r="D180" t="s">
        <v>36</v>
      </c>
      <c r="E180" t="s">
        <v>39</v>
      </c>
      <c r="F180" t="s">
        <v>29</v>
      </c>
      <c r="G180">
        <v>1.3548798703286499E-2</v>
      </c>
      <c r="H180">
        <f>IF(G180=0,0.0000001,$G180)*((INDEX($S$7:$S$29,MATCH($A180,$H$7:$H$29,0))/($G180+0.00001))^((H$33-$G$33)/($Y$33-$G$33)))</f>
        <v>1.5139471788948809E-2</v>
      </c>
      <c r="I180">
        <f t="shared" ref="I180:L180" si="396">IF(H180=0,0.0000001,$G180)*((INDEX($S$7:$S$29,MATCH($A180,$H$7:$H$29,0))/($G180+0.00001))^((I$33-$G$33)/($Y$33-$G$33)))</f>
        <v>1.6916895074452574E-2</v>
      </c>
      <c r="J180">
        <f t="shared" si="396"/>
        <v>1.8902993641359299E-2</v>
      </c>
      <c r="K180">
        <f t="shared" si="396"/>
        <v>2.1122266647198726E-2</v>
      </c>
      <c r="L180">
        <f t="shared" si="396"/>
        <v>2.36020895303693E-2</v>
      </c>
      <c r="M180">
        <f>IF(L180=0,0.0000001,$G180)*((INDEX($S$7:$S$29,MATCH($A180,$H$7:$H$29,0))/($G180+0.00001))^((M$33-$G$33)/($Y$33-$G$33)))</f>
        <v>2.6373051694877938E-2</v>
      </c>
      <c r="N180">
        <f t="shared" ref="N180:Y180" si="397">IF(M180=0,0.0000001,$G180)*((INDEX($S$7:$S$29,MATCH($A180,$H$7:$H$29,0))/($G180+0.00001))^((N$33-$G$33)/($Y$33-$G$33)))</f>
        <v>2.9469333840367866E-2</v>
      </c>
      <c r="O180">
        <f t="shared" si="397"/>
        <v>3.2929129591920361E-2</v>
      </c>
      <c r="P180">
        <f t="shared" si="397"/>
        <v>3.6795116630568184E-2</v>
      </c>
      <c r="Q180">
        <f t="shared" si="397"/>
        <v>4.1114983136065326E-2</v>
      </c>
      <c r="R180">
        <f t="shared" si="397"/>
        <v>4.5942016035752209E-2</v>
      </c>
      <c r="S180">
        <f t="shared" si="397"/>
        <v>5.1335758315753058E-2</v>
      </c>
      <c r="T180">
        <f t="shared" si="397"/>
        <v>5.7362743502648313E-2</v>
      </c>
      <c r="U180">
        <f t="shared" si="397"/>
        <v>6.4097316375686872E-2</v>
      </c>
      <c r="V180">
        <f t="shared" si="397"/>
        <v>7.1622550033284535E-2</v>
      </c>
      <c r="W180">
        <f t="shared" si="397"/>
        <v>8.003127062611555E-2</v>
      </c>
      <c r="X180">
        <f t="shared" si="397"/>
        <v>8.9427202397206002E-2</v>
      </c>
      <c r="Y180">
        <f t="shared" si="397"/>
        <v>9.9926247153462239E-2</v>
      </c>
      <c r="Z180">
        <f>IF(Y180=0,0.0000001,$Y180)*((INDEX($T$7:$T$29,MATCH($A180,$H$7:$H$28,0))/IF(Y180=0,0.0000001,$Y180))^((Z$33-$Y$33)/($AN$33-$Y$33)))</f>
        <v>0.10752489384002019</v>
      </c>
      <c r="AA180">
        <f>IF(Z180=0,0.0000001,$Y180)*((INDEX($T$7:$T$29,MATCH($A180,$H$7:$H$28,0))/IF(Z180=0,0.0000001,$Y180))^((AA$33-$Y$33)/($AN$33-$Y$33)))</f>
        <v>0.11570136100029674</v>
      </c>
      <c r="AB180">
        <f t="shared" ref="AB180:AN180" si="398">IF(AA180=0,0.0000001,$Y180)*((INDEX($T$7:$T$29,MATCH($A180,$H$7:$H$28,0))/IF(AA180=0,0.0000001,$Y180))^((AB$33-$Y$33)/($AN$33-$Y$33)))</f>
        <v>0.12449958757679322</v>
      </c>
      <c r="AC180">
        <f t="shared" si="398"/>
        <v>0.1339668537412611</v>
      </c>
      <c r="AD180">
        <f>IF(AC180=0,0.0000001,$Y180)*((INDEX($T$7:$T$29,MATCH($A180,$H$7:$H$29,0))/IF(AC180=0,0.0000001,$Y180))^((AD$33-$Y$33)/($AN$33-$Y$33)))</f>
        <v>0.14415403497029575</v>
      </c>
      <c r="AE180">
        <f t="shared" si="398"/>
        <v>0.15511587544148611</v>
      </c>
      <c r="AF180">
        <f t="shared" si="398"/>
        <v>0.16691128221930529</v>
      </c>
      <c r="AG180">
        <f t="shared" si="398"/>
        <v>0.17960364181164604</v>
      </c>
      <c r="AH180">
        <f t="shared" si="398"/>
        <v>0.19326116079812303</v>
      </c>
      <c r="AI180">
        <f t="shared" si="398"/>
        <v>0.20795723236061955</v>
      </c>
      <c r="AJ180">
        <f t="shared" si="398"/>
        <v>0.22377083068575218</v>
      </c>
      <c r="AK180">
        <f t="shared" si="398"/>
        <v>0.24078693535870446</v>
      </c>
      <c r="AL180">
        <f t="shared" si="398"/>
        <v>0.25909698802904996</v>
      </c>
      <c r="AM180">
        <f t="shared" si="398"/>
        <v>0.27879938380260993</v>
      </c>
      <c r="AN180">
        <f t="shared" si="398"/>
        <v>0.3</v>
      </c>
      <c r="AO180">
        <f t="shared" si="384"/>
        <v>0.3</v>
      </c>
      <c r="AP180">
        <f t="shared" ref="AP180:BH180" si="399">AO180</f>
        <v>0.3</v>
      </c>
      <c r="AQ180">
        <f t="shared" si="399"/>
        <v>0.3</v>
      </c>
      <c r="AR180">
        <f t="shared" si="399"/>
        <v>0.3</v>
      </c>
      <c r="AS180">
        <f t="shared" si="399"/>
        <v>0.3</v>
      </c>
      <c r="AT180">
        <f t="shared" si="399"/>
        <v>0.3</v>
      </c>
      <c r="AU180">
        <f t="shared" si="399"/>
        <v>0.3</v>
      </c>
      <c r="AV180">
        <f t="shared" si="399"/>
        <v>0.3</v>
      </c>
      <c r="AW180">
        <f t="shared" si="399"/>
        <v>0.3</v>
      </c>
      <c r="AX180">
        <f t="shared" si="399"/>
        <v>0.3</v>
      </c>
      <c r="AY180">
        <f t="shared" si="399"/>
        <v>0.3</v>
      </c>
      <c r="AZ180">
        <f t="shared" si="399"/>
        <v>0.3</v>
      </c>
      <c r="BA180">
        <f t="shared" si="399"/>
        <v>0.3</v>
      </c>
      <c r="BB180">
        <f t="shared" si="399"/>
        <v>0.3</v>
      </c>
      <c r="BC180">
        <f t="shared" si="399"/>
        <v>0.3</v>
      </c>
      <c r="BD180">
        <f t="shared" si="399"/>
        <v>0.3</v>
      </c>
      <c r="BE180">
        <f t="shared" si="399"/>
        <v>0.3</v>
      </c>
      <c r="BF180">
        <f t="shared" si="399"/>
        <v>0.3</v>
      </c>
      <c r="BG180">
        <f t="shared" si="399"/>
        <v>0.3</v>
      </c>
      <c r="BH180">
        <f t="shared" si="399"/>
        <v>0.3</v>
      </c>
      <c r="BK180">
        <f t="shared" si="391"/>
        <v>2.1122266647198726E-2</v>
      </c>
      <c r="BL180">
        <f t="shared" si="357"/>
        <v>1.858759464953488E-2</v>
      </c>
      <c r="BM180">
        <f t="shared" si="358"/>
        <v>1.1152556789720927E-2</v>
      </c>
      <c r="BN180">
        <f>INDEX($S$7:$S$30,MATCH(BP180,$H$7:$H$30,0))</f>
        <v>0.12000000000000001</v>
      </c>
      <c r="BO180">
        <f>INDEX($T$7:$T$30,MATCH(BP180,$H$7:$H$30,0))</f>
        <v>0.4</v>
      </c>
      <c r="BP180" t="str">
        <f t="shared" si="352"/>
        <v>-HT-Total</v>
      </c>
    </row>
    <row r="181" spans="1:68" hidden="1" x14ac:dyDescent="0.25">
      <c r="A181" t="str">
        <f t="shared" si="347"/>
        <v>freight-HT-CNG</v>
      </c>
      <c r="B181" s="1">
        <v>147</v>
      </c>
      <c r="C181" t="s">
        <v>5</v>
      </c>
      <c r="D181" t="s">
        <v>36</v>
      </c>
      <c r="E181" t="s">
        <v>39</v>
      </c>
      <c r="F181" t="s">
        <v>45</v>
      </c>
      <c r="G181">
        <v>4.859603693445784E-2</v>
      </c>
      <c r="H181">
        <v>4.9201715412272543E-2</v>
      </c>
      <c r="I181">
        <v>4.9821396624323278E-2</v>
      </c>
      <c r="J181">
        <v>5.045557184519512E-2</v>
      </c>
      <c r="K181">
        <v>5.0316671496293687E-2</v>
      </c>
      <c r="L181">
        <v>5.0178813554555467E-2</v>
      </c>
      <c r="M181">
        <f t="shared" ref="M181:Y182" si="400">($K181*(($BL181/($K181))^((M$33-$K$33)/($BL$33-$K$33))))</f>
        <v>5.0164345001239508E-2</v>
      </c>
      <c r="N181">
        <f t="shared" si="400"/>
        <v>5.0088354771033447E-2</v>
      </c>
      <c r="O181">
        <f t="shared" si="400"/>
        <v>5.0012479652767686E-2</v>
      </c>
      <c r="P181">
        <f t="shared" si="400"/>
        <v>4.9936719472067702E-2</v>
      </c>
      <c r="Q181">
        <f t="shared" si="400"/>
        <v>4.9861074054823158E-2</v>
      </c>
      <c r="R181">
        <f t="shared" si="400"/>
        <v>4.9785543227187437E-2</v>
      </c>
      <c r="S181">
        <f t="shared" si="400"/>
        <v>4.9710126815577273E-2</v>
      </c>
      <c r="T181">
        <f t="shared" si="400"/>
        <v>4.9634824646672349E-2</v>
      </c>
      <c r="U181">
        <f t="shared" si="400"/>
        <v>4.9559636547414895E-2</v>
      </c>
      <c r="V181">
        <f t="shared" si="400"/>
        <v>4.9484562345009302E-2</v>
      </c>
      <c r="W181">
        <f t="shared" si="400"/>
        <v>4.9409601866921719E-2</v>
      </c>
      <c r="X181">
        <f t="shared" si="400"/>
        <v>4.933475494087964E-2</v>
      </c>
      <c r="Y181">
        <f t="shared" si="400"/>
        <v>4.9260021394871518E-2</v>
      </c>
      <c r="Z181">
        <f t="shared" ref="Z181:AN182" si="401">($Y181*(($BM181/($Y181))^((Z$33-$Y$33)/($BM$33-$Y$33))))</f>
        <v>4.7610712356952765E-2</v>
      </c>
      <c r="AA181">
        <f t="shared" si="401"/>
        <v>4.6016624982068925E-2</v>
      </c>
      <c r="AB181">
        <f t="shared" si="401"/>
        <v>4.4475910355311864E-2</v>
      </c>
      <c r="AC181">
        <f t="shared" si="401"/>
        <v>4.2986781466579443E-2</v>
      </c>
      <c r="AD181">
        <f t="shared" si="401"/>
        <v>4.1547511137897675E-2</v>
      </c>
      <c r="AE181">
        <f t="shared" si="401"/>
        <v>4.0156430020139598E-2</v>
      </c>
      <c r="AF181">
        <f t="shared" si="401"/>
        <v>3.8811924656817452E-2</v>
      </c>
      <c r="AG181">
        <f t="shared" si="401"/>
        <v>3.7512435612702358E-2</v>
      </c>
      <c r="AH181">
        <f t="shared" si="401"/>
        <v>3.625645566510094E-2</v>
      </c>
      <c r="AI181">
        <f t="shared" si="401"/>
        <v>3.5042528055691149E-2</v>
      </c>
      <c r="AJ181">
        <f t="shared" si="401"/>
        <v>3.3869244800889521E-2</v>
      </c>
      <c r="AK181">
        <f t="shared" si="401"/>
        <v>3.2735245058790219E-2</v>
      </c>
      <c r="AL181">
        <f t="shared" si="401"/>
        <v>3.1639213550781808E-2</v>
      </c>
      <c r="AM181">
        <f t="shared" si="401"/>
        <v>3.0579879036010792E-2</v>
      </c>
      <c r="AN181">
        <f t="shared" si="401"/>
        <v>2.9556012836922909E-2</v>
      </c>
      <c r="AO181">
        <f t="shared" si="384"/>
        <v>2.9556012836922909E-2</v>
      </c>
      <c r="AP181">
        <f t="shared" ref="AP181:BH181" si="402">AO181</f>
        <v>2.9556012836922909E-2</v>
      </c>
      <c r="AQ181">
        <f t="shared" si="402"/>
        <v>2.9556012836922909E-2</v>
      </c>
      <c r="AR181">
        <f t="shared" si="402"/>
        <v>2.9556012836922909E-2</v>
      </c>
      <c r="AS181">
        <f t="shared" si="402"/>
        <v>2.9556012836922909E-2</v>
      </c>
      <c r="AT181">
        <f t="shared" si="402"/>
        <v>2.9556012836922909E-2</v>
      </c>
      <c r="AU181">
        <f t="shared" si="402"/>
        <v>2.9556012836922909E-2</v>
      </c>
      <c r="AV181">
        <f t="shared" si="402"/>
        <v>2.9556012836922909E-2</v>
      </c>
      <c r="AW181">
        <f t="shared" si="402"/>
        <v>2.9556012836922909E-2</v>
      </c>
      <c r="AX181">
        <f t="shared" si="402"/>
        <v>2.9556012836922909E-2</v>
      </c>
      <c r="AY181">
        <f t="shared" si="402"/>
        <v>2.9556012836922909E-2</v>
      </c>
      <c r="AZ181">
        <f t="shared" si="402"/>
        <v>2.9556012836922909E-2</v>
      </c>
      <c r="BA181">
        <f t="shared" si="402"/>
        <v>2.9556012836922909E-2</v>
      </c>
      <c r="BB181">
        <f t="shared" si="402"/>
        <v>2.9556012836922909E-2</v>
      </c>
      <c r="BC181">
        <f t="shared" si="402"/>
        <v>2.9556012836922909E-2</v>
      </c>
      <c r="BD181">
        <f t="shared" si="402"/>
        <v>2.9556012836922909E-2</v>
      </c>
      <c r="BE181">
        <f t="shared" si="402"/>
        <v>2.9556012836922909E-2</v>
      </c>
      <c r="BF181">
        <f t="shared" si="402"/>
        <v>2.9556012836922909E-2</v>
      </c>
      <c r="BG181">
        <f t="shared" si="402"/>
        <v>2.9556012836922909E-2</v>
      </c>
      <c r="BH181">
        <f t="shared" si="402"/>
        <v>2.9556012836922909E-2</v>
      </c>
      <c r="BK181">
        <f t="shared" si="391"/>
        <v>5.0316671496293687E-2</v>
      </c>
      <c r="BL181">
        <f t="shared" si="357"/>
        <v>4.9260021394871518E-2</v>
      </c>
      <c r="BM181">
        <f t="shared" si="358"/>
        <v>2.9556012836922909E-2</v>
      </c>
      <c r="BN181">
        <f>INDEX($N$7:$N$30,MATCH(BP181,$H$7:$H$30,0))</f>
        <v>2.1000000000000001E-2</v>
      </c>
      <c r="BO181">
        <f>INDEX($M$7:$M$30,MATCH(BP181,$H$7:$H$30,0))</f>
        <v>0.4</v>
      </c>
      <c r="BP181" t="str">
        <f t="shared" si="352"/>
        <v>-HT-Total</v>
      </c>
    </row>
    <row r="182" spans="1:68" hidden="1" x14ac:dyDescent="0.25">
      <c r="A182" t="str">
        <f t="shared" si="347"/>
        <v>freight-HT-D</v>
      </c>
      <c r="B182" s="1">
        <v>148</v>
      </c>
      <c r="C182" t="s">
        <v>5</v>
      </c>
      <c r="D182" t="s">
        <v>36</v>
      </c>
      <c r="E182" t="s">
        <v>39</v>
      </c>
      <c r="F182" t="s">
        <v>46</v>
      </c>
      <c r="G182">
        <v>0.78499744907176294</v>
      </c>
      <c r="H182">
        <v>0.7984975709641835</v>
      </c>
      <c r="I182">
        <v>0.8123098033672761</v>
      </c>
      <c r="J182">
        <v>0.82644509642542208</v>
      </c>
      <c r="K182">
        <v>0.82577162166048435</v>
      </c>
      <c r="L182">
        <v>0.8251032011299293</v>
      </c>
      <c r="M182">
        <f t="shared" si="400"/>
        <v>0.82327171669653987</v>
      </c>
      <c r="N182">
        <f t="shared" si="400"/>
        <v>0.82202460368684416</v>
      </c>
      <c r="O182">
        <f t="shared" si="400"/>
        <v>0.82077937983576699</v>
      </c>
      <c r="P182">
        <f t="shared" si="400"/>
        <v>0.81953604228156252</v>
      </c>
      <c r="Q182">
        <f t="shared" si="400"/>
        <v>0.81829458816682021</v>
      </c>
      <c r="R182">
        <f t="shared" si="400"/>
        <v>0.81705501463845787</v>
      </c>
      <c r="S182">
        <f t="shared" si="400"/>
        <v>0.81581731884771524</v>
      </c>
      <c r="T182">
        <f t="shared" si="400"/>
        <v>0.81458149795014745</v>
      </c>
      <c r="U182">
        <f t="shared" si="400"/>
        <v>0.81334754910561857</v>
      </c>
      <c r="V182">
        <f t="shared" si="400"/>
        <v>0.8121154694782946</v>
      </c>
      <c r="W182">
        <f t="shared" si="400"/>
        <v>0.81088525623663787</v>
      </c>
      <c r="X182">
        <f t="shared" si="400"/>
        <v>0.80965690655339972</v>
      </c>
      <c r="Y182">
        <f t="shared" si="400"/>
        <v>0.80843041760561418</v>
      </c>
      <c r="Z182">
        <f t="shared" si="401"/>
        <v>0.78136279650985507</v>
      </c>
      <c r="AA182">
        <f t="shared" si="401"/>
        <v>0.75520144526222144</v>
      </c>
      <c r="AB182">
        <f t="shared" si="401"/>
        <v>0.72991602041159476</v>
      </c>
      <c r="AC182">
        <f t="shared" si="401"/>
        <v>0.7054771944570476</v>
      </c>
      <c r="AD182">
        <f t="shared" si="401"/>
        <v>0.68185662183210938</v>
      </c>
      <c r="AE182">
        <f t="shared" si="401"/>
        <v>0.65902690602793534</v>
      </c>
      <c r="AF182">
        <f t="shared" si="401"/>
        <v>0.63696156781724855</v>
      </c>
      <c r="AG182">
        <f t="shared" si="401"/>
        <v>0.61563501454219738</v>
      </c>
      <c r="AH182">
        <f t="shared" si="401"/>
        <v>0.59502251043050813</v>
      </c>
      <c r="AI182">
        <f t="shared" si="401"/>
        <v>0.57510014790550279</v>
      </c>
      <c r="AJ182">
        <f t="shared" si="401"/>
        <v>0.55584481985670697</v>
      </c>
      <c r="AK182">
        <f t="shared" si="401"/>
        <v>0.53723419283888274</v>
      </c>
      <c r="AL182">
        <f t="shared" si="401"/>
        <v>0.51924668116840667</v>
      </c>
      <c r="AM182">
        <f t="shared" si="401"/>
        <v>0.50186142188694138</v>
      </c>
      <c r="AN182">
        <f t="shared" si="401"/>
        <v>0.48505825056336849</v>
      </c>
      <c r="AO182">
        <f t="shared" si="384"/>
        <v>0.48505825056336849</v>
      </c>
      <c r="AP182">
        <f t="shared" ref="AP182:BH182" si="403">AO182</f>
        <v>0.48505825056336849</v>
      </c>
      <c r="AQ182">
        <f t="shared" si="403"/>
        <v>0.48505825056336849</v>
      </c>
      <c r="AR182">
        <f t="shared" si="403"/>
        <v>0.48505825056336849</v>
      </c>
      <c r="AS182">
        <f t="shared" si="403"/>
        <v>0.48505825056336849</v>
      </c>
      <c r="AT182">
        <f t="shared" si="403"/>
        <v>0.48505825056336849</v>
      </c>
      <c r="AU182">
        <f t="shared" si="403"/>
        <v>0.48505825056336849</v>
      </c>
      <c r="AV182">
        <f t="shared" si="403"/>
        <v>0.48505825056336849</v>
      </c>
      <c r="AW182">
        <f t="shared" si="403"/>
        <v>0.48505825056336849</v>
      </c>
      <c r="AX182">
        <f t="shared" si="403"/>
        <v>0.48505825056336849</v>
      </c>
      <c r="AY182">
        <f t="shared" si="403"/>
        <v>0.48505825056336849</v>
      </c>
      <c r="AZ182">
        <f t="shared" si="403"/>
        <v>0.48505825056336849</v>
      </c>
      <c r="BA182">
        <f t="shared" si="403"/>
        <v>0.48505825056336849</v>
      </c>
      <c r="BB182">
        <f t="shared" si="403"/>
        <v>0.48505825056336849</v>
      </c>
      <c r="BC182">
        <f t="shared" si="403"/>
        <v>0.48505825056336849</v>
      </c>
      <c r="BD182">
        <f t="shared" si="403"/>
        <v>0.48505825056336849</v>
      </c>
      <c r="BE182">
        <f t="shared" si="403"/>
        <v>0.48505825056336849</v>
      </c>
      <c r="BF182">
        <f t="shared" si="403"/>
        <v>0.48505825056336849</v>
      </c>
      <c r="BG182">
        <f t="shared" si="403"/>
        <v>0.48505825056336849</v>
      </c>
      <c r="BH182">
        <f t="shared" si="403"/>
        <v>0.48505825056336849</v>
      </c>
      <c r="BK182">
        <f t="shared" si="391"/>
        <v>0.82577162166048435</v>
      </c>
      <c r="BL182">
        <f t="shared" si="357"/>
        <v>0.80843041760561418</v>
      </c>
      <c r="BM182">
        <f t="shared" si="358"/>
        <v>0.48505825056336849</v>
      </c>
      <c r="BN182">
        <f>INDEX($N$7:$N$30,MATCH(BP182,$H$7:$H$30,0))</f>
        <v>2.1000000000000001E-2</v>
      </c>
      <c r="BO182">
        <f>INDEX($M$7:$M$30,MATCH(BP182,$H$7:$H$30,0))</f>
        <v>0.4</v>
      </c>
      <c r="BP182" t="str">
        <f t="shared" si="352"/>
        <v>-HT-Total</v>
      </c>
    </row>
    <row r="183" spans="1:68" hidden="1" x14ac:dyDescent="0.25">
      <c r="A183" t="str">
        <f t="shared" si="347"/>
        <v>freight-HT-FCEV</v>
      </c>
      <c r="B183" s="1">
        <v>149</v>
      </c>
      <c r="C183" t="s">
        <v>5</v>
      </c>
      <c r="D183" t="s">
        <v>36</v>
      </c>
      <c r="E183" t="s">
        <v>39</v>
      </c>
      <c r="F183" t="s">
        <v>30</v>
      </c>
      <c r="G183">
        <v>4.0903866953765353E-5</v>
      </c>
      <c r="H183">
        <f t="shared" ref="H183:L183" si="404">IF(G183=0,0.0000001,$G183)*((INDEX($S$7:$S$29,MATCH($A183,$H$7:$H$29,0))/($G183+0.00001))^((H$33-$G$33)/($Y$33-$G$33)))</f>
        <v>5.7002117689185458E-5</v>
      </c>
      <c r="I183">
        <f t="shared" si="404"/>
        <v>7.9436045123177401E-5</v>
      </c>
      <c r="J183">
        <f t="shared" si="404"/>
        <v>1.10699137516581E-4</v>
      </c>
      <c r="K183">
        <f t="shared" si="404"/>
        <v>1.542662279814258E-4</v>
      </c>
      <c r="L183">
        <f t="shared" si="404"/>
        <v>2.1497971555607348E-4</v>
      </c>
      <c r="M183">
        <f>IF(L183=0,0.0000001,$G183)*((INDEX($S$7:$S$29,MATCH($A183,$H$7:$H$29,0))/($G183+0.00001))^((M$33-$G$33)/($Y$33-$G$33)))</f>
        <v>2.9958778862561444E-4</v>
      </c>
      <c r="N183">
        <f t="shared" ref="N183:Y183" si="405">IF(M183=0,0.0000001,$G183)*((INDEX($S$7:$S$29,MATCH($A183,$H$7:$H$29,0))/($G183+0.00001))^((N$33-$G$33)/($Y$33-$G$33)))</f>
        <v>4.1749447319449782E-4</v>
      </c>
      <c r="O183">
        <f t="shared" si="405"/>
        <v>5.8180487244682236E-4</v>
      </c>
      <c r="P183">
        <f t="shared" si="405"/>
        <v>8.107817739785219E-4</v>
      </c>
      <c r="Q183">
        <f t="shared" si="405"/>
        <v>1.1298755238180699E-3</v>
      </c>
      <c r="R183">
        <f t="shared" si="405"/>
        <v>1.5745527838628699E-3</v>
      </c>
      <c r="S183">
        <f t="shared" si="405"/>
        <v>2.1942385837269538E-3</v>
      </c>
      <c r="T183">
        <f t="shared" si="405"/>
        <v>3.0578098185467966E-3</v>
      </c>
      <c r="U183">
        <f t="shared" si="405"/>
        <v>4.2612507845521961E-3</v>
      </c>
      <c r="V183">
        <f t="shared" si="405"/>
        <v>5.9383216505846329E-3</v>
      </c>
      <c r="W183">
        <f t="shared" si="405"/>
        <v>8.2754256458313479E-3</v>
      </c>
      <c r="X183">
        <f t="shared" si="405"/>
        <v>1.153232742334546E-2</v>
      </c>
      <c r="Y183">
        <f t="shared" si="405"/>
        <v>1.6071025405954821E-2</v>
      </c>
      <c r="Z183">
        <f t="shared" ref="Z183:AN183" si="406">IF(Y183=0,0.0000001,$Y183)*((INDEX($T$7:$T$29,MATCH($A183,$H$7:$H$28,0))/IF(Y183=0,0.0000001,$Y183))^((Z$33-$Y$33)/($AN$33-$Y$33)))</f>
        <v>1.8154070394499396E-2</v>
      </c>
      <c r="AA183">
        <f t="shared" si="406"/>
        <v>2.0507109133579199E-2</v>
      </c>
      <c r="AB183">
        <f t="shared" si="406"/>
        <v>2.3165136846883091E-2</v>
      </c>
      <c r="AC183">
        <f t="shared" si="406"/>
        <v>2.6167684661907355E-2</v>
      </c>
      <c r="AD183">
        <f t="shared" si="406"/>
        <v>2.9559407530854086E-2</v>
      </c>
      <c r="AE183">
        <f t="shared" si="406"/>
        <v>3.339074835486134E-2</v>
      </c>
      <c r="AF183">
        <f t="shared" si="406"/>
        <v>3.7718688188655321E-2</v>
      </c>
      <c r="AG183">
        <f t="shared" si="406"/>
        <v>4.2607593682933327E-2</v>
      </c>
      <c r="AH183">
        <f t="shared" si="406"/>
        <v>4.8130174367940003E-2</v>
      </c>
      <c r="AI183">
        <f t="shared" si="406"/>
        <v>5.436856401529664E-2</v>
      </c>
      <c r="AJ183">
        <f t="shared" si="406"/>
        <v>6.1415542160478662E-2</v>
      </c>
      <c r="AK183">
        <f t="shared" si="406"/>
        <v>6.9375913952855445E-2</v>
      </c>
      <c r="AL183">
        <f t="shared" si="406"/>
        <v>7.8368068854909698E-2</v>
      </c>
      <c r="AM183">
        <f t="shared" si="406"/>
        <v>8.8525741372162306E-2</v>
      </c>
      <c r="AN183">
        <f t="shared" si="406"/>
        <v>0.1</v>
      </c>
      <c r="AO183">
        <f t="shared" si="384"/>
        <v>0.1</v>
      </c>
      <c r="AP183">
        <f t="shared" ref="AP183:BH183" si="407">AO183</f>
        <v>0.1</v>
      </c>
      <c r="AQ183">
        <f t="shared" si="407"/>
        <v>0.1</v>
      </c>
      <c r="AR183">
        <f t="shared" si="407"/>
        <v>0.1</v>
      </c>
      <c r="AS183">
        <f t="shared" si="407"/>
        <v>0.1</v>
      </c>
      <c r="AT183">
        <f t="shared" si="407"/>
        <v>0.1</v>
      </c>
      <c r="AU183">
        <f t="shared" si="407"/>
        <v>0.1</v>
      </c>
      <c r="AV183">
        <f t="shared" si="407"/>
        <v>0.1</v>
      </c>
      <c r="AW183">
        <f t="shared" si="407"/>
        <v>0.1</v>
      </c>
      <c r="AX183">
        <f t="shared" si="407"/>
        <v>0.1</v>
      </c>
      <c r="AY183">
        <f t="shared" si="407"/>
        <v>0.1</v>
      </c>
      <c r="AZ183">
        <f t="shared" si="407"/>
        <v>0.1</v>
      </c>
      <c r="BA183">
        <f t="shared" si="407"/>
        <v>0.1</v>
      </c>
      <c r="BB183">
        <f t="shared" si="407"/>
        <v>0.1</v>
      </c>
      <c r="BC183">
        <f t="shared" si="407"/>
        <v>0.1</v>
      </c>
      <c r="BD183">
        <f t="shared" si="407"/>
        <v>0.1</v>
      </c>
      <c r="BE183">
        <f t="shared" si="407"/>
        <v>0.1</v>
      </c>
      <c r="BF183">
        <f t="shared" si="407"/>
        <v>0.1</v>
      </c>
      <c r="BG183">
        <f t="shared" si="407"/>
        <v>0.1</v>
      </c>
      <c r="BH183">
        <f t="shared" si="407"/>
        <v>0.1</v>
      </c>
      <c r="BK183">
        <f>G183</f>
        <v>4.0903866953765353E-5</v>
      </c>
      <c r="BL183">
        <f t="shared" si="357"/>
        <v>3.5995402919313511E-5</v>
      </c>
      <c r="BM183">
        <f t="shared" si="358"/>
        <v>2.1597241751588105E-5</v>
      </c>
      <c r="BN183">
        <f>INDEX($S$7:$S$30,MATCH(BP183,$H$7:$H$30,0))</f>
        <v>0.12000000000000001</v>
      </c>
      <c r="BO183">
        <f>INDEX($T$7:$T$30,MATCH(BP183,$H$7:$H$30,0))</f>
        <v>0.4</v>
      </c>
      <c r="BP183" t="str">
        <f t="shared" si="352"/>
        <v>-HT-Total</v>
      </c>
    </row>
    <row r="184" spans="1:68" hidden="1" x14ac:dyDescent="0.25">
      <c r="A184" t="str">
        <f t="shared" si="347"/>
        <v>freight-HT-G</v>
      </c>
      <c r="B184" s="1">
        <v>150</v>
      </c>
      <c r="C184" t="s">
        <v>5</v>
      </c>
      <c r="D184" t="s">
        <v>36</v>
      </c>
      <c r="E184" t="s">
        <v>39</v>
      </c>
      <c r="F184" t="s">
        <v>47</v>
      </c>
      <c r="G184">
        <v>0.14972108913910931</v>
      </c>
      <c r="H184">
        <v>0.1289976459100719</v>
      </c>
      <c r="I184">
        <v>0.1077950955662514</v>
      </c>
      <c r="J184">
        <v>8.609662902271939E-2</v>
      </c>
      <c r="K184">
        <v>8.2913268750847827E-2</v>
      </c>
      <c r="L184">
        <v>7.9753798682109189E-2</v>
      </c>
      <c r="M184">
        <f t="shared" ref="M184:Y186" si="408">($K184*(($BL184/($K184))^((M$33-$K$33)/($BL$33-$K$33))))</f>
        <v>8.2662260740049023E-2</v>
      </c>
      <c r="N184">
        <f t="shared" si="408"/>
        <v>8.2537041837602784E-2</v>
      </c>
      <c r="O184">
        <f t="shared" si="408"/>
        <v>8.241201261994606E-2</v>
      </c>
      <c r="P184">
        <f t="shared" si="408"/>
        <v>8.2287172799739489E-2</v>
      </c>
      <c r="Q184">
        <f t="shared" si="408"/>
        <v>8.2162522090079002E-2</v>
      </c>
      <c r="R184">
        <f t="shared" si="408"/>
        <v>8.2038060204495097E-2</v>
      </c>
      <c r="S184">
        <f t="shared" si="408"/>
        <v>8.1913786856952234E-2</v>
      </c>
      <c r="T184">
        <f t="shared" si="408"/>
        <v>8.1789701761848202E-2</v>
      </c>
      <c r="U184">
        <f t="shared" si="408"/>
        <v>8.1665804634013392E-2</v>
      </c>
      <c r="V184">
        <f t="shared" si="408"/>
        <v>8.1542095188710195E-2</v>
      </c>
      <c r="W184">
        <f t="shared" si="408"/>
        <v>8.1418573141632297E-2</v>
      </c>
      <c r="X184">
        <f t="shared" si="408"/>
        <v>8.1295238208904108E-2</v>
      </c>
      <c r="Y184">
        <f t="shared" si="408"/>
        <v>8.1172090107080014E-2</v>
      </c>
      <c r="Z184">
        <f t="shared" ref="Z184:AN186" si="409">($Y184*(($BM184/($Y184))^((Z$33-$Y$33)/($BM$33-$Y$33))))</f>
        <v>7.8454310900952826E-2</v>
      </c>
      <c r="AA184">
        <f t="shared" si="409"/>
        <v>7.5827527550710483E-2</v>
      </c>
      <c r="AB184">
        <f t="shared" si="409"/>
        <v>7.3288693360812215E-2</v>
      </c>
      <c r="AC184">
        <f t="shared" si="409"/>
        <v>7.0834863644249638E-2</v>
      </c>
      <c r="AD184">
        <f t="shared" si="409"/>
        <v>6.8463192307128246E-2</v>
      </c>
      <c r="AE184">
        <f t="shared" si="409"/>
        <v>6.6170928547602717E-2</v>
      </c>
      <c r="AF184">
        <f t="shared" si="409"/>
        <v>6.3955413665337565E-2</v>
      </c>
      <c r="AG184">
        <f t="shared" si="409"/>
        <v>6.181407797779246E-2</v>
      </c>
      <c r="AH184">
        <f t="shared" si="409"/>
        <v>5.9744437839755457E-2</v>
      </c>
      <c r="AI184">
        <f t="shared" si="409"/>
        <v>5.7744092762667384E-2</v>
      </c>
      <c r="AJ184">
        <f t="shared" si="409"/>
        <v>5.5810722630396166E-2</v>
      </c>
      <c r="AK184">
        <f t="shared" si="409"/>
        <v>5.3942085008231576E-2</v>
      </c>
      <c r="AL184">
        <f t="shared" si="409"/>
        <v>5.2136012541979658E-2</v>
      </c>
      <c r="AM184">
        <f t="shared" si="409"/>
        <v>5.0390410444139624E-2</v>
      </c>
      <c r="AN184">
        <f t="shared" si="409"/>
        <v>4.8703254064248004E-2</v>
      </c>
      <c r="AO184">
        <f t="shared" si="384"/>
        <v>4.8703254064248004E-2</v>
      </c>
      <c r="AP184">
        <f t="shared" ref="AP184:BH184" si="410">AO184</f>
        <v>4.8703254064248004E-2</v>
      </c>
      <c r="AQ184">
        <f t="shared" si="410"/>
        <v>4.8703254064248004E-2</v>
      </c>
      <c r="AR184">
        <f t="shared" si="410"/>
        <v>4.8703254064248004E-2</v>
      </c>
      <c r="AS184">
        <f t="shared" si="410"/>
        <v>4.8703254064248004E-2</v>
      </c>
      <c r="AT184">
        <f t="shared" si="410"/>
        <v>4.8703254064248004E-2</v>
      </c>
      <c r="AU184">
        <f t="shared" si="410"/>
        <v>4.8703254064248004E-2</v>
      </c>
      <c r="AV184">
        <f t="shared" si="410"/>
        <v>4.8703254064248004E-2</v>
      </c>
      <c r="AW184">
        <f t="shared" si="410"/>
        <v>4.8703254064248004E-2</v>
      </c>
      <c r="AX184">
        <f t="shared" si="410"/>
        <v>4.8703254064248004E-2</v>
      </c>
      <c r="AY184">
        <f t="shared" si="410"/>
        <v>4.8703254064248004E-2</v>
      </c>
      <c r="AZ184">
        <f t="shared" si="410"/>
        <v>4.8703254064248004E-2</v>
      </c>
      <c r="BA184">
        <f t="shared" si="410"/>
        <v>4.8703254064248004E-2</v>
      </c>
      <c r="BB184">
        <f t="shared" si="410"/>
        <v>4.8703254064248004E-2</v>
      </c>
      <c r="BC184">
        <f t="shared" si="410"/>
        <v>4.8703254064248004E-2</v>
      </c>
      <c r="BD184">
        <f t="shared" si="410"/>
        <v>4.8703254064248004E-2</v>
      </c>
      <c r="BE184">
        <f t="shared" si="410"/>
        <v>4.8703254064248004E-2</v>
      </c>
      <c r="BF184">
        <f t="shared" si="410"/>
        <v>4.8703254064248004E-2</v>
      </c>
      <c r="BG184">
        <f t="shared" si="410"/>
        <v>4.8703254064248004E-2</v>
      </c>
      <c r="BH184">
        <f t="shared" si="410"/>
        <v>4.8703254064248004E-2</v>
      </c>
      <c r="BK184">
        <f t="shared" ref="BK184:BK189" si="411">K184</f>
        <v>8.2913268750847827E-2</v>
      </c>
      <c r="BL184">
        <f t="shared" si="357"/>
        <v>8.1172090107080014E-2</v>
      </c>
      <c r="BM184">
        <f t="shared" si="358"/>
        <v>4.8703254064248004E-2</v>
      </c>
      <c r="BN184">
        <f>INDEX($N$7:$N$30,MATCH(BP184,$H$7:$H$30,0))</f>
        <v>2.1000000000000001E-2</v>
      </c>
      <c r="BO184">
        <f>INDEX($M$7:$M$30,MATCH(BP184,$H$7:$H$30,0))</f>
        <v>0.4</v>
      </c>
      <c r="BP184" t="str">
        <f t="shared" si="352"/>
        <v>-HT-Total</v>
      </c>
    </row>
    <row r="185" spans="1:68" hidden="1" x14ac:dyDescent="0.25">
      <c r="A185" t="str">
        <f t="shared" si="347"/>
        <v>freight-HT-LPG</v>
      </c>
      <c r="B185" s="1">
        <v>151</v>
      </c>
      <c r="C185" t="s">
        <v>5</v>
      </c>
      <c r="D185" t="s">
        <v>36</v>
      </c>
      <c r="E185" t="s">
        <v>39</v>
      </c>
      <c r="F185" t="s">
        <v>48</v>
      </c>
      <c r="G185">
        <v>2.91576221606747E-3</v>
      </c>
      <c r="H185">
        <v>2.952102924736352E-3</v>
      </c>
      <c r="I185">
        <v>2.989283797459396E-3</v>
      </c>
      <c r="J185">
        <v>3.0273343107117059E-3</v>
      </c>
      <c r="K185">
        <v>3.0190002897776212E-3</v>
      </c>
      <c r="L185">
        <v>3.0107288132733279E-3</v>
      </c>
      <c r="M185">
        <f t="shared" si="408"/>
        <v>3.0098607000743705E-3</v>
      </c>
      <c r="N185">
        <f t="shared" si="408"/>
        <v>3.0053012862620069E-3</v>
      </c>
      <c r="O185">
        <f t="shared" si="408"/>
        <v>3.0007487791660608E-3</v>
      </c>
      <c r="P185">
        <f t="shared" si="408"/>
        <v>2.996203168324062E-3</v>
      </c>
      <c r="Q185">
        <f t="shared" si="408"/>
        <v>2.9916644432893894E-3</v>
      </c>
      <c r="R185">
        <f t="shared" si="408"/>
        <v>2.9871325936312461E-3</v>
      </c>
      <c r="S185">
        <f t="shared" si="408"/>
        <v>2.9826076089346362E-3</v>
      </c>
      <c r="T185">
        <f t="shared" si="408"/>
        <v>2.9780894788003407E-3</v>
      </c>
      <c r="U185">
        <f t="shared" si="408"/>
        <v>2.9735781928448939E-3</v>
      </c>
      <c r="V185">
        <f t="shared" si="408"/>
        <v>2.9690737407005582E-3</v>
      </c>
      <c r="W185">
        <f t="shared" si="408"/>
        <v>2.9645761120153029E-3</v>
      </c>
      <c r="X185">
        <f t="shared" si="408"/>
        <v>2.960085296452778E-3</v>
      </c>
      <c r="Y185">
        <f t="shared" si="408"/>
        <v>2.955601283692291E-3</v>
      </c>
      <c r="Z185">
        <f t="shared" si="409"/>
        <v>2.8566427414171659E-3</v>
      </c>
      <c r="AA185">
        <f t="shared" si="409"/>
        <v>2.7609974989241354E-3</v>
      </c>
      <c r="AB185">
        <f t="shared" si="409"/>
        <v>2.6685546213187118E-3</v>
      </c>
      <c r="AC185">
        <f t="shared" si="409"/>
        <v>2.5792068879947668E-3</v>
      </c>
      <c r="AD185">
        <f t="shared" si="409"/>
        <v>2.4928506682738603E-3</v>
      </c>
      <c r="AE185">
        <f t="shared" si="409"/>
        <v>2.4093858012083757E-3</v>
      </c>
      <c r="AF185">
        <f t="shared" si="409"/>
        <v>2.328715479409047E-3</v>
      </c>
      <c r="AG185">
        <f t="shared" si="409"/>
        <v>2.2507461367621412E-3</v>
      </c>
      <c r="AH185">
        <f t="shared" si="409"/>
        <v>2.1753873399060564E-3</v>
      </c>
      <c r="AI185">
        <f t="shared" si="409"/>
        <v>2.1025516833414687E-3</v>
      </c>
      <c r="AJ185">
        <f t="shared" si="409"/>
        <v>2.0321546880533712E-3</v>
      </c>
      <c r="AK185">
        <f t="shared" si="409"/>
        <v>1.9641147035274133E-3</v>
      </c>
      <c r="AL185">
        <f t="shared" si="409"/>
        <v>1.8983528130469083E-3</v>
      </c>
      <c r="AM185">
        <f t="shared" si="409"/>
        <v>1.8347927421606476E-3</v>
      </c>
      <c r="AN185">
        <f t="shared" si="409"/>
        <v>1.7733607702153744E-3</v>
      </c>
      <c r="AO185">
        <f t="shared" si="384"/>
        <v>1.7733607702153744E-3</v>
      </c>
      <c r="AP185">
        <f t="shared" ref="AP185:BH185" si="412">AO185</f>
        <v>1.7733607702153744E-3</v>
      </c>
      <c r="AQ185">
        <f t="shared" si="412"/>
        <v>1.7733607702153744E-3</v>
      </c>
      <c r="AR185">
        <f t="shared" si="412"/>
        <v>1.7733607702153744E-3</v>
      </c>
      <c r="AS185">
        <f t="shared" si="412"/>
        <v>1.7733607702153744E-3</v>
      </c>
      <c r="AT185">
        <f t="shared" si="412"/>
        <v>1.7733607702153744E-3</v>
      </c>
      <c r="AU185">
        <f t="shared" si="412"/>
        <v>1.7733607702153744E-3</v>
      </c>
      <c r="AV185">
        <f t="shared" si="412"/>
        <v>1.7733607702153744E-3</v>
      </c>
      <c r="AW185">
        <f t="shared" si="412"/>
        <v>1.7733607702153744E-3</v>
      </c>
      <c r="AX185">
        <f t="shared" si="412"/>
        <v>1.7733607702153744E-3</v>
      </c>
      <c r="AY185">
        <f t="shared" si="412"/>
        <v>1.7733607702153744E-3</v>
      </c>
      <c r="AZ185">
        <f t="shared" si="412"/>
        <v>1.7733607702153744E-3</v>
      </c>
      <c r="BA185">
        <f t="shared" si="412"/>
        <v>1.7733607702153744E-3</v>
      </c>
      <c r="BB185">
        <f t="shared" si="412"/>
        <v>1.7733607702153744E-3</v>
      </c>
      <c r="BC185">
        <f t="shared" si="412"/>
        <v>1.7733607702153744E-3</v>
      </c>
      <c r="BD185">
        <f t="shared" si="412"/>
        <v>1.7733607702153744E-3</v>
      </c>
      <c r="BE185">
        <f t="shared" si="412"/>
        <v>1.7733607702153744E-3</v>
      </c>
      <c r="BF185">
        <f t="shared" si="412"/>
        <v>1.7733607702153744E-3</v>
      </c>
      <c r="BG185">
        <f t="shared" si="412"/>
        <v>1.7733607702153744E-3</v>
      </c>
      <c r="BH185">
        <f t="shared" si="412"/>
        <v>1.7733607702153744E-3</v>
      </c>
      <c r="BK185">
        <f t="shared" si="411"/>
        <v>3.0190002897776212E-3</v>
      </c>
      <c r="BL185">
        <f t="shared" si="357"/>
        <v>2.955601283692291E-3</v>
      </c>
      <c r="BM185">
        <f t="shared" si="358"/>
        <v>1.7733607702153744E-3</v>
      </c>
      <c r="BN185">
        <f>INDEX($N$7:$N$30,MATCH(BP185,$H$7:$H$30,0))</f>
        <v>2.1000000000000001E-2</v>
      </c>
      <c r="BO185">
        <f>INDEX($M$7:$M$30,MATCH(BP185,$H$7:$H$30,0))</f>
        <v>0.4</v>
      </c>
      <c r="BP185" t="str">
        <f t="shared" si="352"/>
        <v>-HT-Total</v>
      </c>
    </row>
    <row r="186" spans="1:68" hidden="1" x14ac:dyDescent="0.25">
      <c r="A186" t="str">
        <f t="shared" si="347"/>
        <v>freight-HT-PHEVD</v>
      </c>
      <c r="B186" s="1">
        <v>152</v>
      </c>
      <c r="C186" t="s">
        <v>5</v>
      </c>
      <c r="D186" t="s">
        <v>36</v>
      </c>
      <c r="E186" t="s">
        <v>39</v>
      </c>
      <c r="F186" t="s">
        <v>37</v>
      </c>
      <c r="G186">
        <v>1.799600683622651E-4</v>
      </c>
      <c r="H186">
        <v>2.239741630042866E-4</v>
      </c>
      <c r="I186">
        <v>2.6900582338867392E-4</v>
      </c>
      <c r="J186">
        <v>3.1509074998502121E-4</v>
      </c>
      <c r="K186">
        <v>3.4534254611570431E-4</v>
      </c>
      <c r="L186">
        <v>3.7536731121848749E-4</v>
      </c>
      <c r="M186">
        <f t="shared" si="408"/>
        <v>3.4429707116518488E-4</v>
      </c>
      <c r="N186">
        <f t="shared" si="408"/>
        <v>3.4377552117392178E-4</v>
      </c>
      <c r="O186">
        <f t="shared" si="408"/>
        <v>3.4325476123989754E-4</v>
      </c>
      <c r="P186">
        <f t="shared" si="408"/>
        <v>3.4273479016631327E-4</v>
      </c>
      <c r="Q186">
        <f t="shared" si="408"/>
        <v>3.4221560675818302E-4</v>
      </c>
      <c r="R186">
        <f t="shared" si="408"/>
        <v>3.4169720982233108E-4</v>
      </c>
      <c r="S186">
        <f t="shared" si="408"/>
        <v>3.4117959816738915E-4</v>
      </c>
      <c r="T186">
        <f t="shared" si="408"/>
        <v>3.4066277060379371E-4</v>
      </c>
      <c r="U186">
        <f t="shared" si="408"/>
        <v>3.4014672594378316E-4</v>
      </c>
      <c r="V186">
        <f t="shared" si="408"/>
        <v>3.3963146300139516E-4</v>
      </c>
      <c r="W186">
        <f t="shared" si="408"/>
        <v>3.3911698059246387E-4</v>
      </c>
      <c r="X186">
        <f t="shared" si="408"/>
        <v>3.3860327753461729E-4</v>
      </c>
      <c r="Y186">
        <f t="shared" si="408"/>
        <v>3.3809035264727454E-4</v>
      </c>
      <c r="Z186">
        <f t="shared" si="409"/>
        <v>3.2677051439985668E-4</v>
      </c>
      <c r="AA186">
        <f t="shared" si="409"/>
        <v>3.1582968353003585E-4</v>
      </c>
      <c r="AB186">
        <f t="shared" si="409"/>
        <v>3.0525517022819346E-4</v>
      </c>
      <c r="AC186">
        <f t="shared" si="409"/>
        <v>2.9503470956105288E-4</v>
      </c>
      <c r="AD186">
        <f t="shared" si="409"/>
        <v>2.8515644724609905E-4</v>
      </c>
      <c r="AE186">
        <f t="shared" si="409"/>
        <v>2.7560892590229472E-4</v>
      </c>
      <c r="AF186">
        <f t="shared" si="409"/>
        <v>2.6638107176114612E-4</v>
      </c>
      <c r="AG186">
        <f t="shared" si="409"/>
        <v>2.5746218182270443E-4</v>
      </c>
      <c r="AH186">
        <f t="shared" si="409"/>
        <v>2.4884191144160635E-4</v>
      </c>
      <c r="AI186">
        <f t="shared" si="409"/>
        <v>2.4051026232875498E-4</v>
      </c>
      <c r="AJ186">
        <f t="shared" si="409"/>
        <v>2.3245757095472478E-4</v>
      </c>
      <c r="AK186">
        <f t="shared" si="409"/>
        <v>2.2467449734143996E-4</v>
      </c>
      <c r="AL186">
        <f t="shared" si="409"/>
        <v>2.1715201422912715E-4</v>
      </c>
      <c r="AM186">
        <f t="shared" si="409"/>
        <v>2.098813966059759E-4</v>
      </c>
      <c r="AN186">
        <f t="shared" si="409"/>
        <v>2.0285421158836473E-4</v>
      </c>
      <c r="AO186">
        <f t="shared" si="384"/>
        <v>2.0285421158836473E-4</v>
      </c>
      <c r="AP186">
        <f t="shared" ref="AP186:BH186" si="413">AO186</f>
        <v>2.0285421158836473E-4</v>
      </c>
      <c r="AQ186">
        <f t="shared" si="413"/>
        <v>2.0285421158836473E-4</v>
      </c>
      <c r="AR186">
        <f t="shared" si="413"/>
        <v>2.0285421158836473E-4</v>
      </c>
      <c r="AS186">
        <f t="shared" si="413"/>
        <v>2.0285421158836473E-4</v>
      </c>
      <c r="AT186">
        <f t="shared" si="413"/>
        <v>2.0285421158836473E-4</v>
      </c>
      <c r="AU186">
        <f t="shared" si="413"/>
        <v>2.0285421158836473E-4</v>
      </c>
      <c r="AV186">
        <f t="shared" si="413"/>
        <v>2.0285421158836473E-4</v>
      </c>
      <c r="AW186">
        <f t="shared" si="413"/>
        <v>2.0285421158836473E-4</v>
      </c>
      <c r="AX186">
        <f t="shared" si="413"/>
        <v>2.0285421158836473E-4</v>
      </c>
      <c r="AY186">
        <f t="shared" si="413"/>
        <v>2.0285421158836473E-4</v>
      </c>
      <c r="AZ186">
        <f t="shared" si="413"/>
        <v>2.0285421158836473E-4</v>
      </c>
      <c r="BA186">
        <f t="shared" si="413"/>
        <v>2.0285421158836473E-4</v>
      </c>
      <c r="BB186">
        <f t="shared" si="413"/>
        <v>2.0285421158836473E-4</v>
      </c>
      <c r="BC186">
        <f t="shared" si="413"/>
        <v>2.0285421158836473E-4</v>
      </c>
      <c r="BD186">
        <f t="shared" si="413"/>
        <v>2.0285421158836473E-4</v>
      </c>
      <c r="BE186">
        <f t="shared" si="413"/>
        <v>2.0285421158836473E-4</v>
      </c>
      <c r="BF186">
        <f t="shared" si="413"/>
        <v>2.0285421158836473E-4</v>
      </c>
      <c r="BG186">
        <f t="shared" si="413"/>
        <v>2.0285421158836473E-4</v>
      </c>
      <c r="BH186">
        <f t="shared" si="413"/>
        <v>2.0285421158836473E-4</v>
      </c>
      <c r="BK186">
        <f t="shared" si="411"/>
        <v>3.4534254611570431E-4</v>
      </c>
      <c r="BL186">
        <f t="shared" si="357"/>
        <v>3.3809035264727454E-4</v>
      </c>
      <c r="BM186">
        <f t="shared" si="358"/>
        <v>2.0285421158836473E-4</v>
      </c>
      <c r="BN186">
        <f>INDEX($N$7:$N$30,MATCH(BP186,$H$7:$H$30,0))</f>
        <v>2.1000000000000001E-2</v>
      </c>
      <c r="BO186">
        <f>INDEX($M$7:$M$30,MATCH(BP186,$H$7:$H$30,0))</f>
        <v>0.4</v>
      </c>
      <c r="BP186" t="str">
        <f t="shared" si="352"/>
        <v>-HT-Total</v>
      </c>
    </row>
    <row r="187" spans="1:68" hidden="1" x14ac:dyDescent="0.25">
      <c r="A187" t="str">
        <f t="shared" si="347"/>
        <v>freight-LT-BEV</v>
      </c>
      <c r="B187" s="1">
        <v>153</v>
      </c>
      <c r="C187" t="s">
        <v>5</v>
      </c>
      <c r="D187" t="s">
        <v>36</v>
      </c>
      <c r="E187" t="s">
        <v>33</v>
      </c>
      <c r="F187" t="s">
        <v>29</v>
      </c>
      <c r="G187">
        <v>3.7434564849138208E-2</v>
      </c>
      <c r="H187">
        <f t="shared" ref="H187:L187" si="414">IF(G187=0,0.0000001,$G187)*((INDEX($S$7:$S$29,MATCH($A187,$H$7:$H$29,0))/($G187+0.00001))^((H$33-$G$33)/($Y$33-$G$33)))</f>
        <v>3.9534241602961588E-2</v>
      </c>
      <c r="I187">
        <f t="shared" si="414"/>
        <v>4.1751687656049252E-2</v>
      </c>
      <c r="J187">
        <f t="shared" si="414"/>
        <v>4.4093508600344777E-2</v>
      </c>
      <c r="K187">
        <f t="shared" si="414"/>
        <v>4.6566680530505111E-2</v>
      </c>
      <c r="L187">
        <f t="shared" si="414"/>
        <v>4.9178570825120678E-2</v>
      </c>
      <c r="M187">
        <f>IF(L187=0,0.0000001,$G187)*((INDEX($S$7:$S$29,MATCH($A187,$H$7:$H$29,0))/($G187+0.00001))^((M$33-$G$33)/($Y$33-$G$33)))</f>
        <v>5.1936960093538737E-2</v>
      </c>
      <c r="N187">
        <f t="shared" ref="N187:Y187" si="415">IF(M187=0,0.0000001,$G187)*((INDEX($S$7:$S$29,MATCH($A187,$H$7:$H$29,0))/($G187+0.00001))^((N$33-$G$33)/($Y$33-$G$33)))</f>
        <v>5.4850065353667508E-2</v>
      </c>
      <c r="O187">
        <f t="shared" si="415"/>
        <v>5.7926564509806086E-2</v>
      </c>
      <c r="P187">
        <f t="shared" si="415"/>
        <v>6.1175622203417566E-2</v>
      </c>
      <c r="Q187">
        <f t="shared" si="415"/>
        <v>6.4606917113852566E-2</v>
      </c>
      <c r="R187">
        <f t="shared" si="415"/>
        <v>6.8230670790350126E-2</v>
      </c>
      <c r="S187">
        <f t="shared" si="415"/>
        <v>7.2057678101203684E-2</v>
      </c>
      <c r="T187">
        <f t="shared" si="415"/>
        <v>7.6099339390798396E-2</v>
      </c>
      <c r="U187">
        <f t="shared" si="415"/>
        <v>8.0367694440312332E-2</v>
      </c>
      <c r="V187">
        <f t="shared" si="415"/>
        <v>8.4875458333248013E-2</v>
      </c>
      <c r="W187">
        <f t="shared" si="415"/>
        <v>8.9636059332635021E-2</v>
      </c>
      <c r="X187">
        <f t="shared" si="415"/>
        <v>9.4663678882736468E-2</v>
      </c>
      <c r="Y187">
        <f t="shared" si="415"/>
        <v>9.997329385442108E-2</v>
      </c>
      <c r="Z187">
        <f t="shared" ref="Z187:AM187" si="416">IF(Y187=0,0.0000001,$Y187)*((INDEX($T$7:$T$29,MATCH($A187,$H$7:$H$28,0))/IF(Y187=0,0.0000001,$Y187))^((Z$33-$Y$33)/($AN$33-$Y$33)))</f>
        <v>0.10965515855632138</v>
      </c>
      <c r="AA187">
        <f t="shared" si="416"/>
        <v>0.12027465870556825</v>
      </c>
      <c r="AB187">
        <f t="shared" si="416"/>
        <v>0.13192259914804522</v>
      </c>
      <c r="AC187">
        <f t="shared" si="416"/>
        <v>0.1446985786804823</v>
      </c>
      <c r="AD187">
        <f t="shared" si="416"/>
        <v>0.15871184169632069</v>
      </c>
      <c r="AE187">
        <f t="shared" si="416"/>
        <v>0.17408221230880441</v>
      </c>
      <c r="AF187">
        <f t="shared" si="416"/>
        <v>0.19094111893876528</v>
      </c>
      <c r="AG187">
        <f t="shared" si="416"/>
        <v>0.20943271812811043</v>
      </c>
      <c r="AH187">
        <f t="shared" si="416"/>
        <v>0.22971512718847686</v>
      </c>
      <c r="AI187">
        <f t="shared" si="416"/>
        <v>0.25196177622514149</v>
      </c>
      <c r="AJ187">
        <f t="shared" si="416"/>
        <v>0.276362891097025</v>
      </c>
      <c r="AK187">
        <f t="shared" si="416"/>
        <v>0.30312711999323111</v>
      </c>
      <c r="AL187">
        <f t="shared" si="416"/>
        <v>0.33248331753459459</v>
      </c>
      <c r="AM187">
        <f t="shared" si="416"/>
        <v>0.36468250165567007</v>
      </c>
      <c r="AN187">
        <f>IF(AM187=0,0.0000001,$Y187)*((INDEX($T$7:$T$29,MATCH($A187,$H$7:$H$29,0))/IF(AM187=0,0.0000001,$Y187))^((AN$33-$Y$33)/($AN$33-$Y$33)))</f>
        <v>0.4</v>
      </c>
      <c r="AO187">
        <f t="shared" si="384"/>
        <v>0.4</v>
      </c>
      <c r="AP187">
        <f t="shared" ref="AP187:BH187" si="417">AO187</f>
        <v>0.4</v>
      </c>
      <c r="AQ187">
        <f t="shared" si="417"/>
        <v>0.4</v>
      </c>
      <c r="AR187">
        <f t="shared" si="417"/>
        <v>0.4</v>
      </c>
      <c r="AS187">
        <f t="shared" si="417"/>
        <v>0.4</v>
      </c>
      <c r="AT187">
        <f t="shared" si="417"/>
        <v>0.4</v>
      </c>
      <c r="AU187">
        <f t="shared" si="417"/>
        <v>0.4</v>
      </c>
      <c r="AV187">
        <f t="shared" si="417"/>
        <v>0.4</v>
      </c>
      <c r="AW187">
        <f t="shared" si="417"/>
        <v>0.4</v>
      </c>
      <c r="AX187">
        <f t="shared" si="417"/>
        <v>0.4</v>
      </c>
      <c r="AY187">
        <f t="shared" si="417"/>
        <v>0.4</v>
      </c>
      <c r="AZ187">
        <f t="shared" si="417"/>
        <v>0.4</v>
      </c>
      <c r="BA187">
        <f t="shared" si="417"/>
        <v>0.4</v>
      </c>
      <c r="BB187">
        <f t="shared" si="417"/>
        <v>0.4</v>
      </c>
      <c r="BC187">
        <f t="shared" si="417"/>
        <v>0.4</v>
      </c>
      <c r="BD187">
        <f t="shared" si="417"/>
        <v>0.4</v>
      </c>
      <c r="BE187">
        <f t="shared" si="417"/>
        <v>0.4</v>
      </c>
      <c r="BF187">
        <f t="shared" si="417"/>
        <v>0.4</v>
      </c>
      <c r="BG187">
        <f t="shared" si="417"/>
        <v>0.4</v>
      </c>
      <c r="BH187">
        <f t="shared" si="417"/>
        <v>0.4</v>
      </c>
      <c r="BK187">
        <f t="shared" si="411"/>
        <v>4.6566680530505111E-2</v>
      </c>
      <c r="BL187">
        <f t="shared" si="357"/>
        <v>2.3283340265252556E-2</v>
      </c>
      <c r="BM187">
        <f t="shared" si="358"/>
        <v>3.4925010397878812E-3</v>
      </c>
      <c r="BN187">
        <f>INDEX($S$7:$S$30,MATCH(BP187,$H$7:$H$30,0))</f>
        <v>0.5</v>
      </c>
      <c r="BO187">
        <f>INDEX($T$7:$T$30,MATCH(BP187,$H$7:$H$30,0))</f>
        <v>0.85000000000000009</v>
      </c>
      <c r="BP187" t="str">
        <f t="shared" si="352"/>
        <v>-LT-Total</v>
      </c>
    </row>
    <row r="188" spans="1:68" hidden="1" x14ac:dyDescent="0.25">
      <c r="A188" t="str">
        <f t="shared" si="347"/>
        <v>freight-LT-CNG</v>
      </c>
      <c r="B188" s="1">
        <v>154</v>
      </c>
      <c r="C188" t="s">
        <v>5</v>
      </c>
      <c r="D188" t="s">
        <v>36</v>
      </c>
      <c r="E188" t="s">
        <v>33</v>
      </c>
      <c r="F188" t="s">
        <v>45</v>
      </c>
      <c r="G188">
        <v>6.7236637214495423E-2</v>
      </c>
      <c r="H188">
        <v>7.1802716412560655E-2</v>
      </c>
      <c r="I188">
        <v>7.6366971029585673E-2</v>
      </c>
      <c r="J188">
        <v>8.0929402158991387E-2</v>
      </c>
      <c r="K188">
        <v>8.4910303296907824E-2</v>
      </c>
      <c r="L188">
        <v>8.8891643085344349E-2</v>
      </c>
      <c r="M188">
        <f t="shared" ref="M188:Y189" si="418">($K188*(($BL188/($K188))^((M$33-$K$33)/($BL$33-$K$33))))</f>
        <v>8.440400418277258E-2</v>
      </c>
      <c r="N188">
        <f t="shared" si="418"/>
        <v>8.4151987854396579E-2</v>
      </c>
      <c r="O188">
        <f t="shared" si="418"/>
        <v>8.39007240048915E-2</v>
      </c>
      <c r="P188">
        <f t="shared" si="418"/>
        <v>8.3650210387480481E-2</v>
      </c>
      <c r="Q188">
        <f t="shared" si="418"/>
        <v>8.3400444762095183E-2</v>
      </c>
      <c r="R188">
        <f t="shared" si="418"/>
        <v>8.3151424895355749E-2</v>
      </c>
      <c r="S188">
        <f t="shared" si="418"/>
        <v>8.2903148560550796E-2</v>
      </c>
      <c r="T188">
        <f t="shared" si="418"/>
        <v>8.265561353761755E-2</v>
      </c>
      <c r="U188">
        <f t="shared" si="418"/>
        <v>8.2408817613121979E-2</v>
      </c>
      <c r="V188">
        <f t="shared" si="418"/>
        <v>8.216275858023897E-2</v>
      </c>
      <c r="W188">
        <f t="shared" si="418"/>
        <v>8.1917434238732642E-2</v>
      </c>
      <c r="X188">
        <f t="shared" si="418"/>
        <v>8.1672842394936662E-2</v>
      </c>
      <c r="Y188">
        <f t="shared" si="418"/>
        <v>8.1428980861734598E-2</v>
      </c>
      <c r="Z188">
        <f t="shared" ref="Z188:AN189" si="419">($Y188*(($BM188/($Y188))^((Z$33-$Y$33)/($BM$33-$Y$33))))</f>
        <v>7.7091976043336799E-2</v>
      </c>
      <c r="AA188">
        <f t="shared" si="419"/>
        <v>7.2985965283758725E-2</v>
      </c>
      <c r="AB188">
        <f t="shared" si="419"/>
        <v>6.9098645563417896E-2</v>
      </c>
      <c r="AC188">
        <f t="shared" si="419"/>
        <v>6.5418369136255441E-2</v>
      </c>
      <c r="AD188">
        <f t="shared" si="419"/>
        <v>6.1934108629085168E-2</v>
      </c>
      <c r="AE188">
        <f t="shared" si="419"/>
        <v>5.8635423999793178E-2</v>
      </c>
      <c r="AF188">
        <f t="shared" si="419"/>
        <v>5.5512431255383139E-2</v>
      </c>
      <c r="AG188">
        <f t="shared" si="419"/>
        <v>5.2555772836135856E-2</v>
      </c>
      <c r="AH188">
        <f t="shared" si="419"/>
        <v>4.9756589577143934E-2</v>
      </c>
      <c r="AI188">
        <f t="shared" si="419"/>
        <v>4.7106494163208557E-2</v>
      </c>
      <c r="AJ188">
        <f t="shared" si="419"/>
        <v>4.459754599756021E-2</v>
      </c>
      <c r="AK188">
        <f t="shared" si="419"/>
        <v>4.2222227409101379E-2</v>
      </c>
      <c r="AL188">
        <f t="shared" si="419"/>
        <v>3.9973421126879911E-2</v>
      </c>
      <c r="AM188">
        <f t="shared" si="419"/>
        <v>3.784438895429882E-2</v>
      </c>
      <c r="AN188">
        <f t="shared" si="419"/>
        <v>3.5828751579163216E-2</v>
      </c>
      <c r="AO188">
        <f t="shared" si="384"/>
        <v>3.5828751579163216E-2</v>
      </c>
      <c r="AP188">
        <f t="shared" ref="AP188:BH188" si="420">AO188</f>
        <v>3.5828751579163216E-2</v>
      </c>
      <c r="AQ188">
        <f t="shared" si="420"/>
        <v>3.5828751579163216E-2</v>
      </c>
      <c r="AR188">
        <f t="shared" si="420"/>
        <v>3.5828751579163216E-2</v>
      </c>
      <c r="AS188">
        <f t="shared" si="420"/>
        <v>3.5828751579163216E-2</v>
      </c>
      <c r="AT188">
        <f t="shared" si="420"/>
        <v>3.5828751579163216E-2</v>
      </c>
      <c r="AU188">
        <f t="shared" si="420"/>
        <v>3.5828751579163216E-2</v>
      </c>
      <c r="AV188">
        <f t="shared" si="420"/>
        <v>3.5828751579163216E-2</v>
      </c>
      <c r="AW188">
        <f t="shared" si="420"/>
        <v>3.5828751579163216E-2</v>
      </c>
      <c r="AX188">
        <f t="shared" si="420"/>
        <v>3.5828751579163216E-2</v>
      </c>
      <c r="AY188">
        <f t="shared" si="420"/>
        <v>3.5828751579163216E-2</v>
      </c>
      <c r="AZ188">
        <f t="shared" si="420"/>
        <v>3.5828751579163216E-2</v>
      </c>
      <c r="BA188">
        <f t="shared" si="420"/>
        <v>3.5828751579163216E-2</v>
      </c>
      <c r="BB188">
        <f t="shared" si="420"/>
        <v>3.5828751579163216E-2</v>
      </c>
      <c r="BC188">
        <f t="shared" si="420"/>
        <v>3.5828751579163216E-2</v>
      </c>
      <c r="BD188">
        <f t="shared" si="420"/>
        <v>3.5828751579163216E-2</v>
      </c>
      <c r="BE188">
        <f t="shared" si="420"/>
        <v>3.5828751579163216E-2</v>
      </c>
      <c r="BF188">
        <f t="shared" si="420"/>
        <v>3.5828751579163216E-2</v>
      </c>
      <c r="BG188">
        <f t="shared" si="420"/>
        <v>3.5828751579163216E-2</v>
      </c>
      <c r="BH188">
        <f t="shared" si="420"/>
        <v>3.5828751579163216E-2</v>
      </c>
      <c r="BK188">
        <f t="shared" si="411"/>
        <v>8.4910303296907824E-2</v>
      </c>
      <c r="BL188">
        <f t="shared" si="357"/>
        <v>8.1428980861734598E-2</v>
      </c>
      <c r="BM188">
        <f t="shared" si="358"/>
        <v>3.5828751579163216E-2</v>
      </c>
      <c r="BN188">
        <f>INDEX($N$7:$N$30,MATCH(BP188,$H$7:$H$30,0))</f>
        <v>4.1000000000000002E-2</v>
      </c>
      <c r="BO188">
        <f>INDEX($M$7:$M$30,MATCH(BP188,$H$7:$H$30,0))</f>
        <v>0.56000000000000005</v>
      </c>
      <c r="BP188" t="str">
        <f t="shared" si="352"/>
        <v>-LT-Total</v>
      </c>
    </row>
    <row r="189" spans="1:68" hidden="1" x14ac:dyDescent="0.25">
      <c r="A189" t="str">
        <f t="shared" si="347"/>
        <v>freight-LT-D</v>
      </c>
      <c r="B189" s="1">
        <v>155</v>
      </c>
      <c r="C189" t="s">
        <v>5</v>
      </c>
      <c r="D189" t="s">
        <v>36</v>
      </c>
      <c r="E189" t="s">
        <v>33</v>
      </c>
      <c r="F189" t="s">
        <v>46</v>
      </c>
      <c r="G189">
        <v>0.55277955118327782</v>
      </c>
      <c r="H189">
        <v>0.53862471537028433</v>
      </c>
      <c r="I189">
        <v>0.5244755357546389</v>
      </c>
      <c r="J189">
        <v>0.51033200894673936</v>
      </c>
      <c r="K189">
        <v>0.49803405670647261</v>
      </c>
      <c r="L189">
        <v>0.48573474937022132</v>
      </c>
      <c r="M189">
        <f t="shared" si="418"/>
        <v>0.49506440294327786</v>
      </c>
      <c r="N189">
        <f t="shared" si="418"/>
        <v>0.49358622291677995</v>
      </c>
      <c r="O189">
        <f t="shared" si="418"/>
        <v>0.49211245649016466</v>
      </c>
      <c r="P189">
        <f t="shared" si="418"/>
        <v>0.49064309048515636</v>
      </c>
      <c r="Q189">
        <f t="shared" si="418"/>
        <v>0.48917811176282744</v>
      </c>
      <c r="R189">
        <f t="shared" si="418"/>
        <v>0.48771750722348101</v>
      </c>
      <c r="S189">
        <f t="shared" si="418"/>
        <v>0.48626126380653367</v>
      </c>
      <c r="T189">
        <f t="shared" si="418"/>
        <v>0.48480936849039874</v>
      </c>
      <c r="U189">
        <f t="shared" si="418"/>
        <v>0.48336180829236997</v>
      </c>
      <c r="V189">
        <f t="shared" si="418"/>
        <v>0.4819185702685051</v>
      </c>
      <c r="W189">
        <f t="shared" si="418"/>
        <v>0.48047964151351041</v>
      </c>
      <c r="X189">
        <f t="shared" si="418"/>
        <v>0.47904500916062537</v>
      </c>
      <c r="Y189">
        <f t="shared" si="418"/>
        <v>0.47761466038150718</v>
      </c>
      <c r="Z189">
        <f t="shared" si="419"/>
        <v>0.45217633287831438</v>
      </c>
      <c r="AA189">
        <f t="shared" si="419"/>
        <v>0.42809288109364069</v>
      </c>
      <c r="AB189">
        <f t="shared" si="419"/>
        <v>0.40529214272780667</v>
      </c>
      <c r="AC189">
        <f t="shared" si="419"/>
        <v>0.3837057989314388</v>
      </c>
      <c r="AD189">
        <f t="shared" si="419"/>
        <v>0.36326916959871386</v>
      </c>
      <c r="AE189">
        <f t="shared" si="419"/>
        <v>0.3439210195635295</v>
      </c>
      <c r="AF189">
        <f t="shared" si="419"/>
        <v>0.32560337511789894</v>
      </c>
      <c r="AG189">
        <f t="shared" si="419"/>
        <v>0.30826135030279395</v>
      </c>
      <c r="AH189">
        <f t="shared" si="419"/>
        <v>0.2918429824509462</v>
      </c>
      <c r="AI189">
        <f t="shared" si="419"/>
        <v>0.27629907648883517</v>
      </c>
      <c r="AJ189">
        <f t="shared" si="419"/>
        <v>0.26158305753133826</v>
      </c>
      <c r="AK189">
        <f t="shared" si="419"/>
        <v>0.24765083132736562</v>
      </c>
      <c r="AL189">
        <f t="shared" si="419"/>
        <v>0.23446065213832787</v>
      </c>
      <c r="AM189">
        <f t="shared" si="419"/>
        <v>0.22197299765355386</v>
      </c>
      <c r="AN189">
        <f t="shared" si="419"/>
        <v>0.21015045056786313</v>
      </c>
      <c r="AO189">
        <f t="shared" si="384"/>
        <v>0.21015045056786313</v>
      </c>
      <c r="AP189">
        <f t="shared" ref="AP189:BH189" si="421">AO189</f>
        <v>0.21015045056786313</v>
      </c>
      <c r="AQ189">
        <f t="shared" si="421"/>
        <v>0.21015045056786313</v>
      </c>
      <c r="AR189">
        <f t="shared" si="421"/>
        <v>0.21015045056786313</v>
      </c>
      <c r="AS189">
        <f t="shared" si="421"/>
        <v>0.21015045056786313</v>
      </c>
      <c r="AT189">
        <f t="shared" si="421"/>
        <v>0.21015045056786313</v>
      </c>
      <c r="AU189">
        <f t="shared" si="421"/>
        <v>0.21015045056786313</v>
      </c>
      <c r="AV189">
        <f t="shared" si="421"/>
        <v>0.21015045056786313</v>
      </c>
      <c r="AW189">
        <f t="shared" si="421"/>
        <v>0.21015045056786313</v>
      </c>
      <c r="AX189">
        <f t="shared" si="421"/>
        <v>0.21015045056786313</v>
      </c>
      <c r="AY189">
        <f t="shared" si="421"/>
        <v>0.21015045056786313</v>
      </c>
      <c r="AZ189">
        <f t="shared" si="421"/>
        <v>0.21015045056786313</v>
      </c>
      <c r="BA189">
        <f t="shared" si="421"/>
        <v>0.21015045056786313</v>
      </c>
      <c r="BB189">
        <f t="shared" si="421"/>
        <v>0.21015045056786313</v>
      </c>
      <c r="BC189">
        <f t="shared" si="421"/>
        <v>0.21015045056786313</v>
      </c>
      <c r="BD189">
        <f t="shared" si="421"/>
        <v>0.21015045056786313</v>
      </c>
      <c r="BE189">
        <f t="shared" si="421"/>
        <v>0.21015045056786313</v>
      </c>
      <c r="BF189">
        <f t="shared" si="421"/>
        <v>0.21015045056786313</v>
      </c>
      <c r="BG189">
        <f t="shared" si="421"/>
        <v>0.21015045056786313</v>
      </c>
      <c r="BH189">
        <f t="shared" si="421"/>
        <v>0.21015045056786313</v>
      </c>
      <c r="BK189">
        <f t="shared" si="411"/>
        <v>0.49803405670647261</v>
      </c>
      <c r="BL189">
        <f t="shared" si="357"/>
        <v>0.47761466038150718</v>
      </c>
      <c r="BM189">
        <f t="shared" si="358"/>
        <v>0.21015045056786313</v>
      </c>
      <c r="BN189">
        <f>INDEX($N$7:$N$30,MATCH(BP189,$H$7:$H$30,0))</f>
        <v>4.1000000000000002E-2</v>
      </c>
      <c r="BO189">
        <f>INDEX($M$7:$M$30,MATCH(BP189,$H$7:$H$30,0))</f>
        <v>0.56000000000000005</v>
      </c>
      <c r="BP189" t="str">
        <f t="shared" si="352"/>
        <v>-LT-Total</v>
      </c>
    </row>
    <row r="190" spans="1:68" hidden="1" x14ac:dyDescent="0.25">
      <c r="A190" t="str">
        <f t="shared" si="347"/>
        <v>freight-LT-FCEV</v>
      </c>
      <c r="B190" s="1">
        <v>156</v>
      </c>
      <c r="C190" t="s">
        <v>5</v>
      </c>
      <c r="D190" t="s">
        <v>36</v>
      </c>
      <c r="E190" t="s">
        <v>33</v>
      </c>
      <c r="F190" t="s">
        <v>30</v>
      </c>
      <c r="G190">
        <v>2.0992287406138641E-5</v>
      </c>
      <c r="H190">
        <f t="shared" ref="H190:L190" si="422">IF(G190=0,0.0000001,$G190)*((INDEX($S$7:$S$29,MATCH($A190,$H$7:$H$29,0))/($G190+0.00001))^((H$33-$G$33)/($Y$33-$G$33)))</f>
        <v>3.0071732577018484E-5</v>
      </c>
      <c r="I190">
        <f t="shared" si="422"/>
        <v>4.307815926335276E-5</v>
      </c>
      <c r="J190">
        <f t="shared" si="422"/>
        <v>6.1710039511889492E-5</v>
      </c>
      <c r="K190">
        <f t="shared" si="422"/>
        <v>8.8400457254416535E-5</v>
      </c>
      <c r="L190">
        <f t="shared" si="422"/>
        <v>1.2663483777683047E-4</v>
      </c>
      <c r="M190">
        <f>IF(L190=0,0.0000001,$G190)*((INDEX($S$7:$S$29,MATCH($A190,$H$7:$H$29,0))/($G190+0.00001))^((M$33-$G$33)/($Y$33-$G$33)))</f>
        <v>1.8140609943466076E-4</v>
      </c>
      <c r="N190">
        <f t="shared" ref="N190:Y190" si="423">IF(M190=0,0.0000001,$G190)*((INDEX($S$7:$S$29,MATCH($A190,$H$7:$H$29,0))/($G190+0.00001))^((N$33-$G$33)/($Y$33-$G$33)))</f>
        <v>2.5986666457529143E-4</v>
      </c>
      <c r="O190">
        <f t="shared" si="423"/>
        <v>3.7226247390766663E-4</v>
      </c>
      <c r="P190">
        <f t="shared" si="423"/>
        <v>5.3327097458360422E-4</v>
      </c>
      <c r="Q190">
        <f t="shared" si="423"/>
        <v>7.6391780602597646E-4</v>
      </c>
      <c r="R190">
        <f t="shared" si="423"/>
        <v>1.0943224780220089E-3</v>
      </c>
      <c r="S190">
        <f t="shared" si="423"/>
        <v>1.5676315913279127E-3</v>
      </c>
      <c r="T190">
        <f t="shared" si="423"/>
        <v>2.2456532288098194E-3</v>
      </c>
      <c r="U190">
        <f t="shared" si="423"/>
        <v>3.2169282961388695E-3</v>
      </c>
      <c r="V190">
        <f t="shared" si="423"/>
        <v>4.6082928253279882E-3</v>
      </c>
      <c r="W190">
        <f t="shared" si="423"/>
        <v>6.6014411292469391E-3</v>
      </c>
      <c r="X190">
        <f t="shared" si="423"/>
        <v>9.4566527420729685E-3</v>
      </c>
      <c r="Y190">
        <f t="shared" si="423"/>
        <v>1.3546781578942573E-2</v>
      </c>
      <c r="Z190">
        <f t="shared" ref="Z190:AN190" si="424">IF(Y190=0,0.0000001,$Y190)*((INDEX($T$7:$T$29,MATCH($A190,$H$7:$H$28,0))/IF(Y190=0,0.0000001,$Y190))^((Z$33-$Y$33)/($AN$33-$Y$33)))</f>
        <v>1.5114261176975639E-2</v>
      </c>
      <c r="AA190">
        <f t="shared" si="424"/>
        <v>1.6863111698864824E-2</v>
      </c>
      <c r="AB190">
        <f t="shared" si="424"/>
        <v>1.8814319326543025E-2</v>
      </c>
      <c r="AC190">
        <f t="shared" si="424"/>
        <v>2.0991298524397441E-2</v>
      </c>
      <c r="AD190">
        <f t="shared" si="424"/>
        <v>2.342017301251648E-2</v>
      </c>
      <c r="AE190">
        <f t="shared" si="424"/>
        <v>2.6130089250967391E-2</v>
      </c>
      <c r="AF190">
        <f t="shared" si="424"/>
        <v>2.9153566196911593E-2</v>
      </c>
      <c r="AG190">
        <f t="shared" si="424"/>
        <v>3.2526885531638204E-2</v>
      </c>
      <c r="AH190">
        <f t="shared" si="424"/>
        <v>3.6290527040234784E-2</v>
      </c>
      <c r="AI190">
        <f t="shared" si="424"/>
        <v>4.0489654368445205E-2</v>
      </c>
      <c r="AJ190">
        <f t="shared" si="424"/>
        <v>4.5174656985790283E-2</v>
      </c>
      <c r="AK190">
        <f t="shared" si="424"/>
        <v>5.0401754858501062E-2</v>
      </c>
      <c r="AL190">
        <f t="shared" si="424"/>
        <v>5.6233673088331354E-2</v>
      </c>
      <c r="AM190">
        <f t="shared" si="424"/>
        <v>6.2740394612906245E-2</v>
      </c>
      <c r="AN190">
        <f t="shared" si="424"/>
        <v>7.0000000000000007E-2</v>
      </c>
      <c r="AO190">
        <f t="shared" si="384"/>
        <v>7.0000000000000007E-2</v>
      </c>
      <c r="AP190">
        <f t="shared" ref="AP190:BH190" si="425">AO190</f>
        <v>7.0000000000000007E-2</v>
      </c>
      <c r="AQ190">
        <f t="shared" si="425"/>
        <v>7.0000000000000007E-2</v>
      </c>
      <c r="AR190">
        <f t="shared" si="425"/>
        <v>7.0000000000000007E-2</v>
      </c>
      <c r="AS190">
        <f t="shared" si="425"/>
        <v>7.0000000000000007E-2</v>
      </c>
      <c r="AT190">
        <f t="shared" si="425"/>
        <v>7.0000000000000007E-2</v>
      </c>
      <c r="AU190">
        <f t="shared" si="425"/>
        <v>7.0000000000000007E-2</v>
      </c>
      <c r="AV190">
        <f t="shared" si="425"/>
        <v>7.0000000000000007E-2</v>
      </c>
      <c r="AW190">
        <f t="shared" si="425"/>
        <v>7.0000000000000007E-2</v>
      </c>
      <c r="AX190">
        <f t="shared" si="425"/>
        <v>7.0000000000000007E-2</v>
      </c>
      <c r="AY190">
        <f t="shared" si="425"/>
        <v>7.0000000000000007E-2</v>
      </c>
      <c r="AZ190">
        <f t="shared" si="425"/>
        <v>7.0000000000000007E-2</v>
      </c>
      <c r="BA190">
        <f t="shared" si="425"/>
        <v>7.0000000000000007E-2</v>
      </c>
      <c r="BB190">
        <f t="shared" si="425"/>
        <v>7.0000000000000007E-2</v>
      </c>
      <c r="BC190">
        <f t="shared" si="425"/>
        <v>7.0000000000000007E-2</v>
      </c>
      <c r="BD190">
        <f t="shared" si="425"/>
        <v>7.0000000000000007E-2</v>
      </c>
      <c r="BE190">
        <f t="shared" si="425"/>
        <v>7.0000000000000007E-2</v>
      </c>
      <c r="BF190">
        <f t="shared" si="425"/>
        <v>7.0000000000000007E-2</v>
      </c>
      <c r="BG190">
        <f t="shared" si="425"/>
        <v>7.0000000000000007E-2</v>
      </c>
      <c r="BH190">
        <f t="shared" si="425"/>
        <v>7.0000000000000007E-2</v>
      </c>
      <c r="BK190">
        <f>G190</f>
        <v>2.0992287406138641E-5</v>
      </c>
      <c r="BL190">
        <f t="shared" si="357"/>
        <v>1.049614370306932E-5</v>
      </c>
      <c r="BM190">
        <f t="shared" si="358"/>
        <v>1.5744215554603972E-6</v>
      </c>
      <c r="BN190">
        <f>INDEX($S$7:$S$30,MATCH(BP190,$H$7:$H$30,0))</f>
        <v>0.5</v>
      </c>
      <c r="BO190">
        <f>INDEX($T$7:$T$30,MATCH(BP190,$H$7:$H$30,0))</f>
        <v>0.85000000000000009</v>
      </c>
      <c r="BP190" t="str">
        <f t="shared" si="352"/>
        <v>-LT-Total</v>
      </c>
    </row>
    <row r="191" spans="1:68" hidden="1" x14ac:dyDescent="0.25">
      <c r="A191" t="str">
        <f t="shared" si="347"/>
        <v>freight-LT-G</v>
      </c>
      <c r="B191" s="1">
        <v>157</v>
      </c>
      <c r="C191" t="s">
        <v>5</v>
      </c>
      <c r="D191" t="s">
        <v>36</v>
      </c>
      <c r="E191" t="s">
        <v>33</v>
      </c>
      <c r="F191" t="s">
        <v>47</v>
      </c>
      <c r="G191">
        <v>0.32511686062741252</v>
      </c>
      <c r="H191">
        <v>0.33080457715989892</v>
      </c>
      <c r="I191">
        <v>0.3364900209110126</v>
      </c>
      <c r="J191">
        <v>0.34217319324276879</v>
      </c>
      <c r="K191">
        <v>0.34726991088897102</v>
      </c>
      <c r="L191">
        <v>0.35236719013611939</v>
      </c>
      <c r="M191">
        <f t="shared" ref="M191:Y193" si="426">($K191*(($BL191/($K191))^((M$33-$K$33)/($BL$33-$K$33))))</f>
        <v>0.34519922639695938</v>
      </c>
      <c r="N191">
        <f t="shared" si="426"/>
        <v>0.34416851887973765</v>
      </c>
      <c r="O191">
        <f t="shared" si="426"/>
        <v>0.34314088888385674</v>
      </c>
      <c r="P191">
        <f t="shared" si="426"/>
        <v>0.34211632722034935</v>
      </c>
      <c r="Q191">
        <f t="shared" si="426"/>
        <v>0.34109482472768499</v>
      </c>
      <c r="R191">
        <f t="shared" si="426"/>
        <v>0.34007637227168797</v>
      </c>
      <c r="S191">
        <f t="shared" si="426"/>
        <v>0.33906096074545572</v>
      </c>
      <c r="T191">
        <f t="shared" si="426"/>
        <v>0.33804858106927738</v>
      </c>
      <c r="U191">
        <f t="shared" si="426"/>
        <v>0.3370392241905526</v>
      </c>
      <c r="V191">
        <f t="shared" si="426"/>
        <v>0.3360328810837106</v>
      </c>
      <c r="W191">
        <f t="shared" si="426"/>
        <v>0.33502954275012936</v>
      </c>
      <c r="X191">
        <f t="shared" si="426"/>
        <v>0.33402920021805538</v>
      </c>
      <c r="Y191">
        <f t="shared" si="426"/>
        <v>0.33303184454252321</v>
      </c>
      <c r="Z191">
        <f t="shared" ref="Z191:AN193" si="427">($Y191*(($BM191/($Y191))^((Z$33-$Y$33)/($BM$33-$Y$33))))</f>
        <v>0.31529417056974762</v>
      </c>
      <c r="AA191">
        <f t="shared" si="427"/>
        <v>0.29850122630711934</v>
      </c>
      <c r="AB191">
        <f t="shared" si="427"/>
        <v>0.28260269432143914</v>
      </c>
      <c r="AC191">
        <f t="shared" si="427"/>
        <v>0.26755093714612316</v>
      </c>
      <c r="AD191">
        <f t="shared" si="427"/>
        <v>0.25330085454297874</v>
      </c>
      <c r="AE191">
        <f t="shared" si="427"/>
        <v>0.23980974836638871</v>
      </c>
      <c r="AF191">
        <f t="shared" si="427"/>
        <v>0.2270371946249905</v>
      </c>
      <c r="AG191">
        <f t="shared" si="427"/>
        <v>0.21494492235750326</v>
      </c>
      <c r="AH191">
        <f t="shared" si="427"/>
        <v>0.20349669895977307</v>
      </c>
      <c r="AI191">
        <f t="shared" si="427"/>
        <v>0.19265822161943688</v>
      </c>
      <c r="AJ191">
        <f t="shared" si="427"/>
        <v>0.18239701453290563</v>
      </c>
      <c r="AK191">
        <f t="shared" si="427"/>
        <v>0.17268233159669411</v>
      </c>
      <c r="AL191">
        <f t="shared" si="427"/>
        <v>0.16348506428152665</v>
      </c>
      <c r="AM191">
        <f t="shared" si="427"/>
        <v>0.15477765441317781</v>
      </c>
      <c r="AN191">
        <f t="shared" si="427"/>
        <v>0.14653401159871018</v>
      </c>
      <c r="AO191">
        <f t="shared" si="384"/>
        <v>0.14653401159871018</v>
      </c>
      <c r="AP191">
        <f t="shared" ref="AP191:BH191" si="428">AO191</f>
        <v>0.14653401159871018</v>
      </c>
      <c r="AQ191">
        <f t="shared" si="428"/>
        <v>0.14653401159871018</v>
      </c>
      <c r="AR191">
        <f t="shared" si="428"/>
        <v>0.14653401159871018</v>
      </c>
      <c r="AS191">
        <f t="shared" si="428"/>
        <v>0.14653401159871018</v>
      </c>
      <c r="AT191">
        <f t="shared" si="428"/>
        <v>0.14653401159871018</v>
      </c>
      <c r="AU191">
        <f t="shared" si="428"/>
        <v>0.14653401159871018</v>
      </c>
      <c r="AV191">
        <f t="shared" si="428"/>
        <v>0.14653401159871018</v>
      </c>
      <c r="AW191">
        <f t="shared" si="428"/>
        <v>0.14653401159871018</v>
      </c>
      <c r="AX191">
        <f t="shared" si="428"/>
        <v>0.14653401159871018</v>
      </c>
      <c r="AY191">
        <f t="shared" si="428"/>
        <v>0.14653401159871018</v>
      </c>
      <c r="AZ191">
        <f t="shared" si="428"/>
        <v>0.14653401159871018</v>
      </c>
      <c r="BA191">
        <f t="shared" si="428"/>
        <v>0.14653401159871018</v>
      </c>
      <c r="BB191">
        <f t="shared" si="428"/>
        <v>0.14653401159871018</v>
      </c>
      <c r="BC191">
        <f t="shared" si="428"/>
        <v>0.14653401159871018</v>
      </c>
      <c r="BD191">
        <f t="shared" si="428"/>
        <v>0.14653401159871018</v>
      </c>
      <c r="BE191">
        <f t="shared" si="428"/>
        <v>0.14653401159871018</v>
      </c>
      <c r="BF191">
        <f t="shared" si="428"/>
        <v>0.14653401159871018</v>
      </c>
      <c r="BG191">
        <f t="shared" si="428"/>
        <v>0.14653401159871018</v>
      </c>
      <c r="BH191">
        <f t="shared" si="428"/>
        <v>0.14653401159871018</v>
      </c>
      <c r="BK191">
        <f t="shared" ref="BK191:BK198" si="429">K191</f>
        <v>0.34726991088897102</v>
      </c>
      <c r="BL191">
        <f t="shared" si="357"/>
        <v>0.33303184454252321</v>
      </c>
      <c r="BM191">
        <f t="shared" si="358"/>
        <v>0.14653401159871018</v>
      </c>
      <c r="BN191">
        <f>INDEX($N$7:$N$30,MATCH(BP191,$H$7:$H$30,0))</f>
        <v>4.1000000000000002E-2</v>
      </c>
      <c r="BO191">
        <f>INDEX($M$7:$M$30,MATCH(BP191,$H$7:$H$30,0))</f>
        <v>0.56000000000000005</v>
      </c>
      <c r="BP191" t="str">
        <f t="shared" si="352"/>
        <v>-LT-Total</v>
      </c>
    </row>
    <row r="192" spans="1:68" hidden="1" x14ac:dyDescent="0.25">
      <c r="A192" t="str">
        <f t="shared" si="347"/>
        <v>freight-LT-LPG</v>
      </c>
      <c r="B192" s="1">
        <v>158</v>
      </c>
      <c r="C192" t="s">
        <v>5</v>
      </c>
      <c r="D192" t="s">
        <v>36</v>
      </c>
      <c r="E192" t="s">
        <v>33</v>
      </c>
      <c r="F192" t="s">
        <v>48</v>
      </c>
      <c r="G192">
        <v>6.5339266167022967E-3</v>
      </c>
      <c r="H192">
        <v>8.0570062521353823E-3</v>
      </c>
      <c r="I192">
        <v>9.5794772730208467E-3</v>
      </c>
      <c r="J192">
        <v>1.1101340044084539E-2</v>
      </c>
      <c r="K192">
        <v>1.2219005038712301E-2</v>
      </c>
      <c r="L192">
        <v>1.3336793187448679E-2</v>
      </c>
      <c r="M192">
        <f t="shared" si="426"/>
        <v>1.2146146137183216E-2</v>
      </c>
      <c r="N192">
        <f t="shared" si="426"/>
        <v>1.2109879763531289E-2</v>
      </c>
      <c r="O192">
        <f t="shared" si="426"/>
        <v>1.2073721675243542E-2</v>
      </c>
      <c r="P192">
        <f t="shared" si="426"/>
        <v>1.2037671548997878E-2</v>
      </c>
      <c r="Q192">
        <f t="shared" si="426"/>
        <v>1.2001729062437579E-2</v>
      </c>
      <c r="R192">
        <f t="shared" si="426"/>
        <v>1.1965893894168435E-2</v>
      </c>
      <c r="S192">
        <f t="shared" si="426"/>
        <v>1.1930165723755869E-2</v>
      </c>
      <c r="T192">
        <f t="shared" si="426"/>
        <v>1.189454423172206E-2</v>
      </c>
      <c r="U192">
        <f t="shared" si="426"/>
        <v>1.1859029099543101E-2</v>
      </c>
      <c r="V192">
        <f t="shared" si="426"/>
        <v>1.1823620009646143E-2</v>
      </c>
      <c r="W192">
        <f t="shared" si="426"/>
        <v>1.1788316645406556E-2</v>
      </c>
      <c r="X192">
        <f t="shared" si="426"/>
        <v>1.1753118691145099E-2</v>
      </c>
      <c r="Y192">
        <f t="shared" si="426"/>
        <v>1.1718025832125096E-2</v>
      </c>
      <c r="Z192">
        <f t="shared" si="427"/>
        <v>1.1093909774694264E-2</v>
      </c>
      <c r="AA192">
        <f t="shared" si="427"/>
        <v>1.0503034884224776E-2</v>
      </c>
      <c r="AB192">
        <f t="shared" si="427"/>
        <v>9.9436306964451292E-3</v>
      </c>
      <c r="AC192">
        <f t="shared" si="427"/>
        <v>9.4140210441264124E-3</v>
      </c>
      <c r="AD192">
        <f t="shared" si="427"/>
        <v>8.9126190347091384E-3</v>
      </c>
      <c r="AE192">
        <f t="shared" si="427"/>
        <v>8.4379222954276811E-3</v>
      </c>
      <c r="AF192">
        <f t="shared" si="427"/>
        <v>7.9885084716850695E-3</v>
      </c>
      <c r="AG192">
        <f t="shared" si="427"/>
        <v>7.5630309651897034E-3</v>
      </c>
      <c r="AH192">
        <f t="shared" si="427"/>
        <v>7.1602148990840128E-3</v>
      </c>
      <c r="AI192">
        <f t="shared" si="427"/>
        <v>6.7788532979751858E-3</v>
      </c>
      <c r="AJ192">
        <f t="shared" si="427"/>
        <v>6.4178034714220226E-3</v>
      </c>
      <c r="AK192">
        <f t="shared" si="427"/>
        <v>6.0759835900415912E-3</v>
      </c>
      <c r="AL192">
        <f t="shared" si="427"/>
        <v>5.7523694439765563E-3</v>
      </c>
      <c r="AM192">
        <f t="shared" si="427"/>
        <v>5.445991374010385E-3</v>
      </c>
      <c r="AN192">
        <f t="shared" si="427"/>
        <v>5.1559313661350414E-3</v>
      </c>
      <c r="AO192">
        <f t="shared" si="384"/>
        <v>5.1559313661350414E-3</v>
      </c>
      <c r="AP192">
        <f t="shared" ref="AP192:BH192" si="430">AO192</f>
        <v>5.1559313661350414E-3</v>
      </c>
      <c r="AQ192">
        <f t="shared" si="430"/>
        <v>5.1559313661350414E-3</v>
      </c>
      <c r="AR192">
        <f t="shared" si="430"/>
        <v>5.1559313661350414E-3</v>
      </c>
      <c r="AS192">
        <f t="shared" si="430"/>
        <v>5.1559313661350414E-3</v>
      </c>
      <c r="AT192">
        <f t="shared" si="430"/>
        <v>5.1559313661350414E-3</v>
      </c>
      <c r="AU192">
        <f t="shared" si="430"/>
        <v>5.1559313661350414E-3</v>
      </c>
      <c r="AV192">
        <f t="shared" si="430"/>
        <v>5.1559313661350414E-3</v>
      </c>
      <c r="AW192">
        <f t="shared" si="430"/>
        <v>5.1559313661350414E-3</v>
      </c>
      <c r="AX192">
        <f t="shared" si="430"/>
        <v>5.1559313661350414E-3</v>
      </c>
      <c r="AY192">
        <f t="shared" si="430"/>
        <v>5.1559313661350414E-3</v>
      </c>
      <c r="AZ192">
        <f t="shared" si="430"/>
        <v>5.1559313661350414E-3</v>
      </c>
      <c r="BA192">
        <f t="shared" si="430"/>
        <v>5.1559313661350414E-3</v>
      </c>
      <c r="BB192">
        <f t="shared" si="430"/>
        <v>5.1559313661350414E-3</v>
      </c>
      <c r="BC192">
        <f t="shared" si="430"/>
        <v>5.1559313661350414E-3</v>
      </c>
      <c r="BD192">
        <f t="shared" si="430"/>
        <v>5.1559313661350414E-3</v>
      </c>
      <c r="BE192">
        <f t="shared" si="430"/>
        <v>5.1559313661350414E-3</v>
      </c>
      <c r="BF192">
        <f t="shared" si="430"/>
        <v>5.1559313661350414E-3</v>
      </c>
      <c r="BG192">
        <f t="shared" si="430"/>
        <v>5.1559313661350414E-3</v>
      </c>
      <c r="BH192">
        <f t="shared" si="430"/>
        <v>5.1559313661350414E-3</v>
      </c>
      <c r="BK192">
        <f t="shared" si="429"/>
        <v>1.2219005038712301E-2</v>
      </c>
      <c r="BL192">
        <f t="shared" si="357"/>
        <v>1.1718025832125096E-2</v>
      </c>
      <c r="BM192">
        <f t="shared" si="358"/>
        <v>5.1559313661350414E-3</v>
      </c>
      <c r="BN192">
        <f>INDEX($N$7:$N$30,MATCH(BP192,$H$7:$H$30,0))</f>
        <v>4.1000000000000002E-2</v>
      </c>
      <c r="BO192">
        <f>INDEX($M$7:$M$30,MATCH(BP192,$H$7:$H$30,0))</f>
        <v>0.56000000000000005</v>
      </c>
      <c r="BP192" t="str">
        <f t="shared" si="352"/>
        <v>-LT-Total</v>
      </c>
    </row>
    <row r="193" spans="1:68" hidden="1" x14ac:dyDescent="0.25">
      <c r="A193" t="str">
        <f t="shared" si="347"/>
        <v>freight-LT-PHEVG</v>
      </c>
      <c r="B193" s="1">
        <v>159</v>
      </c>
      <c r="C193" t="s">
        <v>5</v>
      </c>
      <c r="D193" t="s">
        <v>36</v>
      </c>
      <c r="E193" t="s">
        <v>33</v>
      </c>
      <c r="F193" t="s">
        <v>31</v>
      </c>
      <c r="G193">
        <v>1.087746722156766E-2</v>
      </c>
      <c r="H193">
        <v>1.195812752279128E-2</v>
      </c>
      <c r="I193">
        <v>1.303835599788772E-2</v>
      </c>
      <c r="J193">
        <v>1.411815290563841E-2</v>
      </c>
      <c r="K193">
        <v>1.5022975570267841E-2</v>
      </c>
      <c r="L193">
        <v>1.5927897936175609E-2</v>
      </c>
      <c r="M193">
        <f t="shared" si="426"/>
        <v>1.4933397286743103E-2</v>
      </c>
      <c r="N193">
        <f t="shared" si="426"/>
        <v>1.4888808644405286E-2</v>
      </c>
      <c r="O193">
        <f t="shared" si="426"/>
        <v>1.484435313634277E-2</v>
      </c>
      <c r="P193">
        <f t="shared" si="426"/>
        <v>1.4800030365038734E-2</v>
      </c>
      <c r="Q193">
        <f t="shared" si="426"/>
        <v>1.4755839934163279E-2</v>
      </c>
      <c r="R193">
        <f t="shared" si="426"/>
        <v>1.4711781448569881E-2</v>
      </c>
      <c r="S193">
        <f t="shared" si="426"/>
        <v>1.4667854514291857E-2</v>
      </c>
      <c r="T193">
        <f t="shared" si="426"/>
        <v>1.4624058738538842E-2</v>
      </c>
      <c r="U193">
        <f t="shared" si="426"/>
        <v>1.458039372969328E-2</v>
      </c>
      <c r="V193">
        <f t="shared" si="426"/>
        <v>1.4536859097306922E-2</v>
      </c>
      <c r="W193">
        <f t="shared" si="426"/>
        <v>1.4493454452097324E-2</v>
      </c>
      <c r="X193">
        <f t="shared" si="426"/>
        <v>1.4450179405944385E-2</v>
      </c>
      <c r="Y193">
        <f t="shared" si="426"/>
        <v>1.4407033571886859E-2</v>
      </c>
      <c r="Z193">
        <f t="shared" si="427"/>
        <v>1.3639697749199993E-2</v>
      </c>
      <c r="AA193">
        <f t="shared" si="427"/>
        <v>1.291323114930216E-2</v>
      </c>
      <c r="AB193">
        <f t="shared" si="427"/>
        <v>1.222545702855388E-2</v>
      </c>
      <c r="AC193">
        <f t="shared" si="427"/>
        <v>1.1574314579282855E-2</v>
      </c>
      <c r="AD193">
        <f t="shared" si="427"/>
        <v>1.0957852754895823E-2</v>
      </c>
      <c r="AE193">
        <f t="shared" si="427"/>
        <v>1.0374224423872345E-2</v>
      </c>
      <c r="AF193">
        <f t="shared" si="427"/>
        <v>9.82168083512386E-3</v>
      </c>
      <c r="AG193">
        <f t="shared" si="427"/>
        <v>9.2985663781343254E-3</v>
      </c>
      <c r="AH193">
        <f t="shared" si="427"/>
        <v>8.8033136221820369E-3</v>
      </c>
      <c r="AI193">
        <f t="shared" si="427"/>
        <v>8.3344386197784122E-3</v>
      </c>
      <c r="AJ193">
        <f t="shared" si="427"/>
        <v>7.8905364602512539E-3</v>
      </c>
      <c r="AK193">
        <f t="shared" si="427"/>
        <v>7.4702770601494557E-3</v>
      </c>
      <c r="AL193">
        <f t="shared" si="427"/>
        <v>7.0724011778558141E-3</v>
      </c>
      <c r="AM193">
        <f t="shared" si="427"/>
        <v>6.6957166404662902E-3</v>
      </c>
      <c r="AN193">
        <f t="shared" si="427"/>
        <v>6.3390947716302172E-3</v>
      </c>
      <c r="AO193">
        <f t="shared" si="384"/>
        <v>6.3390947716302172E-3</v>
      </c>
      <c r="AP193">
        <f t="shared" ref="AP193:BH193" si="431">AO193</f>
        <v>6.3390947716302172E-3</v>
      </c>
      <c r="AQ193">
        <f t="shared" si="431"/>
        <v>6.3390947716302172E-3</v>
      </c>
      <c r="AR193">
        <f t="shared" si="431"/>
        <v>6.3390947716302172E-3</v>
      </c>
      <c r="AS193">
        <f t="shared" si="431"/>
        <v>6.3390947716302172E-3</v>
      </c>
      <c r="AT193">
        <f t="shared" si="431"/>
        <v>6.3390947716302172E-3</v>
      </c>
      <c r="AU193">
        <f t="shared" si="431"/>
        <v>6.3390947716302172E-3</v>
      </c>
      <c r="AV193">
        <f t="shared" si="431"/>
        <v>6.3390947716302172E-3</v>
      </c>
      <c r="AW193">
        <f t="shared" si="431"/>
        <v>6.3390947716302172E-3</v>
      </c>
      <c r="AX193">
        <f t="shared" si="431"/>
        <v>6.3390947716302172E-3</v>
      </c>
      <c r="AY193">
        <f t="shared" si="431"/>
        <v>6.3390947716302172E-3</v>
      </c>
      <c r="AZ193">
        <f t="shared" si="431"/>
        <v>6.3390947716302172E-3</v>
      </c>
      <c r="BA193">
        <f t="shared" si="431"/>
        <v>6.3390947716302172E-3</v>
      </c>
      <c r="BB193">
        <f t="shared" si="431"/>
        <v>6.3390947716302172E-3</v>
      </c>
      <c r="BC193">
        <f t="shared" si="431"/>
        <v>6.3390947716302172E-3</v>
      </c>
      <c r="BD193">
        <f t="shared" si="431"/>
        <v>6.3390947716302172E-3</v>
      </c>
      <c r="BE193">
        <f t="shared" si="431"/>
        <v>6.3390947716302172E-3</v>
      </c>
      <c r="BF193">
        <f t="shared" si="431"/>
        <v>6.3390947716302172E-3</v>
      </c>
      <c r="BG193">
        <f t="shared" si="431"/>
        <v>6.3390947716302172E-3</v>
      </c>
      <c r="BH193">
        <f t="shared" si="431"/>
        <v>6.3390947716302172E-3</v>
      </c>
      <c r="BK193">
        <f t="shared" si="429"/>
        <v>1.5022975570267841E-2</v>
      </c>
      <c r="BL193">
        <f t="shared" si="357"/>
        <v>1.4407033571886859E-2</v>
      </c>
      <c r="BM193">
        <f t="shared" si="358"/>
        <v>6.3390947716302172E-3</v>
      </c>
      <c r="BN193">
        <f>INDEX($N$7:$N$30,MATCH(BP193,$H$7:$H$30,0))</f>
        <v>4.1000000000000002E-2</v>
      </c>
      <c r="BO193">
        <f>INDEX($M$7:$M$30,MATCH(BP193,$H$7:$H$30,0))</f>
        <v>0.56000000000000005</v>
      </c>
      <c r="BP193" t="str">
        <f t="shared" si="352"/>
        <v>-LT-Total</v>
      </c>
    </row>
    <row r="194" spans="1:68" hidden="1" x14ac:dyDescent="0.25">
      <c r="A194" t="str">
        <f t="shared" si="347"/>
        <v>passenger-2W-BEV</v>
      </c>
      <c r="B194" s="1">
        <v>160</v>
      </c>
      <c r="C194" t="s">
        <v>5</v>
      </c>
      <c r="D194" t="s">
        <v>27</v>
      </c>
      <c r="E194" t="s">
        <v>35</v>
      </c>
      <c r="F194" t="s">
        <v>29</v>
      </c>
      <c r="G194">
        <v>0.46243338438273951</v>
      </c>
      <c r="H194">
        <f t="shared" ref="H194:L194" si="432">IF(G194=0,0.0000001,$G194)*((INDEX($S$7:$S$29,MATCH($A194,$H$7:$H$29,0))/($G194+0.00001))^((H$33-$G$33)/($Y$33-$G$33)))</f>
        <v>0.46917202208582631</v>
      </c>
      <c r="I194">
        <f t="shared" si="432"/>
        <v>0.47600885606891158</v>
      </c>
      <c r="J194">
        <f t="shared" si="432"/>
        <v>0.48294531726059386</v>
      </c>
      <c r="K194">
        <f t="shared" si="432"/>
        <v>0.48998285744114434</v>
      </c>
      <c r="L194">
        <f t="shared" si="432"/>
        <v>0.49712294954635949</v>
      </c>
      <c r="M194">
        <f>IF(L194=0,0.0000001,$G194)*((INDEX($S$7:$S$29,MATCH($A194,$H$7:$H$29,0))/($G194+0.00001))^((M$33-$G$33)/($Y$33-$G$33)))</f>
        <v>0.50436708797584229</v>
      </c>
      <c r="N194">
        <f t="shared" ref="N194:Y194" si="433">IF(M194=0,0.0000001,$G194)*((INDEX($S$7:$S$29,MATCH($A194,$H$7:$H$29,0))/($G194+0.00001))^((N$33-$G$33)/($Y$33-$G$33)))</f>
        <v>0.51171678890577577</v>
      </c>
      <c r="O194">
        <f t="shared" si="433"/>
        <v>0.51917359060625379</v>
      </c>
      <c r="P194">
        <f t="shared" si="433"/>
        <v>0.52673905376323604</v>
      </c>
      <c r="Q194">
        <f t="shared" si="433"/>
        <v>0.53441476180519576</v>
      </c>
      <c r="R194">
        <f t="shared" si="433"/>
        <v>0.54220232123452539</v>
      </c>
      <c r="S194">
        <f t="shared" si="433"/>
        <v>0.55010336196377374</v>
      </c>
      <c r="T194">
        <f t="shared" si="433"/>
        <v>0.5581195376567808</v>
      </c>
      <c r="U194">
        <f t="shared" si="433"/>
        <v>0.56625252607478516</v>
      </c>
      <c r="V194">
        <f t="shared" si="433"/>
        <v>0.57450402942757406</v>
      </c>
      <c r="W194">
        <f t="shared" si="433"/>
        <v>0.58287577472975094</v>
      </c>
      <c r="X194">
        <f t="shared" si="433"/>
        <v>0.59136951416219419</v>
      </c>
      <c r="Y194">
        <f t="shared" si="433"/>
        <v>0.59998702543878313</v>
      </c>
      <c r="Z194">
        <f t="shared" ref="Z194:AN194" si="434">IF(Y194=0,0.0000001,$Y194)*((INDEX($T$7:$T$29,MATCH($A194,$H$7:$H$28,0))/IF(Y194=0,0.0000001,$Y194))^((Z$33-$Y$33)/($AN$33-$Y$33)))</f>
        <v>0.60898017213022593</v>
      </c>
      <c r="AA194">
        <f t="shared" si="434"/>
        <v>0.61810811621558681</v>
      </c>
      <c r="AB194">
        <f t="shared" si="434"/>
        <v>0.62737287815978537</v>
      </c>
      <c r="AC194">
        <f t="shared" si="434"/>
        <v>0.63677650871229197</v>
      </c>
      <c r="AD194">
        <f t="shared" si="434"/>
        <v>0.64632108936105914</v>
      </c>
      <c r="AE194">
        <f t="shared" si="434"/>
        <v>0.656008732793259</v>
      </c>
      <c r="AF194">
        <f t="shared" si="434"/>
        <v>0.66584158336292387</v>
      </c>
      <c r="AG194">
        <f t="shared" si="434"/>
        <v>0.67582181756559878</v>
      </c>
      <c r="AH194">
        <f t="shared" si="434"/>
        <v>0.68595164452010693</v>
      </c>
      <c r="AI194">
        <f t="shared" si="434"/>
        <v>0.69623330645753689</v>
      </c>
      <c r="AJ194">
        <f t="shared" si="434"/>
        <v>0.70666907921755928</v>
      </c>
      <c r="AK194">
        <f t="shared" si="434"/>
        <v>0.7172612727521821</v>
      </c>
      <c r="AL194">
        <f t="shared" si="434"/>
        <v>0.72801223163705797</v>
      </c>
      <c r="AM194">
        <f t="shared" si="434"/>
        <v>0.73892433559045378</v>
      </c>
      <c r="AN194">
        <f t="shared" si="434"/>
        <v>0.75000000000000011</v>
      </c>
      <c r="AO194">
        <f t="shared" si="384"/>
        <v>0.75000000000000011</v>
      </c>
      <c r="AP194">
        <f t="shared" ref="AP194:BH194" si="435">AO194</f>
        <v>0.75000000000000011</v>
      </c>
      <c r="AQ194">
        <f t="shared" si="435"/>
        <v>0.75000000000000011</v>
      </c>
      <c r="AR194">
        <f t="shared" si="435"/>
        <v>0.75000000000000011</v>
      </c>
      <c r="AS194">
        <f t="shared" si="435"/>
        <v>0.75000000000000011</v>
      </c>
      <c r="AT194">
        <f t="shared" si="435"/>
        <v>0.75000000000000011</v>
      </c>
      <c r="AU194">
        <f t="shared" si="435"/>
        <v>0.75000000000000011</v>
      </c>
      <c r="AV194">
        <f t="shared" si="435"/>
        <v>0.75000000000000011</v>
      </c>
      <c r="AW194">
        <f t="shared" si="435"/>
        <v>0.75000000000000011</v>
      </c>
      <c r="AX194">
        <f t="shared" si="435"/>
        <v>0.75000000000000011</v>
      </c>
      <c r="AY194">
        <f t="shared" si="435"/>
        <v>0.75000000000000011</v>
      </c>
      <c r="AZ194">
        <f t="shared" si="435"/>
        <v>0.75000000000000011</v>
      </c>
      <c r="BA194">
        <f t="shared" si="435"/>
        <v>0.75000000000000011</v>
      </c>
      <c r="BB194">
        <f t="shared" si="435"/>
        <v>0.75000000000000011</v>
      </c>
      <c r="BC194">
        <f t="shared" si="435"/>
        <v>0.75000000000000011</v>
      </c>
      <c r="BD194">
        <f t="shared" si="435"/>
        <v>0.75000000000000011</v>
      </c>
      <c r="BE194">
        <f t="shared" si="435"/>
        <v>0.75000000000000011</v>
      </c>
      <c r="BF194">
        <f t="shared" si="435"/>
        <v>0.75000000000000011</v>
      </c>
      <c r="BG194">
        <f t="shared" si="435"/>
        <v>0.75000000000000011</v>
      </c>
      <c r="BH194">
        <f t="shared" si="435"/>
        <v>0.75000000000000011</v>
      </c>
      <c r="BK194">
        <f t="shared" si="429"/>
        <v>0.48998285744114434</v>
      </c>
      <c r="BL194">
        <f t="shared" si="357"/>
        <v>0.19599314297645776</v>
      </c>
      <c r="BM194">
        <f t="shared" si="358"/>
        <v>4.8998285744114439E-2</v>
      </c>
      <c r="BN194">
        <f>INDEX($S$7:$S$30,MATCH(BP194,$H$7:$H$30,0))</f>
        <v>0.6</v>
      </c>
      <c r="BO194">
        <f>INDEX($T$7:$T$30,MATCH(BP194,$H$7:$H$30,0))</f>
        <v>0.75</v>
      </c>
      <c r="BP194" t="str">
        <f t="shared" si="352"/>
        <v>-2W-Total</v>
      </c>
    </row>
    <row r="195" spans="1:68" hidden="1" x14ac:dyDescent="0.25">
      <c r="A195" t="str">
        <f t="shared" si="347"/>
        <v>passenger-2W-G</v>
      </c>
      <c r="B195" s="1">
        <v>161</v>
      </c>
      <c r="C195" t="s">
        <v>5</v>
      </c>
      <c r="D195" t="s">
        <v>27</v>
      </c>
      <c r="E195" t="s">
        <v>35</v>
      </c>
      <c r="F195" t="s">
        <v>47</v>
      </c>
      <c r="G195">
        <v>0.53750951638773159</v>
      </c>
      <c r="H195">
        <v>0.53126206581693802</v>
      </c>
      <c r="I195">
        <v>0.52501314204190974</v>
      </c>
      <c r="J195">
        <v>0.51876274454149329</v>
      </c>
      <c r="K195">
        <v>0.51279351110176208</v>
      </c>
      <c r="L195">
        <v>0.50682367912396176</v>
      </c>
      <c r="M195">
        <f t="shared" ref="M195:Y195" si="436">($K195*(($BL195/($K195))^((M$33-$K$33)/($BL$33-$K$33))))</f>
        <v>0.50505277614077726</v>
      </c>
      <c r="N195">
        <f t="shared" si="436"/>
        <v>0.50122633758931423</v>
      </c>
      <c r="O195">
        <f t="shared" si="436"/>
        <v>0.49742888933882529</v>
      </c>
      <c r="P195">
        <f t="shared" si="436"/>
        <v>0.49366021174967961</v>
      </c>
      <c r="Q195">
        <f t="shared" si="436"/>
        <v>0.48992008684630539</v>
      </c>
      <c r="R195">
        <f t="shared" si="436"/>
        <v>0.48620829830458223</v>
      </c>
      <c r="S195">
        <f t="shared" si="436"/>
        <v>0.48252463143932905</v>
      </c>
      <c r="T195">
        <f t="shared" si="436"/>
        <v>0.47886887319188742</v>
      </c>
      <c r="U195">
        <f t="shared" si="436"/>
        <v>0.47524081211779806</v>
      </c>
      <c r="V195">
        <f t="shared" si="436"/>
        <v>0.47164023837457159</v>
      </c>
      <c r="W195">
        <f t="shared" si="436"/>
        <v>0.46806694370955093</v>
      </c>
      <c r="X195">
        <f t="shared" si="436"/>
        <v>0.46452072144786699</v>
      </c>
      <c r="Y195">
        <f t="shared" si="436"/>
        <v>0.46100136648048412</v>
      </c>
      <c r="Z195">
        <f t="shared" ref="Z195:AN195" si="437">($Y195*(($BM195/($Y195))^((Z$33-$Y$33)/($BM$33-$Y$33))))</f>
        <v>0.42030531307632552</v>
      </c>
      <c r="AA195">
        <f t="shared" si="437"/>
        <v>0.38320180599218789</v>
      </c>
      <c r="AB195">
        <f t="shared" si="437"/>
        <v>0.34937370417920061</v>
      </c>
      <c r="AC195">
        <f t="shared" si="437"/>
        <v>0.31853186301106301</v>
      </c>
      <c r="AD195">
        <f t="shared" si="437"/>
        <v>0.29041266282953138</v>
      </c>
      <c r="AE195">
        <f t="shared" si="437"/>
        <v>0.26477575566375872</v>
      </c>
      <c r="AF195">
        <f t="shared" si="437"/>
        <v>0.24140201086364443</v>
      </c>
      <c r="AG195">
        <f t="shared" si="437"/>
        <v>0.2200916420875596</v>
      </c>
      <c r="AH195">
        <f t="shared" si="437"/>
        <v>0.20066249963493421</v>
      </c>
      <c r="AI195">
        <f t="shared" si="437"/>
        <v>0.18294851352747449</v>
      </c>
      <c r="AJ195">
        <f t="shared" si="437"/>
        <v>0.16679827403129563</v>
      </c>
      <c r="AK195">
        <f t="shared" si="437"/>
        <v>0.15207373748702827</v>
      </c>
      <c r="AL195">
        <f t="shared" si="437"/>
        <v>0.13864904638602238</v>
      </c>
      <c r="AM195">
        <f t="shared" si="437"/>
        <v>0.12640945360728795</v>
      </c>
      <c r="AN195">
        <f t="shared" si="437"/>
        <v>0.11525034162012103</v>
      </c>
      <c r="AO195">
        <f t="shared" si="384"/>
        <v>0.11525034162012103</v>
      </c>
      <c r="AP195">
        <f t="shared" ref="AP195:BH195" si="438">AO195</f>
        <v>0.11525034162012103</v>
      </c>
      <c r="AQ195">
        <f t="shared" si="438"/>
        <v>0.11525034162012103</v>
      </c>
      <c r="AR195">
        <f t="shared" si="438"/>
        <v>0.11525034162012103</v>
      </c>
      <c r="AS195">
        <f t="shared" si="438"/>
        <v>0.11525034162012103</v>
      </c>
      <c r="AT195">
        <f t="shared" si="438"/>
        <v>0.11525034162012103</v>
      </c>
      <c r="AU195">
        <f t="shared" si="438"/>
        <v>0.11525034162012103</v>
      </c>
      <c r="AV195">
        <f t="shared" si="438"/>
        <v>0.11525034162012103</v>
      </c>
      <c r="AW195">
        <f t="shared" si="438"/>
        <v>0.11525034162012103</v>
      </c>
      <c r="AX195">
        <f t="shared" si="438"/>
        <v>0.11525034162012103</v>
      </c>
      <c r="AY195">
        <f t="shared" si="438"/>
        <v>0.11525034162012103</v>
      </c>
      <c r="AZ195">
        <f t="shared" si="438"/>
        <v>0.11525034162012103</v>
      </c>
      <c r="BA195">
        <f t="shared" si="438"/>
        <v>0.11525034162012103</v>
      </c>
      <c r="BB195">
        <f t="shared" si="438"/>
        <v>0.11525034162012103</v>
      </c>
      <c r="BC195">
        <f t="shared" si="438"/>
        <v>0.11525034162012103</v>
      </c>
      <c r="BD195">
        <f t="shared" si="438"/>
        <v>0.11525034162012103</v>
      </c>
      <c r="BE195">
        <f t="shared" si="438"/>
        <v>0.11525034162012103</v>
      </c>
      <c r="BF195">
        <f t="shared" si="438"/>
        <v>0.11525034162012103</v>
      </c>
      <c r="BG195">
        <f t="shared" si="438"/>
        <v>0.11525034162012103</v>
      </c>
      <c r="BH195">
        <f t="shared" si="438"/>
        <v>0.11525034162012103</v>
      </c>
      <c r="BK195">
        <f t="shared" si="429"/>
        <v>0.51279351110176208</v>
      </c>
      <c r="BL195">
        <f t="shared" si="357"/>
        <v>0.46100136648048412</v>
      </c>
      <c r="BM195">
        <f t="shared" si="358"/>
        <v>0.11525034162012103</v>
      </c>
      <c r="BN195">
        <f>INDEX($N$7:$N$30,MATCH(BP195,$H$7:$H$30,0))</f>
        <v>0.10100000000000001</v>
      </c>
      <c r="BO195">
        <f>INDEX($M$7:$M$30,MATCH(BP195,$H$7:$H$30,0))</f>
        <v>0.75</v>
      </c>
      <c r="BP195" t="str">
        <f t="shared" si="352"/>
        <v>-2W-Total</v>
      </c>
    </row>
    <row r="196" spans="1:68" hidden="1" x14ac:dyDescent="0.25">
      <c r="A196" t="str">
        <f t="shared" si="347"/>
        <v>passenger-BUS-BEV</v>
      </c>
      <c r="B196" s="3">
        <v>162</v>
      </c>
      <c r="C196" s="2" t="s">
        <v>5</v>
      </c>
      <c r="D196" s="2" t="s">
        <v>27</v>
      </c>
      <c r="E196" s="2" t="s">
        <v>34</v>
      </c>
      <c r="F196" s="2" t="s">
        <v>29</v>
      </c>
      <c r="G196">
        <v>3.7434564849138208E-2</v>
      </c>
      <c r="H196">
        <f t="shared" ref="H196:L196" si="439">IF(G196=0,0.0000001,$G196)*((INDEX($S$7:$S$29,MATCH($A196,$H$7:$H$29,0))/($G196+0.00001))^((H$33-$G$33)/($Y$33-$G$33)))</f>
        <v>4.3231975270916788E-2</v>
      </c>
      <c r="I196">
        <f t="shared" si="439"/>
        <v>4.9927218156729493E-2</v>
      </c>
      <c r="J196">
        <f t="shared" si="439"/>
        <v>5.7659338886293689E-2</v>
      </c>
      <c r="K196">
        <f t="shared" si="439"/>
        <v>6.6588916497771045E-2</v>
      </c>
      <c r="L196">
        <f t="shared" si="439"/>
        <v>7.6901398559066053E-2</v>
      </c>
      <c r="M196">
        <f>IF(L196=0,0.0000001,$G196)*((INDEX($S$7:$S$29,MATCH($A196,$H$7:$H$29,0))/($G196+0.00001))^((M$33-$G$33)/($Y$33-$G$33)))</f>
        <v>8.8810952503458732E-2</v>
      </c>
      <c r="N196">
        <f t="shared" ref="N196:Y196" si="440">IF(M196=0,0.0000001,$G196)*((INDEX($S$7:$S$29,MATCH($A196,$H$7:$H$29,0))/($G196+0.00001))^((N$33-$G$33)/($Y$33-$G$33)))</f>
        <v>0.1025649134132912</v>
      </c>
      <c r="O196">
        <f t="shared" si="440"/>
        <v>0.11844892062233239</v>
      </c>
      <c r="P196">
        <f t="shared" si="440"/>
        <v>0.13679284981268713</v>
      </c>
      <c r="Q196">
        <f t="shared" si="440"/>
        <v>0.15797766380277478</v>
      </c>
      <c r="R196">
        <f t="shared" si="440"/>
        <v>0.18244332430208532</v>
      </c>
      <c r="S196">
        <f t="shared" si="440"/>
        <v>0.2106979289423524</v>
      </c>
      <c r="T196">
        <f t="shared" si="440"/>
        <v>0.24332826334106195</v>
      </c>
      <c r="U196">
        <f t="shared" si="440"/>
        <v>0.2810119873403068</v>
      </c>
      <c r="V196">
        <f t="shared" si="440"/>
        <v>0.32453170850220275</v>
      </c>
      <c r="W196">
        <f t="shared" si="440"/>
        <v>0.37479123513622442</v>
      </c>
      <c r="X196">
        <f t="shared" si="440"/>
        <v>0.43283434639787538</v>
      </c>
      <c r="Y196">
        <f t="shared" si="440"/>
        <v>0.49986646927210537</v>
      </c>
      <c r="Z196">
        <f t="shared" ref="Z196:AN196" si="441">IF(Y196=0,0.0000001,$Y196)*((INDEX($T$7:$T$29,MATCH($A196,$H$7:$H$28,0))/IF(Y196=0,0.0000001,$Y196))^((Z$33-$Y$33)/($AN$33-$Y$33)))</f>
        <v>0.49987537021107575</v>
      </c>
      <c r="AA196">
        <f t="shared" si="441"/>
        <v>0.49988427130854191</v>
      </c>
      <c r="AB196">
        <f t="shared" si="441"/>
        <v>0.49989317256450666</v>
      </c>
      <c r="AC196">
        <f t="shared" si="441"/>
        <v>0.49990207397897279</v>
      </c>
      <c r="AD196">
        <f t="shared" si="441"/>
        <v>0.49991097555194319</v>
      </c>
      <c r="AE196">
        <f t="shared" si="441"/>
        <v>0.49991987728342052</v>
      </c>
      <c r="AF196">
        <f t="shared" si="441"/>
        <v>0.49992877917340783</v>
      </c>
      <c r="AG196">
        <f t="shared" si="441"/>
        <v>0.49993768122190774</v>
      </c>
      <c r="AH196">
        <f t="shared" si="441"/>
        <v>0.49994658342892323</v>
      </c>
      <c r="AI196">
        <f t="shared" si="441"/>
        <v>0.49995548579445709</v>
      </c>
      <c r="AJ196">
        <f t="shared" si="441"/>
        <v>0.49996438831851203</v>
      </c>
      <c r="AK196">
        <f t="shared" si="441"/>
        <v>0.49997329100109095</v>
      </c>
      <c r="AL196">
        <f t="shared" si="441"/>
        <v>0.49998219384219672</v>
      </c>
      <c r="AM196">
        <f t="shared" si="441"/>
        <v>0.49999109684183218</v>
      </c>
      <c r="AN196">
        <f t="shared" si="441"/>
        <v>0.5</v>
      </c>
      <c r="AO196">
        <f t="shared" si="384"/>
        <v>0.5</v>
      </c>
      <c r="AP196">
        <f t="shared" ref="AP196:BH196" si="442">AO196</f>
        <v>0.5</v>
      </c>
      <c r="AQ196">
        <f t="shared" si="442"/>
        <v>0.5</v>
      </c>
      <c r="AR196">
        <f t="shared" si="442"/>
        <v>0.5</v>
      </c>
      <c r="AS196">
        <f t="shared" si="442"/>
        <v>0.5</v>
      </c>
      <c r="AT196">
        <f t="shared" si="442"/>
        <v>0.5</v>
      </c>
      <c r="AU196">
        <f t="shared" si="442"/>
        <v>0.5</v>
      </c>
      <c r="AV196">
        <f t="shared" si="442"/>
        <v>0.5</v>
      </c>
      <c r="AW196">
        <f t="shared" si="442"/>
        <v>0.5</v>
      </c>
      <c r="AX196">
        <f t="shared" si="442"/>
        <v>0.5</v>
      </c>
      <c r="AY196">
        <f t="shared" si="442"/>
        <v>0.5</v>
      </c>
      <c r="AZ196">
        <f t="shared" si="442"/>
        <v>0.5</v>
      </c>
      <c r="BA196">
        <f t="shared" si="442"/>
        <v>0.5</v>
      </c>
      <c r="BB196">
        <f t="shared" si="442"/>
        <v>0.5</v>
      </c>
      <c r="BC196">
        <f t="shared" si="442"/>
        <v>0.5</v>
      </c>
      <c r="BD196">
        <f t="shared" si="442"/>
        <v>0.5</v>
      </c>
      <c r="BE196">
        <f t="shared" si="442"/>
        <v>0.5</v>
      </c>
      <c r="BF196">
        <f t="shared" si="442"/>
        <v>0.5</v>
      </c>
      <c r="BG196">
        <f t="shared" si="442"/>
        <v>0.5</v>
      </c>
      <c r="BH196">
        <f t="shared" si="442"/>
        <v>0.5</v>
      </c>
      <c r="BI196" s="2"/>
      <c r="BJ196" s="2"/>
      <c r="BK196" s="2">
        <f t="shared" si="429"/>
        <v>6.6588916497771045E-2</v>
      </c>
      <c r="BL196">
        <f t="shared" si="357"/>
        <v>1.3317783299554206E-2</v>
      </c>
      <c r="BM196">
        <f t="shared" si="358"/>
        <v>2.6635566599108405E-3</v>
      </c>
      <c r="BN196">
        <f>INDEX($S$7:$S$30,MATCH(BP196,$H$7:$H$30,0))</f>
        <v>0.8</v>
      </c>
      <c r="BO196">
        <f>INDEX($T$7:$T$30,MATCH(BP196,$H$7:$H$30,0))</f>
        <v>0.8</v>
      </c>
      <c r="BP196" s="2" t="str">
        <f t="shared" si="352"/>
        <v>-BUS-Total</v>
      </c>
    </row>
    <row r="197" spans="1:68" hidden="1" x14ac:dyDescent="0.25">
      <c r="A197" t="str">
        <f t="shared" si="347"/>
        <v>passenger-BUS-CNG</v>
      </c>
      <c r="B197" s="1">
        <v>163</v>
      </c>
      <c r="C197" t="s">
        <v>5</v>
      </c>
      <c r="D197" t="s">
        <v>27</v>
      </c>
      <c r="E197" t="s">
        <v>34</v>
      </c>
      <c r="F197" t="s">
        <v>45</v>
      </c>
      <c r="G197">
        <v>5.0537371533515382E-2</v>
      </c>
      <c r="H197">
        <v>5.253943012216622E-2</v>
      </c>
      <c r="I197">
        <v>5.4562148372148643E-2</v>
      </c>
      <c r="J197">
        <v>5.6605847729044513E-2</v>
      </c>
      <c r="K197">
        <v>5.8222815919494353E-2</v>
      </c>
      <c r="L197">
        <v>5.9839974828582727E-2</v>
      </c>
      <c r="M197">
        <f t="shared" ref="M197:Y198" si="443">($K197*(($BL197/($K197))^((M$33-$K$33)/($BL$33-$K$33))))</f>
        <v>5.7343929239070709E-2</v>
      </c>
      <c r="N197">
        <f t="shared" si="443"/>
        <v>5.6909473610078011E-2</v>
      </c>
      <c r="O197">
        <f t="shared" si="443"/>
        <v>5.6478309553463911E-2</v>
      </c>
      <c r="P197">
        <f t="shared" si="443"/>
        <v>5.6050412131241636E-2</v>
      </c>
      <c r="Q197">
        <f t="shared" si="443"/>
        <v>5.5625756594362467E-2</v>
      </c>
      <c r="R197">
        <f t="shared" si="443"/>
        <v>5.5204318381284243E-2</v>
      </c>
      <c r="S197">
        <f t="shared" si="443"/>
        <v>5.4786073116550746E-2</v>
      </c>
      <c r="T197">
        <f t="shared" si="443"/>
        <v>5.4370996609381904E-2</v>
      </c>
      <c r="U197">
        <f t="shared" si="443"/>
        <v>5.3959064852274564E-2</v>
      </c>
      <c r="V197">
        <f t="shared" si="443"/>
        <v>5.355025401961401E-2</v>
      </c>
      <c r="W197">
        <f t="shared" si="443"/>
        <v>5.3144540466295818E-2</v>
      </c>
      <c r="X197">
        <f t="shared" si="443"/>
        <v>5.274190072635835E-2</v>
      </c>
      <c r="Y197">
        <f t="shared" si="443"/>
        <v>5.2342311511625425E-2</v>
      </c>
      <c r="Z197">
        <f t="shared" ref="Z197:AN198" si="444">($Y197*(($BM197/($Y197))^((Z$33-$Y$33)/($BM$33-$Y$33))))</f>
        <v>4.9240625815079299E-2</v>
      </c>
      <c r="AA197">
        <f t="shared" si="444"/>
        <v>4.6322738920732083E-2</v>
      </c>
      <c r="AB197">
        <f t="shared" si="444"/>
        <v>4.3577759331831736E-2</v>
      </c>
      <c r="AC197">
        <f t="shared" si="444"/>
        <v>4.0995440956819743E-2</v>
      </c>
      <c r="AD197">
        <f t="shared" si="444"/>
        <v>3.8566144864095077E-2</v>
      </c>
      <c r="AE197">
        <f t="shared" si="444"/>
        <v>3.6280803303103425E-2</v>
      </c>
      <c r="AF197">
        <f t="shared" si="444"/>
        <v>3.4130885857454392E-2</v>
      </c>
      <c r="AG197">
        <f t="shared" si="444"/>
        <v>3.2108367603727636E-2</v>
      </c>
      <c r="AH197">
        <f t="shared" si="444"/>
        <v>3.020569915711523E-2</v>
      </c>
      <c r="AI197">
        <f t="shared" si="444"/>
        <v>2.8415778492090888E-2</v>
      </c>
      <c r="AJ197">
        <f t="shared" si="444"/>
        <v>2.6731924432921841E-2</v>
      </c>
      <c r="AK197">
        <f t="shared" si="444"/>
        <v>2.514785171507234E-2</v>
      </c>
      <c r="AL197">
        <f t="shared" si="444"/>
        <v>2.3657647524411435E-2</v>
      </c>
      <c r="AM197">
        <f t="shared" si="444"/>
        <v>2.2255749426653575E-2</v>
      </c>
      <c r="AN197">
        <f t="shared" si="444"/>
        <v>2.0936924604650173E-2</v>
      </c>
      <c r="AO197">
        <f t="shared" si="384"/>
        <v>2.0936924604650173E-2</v>
      </c>
      <c r="AP197">
        <f t="shared" ref="AP197:BH197" si="445">AO197</f>
        <v>2.0936924604650173E-2</v>
      </c>
      <c r="AQ197">
        <f t="shared" si="445"/>
        <v>2.0936924604650173E-2</v>
      </c>
      <c r="AR197">
        <f t="shared" si="445"/>
        <v>2.0936924604650173E-2</v>
      </c>
      <c r="AS197">
        <f t="shared" si="445"/>
        <v>2.0936924604650173E-2</v>
      </c>
      <c r="AT197">
        <f t="shared" si="445"/>
        <v>2.0936924604650173E-2</v>
      </c>
      <c r="AU197">
        <f t="shared" si="445"/>
        <v>2.0936924604650173E-2</v>
      </c>
      <c r="AV197">
        <f t="shared" si="445"/>
        <v>2.0936924604650173E-2</v>
      </c>
      <c r="AW197">
        <f t="shared" si="445"/>
        <v>2.0936924604650173E-2</v>
      </c>
      <c r="AX197">
        <f t="shared" si="445"/>
        <v>2.0936924604650173E-2</v>
      </c>
      <c r="AY197">
        <f t="shared" si="445"/>
        <v>2.0936924604650173E-2</v>
      </c>
      <c r="AZ197">
        <f t="shared" si="445"/>
        <v>2.0936924604650173E-2</v>
      </c>
      <c r="BA197">
        <f t="shared" si="445"/>
        <v>2.0936924604650173E-2</v>
      </c>
      <c r="BB197">
        <f t="shared" si="445"/>
        <v>2.0936924604650173E-2</v>
      </c>
      <c r="BC197">
        <f t="shared" si="445"/>
        <v>2.0936924604650173E-2</v>
      </c>
      <c r="BD197">
        <f t="shared" si="445"/>
        <v>2.0936924604650173E-2</v>
      </c>
      <c r="BE197">
        <f t="shared" si="445"/>
        <v>2.0936924604650173E-2</v>
      </c>
      <c r="BF197">
        <f t="shared" si="445"/>
        <v>2.0936924604650173E-2</v>
      </c>
      <c r="BG197">
        <f t="shared" si="445"/>
        <v>2.0936924604650173E-2</v>
      </c>
      <c r="BH197">
        <f t="shared" si="445"/>
        <v>2.0936924604650173E-2</v>
      </c>
      <c r="BK197">
        <f t="shared" si="429"/>
        <v>5.8222815919494353E-2</v>
      </c>
      <c r="BL197">
        <f t="shared" si="357"/>
        <v>5.2342311511625425E-2</v>
      </c>
      <c r="BM197">
        <f t="shared" si="358"/>
        <v>2.0936924604650173E-2</v>
      </c>
      <c r="BN197">
        <f>INDEX($N$7:$N$30,MATCH(BP197,$H$7:$H$30,0))</f>
        <v>0.10100000000000001</v>
      </c>
      <c r="BO197">
        <f>INDEX($M$7:$M$30,MATCH(BP197,$H$7:$H$30,0))</f>
        <v>0.6</v>
      </c>
      <c r="BP197" t="str">
        <f t="shared" si="352"/>
        <v>-BUS-Total</v>
      </c>
    </row>
    <row r="198" spans="1:68" hidden="1" x14ac:dyDescent="0.25">
      <c r="A198" t="str">
        <f t="shared" si="347"/>
        <v>passenger-BUS-D</v>
      </c>
      <c r="B198" s="1">
        <v>164</v>
      </c>
      <c r="C198" t="s">
        <v>5</v>
      </c>
      <c r="D198" t="s">
        <v>27</v>
      </c>
      <c r="E198" t="s">
        <v>34</v>
      </c>
      <c r="F198" t="s">
        <v>46</v>
      </c>
      <c r="G198">
        <v>8.2646541200140464E-2</v>
      </c>
      <c r="H198">
        <v>7.7247354697084172E-2</v>
      </c>
      <c r="I198">
        <v>7.1792452859196221E-2</v>
      </c>
      <c r="J198">
        <v>6.6280968806427934E-2</v>
      </c>
      <c r="K198">
        <v>6.3148801211394379E-2</v>
      </c>
      <c r="L198">
        <v>6.0016264182538311E-2</v>
      </c>
      <c r="M198">
        <f t="shared" si="443"/>
        <v>6.2195555659922658E-2</v>
      </c>
      <c r="N198">
        <f t="shared" si="443"/>
        <v>6.1724342584478717E-2</v>
      </c>
      <c r="O198">
        <f t="shared" si="443"/>
        <v>6.1256699567379197E-2</v>
      </c>
      <c r="P198">
        <f t="shared" si="443"/>
        <v>6.0792599560740138E-2</v>
      </c>
      <c r="Q198">
        <f t="shared" si="443"/>
        <v>6.0332015721600851E-2</v>
      </c>
      <c r="R198">
        <f t="shared" si="443"/>
        <v>5.9874921410371366E-2</v>
      </c>
      <c r="S198">
        <f t="shared" si="443"/>
        <v>5.9421290189291605E-2</v>
      </c>
      <c r="T198">
        <f t="shared" si="443"/>
        <v>5.8971095820902271E-2</v>
      </c>
      <c r="U198">
        <f t="shared" si="443"/>
        <v>5.8524312266527295E-2</v>
      </c>
      <c r="V198">
        <f t="shared" si="443"/>
        <v>5.8080913684767831E-2</v>
      </c>
      <c r="W198">
        <f t="shared" si="443"/>
        <v>5.7640874430007559E-2</v>
      </c>
      <c r="X198">
        <f t="shared" si="443"/>
        <v>5.7204169050929426E-2</v>
      </c>
      <c r="Y198">
        <f t="shared" si="443"/>
        <v>5.677077228904355E-2</v>
      </c>
      <c r="Z198">
        <f t="shared" si="444"/>
        <v>5.3406666132751725E-2</v>
      </c>
      <c r="AA198">
        <f t="shared" si="444"/>
        <v>5.0241909215064232E-2</v>
      </c>
      <c r="AB198">
        <f t="shared" si="444"/>
        <v>4.7264688555924583E-2</v>
      </c>
      <c r="AC198">
        <f t="shared" si="444"/>
        <v>4.4463891185463442E-2</v>
      </c>
      <c r="AD198">
        <f t="shared" si="444"/>
        <v>4.182906266299545E-2</v>
      </c>
      <c r="AE198">
        <f t="shared" si="444"/>
        <v>3.9350368054085622E-2</v>
      </c>
      <c r="AF198">
        <f t="shared" si="444"/>
        <v>3.7018555220025465E-2</v>
      </c>
      <c r="AG198">
        <f t="shared" si="444"/>
        <v>3.4824920282690797E-2</v>
      </c>
      <c r="AH198">
        <f t="shared" si="444"/>
        <v>3.2761275135873194E-2</v>
      </c>
      <c r="AI198">
        <f t="shared" si="444"/>
        <v>3.0819916881815557E-2</v>
      </c>
      <c r="AJ198">
        <f t="shared" si="444"/>
        <v>2.8993599078868771E-2</v>
      </c>
      <c r="AK198">
        <f t="shared" si="444"/>
        <v>2.7275504692946463E-2</v>
      </c>
      <c r="AL198">
        <f t="shared" si="444"/>
        <v>2.5659220651814679E-2</v>
      </c>
      <c r="AM198">
        <f t="shared" si="444"/>
        <v>2.4138713907236192E-2</v>
      </c>
      <c r="AN198">
        <f t="shared" si="444"/>
        <v>2.2708308915617422E-2</v>
      </c>
      <c r="AO198">
        <f t="shared" si="384"/>
        <v>2.2708308915617422E-2</v>
      </c>
      <c r="AP198">
        <f t="shared" ref="AP198:BH198" si="446">AO198</f>
        <v>2.2708308915617422E-2</v>
      </c>
      <c r="AQ198">
        <f t="shared" si="446"/>
        <v>2.2708308915617422E-2</v>
      </c>
      <c r="AR198">
        <f t="shared" si="446"/>
        <v>2.2708308915617422E-2</v>
      </c>
      <c r="AS198">
        <f t="shared" si="446"/>
        <v>2.2708308915617422E-2</v>
      </c>
      <c r="AT198">
        <f t="shared" si="446"/>
        <v>2.2708308915617422E-2</v>
      </c>
      <c r="AU198">
        <f t="shared" si="446"/>
        <v>2.2708308915617422E-2</v>
      </c>
      <c r="AV198">
        <f t="shared" si="446"/>
        <v>2.2708308915617422E-2</v>
      </c>
      <c r="AW198">
        <f t="shared" si="446"/>
        <v>2.2708308915617422E-2</v>
      </c>
      <c r="AX198">
        <f t="shared" si="446"/>
        <v>2.2708308915617422E-2</v>
      </c>
      <c r="AY198">
        <f t="shared" si="446"/>
        <v>2.2708308915617422E-2</v>
      </c>
      <c r="AZ198">
        <f t="shared" si="446"/>
        <v>2.2708308915617422E-2</v>
      </c>
      <c r="BA198">
        <f t="shared" si="446"/>
        <v>2.2708308915617422E-2</v>
      </c>
      <c r="BB198">
        <f t="shared" si="446"/>
        <v>2.2708308915617422E-2</v>
      </c>
      <c r="BC198">
        <f t="shared" si="446"/>
        <v>2.2708308915617422E-2</v>
      </c>
      <c r="BD198">
        <f t="shared" si="446"/>
        <v>2.2708308915617422E-2</v>
      </c>
      <c r="BE198">
        <f t="shared" si="446"/>
        <v>2.2708308915617422E-2</v>
      </c>
      <c r="BF198">
        <f t="shared" si="446"/>
        <v>2.2708308915617422E-2</v>
      </c>
      <c r="BG198">
        <f t="shared" si="446"/>
        <v>2.2708308915617422E-2</v>
      </c>
      <c r="BH198">
        <f t="shared" si="446"/>
        <v>2.2708308915617422E-2</v>
      </c>
      <c r="BK198">
        <f t="shared" si="429"/>
        <v>6.3148801211394379E-2</v>
      </c>
      <c r="BL198">
        <f t="shared" si="357"/>
        <v>5.677077228904355E-2</v>
      </c>
      <c r="BM198">
        <f t="shared" si="358"/>
        <v>2.2708308915617422E-2</v>
      </c>
      <c r="BN198">
        <f>INDEX($N$7:$N$30,MATCH(BP198,$H$7:$H$30,0))</f>
        <v>0.10100000000000001</v>
      </c>
      <c r="BO198">
        <f>INDEX($M$7:$M$30,MATCH(BP198,$H$7:$H$30,0))</f>
        <v>0.6</v>
      </c>
      <c r="BP198" t="str">
        <f t="shared" si="352"/>
        <v>-BUS-Total</v>
      </c>
    </row>
    <row r="199" spans="1:68" hidden="1" x14ac:dyDescent="0.25">
      <c r="A199" t="str">
        <f t="shared" si="347"/>
        <v>passenger-BUS-FCEV</v>
      </c>
      <c r="B199" s="1">
        <v>165</v>
      </c>
      <c r="C199" t="s">
        <v>5</v>
      </c>
      <c r="D199" t="s">
        <v>27</v>
      </c>
      <c r="E199" t="s">
        <v>34</v>
      </c>
      <c r="F199" t="s">
        <v>30</v>
      </c>
      <c r="G199">
        <v>8.081710485706114E-4</v>
      </c>
      <c r="H199">
        <f t="shared" ref="H199:L199" si="447">IF(G199=0,0.0000001,$G199)*((INDEX($S$7:$S$29,MATCH($A199,$H$7:$H$29,0))/($G199+0.00001))^((H$33-$G$33)/($Y$33-$G$33)))</f>
        <v>1.1219232030774437E-3</v>
      </c>
      <c r="I199">
        <f t="shared" si="447"/>
        <v>1.5574817680363551E-3</v>
      </c>
      <c r="J199">
        <f t="shared" si="447"/>
        <v>2.1621350294849079E-3</v>
      </c>
      <c r="K199">
        <f t="shared" si="447"/>
        <v>3.0015297653337163E-3</v>
      </c>
      <c r="L199">
        <f t="shared" si="447"/>
        <v>4.1667984697193322E-3</v>
      </c>
      <c r="M199">
        <f>IF(L199=0,0.0000001,$G199)*((INDEX($S$7:$S$29,MATCH($A199,$H$7:$H$29,0))/($G199+0.00001))^((M$33-$G$33)/($Y$33-$G$33)))</f>
        <v>5.7844535435832992E-3</v>
      </c>
      <c r="N199">
        <f t="shared" ref="N199:Y199" si="448">IF(M199=0,0.0000001,$G199)*((INDEX($S$7:$S$29,MATCH($A199,$H$7:$H$29,0))/($G199+0.00001))^((N$33-$G$33)/($Y$33-$G$33)))</f>
        <v>8.030122656766548E-3</v>
      </c>
      <c r="O199">
        <f t="shared" si="448"/>
        <v>1.1147616520189075E-2</v>
      </c>
      <c r="P199">
        <f t="shared" si="448"/>
        <v>1.547539924268497E-2</v>
      </c>
      <c r="Q199">
        <f t="shared" si="448"/>
        <v>2.1483335140454991E-2</v>
      </c>
      <c r="R199">
        <f t="shared" si="448"/>
        <v>2.9823701574307967E-2</v>
      </c>
      <c r="S199">
        <f t="shared" si="448"/>
        <v>4.1402006242432149E-2</v>
      </c>
      <c r="T199">
        <f t="shared" si="448"/>
        <v>5.7475297512199118E-2</v>
      </c>
      <c r="U199">
        <f t="shared" si="448"/>
        <v>7.9788641274349523E-2</v>
      </c>
      <c r="V199">
        <f t="shared" si="448"/>
        <v>0.1107645815153129</v>
      </c>
      <c r="W199">
        <f t="shared" si="448"/>
        <v>0.15376615420830031</v>
      </c>
      <c r="X199">
        <f t="shared" si="448"/>
        <v>0.2134620097557276</v>
      </c>
      <c r="Y199">
        <f t="shared" si="448"/>
        <v>0.29633328506888479</v>
      </c>
      <c r="Z199">
        <f t="shared" ref="Z199:AN199" si="449">IF(Y199=0,0.0000001,$Y199)*((INDEX($T$7:$T$29,MATCH($A199,$H$7:$H$28,0))/IF(Y199=0,0.0000001,$Y199))^((Z$33-$Y$33)/($AN$33-$Y$33)))</f>
        <v>0.29657633235786574</v>
      </c>
      <c r="AA199">
        <f t="shared" si="449"/>
        <v>0.29681957898990963</v>
      </c>
      <c r="AB199">
        <f t="shared" si="449"/>
        <v>0.29706302512851396</v>
      </c>
      <c r="AC199">
        <f t="shared" si="449"/>
        <v>0.29730667093731056</v>
      </c>
      <c r="AD199">
        <f t="shared" si="449"/>
        <v>0.29755051658006537</v>
      </c>
      <c r="AE199">
        <f t="shared" si="449"/>
        <v>0.29779456222067857</v>
      </c>
      <c r="AF199">
        <f t="shared" si="449"/>
        <v>0.298038808023185</v>
      </c>
      <c r="AG199">
        <f t="shared" si="449"/>
        <v>0.29828325415175372</v>
      </c>
      <c r="AH199">
        <f t="shared" si="449"/>
        <v>0.29852790077068869</v>
      </c>
      <c r="AI199">
        <f t="shared" si="449"/>
        <v>0.29877274804442855</v>
      </c>
      <c r="AJ199">
        <f t="shared" si="449"/>
        <v>0.29901779613754681</v>
      </c>
      <c r="AK199">
        <f t="shared" si="449"/>
        <v>0.29926304521475183</v>
      </c>
      <c r="AL199">
        <f t="shared" si="449"/>
        <v>0.29950849544088737</v>
      </c>
      <c r="AM199">
        <f t="shared" si="449"/>
        <v>0.29975414698093206</v>
      </c>
      <c r="AN199">
        <f t="shared" si="449"/>
        <v>0.3</v>
      </c>
      <c r="AO199">
        <f t="shared" si="384"/>
        <v>0.3</v>
      </c>
      <c r="AP199">
        <f t="shared" ref="AP199:BH199" si="450">AO199</f>
        <v>0.3</v>
      </c>
      <c r="AQ199">
        <f t="shared" si="450"/>
        <v>0.3</v>
      </c>
      <c r="AR199">
        <f t="shared" si="450"/>
        <v>0.3</v>
      </c>
      <c r="AS199">
        <f t="shared" si="450"/>
        <v>0.3</v>
      </c>
      <c r="AT199">
        <f t="shared" si="450"/>
        <v>0.3</v>
      </c>
      <c r="AU199">
        <f t="shared" si="450"/>
        <v>0.3</v>
      </c>
      <c r="AV199">
        <f t="shared" si="450"/>
        <v>0.3</v>
      </c>
      <c r="AW199">
        <f t="shared" si="450"/>
        <v>0.3</v>
      </c>
      <c r="AX199">
        <f t="shared" si="450"/>
        <v>0.3</v>
      </c>
      <c r="AY199">
        <f t="shared" si="450"/>
        <v>0.3</v>
      </c>
      <c r="AZ199">
        <f t="shared" si="450"/>
        <v>0.3</v>
      </c>
      <c r="BA199">
        <f t="shared" si="450"/>
        <v>0.3</v>
      </c>
      <c r="BB199">
        <f t="shared" si="450"/>
        <v>0.3</v>
      </c>
      <c r="BC199">
        <f t="shared" si="450"/>
        <v>0.3</v>
      </c>
      <c r="BD199">
        <f t="shared" si="450"/>
        <v>0.3</v>
      </c>
      <c r="BE199">
        <f t="shared" si="450"/>
        <v>0.3</v>
      </c>
      <c r="BF199">
        <f t="shared" si="450"/>
        <v>0.3</v>
      </c>
      <c r="BG199">
        <f t="shared" si="450"/>
        <v>0.3</v>
      </c>
      <c r="BH199">
        <f t="shared" si="450"/>
        <v>0.3</v>
      </c>
      <c r="BK199">
        <f>G199</f>
        <v>8.081710485706114E-4</v>
      </c>
      <c r="BL199">
        <f t="shared" si="357"/>
        <v>1.6163420971412225E-4</v>
      </c>
      <c r="BM199">
        <f t="shared" si="358"/>
        <v>3.2326841942824441E-5</v>
      </c>
      <c r="BN199">
        <f>INDEX($S$7:$S$30,MATCH(BP199,$H$7:$H$30,0))</f>
        <v>0.8</v>
      </c>
      <c r="BO199">
        <f>INDEX($T$7:$T$30,MATCH(BP199,$H$7:$H$30,0))</f>
        <v>0.8</v>
      </c>
      <c r="BP199" t="str">
        <f t="shared" si="352"/>
        <v>-BUS-Total</v>
      </c>
    </row>
    <row r="200" spans="1:68" hidden="1" x14ac:dyDescent="0.25">
      <c r="A200" t="str">
        <f t="shared" si="347"/>
        <v>passenger-BUS-G</v>
      </c>
      <c r="B200" s="1">
        <v>166</v>
      </c>
      <c r="C200" t="s">
        <v>5</v>
      </c>
      <c r="D200" t="s">
        <v>27</v>
      </c>
      <c r="E200" t="s">
        <v>34</v>
      </c>
      <c r="F200" t="s">
        <v>47</v>
      </c>
      <c r="G200">
        <v>0.5519085616997409</v>
      </c>
      <c r="H200">
        <v>0.53878107718586554</v>
      </c>
      <c r="I200">
        <v>0.52551812741351567</v>
      </c>
      <c r="J200">
        <v>0.51211760466620326</v>
      </c>
      <c r="K200">
        <v>0.49927138722946318</v>
      </c>
      <c r="L200">
        <v>0.48642365460329973</v>
      </c>
      <c r="M200">
        <f t="shared" ref="M200:Y202" si="451">($K200*(($BL200/($K200))^((M$33-$K$33)/($BL$33-$K$33))))</f>
        <v>0.49173477181121633</v>
      </c>
      <c r="N200">
        <f t="shared" si="451"/>
        <v>0.48800923464591056</v>
      </c>
      <c r="O200">
        <f t="shared" si="451"/>
        <v>0.48431192332096773</v>
      </c>
      <c r="P200">
        <f t="shared" si="451"/>
        <v>0.48064262398855101</v>
      </c>
      <c r="Q200">
        <f t="shared" si="451"/>
        <v>0.47700112442100179</v>
      </c>
      <c r="R200">
        <f t="shared" si="451"/>
        <v>0.47338721399856509</v>
      </c>
      <c r="S200">
        <f t="shared" si="451"/>
        <v>0.46980068369720729</v>
      </c>
      <c r="T200">
        <f t="shared" si="451"/>
        <v>0.46624132607652646</v>
      </c>
      <c r="U200">
        <f t="shared" si="451"/>
        <v>0.46270893526775436</v>
      </c>
      <c r="V200">
        <f t="shared" si="451"/>
        <v>0.45920330696184952</v>
      </c>
      <c r="W200">
        <f t="shared" si="451"/>
        <v>0.4557242383976795</v>
      </c>
      <c r="X200">
        <f t="shared" si="451"/>
        <v>0.45227152835029444</v>
      </c>
      <c r="Y200">
        <f t="shared" si="451"/>
        <v>0.44884497711928739</v>
      </c>
      <c r="Z200">
        <f t="shared" ref="Z200:AN202" si="452">($Y200*(($BM200/($Y200))^((Z$33-$Y$33)/($BM$33-$Y$33))))</f>
        <v>0.42224745008442843</v>
      </c>
      <c r="AA200">
        <f t="shared" si="452"/>
        <v>0.39722603168491694</v>
      </c>
      <c r="AB200">
        <f t="shared" si="452"/>
        <v>0.37368732532688309</v>
      </c>
      <c r="AC200">
        <f t="shared" si="452"/>
        <v>0.35154346888505322</v>
      </c>
      <c r="AD200">
        <f t="shared" si="452"/>
        <v>0.33071180674279566</v>
      </c>
      <c r="AE200">
        <f t="shared" si="452"/>
        <v>0.31111458126632369</v>
      </c>
      <c r="AF200">
        <f t="shared" si="452"/>
        <v>0.29267864256143167</v>
      </c>
      <c r="AG200">
        <f t="shared" si="452"/>
        <v>0.27533517542938296</v>
      </c>
      <c r="AH200">
        <f t="shared" si="452"/>
        <v>0.25901944250276859</v>
      </c>
      <c r="AI200">
        <f t="shared" si="452"/>
        <v>0.24367054260254631</v>
      </c>
      <c r="AJ200">
        <f t="shared" si="452"/>
        <v>0.22923118341429019</v>
      </c>
      <c r="AK200">
        <f t="shared" si="452"/>
        <v>0.21564746763512502</v>
      </c>
      <c r="AL200">
        <f t="shared" si="452"/>
        <v>0.20286869179310471</v>
      </c>
      <c r="AM200">
        <f t="shared" si="452"/>
        <v>0.19084715698809437</v>
      </c>
      <c r="AN200">
        <f t="shared" si="452"/>
        <v>0.17953799084771496</v>
      </c>
      <c r="AO200">
        <f t="shared" si="384"/>
        <v>0.17953799084771496</v>
      </c>
      <c r="AP200">
        <f t="shared" ref="AP200:BH200" si="453">AO200</f>
        <v>0.17953799084771496</v>
      </c>
      <c r="AQ200">
        <f t="shared" si="453"/>
        <v>0.17953799084771496</v>
      </c>
      <c r="AR200">
        <f t="shared" si="453"/>
        <v>0.17953799084771496</v>
      </c>
      <c r="AS200">
        <f t="shared" si="453"/>
        <v>0.17953799084771496</v>
      </c>
      <c r="AT200">
        <f t="shared" si="453"/>
        <v>0.17953799084771496</v>
      </c>
      <c r="AU200">
        <f t="shared" si="453"/>
        <v>0.17953799084771496</v>
      </c>
      <c r="AV200">
        <f t="shared" si="453"/>
        <v>0.17953799084771496</v>
      </c>
      <c r="AW200">
        <f t="shared" si="453"/>
        <v>0.17953799084771496</v>
      </c>
      <c r="AX200">
        <f t="shared" si="453"/>
        <v>0.17953799084771496</v>
      </c>
      <c r="AY200">
        <f t="shared" si="453"/>
        <v>0.17953799084771496</v>
      </c>
      <c r="AZ200">
        <f t="shared" si="453"/>
        <v>0.17953799084771496</v>
      </c>
      <c r="BA200">
        <f t="shared" si="453"/>
        <v>0.17953799084771496</v>
      </c>
      <c r="BB200">
        <f t="shared" si="453"/>
        <v>0.17953799084771496</v>
      </c>
      <c r="BC200">
        <f t="shared" si="453"/>
        <v>0.17953799084771496</v>
      </c>
      <c r="BD200">
        <f t="shared" si="453"/>
        <v>0.17953799084771496</v>
      </c>
      <c r="BE200">
        <f t="shared" si="453"/>
        <v>0.17953799084771496</v>
      </c>
      <c r="BF200">
        <f t="shared" si="453"/>
        <v>0.17953799084771496</v>
      </c>
      <c r="BG200">
        <f t="shared" si="453"/>
        <v>0.17953799084771496</v>
      </c>
      <c r="BH200">
        <f t="shared" si="453"/>
        <v>0.17953799084771496</v>
      </c>
      <c r="BK200">
        <f t="shared" ref="BK200:BK205" si="454">K200</f>
        <v>0.49927138722946318</v>
      </c>
      <c r="BL200">
        <f t="shared" si="357"/>
        <v>0.44884497711928739</v>
      </c>
      <c r="BM200">
        <f t="shared" si="358"/>
        <v>0.17953799084771496</v>
      </c>
      <c r="BN200">
        <f>INDEX($N$7:$N$30,MATCH(BP200,$H$7:$H$30,0))</f>
        <v>0.10100000000000001</v>
      </c>
      <c r="BO200">
        <f>INDEX($M$7:$M$30,MATCH(BP200,$H$7:$H$30,0))</f>
        <v>0.6</v>
      </c>
      <c r="BP200" t="str">
        <f t="shared" si="352"/>
        <v>-BUS-Total</v>
      </c>
    </row>
    <row r="201" spans="1:68" hidden="1" x14ac:dyDescent="0.25">
      <c r="A201" t="str">
        <f t="shared" si="347"/>
        <v>passenger-BUS-LPG</v>
      </c>
      <c r="B201" s="1">
        <v>167</v>
      </c>
      <c r="C201" t="s">
        <v>5</v>
      </c>
      <c r="D201" t="s">
        <v>27</v>
      </c>
      <c r="E201" t="s">
        <v>34</v>
      </c>
      <c r="F201" t="s">
        <v>48</v>
      </c>
      <c r="G201">
        <v>2.8323469025775781E-3</v>
      </c>
      <c r="H201">
        <v>2.850983592733843E-3</v>
      </c>
      <c r="I201">
        <v>2.8698125987939218E-3</v>
      </c>
      <c r="J201">
        <v>2.8888369130187601E-3</v>
      </c>
      <c r="K201">
        <v>2.8931261906759141E-3</v>
      </c>
      <c r="L201">
        <v>2.897415974246048E-3</v>
      </c>
      <c r="M201">
        <f t="shared" si="451"/>
        <v>2.849453791228836E-3</v>
      </c>
      <c r="N201">
        <f t="shared" si="451"/>
        <v>2.8278654338284772E-3</v>
      </c>
      <c r="O201">
        <f t="shared" si="451"/>
        <v>2.8064406366082061E-3</v>
      </c>
      <c r="P201">
        <f t="shared" si="451"/>
        <v>2.7851781603846974E-3</v>
      </c>
      <c r="Q201">
        <f t="shared" si="451"/>
        <v>2.7640767753630687E-3</v>
      </c>
      <c r="R201">
        <f t="shared" si="451"/>
        <v>2.7431352610657496E-3</v>
      </c>
      <c r="S201">
        <f t="shared" si="451"/>
        <v>2.7223524062618908E-3</v>
      </c>
      <c r="T201">
        <f t="shared" si="451"/>
        <v>2.7017270088973088E-3</v>
      </c>
      <c r="U201">
        <f t="shared" si="451"/>
        <v>2.6812578760249612E-3</v>
      </c>
      <c r="V201">
        <f t="shared" si="451"/>
        <v>2.6609438237359465E-3</v>
      </c>
      <c r="W201">
        <f t="shared" si="451"/>
        <v>2.6407836770910289E-3</v>
      </c>
      <c r="X201">
        <f t="shared" si="451"/>
        <v>2.6207762700526825E-3</v>
      </c>
      <c r="Y201">
        <f t="shared" si="451"/>
        <v>2.6009204454176468E-3</v>
      </c>
      <c r="Z201">
        <f t="shared" si="452"/>
        <v>2.4467958469727631E-3</v>
      </c>
      <c r="AA201">
        <f t="shared" si="452"/>
        <v>2.301804319817179E-3</v>
      </c>
      <c r="AB201">
        <f t="shared" si="452"/>
        <v>2.1654046590295706E-3</v>
      </c>
      <c r="AC201">
        <f t="shared" si="452"/>
        <v>2.0370877302547563E-3</v>
      </c>
      <c r="AD201">
        <f t="shared" si="452"/>
        <v>1.916374569275279E-3</v>
      </c>
      <c r="AE201">
        <f t="shared" si="452"/>
        <v>1.8028145941980285E-3</v>
      </c>
      <c r="AF201">
        <f t="shared" si="452"/>
        <v>1.6959839235825994E-3</v>
      </c>
      <c r="AG201">
        <f t="shared" si="452"/>
        <v>1.595483794233517E-3</v>
      </c>
      <c r="AH201">
        <f t="shared" si="452"/>
        <v>1.5009390727504751E-3</v>
      </c>
      <c r="AI201">
        <f t="shared" si="452"/>
        <v>1.4119968552807065E-3</v>
      </c>
      <c r="AJ201">
        <f t="shared" si="452"/>
        <v>1.3283251502468247E-3</v>
      </c>
      <c r="AK201">
        <f t="shared" si="452"/>
        <v>1.2496116391332015E-3</v>
      </c>
      <c r="AL201">
        <f t="shared" si="452"/>
        <v>1.1755625107053107E-3</v>
      </c>
      <c r="AM201">
        <f t="shared" si="452"/>
        <v>1.105901364310569E-3</v>
      </c>
      <c r="AN201">
        <f t="shared" si="452"/>
        <v>1.0403681781670589E-3</v>
      </c>
      <c r="AO201">
        <f t="shared" si="384"/>
        <v>1.0403681781670589E-3</v>
      </c>
      <c r="AP201">
        <f t="shared" ref="AP201:BH201" si="455">AO201</f>
        <v>1.0403681781670589E-3</v>
      </c>
      <c r="AQ201">
        <f t="shared" si="455"/>
        <v>1.0403681781670589E-3</v>
      </c>
      <c r="AR201">
        <f t="shared" si="455"/>
        <v>1.0403681781670589E-3</v>
      </c>
      <c r="AS201">
        <f t="shared" si="455"/>
        <v>1.0403681781670589E-3</v>
      </c>
      <c r="AT201">
        <f t="shared" si="455"/>
        <v>1.0403681781670589E-3</v>
      </c>
      <c r="AU201">
        <f t="shared" si="455"/>
        <v>1.0403681781670589E-3</v>
      </c>
      <c r="AV201">
        <f t="shared" si="455"/>
        <v>1.0403681781670589E-3</v>
      </c>
      <c r="AW201">
        <f t="shared" si="455"/>
        <v>1.0403681781670589E-3</v>
      </c>
      <c r="AX201">
        <f t="shared" si="455"/>
        <v>1.0403681781670589E-3</v>
      </c>
      <c r="AY201">
        <f t="shared" si="455"/>
        <v>1.0403681781670589E-3</v>
      </c>
      <c r="AZ201">
        <f t="shared" si="455"/>
        <v>1.0403681781670589E-3</v>
      </c>
      <c r="BA201">
        <f t="shared" si="455"/>
        <v>1.0403681781670589E-3</v>
      </c>
      <c r="BB201">
        <f t="shared" si="455"/>
        <v>1.0403681781670589E-3</v>
      </c>
      <c r="BC201">
        <f t="shared" si="455"/>
        <v>1.0403681781670589E-3</v>
      </c>
      <c r="BD201">
        <f t="shared" si="455"/>
        <v>1.0403681781670589E-3</v>
      </c>
      <c r="BE201">
        <f t="shared" si="455"/>
        <v>1.0403681781670589E-3</v>
      </c>
      <c r="BF201">
        <f t="shared" si="455"/>
        <v>1.0403681781670589E-3</v>
      </c>
      <c r="BG201">
        <f t="shared" si="455"/>
        <v>1.0403681781670589E-3</v>
      </c>
      <c r="BH201">
        <f t="shared" si="455"/>
        <v>1.0403681781670589E-3</v>
      </c>
      <c r="BK201">
        <f t="shared" si="454"/>
        <v>2.8931261906759141E-3</v>
      </c>
      <c r="BL201">
        <f t="shared" si="357"/>
        <v>2.6009204454176468E-3</v>
      </c>
      <c r="BM201">
        <f t="shared" si="358"/>
        <v>1.0403681781670589E-3</v>
      </c>
      <c r="BN201">
        <f>INDEX($N$7:$N$30,MATCH(BP201,$H$7:$H$30,0))</f>
        <v>0.10100000000000001</v>
      </c>
      <c r="BO201">
        <f>INDEX($M$7:$M$30,MATCH(BP201,$H$7:$H$30,0))</f>
        <v>0.6</v>
      </c>
      <c r="BP201" t="str">
        <f t="shared" si="352"/>
        <v>-BUS-Total</v>
      </c>
    </row>
    <row r="202" spans="1:68" hidden="1" x14ac:dyDescent="0.25">
      <c r="A202" t="str">
        <f t="shared" si="347"/>
        <v>passenger-BUS-PHEVD</v>
      </c>
      <c r="B202" s="1">
        <v>168</v>
      </c>
      <c r="C202" t="s">
        <v>5</v>
      </c>
      <c r="D202" t="s">
        <v>27</v>
      </c>
      <c r="E202" t="s">
        <v>34</v>
      </c>
      <c r="F202" t="s">
        <v>37</v>
      </c>
      <c r="G202">
        <v>9.7549592710153718E-2</v>
      </c>
      <c r="H202">
        <v>9.9763992180833622E-2</v>
      </c>
      <c r="I202">
        <v>0.1020012425028205</v>
      </c>
      <c r="J202">
        <v>0.10426169921462369</v>
      </c>
      <c r="K202">
        <v>0.10591208233274051</v>
      </c>
      <c r="L202">
        <v>0.1075626601107296</v>
      </c>
      <c r="M202">
        <f t="shared" si="451"/>
        <v>0.10431331530321572</v>
      </c>
      <c r="N202">
        <f t="shared" si="451"/>
        <v>0.10352300484465903</v>
      </c>
      <c r="O202">
        <f t="shared" si="451"/>
        <v>0.10273868202650173</v>
      </c>
      <c r="P202">
        <f t="shared" si="451"/>
        <v>0.10196030148449849</v>
      </c>
      <c r="Q202">
        <f t="shared" si="451"/>
        <v>0.10118781819809766</v>
      </c>
      <c r="R202">
        <f t="shared" si="451"/>
        <v>0.10042118748783757</v>
      </c>
      <c r="S202">
        <f t="shared" si="451"/>
        <v>9.9660365012762098E-2</v>
      </c>
      <c r="T202">
        <f t="shared" si="451"/>
        <v>9.8905306767856194E-2</v>
      </c>
      <c r="U202">
        <f t="shared" si="451"/>
        <v>9.8155969081500594E-2</v>
      </c>
      <c r="V202">
        <f t="shared" si="451"/>
        <v>9.7412308612945961E-2</v>
      </c>
      <c r="W202">
        <f t="shared" si="451"/>
        <v>9.6674282349806101E-2</v>
      </c>
      <c r="X202">
        <f t="shared" si="451"/>
        <v>9.5941847605570146E-2</v>
      </c>
      <c r="Y202">
        <f t="shared" si="451"/>
        <v>9.5214962017133711E-2</v>
      </c>
      <c r="Z202">
        <f t="shared" si="452"/>
        <v>8.9572741082352622E-2</v>
      </c>
      <c r="AA202">
        <f t="shared" si="452"/>
        <v>8.4264865258911845E-2</v>
      </c>
      <c r="AB202">
        <f t="shared" si="452"/>
        <v>7.9271522020012197E-2</v>
      </c>
      <c r="AC202">
        <f t="shared" si="452"/>
        <v>7.4574072883890202E-2</v>
      </c>
      <c r="AD202">
        <f t="shared" si="452"/>
        <v>7.0154983842593721E-2</v>
      </c>
      <c r="AE202">
        <f t="shared" si="452"/>
        <v>6.5997759913389367E-2</v>
      </c>
      <c r="AF202">
        <f t="shared" si="452"/>
        <v>6.2086883568503844E-2</v>
      </c>
      <c r="AG202">
        <f t="shared" si="452"/>
        <v>5.8407756813378002E-2</v>
      </c>
      <c r="AH202">
        <f t="shared" si="452"/>
        <v>5.4946646697231094E-2</v>
      </c>
      <c r="AI202">
        <f t="shared" si="452"/>
        <v>5.1690634052544537E-2</v>
      </c>
      <c r="AJ202">
        <f t="shared" si="452"/>
        <v>4.8627565272126465E-2</v>
      </c>
      <c r="AK202">
        <f t="shared" si="452"/>
        <v>4.5746006943757286E-2</v>
      </c>
      <c r="AL202">
        <f t="shared" si="452"/>
        <v>4.3035203173082438E-2</v>
      </c>
      <c r="AM202">
        <f t="shared" si="452"/>
        <v>4.0485035435452822E-2</v>
      </c>
      <c r="AN202">
        <f t="shared" si="452"/>
        <v>3.808598480685349E-2</v>
      </c>
      <c r="AO202">
        <f t="shared" si="384"/>
        <v>3.808598480685349E-2</v>
      </c>
      <c r="AP202">
        <f t="shared" ref="AP202:BH202" si="456">AO202</f>
        <v>3.808598480685349E-2</v>
      </c>
      <c r="AQ202">
        <f t="shared" si="456"/>
        <v>3.808598480685349E-2</v>
      </c>
      <c r="AR202">
        <f t="shared" si="456"/>
        <v>3.808598480685349E-2</v>
      </c>
      <c r="AS202">
        <f t="shared" si="456"/>
        <v>3.808598480685349E-2</v>
      </c>
      <c r="AT202">
        <f t="shared" si="456"/>
        <v>3.808598480685349E-2</v>
      </c>
      <c r="AU202">
        <f t="shared" si="456"/>
        <v>3.808598480685349E-2</v>
      </c>
      <c r="AV202">
        <f t="shared" si="456"/>
        <v>3.808598480685349E-2</v>
      </c>
      <c r="AW202">
        <f t="shared" si="456"/>
        <v>3.808598480685349E-2</v>
      </c>
      <c r="AX202">
        <f t="shared" si="456"/>
        <v>3.808598480685349E-2</v>
      </c>
      <c r="AY202">
        <f t="shared" si="456"/>
        <v>3.808598480685349E-2</v>
      </c>
      <c r="AZ202">
        <f t="shared" si="456"/>
        <v>3.808598480685349E-2</v>
      </c>
      <c r="BA202">
        <f t="shared" si="456"/>
        <v>3.808598480685349E-2</v>
      </c>
      <c r="BB202">
        <f t="shared" si="456"/>
        <v>3.808598480685349E-2</v>
      </c>
      <c r="BC202">
        <f t="shared" si="456"/>
        <v>3.808598480685349E-2</v>
      </c>
      <c r="BD202">
        <f t="shared" si="456"/>
        <v>3.808598480685349E-2</v>
      </c>
      <c r="BE202">
        <f t="shared" si="456"/>
        <v>3.808598480685349E-2</v>
      </c>
      <c r="BF202">
        <f t="shared" si="456"/>
        <v>3.808598480685349E-2</v>
      </c>
      <c r="BG202">
        <f t="shared" si="456"/>
        <v>3.808598480685349E-2</v>
      </c>
      <c r="BH202">
        <f t="shared" si="456"/>
        <v>3.808598480685349E-2</v>
      </c>
      <c r="BK202">
        <f t="shared" si="454"/>
        <v>0.10591208233274051</v>
      </c>
      <c r="BL202">
        <f t="shared" si="357"/>
        <v>9.5214962017133711E-2</v>
      </c>
      <c r="BM202">
        <f t="shared" si="358"/>
        <v>3.808598480685349E-2</v>
      </c>
      <c r="BN202">
        <f>INDEX($N$7:$N$30,MATCH(BP202,$H$7:$H$30,0))</f>
        <v>0.10100000000000001</v>
      </c>
      <c r="BO202">
        <f>INDEX($M$7:$M$30,MATCH(BP202,$H$7:$H$30,0))</f>
        <v>0.6</v>
      </c>
      <c r="BP202" t="str">
        <f t="shared" si="352"/>
        <v>-BUS-Total</v>
      </c>
    </row>
    <row r="203" spans="1:68" hidden="1" x14ac:dyDescent="0.25">
      <c r="A203" t="str">
        <f t="shared" si="347"/>
        <v>passenger-LT-BEV</v>
      </c>
      <c r="B203" s="1">
        <v>169</v>
      </c>
      <c r="C203" t="s">
        <v>5</v>
      </c>
      <c r="D203" t="s">
        <v>27</v>
      </c>
      <c r="E203" t="s">
        <v>33</v>
      </c>
      <c r="F203" t="s">
        <v>29</v>
      </c>
      <c r="G203">
        <v>3.7434564849138208E-2</v>
      </c>
      <c r="H203">
        <f t="shared" ref="H203:L203" si="457">IF(G203=0,0.0000001,$G203)*((INDEX($S$7:$S$29,MATCH($A203,$H$7:$H$29,0))/($G203+0.00001))^((H$33-$G$33)/($Y$33-$G$33)))</f>
        <v>4.2699342663000038E-2</v>
      </c>
      <c r="I203">
        <f t="shared" si="457"/>
        <v>4.8704556102093129E-2</v>
      </c>
      <c r="J203">
        <f t="shared" si="457"/>
        <v>5.5554339649295022E-2</v>
      </c>
      <c r="K203">
        <f t="shared" si="457"/>
        <v>6.3367473207226202E-2</v>
      </c>
      <c r="L203">
        <f t="shared" si="457"/>
        <v>7.2279441822498333E-2</v>
      </c>
      <c r="M203">
        <f>IF(L203=0,0.0000001,$G203)*((INDEX($S$7:$S$29,MATCH($A203,$H$7:$H$29,0))/($G203+0.00001))^((M$33-$G$33)/($Y$33-$G$33)))</f>
        <v>8.24447850885138E-2</v>
      </c>
      <c r="N203">
        <f t="shared" ref="N203:Y203" si="458">IF(M203=0,0.0000001,$G203)*((INDEX($S$7:$S$29,MATCH($A203,$H$7:$H$29,0))/($G203+0.00001))^((N$33-$G$33)/($Y$33-$G$33)))</f>
        <v>9.403977696705855E-2</v>
      </c>
      <c r="O203">
        <f t="shared" si="458"/>
        <v>0.10726548249861576</v>
      </c>
      <c r="P203">
        <f t="shared" si="458"/>
        <v>0.12235124440683513</v>
      </c>
      <c r="Q203">
        <f t="shared" si="458"/>
        <v>0.13955866005724898</v>
      </c>
      <c r="R203">
        <f t="shared" si="458"/>
        <v>0.15918611773340266</v>
      </c>
      <c r="S203">
        <f t="shared" si="458"/>
        <v>0.18157397089251073</v>
      </c>
      <c r="T203">
        <f t="shared" si="458"/>
        <v>0.20711044012574911</v>
      </c>
      <c r="U203">
        <f t="shared" si="458"/>
        <v>0.23623834516718584</v>
      </c>
      <c r="V203">
        <f t="shared" si="458"/>
        <v>0.26946278368896198</v>
      </c>
      <c r="W203">
        <f t="shared" si="458"/>
        <v>0.30735989003824965</v>
      </c>
      <c r="X203">
        <f t="shared" si="458"/>
        <v>0.3505868257984403</v>
      </c>
      <c r="Y203">
        <f t="shared" si="458"/>
        <v>0.39989317541768432</v>
      </c>
      <c r="Z203">
        <f t="shared" ref="Z203:AN203" si="459">IF(Y203=0,0.0000001,$Y203)*((INDEX($T$7:$T$29,MATCH($A203,$H$7:$H$28,0))/IF(Y203=0,0.0000001,$Y203))^((Z$33-$Y$33)/($AN$33-$Y$33)))</f>
        <v>0.41305569730818825</v>
      </c>
      <c r="AA203">
        <f t="shared" si="459"/>
        <v>0.42665146485820382</v>
      </c>
      <c r="AB203">
        <f t="shared" si="459"/>
        <v>0.4406947383898065</v>
      </c>
      <c r="AC203">
        <f t="shared" si="459"/>
        <v>0.45520024760492883</v>
      </c>
      <c r="AD203">
        <f t="shared" si="459"/>
        <v>0.47018320703504302</v>
      </c>
      <c r="AE203">
        <f t="shared" si="459"/>
        <v>0.48565933199937128</v>
      </c>
      <c r="AF203">
        <f t="shared" si="459"/>
        <v>0.5016448550883621</v>
      </c>
      <c r="AG203">
        <f t="shared" si="459"/>
        <v>0.51815654318972215</v>
      </c>
      <c r="AH203">
        <f t="shared" si="459"/>
        <v>0.53521171507486109</v>
      </c>
      <c r="AI203">
        <f t="shared" si="459"/>
        <v>0.55282825956419579</v>
      </c>
      <c r="AJ203">
        <f t="shared" si="459"/>
        <v>0.57102465429036897</v>
      </c>
      <c r="AK203">
        <f t="shared" si="459"/>
        <v>0.58981998507905753</v>
      </c>
      <c r="AL203">
        <f t="shared" si="459"/>
        <v>0.60923396596770585</v>
      </c>
      <c r="AM203">
        <f t="shared" si="459"/>
        <v>0.62928695988317518</v>
      </c>
      <c r="AN203">
        <f t="shared" si="459"/>
        <v>0.65</v>
      </c>
      <c r="AO203">
        <f t="shared" si="384"/>
        <v>0.65</v>
      </c>
      <c r="AP203">
        <f t="shared" ref="AP203:BH203" si="460">AO203</f>
        <v>0.65</v>
      </c>
      <c r="AQ203">
        <f t="shared" si="460"/>
        <v>0.65</v>
      </c>
      <c r="AR203">
        <f t="shared" si="460"/>
        <v>0.65</v>
      </c>
      <c r="AS203">
        <f t="shared" si="460"/>
        <v>0.65</v>
      </c>
      <c r="AT203">
        <f t="shared" si="460"/>
        <v>0.65</v>
      </c>
      <c r="AU203">
        <f t="shared" si="460"/>
        <v>0.65</v>
      </c>
      <c r="AV203">
        <f t="shared" si="460"/>
        <v>0.65</v>
      </c>
      <c r="AW203">
        <f t="shared" si="460"/>
        <v>0.65</v>
      </c>
      <c r="AX203">
        <f t="shared" si="460"/>
        <v>0.65</v>
      </c>
      <c r="AY203">
        <f t="shared" si="460"/>
        <v>0.65</v>
      </c>
      <c r="AZ203">
        <f t="shared" si="460"/>
        <v>0.65</v>
      </c>
      <c r="BA203">
        <f t="shared" si="460"/>
        <v>0.65</v>
      </c>
      <c r="BB203">
        <f t="shared" si="460"/>
        <v>0.65</v>
      </c>
      <c r="BC203">
        <f t="shared" si="460"/>
        <v>0.65</v>
      </c>
      <c r="BD203">
        <f t="shared" si="460"/>
        <v>0.65</v>
      </c>
      <c r="BE203">
        <f t="shared" si="460"/>
        <v>0.65</v>
      </c>
      <c r="BF203">
        <f t="shared" si="460"/>
        <v>0.65</v>
      </c>
      <c r="BG203">
        <f t="shared" si="460"/>
        <v>0.65</v>
      </c>
      <c r="BH203">
        <f t="shared" si="460"/>
        <v>0.65</v>
      </c>
      <c r="BK203">
        <f t="shared" si="454"/>
        <v>6.3367473207226202E-2</v>
      </c>
      <c r="BL203">
        <f t="shared" si="357"/>
        <v>3.1683736603613101E-2</v>
      </c>
      <c r="BM203">
        <f t="shared" si="358"/>
        <v>4.7525604905419624E-3</v>
      </c>
      <c r="BN203">
        <f>INDEX($S$7:$S$30,MATCH(BP203,$H$7:$H$30,0))</f>
        <v>0.5</v>
      </c>
      <c r="BO203">
        <f>INDEX($T$7:$T$30,MATCH(BP203,$H$7:$H$30,0))</f>
        <v>0.85000000000000009</v>
      </c>
      <c r="BP203" t="str">
        <f t="shared" si="352"/>
        <v>-LT-Total</v>
      </c>
    </row>
    <row r="204" spans="1:68" hidden="1" x14ac:dyDescent="0.25">
      <c r="A204" t="str">
        <f t="shared" si="347"/>
        <v>passenger-LT-CNG</v>
      </c>
      <c r="B204" s="1">
        <v>170</v>
      </c>
      <c r="C204" t="s">
        <v>5</v>
      </c>
      <c r="D204" t="s">
        <v>27</v>
      </c>
      <c r="E204" t="s">
        <v>33</v>
      </c>
      <c r="F204" t="s">
        <v>45</v>
      </c>
      <c r="G204">
        <v>6.7236637214495423E-2</v>
      </c>
      <c r="H204">
        <v>7.1802716412560655E-2</v>
      </c>
      <c r="I204">
        <v>7.6366971029585673E-2</v>
      </c>
      <c r="J204">
        <v>8.0929402158991387E-2</v>
      </c>
      <c r="K204">
        <v>8.4910303296907824E-2</v>
      </c>
      <c r="L204">
        <v>8.8891643085344349E-2</v>
      </c>
      <c r="M204">
        <f t="shared" ref="M204:Y205" si="461">($K204*(($BL204/($K204))^((M$33-$K$33)/($BL$33-$K$33))))</f>
        <v>8.440400418277258E-2</v>
      </c>
      <c r="N204">
        <f t="shared" si="461"/>
        <v>8.4151987854396579E-2</v>
      </c>
      <c r="O204">
        <f t="shared" si="461"/>
        <v>8.39007240048915E-2</v>
      </c>
      <c r="P204">
        <f t="shared" si="461"/>
        <v>8.3650210387480481E-2</v>
      </c>
      <c r="Q204">
        <f t="shared" si="461"/>
        <v>8.3400444762095183E-2</v>
      </c>
      <c r="R204">
        <f t="shared" si="461"/>
        <v>8.3151424895355749E-2</v>
      </c>
      <c r="S204">
        <f t="shared" si="461"/>
        <v>8.2903148560550796E-2</v>
      </c>
      <c r="T204">
        <f t="shared" si="461"/>
        <v>8.265561353761755E-2</v>
      </c>
      <c r="U204">
        <f t="shared" si="461"/>
        <v>8.2408817613121979E-2</v>
      </c>
      <c r="V204">
        <f t="shared" si="461"/>
        <v>8.216275858023897E-2</v>
      </c>
      <c r="W204">
        <f t="shared" si="461"/>
        <v>8.1917434238732642E-2</v>
      </c>
      <c r="X204">
        <f t="shared" si="461"/>
        <v>8.1672842394936662E-2</v>
      </c>
      <c r="Y204">
        <f t="shared" si="461"/>
        <v>8.1428980861734598E-2</v>
      </c>
      <c r="Z204">
        <f t="shared" ref="Z204:AN205" si="462">($Y204*(($BM204/($Y204))^((Z$33-$Y$33)/($BM$33-$Y$33))))</f>
        <v>7.7091976043336799E-2</v>
      </c>
      <c r="AA204">
        <f t="shared" si="462"/>
        <v>7.2985965283758725E-2</v>
      </c>
      <c r="AB204">
        <f t="shared" si="462"/>
        <v>6.9098645563417896E-2</v>
      </c>
      <c r="AC204">
        <f t="shared" si="462"/>
        <v>6.5418369136255441E-2</v>
      </c>
      <c r="AD204">
        <f t="shared" si="462"/>
        <v>6.1934108629085168E-2</v>
      </c>
      <c r="AE204">
        <f t="shared" si="462"/>
        <v>5.8635423999793178E-2</v>
      </c>
      <c r="AF204">
        <f t="shared" si="462"/>
        <v>5.5512431255383139E-2</v>
      </c>
      <c r="AG204">
        <f t="shared" si="462"/>
        <v>5.2555772836135856E-2</v>
      </c>
      <c r="AH204">
        <f t="shared" si="462"/>
        <v>4.9756589577143934E-2</v>
      </c>
      <c r="AI204">
        <f t="shared" si="462"/>
        <v>4.7106494163208557E-2</v>
      </c>
      <c r="AJ204">
        <f t="shared" si="462"/>
        <v>4.459754599756021E-2</v>
      </c>
      <c r="AK204">
        <f t="shared" si="462"/>
        <v>4.2222227409101379E-2</v>
      </c>
      <c r="AL204">
        <f t="shared" si="462"/>
        <v>3.9973421126879911E-2</v>
      </c>
      <c r="AM204">
        <f t="shared" si="462"/>
        <v>3.784438895429882E-2</v>
      </c>
      <c r="AN204">
        <f t="shared" si="462"/>
        <v>3.5828751579163216E-2</v>
      </c>
      <c r="AO204">
        <f t="shared" si="384"/>
        <v>3.5828751579163216E-2</v>
      </c>
      <c r="AP204">
        <f t="shared" ref="AP204:BH204" si="463">AO204</f>
        <v>3.5828751579163216E-2</v>
      </c>
      <c r="AQ204">
        <f t="shared" si="463"/>
        <v>3.5828751579163216E-2</v>
      </c>
      <c r="AR204">
        <f t="shared" si="463"/>
        <v>3.5828751579163216E-2</v>
      </c>
      <c r="AS204">
        <f t="shared" si="463"/>
        <v>3.5828751579163216E-2</v>
      </c>
      <c r="AT204">
        <f t="shared" si="463"/>
        <v>3.5828751579163216E-2</v>
      </c>
      <c r="AU204">
        <f t="shared" si="463"/>
        <v>3.5828751579163216E-2</v>
      </c>
      <c r="AV204">
        <f t="shared" si="463"/>
        <v>3.5828751579163216E-2</v>
      </c>
      <c r="AW204">
        <f t="shared" si="463"/>
        <v>3.5828751579163216E-2</v>
      </c>
      <c r="AX204">
        <f t="shared" si="463"/>
        <v>3.5828751579163216E-2</v>
      </c>
      <c r="AY204">
        <f t="shared" si="463"/>
        <v>3.5828751579163216E-2</v>
      </c>
      <c r="AZ204">
        <f t="shared" si="463"/>
        <v>3.5828751579163216E-2</v>
      </c>
      <c r="BA204">
        <f t="shared" si="463"/>
        <v>3.5828751579163216E-2</v>
      </c>
      <c r="BB204">
        <f t="shared" si="463"/>
        <v>3.5828751579163216E-2</v>
      </c>
      <c r="BC204">
        <f t="shared" si="463"/>
        <v>3.5828751579163216E-2</v>
      </c>
      <c r="BD204">
        <f t="shared" si="463"/>
        <v>3.5828751579163216E-2</v>
      </c>
      <c r="BE204">
        <f t="shared" si="463"/>
        <v>3.5828751579163216E-2</v>
      </c>
      <c r="BF204">
        <f t="shared" si="463"/>
        <v>3.5828751579163216E-2</v>
      </c>
      <c r="BG204">
        <f t="shared" si="463"/>
        <v>3.5828751579163216E-2</v>
      </c>
      <c r="BH204">
        <f t="shared" si="463"/>
        <v>3.5828751579163216E-2</v>
      </c>
      <c r="BK204">
        <f t="shared" si="454"/>
        <v>8.4910303296907824E-2</v>
      </c>
      <c r="BL204">
        <f t="shared" si="357"/>
        <v>8.1428980861734598E-2</v>
      </c>
      <c r="BM204">
        <f t="shared" si="358"/>
        <v>3.5828751579163216E-2</v>
      </c>
      <c r="BN204">
        <f>INDEX($N$7:$N$30,MATCH(BP204,$H$7:$H$30,0))</f>
        <v>4.1000000000000002E-2</v>
      </c>
      <c r="BO204">
        <f>INDEX($M$7:$M$30,MATCH(BP204,$H$7:$H$30,0))</f>
        <v>0.56000000000000005</v>
      </c>
      <c r="BP204" t="str">
        <f t="shared" si="352"/>
        <v>-LT-Total</v>
      </c>
    </row>
    <row r="205" spans="1:68" hidden="1" x14ac:dyDescent="0.25">
      <c r="A205" t="str">
        <f t="shared" si="347"/>
        <v>passenger-LT-D</v>
      </c>
      <c r="B205" s="1">
        <v>171</v>
      </c>
      <c r="C205" t="s">
        <v>5</v>
      </c>
      <c r="D205" t="s">
        <v>27</v>
      </c>
      <c r="E205" t="s">
        <v>33</v>
      </c>
      <c r="F205" t="s">
        <v>46</v>
      </c>
      <c r="G205">
        <v>0.55277955118327782</v>
      </c>
      <c r="H205">
        <v>0.53862471537028433</v>
      </c>
      <c r="I205">
        <v>0.5244755357546389</v>
      </c>
      <c r="J205">
        <v>0.51033200894673936</v>
      </c>
      <c r="K205">
        <v>0.49803405670647261</v>
      </c>
      <c r="L205">
        <v>0.48573474937022132</v>
      </c>
      <c r="M205">
        <f t="shared" si="461"/>
        <v>0.49506440294327786</v>
      </c>
      <c r="N205">
        <f t="shared" si="461"/>
        <v>0.49358622291677995</v>
      </c>
      <c r="O205">
        <f t="shared" si="461"/>
        <v>0.49211245649016466</v>
      </c>
      <c r="P205">
        <f t="shared" si="461"/>
        <v>0.49064309048515636</v>
      </c>
      <c r="Q205">
        <f t="shared" si="461"/>
        <v>0.48917811176282744</v>
      </c>
      <c r="R205">
        <f t="shared" si="461"/>
        <v>0.48771750722348101</v>
      </c>
      <c r="S205">
        <f t="shared" si="461"/>
        <v>0.48626126380653367</v>
      </c>
      <c r="T205">
        <f t="shared" si="461"/>
        <v>0.48480936849039874</v>
      </c>
      <c r="U205">
        <f t="shared" si="461"/>
        <v>0.48336180829236997</v>
      </c>
      <c r="V205">
        <f t="shared" si="461"/>
        <v>0.4819185702685051</v>
      </c>
      <c r="W205">
        <f t="shared" si="461"/>
        <v>0.48047964151351041</v>
      </c>
      <c r="X205">
        <f t="shared" si="461"/>
        <v>0.47904500916062537</v>
      </c>
      <c r="Y205">
        <f t="shared" si="461"/>
        <v>0.47761466038150718</v>
      </c>
      <c r="Z205">
        <f t="shared" si="462"/>
        <v>0.45217633287831438</v>
      </c>
      <c r="AA205">
        <f t="shared" si="462"/>
        <v>0.42809288109364069</v>
      </c>
      <c r="AB205">
        <f t="shared" si="462"/>
        <v>0.40529214272780667</v>
      </c>
      <c r="AC205">
        <f t="shared" si="462"/>
        <v>0.3837057989314388</v>
      </c>
      <c r="AD205">
        <f t="shared" si="462"/>
        <v>0.36326916959871386</v>
      </c>
      <c r="AE205">
        <f t="shared" si="462"/>
        <v>0.3439210195635295</v>
      </c>
      <c r="AF205">
        <f t="shared" si="462"/>
        <v>0.32560337511789894</v>
      </c>
      <c r="AG205">
        <f t="shared" si="462"/>
        <v>0.30826135030279395</v>
      </c>
      <c r="AH205">
        <f t="shared" si="462"/>
        <v>0.2918429824509462</v>
      </c>
      <c r="AI205">
        <f t="shared" si="462"/>
        <v>0.27629907648883517</v>
      </c>
      <c r="AJ205">
        <f t="shared" si="462"/>
        <v>0.26158305753133826</v>
      </c>
      <c r="AK205">
        <f t="shared" si="462"/>
        <v>0.24765083132736562</v>
      </c>
      <c r="AL205">
        <f t="shared" si="462"/>
        <v>0.23446065213832787</v>
      </c>
      <c r="AM205">
        <f t="shared" si="462"/>
        <v>0.22197299765355386</v>
      </c>
      <c r="AN205">
        <f t="shared" si="462"/>
        <v>0.21015045056786313</v>
      </c>
      <c r="AO205">
        <f t="shared" si="384"/>
        <v>0.21015045056786313</v>
      </c>
      <c r="AP205">
        <f t="shared" ref="AP205:BH205" si="464">AO205</f>
        <v>0.21015045056786313</v>
      </c>
      <c r="AQ205">
        <f t="shared" si="464"/>
        <v>0.21015045056786313</v>
      </c>
      <c r="AR205">
        <f t="shared" si="464"/>
        <v>0.21015045056786313</v>
      </c>
      <c r="AS205">
        <f t="shared" si="464"/>
        <v>0.21015045056786313</v>
      </c>
      <c r="AT205">
        <f t="shared" si="464"/>
        <v>0.21015045056786313</v>
      </c>
      <c r="AU205">
        <f t="shared" si="464"/>
        <v>0.21015045056786313</v>
      </c>
      <c r="AV205">
        <f t="shared" si="464"/>
        <v>0.21015045056786313</v>
      </c>
      <c r="AW205">
        <f t="shared" si="464"/>
        <v>0.21015045056786313</v>
      </c>
      <c r="AX205">
        <f t="shared" si="464"/>
        <v>0.21015045056786313</v>
      </c>
      <c r="AY205">
        <f t="shared" si="464"/>
        <v>0.21015045056786313</v>
      </c>
      <c r="AZ205">
        <f t="shared" si="464"/>
        <v>0.21015045056786313</v>
      </c>
      <c r="BA205">
        <f t="shared" si="464"/>
        <v>0.21015045056786313</v>
      </c>
      <c r="BB205">
        <f t="shared" si="464"/>
        <v>0.21015045056786313</v>
      </c>
      <c r="BC205">
        <f t="shared" si="464"/>
        <v>0.21015045056786313</v>
      </c>
      <c r="BD205">
        <f t="shared" si="464"/>
        <v>0.21015045056786313</v>
      </c>
      <c r="BE205">
        <f t="shared" si="464"/>
        <v>0.21015045056786313</v>
      </c>
      <c r="BF205">
        <f t="shared" si="464"/>
        <v>0.21015045056786313</v>
      </c>
      <c r="BG205">
        <f t="shared" si="464"/>
        <v>0.21015045056786313</v>
      </c>
      <c r="BH205">
        <f t="shared" si="464"/>
        <v>0.21015045056786313</v>
      </c>
      <c r="BK205">
        <f t="shared" si="454"/>
        <v>0.49803405670647261</v>
      </c>
      <c r="BL205">
        <f t="shared" si="357"/>
        <v>0.47761466038150718</v>
      </c>
      <c r="BM205">
        <f t="shared" si="358"/>
        <v>0.21015045056786313</v>
      </c>
      <c r="BN205">
        <f>INDEX($N$7:$N$30,MATCH(BP205,$H$7:$H$30,0))</f>
        <v>4.1000000000000002E-2</v>
      </c>
      <c r="BO205">
        <f>INDEX($M$7:$M$30,MATCH(BP205,$H$7:$H$30,0))</f>
        <v>0.56000000000000005</v>
      </c>
      <c r="BP205" t="str">
        <f t="shared" si="352"/>
        <v>-LT-Total</v>
      </c>
    </row>
    <row r="206" spans="1:68" hidden="1" x14ac:dyDescent="0.25">
      <c r="A206" t="str">
        <f t="shared" si="347"/>
        <v>passenger-LT-FCEV</v>
      </c>
      <c r="B206" s="1">
        <v>172</v>
      </c>
      <c r="C206" t="s">
        <v>5</v>
      </c>
      <c r="D206" t="s">
        <v>27</v>
      </c>
      <c r="E206" t="s">
        <v>33</v>
      </c>
      <c r="F206" t="s">
        <v>30</v>
      </c>
      <c r="G206">
        <v>2.0992287406138641E-5</v>
      </c>
      <c r="H206">
        <f t="shared" ref="H206:L206" si="465">IF(G206=0,0.0000001,$G206)*((INDEX($S$7:$S$29,MATCH($A206,$H$7:$H$29,0))/($G206+0.00001))^((H$33-$G$33)/($Y$33-$G$33)))</f>
        <v>3.2884414786039451E-5</v>
      </c>
      <c r="I206">
        <f t="shared" si="465"/>
        <v>5.1513430380343756E-5</v>
      </c>
      <c r="J206">
        <f t="shared" si="465"/>
        <v>8.0695780259926696E-5</v>
      </c>
      <c r="K206">
        <f t="shared" si="465"/>
        <v>1.2640992657020017E-4</v>
      </c>
      <c r="L206">
        <f t="shared" si="465"/>
        <v>1.9802112928349449E-4</v>
      </c>
      <c r="M206">
        <f>IF(L206=0,0.0000001,$G206)*((INDEX($S$7:$S$29,MATCH($A206,$H$7:$H$29,0))/($G206+0.00001))^((M$33-$G$33)/($Y$33-$G$33)))</f>
        <v>3.1020006661371113E-4</v>
      </c>
      <c r="N206">
        <f t="shared" ref="N206:Y206" si="466">IF(M206=0,0.0000001,$G206)*((INDEX($S$7:$S$29,MATCH($A206,$H$7:$H$29,0))/($G206+0.00001))^((N$33-$G$33)/($Y$33-$G$33)))</f>
        <v>4.8592835358186854E-4</v>
      </c>
      <c r="O206">
        <f t="shared" si="466"/>
        <v>7.6120668635713449E-4</v>
      </c>
      <c r="P206">
        <f t="shared" si="466"/>
        <v>1.1924301495965016E-3</v>
      </c>
      <c r="Q206">
        <f t="shared" si="466"/>
        <v>1.8679416341853162E-3</v>
      </c>
      <c r="R206">
        <f t="shared" si="466"/>
        <v>2.9261302642369438E-3</v>
      </c>
      <c r="S206">
        <f t="shared" si="466"/>
        <v>4.5837825800256818E-3</v>
      </c>
      <c r="T206">
        <f t="shared" si="466"/>
        <v>7.1804946614111324E-3</v>
      </c>
      <c r="U206">
        <f t="shared" si="466"/>
        <v>1.1248243711913764E-2</v>
      </c>
      <c r="V206">
        <f t="shared" si="466"/>
        <v>1.7620371933783033E-2</v>
      </c>
      <c r="W206">
        <f t="shared" si="466"/>
        <v>2.7602309750454745E-2</v>
      </c>
      <c r="X206">
        <f t="shared" si="466"/>
        <v>4.3239013706589516E-2</v>
      </c>
      <c r="Y206">
        <f t="shared" si="466"/>
        <v>6.7733907894712869E-2</v>
      </c>
      <c r="Z206">
        <f t="shared" ref="Z206:AN206" si="467">IF(Y206=0,0.0000001,$Y206)*((INDEX($T$7:$T$29,MATCH($A206,$H$7:$H$28,0))/IF(Y206=0,0.0000001,$Y206))^((Z$33-$Y$33)/($AN$33-$Y$33)))</f>
        <v>7.2803857406683548E-2</v>
      </c>
      <c r="AA206">
        <f t="shared" si="467"/>
        <v>7.8253297617668471E-2</v>
      </c>
      <c r="AB206">
        <f t="shared" si="467"/>
        <v>8.4110633779100288E-2</v>
      </c>
      <c r="AC206">
        <f t="shared" si="467"/>
        <v>9.0406397303371716E-2</v>
      </c>
      <c r="AD206">
        <f t="shared" si="467"/>
        <v>9.717340490907099E-2</v>
      </c>
      <c r="AE206">
        <f t="shared" si="467"/>
        <v>0.10444692967839454</v>
      </c>
      <c r="AF206">
        <f t="shared" si="467"/>
        <v>0.1122648849183748</v>
      </c>
      <c r="AG206">
        <f t="shared" si="467"/>
        <v>0.12066802178430169</v>
      </c>
      <c r="AH206">
        <f t="shared" si="467"/>
        <v>0.12970014169545097</v>
      </c>
      <c r="AI206">
        <f t="shared" si="467"/>
        <v>0.13940832465033856</v>
      </c>
      <c r="AJ206">
        <f t="shared" si="467"/>
        <v>0.14984317463159594</v>
      </c>
      <c r="AK206">
        <f t="shared" si="467"/>
        <v>0.16105908337964114</v>
      </c>
      <c r="AL206">
        <f t="shared" si="467"/>
        <v>0.17311451391006819</v>
      </c>
      <c r="AM206">
        <f t="shared" si="467"/>
        <v>0.18607230525259164</v>
      </c>
      <c r="AN206">
        <f t="shared" si="467"/>
        <v>0.2</v>
      </c>
      <c r="AO206">
        <f t="shared" si="384"/>
        <v>0.2</v>
      </c>
      <c r="AP206">
        <f t="shared" ref="AP206:BH206" si="468">AO206</f>
        <v>0.2</v>
      </c>
      <c r="AQ206">
        <f t="shared" si="468"/>
        <v>0.2</v>
      </c>
      <c r="AR206">
        <f t="shared" si="468"/>
        <v>0.2</v>
      </c>
      <c r="AS206">
        <f t="shared" si="468"/>
        <v>0.2</v>
      </c>
      <c r="AT206">
        <f t="shared" si="468"/>
        <v>0.2</v>
      </c>
      <c r="AU206">
        <f t="shared" si="468"/>
        <v>0.2</v>
      </c>
      <c r="AV206">
        <f t="shared" si="468"/>
        <v>0.2</v>
      </c>
      <c r="AW206">
        <f t="shared" si="468"/>
        <v>0.2</v>
      </c>
      <c r="AX206">
        <f t="shared" si="468"/>
        <v>0.2</v>
      </c>
      <c r="AY206">
        <f t="shared" si="468"/>
        <v>0.2</v>
      </c>
      <c r="AZ206">
        <f t="shared" si="468"/>
        <v>0.2</v>
      </c>
      <c r="BA206">
        <f t="shared" si="468"/>
        <v>0.2</v>
      </c>
      <c r="BB206">
        <f t="shared" si="468"/>
        <v>0.2</v>
      </c>
      <c r="BC206">
        <f t="shared" si="468"/>
        <v>0.2</v>
      </c>
      <c r="BD206">
        <f t="shared" si="468"/>
        <v>0.2</v>
      </c>
      <c r="BE206">
        <f t="shared" si="468"/>
        <v>0.2</v>
      </c>
      <c r="BF206">
        <f t="shared" si="468"/>
        <v>0.2</v>
      </c>
      <c r="BG206">
        <f t="shared" si="468"/>
        <v>0.2</v>
      </c>
      <c r="BH206">
        <f t="shared" si="468"/>
        <v>0.2</v>
      </c>
      <c r="BK206">
        <f>G206</f>
        <v>2.0992287406138641E-5</v>
      </c>
      <c r="BL206">
        <f t="shared" si="357"/>
        <v>1.049614370306932E-5</v>
      </c>
      <c r="BM206">
        <f t="shared" si="358"/>
        <v>1.5744215554603972E-6</v>
      </c>
      <c r="BN206">
        <f>INDEX($S$7:$S$30,MATCH(BP206,$H$7:$H$30,0))</f>
        <v>0.5</v>
      </c>
      <c r="BO206">
        <f>INDEX($T$7:$T$30,MATCH(BP206,$H$7:$H$30,0))</f>
        <v>0.85000000000000009</v>
      </c>
      <c r="BP206" t="str">
        <f t="shared" si="352"/>
        <v>-LT-Total</v>
      </c>
    </row>
    <row r="207" spans="1:68" hidden="1" x14ac:dyDescent="0.25">
      <c r="A207" t="str">
        <f t="shared" si="347"/>
        <v>passenger-LT-G</v>
      </c>
      <c r="B207" s="1">
        <v>173</v>
      </c>
      <c r="C207" t="s">
        <v>5</v>
      </c>
      <c r="D207" t="s">
        <v>27</v>
      </c>
      <c r="E207" t="s">
        <v>33</v>
      </c>
      <c r="F207" t="s">
        <v>47</v>
      </c>
      <c r="G207">
        <v>0.32511686062741252</v>
      </c>
      <c r="H207">
        <v>0.33080457715989892</v>
      </c>
      <c r="I207">
        <v>0.3364900209110126</v>
      </c>
      <c r="J207">
        <v>0.34217319324276879</v>
      </c>
      <c r="K207">
        <v>0.34726991088897102</v>
      </c>
      <c r="L207">
        <v>0.35236719013611939</v>
      </c>
      <c r="M207">
        <f t="shared" ref="M207:Y209" si="469">($K207*(($BL207/($K207))^((M$33-$K$33)/($BL$33-$K$33))))</f>
        <v>0.34519922639695938</v>
      </c>
      <c r="N207">
        <f t="shared" si="469"/>
        <v>0.34416851887973765</v>
      </c>
      <c r="O207">
        <f t="shared" si="469"/>
        <v>0.34314088888385674</v>
      </c>
      <c r="P207">
        <f t="shared" si="469"/>
        <v>0.34211632722034935</v>
      </c>
      <c r="Q207">
        <f t="shared" si="469"/>
        <v>0.34109482472768499</v>
      </c>
      <c r="R207">
        <f t="shared" si="469"/>
        <v>0.34007637227168797</v>
      </c>
      <c r="S207">
        <f t="shared" si="469"/>
        <v>0.33906096074545572</v>
      </c>
      <c r="T207">
        <f t="shared" si="469"/>
        <v>0.33804858106927738</v>
      </c>
      <c r="U207">
        <f t="shared" si="469"/>
        <v>0.3370392241905526</v>
      </c>
      <c r="V207">
        <f t="shared" si="469"/>
        <v>0.3360328810837106</v>
      </c>
      <c r="W207">
        <f t="shared" si="469"/>
        <v>0.33502954275012936</v>
      </c>
      <c r="X207">
        <f t="shared" si="469"/>
        <v>0.33402920021805538</v>
      </c>
      <c r="Y207">
        <f t="shared" si="469"/>
        <v>0.33303184454252321</v>
      </c>
      <c r="Z207">
        <f t="shared" ref="Z207:AN209" si="470">($Y207*(($BM207/($Y207))^((Z$33-$Y$33)/($BM$33-$Y$33))))</f>
        <v>0.31529417056974762</v>
      </c>
      <c r="AA207">
        <f t="shared" si="470"/>
        <v>0.29850122630711934</v>
      </c>
      <c r="AB207">
        <f t="shared" si="470"/>
        <v>0.28260269432143914</v>
      </c>
      <c r="AC207">
        <f t="shared" si="470"/>
        <v>0.26755093714612316</v>
      </c>
      <c r="AD207">
        <f t="shared" si="470"/>
        <v>0.25330085454297874</v>
      </c>
      <c r="AE207">
        <f t="shared" si="470"/>
        <v>0.23980974836638871</v>
      </c>
      <c r="AF207">
        <f t="shared" si="470"/>
        <v>0.2270371946249905</v>
      </c>
      <c r="AG207">
        <f t="shared" si="470"/>
        <v>0.21494492235750326</v>
      </c>
      <c r="AH207">
        <f t="shared" si="470"/>
        <v>0.20349669895977307</v>
      </c>
      <c r="AI207">
        <f t="shared" si="470"/>
        <v>0.19265822161943688</v>
      </c>
      <c r="AJ207">
        <f t="shared" si="470"/>
        <v>0.18239701453290563</v>
      </c>
      <c r="AK207">
        <f t="shared" si="470"/>
        <v>0.17268233159669411</v>
      </c>
      <c r="AL207">
        <f t="shared" si="470"/>
        <v>0.16348506428152665</v>
      </c>
      <c r="AM207">
        <f t="shared" si="470"/>
        <v>0.15477765441317781</v>
      </c>
      <c r="AN207">
        <f t="shared" si="470"/>
        <v>0.14653401159871018</v>
      </c>
      <c r="AO207">
        <f t="shared" ref="AO207:AO238" si="471">AN207</f>
        <v>0.14653401159871018</v>
      </c>
      <c r="AP207">
        <f t="shared" ref="AP207:BH207" si="472">AO207</f>
        <v>0.14653401159871018</v>
      </c>
      <c r="AQ207">
        <f t="shared" si="472"/>
        <v>0.14653401159871018</v>
      </c>
      <c r="AR207">
        <f t="shared" si="472"/>
        <v>0.14653401159871018</v>
      </c>
      <c r="AS207">
        <f t="shared" si="472"/>
        <v>0.14653401159871018</v>
      </c>
      <c r="AT207">
        <f t="shared" si="472"/>
        <v>0.14653401159871018</v>
      </c>
      <c r="AU207">
        <f t="shared" si="472"/>
        <v>0.14653401159871018</v>
      </c>
      <c r="AV207">
        <f t="shared" si="472"/>
        <v>0.14653401159871018</v>
      </c>
      <c r="AW207">
        <f t="shared" si="472"/>
        <v>0.14653401159871018</v>
      </c>
      <c r="AX207">
        <f t="shared" si="472"/>
        <v>0.14653401159871018</v>
      </c>
      <c r="AY207">
        <f t="shared" si="472"/>
        <v>0.14653401159871018</v>
      </c>
      <c r="AZ207">
        <f t="shared" si="472"/>
        <v>0.14653401159871018</v>
      </c>
      <c r="BA207">
        <f t="shared" si="472"/>
        <v>0.14653401159871018</v>
      </c>
      <c r="BB207">
        <f t="shared" si="472"/>
        <v>0.14653401159871018</v>
      </c>
      <c r="BC207">
        <f t="shared" si="472"/>
        <v>0.14653401159871018</v>
      </c>
      <c r="BD207">
        <f t="shared" si="472"/>
        <v>0.14653401159871018</v>
      </c>
      <c r="BE207">
        <f t="shared" si="472"/>
        <v>0.14653401159871018</v>
      </c>
      <c r="BF207">
        <f t="shared" si="472"/>
        <v>0.14653401159871018</v>
      </c>
      <c r="BG207">
        <f t="shared" si="472"/>
        <v>0.14653401159871018</v>
      </c>
      <c r="BH207">
        <f t="shared" si="472"/>
        <v>0.14653401159871018</v>
      </c>
      <c r="BK207">
        <f t="shared" ref="BK207:BK212" si="473">K207</f>
        <v>0.34726991088897102</v>
      </c>
      <c r="BL207">
        <f t="shared" si="357"/>
        <v>0.33303184454252321</v>
      </c>
      <c r="BM207">
        <f t="shared" si="358"/>
        <v>0.14653401159871018</v>
      </c>
      <c r="BN207">
        <f>INDEX($N$7:$N$30,MATCH(BP207,$H$7:$H$30,0))</f>
        <v>4.1000000000000002E-2</v>
      </c>
      <c r="BO207">
        <f>INDEX($M$7:$M$30,MATCH(BP207,$H$7:$H$30,0))</f>
        <v>0.56000000000000005</v>
      </c>
      <c r="BP207" t="str">
        <f t="shared" si="352"/>
        <v>-LT-Total</v>
      </c>
    </row>
    <row r="208" spans="1:68" hidden="1" x14ac:dyDescent="0.25">
      <c r="A208" t="str">
        <f t="shared" si="347"/>
        <v>passenger-LT-LPG</v>
      </c>
      <c r="B208" s="1">
        <v>174</v>
      </c>
      <c r="C208" t="s">
        <v>5</v>
      </c>
      <c r="D208" t="s">
        <v>27</v>
      </c>
      <c r="E208" t="s">
        <v>33</v>
      </c>
      <c r="F208" t="s">
        <v>48</v>
      </c>
      <c r="G208">
        <v>6.5339266167022967E-3</v>
      </c>
      <c r="H208">
        <v>8.0570062521353823E-3</v>
      </c>
      <c r="I208">
        <v>9.5794772730208467E-3</v>
      </c>
      <c r="J208">
        <v>1.1101340044084539E-2</v>
      </c>
      <c r="K208">
        <v>1.2219005038712301E-2</v>
      </c>
      <c r="L208">
        <v>1.3336793187448679E-2</v>
      </c>
      <c r="M208">
        <f t="shared" si="469"/>
        <v>1.2146146137183216E-2</v>
      </c>
      <c r="N208">
        <f t="shared" si="469"/>
        <v>1.2109879763531289E-2</v>
      </c>
      <c r="O208">
        <f t="shared" si="469"/>
        <v>1.2073721675243542E-2</v>
      </c>
      <c r="P208">
        <f t="shared" si="469"/>
        <v>1.2037671548997878E-2</v>
      </c>
      <c r="Q208">
        <f t="shared" si="469"/>
        <v>1.2001729062437579E-2</v>
      </c>
      <c r="R208">
        <f t="shared" si="469"/>
        <v>1.1965893894168435E-2</v>
      </c>
      <c r="S208">
        <f t="shared" si="469"/>
        <v>1.1930165723755869E-2</v>
      </c>
      <c r="T208">
        <f t="shared" si="469"/>
        <v>1.189454423172206E-2</v>
      </c>
      <c r="U208">
        <f t="shared" si="469"/>
        <v>1.1859029099543101E-2</v>
      </c>
      <c r="V208">
        <f t="shared" si="469"/>
        <v>1.1823620009646143E-2</v>
      </c>
      <c r="W208">
        <f t="shared" si="469"/>
        <v>1.1788316645406556E-2</v>
      </c>
      <c r="X208">
        <f t="shared" si="469"/>
        <v>1.1753118691145099E-2</v>
      </c>
      <c r="Y208">
        <f t="shared" si="469"/>
        <v>1.1718025832125096E-2</v>
      </c>
      <c r="Z208">
        <f t="shared" si="470"/>
        <v>1.1093909774694264E-2</v>
      </c>
      <c r="AA208">
        <f t="shared" si="470"/>
        <v>1.0503034884224776E-2</v>
      </c>
      <c r="AB208">
        <f t="shared" si="470"/>
        <v>9.9436306964451292E-3</v>
      </c>
      <c r="AC208">
        <f t="shared" si="470"/>
        <v>9.4140210441264124E-3</v>
      </c>
      <c r="AD208">
        <f t="shared" si="470"/>
        <v>8.9126190347091384E-3</v>
      </c>
      <c r="AE208">
        <f t="shared" si="470"/>
        <v>8.4379222954276811E-3</v>
      </c>
      <c r="AF208">
        <f t="shared" si="470"/>
        <v>7.9885084716850695E-3</v>
      </c>
      <c r="AG208">
        <f t="shared" si="470"/>
        <v>7.5630309651897034E-3</v>
      </c>
      <c r="AH208">
        <f t="shared" si="470"/>
        <v>7.1602148990840128E-3</v>
      </c>
      <c r="AI208">
        <f t="shared" si="470"/>
        <v>6.7788532979751858E-3</v>
      </c>
      <c r="AJ208">
        <f t="shared" si="470"/>
        <v>6.4178034714220226E-3</v>
      </c>
      <c r="AK208">
        <f t="shared" si="470"/>
        <v>6.0759835900415912E-3</v>
      </c>
      <c r="AL208">
        <f t="shared" si="470"/>
        <v>5.7523694439765563E-3</v>
      </c>
      <c r="AM208">
        <f t="shared" si="470"/>
        <v>5.445991374010385E-3</v>
      </c>
      <c r="AN208">
        <f t="shared" si="470"/>
        <v>5.1559313661350414E-3</v>
      </c>
      <c r="AO208">
        <f t="shared" si="471"/>
        <v>5.1559313661350414E-3</v>
      </c>
      <c r="AP208">
        <f t="shared" ref="AP208:BH208" si="474">AO208</f>
        <v>5.1559313661350414E-3</v>
      </c>
      <c r="AQ208">
        <f t="shared" si="474"/>
        <v>5.1559313661350414E-3</v>
      </c>
      <c r="AR208">
        <f t="shared" si="474"/>
        <v>5.1559313661350414E-3</v>
      </c>
      <c r="AS208">
        <f t="shared" si="474"/>
        <v>5.1559313661350414E-3</v>
      </c>
      <c r="AT208">
        <f t="shared" si="474"/>
        <v>5.1559313661350414E-3</v>
      </c>
      <c r="AU208">
        <f t="shared" si="474"/>
        <v>5.1559313661350414E-3</v>
      </c>
      <c r="AV208">
        <f t="shared" si="474"/>
        <v>5.1559313661350414E-3</v>
      </c>
      <c r="AW208">
        <f t="shared" si="474"/>
        <v>5.1559313661350414E-3</v>
      </c>
      <c r="AX208">
        <f t="shared" si="474"/>
        <v>5.1559313661350414E-3</v>
      </c>
      <c r="AY208">
        <f t="shared" si="474"/>
        <v>5.1559313661350414E-3</v>
      </c>
      <c r="AZ208">
        <f t="shared" si="474"/>
        <v>5.1559313661350414E-3</v>
      </c>
      <c r="BA208">
        <f t="shared" si="474"/>
        <v>5.1559313661350414E-3</v>
      </c>
      <c r="BB208">
        <f t="shared" si="474"/>
        <v>5.1559313661350414E-3</v>
      </c>
      <c r="BC208">
        <f t="shared" si="474"/>
        <v>5.1559313661350414E-3</v>
      </c>
      <c r="BD208">
        <f t="shared" si="474"/>
        <v>5.1559313661350414E-3</v>
      </c>
      <c r="BE208">
        <f t="shared" si="474"/>
        <v>5.1559313661350414E-3</v>
      </c>
      <c r="BF208">
        <f t="shared" si="474"/>
        <v>5.1559313661350414E-3</v>
      </c>
      <c r="BG208">
        <f t="shared" si="474"/>
        <v>5.1559313661350414E-3</v>
      </c>
      <c r="BH208">
        <f t="shared" si="474"/>
        <v>5.1559313661350414E-3</v>
      </c>
      <c r="BK208">
        <f t="shared" si="473"/>
        <v>1.2219005038712301E-2</v>
      </c>
      <c r="BL208">
        <f t="shared" si="357"/>
        <v>1.1718025832125096E-2</v>
      </c>
      <c r="BM208">
        <f t="shared" si="358"/>
        <v>5.1559313661350414E-3</v>
      </c>
      <c r="BN208">
        <f>INDEX($N$7:$N$30,MATCH(BP208,$H$7:$H$30,0))</f>
        <v>4.1000000000000002E-2</v>
      </c>
      <c r="BO208">
        <f>INDEX($M$7:$M$30,MATCH(BP208,$H$7:$H$30,0))</f>
        <v>0.56000000000000005</v>
      </c>
      <c r="BP208" t="str">
        <f t="shared" si="352"/>
        <v>-LT-Total</v>
      </c>
    </row>
    <row r="209" spans="1:68" hidden="1" x14ac:dyDescent="0.25">
      <c r="A209" t="str">
        <f t="shared" si="347"/>
        <v>passenger-LT-PHEVG</v>
      </c>
      <c r="B209" s="1">
        <v>175</v>
      </c>
      <c r="C209" t="s">
        <v>5</v>
      </c>
      <c r="D209" t="s">
        <v>27</v>
      </c>
      <c r="E209" t="s">
        <v>33</v>
      </c>
      <c r="F209" t="s">
        <v>31</v>
      </c>
      <c r="G209">
        <v>1.087746722156766E-2</v>
      </c>
      <c r="H209">
        <v>1.195812752279128E-2</v>
      </c>
      <c r="I209">
        <v>1.303835599788772E-2</v>
      </c>
      <c r="J209">
        <v>1.411815290563841E-2</v>
      </c>
      <c r="K209">
        <v>1.5022975570267841E-2</v>
      </c>
      <c r="L209">
        <v>1.5927897936175609E-2</v>
      </c>
      <c r="M209">
        <f t="shared" si="469"/>
        <v>1.4933397286743103E-2</v>
      </c>
      <c r="N209">
        <f t="shared" si="469"/>
        <v>1.4888808644405286E-2</v>
      </c>
      <c r="O209">
        <f t="shared" si="469"/>
        <v>1.484435313634277E-2</v>
      </c>
      <c r="P209">
        <f t="shared" si="469"/>
        <v>1.4800030365038734E-2</v>
      </c>
      <c r="Q209">
        <f t="shared" si="469"/>
        <v>1.4755839934163279E-2</v>
      </c>
      <c r="R209">
        <f t="shared" si="469"/>
        <v>1.4711781448569881E-2</v>
      </c>
      <c r="S209">
        <f t="shared" si="469"/>
        <v>1.4667854514291857E-2</v>
      </c>
      <c r="T209">
        <f t="shared" si="469"/>
        <v>1.4624058738538842E-2</v>
      </c>
      <c r="U209">
        <f t="shared" si="469"/>
        <v>1.458039372969328E-2</v>
      </c>
      <c r="V209">
        <f t="shared" si="469"/>
        <v>1.4536859097306922E-2</v>
      </c>
      <c r="W209">
        <f t="shared" si="469"/>
        <v>1.4493454452097324E-2</v>
      </c>
      <c r="X209">
        <f t="shared" si="469"/>
        <v>1.4450179405944385E-2</v>
      </c>
      <c r="Y209">
        <f t="shared" si="469"/>
        <v>1.4407033571886859E-2</v>
      </c>
      <c r="Z209">
        <f t="shared" si="470"/>
        <v>1.3639697749199993E-2</v>
      </c>
      <c r="AA209">
        <f t="shared" si="470"/>
        <v>1.291323114930216E-2</v>
      </c>
      <c r="AB209">
        <f t="shared" si="470"/>
        <v>1.222545702855388E-2</v>
      </c>
      <c r="AC209">
        <f t="shared" si="470"/>
        <v>1.1574314579282855E-2</v>
      </c>
      <c r="AD209">
        <f t="shared" si="470"/>
        <v>1.0957852754895823E-2</v>
      </c>
      <c r="AE209">
        <f t="shared" si="470"/>
        <v>1.0374224423872345E-2</v>
      </c>
      <c r="AF209">
        <f t="shared" si="470"/>
        <v>9.82168083512386E-3</v>
      </c>
      <c r="AG209">
        <f t="shared" si="470"/>
        <v>9.2985663781343254E-3</v>
      </c>
      <c r="AH209">
        <f t="shared" si="470"/>
        <v>8.8033136221820369E-3</v>
      </c>
      <c r="AI209">
        <f t="shared" si="470"/>
        <v>8.3344386197784122E-3</v>
      </c>
      <c r="AJ209">
        <f t="shared" si="470"/>
        <v>7.8905364602512539E-3</v>
      </c>
      <c r="AK209">
        <f t="shared" si="470"/>
        <v>7.4702770601494557E-3</v>
      </c>
      <c r="AL209">
        <f t="shared" si="470"/>
        <v>7.0724011778558141E-3</v>
      </c>
      <c r="AM209">
        <f t="shared" si="470"/>
        <v>6.6957166404662902E-3</v>
      </c>
      <c r="AN209">
        <f t="shared" si="470"/>
        <v>6.3390947716302172E-3</v>
      </c>
      <c r="AO209">
        <f t="shared" si="471"/>
        <v>6.3390947716302172E-3</v>
      </c>
      <c r="AP209">
        <f t="shared" ref="AP209:BH209" si="475">AO209</f>
        <v>6.3390947716302172E-3</v>
      </c>
      <c r="AQ209">
        <f t="shared" si="475"/>
        <v>6.3390947716302172E-3</v>
      </c>
      <c r="AR209">
        <f t="shared" si="475"/>
        <v>6.3390947716302172E-3</v>
      </c>
      <c r="AS209">
        <f t="shared" si="475"/>
        <v>6.3390947716302172E-3</v>
      </c>
      <c r="AT209">
        <f t="shared" si="475"/>
        <v>6.3390947716302172E-3</v>
      </c>
      <c r="AU209">
        <f t="shared" si="475"/>
        <v>6.3390947716302172E-3</v>
      </c>
      <c r="AV209">
        <f t="shared" si="475"/>
        <v>6.3390947716302172E-3</v>
      </c>
      <c r="AW209">
        <f t="shared" si="475"/>
        <v>6.3390947716302172E-3</v>
      </c>
      <c r="AX209">
        <f t="shared" si="475"/>
        <v>6.3390947716302172E-3</v>
      </c>
      <c r="AY209">
        <f t="shared" si="475"/>
        <v>6.3390947716302172E-3</v>
      </c>
      <c r="AZ209">
        <f t="shared" si="475"/>
        <v>6.3390947716302172E-3</v>
      </c>
      <c r="BA209">
        <f t="shared" si="475"/>
        <v>6.3390947716302172E-3</v>
      </c>
      <c r="BB209">
        <f t="shared" si="475"/>
        <v>6.3390947716302172E-3</v>
      </c>
      <c r="BC209">
        <f t="shared" si="475"/>
        <v>6.3390947716302172E-3</v>
      </c>
      <c r="BD209">
        <f t="shared" si="475"/>
        <v>6.3390947716302172E-3</v>
      </c>
      <c r="BE209">
        <f t="shared" si="475"/>
        <v>6.3390947716302172E-3</v>
      </c>
      <c r="BF209">
        <f t="shared" si="475"/>
        <v>6.3390947716302172E-3</v>
      </c>
      <c r="BG209">
        <f t="shared" si="475"/>
        <v>6.3390947716302172E-3</v>
      </c>
      <c r="BH209">
        <f t="shared" si="475"/>
        <v>6.3390947716302172E-3</v>
      </c>
      <c r="BK209">
        <f t="shared" si="473"/>
        <v>1.5022975570267841E-2</v>
      </c>
      <c r="BL209">
        <f t="shared" si="357"/>
        <v>1.4407033571886859E-2</v>
      </c>
      <c r="BM209">
        <f t="shared" si="358"/>
        <v>6.3390947716302172E-3</v>
      </c>
      <c r="BN209">
        <f>INDEX($N$7:$N$30,MATCH(BP209,$H$7:$H$30,0))</f>
        <v>4.1000000000000002E-2</v>
      </c>
      <c r="BO209">
        <f>INDEX($M$7:$M$30,MATCH(BP209,$H$7:$H$30,0))</f>
        <v>0.56000000000000005</v>
      </c>
      <c r="BP209" t="str">
        <f t="shared" si="352"/>
        <v>-LT-Total</v>
      </c>
    </row>
    <row r="210" spans="1:68" hidden="1" x14ac:dyDescent="0.25">
      <c r="A210" t="str">
        <f t="shared" si="347"/>
        <v>passenger-LV-BEV</v>
      </c>
      <c r="B210" s="1">
        <v>176</v>
      </c>
      <c r="C210" t="s">
        <v>5</v>
      </c>
      <c r="D210" t="s">
        <v>27</v>
      </c>
      <c r="E210" t="s">
        <v>28</v>
      </c>
      <c r="F210" t="s">
        <v>29</v>
      </c>
      <c r="G210">
        <v>4.9942439979143098E-2</v>
      </c>
      <c r="H210">
        <f t="shared" ref="H210:L210" si="476">IF(G210=0,0.0000001,$G210)*((INDEX($S$7:$S$29,MATCH($A210,$H$7:$H$29,0))/($G210+0.00001))^((H$33-$G$33)/($Y$33-$G$33)))</f>
        <v>5.6061457345951998E-2</v>
      </c>
      <c r="I210">
        <f t="shared" si="476"/>
        <v>6.2930185250550927E-2</v>
      </c>
      <c r="J210">
        <f t="shared" si="476"/>
        <v>7.0640479273138435E-2</v>
      </c>
      <c r="K210">
        <f t="shared" si="476"/>
        <v>7.9295449267647186E-2</v>
      </c>
      <c r="L210">
        <f t="shared" si="476"/>
        <v>8.9010838251050495E-2</v>
      </c>
      <c r="M210">
        <f>IF(L210=0,0.0000001,$G210)*((INDEX($S$7:$S$29,MATCH($A210,$H$7:$H$29,0))/($G210+0.00001))^((M$33-$G$33)/($Y$33-$G$33)))</f>
        <v>9.9916570236108795E-2</v>
      </c>
      <c r="N210">
        <f t="shared" ref="N210:X210" si="477">IF(M210=0,0.0000001,$G210)*((INDEX($S$7:$S$29,MATCH($A210,$H$7:$H$29,0))/($G210+0.00001))^((N$33-$G$33)/($Y$33-$G$33)))</f>
        <v>0.11215848770674221</v>
      </c>
      <c r="O210">
        <f t="shared" si="477"/>
        <v>0.12590030197130736</v>
      </c>
      <c r="P210">
        <f t="shared" si="477"/>
        <v>0.14132578247587707</v>
      </c>
      <c r="Q210">
        <f t="shared" si="477"/>
        <v>0.15864121435523448</v>
      </c>
      <c r="R210">
        <f t="shared" si="477"/>
        <v>0.17807815708644123</v>
      </c>
      <c r="S210">
        <f t="shared" si="477"/>
        <v>0.19989654113648603</v>
      </c>
      <c r="T210">
        <f>IF(S210=0,0.0000001,$G210)*((INDEX($S$7:$S$29,MATCH($A210,$H$7:$H$29,0))/($G210+0.00001))^((T$33-$G$33)/($Y$33-$G$33)))</f>
        <v>0.22438814401552051</v>
      </c>
      <c r="U210">
        <f t="shared" si="477"/>
        <v>0.25188049222098258</v>
      </c>
      <c r="V210">
        <f t="shared" si="477"/>
        <v>0.28274124125335315</v>
      </c>
      <c r="W210">
        <f t="shared" si="477"/>
        <v>0.31738309227755007</v>
      </c>
      <c r="X210">
        <f t="shared" si="477"/>
        <v>0.35626931118052896</v>
      </c>
      <c r="Y210">
        <f>IF(X210=0,0.0000001,$G210)*((INDEX($S$7:$S$29,MATCH($A210,$H$7:$H$29,0))/($G210+0.00001))^((Y$33-$G$33)/($Y$33-$G$33)))</f>
        <v>0.39991992383151509</v>
      </c>
      <c r="Z210">
        <f t="shared" ref="Z210:AN210" si="478">IF(Y210=0,0.0000001,$Y210)*((INDEX($T$7:$T$29,MATCH($A210,$H$7:$H$28,0))/IF(Y210=0,0.0000001,$Y210))^((Z$33-$Y$33)/($AN$33-$Y$33)))</f>
        <v>0.41308148416841528</v>
      </c>
      <c r="AA210">
        <f t="shared" si="478"/>
        <v>0.42667619789472955</v>
      </c>
      <c r="AB210">
        <f t="shared" si="478"/>
        <v>0.44071832030040536</v>
      </c>
      <c r="AC210">
        <f t="shared" si="478"/>
        <v>0.45522257582395564</v>
      </c>
      <c r="AD210">
        <f t="shared" si="478"/>
        <v>0.47020417349236859</v>
      </c>
      <c r="AE210">
        <f t="shared" si="478"/>
        <v>0.48567882286915071</v>
      </c>
      <c r="AF210">
        <f t="shared" si="478"/>
        <v>0.50166275052722864</v>
      </c>
      <c r="AG210">
        <f t="shared" si="478"/>
        <v>0.51817271706398238</v>
      </c>
      <c r="AH210">
        <f t="shared" si="478"/>
        <v>0.53522603467625107</v>
      </c>
      <c r="AI210">
        <f t="shared" si="478"/>
        <v>0.55284058531374092</v>
      </c>
      <c r="AJ210">
        <f t="shared" si="478"/>
        <v>0.5710348394298711</v>
      </c>
      <c r="AK210">
        <f t="shared" si="478"/>
        <v>0.58982787534971859</v>
      </c>
      <c r="AL210">
        <f t="shared" si="478"/>
        <v>0.60923939927537207</v>
      </c>
      <c r="AM210">
        <f t="shared" si="478"/>
        <v>0.62928976594967112</v>
      </c>
      <c r="AN210">
        <f t="shared" si="478"/>
        <v>0.65</v>
      </c>
      <c r="AO210">
        <f t="shared" si="471"/>
        <v>0.65</v>
      </c>
      <c r="AP210">
        <f t="shared" ref="AP210:BH210" si="479">AO210</f>
        <v>0.65</v>
      </c>
      <c r="AQ210">
        <f t="shared" si="479"/>
        <v>0.65</v>
      </c>
      <c r="AR210">
        <f t="shared" si="479"/>
        <v>0.65</v>
      </c>
      <c r="AS210">
        <f t="shared" si="479"/>
        <v>0.65</v>
      </c>
      <c r="AT210">
        <f t="shared" si="479"/>
        <v>0.65</v>
      </c>
      <c r="AU210">
        <f t="shared" si="479"/>
        <v>0.65</v>
      </c>
      <c r="AV210">
        <f t="shared" si="479"/>
        <v>0.65</v>
      </c>
      <c r="AW210">
        <f t="shared" si="479"/>
        <v>0.65</v>
      </c>
      <c r="AX210">
        <f t="shared" si="479"/>
        <v>0.65</v>
      </c>
      <c r="AY210">
        <f t="shared" si="479"/>
        <v>0.65</v>
      </c>
      <c r="AZ210">
        <f t="shared" si="479"/>
        <v>0.65</v>
      </c>
      <c r="BA210">
        <f t="shared" si="479"/>
        <v>0.65</v>
      </c>
      <c r="BB210">
        <f t="shared" si="479"/>
        <v>0.65</v>
      </c>
      <c r="BC210">
        <f t="shared" si="479"/>
        <v>0.65</v>
      </c>
      <c r="BD210">
        <f t="shared" si="479"/>
        <v>0.65</v>
      </c>
      <c r="BE210">
        <f t="shared" si="479"/>
        <v>0.65</v>
      </c>
      <c r="BF210">
        <f t="shared" si="479"/>
        <v>0.65</v>
      </c>
      <c r="BG210">
        <f t="shared" si="479"/>
        <v>0.65</v>
      </c>
      <c r="BH210">
        <f t="shared" si="479"/>
        <v>0.65</v>
      </c>
      <c r="BK210">
        <f t="shared" si="473"/>
        <v>7.9295449267647186E-2</v>
      </c>
      <c r="BL210">
        <f t="shared" si="357"/>
        <v>3.9647724633823593E-2</v>
      </c>
      <c r="BM210">
        <f t="shared" si="358"/>
        <v>5.9471586950735353E-3</v>
      </c>
      <c r="BN210">
        <f>INDEX($S$7:$S$30,MATCH(BP210,$H$7:$H$30,0))</f>
        <v>0.5</v>
      </c>
      <c r="BO210">
        <f>INDEX($T$7:$T$30,MATCH(BP210,$H$7:$H$30,0))</f>
        <v>0.85000000000000009</v>
      </c>
      <c r="BP210" t="str">
        <f t="shared" si="352"/>
        <v>-LV-Total</v>
      </c>
    </row>
    <row r="211" spans="1:68" hidden="1" x14ac:dyDescent="0.25">
      <c r="A211" t="str">
        <f t="shared" si="347"/>
        <v>passenger-LV-CNG</v>
      </c>
      <c r="B211" s="1">
        <v>177</v>
      </c>
      <c r="C211" t="s">
        <v>5</v>
      </c>
      <c r="D211" t="s">
        <v>27</v>
      </c>
      <c r="E211" t="s">
        <v>28</v>
      </c>
      <c r="F211" t="s">
        <v>45</v>
      </c>
      <c r="G211">
        <v>5.2610175011072562E-2</v>
      </c>
      <c r="H211">
        <v>5.3897672657860093E-2</v>
      </c>
      <c r="I211">
        <v>5.5165720513973553E-2</v>
      </c>
      <c r="J211">
        <v>5.6414756007469792E-2</v>
      </c>
      <c r="K211">
        <v>5.7845151047071323E-2</v>
      </c>
      <c r="L211">
        <v>5.9270669624101227E-2</v>
      </c>
      <c r="M211">
        <f t="shared" ref="M211:Y212" si="480">($K211*(($BL211/($K211))^((M$33-$K$33)/($BL$33-$K$33))))</f>
        <v>5.7239756256434113E-2</v>
      </c>
      <c r="N211">
        <f t="shared" si="480"/>
        <v>5.6939438995780911E-2</v>
      </c>
      <c r="O211">
        <f t="shared" si="480"/>
        <v>5.6640697396223162E-2</v>
      </c>
      <c r="P211">
        <f t="shared" si="480"/>
        <v>5.6343523190810485E-2</v>
      </c>
      <c r="Q211">
        <f t="shared" si="480"/>
        <v>5.6047908155966372E-2</v>
      </c>
      <c r="R211">
        <f t="shared" si="480"/>
        <v>5.575384411126056E-2</v>
      </c>
      <c r="S211">
        <f t="shared" si="480"/>
        <v>5.5461322919182675E-2</v>
      </c>
      <c r="T211">
        <f t="shared" si="480"/>
        <v>5.5170336484917079E-2</v>
      </c>
      <c r="U211">
        <f t="shared" si="480"/>
        <v>5.4880876756118829E-2</v>
      </c>
      <c r="V211">
        <f t="shared" si="480"/>
        <v>5.459293572269084E-2</v>
      </c>
      <c r="W211">
        <f t="shared" si="480"/>
        <v>5.4306505416562276E-2</v>
      </c>
      <c r="X211">
        <f t="shared" si="480"/>
        <v>5.4021577911467999E-2</v>
      </c>
      <c r="Y211">
        <f t="shared" si="480"/>
        <v>5.3738145322729261E-2</v>
      </c>
      <c r="Z211">
        <f t="shared" ref="Z211:AN212" si="481">($Y211*(($BM211/($Y211))^((Z$33-$Y$33)/($BM$33-$Y$33))))</f>
        <v>5.0105708760468555E-2</v>
      </c>
      <c r="AA211">
        <f t="shared" si="481"/>
        <v>4.6718807195733472E-2</v>
      </c>
      <c r="AB211">
        <f t="shared" si="481"/>
        <v>4.3560843660076939E-2</v>
      </c>
      <c r="AC211">
        <f t="shared" si="481"/>
        <v>4.0616343059181437E-2</v>
      </c>
      <c r="AD211">
        <f t="shared" si="481"/>
        <v>3.7870876339638884E-2</v>
      </c>
      <c r="AE211">
        <f t="shared" si="481"/>
        <v>3.5310989781686279E-2</v>
      </c>
      <c r="AF211">
        <f t="shared" si="481"/>
        <v>3.292413907140767E-2</v>
      </c>
      <c r="AG211">
        <f t="shared" si="481"/>
        <v>3.0698627829333715E-2</v>
      </c>
      <c r="AH211">
        <f t="shared" si="481"/>
        <v>2.8623550294208201E-2</v>
      </c>
      <c r="AI211">
        <f t="shared" si="481"/>
        <v>2.6688737881052339E-2</v>
      </c>
      <c r="AJ211">
        <f t="shared" si="481"/>
        <v>2.4884709351643403E-2</v>
      </c>
      <c r="AK211">
        <f t="shared" si="481"/>
        <v>2.320262435322594E-2</v>
      </c>
      <c r="AL211">
        <f t="shared" si="481"/>
        <v>2.1634240097779547E-2</v>
      </c>
      <c r="AM211">
        <f t="shared" si="481"/>
        <v>2.0171870969556908E-2</v>
      </c>
      <c r="AN211">
        <f t="shared" si="481"/>
        <v>1.880835086295524E-2</v>
      </c>
      <c r="AO211">
        <f t="shared" si="471"/>
        <v>1.880835086295524E-2</v>
      </c>
      <c r="AP211">
        <f t="shared" ref="AP211:BH211" si="482">AO211</f>
        <v>1.880835086295524E-2</v>
      </c>
      <c r="AQ211">
        <f t="shared" si="482"/>
        <v>1.880835086295524E-2</v>
      </c>
      <c r="AR211">
        <f t="shared" si="482"/>
        <v>1.880835086295524E-2</v>
      </c>
      <c r="AS211">
        <f t="shared" si="482"/>
        <v>1.880835086295524E-2</v>
      </c>
      <c r="AT211">
        <f t="shared" si="482"/>
        <v>1.880835086295524E-2</v>
      </c>
      <c r="AU211">
        <f t="shared" si="482"/>
        <v>1.880835086295524E-2</v>
      </c>
      <c r="AV211">
        <f t="shared" si="482"/>
        <v>1.880835086295524E-2</v>
      </c>
      <c r="AW211">
        <f t="shared" si="482"/>
        <v>1.880835086295524E-2</v>
      </c>
      <c r="AX211">
        <f t="shared" si="482"/>
        <v>1.880835086295524E-2</v>
      </c>
      <c r="AY211">
        <f t="shared" si="482"/>
        <v>1.880835086295524E-2</v>
      </c>
      <c r="AZ211">
        <f t="shared" si="482"/>
        <v>1.880835086295524E-2</v>
      </c>
      <c r="BA211">
        <f t="shared" si="482"/>
        <v>1.880835086295524E-2</v>
      </c>
      <c r="BB211">
        <f t="shared" si="482"/>
        <v>1.880835086295524E-2</v>
      </c>
      <c r="BC211">
        <f t="shared" si="482"/>
        <v>1.880835086295524E-2</v>
      </c>
      <c r="BD211">
        <f t="shared" si="482"/>
        <v>1.880835086295524E-2</v>
      </c>
      <c r="BE211">
        <f t="shared" si="482"/>
        <v>1.880835086295524E-2</v>
      </c>
      <c r="BF211">
        <f t="shared" si="482"/>
        <v>1.880835086295524E-2</v>
      </c>
      <c r="BG211">
        <f t="shared" si="482"/>
        <v>1.880835086295524E-2</v>
      </c>
      <c r="BH211">
        <f t="shared" si="482"/>
        <v>1.880835086295524E-2</v>
      </c>
      <c r="BK211">
        <f t="shared" si="473"/>
        <v>5.7845151047071323E-2</v>
      </c>
      <c r="BL211">
        <f t="shared" si="357"/>
        <v>5.3738145322729261E-2</v>
      </c>
      <c r="BM211">
        <f t="shared" si="358"/>
        <v>1.880835086295524E-2</v>
      </c>
      <c r="BN211">
        <f>INDEX($N$7:$N$30,MATCH(BP211,$H$7:$H$30,0))</f>
        <v>7.1000000000000008E-2</v>
      </c>
      <c r="BO211">
        <f>INDEX($M$7:$M$30,MATCH(BP211,$H$7:$H$30,0))</f>
        <v>0.65</v>
      </c>
      <c r="BP211" t="str">
        <f t="shared" si="352"/>
        <v>-LV-Total</v>
      </c>
    </row>
    <row r="212" spans="1:68" hidden="1" x14ac:dyDescent="0.25">
      <c r="A212" t="str">
        <f t="shared" si="347"/>
        <v>passenger-LV-D</v>
      </c>
      <c r="B212" s="1">
        <v>178</v>
      </c>
      <c r="C212" t="s">
        <v>5</v>
      </c>
      <c r="D212" t="s">
        <v>27</v>
      </c>
      <c r="E212" t="s">
        <v>28</v>
      </c>
      <c r="F212" t="s">
        <v>46</v>
      </c>
      <c r="G212">
        <v>4.926313463880298E-4</v>
      </c>
      <c r="H212">
        <v>4.8915322670082064E-4</v>
      </c>
      <c r="I212">
        <v>4.8572764978914532E-4</v>
      </c>
      <c r="J212">
        <v>4.8235343395986439E-4</v>
      </c>
      <c r="K212">
        <v>4.8179595347374091E-4</v>
      </c>
      <c r="L212">
        <v>4.8124037353442401E-4</v>
      </c>
      <c r="M212">
        <f t="shared" si="480"/>
        <v>4.7675358163957039E-4</v>
      </c>
      <c r="N212">
        <f t="shared" si="480"/>
        <v>4.74252220015961E-4</v>
      </c>
      <c r="O212">
        <f t="shared" si="480"/>
        <v>4.7176398217413964E-4</v>
      </c>
      <c r="P212">
        <f t="shared" si="480"/>
        <v>4.6928879925814914E-4</v>
      </c>
      <c r="Q212">
        <f t="shared" si="480"/>
        <v>4.6682660277329611E-4</v>
      </c>
      <c r="R212">
        <f t="shared" si="480"/>
        <v>4.6437732458425496E-4</v>
      </c>
      <c r="S212">
        <f t="shared" si="480"/>
        <v>4.6194089691318271E-4</v>
      </c>
      <c r="T212">
        <f t="shared" si="480"/>
        <v>4.5951725233784344E-4</v>
      </c>
      <c r="U212">
        <f t="shared" si="480"/>
        <v>4.5710632378974229E-4</v>
      </c>
      <c r="V212">
        <f t="shared" si="480"/>
        <v>4.5470804455226982E-4</v>
      </c>
      <c r="W212">
        <f t="shared" si="480"/>
        <v>4.5232234825885552E-4</v>
      </c>
      <c r="X212">
        <f t="shared" si="480"/>
        <v>4.4994916889113149E-4</v>
      </c>
      <c r="Y212">
        <f t="shared" si="480"/>
        <v>4.4758844077710531E-4</v>
      </c>
      <c r="Z212">
        <f t="shared" si="481"/>
        <v>4.1733364490799017E-4</v>
      </c>
      <c r="AA212">
        <f t="shared" si="481"/>
        <v>3.8912392569789812E-4</v>
      </c>
      <c r="AB212">
        <f t="shared" si="481"/>
        <v>3.6282104593778069E-4</v>
      </c>
      <c r="AC212">
        <f t="shared" si="481"/>
        <v>3.3829611257978791E-4</v>
      </c>
      <c r="AD212">
        <f t="shared" si="481"/>
        <v>3.154289451175396E-4</v>
      </c>
      <c r="AE212">
        <f t="shared" si="481"/>
        <v>2.941074866608099E-4</v>
      </c>
      <c r="AF212">
        <f t="shared" si="481"/>
        <v>2.7422725481869109E-4</v>
      </c>
      <c r="AG212">
        <f t="shared" si="481"/>
        <v>2.55690829700378E-4</v>
      </c>
      <c r="AH212">
        <f t="shared" si="481"/>
        <v>2.3840737652460216E-4</v>
      </c>
      <c r="AI212">
        <f t="shared" si="481"/>
        <v>2.2229220049834031E-4</v>
      </c>
      <c r="AJ212">
        <f t="shared" si="481"/>
        <v>2.0726633178355175E-4</v>
      </c>
      <c r="AK212">
        <f t="shared" si="481"/>
        <v>1.9325613851813974E-4</v>
      </c>
      <c r="AL212">
        <f t="shared" si="481"/>
        <v>1.8019296599480937E-4</v>
      </c>
      <c r="AM212">
        <f t="shared" si="481"/>
        <v>1.6801280022967456E-4</v>
      </c>
      <c r="AN212">
        <f t="shared" si="481"/>
        <v>1.5665595427198685E-4</v>
      </c>
      <c r="AO212">
        <f t="shared" si="471"/>
        <v>1.5665595427198685E-4</v>
      </c>
      <c r="AP212">
        <f t="shared" ref="AP212:BH212" si="483">AO212</f>
        <v>1.5665595427198685E-4</v>
      </c>
      <c r="AQ212">
        <f t="shared" si="483"/>
        <v>1.5665595427198685E-4</v>
      </c>
      <c r="AR212">
        <f t="shared" si="483"/>
        <v>1.5665595427198685E-4</v>
      </c>
      <c r="AS212">
        <f t="shared" si="483"/>
        <v>1.5665595427198685E-4</v>
      </c>
      <c r="AT212">
        <f t="shared" si="483"/>
        <v>1.5665595427198685E-4</v>
      </c>
      <c r="AU212">
        <f t="shared" si="483"/>
        <v>1.5665595427198685E-4</v>
      </c>
      <c r="AV212">
        <f t="shared" si="483"/>
        <v>1.5665595427198685E-4</v>
      </c>
      <c r="AW212">
        <f t="shared" si="483"/>
        <v>1.5665595427198685E-4</v>
      </c>
      <c r="AX212">
        <f t="shared" si="483"/>
        <v>1.5665595427198685E-4</v>
      </c>
      <c r="AY212">
        <f t="shared" si="483"/>
        <v>1.5665595427198685E-4</v>
      </c>
      <c r="AZ212">
        <f t="shared" si="483"/>
        <v>1.5665595427198685E-4</v>
      </c>
      <c r="BA212">
        <f t="shared" si="483"/>
        <v>1.5665595427198685E-4</v>
      </c>
      <c r="BB212">
        <f t="shared" si="483"/>
        <v>1.5665595427198685E-4</v>
      </c>
      <c r="BC212">
        <f t="shared" si="483"/>
        <v>1.5665595427198685E-4</v>
      </c>
      <c r="BD212">
        <f t="shared" si="483"/>
        <v>1.5665595427198685E-4</v>
      </c>
      <c r="BE212">
        <f t="shared" si="483"/>
        <v>1.5665595427198685E-4</v>
      </c>
      <c r="BF212">
        <f t="shared" si="483"/>
        <v>1.5665595427198685E-4</v>
      </c>
      <c r="BG212">
        <f t="shared" si="483"/>
        <v>1.5665595427198685E-4</v>
      </c>
      <c r="BH212">
        <f t="shared" si="483"/>
        <v>1.5665595427198685E-4</v>
      </c>
      <c r="BK212">
        <f t="shared" si="473"/>
        <v>4.8179595347374091E-4</v>
      </c>
      <c r="BL212">
        <f t="shared" si="357"/>
        <v>4.4758844077710531E-4</v>
      </c>
      <c r="BM212">
        <f t="shared" si="358"/>
        <v>1.5665595427198685E-4</v>
      </c>
      <c r="BN212">
        <f>INDEX($N$7:$N$30,MATCH(BP212,$H$7:$H$30,0))</f>
        <v>7.1000000000000008E-2</v>
      </c>
      <c r="BO212">
        <f>INDEX($M$7:$M$30,MATCH(BP212,$H$7:$H$30,0))</f>
        <v>0.65</v>
      </c>
      <c r="BP212" t="str">
        <f t="shared" si="352"/>
        <v>-LV-Total</v>
      </c>
    </row>
    <row r="213" spans="1:68" hidden="1" x14ac:dyDescent="0.25">
      <c r="A213" t="str">
        <f t="shared" si="347"/>
        <v>passenger-LV-FCEV</v>
      </c>
      <c r="B213" s="1">
        <v>179</v>
      </c>
      <c r="C213" t="s">
        <v>5</v>
      </c>
      <c r="D213" t="s">
        <v>27</v>
      </c>
      <c r="E213" t="s">
        <v>28</v>
      </c>
      <c r="F213" t="s">
        <v>30</v>
      </c>
      <c r="G213">
        <v>3.9386465090247258E-5</v>
      </c>
      <c r="H213">
        <f t="shared" ref="H213:L213" si="484">IF(G213=0,0.0000001,$G213)*((INDEX($S$7:$S$29,MATCH($A213,$H$7:$H$29,0))/($G213+0.00001))^((H$33-$G$33)/($Y$33-$G$33)))</f>
        <v>6.0122281484558574E-5</v>
      </c>
      <c r="I213">
        <f t="shared" si="484"/>
        <v>9.1774895833532212E-5</v>
      </c>
      <c r="J213">
        <f t="shared" si="484"/>
        <v>1.4009168144124575E-4</v>
      </c>
      <c r="K213">
        <f t="shared" si="484"/>
        <v>2.1384583475457086E-4</v>
      </c>
      <c r="L213">
        <f t="shared" si="484"/>
        <v>3.2642938232601871E-4</v>
      </c>
      <c r="M213">
        <f>IF(L213=0,0.0000001,$G213)*((INDEX($S$7:$S$29,MATCH($A213,$H$7:$H$29,0))/($G213+0.00001))^((M$33-$G$33)/($Y$33-$G$33)))</f>
        <v>4.9828485912779027E-4</v>
      </c>
      <c r="N213">
        <f t="shared" ref="N213:Y213" si="485">IF(M213=0,0.0000001,$G213)*((INDEX($S$7:$S$29,MATCH($A213,$H$7:$H$29,0))/($G213+0.00001))^((N$33-$G$33)/($Y$33-$G$33)))</f>
        <v>7.6061719403686036E-4</v>
      </c>
      <c r="O213">
        <f t="shared" si="485"/>
        <v>1.1610597939443602E-3</v>
      </c>
      <c r="P213">
        <f t="shared" si="485"/>
        <v>1.7723236546356486E-3</v>
      </c>
      <c r="Q213">
        <f t="shared" si="485"/>
        <v>2.7053999743716826E-3</v>
      </c>
      <c r="R213">
        <f t="shared" si="485"/>
        <v>4.1297135555271713E-3</v>
      </c>
      <c r="S213">
        <f t="shared" si="485"/>
        <v>6.3038863799300925E-3</v>
      </c>
      <c r="T213">
        <f t="shared" si="485"/>
        <v>9.6226973025482186E-3</v>
      </c>
      <c r="U213">
        <f t="shared" si="485"/>
        <v>1.4688764643866521E-2</v>
      </c>
      <c r="V213">
        <f t="shared" si="485"/>
        <v>2.2421967560568166E-2</v>
      </c>
      <c r="W213">
        <f t="shared" si="485"/>
        <v>3.4226474552242113E-2</v>
      </c>
      <c r="X213">
        <f t="shared" si="485"/>
        <v>5.2245707568296586E-2</v>
      </c>
      <c r="Y213">
        <f t="shared" si="485"/>
        <v>7.9751537224366412E-2</v>
      </c>
      <c r="Z213">
        <f t="shared" ref="Z213:AN213" si="486">IF(Y213=0,0.0000001,$Y213)*((INDEX($T$7:$T$29,MATCH($A213,$H$7:$H$28,0))/IF(Y213=0,0.0000001,$Y213))^((Z$33-$Y$33)/($AN$33-$Y$33)))</f>
        <v>8.4792698824351712E-2</v>
      </c>
      <c r="AA213">
        <f t="shared" si="486"/>
        <v>9.0152516479902106E-2</v>
      </c>
      <c r="AB213">
        <f t="shared" si="486"/>
        <v>9.5851132707724107E-2</v>
      </c>
      <c r="AC213">
        <f t="shared" si="486"/>
        <v>0.1019099632499101</v>
      </c>
      <c r="AD213">
        <f t="shared" si="486"/>
        <v>0.10835177755558341</v>
      </c>
      <c r="AE213">
        <f t="shared" si="486"/>
        <v>0.11520078434985588</v>
      </c>
      <c r="AF213">
        <f t="shared" si="486"/>
        <v>0.12248272261167092</v>
      </c>
      <c r="AG213">
        <f t="shared" si="486"/>
        <v>0.13022495830243275</v>
      </c>
      <c r="AH213">
        <f t="shared" si="486"/>
        <v>0.13845658720893284</v>
      </c>
      <c r="AI213">
        <f t="shared" si="486"/>
        <v>0.14720854428706467</v>
      </c>
      <c r="AJ213">
        <f t="shared" si="486"/>
        <v>0.15651371991724616</v>
      </c>
      <c r="AK213">
        <f t="shared" si="486"/>
        <v>0.16640708350844494</v>
      </c>
      <c r="AL213">
        <f t="shared" si="486"/>
        <v>0.17692581491531764</v>
      </c>
      <c r="AM213">
        <f t="shared" si="486"/>
        <v>0.18810944416233738</v>
      </c>
      <c r="AN213">
        <f t="shared" si="486"/>
        <v>0.2</v>
      </c>
      <c r="AO213">
        <f t="shared" si="471"/>
        <v>0.2</v>
      </c>
      <c r="AP213">
        <f t="shared" ref="AP213:BH213" si="487">AO213</f>
        <v>0.2</v>
      </c>
      <c r="AQ213">
        <f t="shared" si="487"/>
        <v>0.2</v>
      </c>
      <c r="AR213">
        <f t="shared" si="487"/>
        <v>0.2</v>
      </c>
      <c r="AS213">
        <f t="shared" si="487"/>
        <v>0.2</v>
      </c>
      <c r="AT213">
        <f t="shared" si="487"/>
        <v>0.2</v>
      </c>
      <c r="AU213">
        <f t="shared" si="487"/>
        <v>0.2</v>
      </c>
      <c r="AV213">
        <f t="shared" si="487"/>
        <v>0.2</v>
      </c>
      <c r="AW213">
        <f t="shared" si="487"/>
        <v>0.2</v>
      </c>
      <c r="AX213">
        <f t="shared" si="487"/>
        <v>0.2</v>
      </c>
      <c r="AY213">
        <f t="shared" si="487"/>
        <v>0.2</v>
      </c>
      <c r="AZ213">
        <f t="shared" si="487"/>
        <v>0.2</v>
      </c>
      <c r="BA213">
        <f t="shared" si="487"/>
        <v>0.2</v>
      </c>
      <c r="BB213">
        <f t="shared" si="487"/>
        <v>0.2</v>
      </c>
      <c r="BC213">
        <f t="shared" si="487"/>
        <v>0.2</v>
      </c>
      <c r="BD213">
        <f t="shared" si="487"/>
        <v>0.2</v>
      </c>
      <c r="BE213">
        <f t="shared" si="487"/>
        <v>0.2</v>
      </c>
      <c r="BF213">
        <f t="shared" si="487"/>
        <v>0.2</v>
      </c>
      <c r="BG213">
        <f t="shared" si="487"/>
        <v>0.2</v>
      </c>
      <c r="BH213">
        <f t="shared" si="487"/>
        <v>0.2</v>
      </c>
      <c r="BK213">
        <f>G213</f>
        <v>3.9386465090247258E-5</v>
      </c>
      <c r="BL213">
        <f t="shared" si="357"/>
        <v>1.9693232545123629E-5</v>
      </c>
      <c r="BM213">
        <f t="shared" si="358"/>
        <v>2.9539848817685428E-6</v>
      </c>
      <c r="BN213">
        <f>INDEX($S$7:$S$30,MATCH(BP213,$H$7:$H$30,0))</f>
        <v>0.5</v>
      </c>
      <c r="BO213">
        <f>INDEX($T$7:$T$30,MATCH(BP213,$H$7:$H$30,0))</f>
        <v>0.85000000000000009</v>
      </c>
      <c r="BP213" t="str">
        <f t="shared" si="352"/>
        <v>-LV-Total</v>
      </c>
    </row>
    <row r="214" spans="1:68" hidden="1" x14ac:dyDescent="0.25">
      <c r="A214" t="str">
        <f t="shared" si="347"/>
        <v>passenger-LV-G</v>
      </c>
      <c r="B214" s="1">
        <v>180</v>
      </c>
      <c r="C214" t="s">
        <v>5</v>
      </c>
      <c r="D214" t="s">
        <v>27</v>
      </c>
      <c r="E214" t="s">
        <v>28</v>
      </c>
      <c r="F214" t="s">
        <v>47</v>
      </c>
      <c r="G214">
        <v>0.87094131697027466</v>
      </c>
      <c r="H214">
        <f>G212*0.95</f>
        <v>4.6799977906862827E-4</v>
      </c>
      <c r="I214">
        <v>0.81896422854076889</v>
      </c>
      <c r="J214">
        <v>0.79356016971131416</v>
      </c>
      <c r="K214">
        <v>0.77550541227995029</v>
      </c>
      <c r="L214">
        <v>0.75751220662024088</v>
      </c>
      <c r="M214">
        <f t="shared" ref="M214:Y216" si="488">($K214*(($BL214/($K214))^((M$33-$K$33)/($BL$33-$K$33))))</f>
        <v>0.76738914102459133</v>
      </c>
      <c r="N214">
        <f t="shared" si="488"/>
        <v>0.76336291485313346</v>
      </c>
      <c r="O214">
        <f t="shared" si="488"/>
        <v>0.75935781290186222</v>
      </c>
      <c r="P214">
        <f t="shared" si="488"/>
        <v>0.75537372433927941</v>
      </c>
      <c r="Q214">
        <f t="shared" si="488"/>
        <v>0.75141053891538123</v>
      </c>
      <c r="R214">
        <f t="shared" si="488"/>
        <v>0.7474681469586083</v>
      </c>
      <c r="S214">
        <f t="shared" si="488"/>
        <v>0.74354643937280951</v>
      </c>
      <c r="T214">
        <f t="shared" si="488"/>
        <v>0.73964530763422376</v>
      </c>
      <c r="U214">
        <f t="shared" si="488"/>
        <v>0.73576464378847684</v>
      </c>
      <c r="V214">
        <f t="shared" si="488"/>
        <v>0.73190434044759412</v>
      </c>
      <c r="W214">
        <f t="shared" si="488"/>
        <v>0.72806429078702783</v>
      </c>
      <c r="X214">
        <f t="shared" si="488"/>
        <v>0.72424438854270279</v>
      </c>
      <c r="Y214">
        <f t="shared" si="488"/>
        <v>0.7204445280080739</v>
      </c>
      <c r="Z214">
        <f t="shared" ref="Z214:AN216" si="489">($Y214*(($BM214/($Y214))^((Z$33-$Y$33)/($BM$33-$Y$33))))</f>
        <v>0.67174599126288581</v>
      </c>
      <c r="AA214">
        <f t="shared" si="489"/>
        <v>0.6263392381164703</v>
      </c>
      <c r="AB214">
        <f t="shared" si="489"/>
        <v>0.58400176005039195</v>
      </c>
      <c r="AC214">
        <f t="shared" si="489"/>
        <v>0.54452608903696753</v>
      </c>
      <c r="AD214">
        <f t="shared" si="489"/>
        <v>0.50771878087543887</v>
      </c>
      <c r="AE214">
        <f t="shared" si="489"/>
        <v>0.47339946724966092</v>
      </c>
      <c r="AF214">
        <f t="shared" si="489"/>
        <v>0.4413999718620692</v>
      </c>
      <c r="AG214">
        <f t="shared" si="489"/>
        <v>0.41156348631267919</v>
      </c>
      <c r="AH214">
        <f t="shared" si="489"/>
        <v>0.38374380168464767</v>
      </c>
      <c r="AI214">
        <f t="shared" si="489"/>
        <v>0.35780459207090126</v>
      </c>
      <c r="AJ214">
        <f t="shared" si="489"/>
        <v>0.33361874653087303</v>
      </c>
      <c r="AK214">
        <f t="shared" si="489"/>
        <v>0.31106774620370387</v>
      </c>
      <c r="AL214">
        <f t="shared" si="489"/>
        <v>0.29004108352555508</v>
      </c>
      <c r="AM214">
        <f t="shared" si="489"/>
        <v>0.27043572070499783</v>
      </c>
      <c r="AN214">
        <f t="shared" si="489"/>
        <v>0.25215558480282585</v>
      </c>
      <c r="AO214">
        <f t="shared" si="471"/>
        <v>0.25215558480282585</v>
      </c>
      <c r="AP214">
        <f t="shared" ref="AP214:BH214" si="490">AO214</f>
        <v>0.25215558480282585</v>
      </c>
      <c r="AQ214">
        <f t="shared" si="490"/>
        <v>0.25215558480282585</v>
      </c>
      <c r="AR214">
        <f t="shared" si="490"/>
        <v>0.25215558480282585</v>
      </c>
      <c r="AS214">
        <f t="shared" si="490"/>
        <v>0.25215558480282585</v>
      </c>
      <c r="AT214">
        <f t="shared" si="490"/>
        <v>0.25215558480282585</v>
      </c>
      <c r="AU214">
        <f t="shared" si="490"/>
        <v>0.25215558480282585</v>
      </c>
      <c r="AV214">
        <f t="shared" si="490"/>
        <v>0.25215558480282585</v>
      </c>
      <c r="AW214">
        <f t="shared" si="490"/>
        <v>0.25215558480282585</v>
      </c>
      <c r="AX214">
        <f t="shared" si="490"/>
        <v>0.25215558480282585</v>
      </c>
      <c r="AY214">
        <f t="shared" si="490"/>
        <v>0.25215558480282585</v>
      </c>
      <c r="AZ214">
        <f t="shared" si="490"/>
        <v>0.25215558480282585</v>
      </c>
      <c r="BA214">
        <f t="shared" si="490"/>
        <v>0.25215558480282585</v>
      </c>
      <c r="BB214">
        <f t="shared" si="490"/>
        <v>0.25215558480282585</v>
      </c>
      <c r="BC214">
        <f t="shared" si="490"/>
        <v>0.25215558480282585</v>
      </c>
      <c r="BD214">
        <f t="shared" si="490"/>
        <v>0.25215558480282585</v>
      </c>
      <c r="BE214">
        <f t="shared" si="490"/>
        <v>0.25215558480282585</v>
      </c>
      <c r="BF214">
        <f t="shared" si="490"/>
        <v>0.25215558480282585</v>
      </c>
      <c r="BG214">
        <f t="shared" si="490"/>
        <v>0.25215558480282585</v>
      </c>
      <c r="BH214">
        <f t="shared" si="490"/>
        <v>0.25215558480282585</v>
      </c>
      <c r="BK214">
        <f t="shared" ref="BK214:BK219" si="491">K214</f>
        <v>0.77550541227995029</v>
      </c>
      <c r="BL214">
        <f t="shared" si="357"/>
        <v>0.7204445280080739</v>
      </c>
      <c r="BM214">
        <f t="shared" si="358"/>
        <v>0.25215558480282585</v>
      </c>
      <c r="BN214">
        <f>INDEX($N$7:$N$30,MATCH(BP214,$H$7:$H$30,0))</f>
        <v>7.1000000000000008E-2</v>
      </c>
      <c r="BO214">
        <f t="shared" ref="BO214:BO254" si="492">INDEX($M$7:$M$30,MATCH(BP214,$H$7:$H$30,0))</f>
        <v>0.65</v>
      </c>
      <c r="BP214" t="str">
        <f t="shared" si="352"/>
        <v>-LV-Total</v>
      </c>
    </row>
    <row r="215" spans="1:68" hidden="1" x14ac:dyDescent="0.25">
      <c r="A215" t="str">
        <f t="shared" si="347"/>
        <v>passenger-LV-LPG</v>
      </c>
      <c r="B215" s="1">
        <v>181</v>
      </c>
      <c r="C215" t="s">
        <v>5</v>
      </c>
      <c r="D215" t="s">
        <v>27</v>
      </c>
      <c r="E215" t="s">
        <v>28</v>
      </c>
      <c r="F215" t="s">
        <v>48</v>
      </c>
      <c r="G215">
        <v>5.261017501107257E-3</v>
      </c>
      <c r="H215">
        <v>5.3897672657860114E-3</v>
      </c>
      <c r="I215">
        <v>5.516572051397356E-3</v>
      </c>
      <c r="J215">
        <v>5.641475600746979E-3</v>
      </c>
      <c r="K215">
        <v>5.7845151047071323E-3</v>
      </c>
      <c r="L215">
        <v>5.927066962410122E-3</v>
      </c>
      <c r="M215">
        <f t="shared" si="488"/>
        <v>5.7239756256434113E-3</v>
      </c>
      <c r="N215">
        <f t="shared" si="488"/>
        <v>5.6939438995780908E-3</v>
      </c>
      <c r="O215">
        <f t="shared" si="488"/>
        <v>5.6640697396223155E-3</v>
      </c>
      <c r="P215">
        <f t="shared" si="488"/>
        <v>5.6343523190810485E-3</v>
      </c>
      <c r="Q215">
        <f t="shared" si="488"/>
        <v>5.6047908155966372E-3</v>
      </c>
      <c r="R215">
        <f t="shared" si="488"/>
        <v>5.575384411126056E-3</v>
      </c>
      <c r="S215">
        <f t="shared" si="488"/>
        <v>5.5461322919182678E-3</v>
      </c>
      <c r="T215">
        <f t="shared" si="488"/>
        <v>5.5170336484917084E-3</v>
      </c>
      <c r="U215">
        <f t="shared" si="488"/>
        <v>5.4880876756118824E-3</v>
      </c>
      <c r="V215">
        <f t="shared" si="488"/>
        <v>5.4592935722690842E-3</v>
      </c>
      <c r="W215">
        <f t="shared" si="488"/>
        <v>5.4306505416562272E-3</v>
      </c>
      <c r="X215">
        <f t="shared" si="488"/>
        <v>5.4021577911468003E-3</v>
      </c>
      <c r="Y215">
        <f t="shared" si="488"/>
        <v>5.3738145322729265E-3</v>
      </c>
      <c r="Z215">
        <f t="shared" si="489"/>
        <v>5.0105708760468555E-3</v>
      </c>
      <c r="AA215">
        <f t="shared" si="489"/>
        <v>4.6718807195733477E-3</v>
      </c>
      <c r="AB215">
        <f t="shared" si="489"/>
        <v>4.3560843660076943E-3</v>
      </c>
      <c r="AC215">
        <f t="shared" si="489"/>
        <v>4.0616343059181438E-3</v>
      </c>
      <c r="AD215">
        <f t="shared" si="489"/>
        <v>3.7870876339638885E-3</v>
      </c>
      <c r="AE215">
        <f t="shared" si="489"/>
        <v>3.531098978168628E-3</v>
      </c>
      <c r="AF215">
        <f t="shared" si="489"/>
        <v>3.2924139071407671E-3</v>
      </c>
      <c r="AG215">
        <f t="shared" si="489"/>
        <v>3.0698627829333718E-3</v>
      </c>
      <c r="AH215">
        <f t="shared" si="489"/>
        <v>2.8623550294208204E-3</v>
      </c>
      <c r="AI215">
        <f t="shared" si="489"/>
        <v>2.6688737881052338E-3</v>
      </c>
      <c r="AJ215">
        <f t="shared" si="489"/>
        <v>2.4884709351643405E-3</v>
      </c>
      <c r="AK215">
        <f t="shared" si="489"/>
        <v>2.320262435322594E-3</v>
      </c>
      <c r="AL215">
        <f t="shared" si="489"/>
        <v>2.1634240097779551E-3</v>
      </c>
      <c r="AM215">
        <f t="shared" si="489"/>
        <v>2.017187096955691E-3</v>
      </c>
      <c r="AN215">
        <f t="shared" si="489"/>
        <v>1.8808350862955241E-3</v>
      </c>
      <c r="AO215">
        <f t="shared" si="471"/>
        <v>1.8808350862955241E-3</v>
      </c>
      <c r="AP215">
        <f t="shared" ref="AP215:BH215" si="493">AO215</f>
        <v>1.8808350862955241E-3</v>
      </c>
      <c r="AQ215">
        <f t="shared" si="493"/>
        <v>1.8808350862955241E-3</v>
      </c>
      <c r="AR215">
        <f t="shared" si="493"/>
        <v>1.8808350862955241E-3</v>
      </c>
      <c r="AS215">
        <f t="shared" si="493"/>
        <v>1.8808350862955241E-3</v>
      </c>
      <c r="AT215">
        <f t="shared" si="493"/>
        <v>1.8808350862955241E-3</v>
      </c>
      <c r="AU215">
        <f t="shared" si="493"/>
        <v>1.8808350862955241E-3</v>
      </c>
      <c r="AV215">
        <f t="shared" si="493"/>
        <v>1.8808350862955241E-3</v>
      </c>
      <c r="AW215">
        <f t="shared" si="493"/>
        <v>1.8808350862955241E-3</v>
      </c>
      <c r="AX215">
        <f t="shared" si="493"/>
        <v>1.8808350862955241E-3</v>
      </c>
      <c r="AY215">
        <f t="shared" si="493"/>
        <v>1.8808350862955241E-3</v>
      </c>
      <c r="AZ215">
        <f t="shared" si="493"/>
        <v>1.8808350862955241E-3</v>
      </c>
      <c r="BA215">
        <f t="shared" si="493"/>
        <v>1.8808350862955241E-3</v>
      </c>
      <c r="BB215">
        <f t="shared" si="493"/>
        <v>1.8808350862955241E-3</v>
      </c>
      <c r="BC215">
        <f t="shared" si="493"/>
        <v>1.8808350862955241E-3</v>
      </c>
      <c r="BD215">
        <f t="shared" si="493"/>
        <v>1.8808350862955241E-3</v>
      </c>
      <c r="BE215">
        <f t="shared" si="493"/>
        <v>1.8808350862955241E-3</v>
      </c>
      <c r="BF215">
        <f t="shared" si="493"/>
        <v>1.8808350862955241E-3</v>
      </c>
      <c r="BG215">
        <f t="shared" si="493"/>
        <v>1.8808350862955241E-3</v>
      </c>
      <c r="BH215">
        <f t="shared" si="493"/>
        <v>1.8808350862955241E-3</v>
      </c>
      <c r="BK215">
        <f t="shared" si="491"/>
        <v>5.7845151047071323E-3</v>
      </c>
      <c r="BL215">
        <f t="shared" si="357"/>
        <v>5.3738145322729265E-3</v>
      </c>
      <c r="BM215">
        <f t="shared" si="358"/>
        <v>1.8808350862955241E-3</v>
      </c>
      <c r="BN215">
        <f>INDEX($N$7:$N$30,MATCH(BP215,$H$7:$H$30,0))</f>
        <v>7.1000000000000008E-2</v>
      </c>
      <c r="BO215">
        <f t="shared" si="492"/>
        <v>0.65</v>
      </c>
      <c r="BP215" t="str">
        <f t="shared" si="352"/>
        <v>-LV-Total</v>
      </c>
    </row>
    <row r="216" spans="1:68" hidden="1" x14ac:dyDescent="0.25">
      <c r="A216" t="str">
        <f t="shared" si="347"/>
        <v>passenger-LV-PHEVG</v>
      </c>
      <c r="B216" s="1">
        <v>182</v>
      </c>
      <c r="C216" t="s">
        <v>5</v>
      </c>
      <c r="D216" t="s">
        <v>27</v>
      </c>
      <c r="E216" t="s">
        <v>28</v>
      </c>
      <c r="F216" t="s">
        <v>31</v>
      </c>
      <c r="G216">
        <v>2.0713032726923979E-2</v>
      </c>
      <c r="H216">
        <v>2.0713032726923979E-2</v>
      </c>
      <c r="I216">
        <v>2.0713032726923979E-2</v>
      </c>
      <c r="J216">
        <v>2.0713032726923979E-2</v>
      </c>
      <c r="K216">
        <v>2.0713032726923979E-2</v>
      </c>
      <c r="L216">
        <v>2.0713032726923979E-2</v>
      </c>
      <c r="M216">
        <f t="shared" si="488"/>
        <v>2.049625462393357E-2</v>
      </c>
      <c r="N216">
        <f t="shared" si="488"/>
        <v>2.0388717844518678E-2</v>
      </c>
      <c r="O216">
        <f t="shared" si="488"/>
        <v>2.0281745273498887E-2</v>
      </c>
      <c r="P216">
        <f t="shared" si="488"/>
        <v>2.0175333950667326E-2</v>
      </c>
      <c r="Q216">
        <f t="shared" si="488"/>
        <v>2.0069480931348315E-2</v>
      </c>
      <c r="R216">
        <f t="shared" si="488"/>
        <v>1.996418328631586E-2</v>
      </c>
      <c r="S216">
        <f t="shared" si="488"/>
        <v>1.9859438101712618E-2</v>
      </c>
      <c r="T216">
        <f t="shared" si="488"/>
        <v>1.9755242478969242E-2</v>
      </c>
      <c r="U216">
        <f t="shared" si="488"/>
        <v>1.9651593534724187E-2</v>
      </c>
      <c r="V216">
        <f t="shared" si="488"/>
        <v>1.9548488400743899E-2</v>
      </c>
      <c r="W216">
        <f t="shared" si="488"/>
        <v>1.9445924223843471E-2</v>
      </c>
      <c r="X216">
        <f t="shared" si="488"/>
        <v>1.9343898165807664E-2</v>
      </c>
      <c r="Y216">
        <f t="shared" si="488"/>
        <v>1.9242407403312376E-2</v>
      </c>
      <c r="Z216">
        <f t="shared" si="489"/>
        <v>1.7941714501130204E-2</v>
      </c>
      <c r="AA216">
        <f>($Y216*(($BM216/($Y216))^((AA$33-$Y$33)/($BM$33-$Y$33))))</f>
        <v>1.6728942096125316E-2</v>
      </c>
      <c r="AB216">
        <f t="shared" si="489"/>
        <v>1.5598147191445089E-2</v>
      </c>
      <c r="AC216">
        <f t="shared" si="489"/>
        <v>1.4543788507842277E-2</v>
      </c>
      <c r="AD216">
        <f t="shared" si="489"/>
        <v>1.356069932952394E-2</v>
      </c>
      <c r="AE216">
        <f t="shared" si="489"/>
        <v>1.2644062185488518E-2</v>
      </c>
      <c r="AF216">
        <f t="shared" si="489"/>
        <v>1.1789385242281094E-2</v>
      </c>
      <c r="AG216">
        <f t="shared" si="489"/>
        <v>1.0992480292483252E-2</v>
      </c>
      <c r="AH216">
        <f t="shared" si="489"/>
        <v>1.0249442231073684E-2</v>
      </c>
      <c r="AI216">
        <f t="shared" si="489"/>
        <v>9.5566299190867291E-3</v>
      </c>
      <c r="AJ216">
        <f t="shared" si="489"/>
        <v>8.9106483407942871E-3</v>
      </c>
      <c r="AK216">
        <f t="shared" si="489"/>
        <v>8.3083319669752086E-3</v>
      </c>
      <c r="AL216">
        <f t="shared" si="489"/>
        <v>7.7467292427465528E-3</v>
      </c>
      <c r="AM216">
        <f t="shared" si="489"/>
        <v>7.2230881239417916E-3</v>
      </c>
      <c r="AN216">
        <f t="shared" si="489"/>
        <v>6.7348425911593311E-3</v>
      </c>
      <c r="AO216">
        <f t="shared" si="471"/>
        <v>6.7348425911593311E-3</v>
      </c>
      <c r="AP216">
        <f t="shared" ref="AP216:BH216" si="494">AO216</f>
        <v>6.7348425911593311E-3</v>
      </c>
      <c r="AQ216">
        <f t="shared" si="494"/>
        <v>6.7348425911593311E-3</v>
      </c>
      <c r="AR216">
        <f t="shared" si="494"/>
        <v>6.7348425911593311E-3</v>
      </c>
      <c r="AS216">
        <f t="shared" si="494"/>
        <v>6.7348425911593311E-3</v>
      </c>
      <c r="AT216">
        <f t="shared" si="494"/>
        <v>6.7348425911593311E-3</v>
      </c>
      <c r="AU216">
        <f t="shared" si="494"/>
        <v>6.7348425911593311E-3</v>
      </c>
      <c r="AV216">
        <f t="shared" si="494"/>
        <v>6.7348425911593311E-3</v>
      </c>
      <c r="AW216">
        <f t="shared" si="494"/>
        <v>6.7348425911593311E-3</v>
      </c>
      <c r="AX216">
        <f t="shared" si="494"/>
        <v>6.7348425911593311E-3</v>
      </c>
      <c r="AY216">
        <f t="shared" si="494"/>
        <v>6.7348425911593311E-3</v>
      </c>
      <c r="AZ216">
        <f t="shared" si="494"/>
        <v>6.7348425911593311E-3</v>
      </c>
      <c r="BA216">
        <f t="shared" si="494"/>
        <v>6.7348425911593311E-3</v>
      </c>
      <c r="BB216">
        <f t="shared" si="494"/>
        <v>6.7348425911593311E-3</v>
      </c>
      <c r="BC216">
        <f t="shared" si="494"/>
        <v>6.7348425911593311E-3</v>
      </c>
      <c r="BD216">
        <f t="shared" si="494"/>
        <v>6.7348425911593311E-3</v>
      </c>
      <c r="BE216">
        <f t="shared" si="494"/>
        <v>6.7348425911593311E-3</v>
      </c>
      <c r="BF216">
        <f t="shared" si="494"/>
        <v>6.7348425911593311E-3</v>
      </c>
      <c r="BG216">
        <f t="shared" si="494"/>
        <v>6.7348425911593311E-3</v>
      </c>
      <c r="BH216">
        <f t="shared" si="494"/>
        <v>6.7348425911593311E-3</v>
      </c>
      <c r="BK216">
        <f t="shared" si="491"/>
        <v>2.0713032726923979E-2</v>
      </c>
      <c r="BL216">
        <f t="shared" si="357"/>
        <v>1.9242407403312376E-2</v>
      </c>
      <c r="BM216">
        <f t="shared" si="358"/>
        <v>6.7348425911593311E-3</v>
      </c>
      <c r="BN216">
        <f>INDEX($N$7:$N$30,MATCH(BP216,$H$7:$H$30,0))</f>
        <v>7.1000000000000008E-2</v>
      </c>
      <c r="BO216">
        <f t="shared" si="492"/>
        <v>0.65</v>
      </c>
      <c r="BP216" t="str">
        <f t="shared" si="352"/>
        <v>-LV-Total</v>
      </c>
    </row>
    <row r="217" spans="1:68" hidden="1" x14ac:dyDescent="0.25">
      <c r="A217" t="str">
        <f t="shared" si="347"/>
        <v>freight-HT-BEV</v>
      </c>
      <c r="B217" s="1">
        <v>183</v>
      </c>
      <c r="C217" t="s">
        <v>49</v>
      </c>
      <c r="D217" t="s">
        <v>36</v>
      </c>
      <c r="E217" t="s">
        <v>39</v>
      </c>
      <c r="F217" t="s">
        <v>29</v>
      </c>
      <c r="G217">
        <v>1.3999252687177371E-3</v>
      </c>
      <c r="H217">
        <f>IF(G217=0,0.0000001,$G217)*((INDEX($N$7:$N$29,MATCH($A217,$H$7:$H$29,0))/($G217+0.00001))^((H$33-$G$33)/($Y$33-$G$33)))</f>
        <v>1.6221672342763226E-3</v>
      </c>
      <c r="I217">
        <f>IF(H217=0,0.0000001,$G217)*((INDEX($N$7:$N$29,MATCH($A217,$H$7:$H$29,0))/($G217+0.00001))^((I$33-$G$33)/($Y$33-$G$33)))</f>
        <v>1.8796907197553129E-3</v>
      </c>
      <c r="J217">
        <f>IF(I217=0,0.0000001,$G217)*((INDEX($N$7:$N$29,MATCH($A217,$H$7:$H$29,0))/($G217+0.00001))^((J$33-$G$33)/($Y$33-$G$33)))</f>
        <v>2.1780967629459525E-3</v>
      </c>
      <c r="K217">
        <f t="shared" ref="K217:Y217" si="495">IF(J217=0,0.0000001,$G217)*((INDEX($L$7:$L$29,MATCH($A217,$H$7:$H$29,0))/($G217+0.00001))^((K$33-$G$33)/($Y$33-$G$33)))</f>
        <v>3.3340487961778065E-3</v>
      </c>
      <c r="L217">
        <f t="shared" si="495"/>
        <v>4.1417962115052826E-3</v>
      </c>
      <c r="M217">
        <f t="shared" si="495"/>
        <v>5.1452383892238197E-3</v>
      </c>
      <c r="N217">
        <f t="shared" si="495"/>
        <v>6.3917867345581175E-3</v>
      </c>
      <c r="O217">
        <f t="shared" si="495"/>
        <v>7.9403391192990475E-3</v>
      </c>
      <c r="P217">
        <f t="shared" si="495"/>
        <v>9.8640627335995646E-3</v>
      </c>
      <c r="Q217">
        <f t="shared" si="495"/>
        <v>1.2253851145463053E-2</v>
      </c>
      <c r="R217">
        <f t="shared" si="495"/>
        <v>1.522261890972092E-2</v>
      </c>
      <c r="S217">
        <f t="shared" si="495"/>
        <v>1.8910636641476537E-2</v>
      </c>
      <c r="T217">
        <f t="shared" si="495"/>
        <v>2.3492158629655358E-2</v>
      </c>
      <c r="U217">
        <f t="shared" si="495"/>
        <v>2.9183656137226704E-2</v>
      </c>
      <c r="V217">
        <f t="shared" si="495"/>
        <v>3.6254045401377583E-2</v>
      </c>
      <c r="W217">
        <f t="shared" si="495"/>
        <v>4.5037393594031312E-2</v>
      </c>
      <c r="X217">
        <f t="shared" si="495"/>
        <v>5.5948703083673508E-2</v>
      </c>
      <c r="Y217">
        <f t="shared" si="495"/>
        <v>6.9503519785387907E-2</v>
      </c>
      <c r="Z217">
        <f t="shared" ref="Z217:AN217" si="496">IF(Y217=0,0.0000001,$Y217)*((INDEX($M$7:$M$29,MATCH($A217,$H$7:$H$28,0))/IF(Y217=0,0.0000001,$Y217))^((Z$33-$Y$33)/($AN$33-$Y$33)))</f>
        <v>7.6620990575930095E-2</v>
      </c>
      <c r="AA217">
        <f t="shared" si="496"/>
        <v>8.4467322158136404E-2</v>
      </c>
      <c r="AB217">
        <f t="shared" si="496"/>
        <v>9.3117153131764926E-2</v>
      </c>
      <c r="AC217">
        <f t="shared" si="496"/>
        <v>0.10265276542248399</v>
      </c>
      <c r="AD217">
        <f t="shared" si="496"/>
        <v>0.11316486699257616</v>
      </c>
      <c r="AE217">
        <f t="shared" si="496"/>
        <v>0.12475345470471366</v>
      </c>
      <c r="AF217">
        <f t="shared" si="496"/>
        <v>0.13752876554683741</v>
      </c>
      <c r="AG217">
        <f t="shared" si="496"/>
        <v>0.15161232526671115</v>
      </c>
      <c r="AH217">
        <f t="shared" si="496"/>
        <v>0.16713810439133703</v>
      </c>
      <c r="AI217">
        <f t="shared" si="496"/>
        <v>0.1842537926279208</v>
      </c>
      <c r="AJ217">
        <f t="shared" si="496"/>
        <v>0.20312220376918722</v>
      </c>
      <c r="AK217">
        <f t="shared" si="496"/>
        <v>0.22392282446727291</v>
      </c>
      <c r="AL217">
        <f t="shared" si="496"/>
        <v>0.24685352160898202</v>
      </c>
      <c r="AM217">
        <f t="shared" si="496"/>
        <v>0.27213242453389236</v>
      </c>
      <c r="AN217">
        <f t="shared" si="496"/>
        <v>0.3</v>
      </c>
      <c r="AO217">
        <f t="shared" si="471"/>
        <v>0.3</v>
      </c>
      <c r="AP217">
        <f t="shared" ref="AP217:BH217" si="497">AO217</f>
        <v>0.3</v>
      </c>
      <c r="AQ217">
        <f t="shared" si="497"/>
        <v>0.3</v>
      </c>
      <c r="AR217">
        <f t="shared" si="497"/>
        <v>0.3</v>
      </c>
      <c r="AS217">
        <f t="shared" si="497"/>
        <v>0.3</v>
      </c>
      <c r="AT217">
        <f t="shared" si="497"/>
        <v>0.3</v>
      </c>
      <c r="AU217">
        <f t="shared" si="497"/>
        <v>0.3</v>
      </c>
      <c r="AV217">
        <f t="shared" si="497"/>
        <v>0.3</v>
      </c>
      <c r="AW217">
        <f t="shared" si="497"/>
        <v>0.3</v>
      </c>
      <c r="AX217">
        <f t="shared" si="497"/>
        <v>0.3</v>
      </c>
      <c r="AY217">
        <f t="shared" si="497"/>
        <v>0.3</v>
      </c>
      <c r="AZ217">
        <f t="shared" si="497"/>
        <v>0.3</v>
      </c>
      <c r="BA217">
        <f t="shared" si="497"/>
        <v>0.3</v>
      </c>
      <c r="BB217">
        <f t="shared" si="497"/>
        <v>0.3</v>
      </c>
      <c r="BC217">
        <f t="shared" si="497"/>
        <v>0.3</v>
      </c>
      <c r="BD217">
        <f t="shared" si="497"/>
        <v>0.3</v>
      </c>
      <c r="BE217">
        <f t="shared" si="497"/>
        <v>0.3</v>
      </c>
      <c r="BF217">
        <f t="shared" si="497"/>
        <v>0.3</v>
      </c>
      <c r="BG217">
        <f t="shared" si="497"/>
        <v>0.3</v>
      </c>
      <c r="BH217">
        <f t="shared" si="497"/>
        <v>0.3</v>
      </c>
      <c r="BK217">
        <f t="shared" si="491"/>
        <v>3.3340487961778065E-3</v>
      </c>
      <c r="BL217">
        <f t="shared" si="357"/>
        <v>3.0339844045218041E-3</v>
      </c>
      <c r="BM217">
        <f t="shared" si="358"/>
        <v>1.8203906427130823E-3</v>
      </c>
      <c r="BN217">
        <f>INDEX($L$7:$L$30,MATCH(BP217,$H$7:$H$30,0))</f>
        <v>9.0000000000000011E-2</v>
      </c>
      <c r="BO217">
        <f t="shared" si="492"/>
        <v>0.4</v>
      </c>
      <c r="BP217" t="str">
        <f t="shared" si="352"/>
        <v>-HT-Total</v>
      </c>
    </row>
    <row r="218" spans="1:68" hidden="1" x14ac:dyDescent="0.25">
      <c r="A218" t="str">
        <f t="shared" si="347"/>
        <v>freight-HT-CNG</v>
      </c>
      <c r="B218" s="1">
        <v>184</v>
      </c>
      <c r="C218" t="s">
        <v>49</v>
      </c>
      <c r="D218" t="s">
        <v>36</v>
      </c>
      <c r="E218" t="s">
        <v>39</v>
      </c>
      <c r="F218" t="s">
        <v>45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e">
        <f t="shared" ref="M218:Y219" si="498">($K218*(($BL218/($K218))^((M$33-$K$33)/($BL$33-$K$33))))</f>
        <v>#DIV/0!</v>
      </c>
      <c r="N218" t="e">
        <f t="shared" si="498"/>
        <v>#DIV/0!</v>
      </c>
      <c r="O218" t="e">
        <f t="shared" si="498"/>
        <v>#DIV/0!</v>
      </c>
      <c r="P218" t="e">
        <f t="shared" si="498"/>
        <v>#DIV/0!</v>
      </c>
      <c r="Q218" t="e">
        <f t="shared" si="498"/>
        <v>#DIV/0!</v>
      </c>
      <c r="R218" t="e">
        <f t="shared" si="498"/>
        <v>#DIV/0!</v>
      </c>
      <c r="S218" t="e">
        <f t="shared" si="498"/>
        <v>#DIV/0!</v>
      </c>
      <c r="T218" t="e">
        <f t="shared" si="498"/>
        <v>#DIV/0!</v>
      </c>
      <c r="U218" t="e">
        <f t="shared" si="498"/>
        <v>#DIV/0!</v>
      </c>
      <c r="V218" t="e">
        <f t="shared" si="498"/>
        <v>#DIV/0!</v>
      </c>
      <c r="W218" t="e">
        <f t="shared" si="498"/>
        <v>#DIV/0!</v>
      </c>
      <c r="X218" t="e">
        <f t="shared" si="498"/>
        <v>#DIV/0!</v>
      </c>
      <c r="Y218" t="e">
        <f t="shared" si="498"/>
        <v>#DIV/0!</v>
      </c>
      <c r="Z218" t="e">
        <f t="shared" ref="Z218:AN219" si="499">($Y218*(($BM218/($Y218))^((Z$33-$Y$33)/($BM$33-$Y$33))))</f>
        <v>#DIV/0!</v>
      </c>
      <c r="AA218" t="e">
        <f t="shared" si="499"/>
        <v>#DIV/0!</v>
      </c>
      <c r="AB218" t="e">
        <f t="shared" si="499"/>
        <v>#DIV/0!</v>
      </c>
      <c r="AC218" t="e">
        <f t="shared" si="499"/>
        <v>#DIV/0!</v>
      </c>
      <c r="AD218" t="e">
        <f t="shared" si="499"/>
        <v>#DIV/0!</v>
      </c>
      <c r="AE218" t="e">
        <f t="shared" si="499"/>
        <v>#DIV/0!</v>
      </c>
      <c r="AF218" t="e">
        <f t="shared" si="499"/>
        <v>#DIV/0!</v>
      </c>
      <c r="AG218" t="e">
        <f t="shared" si="499"/>
        <v>#DIV/0!</v>
      </c>
      <c r="AH218" t="e">
        <f t="shared" si="499"/>
        <v>#DIV/0!</v>
      </c>
      <c r="AI218" t="e">
        <f t="shared" si="499"/>
        <v>#DIV/0!</v>
      </c>
      <c r="AJ218" t="e">
        <f t="shared" si="499"/>
        <v>#DIV/0!</v>
      </c>
      <c r="AK218" t="e">
        <f t="shared" si="499"/>
        <v>#DIV/0!</v>
      </c>
      <c r="AL218" t="e">
        <f t="shared" si="499"/>
        <v>#DIV/0!</v>
      </c>
      <c r="AM218" t="e">
        <f t="shared" si="499"/>
        <v>#DIV/0!</v>
      </c>
      <c r="AN218" t="e">
        <f t="shared" si="499"/>
        <v>#DIV/0!</v>
      </c>
      <c r="AO218" t="e">
        <f t="shared" si="471"/>
        <v>#DIV/0!</v>
      </c>
      <c r="AP218" t="e">
        <f t="shared" ref="AP218:BH218" si="500">AO218</f>
        <v>#DIV/0!</v>
      </c>
      <c r="AQ218" t="e">
        <f t="shared" si="500"/>
        <v>#DIV/0!</v>
      </c>
      <c r="AR218" t="e">
        <f t="shared" si="500"/>
        <v>#DIV/0!</v>
      </c>
      <c r="AS218" t="e">
        <f t="shared" si="500"/>
        <v>#DIV/0!</v>
      </c>
      <c r="AT218" t="e">
        <f t="shared" si="500"/>
        <v>#DIV/0!</v>
      </c>
      <c r="AU218" t="e">
        <f t="shared" si="500"/>
        <v>#DIV/0!</v>
      </c>
      <c r="AV218" t="e">
        <f t="shared" si="500"/>
        <v>#DIV/0!</v>
      </c>
      <c r="AW218" t="e">
        <f t="shared" si="500"/>
        <v>#DIV/0!</v>
      </c>
      <c r="AX218" t="e">
        <f t="shared" si="500"/>
        <v>#DIV/0!</v>
      </c>
      <c r="AY218" t="e">
        <f t="shared" si="500"/>
        <v>#DIV/0!</v>
      </c>
      <c r="AZ218" t="e">
        <f t="shared" si="500"/>
        <v>#DIV/0!</v>
      </c>
      <c r="BA218" t="e">
        <f t="shared" si="500"/>
        <v>#DIV/0!</v>
      </c>
      <c r="BB218" t="e">
        <f t="shared" si="500"/>
        <v>#DIV/0!</v>
      </c>
      <c r="BC218" t="e">
        <f t="shared" si="500"/>
        <v>#DIV/0!</v>
      </c>
      <c r="BD218" t="e">
        <f t="shared" si="500"/>
        <v>#DIV/0!</v>
      </c>
      <c r="BE218" t="e">
        <f t="shared" si="500"/>
        <v>#DIV/0!</v>
      </c>
      <c r="BF218" t="e">
        <f t="shared" si="500"/>
        <v>#DIV/0!</v>
      </c>
      <c r="BG218" t="e">
        <f t="shared" si="500"/>
        <v>#DIV/0!</v>
      </c>
      <c r="BH218" t="e">
        <f t="shared" si="500"/>
        <v>#DIV/0!</v>
      </c>
      <c r="BK218">
        <f t="shared" si="491"/>
        <v>0</v>
      </c>
      <c r="BL218">
        <f t="shared" si="357"/>
        <v>0</v>
      </c>
      <c r="BM218">
        <f t="shared" si="358"/>
        <v>0</v>
      </c>
      <c r="BN218">
        <f>INDEX($N$7:$N$30,MATCH(BP218,$H$7:$H$30,0))</f>
        <v>2.1000000000000001E-2</v>
      </c>
      <c r="BO218">
        <f t="shared" si="492"/>
        <v>0.4</v>
      </c>
      <c r="BP218" t="str">
        <f t="shared" si="352"/>
        <v>-HT-Total</v>
      </c>
    </row>
    <row r="219" spans="1:68" hidden="1" x14ac:dyDescent="0.25">
      <c r="A219" t="str">
        <f t="shared" si="347"/>
        <v>freight-HT-D</v>
      </c>
      <c r="B219" s="1">
        <v>185</v>
      </c>
      <c r="C219" t="s">
        <v>49</v>
      </c>
      <c r="D219" t="s">
        <v>36</v>
      </c>
      <c r="E219" t="s">
        <v>39</v>
      </c>
      <c r="F219" t="s">
        <v>46</v>
      </c>
      <c r="G219">
        <v>0.99574504252809981</v>
      </c>
      <c r="H219">
        <v>0.99364351141852192</v>
      </c>
      <c r="I219">
        <v>0.99154353162467812</v>
      </c>
      <c r="J219">
        <v>0.98944510142946862</v>
      </c>
      <c r="K219">
        <v>0.98769565164371753</v>
      </c>
      <c r="L219">
        <v>0.98594630245399228</v>
      </c>
      <c r="M219">
        <f t="shared" si="498"/>
        <v>0.98470554493909934</v>
      </c>
      <c r="N219">
        <f t="shared" si="498"/>
        <v>0.98321388784593367</v>
      </c>
      <c r="O219">
        <f t="shared" si="498"/>
        <v>0.98172449035300591</v>
      </c>
      <c r="P219">
        <f t="shared" si="498"/>
        <v>0.98023734903741588</v>
      </c>
      <c r="Q219">
        <f t="shared" si="498"/>
        <v>0.97875246048144859</v>
      </c>
      <c r="R219">
        <f t="shared" si="498"/>
        <v>0.97726982127256623</v>
      </c>
      <c r="S219">
        <f t="shared" si="498"/>
        <v>0.97578942800340063</v>
      </c>
      <c r="T219">
        <f t="shared" si="498"/>
        <v>0.97431127727174471</v>
      </c>
      <c r="U219">
        <f t="shared" si="498"/>
        <v>0.97283536568054563</v>
      </c>
      <c r="V219">
        <f t="shared" si="498"/>
        <v>0.97136168983789606</v>
      </c>
      <c r="W219">
        <f t="shared" si="498"/>
        <v>0.96989024635702714</v>
      </c>
      <c r="X219">
        <f t="shared" si="498"/>
        <v>0.96842103185630035</v>
      </c>
      <c r="Y219">
        <f t="shared" si="498"/>
        <v>0.9669540429591994</v>
      </c>
      <c r="Z219">
        <f t="shared" si="499"/>
        <v>0.93457878210576584</v>
      </c>
      <c r="AA219">
        <f t="shared" si="499"/>
        <v>0.90328749987878276</v>
      </c>
      <c r="AB219">
        <f t="shared" si="499"/>
        <v>0.8730439028359237</v>
      </c>
      <c r="AC219">
        <f t="shared" si="499"/>
        <v>0.84381291270084702</v>
      </c>
      <c r="AD219">
        <f t="shared" si="499"/>
        <v>0.81556062567737964</v>
      </c>
      <c r="AE219">
        <f t="shared" si="499"/>
        <v>0.78825427312592877</v>
      </c>
      <c r="AF219">
        <f t="shared" si="499"/>
        <v>0.76186218355651536</v>
      </c>
      <c r="AG219">
        <f t="shared" si="499"/>
        <v>0.73635374589434455</v>
      </c>
      <c r="AH219">
        <f t="shared" si="499"/>
        <v>0.71169937397530769</v>
      </c>
      <c r="AI219">
        <f t="shared" si="499"/>
        <v>0.68787047223023456</v>
      </c>
      <c r="AJ219">
        <f t="shared" si="499"/>
        <v>0.66483940251809515</v>
      </c>
      <c r="AK219">
        <f t="shared" si="499"/>
        <v>0.64257945206968214</v>
      </c>
      <c r="AL219">
        <f t="shared" si="499"/>
        <v>0.62106480250459406</v>
      </c>
      <c r="AM219">
        <f t="shared" si="499"/>
        <v>0.60027049988558023</v>
      </c>
      <c r="AN219">
        <f t="shared" si="499"/>
        <v>0.58017242577551964</v>
      </c>
      <c r="AO219">
        <f t="shared" si="471"/>
        <v>0.58017242577551964</v>
      </c>
      <c r="AP219">
        <f t="shared" ref="AP219:BH219" si="501">AO219</f>
        <v>0.58017242577551964</v>
      </c>
      <c r="AQ219">
        <f t="shared" si="501"/>
        <v>0.58017242577551964</v>
      </c>
      <c r="AR219">
        <f t="shared" si="501"/>
        <v>0.58017242577551964</v>
      </c>
      <c r="AS219">
        <f t="shared" si="501"/>
        <v>0.58017242577551964</v>
      </c>
      <c r="AT219">
        <f t="shared" si="501"/>
        <v>0.58017242577551964</v>
      </c>
      <c r="AU219">
        <f t="shared" si="501"/>
        <v>0.58017242577551964</v>
      </c>
      <c r="AV219">
        <f t="shared" si="501"/>
        <v>0.58017242577551964</v>
      </c>
      <c r="AW219">
        <f t="shared" si="501"/>
        <v>0.58017242577551964</v>
      </c>
      <c r="AX219">
        <f t="shared" si="501"/>
        <v>0.58017242577551964</v>
      </c>
      <c r="AY219">
        <f t="shared" si="501"/>
        <v>0.58017242577551964</v>
      </c>
      <c r="AZ219">
        <f t="shared" si="501"/>
        <v>0.58017242577551964</v>
      </c>
      <c r="BA219">
        <f t="shared" si="501"/>
        <v>0.58017242577551964</v>
      </c>
      <c r="BB219">
        <f t="shared" si="501"/>
        <v>0.58017242577551964</v>
      </c>
      <c r="BC219">
        <f t="shared" si="501"/>
        <v>0.58017242577551964</v>
      </c>
      <c r="BD219">
        <f t="shared" si="501"/>
        <v>0.58017242577551964</v>
      </c>
      <c r="BE219">
        <f t="shared" si="501"/>
        <v>0.58017242577551964</v>
      </c>
      <c r="BF219">
        <f t="shared" si="501"/>
        <v>0.58017242577551964</v>
      </c>
      <c r="BG219">
        <f t="shared" si="501"/>
        <v>0.58017242577551964</v>
      </c>
      <c r="BH219">
        <f t="shared" si="501"/>
        <v>0.58017242577551964</v>
      </c>
      <c r="BK219">
        <f t="shared" si="491"/>
        <v>0.98769565164371753</v>
      </c>
      <c r="BL219">
        <f t="shared" si="357"/>
        <v>0.9669540429591994</v>
      </c>
      <c r="BM219">
        <f t="shared" si="358"/>
        <v>0.58017242577551964</v>
      </c>
      <c r="BN219">
        <f>INDEX($N$7:$N$30,MATCH(BP219,$H$7:$H$30,0))</f>
        <v>2.1000000000000001E-2</v>
      </c>
      <c r="BO219">
        <f t="shared" si="492"/>
        <v>0.4</v>
      </c>
      <c r="BP219" t="str">
        <f t="shared" si="352"/>
        <v>-HT-Total</v>
      </c>
    </row>
    <row r="220" spans="1:68" hidden="1" x14ac:dyDescent="0.25">
      <c r="A220" t="str">
        <f t="shared" si="347"/>
        <v>freight-HT-FCEV</v>
      </c>
      <c r="B220" s="1">
        <v>186</v>
      </c>
      <c r="C220" t="s">
        <v>49</v>
      </c>
      <c r="D220" t="s">
        <v>36</v>
      </c>
      <c r="E220" t="s">
        <v>39</v>
      </c>
      <c r="F220" t="s">
        <v>30</v>
      </c>
      <c r="G220">
        <v>0</v>
      </c>
      <c r="H220">
        <v>0</v>
      </c>
      <c r="I220">
        <v>0</v>
      </c>
      <c r="J220">
        <v>0</v>
      </c>
      <c r="K220">
        <f t="shared" ref="K220:Y220" si="502">IF(J220=0,0.0000001,$G220)*((INDEX($L$7:$L$29,MATCH($A220,$H$7:$H$29,0))/($G220+0.00001))^((K$33-$G$33)/($Y$33-$G$33)))</f>
        <v>5.4145481641815414E-7</v>
      </c>
      <c r="L220">
        <f t="shared" si="502"/>
        <v>0</v>
      </c>
      <c r="M220">
        <f t="shared" si="502"/>
        <v>1.259921049894873E-6</v>
      </c>
      <c r="N220">
        <f t="shared" si="502"/>
        <v>0</v>
      </c>
      <c r="O220">
        <f t="shared" si="502"/>
        <v>2.9317331822241699E-6</v>
      </c>
      <c r="P220">
        <f t="shared" si="502"/>
        <v>0</v>
      </c>
      <c r="Q220">
        <f t="shared" si="502"/>
        <v>6.8219032077219704E-6</v>
      </c>
      <c r="R220">
        <f t="shared" si="502"/>
        <v>0</v>
      </c>
      <c r="S220">
        <f t="shared" si="502"/>
        <v>1.5874010519681993E-5</v>
      </c>
      <c r="T220">
        <f t="shared" si="502"/>
        <v>0</v>
      </c>
      <c r="U220">
        <f t="shared" si="502"/>
        <v>3.6937523489595153E-5</v>
      </c>
      <c r="V220">
        <f t="shared" si="502"/>
        <v>0</v>
      </c>
      <c r="W220">
        <f t="shared" si="502"/>
        <v>8.5950594517542593E-5</v>
      </c>
      <c r="X220">
        <f t="shared" si="502"/>
        <v>0</v>
      </c>
      <c r="Y220">
        <f t="shared" si="502"/>
        <v>1.9999999999999996E-4</v>
      </c>
      <c r="Z220">
        <f t="shared" ref="Z220:AN220" si="503">IF(Y220=0,0.0000001,$Y220)*((INDEX($M$7:$M$29,MATCH($A220,$H$7:$H$28,0))/IF(Y220=0,0.0000001,$Y220))^((Z$33-$Y$33)/($AN$33-$Y$33)))</f>
        <v>3.0266439158325396E-4</v>
      </c>
      <c r="AA220">
        <f t="shared" si="503"/>
        <v>4.5802866966230659E-4</v>
      </c>
      <c r="AB220">
        <f t="shared" si="503"/>
        <v>6.9314484315514643E-4</v>
      </c>
      <c r="AC220">
        <f t="shared" si="503"/>
        <v>1.0489513111631118E-3</v>
      </c>
      <c r="AD220">
        <f t="shared" si="503"/>
        <v>1.5874010519681993E-3</v>
      </c>
      <c r="AE220">
        <f t="shared" si="503"/>
        <v>2.4022488679628631E-3</v>
      </c>
      <c r="AF220">
        <f t="shared" si="503"/>
        <v>3.6353759602677036E-3</v>
      </c>
      <c r="AG220">
        <f t="shared" si="503"/>
        <v>5.5014942659540591E-3</v>
      </c>
      <c r="AH220">
        <f t="shared" si="503"/>
        <v>8.3255320740187305E-3</v>
      </c>
      <c r="AI220">
        <f t="shared" si="503"/>
        <v>1.2599210498948731E-2</v>
      </c>
      <c r="AJ220">
        <f t="shared" si="503"/>
        <v>1.9066661900468327E-2</v>
      </c>
      <c r="AK220">
        <f t="shared" si="503"/>
        <v>2.8853998118144295E-2</v>
      </c>
      <c r="AL220">
        <f t="shared" si="503"/>
        <v>4.3665388925862476E-2</v>
      </c>
      <c r="AM220">
        <f t="shared" si="503"/>
        <v>6.6079791862461643E-2</v>
      </c>
      <c r="AN220">
        <f t="shared" si="503"/>
        <v>0.1</v>
      </c>
      <c r="AO220">
        <f t="shared" si="471"/>
        <v>0.1</v>
      </c>
      <c r="AP220">
        <f t="shared" ref="AP220:BH220" si="504">AO220</f>
        <v>0.1</v>
      </c>
      <c r="AQ220">
        <f t="shared" si="504"/>
        <v>0.1</v>
      </c>
      <c r="AR220">
        <f t="shared" si="504"/>
        <v>0.1</v>
      </c>
      <c r="AS220">
        <f t="shared" si="504"/>
        <v>0.1</v>
      </c>
      <c r="AT220">
        <f t="shared" si="504"/>
        <v>0.1</v>
      </c>
      <c r="AU220">
        <f t="shared" si="504"/>
        <v>0.1</v>
      </c>
      <c r="AV220">
        <f t="shared" si="504"/>
        <v>0.1</v>
      </c>
      <c r="AW220">
        <f t="shared" si="504"/>
        <v>0.1</v>
      </c>
      <c r="AX220">
        <f t="shared" si="504"/>
        <v>0.1</v>
      </c>
      <c r="AY220">
        <f t="shared" si="504"/>
        <v>0.1</v>
      </c>
      <c r="AZ220">
        <f t="shared" si="504"/>
        <v>0.1</v>
      </c>
      <c r="BA220">
        <f t="shared" si="504"/>
        <v>0.1</v>
      </c>
      <c r="BB220">
        <f t="shared" si="504"/>
        <v>0.1</v>
      </c>
      <c r="BC220">
        <f t="shared" si="504"/>
        <v>0.1</v>
      </c>
      <c r="BD220">
        <f t="shared" si="504"/>
        <v>0.1</v>
      </c>
      <c r="BE220">
        <f t="shared" si="504"/>
        <v>0.1</v>
      </c>
      <c r="BF220">
        <f t="shared" si="504"/>
        <v>0.1</v>
      </c>
      <c r="BG220">
        <f t="shared" si="504"/>
        <v>0.1</v>
      </c>
      <c r="BH220">
        <f t="shared" si="504"/>
        <v>0.1</v>
      </c>
      <c r="BK220">
        <f>G220</f>
        <v>0</v>
      </c>
      <c r="BL220">
        <f t="shared" si="357"/>
        <v>0</v>
      </c>
      <c r="BM220">
        <f t="shared" si="358"/>
        <v>0</v>
      </c>
      <c r="BN220">
        <f>INDEX($L$7:$L$30,MATCH(BP220,$H$7:$H$30,0))</f>
        <v>9.0000000000000011E-2</v>
      </c>
      <c r="BO220">
        <f t="shared" si="492"/>
        <v>0.4</v>
      </c>
      <c r="BP220" t="str">
        <f t="shared" si="352"/>
        <v>-HT-Total</v>
      </c>
    </row>
    <row r="221" spans="1:68" hidden="1" x14ac:dyDescent="0.25">
      <c r="A221" t="str">
        <f t="shared" si="347"/>
        <v>freight-HT-G</v>
      </c>
      <c r="B221" s="1">
        <v>187</v>
      </c>
      <c r="C221" t="s">
        <v>49</v>
      </c>
      <c r="D221" t="s">
        <v>36</v>
      </c>
      <c r="E221" t="s">
        <v>39</v>
      </c>
      <c r="F221" t="s">
        <v>47</v>
      </c>
      <c r="G221">
        <v>2.8550322031824149E-3</v>
      </c>
      <c r="H221">
        <v>4.2809670677568081E-3</v>
      </c>
      <c r="I221">
        <v>5.7058493306442384E-3</v>
      </c>
      <c r="J221">
        <v>7.1296801569345827E-3</v>
      </c>
      <c r="K221">
        <v>8.5553702007725302E-3</v>
      </c>
      <c r="L221">
        <v>9.9809782652629242E-3</v>
      </c>
      <c r="M221">
        <f t="shared" ref="M221:Y223" si="505">($K221*(($BL221/($K221))^((M$33-$K$33)/($BL$33-$K$33))))</f>
        <v>8.529470046453486E-3</v>
      </c>
      <c r="N221">
        <f t="shared" si="505"/>
        <v>8.5165493875203405E-3</v>
      </c>
      <c r="O221">
        <f t="shared" si="505"/>
        <v>8.503648301131133E-3</v>
      </c>
      <c r="P221">
        <f t="shared" si="505"/>
        <v>8.4907667576368771E-3</v>
      </c>
      <c r="Q221">
        <f t="shared" si="505"/>
        <v>8.477904727433495E-3</v>
      </c>
      <c r="R221">
        <f t="shared" si="505"/>
        <v>8.4650621809617566E-3</v>
      </c>
      <c r="S221">
        <f t="shared" si="505"/>
        <v>8.4522390887072068E-3</v>
      </c>
      <c r="T221">
        <f t="shared" si="505"/>
        <v>8.4394354212001029E-3</v>
      </c>
      <c r="U221">
        <f t="shared" si="505"/>
        <v>8.4266511490153403E-3</v>
      </c>
      <c r="V221">
        <f t="shared" si="505"/>
        <v>8.4138862427723896E-3</v>
      </c>
      <c r="W221">
        <f t="shared" si="505"/>
        <v>8.4011406731352278E-3</v>
      </c>
      <c r="X221">
        <f t="shared" si="505"/>
        <v>8.3884144108122716E-3</v>
      </c>
      <c r="Y221">
        <f t="shared" si="505"/>
        <v>8.3757074265563072E-3</v>
      </c>
      <c r="Z221">
        <f t="shared" ref="Z221:AN223" si="506">($Y221*(($BM221/($Y221))^((Z$33-$Y$33)/($BM$33-$Y$33))))</f>
        <v>8.0952745406903514E-3</v>
      </c>
      <c r="AA221">
        <f t="shared" si="506"/>
        <v>7.824231023324274E-3</v>
      </c>
      <c r="AB221">
        <f t="shared" si="506"/>
        <v>7.5622625024807863E-3</v>
      </c>
      <c r="AC221">
        <f t="shared" si="506"/>
        <v>7.3090651318894247E-3</v>
      </c>
      <c r="AD221">
        <f t="shared" si="506"/>
        <v>7.0643452385680408E-3</v>
      </c>
      <c r="AE221">
        <f t="shared" si="506"/>
        <v>6.8278189822038567E-3</v>
      </c>
      <c r="AF221">
        <f t="shared" si="506"/>
        <v>6.5992120259390254E-3</v>
      </c>
      <c r="AG221">
        <f t="shared" si="506"/>
        <v>6.3782592181788455E-3</v>
      </c>
      <c r="AH221">
        <f t="shared" si="506"/>
        <v>6.1647042850535797E-3</v>
      </c>
      <c r="AI221">
        <f t="shared" si="506"/>
        <v>5.9582995331771641E-3</v>
      </c>
      <c r="AJ221">
        <f t="shared" si="506"/>
        <v>5.7588055623580764E-3</v>
      </c>
      <c r="AK221">
        <f t="shared" si="506"/>
        <v>5.5659909879291081E-3</v>
      </c>
      <c r="AL221">
        <f t="shared" si="506"/>
        <v>5.3796321723740357E-3</v>
      </c>
      <c r="AM221">
        <f t="shared" si="506"/>
        <v>5.1995129659398549E-3</v>
      </c>
      <c r="AN221">
        <f t="shared" si="506"/>
        <v>5.0254244559337843E-3</v>
      </c>
      <c r="AO221">
        <f t="shared" si="471"/>
        <v>5.0254244559337843E-3</v>
      </c>
      <c r="AP221">
        <f t="shared" ref="AP221:BH221" si="507">AO221</f>
        <v>5.0254244559337843E-3</v>
      </c>
      <c r="AQ221">
        <f t="shared" si="507"/>
        <v>5.0254244559337843E-3</v>
      </c>
      <c r="AR221">
        <f t="shared" si="507"/>
        <v>5.0254244559337843E-3</v>
      </c>
      <c r="AS221">
        <f t="shared" si="507"/>
        <v>5.0254244559337843E-3</v>
      </c>
      <c r="AT221">
        <f t="shared" si="507"/>
        <v>5.0254244559337843E-3</v>
      </c>
      <c r="AU221">
        <f t="shared" si="507"/>
        <v>5.0254244559337843E-3</v>
      </c>
      <c r="AV221">
        <f t="shared" si="507"/>
        <v>5.0254244559337843E-3</v>
      </c>
      <c r="AW221">
        <f t="shared" si="507"/>
        <v>5.0254244559337843E-3</v>
      </c>
      <c r="AX221">
        <f t="shared" si="507"/>
        <v>5.0254244559337843E-3</v>
      </c>
      <c r="AY221">
        <f t="shared" si="507"/>
        <v>5.0254244559337843E-3</v>
      </c>
      <c r="AZ221">
        <f t="shared" si="507"/>
        <v>5.0254244559337843E-3</v>
      </c>
      <c r="BA221">
        <f t="shared" si="507"/>
        <v>5.0254244559337843E-3</v>
      </c>
      <c r="BB221">
        <f t="shared" si="507"/>
        <v>5.0254244559337843E-3</v>
      </c>
      <c r="BC221">
        <f t="shared" si="507"/>
        <v>5.0254244559337843E-3</v>
      </c>
      <c r="BD221">
        <f t="shared" si="507"/>
        <v>5.0254244559337843E-3</v>
      </c>
      <c r="BE221">
        <f t="shared" si="507"/>
        <v>5.0254244559337843E-3</v>
      </c>
      <c r="BF221">
        <f t="shared" si="507"/>
        <v>5.0254244559337843E-3</v>
      </c>
      <c r="BG221">
        <f t="shared" si="507"/>
        <v>5.0254244559337843E-3</v>
      </c>
      <c r="BH221">
        <f t="shared" si="507"/>
        <v>5.0254244559337843E-3</v>
      </c>
      <c r="BK221">
        <f t="shared" ref="BK221:BK226" si="508">K221</f>
        <v>8.5553702007725302E-3</v>
      </c>
      <c r="BL221">
        <f t="shared" si="357"/>
        <v>8.3757074265563072E-3</v>
      </c>
      <c r="BM221">
        <f t="shared" si="358"/>
        <v>5.0254244559337843E-3</v>
      </c>
      <c r="BN221">
        <f>INDEX($N$7:$N$30,MATCH(BP221,$H$7:$H$30,0))</f>
        <v>2.1000000000000001E-2</v>
      </c>
      <c r="BO221">
        <f t="shared" si="492"/>
        <v>0.4</v>
      </c>
      <c r="BP221" t="str">
        <f t="shared" si="352"/>
        <v>-HT-Total</v>
      </c>
    </row>
    <row r="222" spans="1:68" hidden="1" x14ac:dyDescent="0.25">
      <c r="A222" t="str">
        <f t="shared" si="347"/>
        <v>freight-HT-LPG</v>
      </c>
      <c r="B222" s="1">
        <v>188</v>
      </c>
      <c r="C222" t="s">
        <v>49</v>
      </c>
      <c r="D222" t="s">
        <v>36</v>
      </c>
      <c r="E222" t="s">
        <v>39</v>
      </c>
      <c r="F222" t="s">
        <v>48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e">
        <f t="shared" si="505"/>
        <v>#DIV/0!</v>
      </c>
      <c r="N222" t="e">
        <f t="shared" si="505"/>
        <v>#DIV/0!</v>
      </c>
      <c r="O222" t="e">
        <f t="shared" si="505"/>
        <v>#DIV/0!</v>
      </c>
      <c r="P222" t="e">
        <f t="shared" si="505"/>
        <v>#DIV/0!</v>
      </c>
      <c r="Q222" t="e">
        <f t="shared" si="505"/>
        <v>#DIV/0!</v>
      </c>
      <c r="R222" t="e">
        <f t="shared" si="505"/>
        <v>#DIV/0!</v>
      </c>
      <c r="S222" t="e">
        <f t="shared" si="505"/>
        <v>#DIV/0!</v>
      </c>
      <c r="T222" t="e">
        <f t="shared" si="505"/>
        <v>#DIV/0!</v>
      </c>
      <c r="U222" t="e">
        <f t="shared" si="505"/>
        <v>#DIV/0!</v>
      </c>
      <c r="V222" t="e">
        <f t="shared" si="505"/>
        <v>#DIV/0!</v>
      </c>
      <c r="W222" t="e">
        <f t="shared" si="505"/>
        <v>#DIV/0!</v>
      </c>
      <c r="X222" t="e">
        <f t="shared" si="505"/>
        <v>#DIV/0!</v>
      </c>
      <c r="Y222" t="e">
        <f t="shared" si="505"/>
        <v>#DIV/0!</v>
      </c>
      <c r="Z222" t="e">
        <f t="shared" si="506"/>
        <v>#DIV/0!</v>
      </c>
      <c r="AA222" t="e">
        <f t="shared" si="506"/>
        <v>#DIV/0!</v>
      </c>
      <c r="AB222" t="e">
        <f t="shared" si="506"/>
        <v>#DIV/0!</v>
      </c>
      <c r="AC222" t="e">
        <f t="shared" si="506"/>
        <v>#DIV/0!</v>
      </c>
      <c r="AD222" t="e">
        <f t="shared" si="506"/>
        <v>#DIV/0!</v>
      </c>
      <c r="AE222" t="e">
        <f t="shared" si="506"/>
        <v>#DIV/0!</v>
      </c>
      <c r="AF222" t="e">
        <f t="shared" si="506"/>
        <v>#DIV/0!</v>
      </c>
      <c r="AG222" t="e">
        <f t="shared" si="506"/>
        <v>#DIV/0!</v>
      </c>
      <c r="AH222" t="e">
        <f t="shared" si="506"/>
        <v>#DIV/0!</v>
      </c>
      <c r="AI222" t="e">
        <f t="shared" si="506"/>
        <v>#DIV/0!</v>
      </c>
      <c r="AJ222" t="e">
        <f t="shared" si="506"/>
        <v>#DIV/0!</v>
      </c>
      <c r="AK222" t="e">
        <f t="shared" si="506"/>
        <v>#DIV/0!</v>
      </c>
      <c r="AL222" t="e">
        <f t="shared" si="506"/>
        <v>#DIV/0!</v>
      </c>
      <c r="AM222" t="e">
        <f t="shared" si="506"/>
        <v>#DIV/0!</v>
      </c>
      <c r="AN222" t="e">
        <f t="shared" si="506"/>
        <v>#DIV/0!</v>
      </c>
      <c r="AO222" t="e">
        <f t="shared" si="471"/>
        <v>#DIV/0!</v>
      </c>
      <c r="AP222" t="e">
        <f t="shared" ref="AP222:BH222" si="509">AO222</f>
        <v>#DIV/0!</v>
      </c>
      <c r="AQ222" t="e">
        <f t="shared" si="509"/>
        <v>#DIV/0!</v>
      </c>
      <c r="AR222" t="e">
        <f t="shared" si="509"/>
        <v>#DIV/0!</v>
      </c>
      <c r="AS222" t="e">
        <f t="shared" si="509"/>
        <v>#DIV/0!</v>
      </c>
      <c r="AT222" t="e">
        <f t="shared" si="509"/>
        <v>#DIV/0!</v>
      </c>
      <c r="AU222" t="e">
        <f t="shared" si="509"/>
        <v>#DIV/0!</v>
      </c>
      <c r="AV222" t="e">
        <f t="shared" si="509"/>
        <v>#DIV/0!</v>
      </c>
      <c r="AW222" t="e">
        <f t="shared" si="509"/>
        <v>#DIV/0!</v>
      </c>
      <c r="AX222" t="e">
        <f t="shared" si="509"/>
        <v>#DIV/0!</v>
      </c>
      <c r="AY222" t="e">
        <f t="shared" si="509"/>
        <v>#DIV/0!</v>
      </c>
      <c r="AZ222" t="e">
        <f t="shared" si="509"/>
        <v>#DIV/0!</v>
      </c>
      <c r="BA222" t="e">
        <f t="shared" si="509"/>
        <v>#DIV/0!</v>
      </c>
      <c r="BB222" t="e">
        <f t="shared" si="509"/>
        <v>#DIV/0!</v>
      </c>
      <c r="BC222" t="e">
        <f t="shared" si="509"/>
        <v>#DIV/0!</v>
      </c>
      <c r="BD222" t="e">
        <f t="shared" si="509"/>
        <v>#DIV/0!</v>
      </c>
      <c r="BE222" t="e">
        <f t="shared" si="509"/>
        <v>#DIV/0!</v>
      </c>
      <c r="BF222" t="e">
        <f t="shared" si="509"/>
        <v>#DIV/0!</v>
      </c>
      <c r="BG222" t="e">
        <f t="shared" si="509"/>
        <v>#DIV/0!</v>
      </c>
      <c r="BH222" t="e">
        <f t="shared" si="509"/>
        <v>#DIV/0!</v>
      </c>
      <c r="BK222">
        <f t="shared" si="508"/>
        <v>0</v>
      </c>
      <c r="BL222">
        <f t="shared" si="357"/>
        <v>0</v>
      </c>
      <c r="BM222">
        <f t="shared" si="358"/>
        <v>0</v>
      </c>
      <c r="BN222">
        <f>INDEX($N$7:$N$30,MATCH(BP222,$H$7:$H$30,0))</f>
        <v>2.1000000000000001E-2</v>
      </c>
      <c r="BO222">
        <f t="shared" si="492"/>
        <v>0.4</v>
      </c>
      <c r="BP222" t="str">
        <f t="shared" si="352"/>
        <v>-HT-Total</v>
      </c>
    </row>
    <row r="223" spans="1:68" hidden="1" x14ac:dyDescent="0.25">
      <c r="A223" t="str">
        <f t="shared" si="347"/>
        <v>freight-HT-PHEVD</v>
      </c>
      <c r="B223" s="1">
        <v>189</v>
      </c>
      <c r="C223" t="s">
        <v>49</v>
      </c>
      <c r="D223" t="s">
        <v>36</v>
      </c>
      <c r="E223" t="s">
        <v>39</v>
      </c>
      <c r="F223" t="s">
        <v>37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e">
        <f t="shared" si="505"/>
        <v>#DIV/0!</v>
      </c>
      <c r="N223" t="e">
        <f t="shared" si="505"/>
        <v>#DIV/0!</v>
      </c>
      <c r="O223" t="e">
        <f t="shared" si="505"/>
        <v>#DIV/0!</v>
      </c>
      <c r="P223" t="e">
        <f t="shared" si="505"/>
        <v>#DIV/0!</v>
      </c>
      <c r="Q223" t="e">
        <f t="shared" si="505"/>
        <v>#DIV/0!</v>
      </c>
      <c r="R223" t="e">
        <f t="shared" si="505"/>
        <v>#DIV/0!</v>
      </c>
      <c r="S223" t="e">
        <f t="shared" si="505"/>
        <v>#DIV/0!</v>
      </c>
      <c r="T223" t="e">
        <f t="shared" si="505"/>
        <v>#DIV/0!</v>
      </c>
      <c r="U223" t="e">
        <f t="shared" si="505"/>
        <v>#DIV/0!</v>
      </c>
      <c r="V223" t="e">
        <f t="shared" si="505"/>
        <v>#DIV/0!</v>
      </c>
      <c r="W223" t="e">
        <f t="shared" si="505"/>
        <v>#DIV/0!</v>
      </c>
      <c r="X223" t="e">
        <f t="shared" si="505"/>
        <v>#DIV/0!</v>
      </c>
      <c r="Y223" t="e">
        <f t="shared" si="505"/>
        <v>#DIV/0!</v>
      </c>
      <c r="Z223" t="e">
        <f t="shared" si="506"/>
        <v>#DIV/0!</v>
      </c>
      <c r="AA223" t="e">
        <f t="shared" si="506"/>
        <v>#DIV/0!</v>
      </c>
      <c r="AB223" t="e">
        <f t="shared" si="506"/>
        <v>#DIV/0!</v>
      </c>
      <c r="AC223" t="e">
        <f t="shared" si="506"/>
        <v>#DIV/0!</v>
      </c>
      <c r="AD223" t="e">
        <f t="shared" si="506"/>
        <v>#DIV/0!</v>
      </c>
      <c r="AE223" t="e">
        <f t="shared" si="506"/>
        <v>#DIV/0!</v>
      </c>
      <c r="AF223" t="e">
        <f t="shared" si="506"/>
        <v>#DIV/0!</v>
      </c>
      <c r="AG223" t="e">
        <f t="shared" si="506"/>
        <v>#DIV/0!</v>
      </c>
      <c r="AH223" t="e">
        <f t="shared" si="506"/>
        <v>#DIV/0!</v>
      </c>
      <c r="AI223" t="e">
        <f t="shared" si="506"/>
        <v>#DIV/0!</v>
      </c>
      <c r="AJ223" t="e">
        <f t="shared" si="506"/>
        <v>#DIV/0!</v>
      </c>
      <c r="AK223" t="e">
        <f t="shared" si="506"/>
        <v>#DIV/0!</v>
      </c>
      <c r="AL223" t="e">
        <f t="shared" si="506"/>
        <v>#DIV/0!</v>
      </c>
      <c r="AM223" t="e">
        <f t="shared" si="506"/>
        <v>#DIV/0!</v>
      </c>
      <c r="AN223" t="e">
        <f t="shared" si="506"/>
        <v>#DIV/0!</v>
      </c>
      <c r="AO223" t="e">
        <f t="shared" si="471"/>
        <v>#DIV/0!</v>
      </c>
      <c r="AP223" t="e">
        <f t="shared" ref="AP223:BH223" si="510">AO223</f>
        <v>#DIV/0!</v>
      </c>
      <c r="AQ223" t="e">
        <f t="shared" si="510"/>
        <v>#DIV/0!</v>
      </c>
      <c r="AR223" t="e">
        <f t="shared" si="510"/>
        <v>#DIV/0!</v>
      </c>
      <c r="AS223" t="e">
        <f t="shared" si="510"/>
        <v>#DIV/0!</v>
      </c>
      <c r="AT223" t="e">
        <f t="shared" si="510"/>
        <v>#DIV/0!</v>
      </c>
      <c r="AU223" t="e">
        <f t="shared" si="510"/>
        <v>#DIV/0!</v>
      </c>
      <c r="AV223" t="e">
        <f t="shared" si="510"/>
        <v>#DIV/0!</v>
      </c>
      <c r="AW223" t="e">
        <f t="shared" si="510"/>
        <v>#DIV/0!</v>
      </c>
      <c r="AX223" t="e">
        <f t="shared" si="510"/>
        <v>#DIV/0!</v>
      </c>
      <c r="AY223" t="e">
        <f t="shared" si="510"/>
        <v>#DIV/0!</v>
      </c>
      <c r="AZ223" t="e">
        <f t="shared" si="510"/>
        <v>#DIV/0!</v>
      </c>
      <c r="BA223" t="e">
        <f t="shared" si="510"/>
        <v>#DIV/0!</v>
      </c>
      <c r="BB223" t="e">
        <f t="shared" si="510"/>
        <v>#DIV/0!</v>
      </c>
      <c r="BC223" t="e">
        <f t="shared" si="510"/>
        <v>#DIV/0!</v>
      </c>
      <c r="BD223" t="e">
        <f t="shared" si="510"/>
        <v>#DIV/0!</v>
      </c>
      <c r="BE223" t="e">
        <f t="shared" si="510"/>
        <v>#DIV/0!</v>
      </c>
      <c r="BF223" t="e">
        <f t="shared" si="510"/>
        <v>#DIV/0!</v>
      </c>
      <c r="BG223" t="e">
        <f t="shared" si="510"/>
        <v>#DIV/0!</v>
      </c>
      <c r="BH223" t="e">
        <f t="shared" si="510"/>
        <v>#DIV/0!</v>
      </c>
      <c r="BK223">
        <f t="shared" si="508"/>
        <v>0</v>
      </c>
      <c r="BL223">
        <f t="shared" si="357"/>
        <v>0</v>
      </c>
      <c r="BM223">
        <f t="shared" si="358"/>
        <v>0</v>
      </c>
      <c r="BN223">
        <f>INDEX($N$7:$N$30,MATCH(BP223,$H$7:$H$30,0))</f>
        <v>2.1000000000000001E-2</v>
      </c>
      <c r="BO223">
        <f t="shared" si="492"/>
        <v>0.4</v>
      </c>
      <c r="BP223" t="str">
        <f t="shared" si="352"/>
        <v>-HT-Total</v>
      </c>
    </row>
    <row r="224" spans="1:68" s="2" customFormat="1" hidden="1" x14ac:dyDescent="0.25">
      <c r="A224" t="str">
        <f t="shared" si="347"/>
        <v>freight-LT-BEV</v>
      </c>
      <c r="B224" s="1">
        <v>190</v>
      </c>
      <c r="C224" t="s">
        <v>49</v>
      </c>
      <c r="D224" t="s">
        <v>36</v>
      </c>
      <c r="E224" t="s">
        <v>33</v>
      </c>
      <c r="F224" t="s">
        <v>29</v>
      </c>
      <c r="G224">
        <v>1.336965159909438E-2</v>
      </c>
      <c r="H224">
        <f>IF(G224=0,0.0000001,$G224)*((INDEX($N$7:$N$29,MATCH($A224,$H$7:$H$29,0))/($G224+0.00001))^((H$33-$G$33)/($Y$33-$G$33)))</f>
        <v>1.3983056584485405E-2</v>
      </c>
      <c r="I224">
        <f>IF(H224=0,0.0000001,$G224)*((INDEX($N$7:$N$29,MATCH($A224,$H$7:$H$29,0))/($G224+0.00001))^((I$33-$G$33)/($Y$33-$G$33)))</f>
        <v>1.4624604836985057E-2</v>
      </c>
      <c r="J224">
        <f>IF(I224=0,0.0000001,$G224)*((INDEX($N$7:$N$29,MATCH($A224,$H$7:$H$29,0))/($G224+0.00001))^((J$33-$G$33)/($Y$33-$G$33)))</f>
        <v>1.5295587580992238E-2</v>
      </c>
      <c r="K224">
        <f t="shared" ref="K224:Y224" si="511">IF(J224=0,0.0000001,$G224)*((INDEX($L$7:$L$29,MATCH($A224,$H$7:$H$29,0))/($G224+0.00001))^((K$33-$G$33)/($Y$33-$G$33)))</f>
        <v>2.0904677250530579E-2</v>
      </c>
      <c r="L224">
        <f t="shared" si="511"/>
        <v>2.3376221352612279E-2</v>
      </c>
      <c r="M224">
        <f t="shared" si="511"/>
        <v>2.6139974235309324E-2</v>
      </c>
      <c r="N224">
        <f t="shared" si="511"/>
        <v>2.9230483520651523E-2</v>
      </c>
      <c r="O224">
        <f t="shared" si="511"/>
        <v>3.2686381369762249E-2</v>
      </c>
      <c r="P224">
        <f t="shared" si="511"/>
        <v>3.6550867394810962E-2</v>
      </c>
      <c r="Q224">
        <f t="shared" si="511"/>
        <v>4.0872248665278686E-2</v>
      </c>
      <c r="R224">
        <f t="shared" si="511"/>
        <v>4.5704543558753891E-2</v>
      </c>
      <c r="S224">
        <f t="shared" si="511"/>
        <v>5.1108157004549008E-2</v>
      </c>
      <c r="T224">
        <f t="shared" si="511"/>
        <v>5.7150635560856443E-2</v>
      </c>
      <c r="U224">
        <f t="shared" si="511"/>
        <v>6.3907511764102809E-2</v>
      </c>
      <c r="V224">
        <f t="shared" si="511"/>
        <v>7.1463248305085603E-2</v>
      </c>
      <c r="W224">
        <f t="shared" si="511"/>
        <v>7.9912293834336789E-2</v>
      </c>
      <c r="X224">
        <f t="shared" si="511"/>
        <v>8.9360263594552153E-2</v>
      </c>
      <c r="Y224">
        <f t="shared" si="511"/>
        <v>9.9925259638295252E-2</v>
      </c>
      <c r="Z224">
        <f t="shared" ref="Z224:AN224" si="512">IF(Y224=0,0.0000001,$Y224)*((INDEX($M$7:$M$29,MATCH($A224,$H$7:$H$28,0))/IF(Y224=0,0.0000001,$Y224))^((Z$33-$Y$33)/($AN$33-$Y$33)))</f>
        <v>0.10960598410678353</v>
      </c>
      <c r="AA224">
        <f t="shared" si="512"/>
        <v>0.12022457380148203</v>
      </c>
      <c r="AB224">
        <f t="shared" si="512"/>
        <v>0.13187188877996167</v>
      </c>
      <c r="AC224">
        <f t="shared" si="512"/>
        <v>0.14464759159063206</v>
      </c>
      <c r="AD224">
        <f t="shared" si="512"/>
        <v>0.15866100005499881</v>
      </c>
      <c r="AE224">
        <f t="shared" si="512"/>
        <v>0.17403202266716933</v>
      </c>
      <c r="AF224">
        <f t="shared" si="512"/>
        <v>0.1908921846145385</v>
      </c>
      <c r="AG224">
        <f t="shared" si="512"/>
        <v>0.20938575319900207</v>
      </c>
      <c r="AH224">
        <f t="shared" si="512"/>
        <v>0.22967097228858646</v>
      </c>
      <c r="AI224">
        <f t="shared" si="512"/>
        <v>0.25192141636232418</v>
      </c>
      <c r="AJ224">
        <f t="shared" si="512"/>
        <v>0.2763274757345266</v>
      </c>
      <c r="AK224">
        <f t="shared" si="512"/>
        <v>0.30309798566706875</v>
      </c>
      <c r="AL224">
        <f t="shared" si="512"/>
        <v>0.3324620133095067</v>
      </c>
      <c r="AM224">
        <f t="shared" si="512"/>
        <v>0.36467081775733395</v>
      </c>
      <c r="AN224">
        <f t="shared" si="512"/>
        <v>0.39999999999999997</v>
      </c>
      <c r="AO224">
        <f t="shared" si="471"/>
        <v>0.39999999999999997</v>
      </c>
      <c r="AP224">
        <f t="shared" ref="AP224:BH224" si="513">AO224</f>
        <v>0.39999999999999997</v>
      </c>
      <c r="AQ224">
        <f t="shared" si="513"/>
        <v>0.39999999999999997</v>
      </c>
      <c r="AR224">
        <f t="shared" si="513"/>
        <v>0.39999999999999997</v>
      </c>
      <c r="AS224">
        <f t="shared" si="513"/>
        <v>0.39999999999999997</v>
      </c>
      <c r="AT224">
        <f t="shared" si="513"/>
        <v>0.39999999999999997</v>
      </c>
      <c r="AU224">
        <f t="shared" si="513"/>
        <v>0.39999999999999997</v>
      </c>
      <c r="AV224">
        <f t="shared" si="513"/>
        <v>0.39999999999999997</v>
      </c>
      <c r="AW224">
        <f t="shared" si="513"/>
        <v>0.39999999999999997</v>
      </c>
      <c r="AX224">
        <f t="shared" si="513"/>
        <v>0.39999999999999997</v>
      </c>
      <c r="AY224">
        <f t="shared" si="513"/>
        <v>0.39999999999999997</v>
      </c>
      <c r="AZ224">
        <f t="shared" si="513"/>
        <v>0.39999999999999997</v>
      </c>
      <c r="BA224">
        <f t="shared" si="513"/>
        <v>0.39999999999999997</v>
      </c>
      <c r="BB224">
        <f t="shared" si="513"/>
        <v>0.39999999999999997</v>
      </c>
      <c r="BC224">
        <f t="shared" si="513"/>
        <v>0.39999999999999997</v>
      </c>
      <c r="BD224">
        <f t="shared" si="513"/>
        <v>0.39999999999999997</v>
      </c>
      <c r="BE224">
        <f t="shared" si="513"/>
        <v>0.39999999999999997</v>
      </c>
      <c r="BF224">
        <f t="shared" si="513"/>
        <v>0.39999999999999997</v>
      </c>
      <c r="BG224">
        <f t="shared" si="513"/>
        <v>0.39999999999999997</v>
      </c>
      <c r="BH224">
        <f t="shared" si="513"/>
        <v>0.39999999999999997</v>
      </c>
      <c r="BI224"/>
      <c r="BJ224"/>
      <c r="BK224">
        <f t="shared" si="508"/>
        <v>2.0904677250530579E-2</v>
      </c>
      <c r="BL224">
        <f t="shared" si="357"/>
        <v>1.8605162752972214E-2</v>
      </c>
      <c r="BM224">
        <f t="shared" si="358"/>
        <v>8.1862716113077737E-3</v>
      </c>
      <c r="BN224">
        <f>INDEX($L$7:$L$30,MATCH(BP224,$H$7:$H$30,0))</f>
        <v>0.11</v>
      </c>
      <c r="BO224">
        <f t="shared" si="492"/>
        <v>0.56000000000000005</v>
      </c>
      <c r="BP224" t="str">
        <f t="shared" si="352"/>
        <v>-LT-Total</v>
      </c>
    </row>
    <row r="225" spans="1:68" hidden="1" x14ac:dyDescent="0.25">
      <c r="A225" t="str">
        <f t="shared" si="347"/>
        <v>freight-LT-CNG</v>
      </c>
      <c r="B225" s="1">
        <v>191</v>
      </c>
      <c r="C225" t="s">
        <v>49</v>
      </c>
      <c r="D225" t="s">
        <v>36</v>
      </c>
      <c r="E225" t="s">
        <v>33</v>
      </c>
      <c r="F225" t="s">
        <v>45</v>
      </c>
      <c r="G225">
        <v>1.8892221016500049E-5</v>
      </c>
      <c r="H225">
        <v>1.607032399568787E-5</v>
      </c>
      <c r="I225">
        <v>1.325649864323021E-5</v>
      </c>
      <c r="J225">
        <v>1.0450710376654641E-5</v>
      </c>
      <c r="K225">
        <v>1.009646974009347E-5</v>
      </c>
      <c r="L225">
        <v>9.742641483795183E-6</v>
      </c>
      <c r="M225">
        <f t="shared" ref="M225:Y226" si="514">($K225*(($BL225/($K225))^((M$33-$K$33)/($BL$33-$K$33))))</f>
        <v>1.0036266990994483E-5</v>
      </c>
      <c r="N225">
        <f t="shared" si="514"/>
        <v>1.0006300365806954E-5</v>
      </c>
      <c r="O225">
        <f t="shared" si="514"/>
        <v>9.9764232159817238E-6</v>
      </c>
      <c r="P225">
        <f t="shared" si="514"/>
        <v>9.9466352743602292E-6</v>
      </c>
      <c r="Q225">
        <f t="shared" si="514"/>
        <v>9.9169362745816016E-6</v>
      </c>
      <c r="R225">
        <f t="shared" si="514"/>
        <v>9.8873259510802801E-6</v>
      </c>
      <c r="S225">
        <f t="shared" si="514"/>
        <v>9.8578040390836384E-6</v>
      </c>
      <c r="T225">
        <f t="shared" si="514"/>
        <v>9.8283702746096166E-6</v>
      </c>
      <c r="U225">
        <f t="shared" si="514"/>
        <v>9.7990243944643645E-6</v>
      </c>
      <c r="V225">
        <f t="shared" si="514"/>
        <v>9.769766136239884E-6</v>
      </c>
      <c r="W225">
        <f t="shared" si="514"/>
        <v>9.7405952383116804E-6</v>
      </c>
      <c r="X225">
        <f t="shared" si="514"/>
        <v>9.711511439836427E-6</v>
      </c>
      <c r="Y225">
        <f t="shared" si="514"/>
        <v>9.6825144807496369E-6</v>
      </c>
      <c r="Z225">
        <f t="shared" ref="Z225:AN226" si="515">($Y225*(($BM225/($Y225))^((Z$33-$Y$33)/($BM$33-$Y$33))))</f>
        <v>9.1668121900808963E-6</v>
      </c>
      <c r="AA225">
        <f t="shared" si="515"/>
        <v>8.6785768196145174E-6</v>
      </c>
      <c r="AB225">
        <f t="shared" si="515"/>
        <v>8.2163454483609065E-6</v>
      </c>
      <c r="AC225">
        <f t="shared" si="515"/>
        <v>7.7787330722503832E-6</v>
      </c>
      <c r="AD225">
        <f t="shared" si="515"/>
        <v>7.3644284541849287E-6</v>
      </c>
      <c r="AE225">
        <f t="shared" si="515"/>
        <v>6.9721901951211317E-6</v>
      </c>
      <c r="AF225">
        <f t="shared" si="515"/>
        <v>6.6008430144119603E-6</v>
      </c>
      <c r="AG225">
        <f t="shared" si="515"/>
        <v>6.2492742282619548E-6</v>
      </c>
      <c r="AH225">
        <f t="shared" si="515"/>
        <v>5.9164304157441232E-6</v>
      </c>
      <c r="AI225">
        <f t="shared" si="515"/>
        <v>5.6013142623887563E-6</v>
      </c>
      <c r="AJ225">
        <f t="shared" si="515"/>
        <v>5.3029815718864717E-6</v>
      </c>
      <c r="AK225">
        <f t="shared" si="515"/>
        <v>5.0205384369515201E-6</v>
      </c>
      <c r="AL225">
        <f t="shared" si="515"/>
        <v>4.7531385608683083E-6</v>
      </c>
      <c r="AM225">
        <f t="shared" si="515"/>
        <v>4.4999807216955309E-6</v>
      </c>
      <c r="AN225">
        <f t="shared" si="515"/>
        <v>4.2603063715298395E-6</v>
      </c>
      <c r="AO225">
        <f t="shared" si="471"/>
        <v>4.2603063715298395E-6</v>
      </c>
      <c r="AP225">
        <f t="shared" ref="AP225:BH225" si="516">AO225</f>
        <v>4.2603063715298395E-6</v>
      </c>
      <c r="AQ225">
        <f t="shared" si="516"/>
        <v>4.2603063715298395E-6</v>
      </c>
      <c r="AR225">
        <f t="shared" si="516"/>
        <v>4.2603063715298395E-6</v>
      </c>
      <c r="AS225">
        <f t="shared" si="516"/>
        <v>4.2603063715298395E-6</v>
      </c>
      <c r="AT225">
        <f t="shared" si="516"/>
        <v>4.2603063715298395E-6</v>
      </c>
      <c r="AU225">
        <f t="shared" si="516"/>
        <v>4.2603063715298395E-6</v>
      </c>
      <c r="AV225">
        <f t="shared" si="516"/>
        <v>4.2603063715298395E-6</v>
      </c>
      <c r="AW225">
        <f t="shared" si="516"/>
        <v>4.2603063715298395E-6</v>
      </c>
      <c r="AX225">
        <f t="shared" si="516"/>
        <v>4.2603063715298395E-6</v>
      </c>
      <c r="AY225">
        <f t="shared" si="516"/>
        <v>4.2603063715298395E-6</v>
      </c>
      <c r="AZ225">
        <f t="shared" si="516"/>
        <v>4.2603063715298395E-6</v>
      </c>
      <c r="BA225">
        <f t="shared" si="516"/>
        <v>4.2603063715298395E-6</v>
      </c>
      <c r="BB225">
        <f t="shared" si="516"/>
        <v>4.2603063715298395E-6</v>
      </c>
      <c r="BC225">
        <f t="shared" si="516"/>
        <v>4.2603063715298395E-6</v>
      </c>
      <c r="BD225">
        <f t="shared" si="516"/>
        <v>4.2603063715298395E-6</v>
      </c>
      <c r="BE225">
        <f t="shared" si="516"/>
        <v>4.2603063715298395E-6</v>
      </c>
      <c r="BF225">
        <f t="shared" si="516"/>
        <v>4.2603063715298395E-6</v>
      </c>
      <c r="BG225">
        <f t="shared" si="516"/>
        <v>4.2603063715298395E-6</v>
      </c>
      <c r="BH225">
        <f t="shared" si="516"/>
        <v>4.2603063715298395E-6</v>
      </c>
      <c r="BK225">
        <f t="shared" si="508"/>
        <v>1.009646974009347E-5</v>
      </c>
      <c r="BL225">
        <f t="shared" si="357"/>
        <v>9.6825144807496369E-6</v>
      </c>
      <c r="BM225">
        <f t="shared" si="358"/>
        <v>4.2603063715298395E-6</v>
      </c>
      <c r="BN225">
        <f>INDEX($N$7:$N$30,MATCH(BP225,$H$7:$H$30,0))</f>
        <v>4.1000000000000002E-2</v>
      </c>
      <c r="BO225">
        <f t="shared" si="492"/>
        <v>0.56000000000000005</v>
      </c>
      <c r="BP225" t="str">
        <f t="shared" si="352"/>
        <v>-LT-Total</v>
      </c>
    </row>
    <row r="226" spans="1:68" hidden="1" x14ac:dyDescent="0.25">
      <c r="A226" t="str">
        <f t="shared" ref="A226:A289" si="517">D226&amp;"-"&amp;E226&amp;"-"&amp;F226</f>
        <v>freight-LT-D</v>
      </c>
      <c r="B226" s="1">
        <v>192</v>
      </c>
      <c r="C226" t="s">
        <v>49</v>
      </c>
      <c r="D226" t="s">
        <v>36</v>
      </c>
      <c r="E226" t="s">
        <v>33</v>
      </c>
      <c r="F226" t="s">
        <v>46</v>
      </c>
      <c r="G226">
        <v>0.92196716337314788</v>
      </c>
      <c r="H226">
        <v>0.91510531873054413</v>
      </c>
      <c r="I226">
        <v>0.90826310149951728</v>
      </c>
      <c r="J226">
        <v>0.90144042758785903</v>
      </c>
      <c r="K226">
        <v>0.89552655564357375</v>
      </c>
      <c r="L226">
        <v>0.88961956818349297</v>
      </c>
      <c r="M226">
        <f t="shared" si="514"/>
        <v>0.89018675253132373</v>
      </c>
      <c r="N226">
        <f t="shared" si="514"/>
        <v>0.88752880283907798</v>
      </c>
      <c r="O226">
        <f t="shared" si="514"/>
        <v>0.88487878934285691</v>
      </c>
      <c r="P226">
        <f t="shared" si="514"/>
        <v>0.88223668834649793</v>
      </c>
      <c r="Q226">
        <f t="shared" si="514"/>
        <v>0.87960247622459165</v>
      </c>
      <c r="R226">
        <f t="shared" si="514"/>
        <v>0.8769761294222701</v>
      </c>
      <c r="S226">
        <f t="shared" si="514"/>
        <v>0.87435762445499621</v>
      </c>
      <c r="T226">
        <f t="shared" si="514"/>
        <v>0.87174693790835389</v>
      </c>
      <c r="U226">
        <f t="shared" si="514"/>
        <v>0.86914404643783849</v>
      </c>
      <c r="V226">
        <f t="shared" si="514"/>
        <v>0.86654892676864825</v>
      </c>
      <c r="W226">
        <f t="shared" si="514"/>
        <v>0.86396155569547617</v>
      </c>
      <c r="X226">
        <f t="shared" si="514"/>
        <v>0.86138191008230247</v>
      </c>
      <c r="Y226">
        <f t="shared" si="514"/>
        <v>0.85880996686218725</v>
      </c>
      <c r="Z226">
        <f t="shared" si="515"/>
        <v>0.8130687218539292</v>
      </c>
      <c r="AA226">
        <f t="shared" si="515"/>
        <v>0.76976371021002044</v>
      </c>
      <c r="AB226">
        <f t="shared" si="515"/>
        <v>0.72876517523047424</v>
      </c>
      <c r="AC226">
        <f t="shared" si="515"/>
        <v>0.68995027121218822</v>
      </c>
      <c r="AD226">
        <f t="shared" si="515"/>
        <v>0.65320269536099285</v>
      </c>
      <c r="AE226">
        <f t="shared" si="515"/>
        <v>0.61841233930850381</v>
      </c>
      <c r="AF226">
        <f t="shared" si="515"/>
        <v>0.58547495918960324</v>
      </c>
      <c r="AG226">
        <f t="shared" si="515"/>
        <v>0.55429186329198776</v>
      </c>
      <c r="AH226">
        <f t="shared" si="515"/>
        <v>0.52476961634187613</v>
      </c>
      <c r="AI226">
        <f t="shared" si="515"/>
        <v>0.49681975953981222</v>
      </c>
      <c r="AJ226">
        <f t="shared" si="515"/>
        <v>0.47035854550769668</v>
      </c>
      <c r="AK226">
        <f t="shared" si="515"/>
        <v>0.44530668735285528</v>
      </c>
      <c r="AL226">
        <f t="shared" si="515"/>
        <v>0.42158912109725627</v>
      </c>
      <c r="AM226">
        <f t="shared" si="515"/>
        <v>0.39913478076002978</v>
      </c>
      <c r="AN226">
        <f t="shared" si="515"/>
        <v>0.37787638541936236</v>
      </c>
      <c r="AO226">
        <f t="shared" si="471"/>
        <v>0.37787638541936236</v>
      </c>
      <c r="AP226">
        <f t="shared" ref="AP226:BH226" si="518">AO226</f>
        <v>0.37787638541936236</v>
      </c>
      <c r="AQ226">
        <f t="shared" si="518"/>
        <v>0.37787638541936236</v>
      </c>
      <c r="AR226">
        <f t="shared" si="518"/>
        <v>0.37787638541936236</v>
      </c>
      <c r="AS226">
        <f t="shared" si="518"/>
        <v>0.37787638541936236</v>
      </c>
      <c r="AT226">
        <f t="shared" si="518"/>
        <v>0.37787638541936236</v>
      </c>
      <c r="AU226">
        <f t="shared" si="518"/>
        <v>0.37787638541936236</v>
      </c>
      <c r="AV226">
        <f t="shared" si="518"/>
        <v>0.37787638541936236</v>
      </c>
      <c r="AW226">
        <f t="shared" si="518"/>
        <v>0.37787638541936236</v>
      </c>
      <c r="AX226">
        <f t="shared" si="518"/>
        <v>0.37787638541936236</v>
      </c>
      <c r="AY226">
        <f t="shared" si="518"/>
        <v>0.37787638541936236</v>
      </c>
      <c r="AZ226">
        <f t="shared" si="518"/>
        <v>0.37787638541936236</v>
      </c>
      <c r="BA226">
        <f t="shared" si="518"/>
        <v>0.37787638541936236</v>
      </c>
      <c r="BB226">
        <f t="shared" si="518"/>
        <v>0.37787638541936236</v>
      </c>
      <c r="BC226">
        <f t="shared" si="518"/>
        <v>0.37787638541936236</v>
      </c>
      <c r="BD226">
        <f t="shared" si="518"/>
        <v>0.37787638541936236</v>
      </c>
      <c r="BE226">
        <f t="shared" si="518"/>
        <v>0.37787638541936236</v>
      </c>
      <c r="BF226">
        <f t="shared" si="518"/>
        <v>0.37787638541936236</v>
      </c>
      <c r="BG226">
        <f t="shared" si="518"/>
        <v>0.37787638541936236</v>
      </c>
      <c r="BH226">
        <f t="shared" si="518"/>
        <v>0.37787638541936236</v>
      </c>
      <c r="BK226">
        <f t="shared" si="508"/>
        <v>0.89552655564357375</v>
      </c>
      <c r="BL226">
        <f t="shared" si="357"/>
        <v>0.85880996686218725</v>
      </c>
      <c r="BM226">
        <f t="shared" si="358"/>
        <v>0.37787638541936236</v>
      </c>
      <c r="BN226">
        <f>INDEX($N$7:$N$30,MATCH(BP226,$H$7:$H$30,0))</f>
        <v>4.1000000000000002E-2</v>
      </c>
      <c r="BO226">
        <f t="shared" si="492"/>
        <v>0.56000000000000005</v>
      </c>
      <c r="BP226" t="str">
        <f t="shared" ref="BP226:BP289" si="519">"-"&amp;E226&amp;"-"&amp;"Total"</f>
        <v>-LT-Total</v>
      </c>
    </row>
    <row r="227" spans="1:68" hidden="1" x14ac:dyDescent="0.25">
      <c r="A227" t="str">
        <f t="shared" si="517"/>
        <v>freight-LT-FCEV</v>
      </c>
      <c r="B227" s="1">
        <v>193</v>
      </c>
      <c r="C227" t="s">
        <v>49</v>
      </c>
      <c r="D227" t="s">
        <v>36</v>
      </c>
      <c r="E227" t="s">
        <v>33</v>
      </c>
      <c r="F227" t="s">
        <v>30</v>
      </c>
      <c r="G227">
        <v>0</v>
      </c>
      <c r="H227">
        <v>0</v>
      </c>
      <c r="I227">
        <v>0</v>
      </c>
      <c r="J227">
        <v>0</v>
      </c>
      <c r="K227">
        <f t="shared" ref="K227:Y227" si="520">IF(J227=0,0.0000001,$G227)*((INDEX($L$7:$L$29,MATCH($A227,$H$7:$H$29,0))/($G227+0.00001))^((K$33-$G$33)/($Y$33-$G$33)))</f>
        <v>5.4145481641815414E-7</v>
      </c>
      <c r="L227">
        <f t="shared" si="520"/>
        <v>0</v>
      </c>
      <c r="M227">
        <f t="shared" si="520"/>
        <v>1.259921049894873E-6</v>
      </c>
      <c r="N227">
        <f t="shared" si="520"/>
        <v>0</v>
      </c>
      <c r="O227">
        <f t="shared" si="520"/>
        <v>2.9317331822241699E-6</v>
      </c>
      <c r="P227">
        <f t="shared" si="520"/>
        <v>0</v>
      </c>
      <c r="Q227">
        <f t="shared" si="520"/>
        <v>6.8219032077219704E-6</v>
      </c>
      <c r="R227">
        <f t="shared" si="520"/>
        <v>0</v>
      </c>
      <c r="S227">
        <f t="shared" si="520"/>
        <v>1.5874010519681993E-5</v>
      </c>
      <c r="T227">
        <f t="shared" si="520"/>
        <v>0</v>
      </c>
      <c r="U227">
        <f t="shared" si="520"/>
        <v>3.6937523489595153E-5</v>
      </c>
      <c r="V227">
        <f t="shared" si="520"/>
        <v>0</v>
      </c>
      <c r="W227">
        <f t="shared" si="520"/>
        <v>8.5950594517542593E-5</v>
      </c>
      <c r="X227">
        <f t="shared" si="520"/>
        <v>0</v>
      </c>
      <c r="Y227">
        <f t="shared" si="520"/>
        <v>1.9999999999999996E-4</v>
      </c>
      <c r="Z227">
        <f t="shared" ref="Z227:AN227" si="521">IF(Y227=0,0.0000001,$Y227)*((INDEX($M$7:$M$29,MATCH($A227,$H$7:$H$28,0))/IF(Y227=0,0.0000001,$Y227))^((Z$33-$Y$33)/($AN$33-$Y$33)))</f>
        <v>2.9555242832066006E-4</v>
      </c>
      <c r="AA227">
        <f t="shared" si="521"/>
        <v>4.3675618943119464E-4</v>
      </c>
      <c r="AB227">
        <f t="shared" si="521"/>
        <v>6.4542176185233911E-4</v>
      </c>
      <c r="AC227">
        <f t="shared" si="521"/>
        <v>9.5377984503228815E-4</v>
      </c>
      <c r="AD227">
        <f t="shared" si="521"/>
        <v>1.4094597464129781E-3</v>
      </c>
      <c r="AE227">
        <f t="shared" si="521"/>
        <v>2.0828462533628881E-3</v>
      </c>
      <c r="AF227">
        <f t="shared" si="521"/>
        <v>3.0779513399999524E-3</v>
      </c>
      <c r="AG227">
        <f t="shared" si="521"/>
        <v>4.5484799639490788E-3</v>
      </c>
      <c r="AH227">
        <f t="shared" si="521"/>
        <v>6.7215714925650946E-3</v>
      </c>
      <c r="AI227">
        <f t="shared" si="521"/>
        <v>9.9328838837926866E-3</v>
      </c>
      <c r="AJ227">
        <f t="shared" si="521"/>
        <v>1.4678439760410384E-2</v>
      </c>
      <c r="AK227">
        <f t="shared" si="521"/>
        <v>2.1691242575739105E-2</v>
      </c>
      <c r="AL227">
        <f t="shared" si="521"/>
        <v>3.2054497082760917E-2</v>
      </c>
      <c r="AM227">
        <f t="shared" si="521"/>
        <v>4.7368922257037517E-2</v>
      </c>
      <c r="AN227">
        <f t="shared" si="521"/>
        <v>7.0000000000000007E-2</v>
      </c>
      <c r="AO227">
        <f t="shared" si="471"/>
        <v>7.0000000000000007E-2</v>
      </c>
      <c r="AP227">
        <f t="shared" ref="AP227:BH227" si="522">AO227</f>
        <v>7.0000000000000007E-2</v>
      </c>
      <c r="AQ227">
        <f t="shared" si="522"/>
        <v>7.0000000000000007E-2</v>
      </c>
      <c r="AR227">
        <f t="shared" si="522"/>
        <v>7.0000000000000007E-2</v>
      </c>
      <c r="AS227">
        <f t="shared" si="522"/>
        <v>7.0000000000000007E-2</v>
      </c>
      <c r="AT227">
        <f t="shared" si="522"/>
        <v>7.0000000000000007E-2</v>
      </c>
      <c r="AU227">
        <f t="shared" si="522"/>
        <v>7.0000000000000007E-2</v>
      </c>
      <c r="AV227">
        <f t="shared" si="522"/>
        <v>7.0000000000000007E-2</v>
      </c>
      <c r="AW227">
        <f t="shared" si="522"/>
        <v>7.0000000000000007E-2</v>
      </c>
      <c r="AX227">
        <f t="shared" si="522"/>
        <v>7.0000000000000007E-2</v>
      </c>
      <c r="AY227">
        <f t="shared" si="522"/>
        <v>7.0000000000000007E-2</v>
      </c>
      <c r="AZ227">
        <f t="shared" si="522"/>
        <v>7.0000000000000007E-2</v>
      </c>
      <c r="BA227">
        <f t="shared" si="522"/>
        <v>7.0000000000000007E-2</v>
      </c>
      <c r="BB227">
        <f t="shared" si="522"/>
        <v>7.0000000000000007E-2</v>
      </c>
      <c r="BC227">
        <f t="shared" si="522"/>
        <v>7.0000000000000007E-2</v>
      </c>
      <c r="BD227">
        <f t="shared" si="522"/>
        <v>7.0000000000000007E-2</v>
      </c>
      <c r="BE227">
        <f t="shared" si="522"/>
        <v>7.0000000000000007E-2</v>
      </c>
      <c r="BF227">
        <f t="shared" si="522"/>
        <v>7.0000000000000007E-2</v>
      </c>
      <c r="BG227">
        <f t="shared" si="522"/>
        <v>7.0000000000000007E-2</v>
      </c>
      <c r="BH227">
        <f t="shared" si="522"/>
        <v>7.0000000000000007E-2</v>
      </c>
      <c r="BK227">
        <f>G227</f>
        <v>0</v>
      </c>
      <c r="BL227">
        <f t="shared" ref="BL227:BL290" si="523">(1-BN227)*BK227</f>
        <v>0</v>
      </c>
      <c r="BM227">
        <f t="shared" ref="BM227:BM290" si="524">(1-BO227)*BL227</f>
        <v>0</v>
      </c>
      <c r="BN227">
        <f>INDEX($L$7:$L$30,MATCH(BP227,$H$7:$H$30,0))</f>
        <v>0.11</v>
      </c>
      <c r="BO227">
        <f t="shared" si="492"/>
        <v>0.56000000000000005</v>
      </c>
      <c r="BP227" t="str">
        <f t="shared" si="519"/>
        <v>-LT-Total</v>
      </c>
    </row>
    <row r="228" spans="1:68" hidden="1" x14ac:dyDescent="0.25">
      <c r="A228" t="str">
        <f t="shared" si="517"/>
        <v>freight-LT-G</v>
      </c>
      <c r="B228" s="1">
        <v>194</v>
      </c>
      <c r="C228" t="s">
        <v>49</v>
      </c>
      <c r="D228" t="s">
        <v>36</v>
      </c>
      <c r="E228" t="s">
        <v>33</v>
      </c>
      <c r="F228" t="s">
        <v>47</v>
      </c>
      <c r="G228">
        <v>1.552184878715644E-2</v>
      </c>
      <c r="H228">
        <v>1.6891168196998051E-2</v>
      </c>
      <c r="I228">
        <v>1.8256570847274681E-2</v>
      </c>
      <c r="J228">
        <v>1.961807351905609E-2</v>
      </c>
      <c r="K228">
        <v>2.226069648295809E-2</v>
      </c>
      <c r="L228">
        <v>2.490024310428373E-2</v>
      </c>
      <c r="M228">
        <f t="shared" ref="M228:Y230" si="525">($K228*(($BL228/($K228))^((M$33-$K$33)/($BL$33-$K$33))))</f>
        <v>2.2127961461744644E-2</v>
      </c>
      <c r="N228">
        <f t="shared" si="525"/>
        <v>2.2061891046531182E-2</v>
      </c>
      <c r="O228">
        <f t="shared" si="525"/>
        <v>2.1996017906596513E-2</v>
      </c>
      <c r="P228">
        <f t="shared" si="525"/>
        <v>2.1930341452909442E-2</v>
      </c>
      <c r="Q228">
        <f t="shared" si="525"/>
        <v>2.1864861098197522E-2</v>
      </c>
      <c r="R228">
        <f t="shared" si="525"/>
        <v>2.1799576256941809E-2</v>
      </c>
      <c r="S228">
        <f t="shared" si="525"/>
        <v>2.1734486345371611E-2</v>
      </c>
      <c r="T228">
        <f t="shared" si="525"/>
        <v>2.1669590781459289E-2</v>
      </c>
      <c r="U228">
        <f t="shared" si="525"/>
        <v>2.1604888984915041E-2</v>
      </c>
      <c r="V228">
        <f t="shared" si="525"/>
        <v>2.1540380377181704E-2</v>
      </c>
      <c r="W228">
        <f t="shared" si="525"/>
        <v>2.1476064381429599E-2</v>
      </c>
      <c r="X228">
        <f t="shared" si="525"/>
        <v>2.1411940422551363E-2</v>
      </c>
      <c r="Y228">
        <f t="shared" si="525"/>
        <v>2.1348007927156808E-2</v>
      </c>
      <c r="Z228">
        <f t="shared" ref="Z228:AN230" si="526">($Y228*(($BM228/($Y228))^((Z$33-$Y$33)/($BM$33-$Y$33))))</f>
        <v>2.0210987516690367E-2</v>
      </c>
      <c r="AA228">
        <f t="shared" si="526"/>
        <v>1.9134526171886098E-2</v>
      </c>
      <c r="AB228">
        <f t="shared" si="526"/>
        <v>1.8115398444546134E-2</v>
      </c>
      <c r="AC228">
        <f t="shared" si="526"/>
        <v>1.7150550677697652E-2</v>
      </c>
      <c r="AD228">
        <f t="shared" si="526"/>
        <v>1.6237091855786936E-2</v>
      </c>
      <c r="AE228">
        <f t="shared" si="526"/>
        <v>1.5372284942203079E-2</v>
      </c>
      <c r="AF228">
        <f t="shared" si="526"/>
        <v>1.4553538678175496E-2</v>
      </c>
      <c r="AG228">
        <f t="shared" si="526"/>
        <v>1.3778399818471962E-2</v>
      </c>
      <c r="AH228">
        <f t="shared" si="526"/>
        <v>1.3044545780632648E-2</v>
      </c>
      <c r="AI228">
        <f t="shared" si="526"/>
        <v>1.2349777685714734E-2</v>
      </c>
      <c r="AJ228">
        <f t="shared" si="526"/>
        <v>1.1692013769695298E-2</v>
      </c>
      <c r="AK228">
        <f t="shared" si="526"/>
        <v>1.1069283145790719E-2</v>
      </c>
      <c r="AL228">
        <f t="shared" si="526"/>
        <v>1.0479719899002451E-2</v>
      </c>
      <c r="AM228">
        <f t="shared" si="526"/>
        <v>9.9215574951943119E-3</v>
      </c>
      <c r="AN228">
        <f t="shared" si="526"/>
        <v>9.3931234879489952E-3</v>
      </c>
      <c r="AO228">
        <f t="shared" si="471"/>
        <v>9.3931234879489952E-3</v>
      </c>
      <c r="AP228">
        <f t="shared" ref="AP228:BH228" si="527">AO228</f>
        <v>9.3931234879489952E-3</v>
      </c>
      <c r="AQ228">
        <f t="shared" si="527"/>
        <v>9.3931234879489952E-3</v>
      </c>
      <c r="AR228">
        <f t="shared" si="527"/>
        <v>9.3931234879489952E-3</v>
      </c>
      <c r="AS228">
        <f t="shared" si="527"/>
        <v>9.3931234879489952E-3</v>
      </c>
      <c r="AT228">
        <f t="shared" si="527"/>
        <v>9.3931234879489952E-3</v>
      </c>
      <c r="AU228">
        <f t="shared" si="527"/>
        <v>9.3931234879489952E-3</v>
      </c>
      <c r="AV228">
        <f t="shared" si="527"/>
        <v>9.3931234879489952E-3</v>
      </c>
      <c r="AW228">
        <f t="shared" si="527"/>
        <v>9.3931234879489952E-3</v>
      </c>
      <c r="AX228">
        <f t="shared" si="527"/>
        <v>9.3931234879489952E-3</v>
      </c>
      <c r="AY228">
        <f t="shared" si="527"/>
        <v>9.3931234879489952E-3</v>
      </c>
      <c r="AZ228">
        <f t="shared" si="527"/>
        <v>9.3931234879489952E-3</v>
      </c>
      <c r="BA228">
        <f t="shared" si="527"/>
        <v>9.3931234879489952E-3</v>
      </c>
      <c r="BB228">
        <f t="shared" si="527"/>
        <v>9.3931234879489952E-3</v>
      </c>
      <c r="BC228">
        <f t="shared" si="527"/>
        <v>9.3931234879489952E-3</v>
      </c>
      <c r="BD228">
        <f t="shared" si="527"/>
        <v>9.3931234879489952E-3</v>
      </c>
      <c r="BE228">
        <f t="shared" si="527"/>
        <v>9.3931234879489952E-3</v>
      </c>
      <c r="BF228">
        <f t="shared" si="527"/>
        <v>9.3931234879489952E-3</v>
      </c>
      <c r="BG228">
        <f t="shared" si="527"/>
        <v>9.3931234879489952E-3</v>
      </c>
      <c r="BH228">
        <f t="shared" si="527"/>
        <v>9.3931234879489952E-3</v>
      </c>
      <c r="BK228">
        <f t="shared" ref="BK228:BK235" si="528">K228</f>
        <v>2.226069648295809E-2</v>
      </c>
      <c r="BL228">
        <f t="shared" si="523"/>
        <v>2.1348007927156808E-2</v>
      </c>
      <c r="BM228">
        <f t="shared" si="524"/>
        <v>9.3931234879489952E-3</v>
      </c>
      <c r="BN228">
        <f>INDEX($N$7:$N$30,MATCH(BP228,$H$7:$H$30,0))</f>
        <v>4.1000000000000002E-2</v>
      </c>
      <c r="BO228">
        <f t="shared" si="492"/>
        <v>0.56000000000000005</v>
      </c>
      <c r="BP228" t="str">
        <f t="shared" si="519"/>
        <v>-LT-Total</v>
      </c>
    </row>
    <row r="229" spans="1:68" hidden="1" x14ac:dyDescent="0.25">
      <c r="A229" t="str">
        <f t="shared" si="517"/>
        <v>freight-LT-LPG</v>
      </c>
      <c r="B229" s="1">
        <v>195</v>
      </c>
      <c r="C229" t="s">
        <v>49</v>
      </c>
      <c r="D229" t="s">
        <v>36</v>
      </c>
      <c r="E229" t="s">
        <v>33</v>
      </c>
      <c r="F229" t="s">
        <v>48</v>
      </c>
      <c r="G229">
        <v>4.912244401958496E-2</v>
      </c>
      <c r="H229">
        <v>4.9074383296236077E-2</v>
      </c>
      <c r="I229">
        <v>4.9026460044317537E-2</v>
      </c>
      <c r="J229">
        <v>4.8978673674843071E-2</v>
      </c>
      <c r="K229">
        <v>4.8972328341257559E-2</v>
      </c>
      <c r="L229">
        <v>4.8965990394431391E-2</v>
      </c>
      <c r="M229">
        <f t="shared" si="525"/>
        <v>4.8680318473272297E-2</v>
      </c>
      <c r="N229">
        <f t="shared" si="525"/>
        <v>4.8534967133077075E-2</v>
      </c>
      <c r="O229">
        <f t="shared" si="525"/>
        <v>4.8390049787826003E-2</v>
      </c>
      <c r="P229">
        <f t="shared" si="525"/>
        <v>4.8245565141682302E-2</v>
      </c>
      <c r="Q229">
        <f t="shared" si="525"/>
        <v>4.8101511902678341E-2</v>
      </c>
      <c r="R229">
        <f t="shared" si="525"/>
        <v>4.7957888782704114E-2</v>
      </c>
      <c r="S229">
        <f t="shared" si="525"/>
        <v>4.7814694497495681E-2</v>
      </c>
      <c r="T229">
        <f t="shared" si="525"/>
        <v>4.7671927766623698E-2</v>
      </c>
      <c r="U229">
        <f t="shared" si="525"/>
        <v>4.7529587313481995E-2</v>
      </c>
      <c r="V229">
        <f t="shared" si="525"/>
        <v>4.73876718652761E-2</v>
      </c>
      <c r="W229">
        <f t="shared" si="525"/>
        <v>4.7246180153011921E-2</v>
      </c>
      <c r="X229">
        <f t="shared" si="525"/>
        <v>4.7105110911484352E-2</v>
      </c>
      <c r="Y229">
        <f t="shared" si="525"/>
        <v>4.6964462879265999E-2</v>
      </c>
      <c r="Z229">
        <f t="shared" si="526"/>
        <v>4.4463079469510496E-2</v>
      </c>
      <c r="AA229">
        <f t="shared" si="526"/>
        <v>4.2094922729006702E-2</v>
      </c>
      <c r="AB229">
        <f t="shared" si="526"/>
        <v>3.985289684616064E-2</v>
      </c>
      <c r="AC229">
        <f t="shared" si="526"/>
        <v>3.7730283940782483E-2</v>
      </c>
      <c r="AD229">
        <f t="shared" si="526"/>
        <v>3.5720723935008337E-2</v>
      </c>
      <c r="AE229">
        <f t="shared" si="526"/>
        <v>3.3818195496320848E-2</v>
      </c>
      <c r="AF229">
        <f t="shared" si="526"/>
        <v>3.2016997995567335E-2</v>
      </c>
      <c r="AG229">
        <f t="shared" si="526"/>
        <v>3.0311734425915306E-2</v>
      </c>
      <c r="AH229">
        <f t="shared" si="526"/>
        <v>2.8697295231564952E-2</v>
      </c>
      <c r="AI229">
        <f t="shared" si="526"/>
        <v>2.7168842997763652E-2</v>
      </c>
      <c r="AJ229">
        <f t="shared" si="526"/>
        <v>2.5721797956248637E-2</v>
      </c>
      <c r="AK229">
        <f t="shared" si="526"/>
        <v>2.4351824262687061E-2</v>
      </c>
      <c r="AL229">
        <f t="shared" si="526"/>
        <v>2.3054817004996075E-2</v>
      </c>
      <c r="AM229">
        <f t="shared" si="526"/>
        <v>2.1826889903615216E-2</v>
      </c>
      <c r="AN229">
        <f t="shared" si="526"/>
        <v>2.0664363666877038E-2</v>
      </c>
      <c r="AO229">
        <f t="shared" si="471"/>
        <v>2.0664363666877038E-2</v>
      </c>
      <c r="AP229">
        <f t="shared" ref="AP229:BH229" si="529">AO229</f>
        <v>2.0664363666877038E-2</v>
      </c>
      <c r="AQ229">
        <f t="shared" si="529"/>
        <v>2.0664363666877038E-2</v>
      </c>
      <c r="AR229">
        <f t="shared" si="529"/>
        <v>2.0664363666877038E-2</v>
      </c>
      <c r="AS229">
        <f t="shared" si="529"/>
        <v>2.0664363666877038E-2</v>
      </c>
      <c r="AT229">
        <f t="shared" si="529"/>
        <v>2.0664363666877038E-2</v>
      </c>
      <c r="AU229">
        <f t="shared" si="529"/>
        <v>2.0664363666877038E-2</v>
      </c>
      <c r="AV229">
        <f t="shared" si="529"/>
        <v>2.0664363666877038E-2</v>
      </c>
      <c r="AW229">
        <f t="shared" si="529"/>
        <v>2.0664363666877038E-2</v>
      </c>
      <c r="AX229">
        <f t="shared" si="529"/>
        <v>2.0664363666877038E-2</v>
      </c>
      <c r="AY229">
        <f t="shared" si="529"/>
        <v>2.0664363666877038E-2</v>
      </c>
      <c r="AZ229">
        <f t="shared" si="529"/>
        <v>2.0664363666877038E-2</v>
      </c>
      <c r="BA229">
        <f t="shared" si="529"/>
        <v>2.0664363666877038E-2</v>
      </c>
      <c r="BB229">
        <f t="shared" si="529"/>
        <v>2.0664363666877038E-2</v>
      </c>
      <c r="BC229">
        <f t="shared" si="529"/>
        <v>2.0664363666877038E-2</v>
      </c>
      <c r="BD229">
        <f t="shared" si="529"/>
        <v>2.0664363666877038E-2</v>
      </c>
      <c r="BE229">
        <f t="shared" si="529"/>
        <v>2.0664363666877038E-2</v>
      </c>
      <c r="BF229">
        <f t="shared" si="529"/>
        <v>2.0664363666877038E-2</v>
      </c>
      <c r="BG229">
        <f t="shared" si="529"/>
        <v>2.0664363666877038E-2</v>
      </c>
      <c r="BH229">
        <f t="shared" si="529"/>
        <v>2.0664363666877038E-2</v>
      </c>
      <c r="BK229">
        <f t="shared" si="528"/>
        <v>4.8972328341257559E-2</v>
      </c>
      <c r="BL229">
        <f t="shared" si="523"/>
        <v>4.6964462879265999E-2</v>
      </c>
      <c r="BM229">
        <f t="shared" si="524"/>
        <v>2.0664363666877038E-2</v>
      </c>
      <c r="BN229">
        <f>INDEX($N$7:$N$30,MATCH(BP229,$H$7:$H$30,0))</f>
        <v>4.1000000000000002E-2</v>
      </c>
      <c r="BO229">
        <f t="shared" si="492"/>
        <v>0.56000000000000005</v>
      </c>
      <c r="BP229" t="str">
        <f t="shared" si="519"/>
        <v>-LT-Total</v>
      </c>
    </row>
    <row r="230" spans="1:68" hidden="1" x14ac:dyDescent="0.25">
      <c r="A230" t="str">
        <f t="shared" si="517"/>
        <v>freight-LT-PHEVG</v>
      </c>
      <c r="B230" s="1">
        <v>196</v>
      </c>
      <c r="C230" t="s">
        <v>49</v>
      </c>
      <c r="D230" t="s">
        <v>36</v>
      </c>
      <c r="E230" t="s">
        <v>33</v>
      </c>
      <c r="F230" t="s">
        <v>31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e">
        <f t="shared" si="525"/>
        <v>#DIV/0!</v>
      </c>
      <c r="N230" t="e">
        <f t="shared" si="525"/>
        <v>#DIV/0!</v>
      </c>
      <c r="O230" t="e">
        <f t="shared" si="525"/>
        <v>#DIV/0!</v>
      </c>
      <c r="P230" t="e">
        <f t="shared" si="525"/>
        <v>#DIV/0!</v>
      </c>
      <c r="Q230" t="e">
        <f t="shared" si="525"/>
        <v>#DIV/0!</v>
      </c>
      <c r="R230" t="e">
        <f t="shared" si="525"/>
        <v>#DIV/0!</v>
      </c>
      <c r="S230" t="e">
        <f t="shared" si="525"/>
        <v>#DIV/0!</v>
      </c>
      <c r="T230" t="e">
        <f t="shared" si="525"/>
        <v>#DIV/0!</v>
      </c>
      <c r="U230" t="e">
        <f t="shared" si="525"/>
        <v>#DIV/0!</v>
      </c>
      <c r="V230" t="e">
        <f t="shared" si="525"/>
        <v>#DIV/0!</v>
      </c>
      <c r="W230" t="e">
        <f t="shared" si="525"/>
        <v>#DIV/0!</v>
      </c>
      <c r="X230" t="e">
        <f t="shared" si="525"/>
        <v>#DIV/0!</v>
      </c>
      <c r="Y230" t="e">
        <f t="shared" si="525"/>
        <v>#DIV/0!</v>
      </c>
      <c r="Z230" t="e">
        <f t="shared" si="526"/>
        <v>#DIV/0!</v>
      </c>
      <c r="AA230" t="e">
        <f t="shared" si="526"/>
        <v>#DIV/0!</v>
      </c>
      <c r="AB230" t="e">
        <f t="shared" si="526"/>
        <v>#DIV/0!</v>
      </c>
      <c r="AC230" t="e">
        <f t="shared" si="526"/>
        <v>#DIV/0!</v>
      </c>
      <c r="AD230" t="e">
        <f t="shared" si="526"/>
        <v>#DIV/0!</v>
      </c>
      <c r="AE230" t="e">
        <f t="shared" si="526"/>
        <v>#DIV/0!</v>
      </c>
      <c r="AF230" t="e">
        <f t="shared" si="526"/>
        <v>#DIV/0!</v>
      </c>
      <c r="AG230" t="e">
        <f t="shared" si="526"/>
        <v>#DIV/0!</v>
      </c>
      <c r="AH230" t="e">
        <f t="shared" si="526"/>
        <v>#DIV/0!</v>
      </c>
      <c r="AI230" t="e">
        <f t="shared" si="526"/>
        <v>#DIV/0!</v>
      </c>
      <c r="AJ230" t="e">
        <f t="shared" si="526"/>
        <v>#DIV/0!</v>
      </c>
      <c r="AK230" t="e">
        <f t="shared" si="526"/>
        <v>#DIV/0!</v>
      </c>
      <c r="AL230" t="e">
        <f t="shared" si="526"/>
        <v>#DIV/0!</v>
      </c>
      <c r="AM230" t="e">
        <f t="shared" si="526"/>
        <v>#DIV/0!</v>
      </c>
      <c r="AN230" t="e">
        <f t="shared" si="526"/>
        <v>#DIV/0!</v>
      </c>
      <c r="AO230" t="e">
        <f t="shared" si="471"/>
        <v>#DIV/0!</v>
      </c>
      <c r="AP230" t="e">
        <f t="shared" ref="AP230:BH230" si="530">AO230</f>
        <v>#DIV/0!</v>
      </c>
      <c r="AQ230" t="e">
        <f t="shared" si="530"/>
        <v>#DIV/0!</v>
      </c>
      <c r="AR230" t="e">
        <f t="shared" si="530"/>
        <v>#DIV/0!</v>
      </c>
      <c r="AS230" t="e">
        <f t="shared" si="530"/>
        <v>#DIV/0!</v>
      </c>
      <c r="AT230" t="e">
        <f t="shared" si="530"/>
        <v>#DIV/0!</v>
      </c>
      <c r="AU230" t="e">
        <f t="shared" si="530"/>
        <v>#DIV/0!</v>
      </c>
      <c r="AV230" t="e">
        <f t="shared" si="530"/>
        <v>#DIV/0!</v>
      </c>
      <c r="AW230" t="e">
        <f t="shared" si="530"/>
        <v>#DIV/0!</v>
      </c>
      <c r="AX230" t="e">
        <f t="shared" si="530"/>
        <v>#DIV/0!</v>
      </c>
      <c r="AY230" t="e">
        <f t="shared" si="530"/>
        <v>#DIV/0!</v>
      </c>
      <c r="AZ230" t="e">
        <f t="shared" si="530"/>
        <v>#DIV/0!</v>
      </c>
      <c r="BA230" t="e">
        <f t="shared" si="530"/>
        <v>#DIV/0!</v>
      </c>
      <c r="BB230" t="e">
        <f t="shared" si="530"/>
        <v>#DIV/0!</v>
      </c>
      <c r="BC230" t="e">
        <f t="shared" si="530"/>
        <v>#DIV/0!</v>
      </c>
      <c r="BD230" t="e">
        <f t="shared" si="530"/>
        <v>#DIV/0!</v>
      </c>
      <c r="BE230" t="e">
        <f t="shared" si="530"/>
        <v>#DIV/0!</v>
      </c>
      <c r="BF230" t="e">
        <f t="shared" si="530"/>
        <v>#DIV/0!</v>
      </c>
      <c r="BG230" t="e">
        <f t="shared" si="530"/>
        <v>#DIV/0!</v>
      </c>
      <c r="BH230" t="e">
        <f t="shared" si="530"/>
        <v>#DIV/0!</v>
      </c>
      <c r="BK230">
        <f t="shared" si="528"/>
        <v>0</v>
      </c>
      <c r="BL230">
        <f t="shared" si="523"/>
        <v>0</v>
      </c>
      <c r="BM230">
        <f t="shared" si="524"/>
        <v>0</v>
      </c>
      <c r="BN230">
        <f>INDEX($N$7:$N$30,MATCH(BP230,$H$7:$H$30,0))</f>
        <v>4.1000000000000002E-2</v>
      </c>
      <c r="BO230">
        <f t="shared" si="492"/>
        <v>0.56000000000000005</v>
      </c>
      <c r="BP230" t="str">
        <f t="shared" si="519"/>
        <v>-LT-Total</v>
      </c>
    </row>
    <row r="231" spans="1:68" hidden="1" x14ac:dyDescent="0.25">
      <c r="A231" t="str">
        <f t="shared" si="517"/>
        <v>passenger-2W-BEV</v>
      </c>
      <c r="B231" s="1">
        <v>197</v>
      </c>
      <c r="C231" t="s">
        <v>49</v>
      </c>
      <c r="D231" t="s">
        <v>27</v>
      </c>
      <c r="E231" t="s">
        <v>35</v>
      </c>
      <c r="F231" t="s">
        <v>29</v>
      </c>
      <c r="G231">
        <v>5.6615570948921178E-4</v>
      </c>
      <c r="H231">
        <f>IF(G231=0,0.0000001,$G231)*((INDEX($N$7:$N$29,MATCH($A231,$H$7:$H$29,0))/($G231+0.00001))^((H$33-$G$33)/($Y$33-$G$33)))</f>
        <v>7.5396353686400916E-4</v>
      </c>
      <c r="I231">
        <f>IF(H231=0,0.0000001,$G231)*((INDEX($N$7:$N$29,MATCH($A231,$H$7:$H$29,0))/($G231+0.00001))^((I$33-$G$33)/($Y$33-$G$33)))</f>
        <v>1.0040718576049584E-3</v>
      </c>
      <c r="J231">
        <f>IF(I231=0,0.0000001,$G231)*((INDEX($N$7:$N$29,MATCH($A231,$H$7:$H$29,0))/($G231+0.00001))^((J$33-$G$33)/($Y$33-$G$33)))</f>
        <v>1.3371472835776034E-3</v>
      </c>
      <c r="K231">
        <f t="shared" ref="K231:Y231" si="531">IF(J231=0,0.0000001,$G231)*((INDEX($L$7:$L$29,MATCH($A231,$H$7:$H$29,0))/($G231+0.00001))^((K$33-$G$33)/($Y$33-$G$33)))</f>
        <v>2.0772523198599293E-3</v>
      </c>
      <c r="L231">
        <f t="shared" si="531"/>
        <v>2.874932106449209E-3</v>
      </c>
      <c r="M231">
        <f t="shared" si="531"/>
        <v>3.9789266511686024E-3</v>
      </c>
      <c r="N231">
        <f t="shared" si="531"/>
        <v>5.5068630176917542E-3</v>
      </c>
      <c r="O231">
        <f t="shared" si="531"/>
        <v>7.621537905634565E-3</v>
      </c>
      <c r="P231">
        <f t="shared" si="531"/>
        <v>1.0548263114663883E-2</v>
      </c>
      <c r="Q231">
        <f t="shared" si="531"/>
        <v>1.4598871791206376E-2</v>
      </c>
      <c r="R231">
        <f t="shared" si="531"/>
        <v>2.0204943246040028E-2</v>
      </c>
      <c r="S231">
        <f t="shared" si="531"/>
        <v>2.7963786340092486E-2</v>
      </c>
      <c r="T231">
        <f t="shared" si="531"/>
        <v>3.8702080820128146E-2</v>
      </c>
      <c r="U231">
        <f t="shared" si="531"/>
        <v>5.3563957383704508E-2</v>
      </c>
      <c r="V231">
        <f t="shared" si="531"/>
        <v>7.4132901120684769E-2</v>
      </c>
      <c r="W231">
        <f t="shared" si="531"/>
        <v>0.10260046675044859</v>
      </c>
      <c r="X231">
        <f t="shared" si="531"/>
        <v>0.14199978172003166</v>
      </c>
      <c r="Y231">
        <f t="shared" si="531"/>
        <v>0.19652871616637613</v>
      </c>
      <c r="Z231">
        <f t="shared" ref="Z231:AN231" si="532">IF(Y231=0,0.0000001,$Y231)*((INDEX($M$7:$M$29,MATCH($A231,$H$7:$H$28,0))/IF(Y231=0,0.0000001,$Y231))^((Z$33-$Y$33)/($AN$33-$Y$33)))</f>
        <v>0.21488282267182765</v>
      </c>
      <c r="AA231">
        <f t="shared" si="532"/>
        <v>0.23495104623958302</v>
      </c>
      <c r="AB231">
        <f t="shared" si="532"/>
        <v>0.25689347078886809</v>
      </c>
      <c r="AC231">
        <f t="shared" si="532"/>
        <v>0.28088513071210469</v>
      </c>
      <c r="AD231">
        <f t="shared" si="532"/>
        <v>0.30711740712164076</v>
      </c>
      <c r="AE231">
        <f t="shared" si="532"/>
        <v>0.3357995544940211</v>
      </c>
      <c r="AF231">
        <f t="shared" si="532"/>
        <v>0.36716036988981671</v>
      </c>
      <c r="AG231">
        <f t="shared" si="532"/>
        <v>0.40145001806435471</v>
      </c>
      <c r="AH231">
        <f t="shared" si="532"/>
        <v>0.4389420270282296</v>
      </c>
      <c r="AI231">
        <f t="shared" si="532"/>
        <v>0.47993546997615266</v>
      </c>
      <c r="AJ231">
        <f t="shared" si="532"/>
        <v>0.5247573509893525</v>
      </c>
      <c r="AK231">
        <f t="shared" si="532"/>
        <v>0.57376521354223986</v>
      </c>
      <c r="AL231">
        <f t="shared" si="532"/>
        <v>0.62734999262135516</v>
      </c>
      <c r="AM231">
        <f t="shared" si="532"/>
        <v>0.68593913320790811</v>
      </c>
      <c r="AN231">
        <f t="shared" si="532"/>
        <v>0.75</v>
      </c>
      <c r="AO231">
        <f t="shared" si="471"/>
        <v>0.75</v>
      </c>
      <c r="AP231">
        <f t="shared" ref="AP231:BH231" si="533">AO231</f>
        <v>0.75</v>
      </c>
      <c r="AQ231">
        <f t="shared" si="533"/>
        <v>0.75</v>
      </c>
      <c r="AR231">
        <f t="shared" si="533"/>
        <v>0.75</v>
      </c>
      <c r="AS231">
        <f t="shared" si="533"/>
        <v>0.75</v>
      </c>
      <c r="AT231">
        <f t="shared" si="533"/>
        <v>0.75</v>
      </c>
      <c r="AU231">
        <f t="shared" si="533"/>
        <v>0.75</v>
      </c>
      <c r="AV231">
        <f t="shared" si="533"/>
        <v>0.75</v>
      </c>
      <c r="AW231">
        <f t="shared" si="533"/>
        <v>0.75</v>
      </c>
      <c r="AX231">
        <f t="shared" si="533"/>
        <v>0.75</v>
      </c>
      <c r="AY231">
        <f t="shared" si="533"/>
        <v>0.75</v>
      </c>
      <c r="AZ231">
        <f t="shared" si="533"/>
        <v>0.75</v>
      </c>
      <c r="BA231">
        <f t="shared" si="533"/>
        <v>0.75</v>
      </c>
      <c r="BB231">
        <f t="shared" si="533"/>
        <v>0.75</v>
      </c>
      <c r="BC231">
        <f t="shared" si="533"/>
        <v>0.75</v>
      </c>
      <c r="BD231">
        <f t="shared" si="533"/>
        <v>0.75</v>
      </c>
      <c r="BE231">
        <f t="shared" si="533"/>
        <v>0.75</v>
      </c>
      <c r="BF231">
        <f t="shared" si="533"/>
        <v>0.75</v>
      </c>
      <c r="BG231">
        <f t="shared" si="533"/>
        <v>0.75</v>
      </c>
      <c r="BH231">
        <f t="shared" si="533"/>
        <v>0.75</v>
      </c>
      <c r="BK231">
        <f t="shared" si="528"/>
        <v>2.0772523198599293E-3</v>
      </c>
      <c r="BL231">
        <f t="shared" si="523"/>
        <v>1.6618018558879435E-3</v>
      </c>
      <c r="BM231">
        <f t="shared" si="524"/>
        <v>4.1545046397198587E-4</v>
      </c>
      <c r="BN231">
        <f>INDEX($L$7:$L$30,MATCH(BP231,$H$7:$H$30,0))</f>
        <v>0.2</v>
      </c>
      <c r="BO231">
        <f t="shared" si="492"/>
        <v>0.75</v>
      </c>
      <c r="BP231" t="str">
        <f t="shared" si="519"/>
        <v>-2W-Total</v>
      </c>
    </row>
    <row r="232" spans="1:68" hidden="1" x14ac:dyDescent="0.25">
      <c r="A232" t="str">
        <f t="shared" si="517"/>
        <v>passenger-2W-G</v>
      </c>
      <c r="B232" s="1">
        <v>198</v>
      </c>
      <c r="C232" t="s">
        <v>49</v>
      </c>
      <c r="D232" t="s">
        <v>27</v>
      </c>
      <c r="E232" t="s">
        <v>35</v>
      </c>
      <c r="F232" t="s">
        <v>47</v>
      </c>
      <c r="G232">
        <v>0.99943384429051074</v>
      </c>
      <c r="H232">
        <v>0.99915076592222607</v>
      </c>
      <c r="I232">
        <v>0.99886768721158048</v>
      </c>
      <c r="J232">
        <v>0.99858460815857331</v>
      </c>
      <c r="K232">
        <v>0.99830152927772009</v>
      </c>
      <c r="L232">
        <v>0.99801845022601043</v>
      </c>
      <c r="M232">
        <f t="shared" ref="M232:Y232" si="534">($K232*(($BL232/($K232))^((M$33-$K$33)/($BL$33-$K$33))))</f>
        <v>0.98323194009223769</v>
      </c>
      <c r="N232">
        <f t="shared" si="534"/>
        <v>0.975782665920641</v>
      </c>
      <c r="O232">
        <f t="shared" si="534"/>
        <v>0.9683898297911997</v>
      </c>
      <c r="P232">
        <f t="shared" si="534"/>
        <v>0.96105300411157024</v>
      </c>
      <c r="Q232">
        <f t="shared" si="534"/>
        <v>0.95377176452898271</v>
      </c>
      <c r="R232">
        <f t="shared" si="534"/>
        <v>0.94654568990569754</v>
      </c>
      <c r="S232">
        <f t="shared" si="534"/>
        <v>0.93937436229464644</v>
      </c>
      <c r="T232">
        <f t="shared" si="534"/>
        <v>0.93225736691525996</v>
      </c>
      <c r="U232">
        <f t="shared" si="534"/>
        <v>0.92519429212947624</v>
      </c>
      <c r="V232">
        <f t="shared" si="534"/>
        <v>0.91818472941793305</v>
      </c>
      <c r="W232">
        <f t="shared" si="534"/>
        <v>0.91122827335633882</v>
      </c>
      <c r="X232">
        <f t="shared" si="534"/>
        <v>0.90432452159202448</v>
      </c>
      <c r="Y232">
        <f t="shared" si="534"/>
        <v>0.8974730748206704</v>
      </c>
      <c r="Z232">
        <f t="shared" ref="Z232:AN232" si="535">($Y232*(($BM232/($Y232))^((Z$33-$Y$33)/($BM$33-$Y$33))))</f>
        <v>0.81824638518949633</v>
      </c>
      <c r="AA232">
        <f t="shared" si="535"/>
        <v>0.74601363055873282</v>
      </c>
      <c r="AB232">
        <f t="shared" si="535"/>
        <v>0.68015740375135814</v>
      </c>
      <c r="AC232">
        <f t="shared" si="535"/>
        <v>0.620114800759484</v>
      </c>
      <c r="AD232">
        <f t="shared" si="535"/>
        <v>0.5653726093402196</v>
      </c>
      <c r="AE232">
        <f t="shared" si="535"/>
        <v>0.51546292235031754</v>
      </c>
      <c r="AF232">
        <f t="shared" si="535"/>
        <v>0.46995913832472236</v>
      </c>
      <c r="AG232">
        <f t="shared" si="535"/>
        <v>0.42847231511409112</v>
      </c>
      <c r="AH232">
        <f t="shared" si="535"/>
        <v>0.39064784541411957</v>
      </c>
      <c r="AI232">
        <f t="shared" si="535"/>
        <v>0.35616242577086671</v>
      </c>
      <c r="AJ232">
        <f t="shared" si="535"/>
        <v>0.32472129315474579</v>
      </c>
      <c r="AK232">
        <f t="shared" si="535"/>
        <v>0.29605570548288707</v>
      </c>
      <c r="AL232">
        <f t="shared" si="535"/>
        <v>0.26992064455471632</v>
      </c>
      <c r="AM232">
        <f t="shared" si="535"/>
        <v>0.24609272176666383</v>
      </c>
      <c r="AN232">
        <f t="shared" si="535"/>
        <v>0.2243682687051676</v>
      </c>
      <c r="AO232">
        <f t="shared" si="471"/>
        <v>0.2243682687051676</v>
      </c>
      <c r="AP232">
        <f t="shared" ref="AP232:BH232" si="536">AO232</f>
        <v>0.2243682687051676</v>
      </c>
      <c r="AQ232">
        <f t="shared" si="536"/>
        <v>0.2243682687051676</v>
      </c>
      <c r="AR232">
        <f t="shared" si="536"/>
        <v>0.2243682687051676</v>
      </c>
      <c r="AS232">
        <f t="shared" si="536"/>
        <v>0.2243682687051676</v>
      </c>
      <c r="AT232">
        <f t="shared" si="536"/>
        <v>0.2243682687051676</v>
      </c>
      <c r="AU232">
        <f t="shared" si="536"/>
        <v>0.2243682687051676</v>
      </c>
      <c r="AV232">
        <f t="shared" si="536"/>
        <v>0.2243682687051676</v>
      </c>
      <c r="AW232">
        <f t="shared" si="536"/>
        <v>0.2243682687051676</v>
      </c>
      <c r="AX232">
        <f t="shared" si="536"/>
        <v>0.2243682687051676</v>
      </c>
      <c r="AY232">
        <f t="shared" si="536"/>
        <v>0.2243682687051676</v>
      </c>
      <c r="AZ232">
        <f t="shared" si="536"/>
        <v>0.2243682687051676</v>
      </c>
      <c r="BA232">
        <f t="shared" si="536"/>
        <v>0.2243682687051676</v>
      </c>
      <c r="BB232">
        <f t="shared" si="536"/>
        <v>0.2243682687051676</v>
      </c>
      <c r="BC232">
        <f t="shared" si="536"/>
        <v>0.2243682687051676</v>
      </c>
      <c r="BD232">
        <f t="shared" si="536"/>
        <v>0.2243682687051676</v>
      </c>
      <c r="BE232">
        <f t="shared" si="536"/>
        <v>0.2243682687051676</v>
      </c>
      <c r="BF232">
        <f t="shared" si="536"/>
        <v>0.2243682687051676</v>
      </c>
      <c r="BG232">
        <f t="shared" si="536"/>
        <v>0.2243682687051676</v>
      </c>
      <c r="BH232">
        <f t="shared" si="536"/>
        <v>0.2243682687051676</v>
      </c>
      <c r="BK232">
        <f t="shared" si="528"/>
        <v>0.99830152927772009</v>
      </c>
      <c r="BL232">
        <f t="shared" si="523"/>
        <v>0.8974730748206704</v>
      </c>
      <c r="BM232">
        <f t="shared" si="524"/>
        <v>0.2243682687051676</v>
      </c>
      <c r="BN232">
        <f>INDEX($N$7:$N$30,MATCH(BP232,$H$7:$H$30,0))</f>
        <v>0.10100000000000001</v>
      </c>
      <c r="BO232">
        <f t="shared" si="492"/>
        <v>0.75</v>
      </c>
      <c r="BP232" t="str">
        <f t="shared" si="519"/>
        <v>-2W-Total</v>
      </c>
    </row>
    <row r="233" spans="1:68" hidden="1" x14ac:dyDescent="0.25">
      <c r="A233" t="str">
        <f t="shared" si="517"/>
        <v>passenger-BUS-BEV</v>
      </c>
      <c r="B233" s="1">
        <v>199</v>
      </c>
      <c r="C233" t="s">
        <v>49</v>
      </c>
      <c r="D233" t="s">
        <v>27</v>
      </c>
      <c r="E233" t="s">
        <v>34</v>
      </c>
      <c r="F233" t="s">
        <v>29</v>
      </c>
      <c r="G233">
        <v>3.4046866435342139E-2</v>
      </c>
      <c r="H233">
        <f>IF(G233=0,0.0000001,$G233)*((INDEX($N$7:$N$29,MATCH($A233,$H$7:$H$29,0))/($G233+0.00001))^((H$33-$G$33)/($Y$33-$G$33)))</f>
        <v>3.6146460369222526E-2</v>
      </c>
      <c r="I233">
        <f>IF(H233=0,0.0000001,$G233)*((INDEX($N$7:$N$29,MATCH($A233,$H$7:$H$29,0))/($G233+0.00001))^((I$33-$G$33)/($Y$33-$G$33)))</f>
        <v>3.8375531554572108E-2</v>
      </c>
      <c r="J233">
        <f>IF(I233=0,0.0000001,$G233)*((INDEX($N$7:$N$29,MATCH($A233,$H$7:$H$29,0))/($G233+0.00001))^((J$33-$G$33)/($Y$33-$G$33)))</f>
        <v>4.074206456325382E-2</v>
      </c>
      <c r="K233">
        <f t="shared" ref="K233:Y233" si="537">IF(J233=0,0.0000001,$G233)*((INDEX($L$7:$L$29,MATCH($A233,$H$7:$H$29,0))/($G233+0.00001))^((K$33-$G$33)/($Y$33-$G$33)))</f>
        <v>5.045767275475041E-2</v>
      </c>
      <c r="L233">
        <f t="shared" si="537"/>
        <v>5.567237296981236E-2</v>
      </c>
      <c r="M233">
        <f t="shared" si="537"/>
        <v>6.1426002090001153E-2</v>
      </c>
      <c r="N233">
        <f t="shared" si="537"/>
        <v>6.7774257346759265E-2</v>
      </c>
      <c r="O233">
        <f t="shared" si="537"/>
        <v>7.4778592169723046E-2</v>
      </c>
      <c r="P233">
        <f t="shared" si="537"/>
        <v>8.2506811078368048E-2</v>
      </c>
      <c r="Q233">
        <f t="shared" si="537"/>
        <v>9.1033726054523673E-2</v>
      </c>
      <c r="R233">
        <f t="shared" si="537"/>
        <v>0.10044188074968294</v>
      </c>
      <c r="S233">
        <f t="shared" si="537"/>
        <v>0.11082234953769865</v>
      </c>
      <c r="T233">
        <f t="shared" si="537"/>
        <v>0.12227561914798799</v>
      </c>
      <c r="U233">
        <f t="shared" si="537"/>
        <v>0.13491256141377678</v>
      </c>
      <c r="V233">
        <f t="shared" si="537"/>
        <v>0.14885550655194199</v>
      </c>
      <c r="W233">
        <f t="shared" si="537"/>
        <v>0.1642394273641932</v>
      </c>
      <c r="X233">
        <f t="shared" si="537"/>
        <v>0.18121324582309303</v>
      </c>
      <c r="Y233">
        <f t="shared" si="537"/>
        <v>0.19994127469114642</v>
      </c>
      <c r="Z233">
        <f t="shared" ref="Z233:AN233" si="538">IF(Y233=0,0.0000001,$Y233)*((INDEX($M$7:$M$29,MATCH($A233,$H$7:$H$28,0))/IF(Y233=0,0.0000001,$Y233))^((Z$33-$Y$33)/($AN$33-$Y$33)))</f>
        <v>0.21253981247848808</v>
      </c>
      <c r="AA233">
        <f t="shared" si="538"/>
        <v>0.22593219913282458</v>
      </c>
      <c r="AB233">
        <f t="shared" si="538"/>
        <v>0.24016845601649706</v>
      </c>
      <c r="AC233">
        <f t="shared" si="538"/>
        <v>0.25530175639744795</v>
      </c>
      <c r="AD233">
        <f t="shared" si="538"/>
        <v>0.27138862405454595</v>
      </c>
      <c r="AE233">
        <f t="shared" si="538"/>
        <v>0.28848914439726864</v>
      </c>
      <c r="AF233">
        <f t="shared" si="538"/>
        <v>0.30666718888828831</v>
      </c>
      <c r="AG233">
        <f t="shared" si="538"/>
        <v>0.32599065360719165</v>
      </c>
      <c r="AH233">
        <f t="shared" si="538"/>
        <v>0.34653171284638368</v>
      </c>
      <c r="AI233">
        <f t="shared" si="538"/>
        <v>0.3683670886863713</v>
      </c>
      <c r="AJ233">
        <f t="shared" si="538"/>
        <v>0.39157833755730681</v>
      </c>
      <c r="AK233">
        <f t="shared" si="538"/>
        <v>0.41625215485711531</v>
      </c>
      <c r="AL233">
        <f t="shared" si="538"/>
        <v>0.44248069876397256</v>
      </c>
      <c r="AM233">
        <f t="shared" si="538"/>
        <v>0.47036193445259394</v>
      </c>
      <c r="AN233">
        <f t="shared" si="538"/>
        <v>0.5</v>
      </c>
      <c r="AO233">
        <f t="shared" si="471"/>
        <v>0.5</v>
      </c>
      <c r="AP233">
        <f t="shared" ref="AP233:BH233" si="539">AO233</f>
        <v>0.5</v>
      </c>
      <c r="AQ233">
        <f t="shared" si="539"/>
        <v>0.5</v>
      </c>
      <c r="AR233">
        <f t="shared" si="539"/>
        <v>0.5</v>
      </c>
      <c r="AS233">
        <f t="shared" si="539"/>
        <v>0.5</v>
      </c>
      <c r="AT233">
        <f t="shared" si="539"/>
        <v>0.5</v>
      </c>
      <c r="AU233">
        <f t="shared" si="539"/>
        <v>0.5</v>
      </c>
      <c r="AV233">
        <f t="shared" si="539"/>
        <v>0.5</v>
      </c>
      <c r="AW233">
        <f t="shared" si="539"/>
        <v>0.5</v>
      </c>
      <c r="AX233">
        <f t="shared" si="539"/>
        <v>0.5</v>
      </c>
      <c r="AY233">
        <f t="shared" si="539"/>
        <v>0.5</v>
      </c>
      <c r="AZ233">
        <f t="shared" si="539"/>
        <v>0.5</v>
      </c>
      <c r="BA233">
        <f t="shared" si="539"/>
        <v>0.5</v>
      </c>
      <c r="BB233">
        <f t="shared" si="539"/>
        <v>0.5</v>
      </c>
      <c r="BC233">
        <f t="shared" si="539"/>
        <v>0.5</v>
      </c>
      <c r="BD233">
        <f t="shared" si="539"/>
        <v>0.5</v>
      </c>
      <c r="BE233">
        <f t="shared" si="539"/>
        <v>0.5</v>
      </c>
      <c r="BF233">
        <f t="shared" si="539"/>
        <v>0.5</v>
      </c>
      <c r="BG233">
        <f t="shared" si="539"/>
        <v>0.5</v>
      </c>
      <c r="BH233">
        <f t="shared" si="539"/>
        <v>0.5</v>
      </c>
      <c r="BK233">
        <f t="shared" si="528"/>
        <v>5.045767275475041E-2</v>
      </c>
      <c r="BL233">
        <f t="shared" si="523"/>
        <v>3.9356984748705325E-2</v>
      </c>
      <c r="BM233">
        <f t="shared" si="524"/>
        <v>1.5742793899482129E-2</v>
      </c>
      <c r="BN233">
        <f>INDEX($L$7:$L$30,MATCH(BP233,$H$7:$H$30,0))</f>
        <v>0.22</v>
      </c>
      <c r="BO233">
        <f t="shared" si="492"/>
        <v>0.6</v>
      </c>
      <c r="BP233" t="str">
        <f t="shared" si="519"/>
        <v>-BUS-Total</v>
      </c>
    </row>
    <row r="234" spans="1:68" hidden="1" x14ac:dyDescent="0.25">
      <c r="A234" t="str">
        <f t="shared" si="517"/>
        <v>passenger-BUS-CNG</v>
      </c>
      <c r="B234" s="1">
        <v>200</v>
      </c>
      <c r="C234" t="s">
        <v>49</v>
      </c>
      <c r="D234" t="s">
        <v>27</v>
      </c>
      <c r="E234" t="s">
        <v>34</v>
      </c>
      <c r="F234" t="s">
        <v>45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e">
        <f t="shared" ref="M234:Y235" si="540">($K234*(($BL234/($K234))^((M$33-$K$33)/($BL$33-$K$33))))</f>
        <v>#DIV/0!</v>
      </c>
      <c r="N234" t="e">
        <f t="shared" si="540"/>
        <v>#DIV/0!</v>
      </c>
      <c r="O234" t="e">
        <f t="shared" si="540"/>
        <v>#DIV/0!</v>
      </c>
      <c r="P234" t="e">
        <f t="shared" si="540"/>
        <v>#DIV/0!</v>
      </c>
      <c r="Q234" t="e">
        <f t="shared" si="540"/>
        <v>#DIV/0!</v>
      </c>
      <c r="R234" t="e">
        <f t="shared" si="540"/>
        <v>#DIV/0!</v>
      </c>
      <c r="S234" t="e">
        <f t="shared" si="540"/>
        <v>#DIV/0!</v>
      </c>
      <c r="T234" t="e">
        <f t="shared" si="540"/>
        <v>#DIV/0!</v>
      </c>
      <c r="U234" t="e">
        <f t="shared" si="540"/>
        <v>#DIV/0!</v>
      </c>
      <c r="V234" t="e">
        <f t="shared" si="540"/>
        <v>#DIV/0!</v>
      </c>
      <c r="W234" t="e">
        <f t="shared" si="540"/>
        <v>#DIV/0!</v>
      </c>
      <c r="X234" t="e">
        <f t="shared" si="540"/>
        <v>#DIV/0!</v>
      </c>
      <c r="Y234" t="e">
        <f t="shared" si="540"/>
        <v>#DIV/0!</v>
      </c>
      <c r="Z234" t="e">
        <f t="shared" ref="Z234:AN235" si="541">($Y234*(($BM234/($Y234))^((Z$33-$Y$33)/($BM$33-$Y$33))))</f>
        <v>#DIV/0!</v>
      </c>
      <c r="AA234" t="e">
        <f t="shared" si="541"/>
        <v>#DIV/0!</v>
      </c>
      <c r="AB234" t="e">
        <f t="shared" si="541"/>
        <v>#DIV/0!</v>
      </c>
      <c r="AC234" t="e">
        <f t="shared" si="541"/>
        <v>#DIV/0!</v>
      </c>
      <c r="AD234" t="e">
        <f t="shared" si="541"/>
        <v>#DIV/0!</v>
      </c>
      <c r="AE234" t="e">
        <f t="shared" si="541"/>
        <v>#DIV/0!</v>
      </c>
      <c r="AF234" t="e">
        <f t="shared" si="541"/>
        <v>#DIV/0!</v>
      </c>
      <c r="AG234" t="e">
        <f t="shared" si="541"/>
        <v>#DIV/0!</v>
      </c>
      <c r="AH234" t="e">
        <f t="shared" si="541"/>
        <v>#DIV/0!</v>
      </c>
      <c r="AI234" t="e">
        <f t="shared" si="541"/>
        <v>#DIV/0!</v>
      </c>
      <c r="AJ234" t="e">
        <f t="shared" si="541"/>
        <v>#DIV/0!</v>
      </c>
      <c r="AK234" t="e">
        <f t="shared" si="541"/>
        <v>#DIV/0!</v>
      </c>
      <c r="AL234" t="e">
        <f t="shared" si="541"/>
        <v>#DIV/0!</v>
      </c>
      <c r="AM234" t="e">
        <f t="shared" si="541"/>
        <v>#DIV/0!</v>
      </c>
      <c r="AN234" t="e">
        <f t="shared" si="541"/>
        <v>#DIV/0!</v>
      </c>
      <c r="AO234" t="e">
        <f t="shared" si="471"/>
        <v>#DIV/0!</v>
      </c>
      <c r="AP234" t="e">
        <f t="shared" ref="AP234:BH234" si="542">AO234</f>
        <v>#DIV/0!</v>
      </c>
      <c r="AQ234" t="e">
        <f t="shared" si="542"/>
        <v>#DIV/0!</v>
      </c>
      <c r="AR234" t="e">
        <f t="shared" si="542"/>
        <v>#DIV/0!</v>
      </c>
      <c r="AS234" t="e">
        <f t="shared" si="542"/>
        <v>#DIV/0!</v>
      </c>
      <c r="AT234" t="e">
        <f t="shared" si="542"/>
        <v>#DIV/0!</v>
      </c>
      <c r="AU234" t="e">
        <f t="shared" si="542"/>
        <v>#DIV/0!</v>
      </c>
      <c r="AV234" t="e">
        <f t="shared" si="542"/>
        <v>#DIV/0!</v>
      </c>
      <c r="AW234" t="e">
        <f t="shared" si="542"/>
        <v>#DIV/0!</v>
      </c>
      <c r="AX234" t="e">
        <f t="shared" si="542"/>
        <v>#DIV/0!</v>
      </c>
      <c r="AY234" t="e">
        <f t="shared" si="542"/>
        <v>#DIV/0!</v>
      </c>
      <c r="AZ234" t="e">
        <f t="shared" si="542"/>
        <v>#DIV/0!</v>
      </c>
      <c r="BA234" t="e">
        <f t="shared" si="542"/>
        <v>#DIV/0!</v>
      </c>
      <c r="BB234" t="e">
        <f t="shared" si="542"/>
        <v>#DIV/0!</v>
      </c>
      <c r="BC234" t="e">
        <f t="shared" si="542"/>
        <v>#DIV/0!</v>
      </c>
      <c r="BD234" t="e">
        <f t="shared" si="542"/>
        <v>#DIV/0!</v>
      </c>
      <c r="BE234" t="e">
        <f t="shared" si="542"/>
        <v>#DIV/0!</v>
      </c>
      <c r="BF234" t="e">
        <f t="shared" si="542"/>
        <v>#DIV/0!</v>
      </c>
      <c r="BG234" t="e">
        <f t="shared" si="542"/>
        <v>#DIV/0!</v>
      </c>
      <c r="BH234" t="e">
        <f t="shared" si="542"/>
        <v>#DIV/0!</v>
      </c>
      <c r="BK234">
        <f t="shared" si="528"/>
        <v>0</v>
      </c>
      <c r="BL234">
        <f t="shared" si="523"/>
        <v>0</v>
      </c>
      <c r="BM234">
        <f t="shared" si="524"/>
        <v>0</v>
      </c>
      <c r="BN234">
        <f>INDEX($N$7:$N$30,MATCH(BP234,$H$7:$H$30,0))</f>
        <v>0.10100000000000001</v>
      </c>
      <c r="BO234">
        <f t="shared" si="492"/>
        <v>0.6</v>
      </c>
      <c r="BP234" t="str">
        <f t="shared" si="519"/>
        <v>-BUS-Total</v>
      </c>
    </row>
    <row r="235" spans="1:68" hidden="1" x14ac:dyDescent="0.25">
      <c r="A235" t="str">
        <f t="shared" si="517"/>
        <v>passenger-BUS-D</v>
      </c>
      <c r="B235" s="1">
        <v>201</v>
      </c>
      <c r="C235" t="s">
        <v>49</v>
      </c>
      <c r="D235" t="s">
        <v>27</v>
      </c>
      <c r="E235" t="s">
        <v>34</v>
      </c>
      <c r="F235" t="s">
        <v>46</v>
      </c>
      <c r="G235">
        <v>0.96595313356465795</v>
      </c>
      <c r="H235">
        <v>0.95006222250267891</v>
      </c>
      <c r="I235">
        <v>0.93444977189120848</v>
      </c>
      <c r="J235">
        <v>0.91910852600294768</v>
      </c>
      <c r="K235">
        <v>0.91137771928091038</v>
      </c>
      <c r="L235">
        <v>0.90365932399403825</v>
      </c>
      <c r="M235">
        <f t="shared" si="540"/>
        <v>0.89762026482493862</v>
      </c>
      <c r="N235">
        <f t="shared" si="540"/>
        <v>0.8908196116097522</v>
      </c>
      <c r="O235">
        <f t="shared" si="540"/>
        <v>0.88407048228051799</v>
      </c>
      <c r="P235">
        <f t="shared" si="540"/>
        <v>0.87737248647608379</v>
      </c>
      <c r="Q235">
        <f t="shared" si="540"/>
        <v>0.87072523679279668</v>
      </c>
      <c r="R235">
        <f t="shared" si="540"/>
        <v>0.8641283487620951</v>
      </c>
      <c r="S235">
        <f t="shared" si="540"/>
        <v>0.85758144082827203</v>
      </c>
      <c r="T235">
        <f t="shared" si="540"/>
        <v>0.85108413432640684</v>
      </c>
      <c r="U235">
        <f t="shared" si="540"/>
        <v>0.84463605346046311</v>
      </c>
      <c r="V235">
        <f t="shared" si="540"/>
        <v>0.83823682528155319</v>
      </c>
      <c r="W235">
        <f t="shared" si="540"/>
        <v>0.83188607966636763</v>
      </c>
      <c r="X235">
        <f t="shared" si="540"/>
        <v>0.82558344929576732</v>
      </c>
      <c r="Y235">
        <f t="shared" si="540"/>
        <v>0.81932856963353851</v>
      </c>
      <c r="Z235">
        <f t="shared" si="541"/>
        <v>0.77077703203781145</v>
      </c>
      <c r="AA235">
        <f t="shared" si="541"/>
        <v>0.72510254754419157</v>
      </c>
      <c r="AB235">
        <f t="shared" si="541"/>
        <v>0.68213462856439144</v>
      </c>
      <c r="AC235">
        <f t="shared" si="541"/>
        <v>0.64171289021477618</v>
      </c>
      <c r="AD235">
        <f t="shared" si="541"/>
        <v>0.6036864516531858</v>
      </c>
      <c r="AE235">
        <f t="shared" si="541"/>
        <v>0.5679133728911695</v>
      </c>
      <c r="AF235">
        <f t="shared" si="541"/>
        <v>0.53426012497943798</v>
      </c>
      <c r="AG235">
        <f t="shared" si="541"/>
        <v>0.50260109158891575</v>
      </c>
      <c r="AH235">
        <f t="shared" si="541"/>
        <v>0.47281810012695924</v>
      </c>
      <c r="AI235">
        <f t="shared" si="541"/>
        <v>0.44479998063855675</v>
      </c>
      <c r="AJ235">
        <f t="shared" si="541"/>
        <v>0.41844215084603437</v>
      </c>
      <c r="AK235">
        <f t="shared" si="541"/>
        <v>0.39364622577835984</v>
      </c>
      <c r="AL235">
        <f t="shared" si="541"/>
        <v>0.37031965053292148</v>
      </c>
      <c r="AM235">
        <f t="shared" si="541"/>
        <v>0.34837535479900433</v>
      </c>
      <c r="AN235">
        <f t="shared" si="541"/>
        <v>0.32773142785341541</v>
      </c>
      <c r="AO235">
        <f t="shared" si="471"/>
        <v>0.32773142785341541</v>
      </c>
      <c r="AP235">
        <f t="shared" ref="AP235:BH235" si="543">AO235</f>
        <v>0.32773142785341541</v>
      </c>
      <c r="AQ235">
        <f t="shared" si="543"/>
        <v>0.32773142785341541</v>
      </c>
      <c r="AR235">
        <f t="shared" si="543"/>
        <v>0.32773142785341541</v>
      </c>
      <c r="AS235">
        <f t="shared" si="543"/>
        <v>0.32773142785341541</v>
      </c>
      <c r="AT235">
        <f t="shared" si="543"/>
        <v>0.32773142785341541</v>
      </c>
      <c r="AU235">
        <f t="shared" si="543"/>
        <v>0.32773142785341541</v>
      </c>
      <c r="AV235">
        <f t="shared" si="543"/>
        <v>0.32773142785341541</v>
      </c>
      <c r="AW235">
        <f t="shared" si="543"/>
        <v>0.32773142785341541</v>
      </c>
      <c r="AX235">
        <f t="shared" si="543"/>
        <v>0.32773142785341541</v>
      </c>
      <c r="AY235">
        <f t="shared" si="543"/>
        <v>0.32773142785341541</v>
      </c>
      <c r="AZ235">
        <f t="shared" si="543"/>
        <v>0.32773142785341541</v>
      </c>
      <c r="BA235">
        <f t="shared" si="543"/>
        <v>0.32773142785341541</v>
      </c>
      <c r="BB235">
        <f t="shared" si="543"/>
        <v>0.32773142785341541</v>
      </c>
      <c r="BC235">
        <f t="shared" si="543"/>
        <v>0.32773142785341541</v>
      </c>
      <c r="BD235">
        <f t="shared" si="543"/>
        <v>0.32773142785341541</v>
      </c>
      <c r="BE235">
        <f t="shared" si="543"/>
        <v>0.32773142785341541</v>
      </c>
      <c r="BF235">
        <f t="shared" si="543"/>
        <v>0.32773142785341541</v>
      </c>
      <c r="BG235">
        <f t="shared" si="543"/>
        <v>0.32773142785341541</v>
      </c>
      <c r="BH235">
        <f t="shared" si="543"/>
        <v>0.32773142785341541</v>
      </c>
      <c r="BK235">
        <f t="shared" si="528"/>
        <v>0.91137771928091038</v>
      </c>
      <c r="BL235">
        <f t="shared" si="523"/>
        <v>0.81932856963353851</v>
      </c>
      <c r="BM235">
        <f t="shared" si="524"/>
        <v>0.32773142785341541</v>
      </c>
      <c r="BN235">
        <f>INDEX($N$7:$N$30,MATCH(BP235,$H$7:$H$30,0))</f>
        <v>0.10100000000000001</v>
      </c>
      <c r="BO235">
        <f t="shared" si="492"/>
        <v>0.6</v>
      </c>
      <c r="BP235" t="str">
        <f t="shared" si="519"/>
        <v>-BUS-Total</v>
      </c>
    </row>
    <row r="236" spans="1:68" hidden="1" x14ac:dyDescent="0.25">
      <c r="A236" t="str">
        <f t="shared" si="517"/>
        <v>passenger-BUS-FCEV</v>
      </c>
      <c r="B236" s="1">
        <v>202</v>
      </c>
      <c r="C236" t="s">
        <v>49</v>
      </c>
      <c r="D236" t="s">
        <v>27</v>
      </c>
      <c r="E236" t="s">
        <v>34</v>
      </c>
      <c r="F236" t="s">
        <v>30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f>IF(T236=0,0.0000001,$G236)*((INDEX($L$7:$L$29,MATCH($A236,$H$7:$H$29,0))/($G236+0.00001))^((U$33-$G$33)/($Y$33-$G$33)))</f>
        <v>3.6937523489595153E-5</v>
      </c>
      <c r="V236">
        <f>IF(U236=0,0.0000001,$G236)*((INDEX($L$7:$L$29,MATCH($A236,$H$7:$H$29,0))/($G236+0.00001))^((V$33-$G$33)/($Y$33-$G$33)))</f>
        <v>0</v>
      </c>
      <c r="W236">
        <f>IF(V236=0,0.0000001,$G236)*((INDEX($L$7:$L$29,MATCH($A236,$H$7:$H$29,0))/($G236+0.00001))^((W$33-$G$33)/($Y$33-$G$33)))</f>
        <v>8.5950594517542593E-5</v>
      </c>
      <c r="X236">
        <f>IF(W236=0,0.0000001,$G236)*((INDEX($L$7:$L$29,MATCH($A236,$H$7:$H$29,0))/($G236+0.00001))^((X$33-$G$33)/($Y$33-$G$33)))</f>
        <v>0</v>
      </c>
      <c r="Y236">
        <f>IF(X236=0,0.0000001,$G236)*((INDEX($L$7:$L$29,MATCH($A236,$H$7:$H$29,0))/($G236+0.00001))^((Y$33-$G$33)/($Y$33-$G$33)))</f>
        <v>1.9999999999999996E-4</v>
      </c>
      <c r="Z236">
        <f t="shared" ref="Z236:AN236" si="544">IF(Y236=0,0.0000001,$Y236)*((INDEX($M$7:$M$29,MATCH($A236,$H$7:$H$28,0))/IF(Y236=0,0.0000001,$Y236))^((Z$33-$Y$33)/($AN$33-$Y$33)))</f>
        <v>3.0266439158325396E-4</v>
      </c>
      <c r="AA236">
        <f t="shared" si="544"/>
        <v>4.5802866966230659E-4</v>
      </c>
      <c r="AB236">
        <f t="shared" si="544"/>
        <v>6.9314484315514643E-4</v>
      </c>
      <c r="AC236">
        <f t="shared" si="544"/>
        <v>1.0489513111631118E-3</v>
      </c>
      <c r="AD236">
        <f t="shared" si="544"/>
        <v>1.5874010519681993E-3</v>
      </c>
      <c r="AE236">
        <f t="shared" si="544"/>
        <v>2.4022488679628631E-3</v>
      </c>
      <c r="AF236">
        <f t="shared" si="544"/>
        <v>3.6353759602677036E-3</v>
      </c>
      <c r="AG236">
        <f t="shared" si="544"/>
        <v>5.5014942659540591E-3</v>
      </c>
      <c r="AH236">
        <f t="shared" si="544"/>
        <v>8.3255320740187305E-3</v>
      </c>
      <c r="AI236">
        <f t="shared" si="544"/>
        <v>1.2599210498948731E-2</v>
      </c>
      <c r="AJ236">
        <f t="shared" si="544"/>
        <v>1.9066661900468327E-2</v>
      </c>
      <c r="AK236">
        <f t="shared" si="544"/>
        <v>2.8853998118144295E-2</v>
      </c>
      <c r="AL236">
        <f t="shared" si="544"/>
        <v>4.3665388925862476E-2</v>
      </c>
      <c r="AM236">
        <f t="shared" si="544"/>
        <v>6.6079791862461643E-2</v>
      </c>
      <c r="AN236">
        <f t="shared" si="544"/>
        <v>0.1</v>
      </c>
      <c r="AO236">
        <f t="shared" si="471"/>
        <v>0.1</v>
      </c>
      <c r="AP236">
        <f t="shared" ref="AP236:BH236" si="545">AO236</f>
        <v>0.1</v>
      </c>
      <c r="AQ236">
        <f t="shared" si="545"/>
        <v>0.1</v>
      </c>
      <c r="AR236">
        <f t="shared" si="545"/>
        <v>0.1</v>
      </c>
      <c r="AS236">
        <f t="shared" si="545"/>
        <v>0.1</v>
      </c>
      <c r="AT236">
        <f t="shared" si="545"/>
        <v>0.1</v>
      </c>
      <c r="AU236">
        <f t="shared" si="545"/>
        <v>0.1</v>
      </c>
      <c r="AV236">
        <f t="shared" si="545"/>
        <v>0.1</v>
      </c>
      <c r="AW236">
        <f t="shared" si="545"/>
        <v>0.1</v>
      </c>
      <c r="AX236">
        <f t="shared" si="545"/>
        <v>0.1</v>
      </c>
      <c r="AY236">
        <f t="shared" si="545"/>
        <v>0.1</v>
      </c>
      <c r="AZ236">
        <f t="shared" si="545"/>
        <v>0.1</v>
      </c>
      <c r="BA236">
        <f t="shared" si="545"/>
        <v>0.1</v>
      </c>
      <c r="BB236">
        <f t="shared" si="545"/>
        <v>0.1</v>
      </c>
      <c r="BC236">
        <f t="shared" si="545"/>
        <v>0.1</v>
      </c>
      <c r="BD236">
        <f t="shared" si="545"/>
        <v>0.1</v>
      </c>
      <c r="BE236">
        <f t="shared" si="545"/>
        <v>0.1</v>
      </c>
      <c r="BF236">
        <f t="shared" si="545"/>
        <v>0.1</v>
      </c>
      <c r="BG236">
        <f t="shared" si="545"/>
        <v>0.1</v>
      </c>
      <c r="BH236">
        <f t="shared" si="545"/>
        <v>0.1</v>
      </c>
      <c r="BK236">
        <f>G236</f>
        <v>0</v>
      </c>
      <c r="BL236">
        <f t="shared" si="523"/>
        <v>0</v>
      </c>
      <c r="BM236">
        <f t="shared" si="524"/>
        <v>0</v>
      </c>
      <c r="BN236">
        <f>INDEX($L$7:$L$30,MATCH(BP236,$H$7:$H$30,0))</f>
        <v>0.22</v>
      </c>
      <c r="BO236">
        <f t="shared" si="492"/>
        <v>0.6</v>
      </c>
      <c r="BP236" t="str">
        <f t="shared" si="519"/>
        <v>-BUS-Total</v>
      </c>
    </row>
    <row r="237" spans="1:68" hidden="1" x14ac:dyDescent="0.25">
      <c r="A237" t="str">
        <f t="shared" si="517"/>
        <v>passenger-BUS-G</v>
      </c>
      <c r="B237" s="1">
        <v>203</v>
      </c>
      <c r="C237" t="s">
        <v>49</v>
      </c>
      <c r="D237" t="s">
        <v>27</v>
      </c>
      <c r="E237" t="s">
        <v>34</v>
      </c>
      <c r="F237" t="s">
        <v>47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e">
        <f t="shared" ref="M237:Y239" si="546">($K237*(($BL237/($K237))^((M$33-$K$33)/($BL$33-$K$33))))</f>
        <v>#DIV/0!</v>
      </c>
      <c r="N237" t="e">
        <f t="shared" si="546"/>
        <v>#DIV/0!</v>
      </c>
      <c r="O237" t="e">
        <f t="shared" si="546"/>
        <v>#DIV/0!</v>
      </c>
      <c r="P237" t="e">
        <f t="shared" si="546"/>
        <v>#DIV/0!</v>
      </c>
      <c r="Q237" t="e">
        <f t="shared" si="546"/>
        <v>#DIV/0!</v>
      </c>
      <c r="R237" t="e">
        <f t="shared" si="546"/>
        <v>#DIV/0!</v>
      </c>
      <c r="S237" t="e">
        <f t="shared" si="546"/>
        <v>#DIV/0!</v>
      </c>
      <c r="T237" t="e">
        <f t="shared" si="546"/>
        <v>#DIV/0!</v>
      </c>
      <c r="U237" t="e">
        <f t="shared" si="546"/>
        <v>#DIV/0!</v>
      </c>
      <c r="V237" t="e">
        <f t="shared" si="546"/>
        <v>#DIV/0!</v>
      </c>
      <c r="W237" t="e">
        <f t="shared" si="546"/>
        <v>#DIV/0!</v>
      </c>
      <c r="X237" t="e">
        <f t="shared" si="546"/>
        <v>#DIV/0!</v>
      </c>
      <c r="Y237" t="e">
        <f t="shared" si="546"/>
        <v>#DIV/0!</v>
      </c>
      <c r="Z237" t="e">
        <f t="shared" ref="Z237:AN239" si="547">($Y237*(($BM237/($Y237))^((Z$33-$Y$33)/($BM$33-$Y$33))))</f>
        <v>#DIV/0!</v>
      </c>
      <c r="AA237" t="e">
        <f t="shared" si="547"/>
        <v>#DIV/0!</v>
      </c>
      <c r="AB237" t="e">
        <f t="shared" si="547"/>
        <v>#DIV/0!</v>
      </c>
      <c r="AC237" t="e">
        <f t="shared" si="547"/>
        <v>#DIV/0!</v>
      </c>
      <c r="AD237" t="e">
        <f t="shared" si="547"/>
        <v>#DIV/0!</v>
      </c>
      <c r="AE237" t="e">
        <f t="shared" si="547"/>
        <v>#DIV/0!</v>
      </c>
      <c r="AF237" t="e">
        <f t="shared" si="547"/>
        <v>#DIV/0!</v>
      </c>
      <c r="AG237" t="e">
        <f t="shared" si="547"/>
        <v>#DIV/0!</v>
      </c>
      <c r="AH237" t="e">
        <f t="shared" si="547"/>
        <v>#DIV/0!</v>
      </c>
      <c r="AI237" t="e">
        <f t="shared" si="547"/>
        <v>#DIV/0!</v>
      </c>
      <c r="AJ237" t="e">
        <f t="shared" si="547"/>
        <v>#DIV/0!</v>
      </c>
      <c r="AK237" t="e">
        <f t="shared" si="547"/>
        <v>#DIV/0!</v>
      </c>
      <c r="AL237" t="e">
        <f t="shared" si="547"/>
        <v>#DIV/0!</v>
      </c>
      <c r="AM237" t="e">
        <f t="shared" si="547"/>
        <v>#DIV/0!</v>
      </c>
      <c r="AN237" t="e">
        <f t="shared" si="547"/>
        <v>#DIV/0!</v>
      </c>
      <c r="AO237" t="e">
        <f t="shared" si="471"/>
        <v>#DIV/0!</v>
      </c>
      <c r="AP237" t="e">
        <f t="shared" ref="AP237:BH237" si="548">AO237</f>
        <v>#DIV/0!</v>
      </c>
      <c r="AQ237" t="e">
        <f t="shared" si="548"/>
        <v>#DIV/0!</v>
      </c>
      <c r="AR237" t="e">
        <f t="shared" si="548"/>
        <v>#DIV/0!</v>
      </c>
      <c r="AS237" t="e">
        <f t="shared" si="548"/>
        <v>#DIV/0!</v>
      </c>
      <c r="AT237" t="e">
        <f t="shared" si="548"/>
        <v>#DIV/0!</v>
      </c>
      <c r="AU237" t="e">
        <f t="shared" si="548"/>
        <v>#DIV/0!</v>
      </c>
      <c r="AV237" t="e">
        <f t="shared" si="548"/>
        <v>#DIV/0!</v>
      </c>
      <c r="AW237" t="e">
        <f t="shared" si="548"/>
        <v>#DIV/0!</v>
      </c>
      <c r="AX237" t="e">
        <f t="shared" si="548"/>
        <v>#DIV/0!</v>
      </c>
      <c r="AY237" t="e">
        <f t="shared" si="548"/>
        <v>#DIV/0!</v>
      </c>
      <c r="AZ237" t="e">
        <f t="shared" si="548"/>
        <v>#DIV/0!</v>
      </c>
      <c r="BA237" t="e">
        <f t="shared" si="548"/>
        <v>#DIV/0!</v>
      </c>
      <c r="BB237" t="e">
        <f t="shared" si="548"/>
        <v>#DIV/0!</v>
      </c>
      <c r="BC237" t="e">
        <f t="shared" si="548"/>
        <v>#DIV/0!</v>
      </c>
      <c r="BD237" t="e">
        <f t="shared" si="548"/>
        <v>#DIV/0!</v>
      </c>
      <c r="BE237" t="e">
        <f t="shared" si="548"/>
        <v>#DIV/0!</v>
      </c>
      <c r="BF237" t="e">
        <f t="shared" si="548"/>
        <v>#DIV/0!</v>
      </c>
      <c r="BG237" t="e">
        <f t="shared" si="548"/>
        <v>#DIV/0!</v>
      </c>
      <c r="BH237" t="e">
        <f t="shared" si="548"/>
        <v>#DIV/0!</v>
      </c>
      <c r="BK237">
        <f t="shared" ref="BK237:BK242" si="549">K237</f>
        <v>0</v>
      </c>
      <c r="BL237">
        <f t="shared" si="523"/>
        <v>0</v>
      </c>
      <c r="BM237">
        <f t="shared" si="524"/>
        <v>0</v>
      </c>
      <c r="BN237">
        <f>INDEX($N$7:$N$30,MATCH(BP237,$H$7:$H$30,0))</f>
        <v>0.10100000000000001</v>
      </c>
      <c r="BO237">
        <f t="shared" si="492"/>
        <v>0.6</v>
      </c>
      <c r="BP237" t="str">
        <f t="shared" si="519"/>
        <v>-BUS-Total</v>
      </c>
    </row>
    <row r="238" spans="1:68" hidden="1" x14ac:dyDescent="0.25">
      <c r="A238" t="str">
        <f t="shared" si="517"/>
        <v>passenger-BUS-LPG</v>
      </c>
      <c r="B238" s="1">
        <v>204</v>
      </c>
      <c r="C238" t="s">
        <v>49</v>
      </c>
      <c r="D238" t="s">
        <v>27</v>
      </c>
      <c r="E238" t="s">
        <v>34</v>
      </c>
      <c r="F238" t="s">
        <v>48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e">
        <f t="shared" si="546"/>
        <v>#DIV/0!</v>
      </c>
      <c r="N238" t="e">
        <f t="shared" si="546"/>
        <v>#DIV/0!</v>
      </c>
      <c r="O238" t="e">
        <f t="shared" si="546"/>
        <v>#DIV/0!</v>
      </c>
      <c r="P238" t="e">
        <f t="shared" si="546"/>
        <v>#DIV/0!</v>
      </c>
      <c r="Q238" t="e">
        <f t="shared" si="546"/>
        <v>#DIV/0!</v>
      </c>
      <c r="R238" t="e">
        <f t="shared" si="546"/>
        <v>#DIV/0!</v>
      </c>
      <c r="S238" t="e">
        <f t="shared" si="546"/>
        <v>#DIV/0!</v>
      </c>
      <c r="T238" t="e">
        <f t="shared" si="546"/>
        <v>#DIV/0!</v>
      </c>
      <c r="U238" t="e">
        <f t="shared" si="546"/>
        <v>#DIV/0!</v>
      </c>
      <c r="V238" t="e">
        <f t="shared" si="546"/>
        <v>#DIV/0!</v>
      </c>
      <c r="W238" t="e">
        <f t="shared" si="546"/>
        <v>#DIV/0!</v>
      </c>
      <c r="X238" t="e">
        <f t="shared" si="546"/>
        <v>#DIV/0!</v>
      </c>
      <c r="Y238" t="e">
        <f t="shared" si="546"/>
        <v>#DIV/0!</v>
      </c>
      <c r="Z238" t="e">
        <f t="shared" si="547"/>
        <v>#DIV/0!</v>
      </c>
      <c r="AA238" t="e">
        <f t="shared" si="547"/>
        <v>#DIV/0!</v>
      </c>
      <c r="AB238" t="e">
        <f t="shared" si="547"/>
        <v>#DIV/0!</v>
      </c>
      <c r="AC238" t="e">
        <f t="shared" si="547"/>
        <v>#DIV/0!</v>
      </c>
      <c r="AD238" t="e">
        <f t="shared" si="547"/>
        <v>#DIV/0!</v>
      </c>
      <c r="AE238" t="e">
        <f t="shared" si="547"/>
        <v>#DIV/0!</v>
      </c>
      <c r="AF238" t="e">
        <f t="shared" si="547"/>
        <v>#DIV/0!</v>
      </c>
      <c r="AG238" t="e">
        <f t="shared" si="547"/>
        <v>#DIV/0!</v>
      </c>
      <c r="AH238" t="e">
        <f t="shared" si="547"/>
        <v>#DIV/0!</v>
      </c>
      <c r="AI238" t="e">
        <f t="shared" si="547"/>
        <v>#DIV/0!</v>
      </c>
      <c r="AJ238" t="e">
        <f t="shared" si="547"/>
        <v>#DIV/0!</v>
      </c>
      <c r="AK238" t="e">
        <f t="shared" si="547"/>
        <v>#DIV/0!</v>
      </c>
      <c r="AL238" t="e">
        <f t="shared" si="547"/>
        <v>#DIV/0!</v>
      </c>
      <c r="AM238" t="e">
        <f t="shared" si="547"/>
        <v>#DIV/0!</v>
      </c>
      <c r="AN238" t="e">
        <f t="shared" si="547"/>
        <v>#DIV/0!</v>
      </c>
      <c r="AO238" t="e">
        <f t="shared" si="471"/>
        <v>#DIV/0!</v>
      </c>
      <c r="AP238" t="e">
        <f t="shared" ref="AP238:BH238" si="550">AO238</f>
        <v>#DIV/0!</v>
      </c>
      <c r="AQ238" t="e">
        <f t="shared" si="550"/>
        <v>#DIV/0!</v>
      </c>
      <c r="AR238" t="e">
        <f t="shared" si="550"/>
        <v>#DIV/0!</v>
      </c>
      <c r="AS238" t="e">
        <f t="shared" si="550"/>
        <v>#DIV/0!</v>
      </c>
      <c r="AT238" t="e">
        <f t="shared" si="550"/>
        <v>#DIV/0!</v>
      </c>
      <c r="AU238" t="e">
        <f t="shared" si="550"/>
        <v>#DIV/0!</v>
      </c>
      <c r="AV238" t="e">
        <f t="shared" si="550"/>
        <v>#DIV/0!</v>
      </c>
      <c r="AW238" t="e">
        <f t="shared" si="550"/>
        <v>#DIV/0!</v>
      </c>
      <c r="AX238" t="e">
        <f t="shared" si="550"/>
        <v>#DIV/0!</v>
      </c>
      <c r="AY238" t="e">
        <f t="shared" si="550"/>
        <v>#DIV/0!</v>
      </c>
      <c r="AZ238" t="e">
        <f t="shared" si="550"/>
        <v>#DIV/0!</v>
      </c>
      <c r="BA238" t="e">
        <f t="shared" si="550"/>
        <v>#DIV/0!</v>
      </c>
      <c r="BB238" t="e">
        <f t="shared" si="550"/>
        <v>#DIV/0!</v>
      </c>
      <c r="BC238" t="e">
        <f t="shared" si="550"/>
        <v>#DIV/0!</v>
      </c>
      <c r="BD238" t="e">
        <f t="shared" si="550"/>
        <v>#DIV/0!</v>
      </c>
      <c r="BE238" t="e">
        <f t="shared" si="550"/>
        <v>#DIV/0!</v>
      </c>
      <c r="BF238" t="e">
        <f t="shared" si="550"/>
        <v>#DIV/0!</v>
      </c>
      <c r="BG238" t="e">
        <f t="shared" si="550"/>
        <v>#DIV/0!</v>
      </c>
      <c r="BH238" t="e">
        <f t="shared" si="550"/>
        <v>#DIV/0!</v>
      </c>
      <c r="BK238">
        <f t="shared" si="549"/>
        <v>0</v>
      </c>
      <c r="BL238">
        <f t="shared" si="523"/>
        <v>0</v>
      </c>
      <c r="BM238">
        <f t="shared" si="524"/>
        <v>0</v>
      </c>
      <c r="BN238">
        <f>INDEX($N$7:$N$30,MATCH(BP238,$H$7:$H$30,0))</f>
        <v>0.10100000000000001</v>
      </c>
      <c r="BO238">
        <f t="shared" si="492"/>
        <v>0.6</v>
      </c>
      <c r="BP238" t="str">
        <f t="shared" si="519"/>
        <v>-BUS-Total</v>
      </c>
    </row>
    <row r="239" spans="1:68" hidden="1" x14ac:dyDescent="0.25">
      <c r="A239" t="str">
        <f t="shared" si="517"/>
        <v>passenger-BUS-PHEVD</v>
      </c>
      <c r="B239" s="1">
        <v>205</v>
      </c>
      <c r="C239" t="s">
        <v>49</v>
      </c>
      <c r="D239" t="s">
        <v>27</v>
      </c>
      <c r="E239" t="s">
        <v>34</v>
      </c>
      <c r="F239" t="s">
        <v>37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t="e">
        <f t="shared" si="546"/>
        <v>#DIV/0!</v>
      </c>
      <c r="N239" t="e">
        <f t="shared" si="546"/>
        <v>#DIV/0!</v>
      </c>
      <c r="O239" t="e">
        <f t="shared" si="546"/>
        <v>#DIV/0!</v>
      </c>
      <c r="P239" t="e">
        <f t="shared" si="546"/>
        <v>#DIV/0!</v>
      </c>
      <c r="Q239" t="e">
        <f t="shared" si="546"/>
        <v>#DIV/0!</v>
      </c>
      <c r="R239" t="e">
        <f t="shared" si="546"/>
        <v>#DIV/0!</v>
      </c>
      <c r="S239" t="e">
        <f t="shared" si="546"/>
        <v>#DIV/0!</v>
      </c>
      <c r="T239" t="e">
        <f t="shared" si="546"/>
        <v>#DIV/0!</v>
      </c>
      <c r="U239" t="e">
        <f t="shared" si="546"/>
        <v>#DIV/0!</v>
      </c>
      <c r="V239" t="e">
        <f t="shared" si="546"/>
        <v>#DIV/0!</v>
      </c>
      <c r="W239" t="e">
        <f t="shared" si="546"/>
        <v>#DIV/0!</v>
      </c>
      <c r="X239" t="e">
        <f t="shared" si="546"/>
        <v>#DIV/0!</v>
      </c>
      <c r="Y239" t="e">
        <f t="shared" si="546"/>
        <v>#DIV/0!</v>
      </c>
      <c r="Z239" t="e">
        <f t="shared" si="547"/>
        <v>#DIV/0!</v>
      </c>
      <c r="AA239" t="e">
        <f t="shared" si="547"/>
        <v>#DIV/0!</v>
      </c>
      <c r="AB239" t="e">
        <f t="shared" si="547"/>
        <v>#DIV/0!</v>
      </c>
      <c r="AC239" t="e">
        <f t="shared" si="547"/>
        <v>#DIV/0!</v>
      </c>
      <c r="AD239" t="e">
        <f t="shared" si="547"/>
        <v>#DIV/0!</v>
      </c>
      <c r="AE239" t="e">
        <f t="shared" si="547"/>
        <v>#DIV/0!</v>
      </c>
      <c r="AF239" t="e">
        <f t="shared" si="547"/>
        <v>#DIV/0!</v>
      </c>
      <c r="AG239" t="e">
        <f t="shared" si="547"/>
        <v>#DIV/0!</v>
      </c>
      <c r="AH239" t="e">
        <f t="shared" si="547"/>
        <v>#DIV/0!</v>
      </c>
      <c r="AI239" t="e">
        <f t="shared" si="547"/>
        <v>#DIV/0!</v>
      </c>
      <c r="AJ239" t="e">
        <f t="shared" si="547"/>
        <v>#DIV/0!</v>
      </c>
      <c r="AK239" t="e">
        <f t="shared" si="547"/>
        <v>#DIV/0!</v>
      </c>
      <c r="AL239" t="e">
        <f t="shared" si="547"/>
        <v>#DIV/0!</v>
      </c>
      <c r="AM239" t="e">
        <f t="shared" si="547"/>
        <v>#DIV/0!</v>
      </c>
      <c r="AN239" t="e">
        <f t="shared" si="547"/>
        <v>#DIV/0!</v>
      </c>
      <c r="AO239" t="e">
        <f t="shared" ref="AO239:AO253" si="551">AN239</f>
        <v>#DIV/0!</v>
      </c>
      <c r="AP239" t="e">
        <f t="shared" ref="AP239:BH239" si="552">AO239</f>
        <v>#DIV/0!</v>
      </c>
      <c r="AQ239" t="e">
        <f t="shared" si="552"/>
        <v>#DIV/0!</v>
      </c>
      <c r="AR239" t="e">
        <f t="shared" si="552"/>
        <v>#DIV/0!</v>
      </c>
      <c r="AS239" t="e">
        <f t="shared" si="552"/>
        <v>#DIV/0!</v>
      </c>
      <c r="AT239" t="e">
        <f t="shared" si="552"/>
        <v>#DIV/0!</v>
      </c>
      <c r="AU239" t="e">
        <f t="shared" si="552"/>
        <v>#DIV/0!</v>
      </c>
      <c r="AV239" t="e">
        <f t="shared" si="552"/>
        <v>#DIV/0!</v>
      </c>
      <c r="AW239" t="e">
        <f t="shared" si="552"/>
        <v>#DIV/0!</v>
      </c>
      <c r="AX239" t="e">
        <f t="shared" si="552"/>
        <v>#DIV/0!</v>
      </c>
      <c r="AY239" t="e">
        <f t="shared" si="552"/>
        <v>#DIV/0!</v>
      </c>
      <c r="AZ239" t="e">
        <f t="shared" si="552"/>
        <v>#DIV/0!</v>
      </c>
      <c r="BA239" t="e">
        <f t="shared" si="552"/>
        <v>#DIV/0!</v>
      </c>
      <c r="BB239" t="e">
        <f t="shared" si="552"/>
        <v>#DIV/0!</v>
      </c>
      <c r="BC239" t="e">
        <f t="shared" si="552"/>
        <v>#DIV/0!</v>
      </c>
      <c r="BD239" t="e">
        <f t="shared" si="552"/>
        <v>#DIV/0!</v>
      </c>
      <c r="BE239" t="e">
        <f t="shared" si="552"/>
        <v>#DIV/0!</v>
      </c>
      <c r="BF239" t="e">
        <f t="shared" si="552"/>
        <v>#DIV/0!</v>
      </c>
      <c r="BG239" t="e">
        <f t="shared" si="552"/>
        <v>#DIV/0!</v>
      </c>
      <c r="BH239" t="e">
        <f t="shared" si="552"/>
        <v>#DIV/0!</v>
      </c>
      <c r="BK239">
        <f t="shared" si="549"/>
        <v>0</v>
      </c>
      <c r="BL239">
        <f t="shared" si="523"/>
        <v>0</v>
      </c>
      <c r="BM239">
        <f t="shared" si="524"/>
        <v>0</v>
      </c>
      <c r="BN239">
        <f>INDEX($N$7:$N$30,MATCH(BP239,$H$7:$H$30,0))</f>
        <v>0.10100000000000001</v>
      </c>
      <c r="BO239">
        <f t="shared" si="492"/>
        <v>0.6</v>
      </c>
      <c r="BP239" t="str">
        <f t="shared" si="519"/>
        <v>-BUS-Total</v>
      </c>
    </row>
    <row r="240" spans="1:68" hidden="1" x14ac:dyDescent="0.25">
      <c r="A240" t="str">
        <f t="shared" si="517"/>
        <v>passenger-LT-BEV</v>
      </c>
      <c r="B240" s="1">
        <v>206</v>
      </c>
      <c r="C240" t="s">
        <v>49</v>
      </c>
      <c r="D240" t="s">
        <v>27</v>
      </c>
      <c r="E240" t="s">
        <v>33</v>
      </c>
      <c r="F240" t="s">
        <v>29</v>
      </c>
      <c r="G240">
        <v>1.336965159909438E-2</v>
      </c>
      <c r="H240">
        <f>IF(G240=0,0.0000001,$G240)*((INDEX($N$7:$N$29,MATCH($A240,$H$7:$H$29,0))/($G240+0.00001))^((H$33-$G$33)/($Y$33-$G$33)))</f>
        <v>1.4208333946226134E-2</v>
      </c>
      <c r="I240">
        <f>IF(H240=0,0.0000001,$G240)*((INDEX($N$7:$N$29,MATCH($A240,$H$7:$H$29,0))/($G240+0.00001))^((I$33-$G$33)/($Y$33-$G$33)))</f>
        <v>1.509962709433329E-2</v>
      </c>
      <c r="J240">
        <f>IF(I240=0,0.0000001,$G240)*((INDEX($N$7:$N$29,MATCH($A240,$H$7:$H$29,0))/($G240+0.00001))^((J$33-$G$33)/($Y$33-$G$33)))</f>
        <v>1.6046831335104046E-2</v>
      </c>
      <c r="K240">
        <f t="shared" ref="K240:Y240" si="553">IF(J240=0,0.0000001,$G240)*((INDEX($L$7:$L$29,MATCH($A240,$H$7:$H$29,0))/($G240+0.00001))^((K$33-$G$33)/($Y$33-$G$33)))</f>
        <v>2.0904677250530579E-2</v>
      </c>
      <c r="L240">
        <f t="shared" si="553"/>
        <v>2.3376221352612279E-2</v>
      </c>
      <c r="M240">
        <f t="shared" si="553"/>
        <v>2.6139974235309324E-2</v>
      </c>
      <c r="N240">
        <f t="shared" si="553"/>
        <v>2.9230483520651523E-2</v>
      </c>
      <c r="O240">
        <f t="shared" si="553"/>
        <v>3.2686381369762249E-2</v>
      </c>
      <c r="P240">
        <f t="shared" si="553"/>
        <v>3.6550867394810962E-2</v>
      </c>
      <c r="Q240">
        <f t="shared" si="553"/>
        <v>4.0872248665278686E-2</v>
      </c>
      <c r="R240">
        <f t="shared" si="553"/>
        <v>4.5704543558753891E-2</v>
      </c>
      <c r="S240">
        <f t="shared" si="553"/>
        <v>5.1108157004549008E-2</v>
      </c>
      <c r="T240">
        <f t="shared" si="553"/>
        <v>5.7150635560856443E-2</v>
      </c>
      <c r="U240">
        <f t="shared" si="553"/>
        <v>6.3907511764102809E-2</v>
      </c>
      <c r="V240">
        <f t="shared" si="553"/>
        <v>7.1463248305085603E-2</v>
      </c>
      <c r="W240">
        <f t="shared" si="553"/>
        <v>7.9912293834336789E-2</v>
      </c>
      <c r="X240">
        <f t="shared" si="553"/>
        <v>8.9360263594552153E-2</v>
      </c>
      <c r="Y240">
        <f t="shared" si="553"/>
        <v>9.9925259638295252E-2</v>
      </c>
      <c r="Z240">
        <f t="shared" ref="Z240:AN240" si="554">IF(Y240=0,0.0000001,$Y240)*((INDEX($M$7:$M$29,MATCH($A240,$H$7:$H$28,0))/IF(Y240=0,0.0000001,$Y240))^((Z$33-$Y$33)/($AN$33-$Y$33)))</f>
        <v>0.11124869707497451</v>
      </c>
      <c r="AA240">
        <f t="shared" si="554"/>
        <v>0.12385529590494423</v>
      </c>
      <c r="AB240">
        <f t="shared" si="554"/>
        <v>0.13789046278324527</v>
      </c>
      <c r="AC240">
        <f t="shared" si="554"/>
        <v>0.15351608171175929</v>
      </c>
      <c r="AD240">
        <f t="shared" si="554"/>
        <v>0.17091238123682004</v>
      </c>
      <c r="AE240">
        <f t="shared" si="554"/>
        <v>0.19028001323591984</v>
      </c>
      <c r="AF240">
        <f t="shared" si="554"/>
        <v>0.21184236727059177</v>
      </c>
      <c r="AG240">
        <f t="shared" si="554"/>
        <v>0.23584814719960648</v>
      </c>
      <c r="AH240">
        <f t="shared" si="554"/>
        <v>0.26257423977157895</v>
      </c>
      <c r="AI240">
        <f t="shared" si="554"/>
        <v>0.29232890828381997</v>
      </c>
      <c r="AJ240">
        <f t="shared" si="554"/>
        <v>0.3254553481436368</v>
      </c>
      <c r="AK240">
        <f t="shared" si="554"/>
        <v>0.36233564534253254</v>
      </c>
      <c r="AL240">
        <f t="shared" si="554"/>
        <v>0.40339518350101611</v>
      </c>
      <c r="AM240">
        <f t="shared" si="554"/>
        <v>0.44910755031563221</v>
      </c>
      <c r="AN240">
        <f t="shared" si="554"/>
        <v>0.5</v>
      </c>
      <c r="AO240">
        <f t="shared" si="551"/>
        <v>0.5</v>
      </c>
      <c r="AP240">
        <f t="shared" ref="AP240:BH240" si="555">AO240</f>
        <v>0.5</v>
      </c>
      <c r="AQ240">
        <f t="shared" si="555"/>
        <v>0.5</v>
      </c>
      <c r="AR240">
        <f t="shared" si="555"/>
        <v>0.5</v>
      </c>
      <c r="AS240">
        <f t="shared" si="555"/>
        <v>0.5</v>
      </c>
      <c r="AT240">
        <f t="shared" si="555"/>
        <v>0.5</v>
      </c>
      <c r="AU240">
        <f t="shared" si="555"/>
        <v>0.5</v>
      </c>
      <c r="AV240">
        <f t="shared" si="555"/>
        <v>0.5</v>
      </c>
      <c r="AW240">
        <f t="shared" si="555"/>
        <v>0.5</v>
      </c>
      <c r="AX240">
        <f t="shared" si="555"/>
        <v>0.5</v>
      </c>
      <c r="AY240">
        <f t="shared" si="555"/>
        <v>0.5</v>
      </c>
      <c r="AZ240">
        <f t="shared" si="555"/>
        <v>0.5</v>
      </c>
      <c r="BA240">
        <f t="shared" si="555"/>
        <v>0.5</v>
      </c>
      <c r="BB240">
        <f t="shared" si="555"/>
        <v>0.5</v>
      </c>
      <c r="BC240">
        <f t="shared" si="555"/>
        <v>0.5</v>
      </c>
      <c r="BD240">
        <f t="shared" si="555"/>
        <v>0.5</v>
      </c>
      <c r="BE240">
        <f t="shared" si="555"/>
        <v>0.5</v>
      </c>
      <c r="BF240">
        <f t="shared" si="555"/>
        <v>0.5</v>
      </c>
      <c r="BG240">
        <f t="shared" si="555"/>
        <v>0.5</v>
      </c>
      <c r="BH240">
        <f t="shared" si="555"/>
        <v>0.5</v>
      </c>
      <c r="BK240">
        <f t="shared" si="549"/>
        <v>2.0904677250530579E-2</v>
      </c>
      <c r="BL240">
        <f t="shared" si="523"/>
        <v>1.8605162752972214E-2</v>
      </c>
      <c r="BM240">
        <f t="shared" si="524"/>
        <v>8.1862716113077737E-3</v>
      </c>
      <c r="BN240">
        <f>INDEX($L$7:$L$30,MATCH(BP240,$H$7:$H$30,0))</f>
        <v>0.11</v>
      </c>
      <c r="BO240">
        <f t="shared" si="492"/>
        <v>0.56000000000000005</v>
      </c>
      <c r="BP240" t="str">
        <f t="shared" si="519"/>
        <v>-LT-Total</v>
      </c>
    </row>
    <row r="241" spans="1:68" hidden="1" x14ac:dyDescent="0.25">
      <c r="A241" t="str">
        <f t="shared" si="517"/>
        <v>passenger-LT-CNG</v>
      </c>
      <c r="B241" s="1">
        <v>207</v>
      </c>
      <c r="C241" t="s">
        <v>49</v>
      </c>
      <c r="D241" t="s">
        <v>27</v>
      </c>
      <c r="E241" t="s">
        <v>33</v>
      </c>
      <c r="F241" t="s">
        <v>45</v>
      </c>
      <c r="G241">
        <v>1.8892221016500049E-5</v>
      </c>
      <c r="H241">
        <v>1.607032399568787E-5</v>
      </c>
      <c r="I241">
        <v>1.325649864323021E-5</v>
      </c>
      <c r="J241">
        <v>1.0450710376654641E-5</v>
      </c>
      <c r="K241">
        <v>1.009646974009347E-5</v>
      </c>
      <c r="L241">
        <v>9.742641483795183E-6</v>
      </c>
      <c r="M241">
        <f t="shared" ref="M241:Y242" si="556">($K241*(($BL241/($K241))^((M$33-$K$33)/($BL$33-$K$33))))</f>
        <v>1.0036266990994483E-5</v>
      </c>
      <c r="N241">
        <f t="shared" si="556"/>
        <v>1.0006300365806954E-5</v>
      </c>
      <c r="O241">
        <f t="shared" si="556"/>
        <v>9.9764232159817238E-6</v>
      </c>
      <c r="P241">
        <f t="shared" si="556"/>
        <v>9.9466352743602292E-6</v>
      </c>
      <c r="Q241">
        <f t="shared" si="556"/>
        <v>9.9169362745816016E-6</v>
      </c>
      <c r="R241">
        <f t="shared" si="556"/>
        <v>9.8873259510802801E-6</v>
      </c>
      <c r="S241">
        <f t="shared" si="556"/>
        <v>9.8578040390836384E-6</v>
      </c>
      <c r="T241">
        <f t="shared" si="556"/>
        <v>9.8283702746096166E-6</v>
      </c>
      <c r="U241">
        <f t="shared" si="556"/>
        <v>9.7990243944643645E-6</v>
      </c>
      <c r="V241">
        <f t="shared" si="556"/>
        <v>9.769766136239884E-6</v>
      </c>
      <c r="W241">
        <f t="shared" si="556"/>
        <v>9.7405952383116804E-6</v>
      </c>
      <c r="X241">
        <f t="shared" si="556"/>
        <v>9.711511439836427E-6</v>
      </c>
      <c r="Y241">
        <f t="shared" si="556"/>
        <v>9.6825144807496369E-6</v>
      </c>
      <c r="Z241">
        <f t="shared" ref="Z241:AN242" si="557">($Y241*(($BM241/($Y241))^((Z$33-$Y$33)/($BM$33-$Y$33))))</f>
        <v>9.1668121900808963E-6</v>
      </c>
      <c r="AA241">
        <f t="shared" si="557"/>
        <v>8.6785768196145174E-6</v>
      </c>
      <c r="AB241">
        <f t="shared" si="557"/>
        <v>8.2163454483609065E-6</v>
      </c>
      <c r="AC241">
        <f t="shared" si="557"/>
        <v>7.7787330722503832E-6</v>
      </c>
      <c r="AD241">
        <f t="shared" si="557"/>
        <v>7.3644284541849287E-6</v>
      </c>
      <c r="AE241">
        <f t="shared" si="557"/>
        <v>6.9721901951211317E-6</v>
      </c>
      <c r="AF241">
        <f t="shared" si="557"/>
        <v>6.6008430144119603E-6</v>
      </c>
      <c r="AG241">
        <f t="shared" si="557"/>
        <v>6.2492742282619548E-6</v>
      </c>
      <c r="AH241">
        <f t="shared" si="557"/>
        <v>5.9164304157441232E-6</v>
      </c>
      <c r="AI241">
        <f t="shared" si="557"/>
        <v>5.6013142623887563E-6</v>
      </c>
      <c r="AJ241">
        <f t="shared" si="557"/>
        <v>5.3029815718864717E-6</v>
      </c>
      <c r="AK241">
        <f t="shared" si="557"/>
        <v>5.0205384369515201E-6</v>
      </c>
      <c r="AL241">
        <f t="shared" si="557"/>
        <v>4.7531385608683083E-6</v>
      </c>
      <c r="AM241">
        <f t="shared" si="557"/>
        <v>4.4999807216955309E-6</v>
      </c>
      <c r="AN241">
        <f t="shared" si="557"/>
        <v>4.2603063715298395E-6</v>
      </c>
      <c r="AO241">
        <f t="shared" si="551"/>
        <v>4.2603063715298395E-6</v>
      </c>
      <c r="AP241">
        <f t="shared" ref="AP241:BH241" si="558">AO241</f>
        <v>4.2603063715298395E-6</v>
      </c>
      <c r="AQ241">
        <f t="shared" si="558"/>
        <v>4.2603063715298395E-6</v>
      </c>
      <c r="AR241">
        <f t="shared" si="558"/>
        <v>4.2603063715298395E-6</v>
      </c>
      <c r="AS241">
        <f t="shared" si="558"/>
        <v>4.2603063715298395E-6</v>
      </c>
      <c r="AT241">
        <f t="shared" si="558"/>
        <v>4.2603063715298395E-6</v>
      </c>
      <c r="AU241">
        <f t="shared" si="558"/>
        <v>4.2603063715298395E-6</v>
      </c>
      <c r="AV241">
        <f t="shared" si="558"/>
        <v>4.2603063715298395E-6</v>
      </c>
      <c r="AW241">
        <f t="shared" si="558"/>
        <v>4.2603063715298395E-6</v>
      </c>
      <c r="AX241">
        <f t="shared" si="558"/>
        <v>4.2603063715298395E-6</v>
      </c>
      <c r="AY241">
        <f t="shared" si="558"/>
        <v>4.2603063715298395E-6</v>
      </c>
      <c r="AZ241">
        <f t="shared" si="558"/>
        <v>4.2603063715298395E-6</v>
      </c>
      <c r="BA241">
        <f t="shared" si="558"/>
        <v>4.2603063715298395E-6</v>
      </c>
      <c r="BB241">
        <f t="shared" si="558"/>
        <v>4.2603063715298395E-6</v>
      </c>
      <c r="BC241">
        <f t="shared" si="558"/>
        <v>4.2603063715298395E-6</v>
      </c>
      <c r="BD241">
        <f t="shared" si="558"/>
        <v>4.2603063715298395E-6</v>
      </c>
      <c r="BE241">
        <f t="shared" si="558"/>
        <v>4.2603063715298395E-6</v>
      </c>
      <c r="BF241">
        <f t="shared" si="558"/>
        <v>4.2603063715298395E-6</v>
      </c>
      <c r="BG241">
        <f t="shared" si="558"/>
        <v>4.2603063715298395E-6</v>
      </c>
      <c r="BH241">
        <f t="shared" si="558"/>
        <v>4.2603063715298395E-6</v>
      </c>
      <c r="BK241">
        <f t="shared" si="549"/>
        <v>1.009646974009347E-5</v>
      </c>
      <c r="BL241">
        <f t="shared" si="523"/>
        <v>9.6825144807496369E-6</v>
      </c>
      <c r="BM241">
        <f t="shared" si="524"/>
        <v>4.2603063715298395E-6</v>
      </c>
      <c r="BN241">
        <f>INDEX($N$7:$N$30,MATCH(BP241,$H$7:$H$30,0))</f>
        <v>4.1000000000000002E-2</v>
      </c>
      <c r="BO241">
        <f t="shared" si="492"/>
        <v>0.56000000000000005</v>
      </c>
      <c r="BP241" t="str">
        <f t="shared" si="519"/>
        <v>-LT-Total</v>
      </c>
    </row>
    <row r="242" spans="1:68" hidden="1" x14ac:dyDescent="0.25">
      <c r="A242" t="str">
        <f t="shared" si="517"/>
        <v>passenger-LT-D</v>
      </c>
      <c r="B242" s="1">
        <v>208</v>
      </c>
      <c r="C242" t="s">
        <v>49</v>
      </c>
      <c r="D242" t="s">
        <v>27</v>
      </c>
      <c r="E242" t="s">
        <v>33</v>
      </c>
      <c r="F242" t="s">
        <v>46</v>
      </c>
      <c r="G242">
        <v>0.92196716337314788</v>
      </c>
      <c r="H242">
        <v>0.91510531873054413</v>
      </c>
      <c r="I242">
        <v>0.90826310149951728</v>
      </c>
      <c r="J242">
        <v>0.90144042758785903</v>
      </c>
      <c r="K242">
        <v>0.89552655564357375</v>
      </c>
      <c r="L242">
        <v>0.88961956818349297</v>
      </c>
      <c r="M242">
        <f t="shared" si="556"/>
        <v>0.89018675253132373</v>
      </c>
      <c r="N242">
        <f t="shared" si="556"/>
        <v>0.88752880283907798</v>
      </c>
      <c r="O242">
        <f t="shared" si="556"/>
        <v>0.88487878934285691</v>
      </c>
      <c r="P242">
        <f t="shared" si="556"/>
        <v>0.88223668834649793</v>
      </c>
      <c r="Q242">
        <f t="shared" si="556"/>
        <v>0.87960247622459165</v>
      </c>
      <c r="R242">
        <f t="shared" si="556"/>
        <v>0.8769761294222701</v>
      </c>
      <c r="S242">
        <f t="shared" si="556"/>
        <v>0.87435762445499621</v>
      </c>
      <c r="T242">
        <f t="shared" si="556"/>
        <v>0.87174693790835389</v>
      </c>
      <c r="U242">
        <f t="shared" si="556"/>
        <v>0.86914404643783849</v>
      </c>
      <c r="V242">
        <f t="shared" si="556"/>
        <v>0.86654892676864825</v>
      </c>
      <c r="W242">
        <f t="shared" si="556"/>
        <v>0.86396155569547617</v>
      </c>
      <c r="X242">
        <f t="shared" si="556"/>
        <v>0.86138191008230247</v>
      </c>
      <c r="Y242">
        <f t="shared" si="556"/>
        <v>0.85880996686218725</v>
      </c>
      <c r="Z242">
        <f t="shared" si="557"/>
        <v>0.8130687218539292</v>
      </c>
      <c r="AA242">
        <f t="shared" si="557"/>
        <v>0.76976371021002044</v>
      </c>
      <c r="AB242">
        <f t="shared" si="557"/>
        <v>0.72876517523047424</v>
      </c>
      <c r="AC242">
        <f t="shared" si="557"/>
        <v>0.68995027121218822</v>
      </c>
      <c r="AD242">
        <f t="shared" si="557"/>
        <v>0.65320269536099285</v>
      </c>
      <c r="AE242">
        <f t="shared" si="557"/>
        <v>0.61841233930850381</v>
      </c>
      <c r="AF242">
        <f t="shared" si="557"/>
        <v>0.58547495918960324</v>
      </c>
      <c r="AG242">
        <f t="shared" si="557"/>
        <v>0.55429186329198776</v>
      </c>
      <c r="AH242">
        <f t="shared" si="557"/>
        <v>0.52476961634187613</v>
      </c>
      <c r="AI242">
        <f t="shared" si="557"/>
        <v>0.49681975953981222</v>
      </c>
      <c r="AJ242">
        <f t="shared" si="557"/>
        <v>0.47035854550769668</v>
      </c>
      <c r="AK242">
        <f t="shared" si="557"/>
        <v>0.44530668735285528</v>
      </c>
      <c r="AL242">
        <f t="shared" si="557"/>
        <v>0.42158912109725627</v>
      </c>
      <c r="AM242">
        <f t="shared" si="557"/>
        <v>0.39913478076002978</v>
      </c>
      <c r="AN242">
        <f t="shared" si="557"/>
        <v>0.37787638541936236</v>
      </c>
      <c r="AO242">
        <f t="shared" si="551"/>
        <v>0.37787638541936236</v>
      </c>
      <c r="AP242">
        <f t="shared" ref="AP242:BH242" si="559">AO242</f>
        <v>0.37787638541936236</v>
      </c>
      <c r="AQ242">
        <f t="shared" si="559"/>
        <v>0.37787638541936236</v>
      </c>
      <c r="AR242">
        <f t="shared" si="559"/>
        <v>0.37787638541936236</v>
      </c>
      <c r="AS242">
        <f t="shared" si="559"/>
        <v>0.37787638541936236</v>
      </c>
      <c r="AT242">
        <f t="shared" si="559"/>
        <v>0.37787638541936236</v>
      </c>
      <c r="AU242">
        <f t="shared" si="559"/>
        <v>0.37787638541936236</v>
      </c>
      <c r="AV242">
        <f t="shared" si="559"/>
        <v>0.37787638541936236</v>
      </c>
      <c r="AW242">
        <f t="shared" si="559"/>
        <v>0.37787638541936236</v>
      </c>
      <c r="AX242">
        <f t="shared" si="559"/>
        <v>0.37787638541936236</v>
      </c>
      <c r="AY242">
        <f t="shared" si="559"/>
        <v>0.37787638541936236</v>
      </c>
      <c r="AZ242">
        <f t="shared" si="559"/>
        <v>0.37787638541936236</v>
      </c>
      <c r="BA242">
        <f t="shared" si="559"/>
        <v>0.37787638541936236</v>
      </c>
      <c r="BB242">
        <f t="shared" si="559"/>
        <v>0.37787638541936236</v>
      </c>
      <c r="BC242">
        <f t="shared" si="559"/>
        <v>0.37787638541936236</v>
      </c>
      <c r="BD242">
        <f t="shared" si="559"/>
        <v>0.37787638541936236</v>
      </c>
      <c r="BE242">
        <f t="shared" si="559"/>
        <v>0.37787638541936236</v>
      </c>
      <c r="BF242">
        <f t="shared" si="559"/>
        <v>0.37787638541936236</v>
      </c>
      <c r="BG242">
        <f t="shared" si="559"/>
        <v>0.37787638541936236</v>
      </c>
      <c r="BH242">
        <f t="shared" si="559"/>
        <v>0.37787638541936236</v>
      </c>
      <c r="BK242">
        <f t="shared" si="549"/>
        <v>0.89552655564357375</v>
      </c>
      <c r="BL242">
        <f t="shared" si="523"/>
        <v>0.85880996686218725</v>
      </c>
      <c r="BM242">
        <f t="shared" si="524"/>
        <v>0.37787638541936236</v>
      </c>
      <c r="BN242">
        <f>INDEX($N$7:$N$30,MATCH(BP242,$H$7:$H$30,0))</f>
        <v>4.1000000000000002E-2</v>
      </c>
      <c r="BO242">
        <f t="shared" si="492"/>
        <v>0.56000000000000005</v>
      </c>
      <c r="BP242" t="str">
        <f t="shared" si="519"/>
        <v>-LT-Total</v>
      </c>
    </row>
    <row r="243" spans="1:68" hidden="1" x14ac:dyDescent="0.25">
      <c r="A243" t="str">
        <f t="shared" si="517"/>
        <v>passenger-LT-FCEV</v>
      </c>
      <c r="B243" s="1">
        <v>209</v>
      </c>
      <c r="C243" t="s">
        <v>49</v>
      </c>
      <c r="D243" t="s">
        <v>27</v>
      </c>
      <c r="E243" t="s">
        <v>33</v>
      </c>
      <c r="F243" t="s">
        <v>30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f>IF(T243=0,0.0000001,$G243)*((INDEX($L$7:$L$29,MATCH($A243,$H$7:$H$29,0))/($G243+0.00001))^((U$33-$G$33)/($Y$33-$G$33)))</f>
        <v>2.1544346900318827E-5</v>
      </c>
      <c r="V243">
        <f>IF(U243=0,0.0000001,$G243)*((INDEX($L$7:$L$29,MATCH($A243,$H$7:$H$29,0))/($G243+0.00001))^((V$33-$G$33)/($Y$33-$G$33)))</f>
        <v>0</v>
      </c>
      <c r="W243">
        <f>IF(V243=0,0.0000001,$G243)*((INDEX($L$7:$L$29,MATCH($A243,$H$7:$H$29,0))/($G243+0.00001))^((W$33-$G$33)/($Y$33-$G$33)))</f>
        <v>4.641588833612777E-5</v>
      </c>
      <c r="X243">
        <f>IF(W243=0,0.0000001,$G243)*((INDEX($L$7:$L$29,MATCH($A243,$H$7:$H$29,0))/($G243+0.00001))^((X$33-$G$33)/($Y$33-$G$33)))</f>
        <v>0</v>
      </c>
      <c r="Y243">
        <f>IF(X243=0,0.0000001,$G243)*((INDEX($L$7:$L$29,MATCH($A243,$H$7:$H$29,0))/($G243+0.00001))^((Y$33-$G$33)/($Y$33-$G$33)))</f>
        <v>9.9999999999999978E-5</v>
      </c>
      <c r="Z243">
        <f t="shared" ref="Z243:AN243" si="560">IF(Y243=0,0.0000001,$Y243)*((INDEX($M$7:$M$29,MATCH($A243,$H$7:$H$28,0))/IF(Y243=0,0.0000001,$Y243))^((Z$33-$Y$33)/($AN$33-$Y$33)))</f>
        <v>1.5318282811508196E-4</v>
      </c>
      <c r="AA243">
        <f t="shared" si="560"/>
        <v>2.3464978829334745E-4</v>
      </c>
      <c r="AB243">
        <f t="shared" si="560"/>
        <v>3.5944318187380229E-4</v>
      </c>
      <c r="AC243">
        <f t="shared" si="560"/>
        <v>5.5060523146112806E-4</v>
      </c>
      <c r="AD243">
        <f t="shared" si="560"/>
        <v>8.434326653017491E-4</v>
      </c>
      <c r="AE243">
        <f t="shared" si="560"/>
        <v>1.2919940099556334E-3</v>
      </c>
      <c r="AF243">
        <f t="shared" si="560"/>
        <v>1.9791129635274925E-3</v>
      </c>
      <c r="AG243">
        <f t="shared" si="560"/>
        <v>3.031661209123624E-3</v>
      </c>
      <c r="AH243">
        <f t="shared" si="560"/>
        <v>4.6439843790034565E-3</v>
      </c>
      <c r="AI243">
        <f t="shared" si="560"/>
        <v>7.1137866089801237E-3</v>
      </c>
      <c r="AJ243">
        <f t="shared" si="560"/>
        <v>1.089709951370774E-2</v>
      </c>
      <c r="AK243">
        <f t="shared" si="560"/>
        <v>1.6692485217612373E-2</v>
      </c>
      <c r="AL243">
        <f t="shared" si="560"/>
        <v>2.557002093903063E-2</v>
      </c>
      <c r="AM243">
        <f t="shared" si="560"/>
        <v>3.9168881224025752E-2</v>
      </c>
      <c r="AN243">
        <f t="shared" si="560"/>
        <v>0.06</v>
      </c>
      <c r="AO243">
        <f t="shared" si="551"/>
        <v>0.06</v>
      </c>
      <c r="AP243">
        <f t="shared" ref="AP243:BH243" si="561">AO243</f>
        <v>0.06</v>
      </c>
      <c r="AQ243">
        <f t="shared" si="561"/>
        <v>0.06</v>
      </c>
      <c r="AR243">
        <f t="shared" si="561"/>
        <v>0.06</v>
      </c>
      <c r="AS243">
        <f t="shared" si="561"/>
        <v>0.06</v>
      </c>
      <c r="AT243">
        <f t="shared" si="561"/>
        <v>0.06</v>
      </c>
      <c r="AU243">
        <f t="shared" si="561"/>
        <v>0.06</v>
      </c>
      <c r="AV243">
        <f t="shared" si="561"/>
        <v>0.06</v>
      </c>
      <c r="AW243">
        <f t="shared" si="561"/>
        <v>0.06</v>
      </c>
      <c r="AX243">
        <f t="shared" si="561"/>
        <v>0.06</v>
      </c>
      <c r="AY243">
        <f t="shared" si="561"/>
        <v>0.06</v>
      </c>
      <c r="AZ243">
        <f t="shared" si="561"/>
        <v>0.06</v>
      </c>
      <c r="BA243">
        <f t="shared" si="561"/>
        <v>0.06</v>
      </c>
      <c r="BB243">
        <f t="shared" si="561"/>
        <v>0.06</v>
      </c>
      <c r="BC243">
        <f t="shared" si="561"/>
        <v>0.06</v>
      </c>
      <c r="BD243">
        <f t="shared" si="561"/>
        <v>0.06</v>
      </c>
      <c r="BE243">
        <f t="shared" si="561"/>
        <v>0.06</v>
      </c>
      <c r="BF243">
        <f t="shared" si="561"/>
        <v>0.06</v>
      </c>
      <c r="BG243">
        <f t="shared" si="561"/>
        <v>0.06</v>
      </c>
      <c r="BH243">
        <f t="shared" si="561"/>
        <v>0.06</v>
      </c>
      <c r="BK243">
        <f>G243</f>
        <v>0</v>
      </c>
      <c r="BL243">
        <f t="shared" si="523"/>
        <v>0</v>
      </c>
      <c r="BM243">
        <f t="shared" si="524"/>
        <v>0</v>
      </c>
      <c r="BN243">
        <f>INDEX($L$7:$L$30,MATCH(BP243,$H$7:$H$30,0))</f>
        <v>0.11</v>
      </c>
      <c r="BO243">
        <f t="shared" si="492"/>
        <v>0.56000000000000005</v>
      </c>
      <c r="BP243" t="str">
        <f t="shared" si="519"/>
        <v>-LT-Total</v>
      </c>
    </row>
    <row r="244" spans="1:68" hidden="1" x14ac:dyDescent="0.25">
      <c r="A244" t="str">
        <f t="shared" si="517"/>
        <v>passenger-LT-G</v>
      </c>
      <c r="B244" s="1">
        <v>210</v>
      </c>
      <c r="C244" t="s">
        <v>49</v>
      </c>
      <c r="D244" t="s">
        <v>27</v>
      </c>
      <c r="E244" t="s">
        <v>33</v>
      </c>
      <c r="F244" t="s">
        <v>47</v>
      </c>
      <c r="G244">
        <v>1.552184878715644E-2</v>
      </c>
      <c r="H244">
        <v>1.6891168196998051E-2</v>
      </c>
      <c r="I244">
        <v>1.8256570847274681E-2</v>
      </c>
      <c r="J244">
        <v>1.961807351905609E-2</v>
      </c>
      <c r="K244">
        <v>2.226069648295809E-2</v>
      </c>
      <c r="L244">
        <v>2.490024310428373E-2</v>
      </c>
      <c r="M244">
        <f t="shared" ref="M244:Y246" si="562">($K244*(($BL244/($K244))^((M$33-$K$33)/($BL$33-$K$33))))</f>
        <v>2.2127961461744644E-2</v>
      </c>
      <c r="N244">
        <f t="shared" si="562"/>
        <v>2.2061891046531182E-2</v>
      </c>
      <c r="O244">
        <f t="shared" si="562"/>
        <v>2.1996017906596513E-2</v>
      </c>
      <c r="P244">
        <f t="shared" si="562"/>
        <v>2.1930341452909442E-2</v>
      </c>
      <c r="Q244">
        <f t="shared" si="562"/>
        <v>2.1864861098197522E-2</v>
      </c>
      <c r="R244">
        <f t="shared" si="562"/>
        <v>2.1799576256941809E-2</v>
      </c>
      <c r="S244">
        <f t="shared" si="562"/>
        <v>2.1734486345371611E-2</v>
      </c>
      <c r="T244">
        <f t="shared" si="562"/>
        <v>2.1669590781459289E-2</v>
      </c>
      <c r="U244">
        <f t="shared" si="562"/>
        <v>2.1604888984915041E-2</v>
      </c>
      <c r="V244">
        <f t="shared" si="562"/>
        <v>2.1540380377181704E-2</v>
      </c>
      <c r="W244">
        <f t="shared" si="562"/>
        <v>2.1476064381429599E-2</v>
      </c>
      <c r="X244">
        <f t="shared" si="562"/>
        <v>2.1411940422551363E-2</v>
      </c>
      <c r="Y244">
        <f t="shared" si="562"/>
        <v>2.1348007927156808E-2</v>
      </c>
      <c r="Z244">
        <f t="shared" ref="Z244:AN246" si="563">($Y244*(($BM244/($Y244))^((Z$33-$Y$33)/($BM$33-$Y$33))))</f>
        <v>2.0210987516690367E-2</v>
      </c>
      <c r="AA244">
        <f t="shared" si="563"/>
        <v>1.9134526171886098E-2</v>
      </c>
      <c r="AB244">
        <f t="shared" si="563"/>
        <v>1.8115398444546134E-2</v>
      </c>
      <c r="AC244">
        <f t="shared" si="563"/>
        <v>1.7150550677697652E-2</v>
      </c>
      <c r="AD244">
        <f t="shared" si="563"/>
        <v>1.6237091855786936E-2</v>
      </c>
      <c r="AE244">
        <f t="shared" si="563"/>
        <v>1.5372284942203079E-2</v>
      </c>
      <c r="AF244">
        <f t="shared" si="563"/>
        <v>1.4553538678175496E-2</v>
      </c>
      <c r="AG244">
        <f t="shared" si="563"/>
        <v>1.3778399818471962E-2</v>
      </c>
      <c r="AH244">
        <f t="shared" si="563"/>
        <v>1.3044545780632648E-2</v>
      </c>
      <c r="AI244">
        <f t="shared" si="563"/>
        <v>1.2349777685714734E-2</v>
      </c>
      <c r="AJ244">
        <f t="shared" si="563"/>
        <v>1.1692013769695298E-2</v>
      </c>
      <c r="AK244">
        <f t="shared" si="563"/>
        <v>1.1069283145790719E-2</v>
      </c>
      <c r="AL244">
        <f t="shared" si="563"/>
        <v>1.0479719899002451E-2</v>
      </c>
      <c r="AM244">
        <f t="shared" si="563"/>
        <v>9.9215574951943119E-3</v>
      </c>
      <c r="AN244">
        <f t="shared" si="563"/>
        <v>9.3931234879489952E-3</v>
      </c>
      <c r="AO244">
        <f t="shared" si="551"/>
        <v>9.3931234879489952E-3</v>
      </c>
      <c r="AP244">
        <f t="shared" ref="AP244:BH244" si="564">AO244</f>
        <v>9.3931234879489952E-3</v>
      </c>
      <c r="AQ244">
        <f t="shared" si="564"/>
        <v>9.3931234879489952E-3</v>
      </c>
      <c r="AR244">
        <f t="shared" si="564"/>
        <v>9.3931234879489952E-3</v>
      </c>
      <c r="AS244">
        <f t="shared" si="564"/>
        <v>9.3931234879489952E-3</v>
      </c>
      <c r="AT244">
        <f t="shared" si="564"/>
        <v>9.3931234879489952E-3</v>
      </c>
      <c r="AU244">
        <f t="shared" si="564"/>
        <v>9.3931234879489952E-3</v>
      </c>
      <c r="AV244">
        <f t="shared" si="564"/>
        <v>9.3931234879489952E-3</v>
      </c>
      <c r="AW244">
        <f t="shared" si="564"/>
        <v>9.3931234879489952E-3</v>
      </c>
      <c r="AX244">
        <f t="shared" si="564"/>
        <v>9.3931234879489952E-3</v>
      </c>
      <c r="AY244">
        <f t="shared" si="564"/>
        <v>9.3931234879489952E-3</v>
      </c>
      <c r="AZ244">
        <f t="shared" si="564"/>
        <v>9.3931234879489952E-3</v>
      </c>
      <c r="BA244">
        <f t="shared" si="564"/>
        <v>9.3931234879489952E-3</v>
      </c>
      <c r="BB244">
        <f t="shared" si="564"/>
        <v>9.3931234879489952E-3</v>
      </c>
      <c r="BC244">
        <f t="shared" si="564"/>
        <v>9.3931234879489952E-3</v>
      </c>
      <c r="BD244">
        <f t="shared" si="564"/>
        <v>9.3931234879489952E-3</v>
      </c>
      <c r="BE244">
        <f t="shared" si="564"/>
        <v>9.3931234879489952E-3</v>
      </c>
      <c r="BF244">
        <f t="shared" si="564"/>
        <v>9.3931234879489952E-3</v>
      </c>
      <c r="BG244">
        <f t="shared" si="564"/>
        <v>9.3931234879489952E-3</v>
      </c>
      <c r="BH244">
        <f t="shared" si="564"/>
        <v>9.3931234879489952E-3</v>
      </c>
      <c r="BK244">
        <f t="shared" ref="BK244:BK249" si="565">K244</f>
        <v>2.226069648295809E-2</v>
      </c>
      <c r="BL244">
        <f t="shared" si="523"/>
        <v>2.1348007927156808E-2</v>
      </c>
      <c r="BM244">
        <f t="shared" si="524"/>
        <v>9.3931234879489952E-3</v>
      </c>
      <c r="BN244">
        <f>INDEX($N$7:$N$30,MATCH(BP244,$H$7:$H$30,0))</f>
        <v>4.1000000000000002E-2</v>
      </c>
      <c r="BO244">
        <f t="shared" si="492"/>
        <v>0.56000000000000005</v>
      </c>
      <c r="BP244" t="str">
        <f t="shared" si="519"/>
        <v>-LT-Total</v>
      </c>
    </row>
    <row r="245" spans="1:68" hidden="1" x14ac:dyDescent="0.25">
      <c r="A245" t="str">
        <f t="shared" si="517"/>
        <v>passenger-LT-LPG</v>
      </c>
      <c r="B245" s="1">
        <v>211</v>
      </c>
      <c r="C245" t="s">
        <v>49</v>
      </c>
      <c r="D245" t="s">
        <v>27</v>
      </c>
      <c r="E245" t="s">
        <v>33</v>
      </c>
      <c r="F245" t="s">
        <v>48</v>
      </c>
      <c r="G245">
        <v>4.912244401958496E-2</v>
      </c>
      <c r="H245">
        <v>4.9074383296236077E-2</v>
      </c>
      <c r="I245">
        <v>4.9026460044317537E-2</v>
      </c>
      <c r="J245">
        <v>4.8978673674843071E-2</v>
      </c>
      <c r="K245">
        <v>4.8972328341257559E-2</v>
      </c>
      <c r="L245">
        <v>4.8965990394431391E-2</v>
      </c>
      <c r="M245">
        <f t="shared" si="562"/>
        <v>4.8680318473272297E-2</v>
      </c>
      <c r="N245">
        <f t="shared" si="562"/>
        <v>4.8534967133077075E-2</v>
      </c>
      <c r="O245">
        <f t="shared" si="562"/>
        <v>4.8390049787826003E-2</v>
      </c>
      <c r="P245">
        <f t="shared" si="562"/>
        <v>4.8245565141682302E-2</v>
      </c>
      <c r="Q245">
        <f t="shared" si="562"/>
        <v>4.8101511902678341E-2</v>
      </c>
      <c r="R245">
        <f t="shared" si="562"/>
        <v>4.7957888782704114E-2</v>
      </c>
      <c r="S245">
        <f t="shared" si="562"/>
        <v>4.7814694497495681E-2</v>
      </c>
      <c r="T245">
        <f t="shared" si="562"/>
        <v>4.7671927766623698E-2</v>
      </c>
      <c r="U245">
        <f t="shared" si="562"/>
        <v>4.7529587313481995E-2</v>
      </c>
      <c r="V245">
        <f t="shared" si="562"/>
        <v>4.73876718652761E-2</v>
      </c>
      <c r="W245">
        <f t="shared" si="562"/>
        <v>4.7246180153011921E-2</v>
      </c>
      <c r="X245">
        <f t="shared" si="562"/>
        <v>4.7105110911484352E-2</v>
      </c>
      <c r="Y245">
        <f t="shared" si="562"/>
        <v>4.6964462879265999E-2</v>
      </c>
      <c r="Z245">
        <f t="shared" si="563"/>
        <v>4.4463079469510496E-2</v>
      </c>
      <c r="AA245">
        <f t="shared" si="563"/>
        <v>4.2094922729006702E-2</v>
      </c>
      <c r="AB245">
        <f t="shared" si="563"/>
        <v>3.985289684616064E-2</v>
      </c>
      <c r="AC245">
        <f t="shared" si="563"/>
        <v>3.7730283940782483E-2</v>
      </c>
      <c r="AD245">
        <f t="shared" si="563"/>
        <v>3.5720723935008337E-2</v>
      </c>
      <c r="AE245">
        <f t="shared" si="563"/>
        <v>3.3818195496320848E-2</v>
      </c>
      <c r="AF245">
        <f t="shared" si="563"/>
        <v>3.2016997995567335E-2</v>
      </c>
      <c r="AG245">
        <f t="shared" si="563"/>
        <v>3.0311734425915306E-2</v>
      </c>
      <c r="AH245">
        <f t="shared" si="563"/>
        <v>2.8697295231564952E-2</v>
      </c>
      <c r="AI245">
        <f t="shared" si="563"/>
        <v>2.7168842997763652E-2</v>
      </c>
      <c r="AJ245">
        <f t="shared" si="563"/>
        <v>2.5721797956248637E-2</v>
      </c>
      <c r="AK245">
        <f t="shared" si="563"/>
        <v>2.4351824262687061E-2</v>
      </c>
      <c r="AL245">
        <f t="shared" si="563"/>
        <v>2.3054817004996075E-2</v>
      </c>
      <c r="AM245">
        <f t="shared" si="563"/>
        <v>2.1826889903615216E-2</v>
      </c>
      <c r="AN245">
        <f t="shared" si="563"/>
        <v>2.0664363666877038E-2</v>
      </c>
      <c r="AO245">
        <f t="shared" si="551"/>
        <v>2.0664363666877038E-2</v>
      </c>
      <c r="AP245">
        <f t="shared" ref="AP245:BH245" si="566">AO245</f>
        <v>2.0664363666877038E-2</v>
      </c>
      <c r="AQ245">
        <f t="shared" si="566"/>
        <v>2.0664363666877038E-2</v>
      </c>
      <c r="AR245">
        <f t="shared" si="566"/>
        <v>2.0664363666877038E-2</v>
      </c>
      <c r="AS245">
        <f t="shared" si="566"/>
        <v>2.0664363666877038E-2</v>
      </c>
      <c r="AT245">
        <f t="shared" si="566"/>
        <v>2.0664363666877038E-2</v>
      </c>
      <c r="AU245">
        <f t="shared" si="566"/>
        <v>2.0664363666877038E-2</v>
      </c>
      <c r="AV245">
        <f t="shared" si="566"/>
        <v>2.0664363666877038E-2</v>
      </c>
      <c r="AW245">
        <f t="shared" si="566"/>
        <v>2.0664363666877038E-2</v>
      </c>
      <c r="AX245">
        <f t="shared" si="566"/>
        <v>2.0664363666877038E-2</v>
      </c>
      <c r="AY245">
        <f t="shared" si="566"/>
        <v>2.0664363666877038E-2</v>
      </c>
      <c r="AZ245">
        <f t="shared" si="566"/>
        <v>2.0664363666877038E-2</v>
      </c>
      <c r="BA245">
        <f t="shared" si="566"/>
        <v>2.0664363666877038E-2</v>
      </c>
      <c r="BB245">
        <f t="shared" si="566"/>
        <v>2.0664363666877038E-2</v>
      </c>
      <c r="BC245">
        <f t="shared" si="566"/>
        <v>2.0664363666877038E-2</v>
      </c>
      <c r="BD245">
        <f t="shared" si="566"/>
        <v>2.0664363666877038E-2</v>
      </c>
      <c r="BE245">
        <f t="shared" si="566"/>
        <v>2.0664363666877038E-2</v>
      </c>
      <c r="BF245">
        <f t="shared" si="566"/>
        <v>2.0664363666877038E-2</v>
      </c>
      <c r="BG245">
        <f t="shared" si="566"/>
        <v>2.0664363666877038E-2</v>
      </c>
      <c r="BH245">
        <f t="shared" si="566"/>
        <v>2.0664363666877038E-2</v>
      </c>
      <c r="BK245">
        <f t="shared" si="565"/>
        <v>4.8972328341257559E-2</v>
      </c>
      <c r="BL245">
        <f t="shared" si="523"/>
        <v>4.6964462879265999E-2</v>
      </c>
      <c r="BM245">
        <f t="shared" si="524"/>
        <v>2.0664363666877038E-2</v>
      </c>
      <c r="BN245">
        <f>INDEX($N$7:$N$30,MATCH(BP245,$H$7:$H$30,0))</f>
        <v>4.1000000000000002E-2</v>
      </c>
      <c r="BO245">
        <f t="shared" si="492"/>
        <v>0.56000000000000005</v>
      </c>
      <c r="BP245" t="str">
        <f t="shared" si="519"/>
        <v>-LT-Total</v>
      </c>
    </row>
    <row r="246" spans="1:68" hidden="1" x14ac:dyDescent="0.25">
      <c r="A246" t="str">
        <f t="shared" si="517"/>
        <v>passenger-LT-PHEVG</v>
      </c>
      <c r="B246" s="1">
        <v>212</v>
      </c>
      <c r="C246" t="s">
        <v>49</v>
      </c>
      <c r="D246" t="s">
        <v>27</v>
      </c>
      <c r="E246" t="s">
        <v>33</v>
      </c>
      <c r="F246" t="s">
        <v>31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e">
        <f t="shared" si="562"/>
        <v>#DIV/0!</v>
      </c>
      <c r="N246" t="e">
        <f t="shared" si="562"/>
        <v>#DIV/0!</v>
      </c>
      <c r="O246" t="e">
        <f t="shared" si="562"/>
        <v>#DIV/0!</v>
      </c>
      <c r="P246" t="e">
        <f t="shared" si="562"/>
        <v>#DIV/0!</v>
      </c>
      <c r="Q246" t="e">
        <f t="shared" si="562"/>
        <v>#DIV/0!</v>
      </c>
      <c r="R246" t="e">
        <f t="shared" si="562"/>
        <v>#DIV/0!</v>
      </c>
      <c r="S246" t="e">
        <f t="shared" si="562"/>
        <v>#DIV/0!</v>
      </c>
      <c r="T246" t="e">
        <f t="shared" si="562"/>
        <v>#DIV/0!</v>
      </c>
      <c r="U246" t="e">
        <f t="shared" si="562"/>
        <v>#DIV/0!</v>
      </c>
      <c r="V246" t="e">
        <f t="shared" si="562"/>
        <v>#DIV/0!</v>
      </c>
      <c r="W246" t="e">
        <f t="shared" si="562"/>
        <v>#DIV/0!</v>
      </c>
      <c r="X246" t="e">
        <f t="shared" si="562"/>
        <v>#DIV/0!</v>
      </c>
      <c r="Y246" t="e">
        <f t="shared" si="562"/>
        <v>#DIV/0!</v>
      </c>
      <c r="Z246" t="e">
        <f t="shared" si="563"/>
        <v>#DIV/0!</v>
      </c>
      <c r="AA246" t="e">
        <f t="shared" si="563"/>
        <v>#DIV/0!</v>
      </c>
      <c r="AB246" t="e">
        <f t="shared" si="563"/>
        <v>#DIV/0!</v>
      </c>
      <c r="AC246" t="e">
        <f t="shared" si="563"/>
        <v>#DIV/0!</v>
      </c>
      <c r="AD246" t="e">
        <f t="shared" si="563"/>
        <v>#DIV/0!</v>
      </c>
      <c r="AE246" t="e">
        <f t="shared" si="563"/>
        <v>#DIV/0!</v>
      </c>
      <c r="AF246" t="e">
        <f t="shared" si="563"/>
        <v>#DIV/0!</v>
      </c>
      <c r="AG246" t="e">
        <f t="shared" si="563"/>
        <v>#DIV/0!</v>
      </c>
      <c r="AH246" t="e">
        <f t="shared" si="563"/>
        <v>#DIV/0!</v>
      </c>
      <c r="AI246" t="e">
        <f t="shared" si="563"/>
        <v>#DIV/0!</v>
      </c>
      <c r="AJ246" t="e">
        <f t="shared" si="563"/>
        <v>#DIV/0!</v>
      </c>
      <c r="AK246" t="e">
        <f t="shared" si="563"/>
        <v>#DIV/0!</v>
      </c>
      <c r="AL246" t="e">
        <f t="shared" si="563"/>
        <v>#DIV/0!</v>
      </c>
      <c r="AM246" t="e">
        <f t="shared" si="563"/>
        <v>#DIV/0!</v>
      </c>
      <c r="AN246" t="e">
        <f t="shared" si="563"/>
        <v>#DIV/0!</v>
      </c>
      <c r="AO246" t="e">
        <f t="shared" si="551"/>
        <v>#DIV/0!</v>
      </c>
      <c r="AP246" t="e">
        <f t="shared" ref="AP246:BH246" si="567">AO246</f>
        <v>#DIV/0!</v>
      </c>
      <c r="AQ246" t="e">
        <f t="shared" si="567"/>
        <v>#DIV/0!</v>
      </c>
      <c r="AR246" t="e">
        <f t="shared" si="567"/>
        <v>#DIV/0!</v>
      </c>
      <c r="AS246" t="e">
        <f t="shared" si="567"/>
        <v>#DIV/0!</v>
      </c>
      <c r="AT246" t="e">
        <f t="shared" si="567"/>
        <v>#DIV/0!</v>
      </c>
      <c r="AU246" t="e">
        <f t="shared" si="567"/>
        <v>#DIV/0!</v>
      </c>
      <c r="AV246" t="e">
        <f t="shared" si="567"/>
        <v>#DIV/0!</v>
      </c>
      <c r="AW246" t="e">
        <f t="shared" si="567"/>
        <v>#DIV/0!</v>
      </c>
      <c r="AX246" t="e">
        <f t="shared" si="567"/>
        <v>#DIV/0!</v>
      </c>
      <c r="AY246" t="e">
        <f t="shared" si="567"/>
        <v>#DIV/0!</v>
      </c>
      <c r="AZ246" t="e">
        <f t="shared" si="567"/>
        <v>#DIV/0!</v>
      </c>
      <c r="BA246" t="e">
        <f t="shared" si="567"/>
        <v>#DIV/0!</v>
      </c>
      <c r="BB246" t="e">
        <f t="shared" si="567"/>
        <v>#DIV/0!</v>
      </c>
      <c r="BC246" t="e">
        <f t="shared" si="567"/>
        <v>#DIV/0!</v>
      </c>
      <c r="BD246" t="e">
        <f t="shared" si="567"/>
        <v>#DIV/0!</v>
      </c>
      <c r="BE246" t="e">
        <f t="shared" si="567"/>
        <v>#DIV/0!</v>
      </c>
      <c r="BF246" t="e">
        <f t="shared" si="567"/>
        <v>#DIV/0!</v>
      </c>
      <c r="BG246" t="e">
        <f t="shared" si="567"/>
        <v>#DIV/0!</v>
      </c>
      <c r="BH246" t="e">
        <f t="shared" si="567"/>
        <v>#DIV/0!</v>
      </c>
      <c r="BK246">
        <f t="shared" si="565"/>
        <v>0</v>
      </c>
      <c r="BL246">
        <f t="shared" si="523"/>
        <v>0</v>
      </c>
      <c r="BM246">
        <f t="shared" si="524"/>
        <v>0</v>
      </c>
      <c r="BN246">
        <f>INDEX($N$7:$N$30,MATCH(BP246,$H$7:$H$30,0))</f>
        <v>4.1000000000000002E-2</v>
      </c>
      <c r="BO246">
        <f t="shared" si="492"/>
        <v>0.56000000000000005</v>
      </c>
      <c r="BP246" t="str">
        <f t="shared" si="519"/>
        <v>-LT-Total</v>
      </c>
    </row>
    <row r="247" spans="1:68" hidden="1" x14ac:dyDescent="0.25">
      <c r="A247" t="str">
        <f t="shared" si="517"/>
        <v>passenger-LV-BEV</v>
      </c>
      <c r="B247" s="1">
        <v>213</v>
      </c>
      <c r="C247" t="s">
        <v>49</v>
      </c>
      <c r="D247" t="s">
        <v>27</v>
      </c>
      <c r="E247" t="s">
        <v>28</v>
      </c>
      <c r="F247" t="s">
        <v>29</v>
      </c>
      <c r="G247">
        <v>1.5750441565256072E-2</v>
      </c>
      <c r="H247">
        <f t="shared" ref="H247:Y247" si="568">IF(G247=0,0.0000001,$G247)*((INDEX($L$7:$L$29,MATCH($A247,$H$7:$H$29,0))/($G247+0.00001))^((H$33-$G$33)/($Y$33-$G$33)))</f>
        <v>1.7850694435746682E-2</v>
      </c>
      <c r="I247">
        <f t="shared" si="568"/>
        <v>2.0231006890708527E-2</v>
      </c>
      <c r="J247">
        <f t="shared" si="568"/>
        <v>2.2928723657510496E-2</v>
      </c>
      <c r="K247">
        <f t="shared" si="568"/>
        <v>2.5986169220471731E-2</v>
      </c>
      <c r="L247">
        <f t="shared" si="568"/>
        <v>2.9451311849789708E-2</v>
      </c>
      <c r="M247">
        <f t="shared" si="568"/>
        <v>3.3378516175837397E-2</v>
      </c>
      <c r="N247">
        <f t="shared" si="568"/>
        <v>3.7829396115969416E-2</v>
      </c>
      <c r="O247">
        <f t="shared" si="568"/>
        <v>4.2873781535407614E-2</v>
      </c>
      <c r="P247">
        <f t="shared" si="568"/>
        <v>4.8590813808150959E-2</v>
      </c>
      <c r="Q247">
        <f t="shared" si="568"/>
        <v>5.5070187466167188E-2</v>
      </c>
      <c r="R247">
        <f t="shared" si="568"/>
        <v>6.2413557417103124E-2</v>
      </c>
      <c r="S247">
        <f t="shared" si="568"/>
        <v>7.0736133808355556E-2</v>
      </c>
      <c r="T247">
        <f t="shared" si="568"/>
        <v>8.0168489559328537E-2</v>
      </c>
      <c r="U247">
        <f t="shared" si="568"/>
        <v>9.0858608920254449E-2</v>
      </c>
      <c r="V247">
        <f t="shared" si="568"/>
        <v>0.10297420919742331</v>
      </c>
      <c r="W247">
        <f t="shared" si="568"/>
        <v>0.11670537207037179</v>
      </c>
      <c r="X247">
        <f t="shared" si="568"/>
        <v>0.13226752578377393</v>
      </c>
      <c r="Y247">
        <f t="shared" si="568"/>
        <v>0.14990482500164801</v>
      </c>
      <c r="Z247">
        <f t="shared" ref="Z247:AN247" si="569">IF(Y247=0,0.0000001,$Y247)*((INDEX($M$7:$M$29,MATCH($A247,$H$7:$H$28,0))/IF(Y247=0,0.0000001,$Y247))^((Z$33-$Y$33)/($AN$33-$Y$33)))</f>
        <v>0.16442631393180487</v>
      </c>
      <c r="AA247">
        <f t="shared" si="569"/>
        <v>0.18035451969543487</v>
      </c>
      <c r="AB247">
        <f t="shared" si="569"/>
        <v>0.19782571290907708</v>
      </c>
      <c r="AC247">
        <f t="shared" si="569"/>
        <v>0.2169893649134603</v>
      </c>
      <c r="AD247">
        <f t="shared" si="569"/>
        <v>0.23800942654601906</v>
      </c>
      <c r="AE247">
        <f t="shared" si="569"/>
        <v>0.26106573078988177</v>
      </c>
      <c r="AF247">
        <f t="shared" si="569"/>
        <v>0.28635553129941776</v>
      </c>
      <c r="AG247">
        <f t="shared" si="569"/>
        <v>0.31409518996489405</v>
      </c>
      <c r="AH247">
        <f t="shared" si="569"/>
        <v>0.3445220279538686</v>
      </c>
      <c r="AI247">
        <f t="shared" si="569"/>
        <v>0.37789635606553734</v>
      </c>
      <c r="AJ247">
        <f t="shared" si="569"/>
        <v>0.41450370176833234</v>
      </c>
      <c r="AK247">
        <f t="shared" si="569"/>
        <v>0.45465725197374907</v>
      </c>
      <c r="AL247">
        <f t="shared" si="569"/>
        <v>0.49870053244507306</v>
      </c>
      <c r="AM247">
        <f t="shared" si="569"/>
        <v>0.5470103467641575</v>
      </c>
      <c r="AN247">
        <f t="shared" si="569"/>
        <v>0.6</v>
      </c>
      <c r="AO247">
        <f t="shared" si="551"/>
        <v>0.6</v>
      </c>
      <c r="AP247">
        <f t="shared" ref="AP247:BH247" si="570">AO247</f>
        <v>0.6</v>
      </c>
      <c r="AQ247">
        <f t="shared" si="570"/>
        <v>0.6</v>
      </c>
      <c r="AR247">
        <f t="shared" si="570"/>
        <v>0.6</v>
      </c>
      <c r="AS247">
        <f t="shared" si="570"/>
        <v>0.6</v>
      </c>
      <c r="AT247">
        <f t="shared" si="570"/>
        <v>0.6</v>
      </c>
      <c r="AU247">
        <f t="shared" si="570"/>
        <v>0.6</v>
      </c>
      <c r="AV247">
        <f t="shared" si="570"/>
        <v>0.6</v>
      </c>
      <c r="AW247">
        <f t="shared" si="570"/>
        <v>0.6</v>
      </c>
      <c r="AX247">
        <f t="shared" si="570"/>
        <v>0.6</v>
      </c>
      <c r="AY247">
        <f t="shared" si="570"/>
        <v>0.6</v>
      </c>
      <c r="AZ247">
        <f t="shared" si="570"/>
        <v>0.6</v>
      </c>
      <c r="BA247">
        <f t="shared" si="570"/>
        <v>0.6</v>
      </c>
      <c r="BB247">
        <f t="shared" si="570"/>
        <v>0.6</v>
      </c>
      <c r="BC247">
        <f t="shared" si="570"/>
        <v>0.6</v>
      </c>
      <c r="BD247">
        <f t="shared" si="570"/>
        <v>0.6</v>
      </c>
      <c r="BE247">
        <f t="shared" si="570"/>
        <v>0.6</v>
      </c>
      <c r="BF247">
        <f t="shared" si="570"/>
        <v>0.6</v>
      </c>
      <c r="BG247">
        <f t="shared" si="570"/>
        <v>0.6</v>
      </c>
      <c r="BH247">
        <f t="shared" si="570"/>
        <v>0.6</v>
      </c>
      <c r="BK247">
        <f t="shared" si="565"/>
        <v>2.5986169220471731E-2</v>
      </c>
      <c r="BL247">
        <f t="shared" si="523"/>
        <v>2.1828382145196255E-2</v>
      </c>
      <c r="BM247">
        <f t="shared" si="524"/>
        <v>7.6399337508186883E-3</v>
      </c>
      <c r="BN247">
        <f>INDEX($L$7:$L$30,MATCH(BP247,$H$7:$H$30,0))</f>
        <v>0.16</v>
      </c>
      <c r="BO247">
        <f t="shared" si="492"/>
        <v>0.65</v>
      </c>
      <c r="BP247" t="str">
        <f t="shared" si="519"/>
        <v>-LV-Total</v>
      </c>
    </row>
    <row r="248" spans="1:68" hidden="1" x14ac:dyDescent="0.25">
      <c r="A248" t="str">
        <f t="shared" si="517"/>
        <v>passenger-LV-CNG</v>
      </c>
      <c r="B248" s="1">
        <v>214</v>
      </c>
      <c r="C248" t="s">
        <v>49</v>
      </c>
      <c r="D248" t="s">
        <v>27</v>
      </c>
      <c r="E248" t="s">
        <v>28</v>
      </c>
      <c r="F248" t="s">
        <v>45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e">
        <f t="shared" ref="M248:Y249" si="571">($K248*(($BL248/($K248))^((M$33-$K$33)/($BL$33-$K$33))))</f>
        <v>#DIV/0!</v>
      </c>
      <c r="N248" t="e">
        <f t="shared" si="571"/>
        <v>#DIV/0!</v>
      </c>
      <c r="O248" t="e">
        <f t="shared" si="571"/>
        <v>#DIV/0!</v>
      </c>
      <c r="P248" t="e">
        <f t="shared" si="571"/>
        <v>#DIV/0!</v>
      </c>
      <c r="Q248" t="e">
        <f t="shared" si="571"/>
        <v>#DIV/0!</v>
      </c>
      <c r="R248" t="e">
        <f t="shared" si="571"/>
        <v>#DIV/0!</v>
      </c>
      <c r="S248" t="e">
        <f t="shared" si="571"/>
        <v>#DIV/0!</v>
      </c>
      <c r="T248" t="e">
        <f t="shared" si="571"/>
        <v>#DIV/0!</v>
      </c>
      <c r="U248" t="e">
        <f t="shared" si="571"/>
        <v>#DIV/0!</v>
      </c>
      <c r="V248" t="e">
        <f t="shared" si="571"/>
        <v>#DIV/0!</v>
      </c>
      <c r="W248" t="e">
        <f t="shared" si="571"/>
        <v>#DIV/0!</v>
      </c>
      <c r="X248" t="e">
        <f t="shared" si="571"/>
        <v>#DIV/0!</v>
      </c>
      <c r="Y248" t="e">
        <f t="shared" si="571"/>
        <v>#DIV/0!</v>
      </c>
      <c r="Z248" t="e">
        <f t="shared" ref="Z248:AN249" si="572">($Y248*(($BM248/($Y248))^((Z$33-$Y$33)/($BM$33-$Y$33))))</f>
        <v>#DIV/0!</v>
      </c>
      <c r="AA248" t="e">
        <f t="shared" si="572"/>
        <v>#DIV/0!</v>
      </c>
      <c r="AB248" t="e">
        <f t="shared" si="572"/>
        <v>#DIV/0!</v>
      </c>
      <c r="AC248" t="e">
        <f t="shared" si="572"/>
        <v>#DIV/0!</v>
      </c>
      <c r="AD248" t="e">
        <f t="shared" si="572"/>
        <v>#DIV/0!</v>
      </c>
      <c r="AE248" t="e">
        <f t="shared" si="572"/>
        <v>#DIV/0!</v>
      </c>
      <c r="AF248" t="e">
        <f t="shared" si="572"/>
        <v>#DIV/0!</v>
      </c>
      <c r="AG248" t="e">
        <f t="shared" si="572"/>
        <v>#DIV/0!</v>
      </c>
      <c r="AH248" t="e">
        <f t="shared" si="572"/>
        <v>#DIV/0!</v>
      </c>
      <c r="AI248" t="e">
        <f t="shared" si="572"/>
        <v>#DIV/0!</v>
      </c>
      <c r="AJ248" t="e">
        <f t="shared" si="572"/>
        <v>#DIV/0!</v>
      </c>
      <c r="AK248" t="e">
        <f t="shared" si="572"/>
        <v>#DIV/0!</v>
      </c>
      <c r="AL248" t="e">
        <f t="shared" si="572"/>
        <v>#DIV/0!</v>
      </c>
      <c r="AM248" t="e">
        <f t="shared" si="572"/>
        <v>#DIV/0!</v>
      </c>
      <c r="AN248" t="e">
        <f t="shared" si="572"/>
        <v>#DIV/0!</v>
      </c>
      <c r="AO248" t="e">
        <f t="shared" si="551"/>
        <v>#DIV/0!</v>
      </c>
      <c r="AP248" t="e">
        <f t="shared" ref="AP248:BH248" si="573">AO248</f>
        <v>#DIV/0!</v>
      </c>
      <c r="AQ248" t="e">
        <f t="shared" si="573"/>
        <v>#DIV/0!</v>
      </c>
      <c r="AR248" t="e">
        <f t="shared" si="573"/>
        <v>#DIV/0!</v>
      </c>
      <c r="AS248" t="e">
        <f t="shared" si="573"/>
        <v>#DIV/0!</v>
      </c>
      <c r="AT248" t="e">
        <f t="shared" si="573"/>
        <v>#DIV/0!</v>
      </c>
      <c r="AU248" t="e">
        <f t="shared" si="573"/>
        <v>#DIV/0!</v>
      </c>
      <c r="AV248" t="e">
        <f t="shared" si="573"/>
        <v>#DIV/0!</v>
      </c>
      <c r="AW248" t="e">
        <f t="shared" si="573"/>
        <v>#DIV/0!</v>
      </c>
      <c r="AX248" t="e">
        <f t="shared" si="573"/>
        <v>#DIV/0!</v>
      </c>
      <c r="AY248" t="e">
        <f t="shared" si="573"/>
        <v>#DIV/0!</v>
      </c>
      <c r="AZ248" t="e">
        <f t="shared" si="573"/>
        <v>#DIV/0!</v>
      </c>
      <c r="BA248" t="e">
        <f t="shared" si="573"/>
        <v>#DIV/0!</v>
      </c>
      <c r="BB248" t="e">
        <f t="shared" si="573"/>
        <v>#DIV/0!</v>
      </c>
      <c r="BC248" t="e">
        <f t="shared" si="573"/>
        <v>#DIV/0!</v>
      </c>
      <c r="BD248" t="e">
        <f t="shared" si="573"/>
        <v>#DIV/0!</v>
      </c>
      <c r="BE248" t="e">
        <f t="shared" si="573"/>
        <v>#DIV/0!</v>
      </c>
      <c r="BF248" t="e">
        <f t="shared" si="573"/>
        <v>#DIV/0!</v>
      </c>
      <c r="BG248" t="e">
        <f t="shared" si="573"/>
        <v>#DIV/0!</v>
      </c>
      <c r="BH248" t="e">
        <f t="shared" si="573"/>
        <v>#DIV/0!</v>
      </c>
      <c r="BK248">
        <f t="shared" si="565"/>
        <v>0</v>
      </c>
      <c r="BL248">
        <f t="shared" si="523"/>
        <v>0</v>
      </c>
      <c r="BM248">
        <f t="shared" si="524"/>
        <v>0</v>
      </c>
      <c r="BN248">
        <f>INDEX($N$7:$N$30,MATCH(BP248,$H$7:$H$30,0))</f>
        <v>7.1000000000000008E-2</v>
      </c>
      <c r="BO248">
        <f t="shared" si="492"/>
        <v>0.65</v>
      </c>
      <c r="BP248" t="str">
        <f t="shared" si="519"/>
        <v>-LV-Total</v>
      </c>
    </row>
    <row r="249" spans="1:68" hidden="1" x14ac:dyDescent="0.25">
      <c r="A249" t="str">
        <f t="shared" si="517"/>
        <v>passenger-LV-D</v>
      </c>
      <c r="B249" s="1">
        <v>215</v>
      </c>
      <c r="C249" t="s">
        <v>49</v>
      </c>
      <c r="D249" t="s">
        <v>27</v>
      </c>
      <c r="E249" t="s">
        <v>28</v>
      </c>
      <c r="F249" t="s">
        <v>46</v>
      </c>
      <c r="G249">
        <v>7.5746324868609912E-3</v>
      </c>
      <c r="H249">
        <v>6.3851384146172696E-3</v>
      </c>
      <c r="I249">
        <v>5.2202108447038671E-3</v>
      </c>
      <c r="J249">
        <v>4.0790965015035019E-3</v>
      </c>
      <c r="K249">
        <v>3.9413751587391447E-3</v>
      </c>
      <c r="L249">
        <v>3.8037761078849562E-3</v>
      </c>
      <c r="M249">
        <f t="shared" si="571"/>
        <v>3.9001255821392682E-3</v>
      </c>
      <c r="N249">
        <f t="shared" si="571"/>
        <v>3.879662968256284E-3</v>
      </c>
      <c r="O249">
        <f t="shared" si="571"/>
        <v>3.8593077146513491E-3</v>
      </c>
      <c r="P249">
        <f t="shared" si="571"/>
        <v>3.8390592580421091E-3</v>
      </c>
      <c r="Q249">
        <f t="shared" si="571"/>
        <v>3.8189170381015599E-3</v>
      </c>
      <c r="R249">
        <f t="shared" si="571"/>
        <v>3.7988804974425387E-3</v>
      </c>
      <c r="S249">
        <f t="shared" si="571"/>
        <v>3.7789490816023015E-3</v>
      </c>
      <c r="T249">
        <f t="shared" si="571"/>
        <v>3.7591222390271784E-3</v>
      </c>
      <c r="U249">
        <f t="shared" si="571"/>
        <v>3.7393994210573123E-3</v>
      </c>
      <c r="V249">
        <f t="shared" si="571"/>
        <v>3.7197800819114739E-3</v>
      </c>
      <c r="W249">
        <f t="shared" si="571"/>
        <v>3.7002636786719607E-3</v>
      </c>
      <c r="X249">
        <f t="shared" si="571"/>
        <v>3.6808496712695728E-3</v>
      </c>
      <c r="Y249">
        <f t="shared" si="571"/>
        <v>3.6615375224686654E-3</v>
      </c>
      <c r="Z249">
        <f t="shared" si="572"/>
        <v>3.4140354419478639E-3</v>
      </c>
      <c r="AA249">
        <f t="shared" si="572"/>
        <v>3.1832632950918754E-3</v>
      </c>
      <c r="AB249">
        <f t="shared" si="572"/>
        <v>2.9680902199708124E-3</v>
      </c>
      <c r="AC249">
        <f t="shared" si="572"/>
        <v>2.7674617954064409E-3</v>
      </c>
      <c r="AD249">
        <f t="shared" si="572"/>
        <v>2.5803948739501451E-3</v>
      </c>
      <c r="AE249">
        <f t="shared" si="572"/>
        <v>2.4059727641263782E-3</v>
      </c>
      <c r="AF249">
        <f t="shared" si="572"/>
        <v>2.2433407383329685E-3</v>
      </c>
      <c r="AG249">
        <f t="shared" si="572"/>
        <v>2.0917018443854509E-3</v>
      </c>
      <c r="AH249">
        <f t="shared" si="572"/>
        <v>1.9503130001805842E-3</v>
      </c>
      <c r="AI249">
        <f t="shared" si="572"/>
        <v>1.8184813523415603E-3</v>
      </c>
      <c r="AJ249">
        <f t="shared" si="572"/>
        <v>1.6955608810010488E-3</v>
      </c>
      <c r="AK249">
        <f t="shared" si="572"/>
        <v>1.5809492340843445E-3</v>
      </c>
      <c r="AL249">
        <f t="shared" si="572"/>
        <v>1.4740847755795384E-3</v>
      </c>
      <c r="AM249">
        <f t="shared" si="572"/>
        <v>1.3744438333302305E-3</v>
      </c>
      <c r="AN249">
        <f t="shared" si="572"/>
        <v>1.2815381328640327E-3</v>
      </c>
      <c r="AO249">
        <f t="shared" si="551"/>
        <v>1.2815381328640327E-3</v>
      </c>
      <c r="AP249">
        <f t="shared" ref="AP249:BH249" si="574">AO249</f>
        <v>1.2815381328640327E-3</v>
      </c>
      <c r="AQ249">
        <f t="shared" si="574"/>
        <v>1.2815381328640327E-3</v>
      </c>
      <c r="AR249">
        <f t="shared" si="574"/>
        <v>1.2815381328640327E-3</v>
      </c>
      <c r="AS249">
        <f t="shared" si="574"/>
        <v>1.2815381328640327E-3</v>
      </c>
      <c r="AT249">
        <f t="shared" si="574"/>
        <v>1.2815381328640327E-3</v>
      </c>
      <c r="AU249">
        <f t="shared" si="574"/>
        <v>1.2815381328640327E-3</v>
      </c>
      <c r="AV249">
        <f t="shared" si="574"/>
        <v>1.2815381328640327E-3</v>
      </c>
      <c r="AW249">
        <f t="shared" si="574"/>
        <v>1.2815381328640327E-3</v>
      </c>
      <c r="AX249">
        <f t="shared" si="574"/>
        <v>1.2815381328640327E-3</v>
      </c>
      <c r="AY249">
        <f t="shared" si="574"/>
        <v>1.2815381328640327E-3</v>
      </c>
      <c r="AZ249">
        <f t="shared" si="574"/>
        <v>1.2815381328640327E-3</v>
      </c>
      <c r="BA249">
        <f t="shared" si="574"/>
        <v>1.2815381328640327E-3</v>
      </c>
      <c r="BB249">
        <f t="shared" si="574"/>
        <v>1.2815381328640327E-3</v>
      </c>
      <c r="BC249">
        <f t="shared" si="574"/>
        <v>1.2815381328640327E-3</v>
      </c>
      <c r="BD249">
        <f t="shared" si="574"/>
        <v>1.2815381328640327E-3</v>
      </c>
      <c r="BE249">
        <f t="shared" si="574"/>
        <v>1.2815381328640327E-3</v>
      </c>
      <c r="BF249">
        <f t="shared" si="574"/>
        <v>1.2815381328640327E-3</v>
      </c>
      <c r="BG249">
        <f t="shared" si="574"/>
        <v>1.2815381328640327E-3</v>
      </c>
      <c r="BH249">
        <f t="shared" si="574"/>
        <v>1.2815381328640327E-3</v>
      </c>
      <c r="BK249">
        <f t="shared" si="565"/>
        <v>3.9413751587391447E-3</v>
      </c>
      <c r="BL249">
        <f t="shared" si="523"/>
        <v>3.6615375224686654E-3</v>
      </c>
      <c r="BM249">
        <f t="shared" si="524"/>
        <v>1.2815381328640327E-3</v>
      </c>
      <c r="BN249">
        <f>INDEX($N$7:$N$30,MATCH(BP249,$H$7:$H$30,0))</f>
        <v>7.1000000000000008E-2</v>
      </c>
      <c r="BO249">
        <f t="shared" si="492"/>
        <v>0.65</v>
      </c>
      <c r="BP249" t="str">
        <f t="shared" si="519"/>
        <v>-LV-Total</v>
      </c>
    </row>
    <row r="250" spans="1:68" hidden="1" x14ac:dyDescent="0.25">
      <c r="A250" t="str">
        <f t="shared" si="517"/>
        <v>passenger-LV-FCEV</v>
      </c>
      <c r="B250" s="1">
        <v>216</v>
      </c>
      <c r="C250" t="s">
        <v>49</v>
      </c>
      <c r="D250" t="s">
        <v>27</v>
      </c>
      <c r="E250" t="s">
        <v>28</v>
      </c>
      <c r="F250" t="s">
        <v>30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f>IF(T250=0,0.0000001,$G250)*((INDEX($L$7:$L$29,MATCH($A250,$H$7:$H$29,0))/($G250+0.00001))^((U$33-$G$33)/($Y$33-$G$33)))</f>
        <v>2.1544346900318827E-5</v>
      </c>
      <c r="V250">
        <f>IF(U250=0,0.0000001,$G250)*((INDEX($L$7:$L$29,MATCH($A250,$H$7:$H$29,0))/($G250+0.00001))^((V$33-$G$33)/($Y$33-$G$33)))</f>
        <v>0</v>
      </c>
      <c r="W250">
        <f>IF(V250=0,0.0000001,$G250)*((INDEX($L$7:$L$29,MATCH($A250,$H$7:$H$29,0))/($G250+0.00001))^((W$33-$G$33)/($Y$33-$G$33)))</f>
        <v>4.641588833612777E-5</v>
      </c>
      <c r="X250">
        <f>IF(W250=0,0.0000001,$G250)*((INDEX($L$7:$L$29,MATCH($A250,$H$7:$H$29,0))/($G250+0.00001))^((X$33-$G$33)/($Y$33-$G$33)))</f>
        <v>0</v>
      </c>
      <c r="Y250">
        <f>IF(X250=0,0.0000001,$G250)*((INDEX($L$7:$L$29,MATCH($A250,$H$7:$H$29,0))/($G250+0.00001))^((Y$33-$G$33)/($Y$33-$G$33)))</f>
        <v>9.9999999999999978E-5</v>
      </c>
      <c r="Z250">
        <f t="shared" ref="Z250:AN250" si="575">IF(Y250=0,0.0000001,$Y250)*((INDEX($M$7:$M$29,MATCH($A250,$H$7:$H$28,0))/IF(Y250=0,0.0000001,$Y250))^((Z$33-$Y$33)/($AN$33-$Y$33)))</f>
        <v>1.5133219579162698E-4</v>
      </c>
      <c r="AA250">
        <f t="shared" si="575"/>
        <v>2.290143348311533E-4</v>
      </c>
      <c r="AB250">
        <f t="shared" si="575"/>
        <v>3.4657242157757321E-4</v>
      </c>
      <c r="AC250">
        <f t="shared" si="575"/>
        <v>5.2447565558155589E-4</v>
      </c>
      <c r="AD250">
        <f t="shared" si="575"/>
        <v>7.9370052598409964E-4</v>
      </c>
      <c r="AE250">
        <f t="shared" si="575"/>
        <v>1.2011244339814315E-3</v>
      </c>
      <c r="AF250">
        <f t="shared" si="575"/>
        <v>1.8176879801338518E-3</v>
      </c>
      <c r="AG250">
        <f t="shared" si="575"/>
        <v>2.7507471329770296E-3</v>
      </c>
      <c r="AH250">
        <f t="shared" si="575"/>
        <v>4.1627660370093652E-3</v>
      </c>
      <c r="AI250">
        <f t="shared" si="575"/>
        <v>6.2996052494743654E-3</v>
      </c>
      <c r="AJ250">
        <f t="shared" si="575"/>
        <v>9.5333309502341635E-3</v>
      </c>
      <c r="AK250">
        <f t="shared" si="575"/>
        <v>1.4426999059072148E-2</v>
      </c>
      <c r="AL250">
        <f t="shared" si="575"/>
        <v>2.1832694462931238E-2</v>
      </c>
      <c r="AM250">
        <f t="shared" si="575"/>
        <v>3.3039895931230821E-2</v>
      </c>
      <c r="AN250">
        <f t="shared" si="575"/>
        <v>0.05</v>
      </c>
      <c r="AO250">
        <f t="shared" si="551"/>
        <v>0.05</v>
      </c>
      <c r="AP250">
        <f t="shared" ref="AP250:BH250" si="576">AO250</f>
        <v>0.05</v>
      </c>
      <c r="AQ250">
        <f t="shared" si="576"/>
        <v>0.05</v>
      </c>
      <c r="AR250">
        <f t="shared" si="576"/>
        <v>0.05</v>
      </c>
      <c r="AS250">
        <f t="shared" si="576"/>
        <v>0.05</v>
      </c>
      <c r="AT250">
        <f t="shared" si="576"/>
        <v>0.05</v>
      </c>
      <c r="AU250">
        <f t="shared" si="576"/>
        <v>0.05</v>
      </c>
      <c r="AV250">
        <f t="shared" si="576"/>
        <v>0.05</v>
      </c>
      <c r="AW250">
        <f t="shared" si="576"/>
        <v>0.05</v>
      </c>
      <c r="AX250">
        <f t="shared" si="576"/>
        <v>0.05</v>
      </c>
      <c r="AY250">
        <f t="shared" si="576"/>
        <v>0.05</v>
      </c>
      <c r="AZ250">
        <f t="shared" si="576"/>
        <v>0.05</v>
      </c>
      <c r="BA250">
        <f t="shared" si="576"/>
        <v>0.05</v>
      </c>
      <c r="BB250">
        <f t="shared" si="576"/>
        <v>0.05</v>
      </c>
      <c r="BC250">
        <f t="shared" si="576"/>
        <v>0.05</v>
      </c>
      <c r="BD250">
        <f t="shared" si="576"/>
        <v>0.05</v>
      </c>
      <c r="BE250">
        <f t="shared" si="576"/>
        <v>0.05</v>
      </c>
      <c r="BF250">
        <f t="shared" si="576"/>
        <v>0.05</v>
      </c>
      <c r="BG250">
        <f t="shared" si="576"/>
        <v>0.05</v>
      </c>
      <c r="BH250">
        <f t="shared" si="576"/>
        <v>0.05</v>
      </c>
      <c r="BK250">
        <f>G250</f>
        <v>0</v>
      </c>
      <c r="BL250">
        <f t="shared" si="523"/>
        <v>0</v>
      </c>
      <c r="BM250">
        <f t="shared" si="524"/>
        <v>0</v>
      </c>
      <c r="BN250">
        <f>INDEX($L$7:$L$30,MATCH(BP250,$H$7:$H$30,0))</f>
        <v>0.16</v>
      </c>
      <c r="BO250">
        <f t="shared" si="492"/>
        <v>0.65</v>
      </c>
      <c r="BP250" t="str">
        <f t="shared" si="519"/>
        <v>-LV-Total</v>
      </c>
    </row>
    <row r="251" spans="1:68" hidden="1" x14ac:dyDescent="0.25">
      <c r="A251" t="str">
        <f t="shared" si="517"/>
        <v>passenger-LV-G</v>
      </c>
      <c r="B251" s="1">
        <v>217</v>
      </c>
      <c r="C251" t="s">
        <v>49</v>
      </c>
      <c r="D251" t="s">
        <v>27</v>
      </c>
      <c r="E251" t="s">
        <v>28</v>
      </c>
      <c r="F251" t="s">
        <v>47</v>
      </c>
      <c r="G251">
        <v>0.96055138149005082</v>
      </c>
      <c r="H251">
        <v>0.94978776451554514</v>
      </c>
      <c r="I251">
        <v>0.93924644744791397</v>
      </c>
      <c r="J251">
        <v>0.92892061396884962</v>
      </c>
      <c r="K251">
        <v>0.92338815431952581</v>
      </c>
      <c r="L251">
        <v>0.91786060730788688</v>
      </c>
      <c r="M251">
        <f t="shared" ref="M251:Y253" si="577">($K251*(($BL251/($K251))^((M$33-$K$33)/($BL$33-$K$33))))</f>
        <v>0.91372417439653708</v>
      </c>
      <c r="N251">
        <f t="shared" si="577"/>
        <v>0.90893017877192195</v>
      </c>
      <c r="O251">
        <f t="shared" si="577"/>
        <v>0.90416133558903156</v>
      </c>
      <c r="P251">
        <f t="shared" si="577"/>
        <v>0.89941751288167826</v>
      </c>
      <c r="Q251">
        <f t="shared" si="577"/>
        <v>0.8946985793760559</v>
      </c>
      <c r="R251">
        <f t="shared" si="577"/>
        <v>0.89000440448710672</v>
      </c>
      <c r="S251">
        <f t="shared" si="577"/>
        <v>0.88533485831490744</v>
      </c>
      <c r="T251">
        <f t="shared" si="577"/>
        <v>0.88068981164107507</v>
      </c>
      <c r="U251">
        <f t="shared" si="577"/>
        <v>0.87606913592519098</v>
      </c>
      <c r="V251">
        <f t="shared" si="577"/>
        <v>0.87147270330124349</v>
      </c>
      <c r="W251">
        <f t="shared" si="577"/>
        <v>0.86690038657409019</v>
      </c>
      <c r="X251">
        <f t="shared" si="577"/>
        <v>0.86235205921593749</v>
      </c>
      <c r="Y251">
        <f t="shared" si="577"/>
        <v>0.85782759536283948</v>
      </c>
      <c r="Z251">
        <f t="shared" ref="Z251:AN253" si="578">($Y251*(($BM251/($Y251))^((Z$33-$Y$33)/($BM$33-$Y$33))))</f>
        <v>0.79984263323214588</v>
      </c>
      <c r="AA251">
        <f t="shared" si="578"/>
        <v>0.74577717176973735</v>
      </c>
      <c r="AB251">
        <f t="shared" si="578"/>
        <v>0.69536627184442912</v>
      </c>
      <c r="AC251">
        <f t="shared" si="578"/>
        <v>0.64836290291829168</v>
      </c>
      <c r="AD251">
        <f t="shared" si="578"/>
        <v>0.60453673251308138</v>
      </c>
      <c r="AE251">
        <f t="shared" si="578"/>
        <v>0.56367299750283462</v>
      </c>
      <c r="AF251">
        <f t="shared" si="578"/>
        <v>0.52557145170158115</v>
      </c>
      <c r="AG251">
        <f t="shared" si="578"/>
        <v>0.49004538458899355</v>
      </c>
      <c r="AH251">
        <f t="shared" si="578"/>
        <v>0.45692070636539905</v>
      </c>
      <c r="AI251">
        <f t="shared" si="578"/>
        <v>0.4260350948526091</v>
      </c>
      <c r="AJ251">
        <f t="shared" si="578"/>
        <v>0.39723720006009433</v>
      </c>
      <c r="AK251">
        <f t="shared" si="578"/>
        <v>0.3703859025186057</v>
      </c>
      <c r="AL251">
        <f t="shared" si="578"/>
        <v>0.34534962174682665</v>
      </c>
      <c r="AM251">
        <f t="shared" si="578"/>
        <v>0.32200567146230707</v>
      </c>
      <c r="AN251">
        <f t="shared" si="578"/>
        <v>0.30023965837699379</v>
      </c>
      <c r="AO251">
        <f t="shared" si="551"/>
        <v>0.30023965837699379</v>
      </c>
      <c r="AP251">
        <f t="shared" ref="AP251:BH251" si="579">AO251</f>
        <v>0.30023965837699379</v>
      </c>
      <c r="AQ251">
        <f t="shared" si="579"/>
        <v>0.30023965837699379</v>
      </c>
      <c r="AR251">
        <f t="shared" si="579"/>
        <v>0.30023965837699379</v>
      </c>
      <c r="AS251">
        <f t="shared" si="579"/>
        <v>0.30023965837699379</v>
      </c>
      <c r="AT251">
        <f t="shared" si="579"/>
        <v>0.30023965837699379</v>
      </c>
      <c r="AU251">
        <f t="shared" si="579"/>
        <v>0.30023965837699379</v>
      </c>
      <c r="AV251">
        <f t="shared" si="579"/>
        <v>0.30023965837699379</v>
      </c>
      <c r="AW251">
        <f t="shared" si="579"/>
        <v>0.30023965837699379</v>
      </c>
      <c r="AX251">
        <f t="shared" si="579"/>
        <v>0.30023965837699379</v>
      </c>
      <c r="AY251">
        <f t="shared" si="579"/>
        <v>0.30023965837699379</v>
      </c>
      <c r="AZ251">
        <f t="shared" si="579"/>
        <v>0.30023965837699379</v>
      </c>
      <c r="BA251">
        <f t="shared" si="579"/>
        <v>0.30023965837699379</v>
      </c>
      <c r="BB251">
        <f t="shared" si="579"/>
        <v>0.30023965837699379</v>
      </c>
      <c r="BC251">
        <f t="shared" si="579"/>
        <v>0.30023965837699379</v>
      </c>
      <c r="BD251">
        <f t="shared" si="579"/>
        <v>0.30023965837699379</v>
      </c>
      <c r="BE251">
        <f t="shared" si="579"/>
        <v>0.30023965837699379</v>
      </c>
      <c r="BF251">
        <f t="shared" si="579"/>
        <v>0.30023965837699379</v>
      </c>
      <c r="BG251">
        <f t="shared" si="579"/>
        <v>0.30023965837699379</v>
      </c>
      <c r="BH251">
        <f t="shared" si="579"/>
        <v>0.30023965837699379</v>
      </c>
      <c r="BK251">
        <f t="shared" ref="BK251:BK256" si="580">K251</f>
        <v>0.92338815431952581</v>
      </c>
      <c r="BL251">
        <f t="shared" si="523"/>
        <v>0.85782759536283948</v>
      </c>
      <c r="BM251">
        <f t="shared" si="524"/>
        <v>0.30023965837699379</v>
      </c>
      <c r="BN251">
        <f>INDEX($N$7:$N$30,MATCH(BP251,$H$7:$H$30,0))</f>
        <v>7.1000000000000008E-2</v>
      </c>
      <c r="BO251">
        <f t="shared" si="492"/>
        <v>0.65</v>
      </c>
      <c r="BP251" t="str">
        <f t="shared" si="519"/>
        <v>-LV-Total</v>
      </c>
    </row>
    <row r="252" spans="1:68" hidden="1" x14ac:dyDescent="0.25">
      <c r="A252" t="str">
        <f t="shared" si="517"/>
        <v>passenger-LV-LPG</v>
      </c>
      <c r="B252" s="1">
        <v>218</v>
      </c>
      <c r="C252" t="s">
        <v>49</v>
      </c>
      <c r="D252" t="s">
        <v>27</v>
      </c>
      <c r="E252" t="s">
        <v>28</v>
      </c>
      <c r="F252" t="s">
        <v>48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e">
        <f t="shared" si="577"/>
        <v>#DIV/0!</v>
      </c>
      <c r="N252" t="e">
        <f t="shared" si="577"/>
        <v>#DIV/0!</v>
      </c>
      <c r="O252" t="e">
        <f t="shared" si="577"/>
        <v>#DIV/0!</v>
      </c>
      <c r="P252" t="e">
        <f t="shared" si="577"/>
        <v>#DIV/0!</v>
      </c>
      <c r="Q252" t="e">
        <f t="shared" si="577"/>
        <v>#DIV/0!</v>
      </c>
      <c r="R252" t="e">
        <f t="shared" si="577"/>
        <v>#DIV/0!</v>
      </c>
      <c r="S252" t="e">
        <f t="shared" si="577"/>
        <v>#DIV/0!</v>
      </c>
      <c r="T252" t="e">
        <f t="shared" si="577"/>
        <v>#DIV/0!</v>
      </c>
      <c r="U252" t="e">
        <f t="shared" si="577"/>
        <v>#DIV/0!</v>
      </c>
      <c r="V252" t="e">
        <f t="shared" si="577"/>
        <v>#DIV/0!</v>
      </c>
      <c r="W252" t="e">
        <f t="shared" si="577"/>
        <v>#DIV/0!</v>
      </c>
      <c r="X252" t="e">
        <f t="shared" si="577"/>
        <v>#DIV/0!</v>
      </c>
      <c r="Y252" t="e">
        <f t="shared" si="577"/>
        <v>#DIV/0!</v>
      </c>
      <c r="Z252" t="e">
        <f t="shared" si="578"/>
        <v>#DIV/0!</v>
      </c>
      <c r="AA252" t="e">
        <f t="shared" si="578"/>
        <v>#DIV/0!</v>
      </c>
      <c r="AB252" t="e">
        <f t="shared" si="578"/>
        <v>#DIV/0!</v>
      </c>
      <c r="AC252" t="e">
        <f t="shared" si="578"/>
        <v>#DIV/0!</v>
      </c>
      <c r="AD252" t="e">
        <f t="shared" si="578"/>
        <v>#DIV/0!</v>
      </c>
      <c r="AE252" t="e">
        <f t="shared" si="578"/>
        <v>#DIV/0!</v>
      </c>
      <c r="AF252" t="e">
        <f t="shared" si="578"/>
        <v>#DIV/0!</v>
      </c>
      <c r="AG252" t="e">
        <f t="shared" si="578"/>
        <v>#DIV/0!</v>
      </c>
      <c r="AH252" t="e">
        <f t="shared" si="578"/>
        <v>#DIV/0!</v>
      </c>
      <c r="AI252" t="e">
        <f t="shared" si="578"/>
        <v>#DIV/0!</v>
      </c>
      <c r="AJ252" t="e">
        <f t="shared" si="578"/>
        <v>#DIV/0!</v>
      </c>
      <c r="AK252" t="e">
        <f t="shared" si="578"/>
        <v>#DIV/0!</v>
      </c>
      <c r="AL252" t="e">
        <f t="shared" si="578"/>
        <v>#DIV/0!</v>
      </c>
      <c r="AM252" t="e">
        <f t="shared" si="578"/>
        <v>#DIV/0!</v>
      </c>
      <c r="AN252" t="e">
        <f t="shared" si="578"/>
        <v>#DIV/0!</v>
      </c>
      <c r="AO252" t="e">
        <f t="shared" si="551"/>
        <v>#DIV/0!</v>
      </c>
      <c r="AP252" t="e">
        <f t="shared" ref="AP252:BH252" si="581">AO252</f>
        <v>#DIV/0!</v>
      </c>
      <c r="AQ252" t="e">
        <f t="shared" si="581"/>
        <v>#DIV/0!</v>
      </c>
      <c r="AR252" t="e">
        <f t="shared" si="581"/>
        <v>#DIV/0!</v>
      </c>
      <c r="AS252" t="e">
        <f t="shared" si="581"/>
        <v>#DIV/0!</v>
      </c>
      <c r="AT252" t="e">
        <f t="shared" si="581"/>
        <v>#DIV/0!</v>
      </c>
      <c r="AU252" t="e">
        <f t="shared" si="581"/>
        <v>#DIV/0!</v>
      </c>
      <c r="AV252" t="e">
        <f t="shared" si="581"/>
        <v>#DIV/0!</v>
      </c>
      <c r="AW252" t="e">
        <f t="shared" si="581"/>
        <v>#DIV/0!</v>
      </c>
      <c r="AX252" t="e">
        <f t="shared" si="581"/>
        <v>#DIV/0!</v>
      </c>
      <c r="AY252" t="e">
        <f t="shared" si="581"/>
        <v>#DIV/0!</v>
      </c>
      <c r="AZ252" t="e">
        <f t="shared" si="581"/>
        <v>#DIV/0!</v>
      </c>
      <c r="BA252" t="e">
        <f t="shared" si="581"/>
        <v>#DIV/0!</v>
      </c>
      <c r="BB252" t="e">
        <f t="shared" si="581"/>
        <v>#DIV/0!</v>
      </c>
      <c r="BC252" t="e">
        <f t="shared" si="581"/>
        <v>#DIV/0!</v>
      </c>
      <c r="BD252" t="e">
        <f t="shared" si="581"/>
        <v>#DIV/0!</v>
      </c>
      <c r="BE252" t="e">
        <f t="shared" si="581"/>
        <v>#DIV/0!</v>
      </c>
      <c r="BF252" t="e">
        <f t="shared" si="581"/>
        <v>#DIV/0!</v>
      </c>
      <c r="BG252" t="e">
        <f t="shared" si="581"/>
        <v>#DIV/0!</v>
      </c>
      <c r="BH252" t="e">
        <f t="shared" si="581"/>
        <v>#DIV/0!</v>
      </c>
      <c r="BK252">
        <f t="shared" si="580"/>
        <v>0</v>
      </c>
      <c r="BL252">
        <f t="shared" si="523"/>
        <v>0</v>
      </c>
      <c r="BM252">
        <f t="shared" si="524"/>
        <v>0</v>
      </c>
      <c r="BN252">
        <f>INDEX($N$7:$N$30,MATCH(BP252,$H$7:$H$30,0))</f>
        <v>7.1000000000000008E-2</v>
      </c>
      <c r="BO252">
        <f t="shared" si="492"/>
        <v>0.65</v>
      </c>
      <c r="BP252" t="str">
        <f t="shared" si="519"/>
        <v>-LV-Total</v>
      </c>
    </row>
    <row r="253" spans="1:68" hidden="1" x14ac:dyDescent="0.25">
      <c r="A253" t="str">
        <f t="shared" si="517"/>
        <v>passenger-LV-PHEVG</v>
      </c>
      <c r="B253" s="1">
        <v>219</v>
      </c>
      <c r="C253" t="s">
        <v>49</v>
      </c>
      <c r="D253" t="s">
        <v>27</v>
      </c>
      <c r="E253" t="s">
        <v>28</v>
      </c>
      <c r="F253" t="s">
        <v>31</v>
      </c>
      <c r="G253">
        <v>1.6123544457832359E-2</v>
      </c>
      <c r="H253">
        <v>2.3915945632428399E-2</v>
      </c>
      <c r="I253">
        <v>3.1547411123458269E-2</v>
      </c>
      <c r="J253">
        <v>3.9022875655643857E-2</v>
      </c>
      <c r="K253">
        <v>4.1725533280729317E-2</v>
      </c>
      <c r="L253">
        <v>4.4425791036942899E-2</v>
      </c>
      <c r="M253">
        <f t="shared" si="577"/>
        <v>4.1288842909497372E-2</v>
      </c>
      <c r="N253">
        <f t="shared" si="577"/>
        <v>4.1072214590142389E-2</v>
      </c>
      <c r="O253">
        <f t="shared" si="577"/>
        <v>4.0856722844869874E-2</v>
      </c>
      <c r="P253">
        <f t="shared" si="577"/>
        <v>4.064236171046761E-2</v>
      </c>
      <c r="Q253">
        <f t="shared" si="577"/>
        <v>4.0429125255010273E-2</v>
      </c>
      <c r="R253">
        <f t="shared" si="577"/>
        <v>4.02170075776953E-2</v>
      </c>
      <c r="S253">
        <f t="shared" si="577"/>
        <v>4.0006002808679622E-2</v>
      </c>
      <c r="T253">
        <f t="shared" si="577"/>
        <v>3.97961051089172E-2</v>
      </c>
      <c r="U253">
        <f t="shared" si="577"/>
        <v>3.9587308669997469E-2</v>
      </c>
      <c r="V253">
        <f t="shared" si="577"/>
        <v>3.9379607713984577E-2</v>
      </c>
      <c r="W253">
        <f t="shared" si="577"/>
        <v>3.9172996493257513E-2</v>
      </c>
      <c r="X253">
        <f t="shared" si="577"/>
        <v>3.8967469290351046E-2</v>
      </c>
      <c r="Y253">
        <f t="shared" si="577"/>
        <v>3.8763020417797535E-2</v>
      </c>
      <c r="Z253">
        <f t="shared" si="578"/>
        <v>3.6142829270826349E-2</v>
      </c>
      <c r="AA253">
        <f t="shared" si="578"/>
        <v>3.369975026766308E-2</v>
      </c>
      <c r="AB253">
        <f t="shared" si="578"/>
        <v>3.1421811491098371E-2</v>
      </c>
      <c r="AC253">
        <f t="shared" si="578"/>
        <v>2.9297850267143488E-2</v>
      </c>
      <c r="AD253">
        <f t="shared" si="578"/>
        <v>2.7317458464135008E-2</v>
      </c>
      <c r="AE253">
        <f t="shared" si="578"/>
        <v>2.5470931489353241E-2</v>
      </c>
      <c r="AF253">
        <f t="shared" si="578"/>
        <v>2.3749220733220555E-2</v>
      </c>
      <c r="AG253">
        <f t="shared" si="578"/>
        <v>2.2143889228039958E-2</v>
      </c>
      <c r="AH253">
        <f t="shared" si="578"/>
        <v>2.0647070303986739E-2</v>
      </c>
      <c r="AI253">
        <f t="shared" si="578"/>
        <v>1.9251429039753399E-2</v>
      </c>
      <c r="AJ253">
        <f t="shared" si="578"/>
        <v>1.7950126318943081E-2</v>
      </c>
      <c r="AK253">
        <f t="shared" si="578"/>
        <v>1.6736785316075444E-2</v>
      </c>
      <c r="AL253">
        <f t="shared" si="578"/>
        <v>1.5605460247975142E-2</v>
      </c>
      <c r="AM253">
        <f t="shared" si="578"/>
        <v>1.455060723741404E-2</v>
      </c>
      <c r="AN253">
        <f t="shared" si="578"/>
        <v>1.3567057146229137E-2</v>
      </c>
      <c r="AO253">
        <f t="shared" si="551"/>
        <v>1.3567057146229137E-2</v>
      </c>
      <c r="AP253">
        <f t="shared" ref="AP253:BH253" si="582">AO253</f>
        <v>1.3567057146229137E-2</v>
      </c>
      <c r="AQ253">
        <f t="shared" si="582"/>
        <v>1.3567057146229137E-2</v>
      </c>
      <c r="AR253">
        <f t="shared" si="582"/>
        <v>1.3567057146229137E-2</v>
      </c>
      <c r="AS253">
        <f t="shared" si="582"/>
        <v>1.3567057146229137E-2</v>
      </c>
      <c r="AT253">
        <f t="shared" si="582"/>
        <v>1.3567057146229137E-2</v>
      </c>
      <c r="AU253">
        <f t="shared" si="582"/>
        <v>1.3567057146229137E-2</v>
      </c>
      <c r="AV253">
        <f t="shared" si="582"/>
        <v>1.3567057146229137E-2</v>
      </c>
      <c r="AW253">
        <f t="shared" si="582"/>
        <v>1.3567057146229137E-2</v>
      </c>
      <c r="AX253">
        <f t="shared" si="582"/>
        <v>1.3567057146229137E-2</v>
      </c>
      <c r="AY253">
        <f t="shared" si="582"/>
        <v>1.3567057146229137E-2</v>
      </c>
      <c r="AZ253">
        <f t="shared" si="582"/>
        <v>1.3567057146229137E-2</v>
      </c>
      <c r="BA253">
        <f t="shared" si="582"/>
        <v>1.3567057146229137E-2</v>
      </c>
      <c r="BB253">
        <f t="shared" si="582"/>
        <v>1.3567057146229137E-2</v>
      </c>
      <c r="BC253">
        <f t="shared" si="582"/>
        <v>1.3567057146229137E-2</v>
      </c>
      <c r="BD253">
        <f t="shared" si="582"/>
        <v>1.3567057146229137E-2</v>
      </c>
      <c r="BE253">
        <f t="shared" si="582"/>
        <v>1.3567057146229137E-2</v>
      </c>
      <c r="BF253">
        <f t="shared" si="582"/>
        <v>1.3567057146229137E-2</v>
      </c>
      <c r="BG253">
        <f t="shared" si="582"/>
        <v>1.3567057146229137E-2</v>
      </c>
      <c r="BH253">
        <f t="shared" si="582"/>
        <v>1.3567057146229137E-2</v>
      </c>
      <c r="BK253">
        <f t="shared" si="580"/>
        <v>4.1725533280729317E-2</v>
      </c>
      <c r="BL253">
        <f t="shared" si="523"/>
        <v>3.8763020417797535E-2</v>
      </c>
      <c r="BM253">
        <f t="shared" si="524"/>
        <v>1.3567057146229137E-2</v>
      </c>
      <c r="BN253">
        <f>INDEX($N$7:$N$30,MATCH(BP253,$H$7:$H$30,0))</f>
        <v>7.1000000000000008E-2</v>
      </c>
      <c r="BO253">
        <f t="shared" si="492"/>
        <v>0.65</v>
      </c>
      <c r="BP253" t="str">
        <f t="shared" si="519"/>
        <v>-LV-Total</v>
      </c>
    </row>
    <row r="254" spans="1:68" hidden="1" x14ac:dyDescent="0.25">
      <c r="A254" t="str">
        <f t="shared" si="517"/>
        <v>freight-HT-BEV</v>
      </c>
      <c r="B254" s="1">
        <v>220</v>
      </c>
      <c r="C254" t="s">
        <v>8</v>
      </c>
      <c r="D254" t="s">
        <v>36</v>
      </c>
      <c r="E254" t="s">
        <v>39</v>
      </c>
      <c r="F254" t="s">
        <v>29</v>
      </c>
      <c r="G254">
        <v>8.1271136888768595E-4</v>
      </c>
      <c r="H254">
        <f t="shared" ref="H254:Y254" si="583">IF(G254=0,0.0000001,$G254)*((INDEX($P$7:$P$29,MATCH($A254,$H$7:$H$29,0))/($G254+0.00001))^((H$33-$G$33)/($Y$33-$G$33)))</f>
        <v>9.3368495948986229E-4</v>
      </c>
      <c r="I254">
        <f t="shared" si="583"/>
        <v>1.0726656928285953E-3</v>
      </c>
      <c r="J254">
        <f t="shared" si="583"/>
        <v>1.232333965409607E-3</v>
      </c>
      <c r="K254">
        <f t="shared" si="583"/>
        <v>1.4157691557166602E-3</v>
      </c>
      <c r="L254">
        <f t="shared" si="583"/>
        <v>1.6265090134170205E-3</v>
      </c>
      <c r="M254">
        <f t="shared" si="583"/>
        <v>1.8686178887600113E-3</v>
      </c>
      <c r="N254">
        <f t="shared" si="583"/>
        <v>2.1467651180477523E-3</v>
      </c>
      <c r="O254">
        <f t="shared" si="583"/>
        <v>2.4663150769282105E-3</v>
      </c>
      <c r="P254">
        <f t="shared" si="583"/>
        <v>2.833430638287511E-3</v>
      </c>
      <c r="Q254">
        <f t="shared" si="583"/>
        <v>3.2551920300408809E-3</v>
      </c>
      <c r="R254">
        <f t="shared" si="583"/>
        <v>3.7397333851256452E-3</v>
      </c>
      <c r="S254">
        <f t="shared" si="583"/>
        <v>4.2963996172132642E-3</v>
      </c>
      <c r="T254">
        <f t="shared" si="583"/>
        <v>4.9359266476613059E-3</v>
      </c>
      <c r="U254">
        <f t="shared" si="583"/>
        <v>5.6706484595805779E-3</v>
      </c>
      <c r="V254">
        <f t="shared" si="583"/>
        <v>6.5147349722831762E-3</v>
      </c>
      <c r="W254">
        <f t="shared" si="583"/>
        <v>7.4844653237821478E-3</v>
      </c>
      <c r="X254">
        <f t="shared" si="583"/>
        <v>8.5985418318967194E-3</v>
      </c>
      <c r="Y254">
        <f t="shared" si="583"/>
        <v>9.8784506890488202E-3</v>
      </c>
      <c r="Z254">
        <f t="shared" ref="Z254:AN254" si="584">IF(Y254=0,0.0000001,$Y254)*((INDEX($Q$7:$Q$29,MATCH($A254,$H$7:$H$28,0))/IF(Y254=0,0.0000001,$Y254))^((Z$33-$Y$33)/($AN$33-$Y$33)))</f>
        <v>1.1842652824071861E-2</v>
      </c>
      <c r="AA254">
        <f t="shared" si="584"/>
        <v>1.419741114535052E-2</v>
      </c>
      <c r="AB254">
        <f t="shared" si="584"/>
        <v>1.7020382698411194E-2</v>
      </c>
      <c r="AC254">
        <f t="shared" si="584"/>
        <v>2.0404665627736376E-2</v>
      </c>
      <c r="AD254">
        <f t="shared" si="584"/>
        <v>2.4461869439550938E-2</v>
      </c>
      <c r="AE254">
        <f t="shared" si="584"/>
        <v>2.9325795746647509E-2</v>
      </c>
      <c r="AF254">
        <f t="shared" si="584"/>
        <v>3.5156850881707467E-2</v>
      </c>
      <c r="AG254">
        <f t="shared" si="584"/>
        <v>4.2147335901700583E-2</v>
      </c>
      <c r="AH254">
        <f t="shared" si="584"/>
        <v>5.0527788441229841E-2</v>
      </c>
      <c r="AI254">
        <f t="shared" si="584"/>
        <v>6.0574585561377479E-2</v>
      </c>
      <c r="AJ254">
        <f t="shared" si="584"/>
        <v>7.2619058326696295E-2</v>
      </c>
      <c r="AK254">
        <f t="shared" si="584"/>
        <v>8.7058418697932224E-2</v>
      </c>
      <c r="AL254">
        <f t="shared" si="584"/>
        <v>0.10436885909601798</v>
      </c>
      <c r="AM254">
        <f t="shared" si="584"/>
        <v>0.12512125664491505</v>
      </c>
      <c r="AN254">
        <f t="shared" si="584"/>
        <v>0.15</v>
      </c>
      <c r="AO254">
        <f t="shared" ref="AO254:BH254" si="585">IF(AN254=0,0.0000001,$G254)*((INDEX($N$7:$N$29,MATCH($A254,$H$7:$H$29,0))/($G254+0.00001))^((AO$33-$G$33)/($Y$33-$G$33)))</f>
        <v>0.3369189944536678</v>
      </c>
      <c r="AP254">
        <f t="shared" si="585"/>
        <v>0.40226607901960204</v>
      </c>
      <c r="AQ254">
        <f t="shared" si="585"/>
        <v>0.48028754980763594</v>
      </c>
      <c r="AR254">
        <f t="shared" si="585"/>
        <v>0.57344166593023038</v>
      </c>
      <c r="AS254">
        <f t="shared" si="585"/>
        <v>0.68466347786142467</v>
      </c>
      <c r="AT254">
        <f t="shared" si="585"/>
        <v>0.81745730345017331</v>
      </c>
      <c r="AU254">
        <f t="shared" si="585"/>
        <v>0.97600714010815059</v>
      </c>
      <c r="AV254">
        <f t="shared" si="585"/>
        <v>1.1653084919806505</v>
      </c>
      <c r="AW254">
        <f t="shared" si="585"/>
        <v>1.3913257656411673</v>
      </c>
      <c r="AX254">
        <f t="shared" si="585"/>
        <v>1.6611801934496861</v>
      </c>
      <c r="AY254">
        <f t="shared" si="585"/>
        <v>1.9833742055641903</v>
      </c>
      <c r="AZ254">
        <f t="shared" si="585"/>
        <v>2.3680593199996673</v>
      </c>
      <c r="BA254">
        <f t="shared" si="585"/>
        <v>2.8273559912725195</v>
      </c>
      <c r="BB254">
        <f t="shared" si="585"/>
        <v>3.375735495251754</v>
      </c>
      <c r="BC254">
        <f t="shared" si="585"/>
        <v>4.0304758824422917</v>
      </c>
      <c r="BD254">
        <f t="shared" si="585"/>
        <v>4.8122063656345526</v>
      </c>
      <c r="BE254">
        <f t="shared" si="585"/>
        <v>5.7455572941975621</v>
      </c>
      <c r="BF254">
        <f t="shared" si="585"/>
        <v>6.859936194060916</v>
      </c>
      <c r="BG254">
        <f t="shared" si="585"/>
        <v>8.1904543244415269</v>
      </c>
      <c r="BH254">
        <f t="shared" si="585"/>
        <v>9.779032944773089</v>
      </c>
      <c r="BK254">
        <f t="shared" si="580"/>
        <v>1.4157691557166602E-3</v>
      </c>
      <c r="BL254">
        <f t="shared" si="523"/>
        <v>1.3860380034466102E-3</v>
      </c>
      <c r="BM254">
        <f t="shared" si="524"/>
        <v>8.3162280206796615E-4</v>
      </c>
      <c r="BN254">
        <f>INDEX($N$7:$N$30,MATCH(BP254,$H$7:$H$30,0))</f>
        <v>2.1000000000000001E-2</v>
      </c>
      <c r="BO254">
        <f t="shared" si="492"/>
        <v>0.4</v>
      </c>
      <c r="BP254" t="str">
        <f t="shared" si="519"/>
        <v>-HT-Total</v>
      </c>
    </row>
    <row r="255" spans="1:68" hidden="1" x14ac:dyDescent="0.25">
      <c r="A255" t="str">
        <f t="shared" si="517"/>
        <v>freight-HT-CNG</v>
      </c>
      <c r="B255" s="1">
        <v>221</v>
      </c>
      <c r="C255" t="s">
        <v>8</v>
      </c>
      <c r="D255" t="s">
        <v>36</v>
      </c>
      <c r="E255" t="s">
        <v>39</v>
      </c>
      <c r="F255" t="s">
        <v>45</v>
      </c>
      <c r="G255">
        <v>9.5147752791951926E-3</v>
      </c>
      <c r="H255">
        <v>1.349560122027608E-2</v>
      </c>
      <c r="I255">
        <v>1.7458875511393541E-2</v>
      </c>
      <c r="J255">
        <v>2.1404713976294319E-2</v>
      </c>
      <c r="K255">
        <v>2.3743383948065289E-2</v>
      </c>
      <c r="L255">
        <v>2.6080315042928549E-2</v>
      </c>
      <c r="M255">
        <f t="shared" ref="M255:Y256" si="586">($K255*(($BL255/($K255))^((M$33-$K$33)/($BL$33-$K$33))))</f>
        <v>2.3709318554109824E-2</v>
      </c>
      <c r="N255">
        <f t="shared" si="586"/>
        <v>2.3692304189534292E-2</v>
      </c>
      <c r="O255">
        <f t="shared" si="586"/>
        <v>2.367530203486691E-2</v>
      </c>
      <c r="P255">
        <f t="shared" si="586"/>
        <v>2.3658312081345563E-2</v>
      </c>
      <c r="Q255">
        <f t="shared" si="586"/>
        <v>2.3641334320214421E-2</v>
      </c>
      <c r="R255">
        <f t="shared" si="586"/>
        <v>2.3624368742723941E-2</v>
      </c>
      <c r="S255">
        <f t="shared" si="586"/>
        <v>2.3607415340130854E-2</v>
      </c>
      <c r="T255">
        <f t="shared" si="586"/>
        <v>2.3590474103698168E-2</v>
      </c>
      <c r="U255">
        <f t="shared" si="586"/>
        <v>2.357354502469516E-2</v>
      </c>
      <c r="V255">
        <f t="shared" si="586"/>
        <v>2.3556628094397371E-2</v>
      </c>
      <c r="W255">
        <f t="shared" si="586"/>
        <v>2.3539723304086605E-2</v>
      </c>
      <c r="X255">
        <f t="shared" si="586"/>
        <v>2.3522830645050924E-2</v>
      </c>
      <c r="Y255">
        <f t="shared" si="586"/>
        <v>2.3505950108584635E-2</v>
      </c>
      <c r="Z255">
        <f t="shared" ref="Z255:AN256" si="587">($Y255*(($BM255/($Y255))^((Z$33-$Y$33)/($BM$33-$Y$33))))</f>
        <v>2.3252647346374871E-2</v>
      </c>
      <c r="AA255">
        <f t="shared" si="587"/>
        <v>2.3002074203220996E-2</v>
      </c>
      <c r="AB255">
        <f t="shared" si="587"/>
        <v>2.2754201264441044E-2</v>
      </c>
      <c r="AC255">
        <f t="shared" si="587"/>
        <v>2.2508999432328976E-2</v>
      </c>
      <c r="AD255">
        <f t="shared" si="587"/>
        <v>2.2266439922738909E-2</v>
      </c>
      <c r="AE255">
        <f t="shared" si="587"/>
        <v>2.2026494261706143E-2</v>
      </c>
      <c r="AF255">
        <f t="shared" si="587"/>
        <v>2.178913428210464E-2</v>
      </c>
      <c r="AG255">
        <f t="shared" si="587"/>
        <v>2.1554332120340462E-2</v>
      </c>
      <c r="AH255">
        <f t="shared" si="587"/>
        <v>2.1322060213080907E-2</v>
      </c>
      <c r="AI255">
        <f t="shared" si="587"/>
        <v>2.1092291294018847E-2</v>
      </c>
      <c r="AJ255">
        <f t="shared" si="587"/>
        <v>2.0864998390671931E-2</v>
      </c>
      <c r="AK255">
        <f t="shared" si="587"/>
        <v>2.0640154821216332E-2</v>
      </c>
      <c r="AL255">
        <f t="shared" si="587"/>
        <v>2.0417734191354536E-2</v>
      </c>
      <c r="AM255">
        <f t="shared" si="587"/>
        <v>2.0197710391216973E-2</v>
      </c>
      <c r="AN255">
        <f t="shared" si="587"/>
        <v>1.998005759229694E-2</v>
      </c>
      <c r="AO255">
        <f t="shared" ref="AO255:BH255" si="588">AN255</f>
        <v>1.998005759229694E-2</v>
      </c>
      <c r="AP255">
        <f t="shared" si="588"/>
        <v>1.998005759229694E-2</v>
      </c>
      <c r="AQ255">
        <f t="shared" si="588"/>
        <v>1.998005759229694E-2</v>
      </c>
      <c r="AR255">
        <f t="shared" si="588"/>
        <v>1.998005759229694E-2</v>
      </c>
      <c r="AS255">
        <f t="shared" si="588"/>
        <v>1.998005759229694E-2</v>
      </c>
      <c r="AT255">
        <f t="shared" si="588"/>
        <v>1.998005759229694E-2</v>
      </c>
      <c r="AU255">
        <f t="shared" si="588"/>
        <v>1.998005759229694E-2</v>
      </c>
      <c r="AV255">
        <f t="shared" si="588"/>
        <v>1.998005759229694E-2</v>
      </c>
      <c r="AW255">
        <f t="shared" si="588"/>
        <v>1.998005759229694E-2</v>
      </c>
      <c r="AX255">
        <f t="shared" si="588"/>
        <v>1.998005759229694E-2</v>
      </c>
      <c r="AY255">
        <f t="shared" si="588"/>
        <v>1.998005759229694E-2</v>
      </c>
      <c r="AZ255">
        <f t="shared" si="588"/>
        <v>1.998005759229694E-2</v>
      </c>
      <c r="BA255">
        <f t="shared" si="588"/>
        <v>1.998005759229694E-2</v>
      </c>
      <c r="BB255">
        <f t="shared" si="588"/>
        <v>1.998005759229694E-2</v>
      </c>
      <c r="BC255">
        <f t="shared" si="588"/>
        <v>1.998005759229694E-2</v>
      </c>
      <c r="BD255">
        <f t="shared" si="588"/>
        <v>1.998005759229694E-2</v>
      </c>
      <c r="BE255">
        <f t="shared" si="588"/>
        <v>1.998005759229694E-2</v>
      </c>
      <c r="BF255">
        <f t="shared" si="588"/>
        <v>1.998005759229694E-2</v>
      </c>
      <c r="BG255">
        <f t="shared" si="588"/>
        <v>1.998005759229694E-2</v>
      </c>
      <c r="BH255">
        <f t="shared" si="588"/>
        <v>1.998005759229694E-2</v>
      </c>
      <c r="BK255">
        <f t="shared" si="580"/>
        <v>2.3743383948065289E-2</v>
      </c>
      <c r="BL255">
        <f t="shared" si="523"/>
        <v>2.3505950108584635E-2</v>
      </c>
      <c r="BM255">
        <f t="shared" si="524"/>
        <v>1.998005759229694E-2</v>
      </c>
      <c r="BN255">
        <f>INDEX($P$7:$P$30,MATCH(BP255,$H$7:$H$30,0))</f>
        <v>0.01</v>
      </c>
      <c r="BO255">
        <f>INDEX($Q$7:$Q$30,MATCH(BP255,$H$7:$H$30,0))</f>
        <v>0.15</v>
      </c>
      <c r="BP255" t="str">
        <f t="shared" si="519"/>
        <v>-HT-Total</v>
      </c>
    </row>
    <row r="256" spans="1:68" hidden="1" x14ac:dyDescent="0.25">
      <c r="A256" t="str">
        <f t="shared" si="517"/>
        <v>freight-HT-D</v>
      </c>
      <c r="B256" s="1">
        <v>222</v>
      </c>
      <c r="C256" t="s">
        <v>8</v>
      </c>
      <c r="D256" t="s">
        <v>36</v>
      </c>
      <c r="E256" t="s">
        <v>39</v>
      </c>
      <c r="F256" t="s">
        <v>46</v>
      </c>
      <c r="G256">
        <v>0.88852372024017945</v>
      </c>
      <c r="H256">
        <v>0.88133355607577302</v>
      </c>
      <c r="I256">
        <v>0.87417509368543589</v>
      </c>
      <c r="J256">
        <v>0.86704812386842323</v>
      </c>
      <c r="K256">
        <v>0.86166720594377133</v>
      </c>
      <c r="L256">
        <v>0.85629028890596326</v>
      </c>
      <c r="M256">
        <f t="shared" si="586"/>
        <v>0.86043094438589129</v>
      </c>
      <c r="N256">
        <f t="shared" si="586"/>
        <v>0.85981347890511661</v>
      </c>
      <c r="O256">
        <f t="shared" si="586"/>
        <v>0.8591964565320922</v>
      </c>
      <c r="P256">
        <f t="shared" si="586"/>
        <v>0.85857987694883331</v>
      </c>
      <c r="Q256">
        <f t="shared" si="586"/>
        <v>0.85796373983758367</v>
      </c>
      <c r="R256">
        <f t="shared" si="586"/>
        <v>0.85734804488081517</v>
      </c>
      <c r="S256">
        <f t="shared" si="586"/>
        <v>0.85673279176122696</v>
      </c>
      <c r="T256">
        <f t="shared" si="586"/>
        <v>0.85611798016174667</v>
      </c>
      <c r="U256">
        <f t="shared" si="586"/>
        <v>0.85550360976552886</v>
      </c>
      <c r="V256">
        <f t="shared" si="586"/>
        <v>0.8548896802559558</v>
      </c>
      <c r="W256">
        <f t="shared" si="586"/>
        <v>0.85427619131663679</v>
      </c>
      <c r="X256">
        <f t="shared" si="586"/>
        <v>0.8536631426314083</v>
      </c>
      <c r="Y256">
        <f t="shared" si="586"/>
        <v>0.85305053388433361</v>
      </c>
      <c r="Z256">
        <f t="shared" si="587"/>
        <v>0.84385796538404989</v>
      </c>
      <c r="AA256">
        <f t="shared" si="587"/>
        <v>0.83476445703586266</v>
      </c>
      <c r="AB256">
        <f t="shared" si="587"/>
        <v>0.82576894135643075</v>
      </c>
      <c r="AC256">
        <f t="shared" si="587"/>
        <v>0.81687036236573396</v>
      </c>
      <c r="AD256">
        <f t="shared" si="587"/>
        <v>0.80806767546311176</v>
      </c>
      <c r="AE256">
        <f t="shared" si="587"/>
        <v>0.79935984730463727</v>
      </c>
      <c r="AF256">
        <f t="shared" si="587"/>
        <v>0.79074585568181455</v>
      </c>
      <c r="AG256">
        <f t="shared" si="587"/>
        <v>0.78222468940158085</v>
      </c>
      <c r="AH256">
        <f t="shared" si="587"/>
        <v>0.77379534816760398</v>
      </c>
      <c r="AI256">
        <f t="shared" si="587"/>
        <v>0.76545684246285761</v>
      </c>
      <c r="AJ256">
        <f t="shared" si="587"/>
        <v>0.75720819343346168</v>
      </c>
      <c r="AK256">
        <f t="shared" si="587"/>
        <v>0.74904843277377609</v>
      </c>
      <c r="AL256">
        <f t="shared" si="587"/>
        <v>0.74097660261273113</v>
      </c>
      <c r="AM256">
        <f t="shared" si="587"/>
        <v>0.73299175540138339</v>
      </c>
      <c r="AN256">
        <f t="shared" si="587"/>
        <v>0.72509295380168359</v>
      </c>
      <c r="AO256">
        <f t="shared" ref="AO256:BH256" si="589">AN256</f>
        <v>0.72509295380168359</v>
      </c>
      <c r="AP256">
        <f t="shared" si="589"/>
        <v>0.72509295380168359</v>
      </c>
      <c r="AQ256">
        <f t="shared" si="589"/>
        <v>0.72509295380168359</v>
      </c>
      <c r="AR256">
        <f t="shared" si="589"/>
        <v>0.72509295380168359</v>
      </c>
      <c r="AS256">
        <f t="shared" si="589"/>
        <v>0.72509295380168359</v>
      </c>
      <c r="AT256">
        <f t="shared" si="589"/>
        <v>0.72509295380168359</v>
      </c>
      <c r="AU256">
        <f t="shared" si="589"/>
        <v>0.72509295380168359</v>
      </c>
      <c r="AV256">
        <f t="shared" si="589"/>
        <v>0.72509295380168359</v>
      </c>
      <c r="AW256">
        <f t="shared" si="589"/>
        <v>0.72509295380168359</v>
      </c>
      <c r="AX256">
        <f t="shared" si="589"/>
        <v>0.72509295380168359</v>
      </c>
      <c r="AY256">
        <f t="shared" si="589"/>
        <v>0.72509295380168359</v>
      </c>
      <c r="AZ256">
        <f t="shared" si="589"/>
        <v>0.72509295380168359</v>
      </c>
      <c r="BA256">
        <f t="shared" si="589"/>
        <v>0.72509295380168359</v>
      </c>
      <c r="BB256">
        <f t="shared" si="589"/>
        <v>0.72509295380168359</v>
      </c>
      <c r="BC256">
        <f t="shared" si="589"/>
        <v>0.72509295380168359</v>
      </c>
      <c r="BD256">
        <f t="shared" si="589"/>
        <v>0.72509295380168359</v>
      </c>
      <c r="BE256">
        <f t="shared" si="589"/>
        <v>0.72509295380168359</v>
      </c>
      <c r="BF256">
        <f t="shared" si="589"/>
        <v>0.72509295380168359</v>
      </c>
      <c r="BG256">
        <f t="shared" si="589"/>
        <v>0.72509295380168359</v>
      </c>
      <c r="BH256">
        <f t="shared" si="589"/>
        <v>0.72509295380168359</v>
      </c>
      <c r="BK256">
        <f t="shared" si="580"/>
        <v>0.86166720594377133</v>
      </c>
      <c r="BL256">
        <f t="shared" si="523"/>
        <v>0.85305053388433361</v>
      </c>
      <c r="BM256">
        <f t="shared" si="524"/>
        <v>0.72509295380168359</v>
      </c>
      <c r="BN256">
        <f>INDEX($P$7:$P$30,MATCH(BP256,$H$7:$H$30,0))</f>
        <v>0.01</v>
      </c>
      <c r="BO256">
        <f>INDEX($Q$7:$Q$30,MATCH(BP256,$H$7:$H$30,0))</f>
        <v>0.15</v>
      </c>
      <c r="BP256" t="str">
        <f t="shared" si="519"/>
        <v>-HT-Total</v>
      </c>
    </row>
    <row r="257" spans="1:68" hidden="1" x14ac:dyDescent="0.25">
      <c r="A257" t="str">
        <f t="shared" si="517"/>
        <v>freight-HT-FCEV</v>
      </c>
      <c r="B257" s="1">
        <v>223</v>
      </c>
      <c r="C257" t="s">
        <v>8</v>
      </c>
      <c r="D257" t="s">
        <v>36</v>
      </c>
      <c r="E257" t="s">
        <v>39</v>
      </c>
      <c r="F257" t="s">
        <v>30</v>
      </c>
      <c r="G257">
        <v>0</v>
      </c>
      <c r="H257">
        <f t="shared" ref="H257:Y257" si="590">IF(G257=0,0.0000001,$G257)*((INDEX($P$7:$P$29,MATCH($A257,$H$7:$H$29,0))/($G257+0.00001))^((H$33-$G$33)/($Y$33-$G$33)))</f>
        <v>0</v>
      </c>
      <c r="I257">
        <f t="shared" si="590"/>
        <v>0</v>
      </c>
      <c r="J257">
        <f t="shared" si="590"/>
        <v>0</v>
      </c>
      <c r="K257">
        <f t="shared" si="590"/>
        <v>0</v>
      </c>
      <c r="L257">
        <f t="shared" si="590"/>
        <v>0</v>
      </c>
      <c r="M257">
        <f t="shared" si="590"/>
        <v>0</v>
      </c>
      <c r="N257">
        <f t="shared" si="590"/>
        <v>0</v>
      </c>
      <c r="O257">
        <f t="shared" si="590"/>
        <v>0</v>
      </c>
      <c r="P257">
        <f t="shared" si="590"/>
        <v>0</v>
      </c>
      <c r="Q257">
        <f t="shared" si="590"/>
        <v>0</v>
      </c>
      <c r="R257">
        <f t="shared" si="590"/>
        <v>0</v>
      </c>
      <c r="S257">
        <f t="shared" si="590"/>
        <v>0</v>
      </c>
      <c r="T257">
        <f t="shared" si="590"/>
        <v>0</v>
      </c>
      <c r="U257">
        <f t="shared" si="590"/>
        <v>0</v>
      </c>
      <c r="V257">
        <f t="shared" si="590"/>
        <v>0</v>
      </c>
      <c r="W257">
        <f t="shared" si="590"/>
        <v>0</v>
      </c>
      <c r="X257">
        <f t="shared" si="590"/>
        <v>0</v>
      </c>
      <c r="Y257">
        <f t="shared" si="590"/>
        <v>0</v>
      </c>
      <c r="Z257">
        <f t="shared" ref="Z257:AN257" si="591">IF(Y257=0,0.0000001,$Y257)*((INDEX($Q$7:$Q$29,MATCH($A257,$H$7:$H$28,0))/IF(Y257=0,0.0000001,$Y257))^((Z$33-$Y$33)/($AN$33-$Y$33)))</f>
        <v>0</v>
      </c>
      <c r="AA257">
        <f t="shared" si="591"/>
        <v>0</v>
      </c>
      <c r="AB257">
        <f t="shared" si="591"/>
        <v>0</v>
      </c>
      <c r="AC257">
        <f t="shared" si="591"/>
        <v>0</v>
      </c>
      <c r="AD257">
        <f t="shared" si="591"/>
        <v>0</v>
      </c>
      <c r="AE257">
        <f t="shared" si="591"/>
        <v>0</v>
      </c>
      <c r="AF257">
        <f t="shared" si="591"/>
        <v>0</v>
      </c>
      <c r="AG257">
        <f t="shared" si="591"/>
        <v>0</v>
      </c>
      <c r="AH257">
        <f t="shared" si="591"/>
        <v>0</v>
      </c>
      <c r="AI257">
        <f t="shared" si="591"/>
        <v>0</v>
      </c>
      <c r="AJ257">
        <f t="shared" si="591"/>
        <v>0</v>
      </c>
      <c r="AK257">
        <f t="shared" si="591"/>
        <v>0</v>
      </c>
      <c r="AL257">
        <f t="shared" si="591"/>
        <v>0</v>
      </c>
      <c r="AM257">
        <f t="shared" si="591"/>
        <v>0</v>
      </c>
      <c r="AN257">
        <f t="shared" si="591"/>
        <v>0</v>
      </c>
      <c r="AO257">
        <f t="shared" ref="AO257:BH257" si="592">IF(AN257=0,0.0000001,$G257)*((INDEX($N$7:$N$29,MATCH($A257,$H$7:$H$29,0))/($G257+0.00001))^((AO$33-$G$33)/($Y$33-$G$33)))</f>
        <v>5.9948425031894185E-4</v>
      </c>
      <c r="AP257">
        <f t="shared" si="592"/>
        <v>0</v>
      </c>
      <c r="AQ257">
        <f t="shared" si="592"/>
        <v>1E-3</v>
      </c>
      <c r="AR257">
        <f t="shared" si="592"/>
        <v>0</v>
      </c>
      <c r="AS257">
        <f t="shared" si="592"/>
        <v>1.6681005372000592E-3</v>
      </c>
      <c r="AT257">
        <f t="shared" si="592"/>
        <v>0</v>
      </c>
      <c r="AU257">
        <f t="shared" si="592"/>
        <v>2.7825594022071291E-3</v>
      </c>
      <c r="AV257">
        <f t="shared" si="592"/>
        <v>0</v>
      </c>
      <c r="AW257">
        <f t="shared" si="592"/>
        <v>4.6415888336127833E-3</v>
      </c>
      <c r="AX257">
        <f t="shared" si="592"/>
        <v>0</v>
      </c>
      <c r="AY257">
        <f t="shared" si="592"/>
        <v>7.7426368268112885E-3</v>
      </c>
      <c r="AZ257">
        <f t="shared" si="592"/>
        <v>0</v>
      </c>
      <c r="BA257">
        <f t="shared" si="592"/>
        <v>1.2915496650148838E-2</v>
      </c>
      <c r="BB257">
        <f t="shared" si="592"/>
        <v>0</v>
      </c>
      <c r="BC257">
        <f t="shared" si="592"/>
        <v>2.154434690031886E-2</v>
      </c>
      <c r="BD257">
        <f t="shared" si="592"/>
        <v>0</v>
      </c>
      <c r="BE257">
        <f t="shared" si="592"/>
        <v>3.5938136638046292E-2</v>
      </c>
      <c r="BF257">
        <f t="shared" si="592"/>
        <v>0</v>
      </c>
      <c r="BG257">
        <f t="shared" si="592"/>
        <v>5.9948425031894209E-2</v>
      </c>
      <c r="BH257">
        <f t="shared" si="592"/>
        <v>0</v>
      </c>
      <c r="BK257">
        <f>G257</f>
        <v>0</v>
      </c>
      <c r="BL257">
        <f t="shared" si="523"/>
        <v>0</v>
      </c>
      <c r="BM257">
        <f t="shared" si="524"/>
        <v>0</v>
      </c>
      <c r="BN257">
        <f>INDEX($N$7:$N$30,MATCH(BP257,$H$7:$H$30,0))</f>
        <v>2.1000000000000001E-2</v>
      </c>
      <c r="BO257">
        <f>INDEX($M$7:$M$30,MATCH(BP257,$H$7:$H$30,0))</f>
        <v>0.4</v>
      </c>
      <c r="BP257" t="str">
        <f t="shared" si="519"/>
        <v>-HT-Total</v>
      </c>
    </row>
    <row r="258" spans="1:68" hidden="1" x14ac:dyDescent="0.25">
      <c r="A258" t="str">
        <f t="shared" si="517"/>
        <v>freight-HT-G</v>
      </c>
      <c r="B258" s="1">
        <v>224</v>
      </c>
      <c r="C258" t="s">
        <v>8</v>
      </c>
      <c r="D258" t="s">
        <v>36</v>
      </c>
      <c r="E258" t="s">
        <v>39</v>
      </c>
      <c r="F258" t="s">
        <v>47</v>
      </c>
      <c r="G258">
        <v>9.8363706255429659E-2</v>
      </c>
      <c r="H258">
        <v>0.10003441175288121</v>
      </c>
      <c r="I258">
        <v>0.1016977510307298</v>
      </c>
      <c r="J258">
        <v>0.10335377269883</v>
      </c>
      <c r="K258">
        <v>0.1051277367138258</v>
      </c>
      <c r="L258">
        <v>0.10690038172909171</v>
      </c>
      <c r="M258">
        <f t="shared" ref="M258:Y260" si="593">($K258*(($BL258/($K258))^((M$33-$K$33)/($BL$33-$K$33))))</f>
        <v>0.10497690658048693</v>
      </c>
      <c r="N258">
        <f t="shared" si="593"/>
        <v>0.10490157268354273</v>
      </c>
      <c r="O258">
        <f t="shared" si="593"/>
        <v>0.10482629284797466</v>
      </c>
      <c r="P258">
        <f t="shared" si="593"/>
        <v>0.10475106703498696</v>
      </c>
      <c r="Q258">
        <f t="shared" si="593"/>
        <v>0.10467589520581178</v>
      </c>
      <c r="R258">
        <f t="shared" si="593"/>
        <v>0.10460077732170905</v>
      </c>
      <c r="S258">
        <f t="shared" si="593"/>
        <v>0.10452571334396654</v>
      </c>
      <c r="T258">
        <f t="shared" si="593"/>
        <v>0.10445070323389975</v>
      </c>
      <c r="U258">
        <f t="shared" si="593"/>
        <v>0.10437574695285201</v>
      </c>
      <c r="V258">
        <f t="shared" si="593"/>
        <v>0.10430084446219431</v>
      </c>
      <c r="W258">
        <f t="shared" si="593"/>
        <v>0.10422599572332542</v>
      </c>
      <c r="X258">
        <f t="shared" si="593"/>
        <v>0.10415120069767178</v>
      </c>
      <c r="Y258">
        <f t="shared" si="593"/>
        <v>0.10407645934668755</v>
      </c>
      <c r="Z258">
        <f t="shared" ref="Z258:AN260" si="594">($Y258*(($BM258/($Y258))^((Z$33-$Y$33)/($BM$33-$Y$33))))</f>
        <v>0.10295491971473283</v>
      </c>
      <c r="AA258">
        <f t="shared" si="594"/>
        <v>0.1018454659199976</v>
      </c>
      <c r="AB258">
        <f t="shared" si="594"/>
        <v>0.10074796772414063</v>
      </c>
      <c r="AC258">
        <f t="shared" si="594"/>
        <v>9.9662296292283681E-2</v>
      </c>
      <c r="AD258">
        <f t="shared" si="594"/>
        <v>9.8588324177887696E-2</v>
      </c>
      <c r="AE258">
        <f t="shared" si="594"/>
        <v>9.7525925307791819E-2</v>
      </c>
      <c r="AF258">
        <f t="shared" si="594"/>
        <v>9.6474974967413765E-2</v>
      </c>
      <c r="AG258">
        <f t="shared" si="594"/>
        <v>9.5435349786109624E-2</v>
      </c>
      <c r="AH258">
        <f t="shared" si="594"/>
        <v>9.4406927722691394E-2</v>
      </c>
      <c r="AI258">
        <f t="shared" si="594"/>
        <v>9.3389588051100675E-2</v>
      </c>
      <c r="AJ258">
        <f t="shared" si="594"/>
        <v>9.2383211346236657E-2</v>
      </c>
      <c r="AK258">
        <f t="shared" si="594"/>
        <v>9.1387679469936797E-2</v>
      </c>
      <c r="AL258">
        <f t="shared" si="594"/>
        <v>9.0402875557108728E-2</v>
      </c>
      <c r="AM258">
        <f t="shared" si="594"/>
        <v>8.9428684002011455E-2</v>
      </c>
      <c r="AN258">
        <f t="shared" si="594"/>
        <v>8.8464990444684422E-2</v>
      </c>
      <c r="AO258">
        <f t="shared" ref="AO258:BH258" si="595">AN258</f>
        <v>8.8464990444684422E-2</v>
      </c>
      <c r="AP258">
        <f t="shared" si="595"/>
        <v>8.8464990444684422E-2</v>
      </c>
      <c r="AQ258">
        <f t="shared" si="595"/>
        <v>8.8464990444684422E-2</v>
      </c>
      <c r="AR258">
        <f t="shared" si="595"/>
        <v>8.8464990444684422E-2</v>
      </c>
      <c r="AS258">
        <f t="shared" si="595"/>
        <v>8.8464990444684422E-2</v>
      </c>
      <c r="AT258">
        <f t="shared" si="595"/>
        <v>8.8464990444684422E-2</v>
      </c>
      <c r="AU258">
        <f t="shared" si="595"/>
        <v>8.8464990444684422E-2</v>
      </c>
      <c r="AV258">
        <f t="shared" si="595"/>
        <v>8.8464990444684422E-2</v>
      </c>
      <c r="AW258">
        <f t="shared" si="595"/>
        <v>8.8464990444684422E-2</v>
      </c>
      <c r="AX258">
        <f t="shared" si="595"/>
        <v>8.8464990444684422E-2</v>
      </c>
      <c r="AY258">
        <f t="shared" si="595"/>
        <v>8.8464990444684422E-2</v>
      </c>
      <c r="AZ258">
        <f t="shared" si="595"/>
        <v>8.8464990444684422E-2</v>
      </c>
      <c r="BA258">
        <f t="shared" si="595"/>
        <v>8.8464990444684422E-2</v>
      </c>
      <c r="BB258">
        <f t="shared" si="595"/>
        <v>8.8464990444684422E-2</v>
      </c>
      <c r="BC258">
        <f t="shared" si="595"/>
        <v>8.8464990444684422E-2</v>
      </c>
      <c r="BD258">
        <f t="shared" si="595"/>
        <v>8.8464990444684422E-2</v>
      </c>
      <c r="BE258">
        <f t="shared" si="595"/>
        <v>8.8464990444684422E-2</v>
      </c>
      <c r="BF258">
        <f t="shared" si="595"/>
        <v>8.8464990444684422E-2</v>
      </c>
      <c r="BG258">
        <f t="shared" si="595"/>
        <v>8.8464990444684422E-2</v>
      </c>
      <c r="BH258">
        <f t="shared" si="595"/>
        <v>8.8464990444684422E-2</v>
      </c>
      <c r="BK258">
        <f t="shared" ref="BK258:BK263" si="596">K258</f>
        <v>0.1051277367138258</v>
      </c>
      <c r="BL258">
        <f t="shared" si="523"/>
        <v>0.10407645934668755</v>
      </c>
      <c r="BM258">
        <f t="shared" si="524"/>
        <v>8.8464990444684422E-2</v>
      </c>
      <c r="BN258">
        <f>INDEX($P$7:$P$30,MATCH(BP258,$H$7:$H$30,0))</f>
        <v>0.01</v>
      </c>
      <c r="BO258">
        <f>INDEX($Q$7:$Q$30,MATCH(BP258,$H$7:$H$30,0))</f>
        <v>0.15</v>
      </c>
      <c r="BP258" t="str">
        <f t="shared" si="519"/>
        <v>-HT-Total</v>
      </c>
    </row>
    <row r="259" spans="1:68" hidden="1" x14ac:dyDescent="0.25">
      <c r="A259" t="str">
        <f t="shared" si="517"/>
        <v>freight-HT-LPG</v>
      </c>
      <c r="B259" s="1">
        <v>225</v>
      </c>
      <c r="C259" t="s">
        <v>8</v>
      </c>
      <c r="D259" t="s">
        <v>36</v>
      </c>
      <c r="E259" t="s">
        <v>39</v>
      </c>
      <c r="F259" t="s">
        <v>48</v>
      </c>
      <c r="G259">
        <v>8.1271136888768595E-4</v>
      </c>
      <c r="H259">
        <v>1.2163736535031489E-3</v>
      </c>
      <c r="I259">
        <v>1.618256172002766E-3</v>
      </c>
      <c r="J259">
        <v>2.0183706691045749E-3</v>
      </c>
      <c r="K259">
        <v>2.4211440336517152E-3</v>
      </c>
      <c r="L259">
        <v>2.8236179231505981E-3</v>
      </c>
      <c r="M259">
        <f t="shared" si="593"/>
        <v>2.4176703407059385E-3</v>
      </c>
      <c r="N259">
        <f t="shared" si="593"/>
        <v>2.4159353636121705E-3</v>
      </c>
      <c r="O259">
        <f t="shared" si="593"/>
        <v>2.4142016315787666E-3</v>
      </c>
      <c r="P259">
        <f t="shared" si="593"/>
        <v>2.4124691437122435E-3</v>
      </c>
      <c r="Q259">
        <f t="shared" si="593"/>
        <v>2.410737899119757E-3</v>
      </c>
      <c r="R259">
        <f t="shared" si="593"/>
        <v>2.4090078969091037E-3</v>
      </c>
      <c r="S259">
        <f t="shared" si="593"/>
        <v>2.4072791361887226E-3</v>
      </c>
      <c r="T259">
        <f t="shared" si="593"/>
        <v>2.40555161606769E-3</v>
      </c>
      <c r="U259">
        <f t="shared" si="593"/>
        <v>2.4038253356557233E-3</v>
      </c>
      <c r="V259">
        <f t="shared" si="593"/>
        <v>2.4021002940631773E-3</v>
      </c>
      <c r="W259">
        <f t="shared" si="593"/>
        <v>2.4003764904010471E-3</v>
      </c>
      <c r="X259">
        <f t="shared" si="593"/>
        <v>2.3986539237809642E-3</v>
      </c>
      <c r="Y259">
        <f t="shared" si="593"/>
        <v>2.3969325933151978E-3</v>
      </c>
      <c r="Z259">
        <f t="shared" si="594"/>
        <v>2.3711029780938324E-3</v>
      </c>
      <c r="AA259">
        <f t="shared" si="594"/>
        <v>2.3455517057112876E-3</v>
      </c>
      <c r="AB259">
        <f t="shared" si="594"/>
        <v>2.3202757767138244E-3</v>
      </c>
      <c r="AC259">
        <f t="shared" si="594"/>
        <v>2.2952722239701568E-3</v>
      </c>
      <c r="AD259">
        <f t="shared" si="594"/>
        <v>2.2705381123231381E-3</v>
      </c>
      <c r="AE259">
        <f t="shared" si="594"/>
        <v>2.2460705382452051E-3</v>
      </c>
      <c r="AF259">
        <f t="shared" si="594"/>
        <v>2.2218666294975347E-3</v>
      </c>
      <c r="AG259">
        <f t="shared" si="594"/>
        <v>2.1979235447928719E-3</v>
      </c>
      <c r="AH259">
        <f t="shared" si="594"/>
        <v>2.1742384734619929E-3</v>
      </c>
      <c r="AI259">
        <f t="shared" si="594"/>
        <v>2.1508086351237619E-3</v>
      </c>
      <c r="AJ259">
        <f t="shared" si="594"/>
        <v>2.1276312793587428E-3</v>
      </c>
      <c r="AK259">
        <f t="shared" si="594"/>
        <v>2.1047036853863283E-3</v>
      </c>
      <c r="AL259">
        <f t="shared" si="594"/>
        <v>2.082023161745349E-3</v>
      </c>
      <c r="AM259">
        <f t="shared" si="594"/>
        <v>2.0595870459781253E-3</v>
      </c>
      <c r="AN259">
        <f t="shared" si="594"/>
        <v>2.0373927043179181E-3</v>
      </c>
      <c r="AO259">
        <f t="shared" ref="AO259:BH259" si="597">AN259</f>
        <v>2.0373927043179181E-3</v>
      </c>
      <c r="AP259">
        <f t="shared" si="597"/>
        <v>2.0373927043179181E-3</v>
      </c>
      <c r="AQ259">
        <f t="shared" si="597"/>
        <v>2.0373927043179181E-3</v>
      </c>
      <c r="AR259">
        <f t="shared" si="597"/>
        <v>2.0373927043179181E-3</v>
      </c>
      <c r="AS259">
        <f t="shared" si="597"/>
        <v>2.0373927043179181E-3</v>
      </c>
      <c r="AT259">
        <f t="shared" si="597"/>
        <v>2.0373927043179181E-3</v>
      </c>
      <c r="AU259">
        <f t="shared" si="597"/>
        <v>2.0373927043179181E-3</v>
      </c>
      <c r="AV259">
        <f t="shared" si="597"/>
        <v>2.0373927043179181E-3</v>
      </c>
      <c r="AW259">
        <f t="shared" si="597"/>
        <v>2.0373927043179181E-3</v>
      </c>
      <c r="AX259">
        <f t="shared" si="597"/>
        <v>2.0373927043179181E-3</v>
      </c>
      <c r="AY259">
        <f t="shared" si="597"/>
        <v>2.0373927043179181E-3</v>
      </c>
      <c r="AZ259">
        <f t="shared" si="597"/>
        <v>2.0373927043179181E-3</v>
      </c>
      <c r="BA259">
        <f t="shared" si="597"/>
        <v>2.0373927043179181E-3</v>
      </c>
      <c r="BB259">
        <f t="shared" si="597"/>
        <v>2.0373927043179181E-3</v>
      </c>
      <c r="BC259">
        <f t="shared" si="597"/>
        <v>2.0373927043179181E-3</v>
      </c>
      <c r="BD259">
        <f t="shared" si="597"/>
        <v>2.0373927043179181E-3</v>
      </c>
      <c r="BE259">
        <f t="shared" si="597"/>
        <v>2.0373927043179181E-3</v>
      </c>
      <c r="BF259">
        <f t="shared" si="597"/>
        <v>2.0373927043179181E-3</v>
      </c>
      <c r="BG259">
        <f t="shared" si="597"/>
        <v>2.0373927043179181E-3</v>
      </c>
      <c r="BH259">
        <f t="shared" si="597"/>
        <v>2.0373927043179181E-3</v>
      </c>
      <c r="BK259">
        <f t="shared" si="596"/>
        <v>2.4211440336517152E-3</v>
      </c>
      <c r="BL259">
        <f t="shared" si="523"/>
        <v>2.3969325933151978E-3</v>
      </c>
      <c r="BM259">
        <f t="shared" si="524"/>
        <v>2.0373927043179181E-3</v>
      </c>
      <c r="BN259">
        <f>INDEX($P$7:$P$30,MATCH(BP259,$H$7:$H$30,0))</f>
        <v>0.01</v>
      </c>
      <c r="BO259">
        <f>INDEX($Q$7:$Q$30,MATCH(BP259,$H$7:$H$30,0))</f>
        <v>0.15</v>
      </c>
      <c r="BP259" t="str">
        <f t="shared" si="519"/>
        <v>-HT-Total</v>
      </c>
    </row>
    <row r="260" spans="1:68" hidden="1" x14ac:dyDescent="0.25">
      <c r="A260" t="str">
        <f t="shared" si="517"/>
        <v>freight-HT-PHEVD</v>
      </c>
      <c r="B260" s="1">
        <v>226</v>
      </c>
      <c r="C260" t="s">
        <v>8</v>
      </c>
      <c r="D260" t="s">
        <v>36</v>
      </c>
      <c r="E260" t="s">
        <v>39</v>
      </c>
      <c r="F260" t="s">
        <v>37</v>
      </c>
      <c r="G260">
        <v>1.97237548742047E-3</v>
      </c>
      <c r="H260">
        <v>2.703683644063334E-3</v>
      </c>
      <c r="I260">
        <v>3.4317674284350202E-3</v>
      </c>
      <c r="J260">
        <v>4.1566481182432197E-3</v>
      </c>
      <c r="K260">
        <v>4.6193853270339019E-3</v>
      </c>
      <c r="L260">
        <v>5.0817784757150276E-3</v>
      </c>
      <c r="M260">
        <f t="shared" si="593"/>
        <v>4.6127577468481245E-3</v>
      </c>
      <c r="N260">
        <f t="shared" si="593"/>
        <v>4.6094475234089993E-3</v>
      </c>
      <c r="O260">
        <f t="shared" si="593"/>
        <v>4.6061396754640627E-3</v>
      </c>
      <c r="P260">
        <f t="shared" si="593"/>
        <v>4.6028342013086018E-3</v>
      </c>
      <c r="Q260">
        <f t="shared" si="593"/>
        <v>4.5995310992391321E-3</v>
      </c>
      <c r="R260">
        <f t="shared" si="593"/>
        <v>4.5962303675533877E-3</v>
      </c>
      <c r="S260">
        <f t="shared" si="593"/>
        <v>4.5929320045503246E-3</v>
      </c>
      <c r="T260">
        <f t="shared" si="593"/>
        <v>4.5896360085301222E-3</v>
      </c>
      <c r="U260">
        <f t="shared" si="593"/>
        <v>4.5863423777941772E-3</v>
      </c>
      <c r="V260">
        <f t="shared" si="593"/>
        <v>4.5830511106451054E-3</v>
      </c>
      <c r="W260">
        <f t="shared" si="593"/>
        <v>4.5797622053867417E-3</v>
      </c>
      <c r="X260">
        <f t="shared" si="593"/>
        <v>4.5764756603241382E-3</v>
      </c>
      <c r="Y260">
        <f t="shared" si="593"/>
        <v>4.573191473763563E-3</v>
      </c>
      <c r="Z260">
        <f t="shared" si="594"/>
        <v>4.5239102480710358E-3</v>
      </c>
      <c r="AA260">
        <f t="shared" si="594"/>
        <v>4.4751600824094939E-3</v>
      </c>
      <c r="AB260">
        <f t="shared" si="594"/>
        <v>4.4269352540163114E-3</v>
      </c>
      <c r="AC260">
        <f t="shared" si="594"/>
        <v>4.3792301017979976E-3</v>
      </c>
      <c r="AD260">
        <f t="shared" si="594"/>
        <v>4.3320390256656426E-3</v>
      </c>
      <c r="AE260">
        <f t="shared" si="594"/>
        <v>4.2853564858775211E-3</v>
      </c>
      <c r="AF260">
        <f t="shared" si="594"/>
        <v>4.2391770023887908E-3</v>
      </c>
      <c r="AG260">
        <f t="shared" si="594"/>
        <v>4.1934951542081881E-3</v>
      </c>
      <c r="AH260">
        <f t="shared" si="594"/>
        <v>4.1483055787616607E-3</v>
      </c>
      <c r="AI260">
        <f t="shared" si="594"/>
        <v>4.1036029712628588E-3</v>
      </c>
      <c r="AJ260">
        <f t="shared" si="594"/>
        <v>4.0593820840904033E-3</v>
      </c>
      <c r="AK260">
        <f t="shared" si="594"/>
        <v>4.0156377261718786E-3</v>
      </c>
      <c r="AL260">
        <f t="shared" si="594"/>
        <v>3.9723647623744439E-3</v>
      </c>
      <c r="AM260">
        <f t="shared" si="594"/>
        <v>3.9295581129020329E-3</v>
      </c>
      <c r="AN260">
        <f t="shared" si="594"/>
        <v>3.8872127526990282E-3</v>
      </c>
      <c r="AO260">
        <f t="shared" ref="AO260:BH260" si="598">AN260</f>
        <v>3.8872127526990282E-3</v>
      </c>
      <c r="AP260">
        <f t="shared" si="598"/>
        <v>3.8872127526990282E-3</v>
      </c>
      <c r="AQ260">
        <f t="shared" si="598"/>
        <v>3.8872127526990282E-3</v>
      </c>
      <c r="AR260">
        <f t="shared" si="598"/>
        <v>3.8872127526990282E-3</v>
      </c>
      <c r="AS260">
        <f t="shared" si="598"/>
        <v>3.8872127526990282E-3</v>
      </c>
      <c r="AT260">
        <f t="shared" si="598"/>
        <v>3.8872127526990282E-3</v>
      </c>
      <c r="AU260">
        <f t="shared" si="598"/>
        <v>3.8872127526990282E-3</v>
      </c>
      <c r="AV260">
        <f t="shared" si="598"/>
        <v>3.8872127526990282E-3</v>
      </c>
      <c r="AW260">
        <f t="shared" si="598"/>
        <v>3.8872127526990282E-3</v>
      </c>
      <c r="AX260">
        <f t="shared" si="598"/>
        <v>3.8872127526990282E-3</v>
      </c>
      <c r="AY260">
        <f t="shared" si="598"/>
        <v>3.8872127526990282E-3</v>
      </c>
      <c r="AZ260">
        <f t="shared" si="598"/>
        <v>3.8872127526990282E-3</v>
      </c>
      <c r="BA260">
        <f t="shared" si="598"/>
        <v>3.8872127526990282E-3</v>
      </c>
      <c r="BB260">
        <f t="shared" si="598"/>
        <v>3.8872127526990282E-3</v>
      </c>
      <c r="BC260">
        <f t="shared" si="598"/>
        <v>3.8872127526990282E-3</v>
      </c>
      <c r="BD260">
        <f t="shared" si="598"/>
        <v>3.8872127526990282E-3</v>
      </c>
      <c r="BE260">
        <f t="shared" si="598"/>
        <v>3.8872127526990282E-3</v>
      </c>
      <c r="BF260">
        <f t="shared" si="598"/>
        <v>3.8872127526990282E-3</v>
      </c>
      <c r="BG260">
        <f t="shared" si="598"/>
        <v>3.8872127526990282E-3</v>
      </c>
      <c r="BH260">
        <f t="shared" si="598"/>
        <v>3.8872127526990282E-3</v>
      </c>
      <c r="BK260">
        <f t="shared" si="596"/>
        <v>4.6193853270339019E-3</v>
      </c>
      <c r="BL260">
        <f t="shared" si="523"/>
        <v>4.573191473763563E-3</v>
      </c>
      <c r="BM260">
        <f t="shared" si="524"/>
        <v>3.8872127526990282E-3</v>
      </c>
      <c r="BN260">
        <f>INDEX($P$7:$P$30,MATCH(BP260,$H$7:$H$30,0))</f>
        <v>0.01</v>
      </c>
      <c r="BO260">
        <f>INDEX($Q$7:$Q$30,MATCH(BP260,$H$7:$H$30,0))</f>
        <v>0.15</v>
      </c>
      <c r="BP260" t="str">
        <f t="shared" si="519"/>
        <v>-HT-Total</v>
      </c>
    </row>
    <row r="261" spans="1:68" hidden="1" x14ac:dyDescent="0.25">
      <c r="A261" t="str">
        <f t="shared" si="517"/>
        <v>freight-LT-BEV</v>
      </c>
      <c r="B261" s="1">
        <v>227</v>
      </c>
      <c r="C261" t="s">
        <v>8</v>
      </c>
      <c r="D261" t="s">
        <v>36</v>
      </c>
      <c r="E261" t="s">
        <v>33</v>
      </c>
      <c r="F261" t="s">
        <v>29</v>
      </c>
      <c r="G261">
        <v>7.1038992280084644E-4</v>
      </c>
      <c r="H261">
        <f t="shared" ref="H261:Y261" si="599">IF(G261=0,0.0000001,$G261)*((INDEX($P$7:$P$29,MATCH($A261,$H$7:$H$29,0))/($G261+0.00001))^((H$33-$G$33)/($Y$33-$G$33)))</f>
        <v>8.4090726569114335E-4</v>
      </c>
      <c r="I261">
        <f t="shared" si="599"/>
        <v>9.9540408273836615E-4</v>
      </c>
      <c r="J261">
        <f t="shared" si="599"/>
        <v>1.1782860350455448E-3</v>
      </c>
      <c r="K261">
        <f t="shared" si="599"/>
        <v>1.394768219720342E-3</v>
      </c>
      <c r="L261">
        <f t="shared" si="599"/>
        <v>1.6510238845923832E-3</v>
      </c>
      <c r="M261">
        <f t="shared" si="599"/>
        <v>1.9543604657418102E-3</v>
      </c>
      <c r="N261">
        <f t="shared" si="599"/>
        <v>2.3134279677592532E-3</v>
      </c>
      <c r="O261">
        <f t="shared" si="599"/>
        <v>2.7384656289490008E-3</v>
      </c>
      <c r="P261">
        <f t="shared" si="599"/>
        <v>3.241593905427987E-3</v>
      </c>
      <c r="Q261">
        <f t="shared" si="599"/>
        <v>3.8371601003956072E-3</v>
      </c>
      <c r="R261">
        <f t="shared" si="599"/>
        <v>4.5421474946054485E-3</v>
      </c>
      <c r="S261">
        <f t="shared" si="599"/>
        <v>5.3766596448825551E-3</v>
      </c>
      <c r="T261">
        <f t="shared" si="599"/>
        <v>6.3644936610363703E-3</v>
      </c>
      <c r="U261">
        <f t="shared" si="599"/>
        <v>7.5338188088446391E-3</v>
      </c>
      <c r="V261">
        <f t="shared" si="599"/>
        <v>8.9179797902821639E-3</v>
      </c>
      <c r="W261">
        <f t="shared" si="599"/>
        <v>1.0556447607488657E-2</v>
      </c>
      <c r="X261">
        <f t="shared" si="599"/>
        <v>1.2495945125496542E-2</v>
      </c>
      <c r="Y261">
        <f t="shared" si="599"/>
        <v>1.4791779430482861E-2</v>
      </c>
      <c r="Z261">
        <f t="shared" ref="Z261:AN261" si="600">IF(Y261=0,0.0000001,$Y261)*((INDEX($Q$7:$Q$29,MATCH($A261,$H$7:$H$28,0))/IF(Y261=0,0.0000001,$Y261))^((Z$33-$Y$33)/($AN$33-$Y$33)))</f>
        <v>1.7596287955263541E-2</v>
      </c>
      <c r="AA261">
        <f t="shared" si="600"/>
        <v>2.0932528859000515E-2</v>
      </c>
      <c r="AB261">
        <f t="shared" si="600"/>
        <v>2.490131813862595E-2</v>
      </c>
      <c r="AC261">
        <f t="shared" si="600"/>
        <v>2.9622586416473199E-2</v>
      </c>
      <c r="AD261">
        <f t="shared" si="600"/>
        <v>3.5239003056640711E-2</v>
      </c>
      <c r="AE261">
        <f t="shared" si="600"/>
        <v>4.1920287410668902E-2</v>
      </c>
      <c r="AF261">
        <f t="shared" si="600"/>
        <v>4.9868337471650585E-2</v>
      </c>
      <c r="AG261">
        <f t="shared" si="600"/>
        <v>5.9323330916703484E-2</v>
      </c>
      <c r="AH261">
        <f t="shared" si="600"/>
        <v>7.0570982901793214E-2</v>
      </c>
      <c r="AI261">
        <f t="shared" si="600"/>
        <v>8.3951179928147171E-2</v>
      </c>
      <c r="AJ261">
        <f t="shared" si="600"/>
        <v>9.9868250682236911E-2</v>
      </c>
      <c r="AK261">
        <f t="shared" si="600"/>
        <v>0.1188031842180951</v>
      </c>
      <c r="AL261">
        <f t="shared" si="600"/>
        <v>0.14132816469638099</v>
      </c>
      <c r="AM261">
        <f t="shared" si="600"/>
        <v>0.16812386189734102</v>
      </c>
      <c r="AN261">
        <f t="shared" si="600"/>
        <v>0.2</v>
      </c>
      <c r="AO261">
        <f t="shared" ref="AO261:BH261" si="601">IF(AN261=0,0.0000001,$G261)*((INDEX($N$7:$N$29,MATCH($A261,$H$7:$H$29,0))/($G261+0.00001))^((AO$33-$G$33)/($Y$33-$G$33)))</f>
        <v>0.81405479854787888</v>
      </c>
      <c r="AP261">
        <f t="shared" si="601"/>
        <v>1.0014490111848502</v>
      </c>
      <c r="AQ261">
        <f t="shared" si="601"/>
        <v>1.2319810948748169</v>
      </c>
      <c r="AR261">
        <f t="shared" si="601"/>
        <v>1.5155813238391582</v>
      </c>
      <c r="AS261">
        <f t="shared" si="601"/>
        <v>1.8644659067625216</v>
      </c>
      <c r="AT261">
        <f t="shared" si="601"/>
        <v>2.2936632055309656</v>
      </c>
      <c r="AU261">
        <f t="shared" si="601"/>
        <v>2.8216610887466729</v>
      </c>
      <c r="AV261">
        <f t="shared" si="601"/>
        <v>3.4712033050658619</v>
      </c>
      <c r="AW261">
        <f t="shared" si="601"/>
        <v>4.2702691805032567</v>
      </c>
      <c r="AX261">
        <f t="shared" si="601"/>
        <v>5.2532788406094051</v>
      </c>
      <c r="AY261">
        <f t="shared" si="601"/>
        <v>6.4625758730137486</v>
      </c>
      <c r="AZ261">
        <f t="shared" si="601"/>
        <v>7.9502512966957646</v>
      </c>
      <c r="BA261">
        <f t="shared" si="601"/>
        <v>9.7803874062892895</v>
      </c>
      <c r="BB261">
        <f t="shared" si="601"/>
        <v>12.031818146032474</v>
      </c>
      <c r="BC261">
        <f t="shared" si="601"/>
        <v>14.801524917725141</v>
      </c>
      <c r="BD261">
        <f t="shared" si="601"/>
        <v>18.208814098664096</v>
      </c>
      <c r="BE261">
        <f t="shared" si="601"/>
        <v>22.400456218038492</v>
      </c>
      <c r="BF261">
        <f t="shared" si="601"/>
        <v>27.557008164143632</v>
      </c>
      <c r="BG261">
        <f t="shared" si="601"/>
        <v>33.900590754359811</v>
      </c>
      <c r="BH261">
        <f t="shared" si="601"/>
        <v>41.704456690257047</v>
      </c>
      <c r="BK261">
        <f t="shared" si="596"/>
        <v>1.394768219720342E-3</v>
      </c>
      <c r="BL261">
        <f t="shared" si="523"/>
        <v>1.3375827227118079E-3</v>
      </c>
      <c r="BM261">
        <f t="shared" si="524"/>
        <v>5.8853639799319544E-4</v>
      </c>
      <c r="BN261">
        <f>INDEX($N$7:$N$30,MATCH(BP261,$H$7:$H$30,0))</f>
        <v>4.1000000000000002E-2</v>
      </c>
      <c r="BO261">
        <f>INDEX($M$7:$M$30,MATCH(BP261,$H$7:$H$30,0))</f>
        <v>0.56000000000000005</v>
      </c>
      <c r="BP261" t="str">
        <f t="shared" si="519"/>
        <v>-LT-Total</v>
      </c>
    </row>
    <row r="262" spans="1:68" hidden="1" x14ac:dyDescent="0.25">
      <c r="A262" t="str">
        <f t="shared" si="517"/>
        <v>freight-LT-CNG</v>
      </c>
      <c r="B262" s="1">
        <v>228</v>
      </c>
      <c r="C262" t="s">
        <v>8</v>
      </c>
      <c r="D262" t="s">
        <v>36</v>
      </c>
      <c r="E262" t="s">
        <v>33</v>
      </c>
      <c r="F262" t="s">
        <v>45</v>
      </c>
      <c r="G262">
        <v>1.8643966318305E-3</v>
      </c>
      <c r="H262">
        <v>2.0468372299908338E-3</v>
      </c>
      <c r="I262">
        <v>2.229439636157272E-3</v>
      </c>
      <c r="J262">
        <v>2.4122040656885122E-3</v>
      </c>
      <c r="K262">
        <v>2.5648020624757248E-3</v>
      </c>
      <c r="L262">
        <v>2.7174473713346388E-3</v>
      </c>
      <c r="M262">
        <f t="shared" ref="M262:Y263" si="602">($K262*(($BL262/($K262))^((M$33-$K$33)/($BL$33-$K$33))))</f>
        <v>2.5574104561541851E-3</v>
      </c>
      <c r="N262">
        <f t="shared" si="602"/>
        <v>2.5537226451474815E-3</v>
      </c>
      <c r="O262">
        <f t="shared" si="602"/>
        <v>2.5500401520004859E-3</v>
      </c>
      <c r="P262">
        <f t="shared" si="602"/>
        <v>2.5463629690447918E-3</v>
      </c>
      <c r="Q262">
        <f t="shared" si="602"/>
        <v>2.5426910886230517E-3</v>
      </c>
      <c r="R262">
        <f t="shared" si="602"/>
        <v>2.5390245030889593E-3</v>
      </c>
      <c r="S262">
        <f t="shared" si="602"/>
        <v>2.5353632048072351E-3</v>
      </c>
      <c r="T262">
        <f t="shared" si="602"/>
        <v>2.5317071861536084E-3</v>
      </c>
      <c r="U262">
        <f t="shared" si="602"/>
        <v>2.5280564395148042E-3</v>
      </c>
      <c r="V262">
        <f t="shared" si="602"/>
        <v>2.5244109572885253E-3</v>
      </c>
      <c r="W262">
        <f t="shared" si="602"/>
        <v>2.5207707318834361E-3</v>
      </c>
      <c r="X262">
        <f t="shared" si="602"/>
        <v>2.5171357557191507E-3</v>
      </c>
      <c r="Y262">
        <f t="shared" si="602"/>
        <v>2.5135060212262104E-3</v>
      </c>
      <c r="Z262">
        <f t="shared" ref="Z262:AN263" si="603">($Y262*(($BM262/($Y262))^((Z$33-$Y$33)/($BM$33-$Y$33))))</f>
        <v>2.45444402721443E-3</v>
      </c>
      <c r="AA262">
        <f t="shared" si="603"/>
        <v>2.3967698632325713E-3</v>
      </c>
      <c r="AB262">
        <f t="shared" si="603"/>
        <v>2.340450918255149E-3</v>
      </c>
      <c r="AC262">
        <f t="shared" si="603"/>
        <v>2.2854553475457479E-3</v>
      </c>
      <c r="AD262">
        <f t="shared" si="603"/>
        <v>2.2317520546508746E-3</v>
      </c>
      <c r="AE262">
        <f t="shared" si="603"/>
        <v>2.179310673816917E-3</v>
      </c>
      <c r="AF262">
        <f t="shared" si="603"/>
        <v>2.1281015528202656E-3</v>
      </c>
      <c r="AG262">
        <f t="shared" si="603"/>
        <v>2.0780957362008913E-3</v>
      </c>
      <c r="AH262">
        <f t="shared" si="603"/>
        <v>2.0292649488898957E-3</v>
      </c>
      <c r="AI262">
        <f t="shared" si="603"/>
        <v>1.9815815802217826E-3</v>
      </c>
      <c r="AJ262">
        <f t="shared" si="603"/>
        <v>1.9350186683224043E-3</v>
      </c>
      <c r="AK262">
        <f t="shared" si="603"/>
        <v>1.8895498848637564E-3</v>
      </c>
      <c r="AL262">
        <f t="shared" si="603"/>
        <v>1.8451495201770071E-3</v>
      </c>
      <c r="AM262">
        <f t="shared" si="603"/>
        <v>1.8017924687153324E-3</v>
      </c>
      <c r="AN262">
        <f t="shared" si="603"/>
        <v>1.7594542148583472E-3</v>
      </c>
      <c r="AO262">
        <f t="shared" ref="AO262:BH262" si="604">AN262</f>
        <v>1.7594542148583472E-3</v>
      </c>
      <c r="AP262">
        <f t="shared" si="604"/>
        <v>1.7594542148583472E-3</v>
      </c>
      <c r="AQ262">
        <f t="shared" si="604"/>
        <v>1.7594542148583472E-3</v>
      </c>
      <c r="AR262">
        <f t="shared" si="604"/>
        <v>1.7594542148583472E-3</v>
      </c>
      <c r="AS262">
        <f t="shared" si="604"/>
        <v>1.7594542148583472E-3</v>
      </c>
      <c r="AT262">
        <f t="shared" si="604"/>
        <v>1.7594542148583472E-3</v>
      </c>
      <c r="AU262">
        <f t="shared" si="604"/>
        <v>1.7594542148583472E-3</v>
      </c>
      <c r="AV262">
        <f t="shared" si="604"/>
        <v>1.7594542148583472E-3</v>
      </c>
      <c r="AW262">
        <f t="shared" si="604"/>
        <v>1.7594542148583472E-3</v>
      </c>
      <c r="AX262">
        <f t="shared" si="604"/>
        <v>1.7594542148583472E-3</v>
      </c>
      <c r="AY262">
        <f t="shared" si="604"/>
        <v>1.7594542148583472E-3</v>
      </c>
      <c r="AZ262">
        <f t="shared" si="604"/>
        <v>1.7594542148583472E-3</v>
      </c>
      <c r="BA262">
        <f t="shared" si="604"/>
        <v>1.7594542148583472E-3</v>
      </c>
      <c r="BB262">
        <f t="shared" si="604"/>
        <v>1.7594542148583472E-3</v>
      </c>
      <c r="BC262">
        <f t="shared" si="604"/>
        <v>1.7594542148583472E-3</v>
      </c>
      <c r="BD262">
        <f t="shared" si="604"/>
        <v>1.7594542148583472E-3</v>
      </c>
      <c r="BE262">
        <f t="shared" si="604"/>
        <v>1.7594542148583472E-3</v>
      </c>
      <c r="BF262">
        <f t="shared" si="604"/>
        <v>1.7594542148583472E-3</v>
      </c>
      <c r="BG262">
        <f t="shared" si="604"/>
        <v>1.7594542148583472E-3</v>
      </c>
      <c r="BH262">
        <f t="shared" si="604"/>
        <v>1.7594542148583472E-3</v>
      </c>
      <c r="BK262">
        <f t="shared" si="596"/>
        <v>2.5648020624757248E-3</v>
      </c>
      <c r="BL262">
        <f t="shared" si="523"/>
        <v>2.5135060212262104E-3</v>
      </c>
      <c r="BM262">
        <f t="shared" si="524"/>
        <v>1.7594542148583472E-3</v>
      </c>
      <c r="BN262">
        <f>INDEX($P$7:$P$30,MATCH(BP262,$H$7:$H$30,0))</f>
        <v>0.02</v>
      </c>
      <c r="BO262">
        <f>INDEX($Q$7:$Q$30,MATCH(BP262,$H$7:$H$30,0))</f>
        <v>0.3</v>
      </c>
      <c r="BP262" t="str">
        <f t="shared" si="519"/>
        <v>-LT-Total</v>
      </c>
    </row>
    <row r="263" spans="1:68" hidden="1" x14ac:dyDescent="0.25">
      <c r="A263" t="str">
        <f t="shared" si="517"/>
        <v>freight-LT-D</v>
      </c>
      <c r="B263" s="1">
        <v>229</v>
      </c>
      <c r="C263" t="s">
        <v>8</v>
      </c>
      <c r="D263" t="s">
        <v>36</v>
      </c>
      <c r="E263" t="s">
        <v>33</v>
      </c>
      <c r="F263" t="s">
        <v>46</v>
      </c>
      <c r="G263">
        <v>5.071313330337017E-2</v>
      </c>
      <c r="H263">
        <v>4.8566849677097339E-2</v>
      </c>
      <c r="I263">
        <v>4.6418662494940567E-2</v>
      </c>
      <c r="J263">
        <v>4.4268569223358221E-2</v>
      </c>
      <c r="K263">
        <v>4.2644211621836861E-2</v>
      </c>
      <c r="L263">
        <v>4.1019350398217379E-2</v>
      </c>
      <c r="M263">
        <f t="shared" si="602"/>
        <v>4.252131355152855E-2</v>
      </c>
      <c r="N263">
        <f t="shared" si="602"/>
        <v>4.2459997399575906E-2</v>
      </c>
      <c r="O263">
        <f t="shared" si="602"/>
        <v>4.2398769666116873E-2</v>
      </c>
      <c r="P263">
        <f t="shared" si="602"/>
        <v>4.2337630223651099E-2</v>
      </c>
      <c r="Q263">
        <f t="shared" si="602"/>
        <v>4.2276578944862121E-2</v>
      </c>
      <c r="R263">
        <f t="shared" si="602"/>
        <v>4.2215615702617039E-2</v>
      </c>
      <c r="S263">
        <f t="shared" si="602"/>
        <v>4.215474036996629E-2</v>
      </c>
      <c r="T263">
        <f t="shared" si="602"/>
        <v>4.2093952820143388E-2</v>
      </c>
      <c r="U263">
        <f t="shared" si="602"/>
        <v>4.2033252926564617E-2</v>
      </c>
      <c r="V263">
        <f t="shared" si="602"/>
        <v>4.1972640562828824E-2</v>
      </c>
      <c r="W263">
        <f t="shared" si="602"/>
        <v>4.1912115602717105E-2</v>
      </c>
      <c r="X263">
        <f t="shared" si="602"/>
        <v>4.1851677920192593E-2</v>
      </c>
      <c r="Y263">
        <f t="shared" si="602"/>
        <v>4.1791327389400126E-2</v>
      </c>
      <c r="Z263">
        <f t="shared" si="603"/>
        <v>4.0809320938183048E-2</v>
      </c>
      <c r="AA263">
        <f t="shared" si="603"/>
        <v>3.9850389529815088E-2</v>
      </c>
      <c r="AB263">
        <f t="shared" si="603"/>
        <v>3.8913990950340489E-2</v>
      </c>
      <c r="AC263">
        <f t="shared" si="603"/>
        <v>3.7999595726667126E-2</v>
      </c>
      <c r="AD263">
        <f t="shared" si="603"/>
        <v>3.7106686827183523E-2</v>
      </c>
      <c r="AE263">
        <f t="shared" si="603"/>
        <v>3.6234759369410834E-2</v>
      </c>
      <c r="AF263">
        <f t="shared" si="603"/>
        <v>3.5383320334524251E-2</v>
      </c>
      <c r="AG263">
        <f t="shared" si="603"/>
        <v>3.4551888288582668E-2</v>
      </c>
      <c r="AH263">
        <f t="shared" si="603"/>
        <v>3.3739993110308772E-2</v>
      </c>
      <c r="AI263">
        <f t="shared" si="603"/>
        <v>3.2947175725265697E-2</v>
      </c>
      <c r="AJ263">
        <f t="shared" si="603"/>
        <v>3.2172987846280074E-2</v>
      </c>
      <c r="AK263">
        <f t="shared" si="603"/>
        <v>3.1416991719964413E-2</v>
      </c>
      <c r="AL263">
        <f t="shared" si="603"/>
        <v>3.0678759879195851E-2</v>
      </c>
      <c r="AM263">
        <f t="shared" si="603"/>
        <v>2.9957874901410931E-2</v>
      </c>
      <c r="AN263">
        <f t="shared" si="603"/>
        <v>2.9253929172580087E-2</v>
      </c>
      <c r="AO263">
        <f t="shared" ref="AO263:BH263" si="605">AN263</f>
        <v>2.9253929172580087E-2</v>
      </c>
      <c r="AP263">
        <f t="shared" si="605"/>
        <v>2.9253929172580087E-2</v>
      </c>
      <c r="AQ263">
        <f t="shared" si="605"/>
        <v>2.9253929172580087E-2</v>
      </c>
      <c r="AR263">
        <f t="shared" si="605"/>
        <v>2.9253929172580087E-2</v>
      </c>
      <c r="AS263">
        <f t="shared" si="605"/>
        <v>2.9253929172580087E-2</v>
      </c>
      <c r="AT263">
        <f t="shared" si="605"/>
        <v>2.9253929172580087E-2</v>
      </c>
      <c r="AU263">
        <f t="shared" si="605"/>
        <v>2.9253929172580087E-2</v>
      </c>
      <c r="AV263">
        <f t="shared" si="605"/>
        <v>2.9253929172580087E-2</v>
      </c>
      <c r="AW263">
        <f t="shared" si="605"/>
        <v>2.9253929172580087E-2</v>
      </c>
      <c r="AX263">
        <f t="shared" si="605"/>
        <v>2.9253929172580087E-2</v>
      </c>
      <c r="AY263">
        <f t="shared" si="605"/>
        <v>2.9253929172580087E-2</v>
      </c>
      <c r="AZ263">
        <f t="shared" si="605"/>
        <v>2.9253929172580087E-2</v>
      </c>
      <c r="BA263">
        <f t="shared" si="605"/>
        <v>2.9253929172580087E-2</v>
      </c>
      <c r="BB263">
        <f t="shared" si="605"/>
        <v>2.9253929172580087E-2</v>
      </c>
      <c r="BC263">
        <f t="shared" si="605"/>
        <v>2.9253929172580087E-2</v>
      </c>
      <c r="BD263">
        <f t="shared" si="605"/>
        <v>2.9253929172580087E-2</v>
      </c>
      <c r="BE263">
        <f t="shared" si="605"/>
        <v>2.9253929172580087E-2</v>
      </c>
      <c r="BF263">
        <f t="shared" si="605"/>
        <v>2.9253929172580087E-2</v>
      </c>
      <c r="BG263">
        <f t="shared" si="605"/>
        <v>2.9253929172580087E-2</v>
      </c>
      <c r="BH263">
        <f t="shared" si="605"/>
        <v>2.9253929172580087E-2</v>
      </c>
      <c r="BK263">
        <f t="shared" si="596"/>
        <v>4.2644211621836861E-2</v>
      </c>
      <c r="BL263">
        <f t="shared" si="523"/>
        <v>4.1791327389400126E-2</v>
      </c>
      <c r="BM263">
        <f t="shared" si="524"/>
        <v>2.9253929172580087E-2</v>
      </c>
      <c r="BN263">
        <f>INDEX($P$7:$P$30,MATCH(BP263,$H$7:$H$30,0))</f>
        <v>0.02</v>
      </c>
      <c r="BO263">
        <f>INDEX($Q$7:$Q$30,MATCH(BP263,$H$7:$H$30,0))</f>
        <v>0.3</v>
      </c>
      <c r="BP263" t="str">
        <f t="shared" si="519"/>
        <v>-LT-Total</v>
      </c>
    </row>
    <row r="264" spans="1:68" hidden="1" x14ac:dyDescent="0.25">
      <c r="A264" t="str">
        <f t="shared" si="517"/>
        <v>freight-LT-FCEV</v>
      </c>
      <c r="B264" s="1">
        <v>230</v>
      </c>
      <c r="C264" t="s">
        <v>8</v>
      </c>
      <c r="D264" t="s">
        <v>36</v>
      </c>
      <c r="E264" t="s">
        <v>33</v>
      </c>
      <c r="F264" t="s">
        <v>30</v>
      </c>
      <c r="G264">
        <v>0</v>
      </c>
      <c r="H264">
        <f t="shared" ref="H264:Y264" si="606">IF(G264=0,0.0000001,$G264)*((INDEX($P$7:$P$29,MATCH($A264,$H$7:$H$29,0))/($G264+0.00001))^((H$33-$G$33)/($Y$33-$G$33)))</f>
        <v>0</v>
      </c>
      <c r="I264">
        <f t="shared" si="606"/>
        <v>0</v>
      </c>
      <c r="J264">
        <f t="shared" si="606"/>
        <v>0</v>
      </c>
      <c r="K264">
        <f t="shared" si="606"/>
        <v>0</v>
      </c>
      <c r="L264">
        <f t="shared" si="606"/>
        <v>0</v>
      </c>
      <c r="M264">
        <f t="shared" si="606"/>
        <v>0</v>
      </c>
      <c r="N264">
        <f t="shared" si="606"/>
        <v>0</v>
      </c>
      <c r="O264">
        <f t="shared" si="606"/>
        <v>0</v>
      </c>
      <c r="P264">
        <f t="shared" si="606"/>
        <v>0</v>
      </c>
      <c r="Q264">
        <f t="shared" si="606"/>
        <v>0</v>
      </c>
      <c r="R264">
        <f t="shared" si="606"/>
        <v>0</v>
      </c>
      <c r="S264">
        <f t="shared" si="606"/>
        <v>0</v>
      </c>
      <c r="T264">
        <f t="shared" si="606"/>
        <v>0</v>
      </c>
      <c r="U264">
        <f t="shared" si="606"/>
        <v>0</v>
      </c>
      <c r="V264">
        <f t="shared" si="606"/>
        <v>0</v>
      </c>
      <c r="W264">
        <f t="shared" si="606"/>
        <v>0</v>
      </c>
      <c r="X264">
        <f t="shared" si="606"/>
        <v>0</v>
      </c>
      <c r="Y264">
        <f t="shared" si="606"/>
        <v>0</v>
      </c>
      <c r="Z264">
        <f t="shared" ref="Z264:AN264" si="607">IF(Y264=0,0.0000001,$Y264)*((INDEX($Q$7:$Q$29,MATCH($A264,$H$7:$H$28,0))/IF(Y264=0,0.0000001,$Y264))^((Z$33-$Y$33)/($AN$33-$Y$33)))</f>
        <v>0</v>
      </c>
      <c r="AA264">
        <f t="shared" si="607"/>
        <v>0</v>
      </c>
      <c r="AB264">
        <f t="shared" si="607"/>
        <v>0</v>
      </c>
      <c r="AC264">
        <f t="shared" si="607"/>
        <v>0</v>
      </c>
      <c r="AD264">
        <f t="shared" si="607"/>
        <v>0</v>
      </c>
      <c r="AE264">
        <f t="shared" si="607"/>
        <v>0</v>
      </c>
      <c r="AF264">
        <f t="shared" si="607"/>
        <v>0</v>
      </c>
      <c r="AG264">
        <f t="shared" si="607"/>
        <v>0</v>
      </c>
      <c r="AH264">
        <f t="shared" si="607"/>
        <v>0</v>
      </c>
      <c r="AI264">
        <f t="shared" si="607"/>
        <v>0</v>
      </c>
      <c r="AJ264">
        <f t="shared" si="607"/>
        <v>0</v>
      </c>
      <c r="AK264">
        <f t="shared" si="607"/>
        <v>0</v>
      </c>
      <c r="AL264">
        <f t="shared" si="607"/>
        <v>0</v>
      </c>
      <c r="AM264">
        <f t="shared" si="607"/>
        <v>0</v>
      </c>
      <c r="AN264">
        <f t="shared" si="607"/>
        <v>0</v>
      </c>
      <c r="AO264">
        <f t="shared" ref="AO264:BH264" si="608">IF(AN264=0,0.0000001,$G264)*((INDEX($N$7:$N$29,MATCH($A264,$H$7:$H$29,0))/($G264+0.00001))^((AO$33-$G$33)/($Y$33-$G$33)))</f>
        <v>5.9948425031894185E-4</v>
      </c>
      <c r="AP264">
        <f t="shared" si="608"/>
        <v>0</v>
      </c>
      <c r="AQ264">
        <f t="shared" si="608"/>
        <v>1E-3</v>
      </c>
      <c r="AR264">
        <f t="shared" si="608"/>
        <v>0</v>
      </c>
      <c r="AS264">
        <f t="shared" si="608"/>
        <v>1.6681005372000592E-3</v>
      </c>
      <c r="AT264">
        <f t="shared" si="608"/>
        <v>0</v>
      </c>
      <c r="AU264">
        <f t="shared" si="608"/>
        <v>2.7825594022071291E-3</v>
      </c>
      <c r="AV264">
        <f t="shared" si="608"/>
        <v>0</v>
      </c>
      <c r="AW264">
        <f t="shared" si="608"/>
        <v>4.6415888336127833E-3</v>
      </c>
      <c r="AX264">
        <f t="shared" si="608"/>
        <v>0</v>
      </c>
      <c r="AY264">
        <f t="shared" si="608"/>
        <v>7.7426368268112885E-3</v>
      </c>
      <c r="AZ264">
        <f t="shared" si="608"/>
        <v>0</v>
      </c>
      <c r="BA264">
        <f t="shared" si="608"/>
        <v>1.2915496650148838E-2</v>
      </c>
      <c r="BB264">
        <f t="shared" si="608"/>
        <v>0</v>
      </c>
      <c r="BC264">
        <f t="shared" si="608"/>
        <v>2.154434690031886E-2</v>
      </c>
      <c r="BD264">
        <f t="shared" si="608"/>
        <v>0</v>
      </c>
      <c r="BE264">
        <f t="shared" si="608"/>
        <v>3.5938136638046292E-2</v>
      </c>
      <c r="BF264">
        <f t="shared" si="608"/>
        <v>0</v>
      </c>
      <c r="BG264">
        <f t="shared" si="608"/>
        <v>5.9948425031894209E-2</v>
      </c>
      <c r="BH264">
        <f t="shared" si="608"/>
        <v>0</v>
      </c>
      <c r="BK264">
        <f>G264</f>
        <v>0</v>
      </c>
      <c r="BL264">
        <f t="shared" si="523"/>
        <v>0</v>
      </c>
      <c r="BM264">
        <f t="shared" si="524"/>
        <v>0</v>
      </c>
      <c r="BN264">
        <f>INDEX($N$7:$N$30,MATCH(BP264,$H$7:$H$30,0))</f>
        <v>4.1000000000000002E-2</v>
      </c>
      <c r="BO264">
        <f>INDEX($M$7:$M$30,MATCH(BP264,$H$7:$H$30,0))</f>
        <v>0.56000000000000005</v>
      </c>
      <c r="BP264" t="str">
        <f t="shared" si="519"/>
        <v>-LT-Total</v>
      </c>
    </row>
    <row r="265" spans="1:68" hidden="1" x14ac:dyDescent="0.25">
      <c r="A265" t="str">
        <f t="shared" si="517"/>
        <v>freight-LT-G</v>
      </c>
      <c r="B265" s="1">
        <v>231</v>
      </c>
      <c r="C265" t="s">
        <v>8</v>
      </c>
      <c r="D265" t="s">
        <v>36</v>
      </c>
      <c r="E265" t="s">
        <v>33</v>
      </c>
      <c r="F265" t="s">
        <v>47</v>
      </c>
      <c r="G265">
        <v>0.94389007015934034</v>
      </c>
      <c r="H265">
        <v>0.94433569703426223</v>
      </c>
      <c r="I265">
        <v>0.94478171913917586</v>
      </c>
      <c r="J265">
        <v>0.94522813700011343</v>
      </c>
      <c r="K265">
        <v>0.94540234439233262</v>
      </c>
      <c r="L265">
        <v>0.94557660579648362</v>
      </c>
      <c r="M265">
        <f t="shared" ref="M265:Y267" si="609">($K265*(($BL265/($K265))^((M$33-$K$33)/($BL$33-$K$33))))</f>
        <v>0.94267775131458698</v>
      </c>
      <c r="N265">
        <f t="shared" si="609"/>
        <v>0.94131840073450834</v>
      </c>
      <c r="O265">
        <f t="shared" si="609"/>
        <v>0.93996101035132296</v>
      </c>
      <c r="P265">
        <f t="shared" si="609"/>
        <v>0.93860557733840788</v>
      </c>
      <c r="Q265">
        <f t="shared" si="609"/>
        <v>0.9372520988732157</v>
      </c>
      <c r="R265">
        <f t="shared" si="609"/>
        <v>0.93590057213726952</v>
      </c>
      <c r="S265">
        <f t="shared" si="609"/>
        <v>0.93455099431615651</v>
      </c>
      <c r="T265">
        <f t="shared" si="609"/>
        <v>0.93320336259952252</v>
      </c>
      <c r="U265">
        <f t="shared" si="609"/>
        <v>0.93185767418106547</v>
      </c>
      <c r="V265">
        <f t="shared" si="609"/>
        <v>0.93051392625853069</v>
      </c>
      <c r="W265">
        <f t="shared" si="609"/>
        <v>0.92917211603370375</v>
      </c>
      <c r="X265">
        <f t="shared" si="609"/>
        <v>0.92783224071240544</v>
      </c>
      <c r="Y265">
        <f t="shared" si="609"/>
        <v>0.92649429750448598</v>
      </c>
      <c r="Z265">
        <f t="shared" ref="Z265:AN267" si="610">($Y265*(($BM265/($Y265))^((Z$33-$Y$33)/($BM$33-$Y$33))))</f>
        <v>0.90472367106116303</v>
      </c>
      <c r="AA265">
        <f t="shared" si="610"/>
        <v>0.8834646075891518</v>
      </c>
      <c r="AB265">
        <f t="shared" si="610"/>
        <v>0.86270508645715338</v>
      </c>
      <c r="AC265">
        <f t="shared" si="610"/>
        <v>0.84243336949289183</v>
      </c>
      <c r="AD265">
        <f t="shared" si="610"/>
        <v>0.82263799434593265</v>
      </c>
      <c r="AE265">
        <f t="shared" si="610"/>
        <v>0.80330776800646297</v>
      </c>
      <c r="AF265">
        <f t="shared" si="610"/>
        <v>0.7844317604763642</v>
      </c>
      <c r="AG265">
        <f t="shared" si="610"/>
        <v>0.76599929858900273</v>
      </c>
      <c r="AH265">
        <f t="shared" si="610"/>
        <v>0.74799995997424162</v>
      </c>
      <c r="AI265">
        <f t="shared" si="610"/>
        <v>0.73042356716526058</v>
      </c>
      <c r="AJ265">
        <f t="shared" si="610"/>
        <v>0.7132601818438552</v>
      </c>
      <c r="AK265">
        <f t="shared" si="610"/>
        <v>0.6965000992209569</v>
      </c>
      <c r="AL265">
        <f t="shared" si="610"/>
        <v>0.68013384254920084</v>
      </c>
      <c r="AM265">
        <f t="shared" si="610"/>
        <v>0.66415215776443426</v>
      </c>
      <c r="AN265">
        <f t="shared" si="610"/>
        <v>0.64854600825314013</v>
      </c>
      <c r="AO265">
        <f t="shared" ref="AO265:BH265" si="611">AN265</f>
        <v>0.64854600825314013</v>
      </c>
      <c r="AP265">
        <f t="shared" si="611"/>
        <v>0.64854600825314013</v>
      </c>
      <c r="AQ265">
        <f t="shared" si="611"/>
        <v>0.64854600825314013</v>
      </c>
      <c r="AR265">
        <f t="shared" si="611"/>
        <v>0.64854600825314013</v>
      </c>
      <c r="AS265">
        <f t="shared" si="611"/>
        <v>0.64854600825314013</v>
      </c>
      <c r="AT265">
        <f t="shared" si="611"/>
        <v>0.64854600825314013</v>
      </c>
      <c r="AU265">
        <f t="shared" si="611"/>
        <v>0.64854600825314013</v>
      </c>
      <c r="AV265">
        <f t="shared" si="611"/>
        <v>0.64854600825314013</v>
      </c>
      <c r="AW265">
        <f t="shared" si="611"/>
        <v>0.64854600825314013</v>
      </c>
      <c r="AX265">
        <f t="shared" si="611"/>
        <v>0.64854600825314013</v>
      </c>
      <c r="AY265">
        <f t="shared" si="611"/>
        <v>0.64854600825314013</v>
      </c>
      <c r="AZ265">
        <f t="shared" si="611"/>
        <v>0.64854600825314013</v>
      </c>
      <c r="BA265">
        <f t="shared" si="611"/>
        <v>0.64854600825314013</v>
      </c>
      <c r="BB265">
        <f t="shared" si="611"/>
        <v>0.64854600825314013</v>
      </c>
      <c r="BC265">
        <f t="shared" si="611"/>
        <v>0.64854600825314013</v>
      </c>
      <c r="BD265">
        <f t="shared" si="611"/>
        <v>0.64854600825314013</v>
      </c>
      <c r="BE265">
        <f t="shared" si="611"/>
        <v>0.64854600825314013</v>
      </c>
      <c r="BF265">
        <f t="shared" si="611"/>
        <v>0.64854600825314013</v>
      </c>
      <c r="BG265">
        <f t="shared" si="611"/>
        <v>0.64854600825314013</v>
      </c>
      <c r="BH265">
        <f t="shared" si="611"/>
        <v>0.64854600825314013</v>
      </c>
      <c r="BK265">
        <f t="shared" ref="BK265:BK272" si="612">K265</f>
        <v>0.94540234439233262</v>
      </c>
      <c r="BL265">
        <f t="shared" si="523"/>
        <v>0.92649429750448598</v>
      </c>
      <c r="BM265">
        <f t="shared" si="524"/>
        <v>0.64854600825314013</v>
      </c>
      <c r="BN265">
        <f>INDEX($P$7:$P$30,MATCH(BP265,$H$7:$H$30,0))</f>
        <v>0.02</v>
      </c>
      <c r="BO265">
        <f>INDEX($Q$7:$Q$30,MATCH(BP265,$H$7:$H$30,0))</f>
        <v>0.3</v>
      </c>
      <c r="BP265" t="str">
        <f t="shared" si="519"/>
        <v>-LT-Total</v>
      </c>
    </row>
    <row r="266" spans="1:68" hidden="1" x14ac:dyDescent="0.25">
      <c r="A266" t="str">
        <f t="shared" si="517"/>
        <v>freight-LT-LPG</v>
      </c>
      <c r="B266" s="1">
        <v>232</v>
      </c>
      <c r="C266" t="s">
        <v>8</v>
      </c>
      <c r="D266" t="s">
        <v>36</v>
      </c>
      <c r="E266" t="s">
        <v>33</v>
      </c>
      <c r="F266" t="s">
        <v>48</v>
      </c>
      <c r="G266">
        <v>1.0655848842012689E-3</v>
      </c>
      <c r="H266">
        <v>1.5990858188496429E-3</v>
      </c>
      <c r="I266">
        <v>2.133059919686685E-3</v>
      </c>
      <c r="J266">
        <v>2.6675078164739041E-3</v>
      </c>
      <c r="K266">
        <v>3.2015055295039618E-3</v>
      </c>
      <c r="L266">
        <v>3.7356688052453198E-3</v>
      </c>
      <c r="M266">
        <f t="shared" si="609"/>
        <v>3.1922789818274195E-3</v>
      </c>
      <c r="N266">
        <f t="shared" si="609"/>
        <v>3.1876756841685231E-3</v>
      </c>
      <c r="O266">
        <f t="shared" si="609"/>
        <v>3.1830790245100824E-3</v>
      </c>
      <c r="P266">
        <f t="shared" si="609"/>
        <v>3.1784889932800361E-3</v>
      </c>
      <c r="Q266">
        <f t="shared" si="609"/>
        <v>3.1739055809201244E-3</v>
      </c>
      <c r="R266">
        <f t="shared" si="609"/>
        <v>3.1693287778858719E-3</v>
      </c>
      <c r="S266">
        <f t="shared" si="609"/>
        <v>3.1647585746465662E-3</v>
      </c>
      <c r="T266">
        <f t="shared" si="609"/>
        <v>3.1601949616852382E-3</v>
      </c>
      <c r="U266">
        <f t="shared" si="609"/>
        <v>3.1556379294986419E-3</v>
      </c>
      <c r="V266">
        <f t="shared" si="609"/>
        <v>3.151087468597236E-3</v>
      </c>
      <c r="W266">
        <f t="shared" si="609"/>
        <v>3.1465435695051626E-3</v>
      </c>
      <c r="X266">
        <f t="shared" si="609"/>
        <v>3.1420062227602275E-3</v>
      </c>
      <c r="Y266">
        <f t="shared" si="609"/>
        <v>3.1374754189138826E-3</v>
      </c>
      <c r="Z266">
        <f t="shared" si="610"/>
        <v>3.0637514839644054E-3</v>
      </c>
      <c r="AA266">
        <f t="shared" si="610"/>
        <v>2.9917599031719262E-3</v>
      </c>
      <c r="AB266">
        <f t="shared" si="610"/>
        <v>2.9214599699338021E-3</v>
      </c>
      <c r="AC266">
        <f t="shared" si="610"/>
        <v>2.8528119341651391E-3</v>
      </c>
      <c r="AD266">
        <f t="shared" si="610"/>
        <v>2.7857769798226785E-3</v>
      </c>
      <c r="AE266">
        <f t="shared" si="610"/>
        <v>2.7203172029568266E-3</v>
      </c>
      <c r="AF266">
        <f t="shared" si="610"/>
        <v>2.6563955902794084E-3</v>
      </c>
      <c r="AG266">
        <f t="shared" si="610"/>
        <v>2.5939759982350407E-3</v>
      </c>
      <c r="AH266">
        <f t="shared" si="610"/>
        <v>2.5330231325642757E-3</v>
      </c>
      <c r="AI266">
        <f t="shared" si="610"/>
        <v>2.4735025283469728E-3</v>
      </c>
      <c r="AJ266">
        <f t="shared" si="610"/>
        <v>2.4153805305146049E-3</v>
      </c>
      <c r="AK266">
        <f t="shared" si="610"/>
        <v>2.3586242748204846E-3</v>
      </c>
      <c r="AL266">
        <f t="shared" si="610"/>
        <v>2.3032016692571496E-3</v>
      </c>
      <c r="AM266">
        <f t="shared" si="610"/>
        <v>2.2490813759103983E-3</v>
      </c>
      <c r="AN266">
        <f t="shared" si="610"/>
        <v>2.1962327932397176E-3</v>
      </c>
      <c r="AO266">
        <f t="shared" ref="AO266:BH266" si="613">AN266</f>
        <v>2.1962327932397176E-3</v>
      </c>
      <c r="AP266">
        <f t="shared" si="613"/>
        <v>2.1962327932397176E-3</v>
      </c>
      <c r="AQ266">
        <f t="shared" si="613"/>
        <v>2.1962327932397176E-3</v>
      </c>
      <c r="AR266">
        <f t="shared" si="613"/>
        <v>2.1962327932397176E-3</v>
      </c>
      <c r="AS266">
        <f t="shared" si="613"/>
        <v>2.1962327932397176E-3</v>
      </c>
      <c r="AT266">
        <f t="shared" si="613"/>
        <v>2.1962327932397176E-3</v>
      </c>
      <c r="AU266">
        <f t="shared" si="613"/>
        <v>2.1962327932397176E-3</v>
      </c>
      <c r="AV266">
        <f t="shared" si="613"/>
        <v>2.1962327932397176E-3</v>
      </c>
      <c r="AW266">
        <f t="shared" si="613"/>
        <v>2.1962327932397176E-3</v>
      </c>
      <c r="AX266">
        <f t="shared" si="613"/>
        <v>2.1962327932397176E-3</v>
      </c>
      <c r="AY266">
        <f t="shared" si="613"/>
        <v>2.1962327932397176E-3</v>
      </c>
      <c r="AZ266">
        <f t="shared" si="613"/>
        <v>2.1962327932397176E-3</v>
      </c>
      <c r="BA266">
        <f t="shared" si="613"/>
        <v>2.1962327932397176E-3</v>
      </c>
      <c r="BB266">
        <f t="shared" si="613"/>
        <v>2.1962327932397176E-3</v>
      </c>
      <c r="BC266">
        <f t="shared" si="613"/>
        <v>2.1962327932397176E-3</v>
      </c>
      <c r="BD266">
        <f t="shared" si="613"/>
        <v>2.1962327932397176E-3</v>
      </c>
      <c r="BE266">
        <f t="shared" si="613"/>
        <v>2.1962327932397176E-3</v>
      </c>
      <c r="BF266">
        <f t="shared" si="613"/>
        <v>2.1962327932397176E-3</v>
      </c>
      <c r="BG266">
        <f t="shared" si="613"/>
        <v>2.1962327932397176E-3</v>
      </c>
      <c r="BH266">
        <f t="shared" si="613"/>
        <v>2.1962327932397176E-3</v>
      </c>
      <c r="BK266">
        <f t="shared" si="612"/>
        <v>3.2015055295039618E-3</v>
      </c>
      <c r="BL266">
        <f t="shared" si="523"/>
        <v>3.1374754189138826E-3</v>
      </c>
      <c r="BM266">
        <f t="shared" si="524"/>
        <v>2.1962327932397176E-3</v>
      </c>
      <c r="BN266">
        <f>INDEX($P$7:$P$30,MATCH(BP266,$H$7:$H$30,0))</f>
        <v>0.02</v>
      </c>
      <c r="BO266">
        <f>INDEX($Q$7:$Q$30,MATCH(BP266,$H$7:$H$30,0))</f>
        <v>0.3</v>
      </c>
      <c r="BP266" t="str">
        <f t="shared" si="519"/>
        <v>-LT-Total</v>
      </c>
    </row>
    <row r="267" spans="1:68" hidden="1" x14ac:dyDescent="0.25">
      <c r="A267" t="str">
        <f t="shared" si="517"/>
        <v>freight-LT-PHEVG</v>
      </c>
      <c r="B267" s="1">
        <v>233</v>
      </c>
      <c r="C267" t="s">
        <v>8</v>
      </c>
      <c r="D267" t="s">
        <v>36</v>
      </c>
      <c r="E267" t="s">
        <v>33</v>
      </c>
      <c r="F267" t="s">
        <v>31</v>
      </c>
      <c r="G267">
        <v>1.7564250984569609E-3</v>
      </c>
      <c r="H267">
        <v>2.385473027233563E-3</v>
      </c>
      <c r="I267">
        <v>3.015078863581864E-3</v>
      </c>
      <c r="J267">
        <v>3.6452433500500912E-3</v>
      </c>
      <c r="K267">
        <v>4.0527993741816936E-3</v>
      </c>
      <c r="L267">
        <v>4.4604817585555132E-3</v>
      </c>
      <c r="M267">
        <f t="shared" si="609"/>
        <v>4.0411194485014956E-3</v>
      </c>
      <c r="N267">
        <f t="shared" si="609"/>
        <v>4.0352921145490111E-3</v>
      </c>
      <c r="O267">
        <f t="shared" si="609"/>
        <v>4.0294731836693441E-3</v>
      </c>
      <c r="P267">
        <f t="shared" si="609"/>
        <v>4.0236626437451821E-3</v>
      </c>
      <c r="Q267">
        <f t="shared" si="609"/>
        <v>4.0178604826766849E-3</v>
      </c>
      <c r="R267">
        <f t="shared" si="609"/>
        <v>4.0120666883814602E-3</v>
      </c>
      <c r="S267">
        <f t="shared" si="609"/>
        <v>4.0062812487945383E-3</v>
      </c>
      <c r="T267">
        <f t="shared" si="609"/>
        <v>4.000504151868348E-3</v>
      </c>
      <c r="U267">
        <f t="shared" si="609"/>
        <v>3.9947353855726911E-3</v>
      </c>
      <c r="V267">
        <f t="shared" si="609"/>
        <v>3.988974937894716E-3</v>
      </c>
      <c r="W267">
        <f t="shared" si="609"/>
        <v>3.9832227968388942E-3</v>
      </c>
      <c r="X267">
        <f t="shared" si="609"/>
        <v>3.9774789504269945E-3</v>
      </c>
      <c r="Y267">
        <f t="shared" si="609"/>
        <v>3.9717433866980597E-3</v>
      </c>
      <c r="Z267">
        <f t="shared" si="610"/>
        <v>3.8784159460074456E-3</v>
      </c>
      <c r="AA267">
        <f t="shared" si="610"/>
        <v>3.7872814997623018E-3</v>
      </c>
      <c r="AB267">
        <f t="shared" si="610"/>
        <v>3.6982885173023811E-3</v>
      </c>
      <c r="AC267">
        <f t="shared" si="610"/>
        <v>3.611386678827298E-3</v>
      </c>
      <c r="AD267">
        <f t="shared" si="610"/>
        <v>3.5265268469439164E-3</v>
      </c>
      <c r="AE267">
        <f t="shared" si="610"/>
        <v>3.4436610388823255E-3</v>
      </c>
      <c r="AF267">
        <f t="shared" si="610"/>
        <v>3.3627423993646661E-3</v>
      </c>
      <c r="AG267">
        <f t="shared" si="610"/>
        <v>3.2837251741114934E-3</v>
      </c>
      <c r="AH267">
        <f t="shared" si="610"/>
        <v>3.2065646839706781E-3</v>
      </c>
      <c r="AI267">
        <f t="shared" si="610"/>
        <v>3.1312172996542193E-3</v>
      </c>
      <c r="AJ267">
        <f t="shared" si="610"/>
        <v>3.0576404170686985E-3</v>
      </c>
      <c r="AK267">
        <f t="shared" si="610"/>
        <v>2.9857924332254014E-3</v>
      </c>
      <c r="AL267">
        <f t="shared" si="610"/>
        <v>2.9156327227165134E-3</v>
      </c>
      <c r="AM267">
        <f t="shared" si="610"/>
        <v>2.8471216147440627E-3</v>
      </c>
      <c r="AN267">
        <f t="shared" si="610"/>
        <v>2.7802203706886416E-3</v>
      </c>
      <c r="AO267">
        <f t="shared" ref="AO267:BH267" si="614">AN267</f>
        <v>2.7802203706886416E-3</v>
      </c>
      <c r="AP267">
        <f t="shared" si="614"/>
        <v>2.7802203706886416E-3</v>
      </c>
      <c r="AQ267">
        <f t="shared" si="614"/>
        <v>2.7802203706886416E-3</v>
      </c>
      <c r="AR267">
        <f t="shared" si="614"/>
        <v>2.7802203706886416E-3</v>
      </c>
      <c r="AS267">
        <f t="shared" si="614"/>
        <v>2.7802203706886416E-3</v>
      </c>
      <c r="AT267">
        <f t="shared" si="614"/>
        <v>2.7802203706886416E-3</v>
      </c>
      <c r="AU267">
        <f t="shared" si="614"/>
        <v>2.7802203706886416E-3</v>
      </c>
      <c r="AV267">
        <f t="shared" si="614"/>
        <v>2.7802203706886416E-3</v>
      </c>
      <c r="AW267">
        <f t="shared" si="614"/>
        <v>2.7802203706886416E-3</v>
      </c>
      <c r="AX267">
        <f t="shared" si="614"/>
        <v>2.7802203706886416E-3</v>
      </c>
      <c r="AY267">
        <f t="shared" si="614"/>
        <v>2.7802203706886416E-3</v>
      </c>
      <c r="AZ267">
        <f t="shared" si="614"/>
        <v>2.7802203706886416E-3</v>
      </c>
      <c r="BA267">
        <f t="shared" si="614"/>
        <v>2.7802203706886416E-3</v>
      </c>
      <c r="BB267">
        <f t="shared" si="614"/>
        <v>2.7802203706886416E-3</v>
      </c>
      <c r="BC267">
        <f t="shared" si="614"/>
        <v>2.7802203706886416E-3</v>
      </c>
      <c r="BD267">
        <f t="shared" si="614"/>
        <v>2.7802203706886416E-3</v>
      </c>
      <c r="BE267">
        <f t="shared" si="614"/>
        <v>2.7802203706886416E-3</v>
      </c>
      <c r="BF267">
        <f t="shared" si="614"/>
        <v>2.7802203706886416E-3</v>
      </c>
      <c r="BG267">
        <f t="shared" si="614"/>
        <v>2.7802203706886416E-3</v>
      </c>
      <c r="BH267">
        <f t="shared" si="614"/>
        <v>2.7802203706886416E-3</v>
      </c>
      <c r="BK267">
        <f t="shared" si="612"/>
        <v>4.0527993741816936E-3</v>
      </c>
      <c r="BL267">
        <f t="shared" si="523"/>
        <v>3.9717433866980597E-3</v>
      </c>
      <c r="BM267">
        <f t="shared" si="524"/>
        <v>2.7802203706886416E-3</v>
      </c>
      <c r="BN267">
        <f>INDEX($P$7:$P$30,MATCH(BP267,$H$7:$H$30,0))</f>
        <v>0.02</v>
      </c>
      <c r="BO267">
        <f>INDEX($Q$7:$Q$30,MATCH(BP267,$H$7:$H$30,0))</f>
        <v>0.3</v>
      </c>
      <c r="BP267" t="str">
        <f t="shared" si="519"/>
        <v>-LT-Total</v>
      </c>
    </row>
    <row r="268" spans="1:68" hidden="1" x14ac:dyDescent="0.25">
      <c r="A268" t="str">
        <f t="shared" si="517"/>
        <v>passenger-2W-BEV</v>
      </c>
      <c r="B268" s="1">
        <v>234</v>
      </c>
      <c r="C268" t="s">
        <v>8</v>
      </c>
      <c r="D268" t="s">
        <v>27</v>
      </c>
      <c r="E268" t="s">
        <v>35</v>
      </c>
      <c r="F268" t="s">
        <v>29</v>
      </c>
      <c r="G268">
        <v>1.9340656308381169E-2</v>
      </c>
      <c r="H268">
        <f t="shared" ref="H268:Y268" si="615">IF(G268=0,0.0000001,$G268)*((INDEX($P$7:$P$29,MATCH($A268,$H$7:$H$29,0))/($G268+0.00001))^((H$33-$G$33)/($Y$33-$G$33)))</f>
        <v>2.2521948470039094E-2</v>
      </c>
      <c r="I268">
        <f t="shared" si="615"/>
        <v>2.6226522761137499E-2</v>
      </c>
      <c r="J268">
        <f t="shared" si="615"/>
        <v>3.054045244155864E-2</v>
      </c>
      <c r="K268">
        <f t="shared" si="615"/>
        <v>3.5563968728527365E-2</v>
      </c>
      <c r="L268">
        <f t="shared" si="615"/>
        <v>4.1413789600659993E-2</v>
      </c>
      <c r="M268">
        <f t="shared" si="615"/>
        <v>4.8225831660682394E-2</v>
      </c>
      <c r="N268">
        <f t="shared" si="615"/>
        <v>5.6158368065100051E-2</v>
      </c>
      <c r="O268">
        <f t="shared" si="615"/>
        <v>6.5395705893164527E-2</v>
      </c>
      <c r="P268">
        <f t="shared" si="615"/>
        <v>7.61524683962993E-2</v>
      </c>
      <c r="Q268">
        <f t="shared" si="615"/>
        <v>8.867858162313258E-2</v>
      </c>
      <c r="R268">
        <f t="shared" si="615"/>
        <v>0.10326508128097317</v>
      </c>
      <c r="S268">
        <f t="shared" si="615"/>
        <v>0.12025087475219923</v>
      </c>
      <c r="T268">
        <f t="shared" si="615"/>
        <v>0.1400306153764046</v>
      </c>
      <c r="U268">
        <f t="shared" si="615"/>
        <v>0.16306387195188321</v>
      </c>
      <c r="V268">
        <f t="shared" si="615"/>
        <v>0.18988580650357254</v>
      </c>
      <c r="W268">
        <f t="shared" si="615"/>
        <v>0.22111960840811973</v>
      </c>
      <c r="X268">
        <f t="shared" si="615"/>
        <v>0.25749097377449487</v>
      </c>
      <c r="Y268">
        <f t="shared" si="615"/>
        <v>0.29984496649869696</v>
      </c>
      <c r="Z268">
        <f t="shared" ref="Z268:AN268" si="616">IF(Y268=0,0.0000001,$Y268)*((INDEX($Q$7:$Q$29,MATCH($A268,$H$7:$H$28,0))/IF(Y268=0,0.0000001,$Y268))^((Z$33-$Y$33)/($AN$33-$Y$33)))</f>
        <v>0.3246977841442053</v>
      </c>
      <c r="AA268">
        <f t="shared" si="616"/>
        <v>0.35161054147165444</v>
      </c>
      <c r="AB268">
        <f t="shared" si="616"/>
        <v>0.38075397773297803</v>
      </c>
      <c r="AC268">
        <f t="shared" si="616"/>
        <v>0.41231298399844002</v>
      </c>
      <c r="AD268">
        <f t="shared" si="616"/>
        <v>0.44648777613800777</v>
      </c>
      <c r="AE268">
        <f t="shared" si="616"/>
        <v>0.48349516502594059</v>
      </c>
      <c r="AF268">
        <f t="shared" si="616"/>
        <v>0.52356993202699631</v>
      </c>
      <c r="AG268">
        <f t="shared" si="616"/>
        <v>0.56696631849058121</v>
      </c>
      <c r="AH268">
        <f t="shared" si="616"/>
        <v>0.61395963870245429</v>
      </c>
      <c r="AI268">
        <f t="shared" si="616"/>
        <v>0.6648480265268355</v>
      </c>
      <c r="AJ268">
        <f t="shared" si="616"/>
        <v>0.71995432681992133</v>
      </c>
      <c r="AK268">
        <f t="shared" si="616"/>
        <v>0.77962814361426802</v>
      </c>
      <c r="AL268">
        <f t="shared" si="616"/>
        <v>0.84424805806807879</v>
      </c>
      <c r="AM268">
        <f t="shared" si="616"/>
        <v>0.91422403025046228</v>
      </c>
      <c r="AN268">
        <f t="shared" si="616"/>
        <v>0.98999999999999988</v>
      </c>
      <c r="AO268">
        <f t="shared" ref="AO268:BH268" si="617">IF(AN268=0,0.0000001,$G268)*((INDEX($N$7:$N$29,MATCH($A268,$H$7:$H$29,0))/($G268+0.00001))^((AO$33-$G$33)/($Y$33-$G$33)))</f>
        <v>0.43035195004193477</v>
      </c>
      <c r="AP268">
        <f t="shared" si="617"/>
        <v>0.4714675340161637</v>
      </c>
      <c r="AQ268">
        <f t="shared" si="617"/>
        <v>0.51651127782649242</v>
      </c>
      <c r="AR268">
        <f t="shared" si="617"/>
        <v>0.56585847566082792</v>
      </c>
      <c r="AS268">
        <f t="shared" si="617"/>
        <v>0.61992027710333308</v>
      </c>
      <c r="AT268">
        <f t="shared" si="617"/>
        <v>0.67914711273887673</v>
      </c>
      <c r="AU268">
        <f t="shared" si="617"/>
        <v>0.74403244703781413</v>
      </c>
      <c r="AV268">
        <f t="shared" si="617"/>
        <v>0.81511688978927221</v>
      </c>
      <c r="AW268">
        <f t="shared" si="617"/>
        <v>0.89299270033846934</v>
      </c>
      <c r="AX268">
        <f t="shared" si="617"/>
        <v>0.97830872215633746</v>
      </c>
      <c r="AY268">
        <f t="shared" si="617"/>
        <v>1.0717757888551642</v>
      </c>
      <c r="AZ268">
        <f t="shared" si="617"/>
        <v>1.174172646691932</v>
      </c>
      <c r="BA268">
        <f t="shared" si="617"/>
        <v>1.2863524429043125</v>
      </c>
      <c r="BB268">
        <f t="shared" si="617"/>
        <v>1.4092498339386359</v>
      </c>
      <c r="BC268">
        <f t="shared" si="617"/>
        <v>1.5438887727939739</v>
      </c>
      <c r="BD268">
        <f t="shared" si="617"/>
        <v>1.6913910403647261</v>
      </c>
      <c r="BE268">
        <f t="shared" si="617"/>
        <v>1.852985591862861</v>
      </c>
      <c r="BF268">
        <f t="shared" si="617"/>
        <v>2.0300187961921328</v>
      </c>
      <c r="BG268">
        <f t="shared" si="617"/>
        <v>2.223965653586335</v>
      </c>
      <c r="BH268">
        <f t="shared" si="617"/>
        <v>2.4364420849744595</v>
      </c>
      <c r="BK268">
        <f t="shared" si="612"/>
        <v>3.5563968728527365E-2</v>
      </c>
      <c r="BL268">
        <f t="shared" si="523"/>
        <v>3.1972007886946104E-2</v>
      </c>
      <c r="BM268">
        <f t="shared" si="524"/>
        <v>7.9930019717365259E-3</v>
      </c>
      <c r="BN268">
        <f>INDEX($N$7:$N$30,MATCH(BP268,$H$7:$H$30,0))</f>
        <v>0.10100000000000001</v>
      </c>
      <c r="BO268">
        <f>INDEX($M$7:$M$30,MATCH(BP268,$H$7:$H$30,0))</f>
        <v>0.75</v>
      </c>
      <c r="BP268" t="str">
        <f t="shared" si="519"/>
        <v>-2W-Total</v>
      </c>
    </row>
    <row r="269" spans="1:68" hidden="1" x14ac:dyDescent="0.25">
      <c r="A269" t="str">
        <f t="shared" si="517"/>
        <v>passenger-2W-G</v>
      </c>
      <c r="B269" s="1">
        <v>235</v>
      </c>
      <c r="C269" t="s">
        <v>8</v>
      </c>
      <c r="D269" t="s">
        <v>27</v>
      </c>
      <c r="E269" t="s">
        <v>35</v>
      </c>
      <c r="F269" t="s">
        <v>47</v>
      </c>
      <c r="G269">
        <v>0.98065934369161878</v>
      </c>
      <c r="H269">
        <v>0.97119137168667558</v>
      </c>
      <c r="I269">
        <v>0.96183874880035447</v>
      </c>
      <c r="J269">
        <v>0.95259937983327825</v>
      </c>
      <c r="K269">
        <v>0.94923081356389416</v>
      </c>
      <c r="L269">
        <v>0.94586224809007879</v>
      </c>
      <c r="M269">
        <f t="shared" ref="M269:Y269" si="618">($K269*(($BL269/($K269))^((M$33-$K$33)/($BL$33-$K$33))))</f>
        <v>0.90207568387915216</v>
      </c>
      <c r="N269">
        <f t="shared" si="618"/>
        <v>0.87938398172158028</v>
      </c>
      <c r="O269">
        <f t="shared" si="618"/>
        <v>0.85726308903821302</v>
      </c>
      <c r="P269">
        <f t="shared" si="618"/>
        <v>0.83569864712411168</v>
      </c>
      <c r="Q269">
        <f t="shared" si="618"/>
        <v>0.81467665846737436</v>
      </c>
      <c r="R269">
        <f t="shared" si="618"/>
        <v>0.79418347766332986</v>
      </c>
      <c r="S269">
        <f t="shared" si="618"/>
        <v>0.77420580255728499</v>
      </c>
      <c r="T269">
        <f t="shared" si="618"/>
        <v>0.75473066561007573</v>
      </c>
      <c r="U269">
        <f t="shared" si="618"/>
        <v>0.73574542548081823</v>
      </c>
      <c r="V269">
        <f t="shared" si="618"/>
        <v>0.71723775882139484</v>
      </c>
      <c r="W269">
        <f t="shared" si="618"/>
        <v>0.69919565227735037</v>
      </c>
      <c r="X269">
        <f t="shared" si="618"/>
        <v>0.68160739469000531</v>
      </c>
      <c r="Y269">
        <f t="shared" si="618"/>
        <v>0.6644615694947259</v>
      </c>
      <c r="Z269">
        <f t="shared" ref="Z269:AN269" si="619">($Y269*(($BM269/($Y269))^((Z$33-$Y$33)/($BM$33-$Y$33))))</f>
        <v>0.48880600698489185</v>
      </c>
      <c r="AA269">
        <f t="shared" si="619"/>
        <v>0.35958635297178099</v>
      </c>
      <c r="AB269">
        <f t="shared" si="619"/>
        <v>0.26452691537308132</v>
      </c>
      <c r="AC269">
        <f t="shared" si="619"/>
        <v>0.1945971763903083</v>
      </c>
      <c r="AD269">
        <f t="shared" si="619"/>
        <v>0.14315390555124693</v>
      </c>
      <c r="AE269">
        <f t="shared" si="619"/>
        <v>0.10531006181442183</v>
      </c>
      <c r="AF269">
        <f t="shared" si="619"/>
        <v>7.7470531290445468E-2</v>
      </c>
      <c r="AG269">
        <f t="shared" si="619"/>
        <v>5.6990596292689481E-2</v>
      </c>
      <c r="AH269">
        <f t="shared" si="619"/>
        <v>4.1924690739753377E-2</v>
      </c>
      <c r="AI269">
        <f t="shared" si="619"/>
        <v>3.0841574013315429E-2</v>
      </c>
      <c r="AJ269">
        <f t="shared" si="619"/>
        <v>2.2688365038239247E-2</v>
      </c>
      <c r="AK269">
        <f t="shared" si="619"/>
        <v>1.6690520006733621E-2</v>
      </c>
      <c r="AL269">
        <f t="shared" si="619"/>
        <v>1.2278251765857272E-2</v>
      </c>
      <c r="AM269">
        <f t="shared" si="619"/>
        <v>9.0324008098583188E-3</v>
      </c>
      <c r="AN269">
        <f t="shared" si="619"/>
        <v>6.6446156949472651E-3</v>
      </c>
      <c r="AO269">
        <f t="shared" ref="AO269:BH269" si="620">AN269</f>
        <v>6.6446156949472651E-3</v>
      </c>
      <c r="AP269">
        <f t="shared" si="620"/>
        <v>6.6446156949472651E-3</v>
      </c>
      <c r="AQ269">
        <f t="shared" si="620"/>
        <v>6.6446156949472651E-3</v>
      </c>
      <c r="AR269">
        <f t="shared" si="620"/>
        <v>6.6446156949472651E-3</v>
      </c>
      <c r="AS269">
        <f t="shared" si="620"/>
        <v>6.6446156949472651E-3</v>
      </c>
      <c r="AT269">
        <f t="shared" si="620"/>
        <v>6.6446156949472651E-3</v>
      </c>
      <c r="AU269">
        <f t="shared" si="620"/>
        <v>6.6446156949472651E-3</v>
      </c>
      <c r="AV269">
        <f t="shared" si="620"/>
        <v>6.6446156949472651E-3</v>
      </c>
      <c r="AW269">
        <f t="shared" si="620"/>
        <v>6.6446156949472651E-3</v>
      </c>
      <c r="AX269">
        <f t="shared" si="620"/>
        <v>6.6446156949472651E-3</v>
      </c>
      <c r="AY269">
        <f t="shared" si="620"/>
        <v>6.6446156949472651E-3</v>
      </c>
      <c r="AZ269">
        <f t="shared" si="620"/>
        <v>6.6446156949472651E-3</v>
      </c>
      <c r="BA269">
        <f t="shared" si="620"/>
        <v>6.6446156949472651E-3</v>
      </c>
      <c r="BB269">
        <f t="shared" si="620"/>
        <v>6.6446156949472651E-3</v>
      </c>
      <c r="BC269">
        <f t="shared" si="620"/>
        <v>6.6446156949472651E-3</v>
      </c>
      <c r="BD269">
        <f t="shared" si="620"/>
        <v>6.6446156949472651E-3</v>
      </c>
      <c r="BE269">
        <f t="shared" si="620"/>
        <v>6.6446156949472651E-3</v>
      </c>
      <c r="BF269">
        <f t="shared" si="620"/>
        <v>6.6446156949472651E-3</v>
      </c>
      <c r="BG269">
        <f t="shared" si="620"/>
        <v>6.6446156949472651E-3</v>
      </c>
      <c r="BH269">
        <f t="shared" si="620"/>
        <v>6.6446156949472651E-3</v>
      </c>
      <c r="BK269">
        <f t="shared" si="612"/>
        <v>0.94923081356389416</v>
      </c>
      <c r="BL269">
        <f t="shared" si="523"/>
        <v>0.6644615694947259</v>
      </c>
      <c r="BM269">
        <f t="shared" si="524"/>
        <v>6.6446156949472651E-3</v>
      </c>
      <c r="BN269">
        <f>INDEX($P$7:$P$30,MATCH(BP269,$H$7:$H$30,0))</f>
        <v>0.3</v>
      </c>
      <c r="BO269">
        <f>INDEX($Q$7:$Q$30,MATCH(BP269,$H$7:$H$30,0))</f>
        <v>0.99</v>
      </c>
      <c r="BP269" t="str">
        <f t="shared" si="519"/>
        <v>-2W-Total</v>
      </c>
    </row>
    <row r="270" spans="1:68" hidden="1" x14ac:dyDescent="0.25">
      <c r="A270" t="str">
        <f t="shared" si="517"/>
        <v>passenger-BUS-BEV</v>
      </c>
      <c r="B270" s="1">
        <v>236</v>
      </c>
      <c r="C270" t="s">
        <v>8</v>
      </c>
      <c r="D270" t="s">
        <v>27</v>
      </c>
      <c r="E270" t="s">
        <v>34</v>
      </c>
      <c r="F270" t="s">
        <v>29</v>
      </c>
      <c r="G270">
        <v>9.4690702110049336E-3</v>
      </c>
      <c r="H270">
        <f t="shared" ref="H270:Y270" si="621">IF(G270=0,0.0000001,$G270)*((INDEX($P$7:$P$29,MATCH($A270,$H$7:$H$29,0))/($G270+0.00001))^((H$33-$G$33)/($Y$33-$G$33)))</f>
        <v>1.0385557053361263E-2</v>
      </c>
      <c r="I270">
        <f t="shared" si="621"/>
        <v>1.1390748289443189E-2</v>
      </c>
      <c r="J270">
        <f t="shared" si="621"/>
        <v>1.249322938835138E-2</v>
      </c>
      <c r="K270">
        <f t="shared" si="621"/>
        <v>1.370241678456019E-2</v>
      </c>
      <c r="L270">
        <f t="shared" si="621"/>
        <v>1.5028638304909355E-2</v>
      </c>
      <c r="M270">
        <f t="shared" si="621"/>
        <v>1.6483221379916462E-2</v>
      </c>
      <c r="N270">
        <f t="shared" si="621"/>
        <v>1.8078589792834457E-2</v>
      </c>
      <c r="O270">
        <f t="shared" si="621"/>
        <v>1.9828369792800452E-2</v>
      </c>
      <c r="P270">
        <f t="shared" si="621"/>
        <v>2.1747506478402106E-2</v>
      </c>
      <c r="Q270">
        <f t="shared" si="621"/>
        <v>2.3852391445708658E-2</v>
      </c>
      <c r="R270">
        <f t="shared" si="621"/>
        <v>2.6161002791025179E-2</v>
      </c>
      <c r="S270">
        <f t="shared" si="621"/>
        <v>2.869305866415163E-2</v>
      </c>
      <c r="T270">
        <f t="shared" si="621"/>
        <v>3.147018568366524E-2</v>
      </c>
      <c r="U270">
        <f t="shared" si="621"/>
        <v>3.45161036526829E-2</v>
      </c>
      <c r="V270">
        <f t="shared" si="621"/>
        <v>3.7856828152785009E-2</v>
      </c>
      <c r="W270">
        <f t="shared" si="621"/>
        <v>4.152089274648179E-2</v>
      </c>
      <c r="X270">
        <f t="shared" si="621"/>
        <v>4.5539592686082341E-2</v>
      </c>
      <c r="Y270">
        <f t="shared" si="621"/>
        <v>4.994725221051538E-2</v>
      </c>
      <c r="Z270">
        <f t="shared" ref="Z270:AN270" si="622">IF(Y270=0,0.0000001,$Y270)*((INDEX($Q$7:$Q$29,MATCH($A270,$H$7:$H$28,0))/IF(Y270=0,0.0000001,$Y270))^((Z$33-$Y$33)/($AN$33-$Y$33)))</f>
        <v>5.8238318592873609E-2</v>
      </c>
      <c r="AA270">
        <f t="shared" si="622"/>
        <v>6.7905672532892494E-2</v>
      </c>
      <c r="AB270">
        <f t="shared" si="622"/>
        <v>7.9177772874587798E-2</v>
      </c>
      <c r="AC270">
        <f t="shared" si="622"/>
        <v>9.2321001818266982E-2</v>
      </c>
      <c r="AD270">
        <f t="shared" si="622"/>
        <v>0.10764596006291528</v>
      </c>
      <c r="AE270">
        <f t="shared" si="622"/>
        <v>0.12551480691984843</v>
      </c>
      <c r="AF270">
        <f t="shared" si="622"/>
        <v>0.14634981885914888</v>
      </c>
      <c r="AG270">
        <f t="shared" si="622"/>
        <v>0.17064336874439862</v>
      </c>
      <c r="AH270">
        <f t="shared" si="622"/>
        <v>0.19896956158491649</v>
      </c>
      <c r="AI270">
        <f t="shared" si="622"/>
        <v>0.23199780178152044</v>
      </c>
      <c r="AJ270">
        <f t="shared" si="622"/>
        <v>0.27050861248687519</v>
      </c>
      <c r="AK270">
        <f t="shared" si="622"/>
        <v>0.31541208092344575</v>
      </c>
      <c r="AL270">
        <f t="shared" si="622"/>
        <v>0.36776936555868489</v>
      </c>
      <c r="AM270">
        <f t="shared" si="622"/>
        <v>0.42881777339487964</v>
      </c>
      <c r="AN270">
        <f t="shared" si="622"/>
        <v>0.49999999999999994</v>
      </c>
      <c r="AO270">
        <f t="shared" ref="AO270:BH270" si="623">IF(AN270=0,0.0000001,$G270)*((INDEX($N$7:$N$29,MATCH($A270,$H$7:$H$29,0))/($G270+0.00001))^((AO$33-$G$33)/($Y$33-$G$33)))</f>
        <v>0.81111635993430731</v>
      </c>
      <c r="AP270">
        <f t="shared" si="623"/>
        <v>0.92454809658706283</v>
      </c>
      <c r="AQ270">
        <f t="shared" si="623"/>
        <v>1.053842857974151</v>
      </c>
      <c r="AR270">
        <f t="shared" si="623"/>
        <v>1.2012190316575315</v>
      </c>
      <c r="AS270">
        <f t="shared" si="623"/>
        <v>1.3692052388057767</v>
      </c>
      <c r="AT270">
        <f t="shared" si="623"/>
        <v>1.5606837192600072</v>
      </c>
      <c r="AU270">
        <f t="shared" si="623"/>
        <v>1.778939783846945</v>
      </c>
      <c r="AV270">
        <f t="shared" si="623"/>
        <v>2.0277181824219386</v>
      </c>
      <c r="AW270">
        <f t="shared" si="623"/>
        <v>2.3112873547822614</v>
      </c>
      <c r="AX270">
        <f t="shared" si="623"/>
        <v>2.6345126668419727</v>
      </c>
      <c r="AY270">
        <f t="shared" si="623"/>
        <v>3.0029398886252574</v>
      </c>
      <c r="AZ270">
        <f t="shared" si="623"/>
        <v>3.4228903463600489</v>
      </c>
      <c r="BA270">
        <f t="shared" si="623"/>
        <v>3.9015693812534087</v>
      </c>
      <c r="BB270">
        <f t="shared" si="623"/>
        <v>4.4471899758406446</v>
      </c>
      <c r="BC270">
        <f t="shared" si="623"/>
        <v>5.0691136690394627</v>
      </c>
      <c r="BD270">
        <f t="shared" si="623"/>
        <v>5.7780111776730418</v>
      </c>
      <c r="BE270">
        <f t="shared" si="623"/>
        <v>6.5860454803414754</v>
      </c>
      <c r="BF270">
        <f t="shared" si="623"/>
        <v>7.5070805049212668</v>
      </c>
      <c r="BG270">
        <f t="shared" si="623"/>
        <v>8.55691900026887</v>
      </c>
      <c r="BH270">
        <f t="shared" si="623"/>
        <v>9.7535736734357013</v>
      </c>
      <c r="BK270">
        <f t="shared" si="612"/>
        <v>1.370241678456019E-2</v>
      </c>
      <c r="BL270">
        <f t="shared" si="523"/>
        <v>1.2318472689319611E-2</v>
      </c>
      <c r="BM270">
        <f t="shared" si="524"/>
        <v>4.9273890757278449E-3</v>
      </c>
      <c r="BN270">
        <f>INDEX($N$7:$N$30,MATCH(BP270,$H$7:$H$30,0))</f>
        <v>0.10100000000000001</v>
      </c>
      <c r="BO270">
        <f>INDEX($M$7:$M$30,MATCH(BP270,$H$7:$H$30,0))</f>
        <v>0.6</v>
      </c>
      <c r="BP270" t="str">
        <f t="shared" si="519"/>
        <v>-BUS-Total</v>
      </c>
    </row>
    <row r="271" spans="1:68" hidden="1" x14ac:dyDescent="0.25">
      <c r="A271" t="str">
        <f t="shared" si="517"/>
        <v>passenger-BUS-CNG</v>
      </c>
      <c r="B271" s="1">
        <v>237</v>
      </c>
      <c r="C271" t="s">
        <v>8</v>
      </c>
      <c r="D271" t="s">
        <v>27</v>
      </c>
      <c r="E271" t="s">
        <v>34</v>
      </c>
      <c r="F271" t="s">
        <v>45</v>
      </c>
      <c r="G271">
        <v>5.7712452579338561E-3</v>
      </c>
      <c r="H271">
        <v>7.9176699556957504E-3</v>
      </c>
      <c r="I271">
        <v>1.0071344681180251E-2</v>
      </c>
      <c r="J271">
        <v>1.223230622940537E-2</v>
      </c>
      <c r="K271">
        <v>1.360384011126366E-2</v>
      </c>
      <c r="L271">
        <v>1.4976310725718971E-2</v>
      </c>
      <c r="M271">
        <f t="shared" ref="M271:Y272" si="624">($K271*(($BL271/($K271))^((M$33-$K$33)/($BL$33-$K$33))))</f>
        <v>1.3504520760341945E-2</v>
      </c>
      <c r="N271">
        <f t="shared" si="624"/>
        <v>1.3455133334371192E-2</v>
      </c>
      <c r="O271">
        <f t="shared" si="624"/>
        <v>1.3405926523313572E-2</v>
      </c>
      <c r="P271">
        <f t="shared" si="624"/>
        <v>1.3356899666641707E-2</v>
      </c>
      <c r="Q271">
        <f t="shared" si="624"/>
        <v>1.3308052106243841E-2</v>
      </c>
      <c r="R271">
        <f t="shared" si="624"/>
        <v>1.3259383186414998E-2</v>
      </c>
      <c r="S271">
        <f t="shared" si="624"/>
        <v>1.3210892253848182E-2</v>
      </c>
      <c r="T271">
        <f t="shared" si="624"/>
        <v>1.316257865762561E-2</v>
      </c>
      <c r="U271">
        <f t="shared" si="624"/>
        <v>1.3114441749209969E-2</v>
      </c>
      <c r="V271">
        <f t="shared" si="624"/>
        <v>1.306648088243572E-2</v>
      </c>
      <c r="W271">
        <f t="shared" si="624"/>
        <v>1.3018695413500413E-2</v>
      </c>
      <c r="X271">
        <f t="shared" si="624"/>
        <v>1.2971084700956051E-2</v>
      </c>
      <c r="Y271">
        <f t="shared" si="624"/>
        <v>1.2923648105700477E-2</v>
      </c>
      <c r="Z271">
        <f t="shared" ref="Z271:AN272" si="625">($Y271*(($BM271/($Y271))^((Z$33-$Y$33)/($BM$33-$Y$33))))</f>
        <v>1.234003688562086E-2</v>
      </c>
      <c r="AA271">
        <f t="shared" si="625"/>
        <v>1.1782780612179924E-2</v>
      </c>
      <c r="AB271">
        <f t="shared" si="625"/>
        <v>1.1250689138258437E-2</v>
      </c>
      <c r="AC271">
        <f t="shared" si="625"/>
        <v>1.074262606187219E-2</v>
      </c>
      <c r="AD271">
        <f t="shared" si="625"/>
        <v>1.0257506299127883E-2</v>
      </c>
      <c r="AE271">
        <f t="shared" si="625"/>
        <v>9.7942937667804698E-3</v>
      </c>
      <c r="AF271">
        <f t="shared" si="625"/>
        <v>9.3519991694424581E-3</v>
      </c>
      <c r="AG271">
        <f t="shared" si="625"/>
        <v>8.9296778867193199E-3</v>
      </c>
      <c r="AH271">
        <f t="shared" si="625"/>
        <v>8.5264279557584546E-3</v>
      </c>
      <c r="AI271">
        <f t="shared" si="625"/>
        <v>8.1413881449030178E-3</v>
      </c>
      <c r="AJ271">
        <f t="shared" si="625"/>
        <v>7.7737361143364473E-3</v>
      </c>
      <c r="AK271">
        <f t="shared" si="625"/>
        <v>7.4226866597893433E-3</v>
      </c>
      <c r="AL271">
        <f t="shared" si="625"/>
        <v>7.0874900355577079E-3</v>
      </c>
      <c r="AM271">
        <f t="shared" si="625"/>
        <v>6.7674303532510175E-3</v>
      </c>
      <c r="AN271">
        <f t="shared" si="625"/>
        <v>6.4618240528502386E-3</v>
      </c>
      <c r="AO271">
        <f t="shared" ref="AO271:BH271" si="626">AN271</f>
        <v>6.4618240528502386E-3</v>
      </c>
      <c r="AP271">
        <f t="shared" si="626"/>
        <v>6.4618240528502386E-3</v>
      </c>
      <c r="AQ271">
        <f t="shared" si="626"/>
        <v>6.4618240528502386E-3</v>
      </c>
      <c r="AR271">
        <f t="shared" si="626"/>
        <v>6.4618240528502386E-3</v>
      </c>
      <c r="AS271">
        <f t="shared" si="626"/>
        <v>6.4618240528502386E-3</v>
      </c>
      <c r="AT271">
        <f t="shared" si="626"/>
        <v>6.4618240528502386E-3</v>
      </c>
      <c r="AU271">
        <f t="shared" si="626"/>
        <v>6.4618240528502386E-3</v>
      </c>
      <c r="AV271">
        <f t="shared" si="626"/>
        <v>6.4618240528502386E-3</v>
      </c>
      <c r="AW271">
        <f t="shared" si="626"/>
        <v>6.4618240528502386E-3</v>
      </c>
      <c r="AX271">
        <f t="shared" si="626"/>
        <v>6.4618240528502386E-3</v>
      </c>
      <c r="AY271">
        <f t="shared" si="626"/>
        <v>6.4618240528502386E-3</v>
      </c>
      <c r="AZ271">
        <f t="shared" si="626"/>
        <v>6.4618240528502386E-3</v>
      </c>
      <c r="BA271">
        <f t="shared" si="626"/>
        <v>6.4618240528502386E-3</v>
      </c>
      <c r="BB271">
        <f t="shared" si="626"/>
        <v>6.4618240528502386E-3</v>
      </c>
      <c r="BC271">
        <f t="shared" si="626"/>
        <v>6.4618240528502386E-3</v>
      </c>
      <c r="BD271">
        <f t="shared" si="626"/>
        <v>6.4618240528502386E-3</v>
      </c>
      <c r="BE271">
        <f t="shared" si="626"/>
        <v>6.4618240528502386E-3</v>
      </c>
      <c r="BF271">
        <f t="shared" si="626"/>
        <v>6.4618240528502386E-3</v>
      </c>
      <c r="BG271">
        <f t="shared" si="626"/>
        <v>6.4618240528502386E-3</v>
      </c>
      <c r="BH271">
        <f t="shared" si="626"/>
        <v>6.4618240528502386E-3</v>
      </c>
      <c r="BK271">
        <f t="shared" si="612"/>
        <v>1.360384011126366E-2</v>
      </c>
      <c r="BL271">
        <f t="shared" si="523"/>
        <v>1.2923648105700477E-2</v>
      </c>
      <c r="BM271">
        <f t="shared" si="524"/>
        <v>6.4618240528502386E-3</v>
      </c>
      <c r="BN271">
        <f>INDEX($P$7:$P$30,MATCH(BP271,$H$7:$H$30,0))</f>
        <v>0.05</v>
      </c>
      <c r="BO271">
        <f>INDEX($Q$7:$Q$30,MATCH(BP271,$H$7:$H$30,0))</f>
        <v>0.5</v>
      </c>
      <c r="BP271" t="str">
        <f t="shared" si="519"/>
        <v>-BUS-Total</v>
      </c>
    </row>
    <row r="272" spans="1:68" hidden="1" x14ac:dyDescent="0.25">
      <c r="A272" t="str">
        <f t="shared" si="517"/>
        <v>passenger-BUS-D</v>
      </c>
      <c r="B272" s="1">
        <v>238</v>
      </c>
      <c r="C272" t="s">
        <v>8</v>
      </c>
      <c r="D272" t="s">
        <v>27</v>
      </c>
      <c r="E272" t="s">
        <v>34</v>
      </c>
      <c r="F272" t="s">
        <v>46</v>
      </c>
      <c r="G272">
        <v>0.88887738101607616</v>
      </c>
      <c r="H272">
        <v>0.88178035512465314</v>
      </c>
      <c r="I272">
        <v>0.87465935744679135</v>
      </c>
      <c r="J272">
        <v>0.86751426632194795</v>
      </c>
      <c r="K272">
        <v>0.85955196924675736</v>
      </c>
      <c r="L272">
        <v>0.85158423406805672</v>
      </c>
      <c r="M272">
        <f t="shared" si="624"/>
        <v>0.85327652474205562</v>
      </c>
      <c r="N272">
        <f t="shared" si="624"/>
        <v>0.85015600444028872</v>
      </c>
      <c r="O272">
        <f t="shared" si="624"/>
        <v>0.84704689620327622</v>
      </c>
      <c r="P272">
        <f t="shared" si="624"/>
        <v>0.84394915829591965</v>
      </c>
      <c r="Q272">
        <f t="shared" si="624"/>
        <v>0.84086274913575021</v>
      </c>
      <c r="R272">
        <f t="shared" si="624"/>
        <v>0.83778762729237022</v>
      </c>
      <c r="S272">
        <f t="shared" si="624"/>
        <v>0.8347237514868977</v>
      </c>
      <c r="T272">
        <f t="shared" si="624"/>
        <v>0.83167108059141126</v>
      </c>
      <c r="U272">
        <f t="shared" si="624"/>
        <v>0.82862957362839895</v>
      </c>
      <c r="V272">
        <f t="shared" si="624"/>
        <v>0.82559918977020774</v>
      </c>
      <c r="W272">
        <f t="shared" si="624"/>
        <v>0.82257988833849549</v>
      </c>
      <c r="X272">
        <f t="shared" si="624"/>
        <v>0.81957162880368484</v>
      </c>
      <c r="Y272">
        <f t="shared" si="624"/>
        <v>0.81657437078441941</v>
      </c>
      <c r="Z272">
        <f t="shared" si="625"/>
        <v>0.77969918191193421</v>
      </c>
      <c r="AA272">
        <f t="shared" si="625"/>
        <v>0.74448921742443086</v>
      </c>
      <c r="AB272">
        <f t="shared" si="625"/>
        <v>0.71086927845955439</v>
      </c>
      <c r="AC272">
        <f t="shared" si="625"/>
        <v>0.67876756201496147</v>
      </c>
      <c r="AD272">
        <f t="shared" si="625"/>
        <v>0.64811550759672898</v>
      </c>
      <c r="AE272">
        <f t="shared" si="625"/>
        <v>0.61884765079287452</v>
      </c>
      <c r="AF272">
        <f t="shared" si="625"/>
        <v>0.59090148345926163</v>
      </c>
      <c r="AG272">
        <f t="shared" si="625"/>
        <v>0.56421732021928583</v>
      </c>
      <c r="AH272">
        <f t="shared" si="625"/>
        <v>0.53873817099221999</v>
      </c>
      <c r="AI272">
        <f t="shared" si="625"/>
        <v>0.51440961927797557</v>
      </c>
      <c r="AJ272">
        <f t="shared" si="625"/>
        <v>0.49117970593832894</v>
      </c>
      <c r="AK272">
        <f t="shared" si="625"/>
        <v>0.46899881822640077</v>
      </c>
      <c r="AL272">
        <f t="shared" si="625"/>
        <v>0.44781958382738635</v>
      </c>
      <c r="AM272">
        <f t="shared" si="625"/>
        <v>0.42759676968423688</v>
      </c>
      <c r="AN272">
        <f t="shared" si="625"/>
        <v>0.40828718539220971</v>
      </c>
      <c r="AO272">
        <f t="shared" ref="AO272:BH272" si="627">AN272</f>
        <v>0.40828718539220971</v>
      </c>
      <c r="AP272">
        <f t="shared" si="627"/>
        <v>0.40828718539220971</v>
      </c>
      <c r="AQ272">
        <f t="shared" si="627"/>
        <v>0.40828718539220971</v>
      </c>
      <c r="AR272">
        <f t="shared" si="627"/>
        <v>0.40828718539220971</v>
      </c>
      <c r="AS272">
        <f t="shared" si="627"/>
        <v>0.40828718539220971</v>
      </c>
      <c r="AT272">
        <f t="shared" si="627"/>
        <v>0.40828718539220971</v>
      </c>
      <c r="AU272">
        <f t="shared" si="627"/>
        <v>0.40828718539220971</v>
      </c>
      <c r="AV272">
        <f t="shared" si="627"/>
        <v>0.40828718539220971</v>
      </c>
      <c r="AW272">
        <f t="shared" si="627"/>
        <v>0.40828718539220971</v>
      </c>
      <c r="AX272">
        <f t="shared" si="627"/>
        <v>0.40828718539220971</v>
      </c>
      <c r="AY272">
        <f t="shared" si="627"/>
        <v>0.40828718539220971</v>
      </c>
      <c r="AZ272">
        <f t="shared" si="627"/>
        <v>0.40828718539220971</v>
      </c>
      <c r="BA272">
        <f t="shared" si="627"/>
        <v>0.40828718539220971</v>
      </c>
      <c r="BB272">
        <f t="shared" si="627"/>
        <v>0.40828718539220971</v>
      </c>
      <c r="BC272">
        <f t="shared" si="627"/>
        <v>0.40828718539220971</v>
      </c>
      <c r="BD272">
        <f t="shared" si="627"/>
        <v>0.40828718539220971</v>
      </c>
      <c r="BE272">
        <f t="shared" si="627"/>
        <v>0.40828718539220971</v>
      </c>
      <c r="BF272">
        <f t="shared" si="627"/>
        <v>0.40828718539220971</v>
      </c>
      <c r="BG272">
        <f t="shared" si="627"/>
        <v>0.40828718539220971</v>
      </c>
      <c r="BH272">
        <f t="shared" si="627"/>
        <v>0.40828718539220971</v>
      </c>
      <c r="BK272">
        <f t="shared" si="612"/>
        <v>0.85955196924675736</v>
      </c>
      <c r="BL272">
        <f t="shared" si="523"/>
        <v>0.81657437078441941</v>
      </c>
      <c r="BM272">
        <f t="shared" si="524"/>
        <v>0.40828718539220971</v>
      </c>
      <c r="BN272">
        <f>INDEX($P$7:$P$30,MATCH(BP272,$H$7:$H$30,0))</f>
        <v>0.05</v>
      </c>
      <c r="BO272">
        <f>INDEX($Q$7:$Q$30,MATCH(BP272,$H$7:$H$30,0))</f>
        <v>0.5</v>
      </c>
      <c r="BP272" t="str">
        <f t="shared" si="519"/>
        <v>-BUS-Total</v>
      </c>
    </row>
    <row r="273" spans="1:68" hidden="1" x14ac:dyDescent="0.25">
      <c r="A273" t="str">
        <f t="shared" si="517"/>
        <v>passenger-BUS-FCEV</v>
      </c>
      <c r="B273" s="1">
        <v>239</v>
      </c>
      <c r="C273" t="s">
        <v>8</v>
      </c>
      <c r="D273" t="s">
        <v>27</v>
      </c>
      <c r="E273" t="s">
        <v>34</v>
      </c>
      <c r="F273" t="s">
        <v>30</v>
      </c>
      <c r="G273">
        <v>0</v>
      </c>
      <c r="H273">
        <f t="shared" ref="H273:Y273" si="628">IF(G273=0,0.0000001,$G273)*((INDEX($P$7:$P$29,MATCH($A273,$H$7:$H$29,0))/($G273+0.00001))^((H$33-$G$33)/($Y$33-$G$33)))</f>
        <v>0</v>
      </c>
      <c r="I273">
        <f t="shared" si="628"/>
        <v>0</v>
      </c>
      <c r="J273">
        <f t="shared" si="628"/>
        <v>0</v>
      </c>
      <c r="K273">
        <f t="shared" si="628"/>
        <v>0</v>
      </c>
      <c r="L273">
        <f t="shared" si="628"/>
        <v>0</v>
      </c>
      <c r="M273">
        <f t="shared" si="628"/>
        <v>0</v>
      </c>
      <c r="N273">
        <f t="shared" si="628"/>
        <v>0</v>
      </c>
      <c r="O273">
        <f t="shared" si="628"/>
        <v>0</v>
      </c>
      <c r="P273">
        <f t="shared" si="628"/>
        <v>0</v>
      </c>
      <c r="Q273">
        <f t="shared" si="628"/>
        <v>0</v>
      </c>
      <c r="R273">
        <f t="shared" si="628"/>
        <v>0</v>
      </c>
      <c r="S273">
        <f t="shared" si="628"/>
        <v>0</v>
      </c>
      <c r="T273">
        <f t="shared" si="628"/>
        <v>0</v>
      </c>
      <c r="U273">
        <f t="shared" si="628"/>
        <v>0</v>
      </c>
      <c r="V273">
        <f t="shared" si="628"/>
        <v>0</v>
      </c>
      <c r="W273">
        <f t="shared" si="628"/>
        <v>0</v>
      </c>
      <c r="X273">
        <f t="shared" si="628"/>
        <v>0</v>
      </c>
      <c r="Y273">
        <f t="shared" si="628"/>
        <v>0</v>
      </c>
      <c r="Z273">
        <f t="shared" ref="Z273:AN273" si="629">IF(Y273=0,0.0000001,$Y273)*((INDEX($Q$7:$Q$29,MATCH($A273,$H$7:$H$28,0))/IF(Y273=0,0.0000001,$Y273))^((Z$33-$Y$33)/($AN$33-$Y$33)))</f>
        <v>0</v>
      </c>
      <c r="AA273">
        <f t="shared" si="629"/>
        <v>0</v>
      </c>
      <c r="AB273">
        <f t="shared" si="629"/>
        <v>0</v>
      </c>
      <c r="AC273">
        <f t="shared" si="629"/>
        <v>0</v>
      </c>
      <c r="AD273">
        <f t="shared" si="629"/>
        <v>0</v>
      </c>
      <c r="AE273">
        <f t="shared" si="629"/>
        <v>0</v>
      </c>
      <c r="AF273">
        <f t="shared" si="629"/>
        <v>0</v>
      </c>
      <c r="AG273">
        <f t="shared" si="629"/>
        <v>0</v>
      </c>
      <c r="AH273">
        <f t="shared" si="629"/>
        <v>0</v>
      </c>
      <c r="AI273">
        <f t="shared" si="629"/>
        <v>0</v>
      </c>
      <c r="AJ273">
        <f t="shared" si="629"/>
        <v>0</v>
      </c>
      <c r="AK273">
        <f t="shared" si="629"/>
        <v>0</v>
      </c>
      <c r="AL273">
        <f t="shared" si="629"/>
        <v>0</v>
      </c>
      <c r="AM273">
        <f t="shared" si="629"/>
        <v>0</v>
      </c>
      <c r="AN273">
        <f t="shared" si="629"/>
        <v>0</v>
      </c>
      <c r="AO273">
        <f t="shared" ref="AO273:BH273" si="630">IF(AN273=0,0.0000001,$G273)*((INDEX($N$7:$N$29,MATCH($A273,$H$7:$H$29,0))/($G273+0.00001))^((AO$33-$G$33)/($Y$33-$G$33)))</f>
        <v>5.9948425031894185E-4</v>
      </c>
      <c r="AP273">
        <f t="shared" si="630"/>
        <v>0</v>
      </c>
      <c r="AQ273">
        <f t="shared" si="630"/>
        <v>1E-3</v>
      </c>
      <c r="AR273">
        <f t="shared" si="630"/>
        <v>0</v>
      </c>
      <c r="AS273">
        <f t="shared" si="630"/>
        <v>1.6681005372000592E-3</v>
      </c>
      <c r="AT273">
        <f t="shared" si="630"/>
        <v>0</v>
      </c>
      <c r="AU273">
        <f t="shared" si="630"/>
        <v>2.7825594022071291E-3</v>
      </c>
      <c r="AV273">
        <f t="shared" si="630"/>
        <v>0</v>
      </c>
      <c r="AW273">
        <f t="shared" si="630"/>
        <v>4.6415888336127833E-3</v>
      </c>
      <c r="AX273">
        <f t="shared" si="630"/>
        <v>0</v>
      </c>
      <c r="AY273">
        <f t="shared" si="630"/>
        <v>7.7426368268112885E-3</v>
      </c>
      <c r="AZ273">
        <f t="shared" si="630"/>
        <v>0</v>
      </c>
      <c r="BA273">
        <f t="shared" si="630"/>
        <v>1.2915496650148838E-2</v>
      </c>
      <c r="BB273">
        <f t="shared" si="630"/>
        <v>0</v>
      </c>
      <c r="BC273">
        <f t="shared" si="630"/>
        <v>2.154434690031886E-2</v>
      </c>
      <c r="BD273">
        <f t="shared" si="630"/>
        <v>0</v>
      </c>
      <c r="BE273">
        <f t="shared" si="630"/>
        <v>3.5938136638046292E-2</v>
      </c>
      <c r="BF273">
        <f t="shared" si="630"/>
        <v>0</v>
      </c>
      <c r="BG273">
        <f t="shared" si="630"/>
        <v>5.9948425031894209E-2</v>
      </c>
      <c r="BH273">
        <f t="shared" si="630"/>
        <v>0</v>
      </c>
      <c r="BK273">
        <f>G273</f>
        <v>0</v>
      </c>
      <c r="BL273">
        <f t="shared" si="523"/>
        <v>0</v>
      </c>
      <c r="BM273">
        <f t="shared" si="524"/>
        <v>0</v>
      </c>
      <c r="BN273">
        <f>INDEX($N$7:$N$30,MATCH(BP273,$H$7:$H$30,0))</f>
        <v>0.10100000000000001</v>
      </c>
      <c r="BO273">
        <f>INDEX($M$7:$M$30,MATCH(BP273,$H$7:$H$30,0))</f>
        <v>0.6</v>
      </c>
      <c r="BP273" t="str">
        <f t="shared" si="519"/>
        <v>-BUS-Total</v>
      </c>
    </row>
    <row r="274" spans="1:68" hidden="1" x14ac:dyDescent="0.25">
      <c r="A274" t="str">
        <f t="shared" si="517"/>
        <v>passenger-BUS-G</v>
      </c>
      <c r="B274" s="1">
        <v>240</v>
      </c>
      <c r="C274" t="s">
        <v>8</v>
      </c>
      <c r="D274" t="s">
        <v>27</v>
      </c>
      <c r="E274" t="s">
        <v>34</v>
      </c>
      <c r="F274" t="s">
        <v>47</v>
      </c>
      <c r="G274">
        <v>9.0336292659680378E-2</v>
      </c>
      <c r="H274">
        <v>8.7992644375892104E-2</v>
      </c>
      <c r="I274">
        <v>8.5641079897770409E-2</v>
      </c>
      <c r="J274">
        <v>8.3281559049398171E-2</v>
      </c>
      <c r="K274">
        <v>8.3717236573180073E-2</v>
      </c>
      <c r="L274">
        <v>8.4153211656755239E-2</v>
      </c>
      <c r="M274">
        <f t="shared" ref="M274:Y276" si="631">($K274*(($BL274/($K274))^((M$33-$K$33)/($BL$33-$K$33))))</f>
        <v>8.3106031095211863E-2</v>
      </c>
      <c r="N274">
        <f t="shared" si="631"/>
        <v>8.2802103763670337E-2</v>
      </c>
      <c r="O274">
        <f t="shared" si="631"/>
        <v>8.2499287925742945E-2</v>
      </c>
      <c r="P274">
        <f t="shared" si="631"/>
        <v>8.2197579516582839E-2</v>
      </c>
      <c r="Q274">
        <f t="shared" si="631"/>
        <v>8.1896974486208751E-2</v>
      </c>
      <c r="R274">
        <f t="shared" si="631"/>
        <v>8.1597468799450582E-2</v>
      </c>
      <c r="S274">
        <f t="shared" si="631"/>
        <v>8.1299058435895286E-2</v>
      </c>
      <c r="T274">
        <f t="shared" si="631"/>
        <v>8.1001739389832891E-2</v>
      </c>
      <c r="U274">
        <f t="shared" si="631"/>
        <v>8.0705507670202709E-2</v>
      </c>
      <c r="V274">
        <f t="shared" si="631"/>
        <v>8.0410359300539788E-2</v>
      </c>
      <c r="W274">
        <f t="shared" si="631"/>
        <v>8.0116290318921479E-2</v>
      </c>
      <c r="X274">
        <f t="shared" si="631"/>
        <v>7.9823296777914346E-2</v>
      </c>
      <c r="Y274">
        <f t="shared" si="631"/>
        <v>7.9531374744521072E-2</v>
      </c>
      <c r="Z274">
        <f t="shared" ref="Z274:AN276" si="632">($Y274*(($BM274/($Y274))^((Z$33-$Y$33)/($BM$33-$Y$33))))</f>
        <v>7.593986542225889E-2</v>
      </c>
      <c r="AA274">
        <f t="shared" si="632"/>
        <v>7.2510542900530869E-2</v>
      </c>
      <c r="AB274">
        <f t="shared" si="632"/>
        <v>6.9236083083557956E-2</v>
      </c>
      <c r="AC274">
        <f t="shared" si="632"/>
        <v>6.6109492619979338E-2</v>
      </c>
      <c r="AD274">
        <f t="shared" si="632"/>
        <v>6.3124093966964931E-2</v>
      </c>
      <c r="AE274">
        <f t="shared" si="632"/>
        <v>6.0273511128808639E-2</v>
      </c>
      <c r="AF274">
        <f t="shared" si="632"/>
        <v>5.7551656039543979E-2</v>
      </c>
      <c r="AG274">
        <f t="shared" si="632"/>
        <v>5.4952715560498779E-2</v>
      </c>
      <c r="AH274">
        <f t="shared" si="632"/>
        <v>5.2471139065019559E-2</v>
      </c>
      <c r="AI274">
        <f t="shared" si="632"/>
        <v>5.0101626583849798E-2</v>
      </c>
      <c r="AJ274">
        <f t="shared" si="632"/>
        <v>4.78391174858439E-2</v>
      </c>
      <c r="AK274">
        <f t="shared" si="632"/>
        <v>4.5678779669842046E-2</v>
      </c>
      <c r="AL274">
        <f t="shared" si="632"/>
        <v>4.3615999244622505E-2</v>
      </c>
      <c r="AM274">
        <f t="shared" si="632"/>
        <v>4.1646370674890874E-2</v>
      </c>
      <c r="AN274">
        <f t="shared" si="632"/>
        <v>3.9765687372260536E-2</v>
      </c>
      <c r="AO274">
        <f t="shared" ref="AO274:BH274" si="633">AN274</f>
        <v>3.9765687372260536E-2</v>
      </c>
      <c r="AP274">
        <f t="shared" si="633"/>
        <v>3.9765687372260536E-2</v>
      </c>
      <c r="AQ274">
        <f t="shared" si="633"/>
        <v>3.9765687372260536E-2</v>
      </c>
      <c r="AR274">
        <f t="shared" si="633"/>
        <v>3.9765687372260536E-2</v>
      </c>
      <c r="AS274">
        <f t="shared" si="633"/>
        <v>3.9765687372260536E-2</v>
      </c>
      <c r="AT274">
        <f t="shared" si="633"/>
        <v>3.9765687372260536E-2</v>
      </c>
      <c r="AU274">
        <f t="shared" si="633"/>
        <v>3.9765687372260536E-2</v>
      </c>
      <c r="AV274">
        <f t="shared" si="633"/>
        <v>3.9765687372260536E-2</v>
      </c>
      <c r="AW274">
        <f t="shared" si="633"/>
        <v>3.9765687372260536E-2</v>
      </c>
      <c r="AX274">
        <f t="shared" si="633"/>
        <v>3.9765687372260536E-2</v>
      </c>
      <c r="AY274">
        <f t="shared" si="633"/>
        <v>3.9765687372260536E-2</v>
      </c>
      <c r="AZ274">
        <f t="shared" si="633"/>
        <v>3.9765687372260536E-2</v>
      </c>
      <c r="BA274">
        <f t="shared" si="633"/>
        <v>3.9765687372260536E-2</v>
      </c>
      <c r="BB274">
        <f t="shared" si="633"/>
        <v>3.9765687372260536E-2</v>
      </c>
      <c r="BC274">
        <f t="shared" si="633"/>
        <v>3.9765687372260536E-2</v>
      </c>
      <c r="BD274">
        <f t="shared" si="633"/>
        <v>3.9765687372260536E-2</v>
      </c>
      <c r="BE274">
        <f t="shared" si="633"/>
        <v>3.9765687372260536E-2</v>
      </c>
      <c r="BF274">
        <f t="shared" si="633"/>
        <v>3.9765687372260536E-2</v>
      </c>
      <c r="BG274">
        <f t="shared" si="633"/>
        <v>3.9765687372260536E-2</v>
      </c>
      <c r="BH274">
        <f t="shared" si="633"/>
        <v>3.9765687372260536E-2</v>
      </c>
      <c r="BK274">
        <f t="shared" ref="BK274:BK279" si="634">K274</f>
        <v>8.3717236573180073E-2</v>
      </c>
      <c r="BL274">
        <f t="shared" si="523"/>
        <v>7.9531374744521072E-2</v>
      </c>
      <c r="BM274">
        <f t="shared" si="524"/>
        <v>3.9765687372260536E-2</v>
      </c>
      <c r="BN274">
        <f>INDEX($P$7:$P$30,MATCH(BP274,$H$7:$H$30,0))</f>
        <v>0.05</v>
      </c>
      <c r="BO274">
        <f>INDEX($Q$7:$Q$30,MATCH(BP274,$H$7:$H$30,0))</f>
        <v>0.5</v>
      </c>
      <c r="BP274" t="str">
        <f t="shared" si="519"/>
        <v>-BUS-Total</v>
      </c>
    </row>
    <row r="275" spans="1:68" hidden="1" x14ac:dyDescent="0.25">
      <c r="A275" t="str">
        <f t="shared" si="517"/>
        <v>passenger-BUS-LPG</v>
      </c>
      <c r="B275" s="1">
        <v>241</v>
      </c>
      <c r="C275" t="s">
        <v>8</v>
      </c>
      <c r="D275" t="s">
        <v>27</v>
      </c>
      <c r="E275" t="s">
        <v>34</v>
      </c>
      <c r="F275" t="s">
        <v>48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e">
        <f t="shared" si="631"/>
        <v>#DIV/0!</v>
      </c>
      <c r="N275" t="e">
        <f t="shared" si="631"/>
        <v>#DIV/0!</v>
      </c>
      <c r="O275" t="e">
        <f t="shared" si="631"/>
        <v>#DIV/0!</v>
      </c>
      <c r="P275" t="e">
        <f t="shared" si="631"/>
        <v>#DIV/0!</v>
      </c>
      <c r="Q275" t="e">
        <f t="shared" si="631"/>
        <v>#DIV/0!</v>
      </c>
      <c r="R275" t="e">
        <f t="shared" si="631"/>
        <v>#DIV/0!</v>
      </c>
      <c r="S275" t="e">
        <f t="shared" si="631"/>
        <v>#DIV/0!</v>
      </c>
      <c r="T275" t="e">
        <f t="shared" si="631"/>
        <v>#DIV/0!</v>
      </c>
      <c r="U275" t="e">
        <f t="shared" si="631"/>
        <v>#DIV/0!</v>
      </c>
      <c r="V275" t="e">
        <f t="shared" si="631"/>
        <v>#DIV/0!</v>
      </c>
      <c r="W275" t="e">
        <f t="shared" si="631"/>
        <v>#DIV/0!</v>
      </c>
      <c r="X275" t="e">
        <f t="shared" si="631"/>
        <v>#DIV/0!</v>
      </c>
      <c r="Y275" t="e">
        <f t="shared" si="631"/>
        <v>#DIV/0!</v>
      </c>
      <c r="Z275" t="e">
        <f t="shared" si="632"/>
        <v>#DIV/0!</v>
      </c>
      <c r="AA275" t="e">
        <f t="shared" si="632"/>
        <v>#DIV/0!</v>
      </c>
      <c r="AB275" t="e">
        <f t="shared" si="632"/>
        <v>#DIV/0!</v>
      </c>
      <c r="AC275" t="e">
        <f t="shared" si="632"/>
        <v>#DIV/0!</v>
      </c>
      <c r="AD275" t="e">
        <f t="shared" si="632"/>
        <v>#DIV/0!</v>
      </c>
      <c r="AE275" t="e">
        <f t="shared" si="632"/>
        <v>#DIV/0!</v>
      </c>
      <c r="AF275" t="e">
        <f t="shared" si="632"/>
        <v>#DIV/0!</v>
      </c>
      <c r="AG275" t="e">
        <f t="shared" si="632"/>
        <v>#DIV/0!</v>
      </c>
      <c r="AH275" t="e">
        <f t="shared" si="632"/>
        <v>#DIV/0!</v>
      </c>
      <c r="AI275" t="e">
        <f t="shared" si="632"/>
        <v>#DIV/0!</v>
      </c>
      <c r="AJ275" t="e">
        <f t="shared" si="632"/>
        <v>#DIV/0!</v>
      </c>
      <c r="AK275" t="e">
        <f t="shared" si="632"/>
        <v>#DIV/0!</v>
      </c>
      <c r="AL275" t="e">
        <f t="shared" si="632"/>
        <v>#DIV/0!</v>
      </c>
      <c r="AM275" t="e">
        <f t="shared" si="632"/>
        <v>#DIV/0!</v>
      </c>
      <c r="AN275" t="e">
        <f t="shared" si="632"/>
        <v>#DIV/0!</v>
      </c>
      <c r="AO275" t="e">
        <f t="shared" ref="AO275:BH275" si="635">AN275</f>
        <v>#DIV/0!</v>
      </c>
      <c r="AP275" t="e">
        <f t="shared" si="635"/>
        <v>#DIV/0!</v>
      </c>
      <c r="AQ275" t="e">
        <f t="shared" si="635"/>
        <v>#DIV/0!</v>
      </c>
      <c r="AR275" t="e">
        <f t="shared" si="635"/>
        <v>#DIV/0!</v>
      </c>
      <c r="AS275" t="e">
        <f t="shared" si="635"/>
        <v>#DIV/0!</v>
      </c>
      <c r="AT275" t="e">
        <f t="shared" si="635"/>
        <v>#DIV/0!</v>
      </c>
      <c r="AU275" t="e">
        <f t="shared" si="635"/>
        <v>#DIV/0!</v>
      </c>
      <c r="AV275" t="e">
        <f t="shared" si="635"/>
        <v>#DIV/0!</v>
      </c>
      <c r="AW275" t="e">
        <f t="shared" si="635"/>
        <v>#DIV/0!</v>
      </c>
      <c r="AX275" t="e">
        <f t="shared" si="635"/>
        <v>#DIV/0!</v>
      </c>
      <c r="AY275" t="e">
        <f t="shared" si="635"/>
        <v>#DIV/0!</v>
      </c>
      <c r="AZ275" t="e">
        <f t="shared" si="635"/>
        <v>#DIV/0!</v>
      </c>
      <c r="BA275" t="e">
        <f t="shared" si="635"/>
        <v>#DIV/0!</v>
      </c>
      <c r="BB275" t="e">
        <f t="shared" si="635"/>
        <v>#DIV/0!</v>
      </c>
      <c r="BC275" t="e">
        <f t="shared" si="635"/>
        <v>#DIV/0!</v>
      </c>
      <c r="BD275" t="e">
        <f t="shared" si="635"/>
        <v>#DIV/0!</v>
      </c>
      <c r="BE275" t="e">
        <f t="shared" si="635"/>
        <v>#DIV/0!</v>
      </c>
      <c r="BF275" t="e">
        <f t="shared" si="635"/>
        <v>#DIV/0!</v>
      </c>
      <c r="BG275" t="e">
        <f t="shared" si="635"/>
        <v>#DIV/0!</v>
      </c>
      <c r="BH275" t="e">
        <f t="shared" si="635"/>
        <v>#DIV/0!</v>
      </c>
      <c r="BK275">
        <f t="shared" si="634"/>
        <v>0</v>
      </c>
      <c r="BL275">
        <f t="shared" si="523"/>
        <v>0</v>
      </c>
      <c r="BM275">
        <f t="shared" si="524"/>
        <v>0</v>
      </c>
      <c r="BN275">
        <f>INDEX($P$7:$P$30,MATCH(BP275,$H$7:$H$30,0))</f>
        <v>0.05</v>
      </c>
      <c r="BO275">
        <f>INDEX($Q$7:$Q$30,MATCH(BP275,$H$7:$H$30,0))</f>
        <v>0.5</v>
      </c>
      <c r="BP275" t="str">
        <f t="shared" si="519"/>
        <v>-BUS-Total</v>
      </c>
    </row>
    <row r="276" spans="1:68" hidden="1" x14ac:dyDescent="0.25">
      <c r="A276" t="str">
        <f t="shared" si="517"/>
        <v>passenger-BUS-PHEVD</v>
      </c>
      <c r="B276" s="1">
        <v>242</v>
      </c>
      <c r="C276" t="s">
        <v>8</v>
      </c>
      <c r="D276" t="s">
        <v>27</v>
      </c>
      <c r="E276" t="s">
        <v>34</v>
      </c>
      <c r="F276" t="s">
        <v>37</v>
      </c>
      <c r="G276">
        <v>5.5460108553046688E-3</v>
      </c>
      <c r="H276">
        <v>8.0817777501890481E-3</v>
      </c>
      <c r="I276">
        <v>1.062610976282722E-2</v>
      </c>
      <c r="J276">
        <v>1.317905036252359E-2</v>
      </c>
      <c r="K276">
        <v>1.456582571698401E-2</v>
      </c>
      <c r="L276">
        <v>1.5953548213688919E-2</v>
      </c>
      <c r="M276">
        <f t="shared" si="631"/>
        <v>1.4459483070788698E-2</v>
      </c>
      <c r="N276">
        <f t="shared" si="631"/>
        <v>1.440660324910476E-2</v>
      </c>
      <c r="O276">
        <f t="shared" si="631"/>
        <v>1.4353916814385461E-2</v>
      </c>
      <c r="P276">
        <f t="shared" si="631"/>
        <v>1.4301423059394719E-2</v>
      </c>
      <c r="Q276">
        <f t="shared" si="631"/>
        <v>1.424912127948288E-2</v>
      </c>
      <c r="R276">
        <f t="shared" si="631"/>
        <v>1.4197010772577271E-2</v>
      </c>
      <c r="S276">
        <f t="shared" si="631"/>
        <v>1.4145090839172772E-2</v>
      </c>
      <c r="T276">
        <f t="shared" si="631"/>
        <v>1.4093360782322423E-2</v>
      </c>
      <c r="U276">
        <f t="shared" si="631"/>
        <v>1.404181990762807E-2</v>
      </c>
      <c r="V276">
        <f t="shared" si="631"/>
        <v>1.3990467523231052E-2</v>
      </c>
      <c r="W276">
        <f t="shared" si="631"/>
        <v>1.3939302939802894E-2</v>
      </c>
      <c r="X276">
        <f t="shared" si="631"/>
        <v>1.3888325470536081E-2</v>
      </c>
      <c r="Y276">
        <f t="shared" si="631"/>
        <v>1.3837534431134809E-2</v>
      </c>
      <c r="Z276">
        <f t="shared" si="632"/>
        <v>1.3212653570390373E-2</v>
      </c>
      <c r="AA276">
        <f t="shared" si="632"/>
        <v>1.2615991327064237E-2</v>
      </c>
      <c r="AB276">
        <f t="shared" si="632"/>
        <v>1.204627339365392E-2</v>
      </c>
      <c r="AC276">
        <f t="shared" si="632"/>
        <v>1.1502283008339886E-2</v>
      </c>
      <c r="AD276">
        <f t="shared" si="632"/>
        <v>1.0982858356314788E-2</v>
      </c>
      <c r="AE276">
        <f t="shared" si="632"/>
        <v>1.0486890088464535E-2</v>
      </c>
      <c r="AF276">
        <f t="shared" si="632"/>
        <v>1.0013318952101726E-2</v>
      </c>
      <c r="AG276">
        <f t="shared" si="632"/>
        <v>9.5611335286913818E-3</v>
      </c>
      <c r="AH276">
        <f t="shared" si="632"/>
        <v>9.1293680737373397E-3</v>
      </c>
      <c r="AI276">
        <f t="shared" si="632"/>
        <v>8.7171004542159133E-3</v>
      </c>
      <c r="AJ276">
        <f t="shared" si="632"/>
        <v>8.3234501791517417E-3</v>
      </c>
      <c r="AK276">
        <f t="shared" si="632"/>
        <v>7.9475765191296937E-3</v>
      </c>
      <c r="AL276">
        <f t="shared" si="632"/>
        <v>7.5886767107265617E-3</v>
      </c>
      <c r="AM276">
        <f t="shared" si="632"/>
        <v>7.245984242027775E-3</v>
      </c>
      <c r="AN276">
        <f t="shared" si="632"/>
        <v>6.9187672155674044E-3</v>
      </c>
      <c r="AO276">
        <f t="shared" ref="AO276:BH276" si="636">AN276</f>
        <v>6.9187672155674044E-3</v>
      </c>
      <c r="AP276">
        <f t="shared" si="636"/>
        <v>6.9187672155674044E-3</v>
      </c>
      <c r="AQ276">
        <f t="shared" si="636"/>
        <v>6.9187672155674044E-3</v>
      </c>
      <c r="AR276">
        <f t="shared" si="636"/>
        <v>6.9187672155674044E-3</v>
      </c>
      <c r="AS276">
        <f t="shared" si="636"/>
        <v>6.9187672155674044E-3</v>
      </c>
      <c r="AT276">
        <f t="shared" si="636"/>
        <v>6.9187672155674044E-3</v>
      </c>
      <c r="AU276">
        <f t="shared" si="636"/>
        <v>6.9187672155674044E-3</v>
      </c>
      <c r="AV276">
        <f t="shared" si="636"/>
        <v>6.9187672155674044E-3</v>
      </c>
      <c r="AW276">
        <f t="shared" si="636"/>
        <v>6.9187672155674044E-3</v>
      </c>
      <c r="AX276">
        <f t="shared" si="636"/>
        <v>6.9187672155674044E-3</v>
      </c>
      <c r="AY276">
        <f t="shared" si="636"/>
        <v>6.9187672155674044E-3</v>
      </c>
      <c r="AZ276">
        <f t="shared" si="636"/>
        <v>6.9187672155674044E-3</v>
      </c>
      <c r="BA276">
        <f t="shared" si="636"/>
        <v>6.9187672155674044E-3</v>
      </c>
      <c r="BB276">
        <f t="shared" si="636"/>
        <v>6.9187672155674044E-3</v>
      </c>
      <c r="BC276">
        <f t="shared" si="636"/>
        <v>6.9187672155674044E-3</v>
      </c>
      <c r="BD276">
        <f t="shared" si="636"/>
        <v>6.9187672155674044E-3</v>
      </c>
      <c r="BE276">
        <f t="shared" si="636"/>
        <v>6.9187672155674044E-3</v>
      </c>
      <c r="BF276">
        <f t="shared" si="636"/>
        <v>6.9187672155674044E-3</v>
      </c>
      <c r="BG276">
        <f t="shared" si="636"/>
        <v>6.9187672155674044E-3</v>
      </c>
      <c r="BH276">
        <f t="shared" si="636"/>
        <v>6.9187672155674044E-3</v>
      </c>
      <c r="BK276">
        <f t="shared" si="634"/>
        <v>1.456582571698401E-2</v>
      </c>
      <c r="BL276">
        <f t="shared" si="523"/>
        <v>1.3837534431134809E-2</v>
      </c>
      <c r="BM276">
        <f t="shared" si="524"/>
        <v>6.9187672155674044E-3</v>
      </c>
      <c r="BN276">
        <f>INDEX($P$7:$P$30,MATCH(BP276,$H$7:$H$30,0))</f>
        <v>0.05</v>
      </c>
      <c r="BO276">
        <f>INDEX($Q$7:$Q$30,MATCH(BP276,$H$7:$H$30,0))</f>
        <v>0.5</v>
      </c>
      <c r="BP276" t="str">
        <f t="shared" si="519"/>
        <v>-BUS-Total</v>
      </c>
    </row>
    <row r="277" spans="1:68" hidden="1" x14ac:dyDescent="0.25">
      <c r="A277" t="str">
        <f t="shared" si="517"/>
        <v>passenger-LT-BEV</v>
      </c>
      <c r="B277" s="1">
        <v>243</v>
      </c>
      <c r="C277" t="s">
        <v>8</v>
      </c>
      <c r="D277" t="s">
        <v>27</v>
      </c>
      <c r="E277" t="s">
        <v>33</v>
      </c>
      <c r="F277" t="s">
        <v>29</v>
      </c>
      <c r="G277">
        <v>7.1038992280084644E-4</v>
      </c>
      <c r="H277">
        <f t="shared" ref="H277:Y277" si="637">IF(G277=0,0.0000001,$G277)*((INDEX($P$7:$P$29,MATCH($A277,$H$7:$H$29,0))/($G277+0.00001))^((H$33-$G$33)/($Y$33-$G$33)))</f>
        <v>8.5445490237121631E-4</v>
      </c>
      <c r="I277">
        <f t="shared" si="637"/>
        <v>1.0277358345789516E-3</v>
      </c>
      <c r="J277">
        <f t="shared" si="637"/>
        <v>1.236157628385649E-3</v>
      </c>
      <c r="K277">
        <f t="shared" si="637"/>
        <v>1.4868467468024669E-3</v>
      </c>
      <c r="L277">
        <f t="shared" si="637"/>
        <v>1.7883748785048911E-3</v>
      </c>
      <c r="M277">
        <f t="shared" si="637"/>
        <v>2.1510520253317585E-3</v>
      </c>
      <c r="N277">
        <f t="shared" si="637"/>
        <v>2.5872790270640156E-3</v>
      </c>
      <c r="O277">
        <f t="shared" si="637"/>
        <v>3.1119715771880945E-3</v>
      </c>
      <c r="P277">
        <f t="shared" si="637"/>
        <v>3.7430702278045971E-3</v>
      </c>
      <c r="Q277">
        <f t="shared" si="637"/>
        <v>4.5021538220271226E-3</v>
      </c>
      <c r="R277">
        <f t="shared" si="637"/>
        <v>5.4151773286610031E-3</v>
      </c>
      <c r="S277">
        <f t="shared" si="637"/>
        <v>6.5133593075770851E-3</v>
      </c>
      <c r="T277">
        <f t="shared" si="637"/>
        <v>7.8342493504439115E-3</v>
      </c>
      <c r="U277">
        <f t="shared" si="637"/>
        <v>9.4230119952897276E-3</v>
      </c>
      <c r="V277">
        <f t="shared" si="637"/>
        <v>1.1333971015148093E-2</v>
      </c>
      <c r="W277">
        <f t="shared" si="637"/>
        <v>1.3632466883882744E-2</v>
      </c>
      <c r="X277">
        <f t="shared" si="637"/>
        <v>1.6397090930599264E-2</v>
      </c>
      <c r="Y277">
        <f t="shared" si="637"/>
        <v>1.9722372573977145E-2</v>
      </c>
      <c r="Z277">
        <f t="shared" ref="Z277:AN277" si="638">IF(Y277=0,0.0000001,$Y277)*((INDEX($Q$7:$Q$29,MATCH($A277,$H$7:$H$28,0))/IF(Y277=0,0.0000001,$Y277))^((Z$33-$Y$33)/($AN$33-$Y$33)))</f>
        <v>2.3646668613210055E-2</v>
      </c>
      <c r="AA277">
        <f t="shared" si="638"/>
        <v>2.8351808810303511E-2</v>
      </c>
      <c r="AB277">
        <f t="shared" si="638"/>
        <v>3.3993163094735143E-2</v>
      </c>
      <c r="AC277">
        <f t="shared" si="638"/>
        <v>4.0757016418836826E-2</v>
      </c>
      <c r="AD277">
        <f t="shared" si="638"/>
        <v>4.8866720132396617E-2</v>
      </c>
      <c r="AE277">
        <f t="shared" si="638"/>
        <v>5.8590067338548504E-2</v>
      </c>
      <c r="AF277">
        <f t="shared" si="638"/>
        <v>7.0248135774920673E-2</v>
      </c>
      <c r="AG277">
        <f t="shared" si="638"/>
        <v>8.4225890223630265E-2</v>
      </c>
      <c r="AH277">
        <f t="shared" si="638"/>
        <v>0.10098489455567371</v>
      </c>
      <c r="AI277">
        <f t="shared" si="638"/>
        <v>0.12107855317817015</v>
      </c>
      <c r="AJ277">
        <f t="shared" si="638"/>
        <v>0.14517038517712968</v>
      </c>
      <c r="AK277">
        <f t="shared" si="638"/>
        <v>0.17405593459202168</v>
      </c>
      <c r="AL277">
        <f t="shared" si="638"/>
        <v>0.20868904032828106</v>
      </c>
      <c r="AM277">
        <f t="shared" si="638"/>
        <v>0.25021333317488159</v>
      </c>
      <c r="AN277">
        <f t="shared" si="638"/>
        <v>0.3</v>
      </c>
      <c r="AO277">
        <f t="shared" ref="AO277:BH277" si="639">IF(AN277=0,0.0000001,$G277)*((INDEX($N$7:$N$29,MATCH($A277,$H$7:$H$29,0))/($G277+0.00001))^((AO$33-$G$33)/($Y$33-$G$33)))</f>
        <v>1.4016805015603004</v>
      </c>
      <c r="AP277">
        <f t="shared" si="639"/>
        <v>1.7521257585392636</v>
      </c>
      <c r="AQ277">
        <f t="shared" si="639"/>
        <v>2.1901886131107853</v>
      </c>
      <c r="AR277">
        <f t="shared" si="639"/>
        <v>2.7377750356226236</v>
      </c>
      <c r="AS277">
        <f t="shared" si="639"/>
        <v>3.422267881775042</v>
      </c>
      <c r="AT277">
        <f t="shared" si="639"/>
        <v>4.2778962121573718</v>
      </c>
      <c r="AU277">
        <f t="shared" si="639"/>
        <v>5.3474469662200859</v>
      </c>
      <c r="AV277">
        <f t="shared" si="639"/>
        <v>6.6844045854295286</v>
      </c>
      <c r="AW277">
        <f t="shared" si="639"/>
        <v>8.355625580574003</v>
      </c>
      <c r="AX277">
        <f t="shared" si="639"/>
        <v>10.444681788850191</v>
      </c>
      <c r="AY277">
        <f t="shared" si="639"/>
        <v>13.056039505164737</v>
      </c>
      <c r="AZ277">
        <f t="shared" si="639"/>
        <v>16.320283471191022</v>
      </c>
      <c r="BA277">
        <f t="shared" si="639"/>
        <v>20.400646955354794</v>
      </c>
      <c r="BB277">
        <f t="shared" si="639"/>
        <v>25.501174469897556</v>
      </c>
      <c r="BC277">
        <f t="shared" si="639"/>
        <v>31.876925313560182</v>
      </c>
      <c r="BD277">
        <f t="shared" si="639"/>
        <v>39.846728182883552</v>
      </c>
      <c r="BE277">
        <f t="shared" si="639"/>
        <v>49.809124665018437</v>
      </c>
      <c r="BF277">
        <f t="shared" si="639"/>
        <v>62.262298889600217</v>
      </c>
      <c r="BG277">
        <f t="shared" si="639"/>
        <v>77.828989950921283</v>
      </c>
      <c r="BH277">
        <f t="shared" si="639"/>
        <v>97.287632882318576</v>
      </c>
      <c r="BK277">
        <f t="shared" si="634"/>
        <v>1.4868467468024669E-3</v>
      </c>
      <c r="BL277">
        <f t="shared" si="523"/>
        <v>1.4258860301835656E-3</v>
      </c>
      <c r="BM277">
        <f t="shared" si="524"/>
        <v>6.2738985328076875E-4</v>
      </c>
      <c r="BN277">
        <f>INDEX($N$7:$N$30,MATCH(BP277,$H$7:$H$30,0))</f>
        <v>4.1000000000000002E-2</v>
      </c>
      <c r="BO277">
        <f>INDEX($M$7:$M$30,MATCH(BP277,$H$7:$H$30,0))</f>
        <v>0.56000000000000005</v>
      </c>
      <c r="BP277" t="str">
        <f t="shared" si="519"/>
        <v>-LT-Total</v>
      </c>
    </row>
    <row r="278" spans="1:68" hidden="1" x14ac:dyDescent="0.25">
      <c r="A278" t="str">
        <f t="shared" si="517"/>
        <v>passenger-LT-CNG</v>
      </c>
      <c r="B278" s="1">
        <v>244</v>
      </c>
      <c r="C278" t="s">
        <v>8</v>
      </c>
      <c r="D278" t="s">
        <v>27</v>
      </c>
      <c r="E278" t="s">
        <v>33</v>
      </c>
      <c r="F278" t="s">
        <v>45</v>
      </c>
      <c r="G278">
        <v>1.8643966318305E-3</v>
      </c>
      <c r="H278">
        <v>2.0468372299908338E-3</v>
      </c>
      <c r="I278">
        <v>2.229439636157272E-3</v>
      </c>
      <c r="J278">
        <v>2.4122040656885122E-3</v>
      </c>
      <c r="K278">
        <v>2.5648020624757248E-3</v>
      </c>
      <c r="L278">
        <v>2.7174473713346388E-3</v>
      </c>
      <c r="M278">
        <f t="shared" ref="M278:Y279" si="640">($K278*(($BL278/($K278))^((M$33-$K$33)/($BL$33-$K$33))))</f>
        <v>2.5574104561541851E-3</v>
      </c>
      <c r="N278">
        <f t="shared" si="640"/>
        <v>2.5537226451474815E-3</v>
      </c>
      <c r="O278">
        <f t="shared" si="640"/>
        <v>2.5500401520004859E-3</v>
      </c>
      <c r="P278">
        <f t="shared" si="640"/>
        <v>2.5463629690447918E-3</v>
      </c>
      <c r="Q278">
        <f t="shared" si="640"/>
        <v>2.5426910886230517E-3</v>
      </c>
      <c r="R278">
        <f t="shared" si="640"/>
        <v>2.5390245030889593E-3</v>
      </c>
      <c r="S278">
        <f t="shared" si="640"/>
        <v>2.5353632048072351E-3</v>
      </c>
      <c r="T278">
        <f t="shared" si="640"/>
        <v>2.5317071861536084E-3</v>
      </c>
      <c r="U278">
        <f t="shared" si="640"/>
        <v>2.5280564395148042E-3</v>
      </c>
      <c r="V278">
        <f t="shared" si="640"/>
        <v>2.5244109572885253E-3</v>
      </c>
      <c r="W278">
        <f t="shared" si="640"/>
        <v>2.5207707318834361E-3</v>
      </c>
      <c r="X278">
        <f t="shared" si="640"/>
        <v>2.5171357557191507E-3</v>
      </c>
      <c r="Y278">
        <f t="shared" si="640"/>
        <v>2.5135060212262104E-3</v>
      </c>
      <c r="Z278">
        <f t="shared" ref="Z278:AN279" si="641">($Y278*(($BM278/($Y278))^((Z$33-$Y$33)/($BM$33-$Y$33))))</f>
        <v>2.45444402721443E-3</v>
      </c>
      <c r="AA278">
        <f t="shared" si="641"/>
        <v>2.3967698632325713E-3</v>
      </c>
      <c r="AB278">
        <f t="shared" si="641"/>
        <v>2.340450918255149E-3</v>
      </c>
      <c r="AC278">
        <f t="shared" si="641"/>
        <v>2.2854553475457479E-3</v>
      </c>
      <c r="AD278">
        <f t="shared" si="641"/>
        <v>2.2317520546508746E-3</v>
      </c>
      <c r="AE278">
        <f t="shared" si="641"/>
        <v>2.179310673816917E-3</v>
      </c>
      <c r="AF278">
        <f t="shared" si="641"/>
        <v>2.1281015528202656E-3</v>
      </c>
      <c r="AG278">
        <f t="shared" si="641"/>
        <v>2.0780957362008913E-3</v>
      </c>
      <c r="AH278">
        <f t="shared" si="641"/>
        <v>2.0292649488898957E-3</v>
      </c>
      <c r="AI278">
        <f t="shared" si="641"/>
        <v>1.9815815802217826E-3</v>
      </c>
      <c r="AJ278">
        <f t="shared" si="641"/>
        <v>1.9350186683224043E-3</v>
      </c>
      <c r="AK278">
        <f t="shared" si="641"/>
        <v>1.8895498848637564E-3</v>
      </c>
      <c r="AL278">
        <f t="shared" si="641"/>
        <v>1.8451495201770071E-3</v>
      </c>
      <c r="AM278">
        <f t="shared" si="641"/>
        <v>1.8017924687153324E-3</v>
      </c>
      <c r="AN278">
        <f t="shared" si="641"/>
        <v>1.7594542148583472E-3</v>
      </c>
      <c r="AO278">
        <f t="shared" ref="AO278:BH278" si="642">AN278</f>
        <v>1.7594542148583472E-3</v>
      </c>
      <c r="AP278">
        <f t="shared" si="642"/>
        <v>1.7594542148583472E-3</v>
      </c>
      <c r="AQ278">
        <f t="shared" si="642"/>
        <v>1.7594542148583472E-3</v>
      </c>
      <c r="AR278">
        <f t="shared" si="642"/>
        <v>1.7594542148583472E-3</v>
      </c>
      <c r="AS278">
        <f t="shared" si="642"/>
        <v>1.7594542148583472E-3</v>
      </c>
      <c r="AT278">
        <f t="shared" si="642"/>
        <v>1.7594542148583472E-3</v>
      </c>
      <c r="AU278">
        <f t="shared" si="642"/>
        <v>1.7594542148583472E-3</v>
      </c>
      <c r="AV278">
        <f t="shared" si="642"/>
        <v>1.7594542148583472E-3</v>
      </c>
      <c r="AW278">
        <f t="shared" si="642"/>
        <v>1.7594542148583472E-3</v>
      </c>
      <c r="AX278">
        <f t="shared" si="642"/>
        <v>1.7594542148583472E-3</v>
      </c>
      <c r="AY278">
        <f t="shared" si="642"/>
        <v>1.7594542148583472E-3</v>
      </c>
      <c r="AZ278">
        <f t="shared" si="642"/>
        <v>1.7594542148583472E-3</v>
      </c>
      <c r="BA278">
        <f t="shared" si="642"/>
        <v>1.7594542148583472E-3</v>
      </c>
      <c r="BB278">
        <f t="shared" si="642"/>
        <v>1.7594542148583472E-3</v>
      </c>
      <c r="BC278">
        <f t="shared" si="642"/>
        <v>1.7594542148583472E-3</v>
      </c>
      <c r="BD278">
        <f t="shared" si="642"/>
        <v>1.7594542148583472E-3</v>
      </c>
      <c r="BE278">
        <f t="shared" si="642"/>
        <v>1.7594542148583472E-3</v>
      </c>
      <c r="BF278">
        <f t="shared" si="642"/>
        <v>1.7594542148583472E-3</v>
      </c>
      <c r="BG278">
        <f t="shared" si="642"/>
        <v>1.7594542148583472E-3</v>
      </c>
      <c r="BH278">
        <f t="shared" si="642"/>
        <v>1.7594542148583472E-3</v>
      </c>
      <c r="BK278">
        <f t="shared" si="634"/>
        <v>2.5648020624757248E-3</v>
      </c>
      <c r="BL278">
        <f t="shared" si="523"/>
        <v>2.5135060212262104E-3</v>
      </c>
      <c r="BM278">
        <f t="shared" si="524"/>
        <v>1.7594542148583472E-3</v>
      </c>
      <c r="BN278">
        <f>INDEX($P$7:$P$30,MATCH(BP278,$H$7:$H$30,0))</f>
        <v>0.02</v>
      </c>
      <c r="BO278">
        <f>INDEX($Q$7:$Q$30,MATCH(BP278,$H$7:$H$30,0))</f>
        <v>0.3</v>
      </c>
      <c r="BP278" t="str">
        <f t="shared" si="519"/>
        <v>-LT-Total</v>
      </c>
    </row>
    <row r="279" spans="1:68" hidden="1" x14ac:dyDescent="0.25">
      <c r="A279" t="str">
        <f t="shared" si="517"/>
        <v>passenger-LT-D</v>
      </c>
      <c r="B279" s="1">
        <v>245</v>
      </c>
      <c r="C279" t="s">
        <v>8</v>
      </c>
      <c r="D279" t="s">
        <v>27</v>
      </c>
      <c r="E279" t="s">
        <v>33</v>
      </c>
      <c r="F279" t="s">
        <v>46</v>
      </c>
      <c r="G279">
        <v>5.071313330337017E-2</v>
      </c>
      <c r="H279">
        <v>4.8566849677097339E-2</v>
      </c>
      <c r="I279">
        <v>4.6418662494940567E-2</v>
      </c>
      <c r="J279">
        <v>4.4268569223358221E-2</v>
      </c>
      <c r="K279">
        <v>4.2644211621836861E-2</v>
      </c>
      <c r="L279">
        <v>4.1019350398217379E-2</v>
      </c>
      <c r="M279">
        <f t="shared" si="640"/>
        <v>4.252131355152855E-2</v>
      </c>
      <c r="N279">
        <f t="shared" si="640"/>
        <v>4.2459997399575906E-2</v>
      </c>
      <c r="O279">
        <f t="shared" si="640"/>
        <v>4.2398769666116873E-2</v>
      </c>
      <c r="P279">
        <f t="shared" si="640"/>
        <v>4.2337630223651099E-2</v>
      </c>
      <c r="Q279">
        <f t="shared" si="640"/>
        <v>4.2276578944862121E-2</v>
      </c>
      <c r="R279">
        <f t="shared" si="640"/>
        <v>4.2215615702617039E-2</v>
      </c>
      <c r="S279">
        <f t="shared" si="640"/>
        <v>4.215474036996629E-2</v>
      </c>
      <c r="T279">
        <f t="shared" si="640"/>
        <v>4.2093952820143388E-2</v>
      </c>
      <c r="U279">
        <f t="shared" si="640"/>
        <v>4.2033252926564617E-2</v>
      </c>
      <c r="V279">
        <f t="shared" si="640"/>
        <v>4.1972640562828824E-2</v>
      </c>
      <c r="W279">
        <f t="shared" si="640"/>
        <v>4.1912115602717105E-2</v>
      </c>
      <c r="X279">
        <f t="shared" si="640"/>
        <v>4.1851677920192593E-2</v>
      </c>
      <c r="Y279">
        <f t="shared" si="640"/>
        <v>4.1791327389400126E-2</v>
      </c>
      <c r="Z279">
        <f t="shared" si="641"/>
        <v>4.0809320938183048E-2</v>
      </c>
      <c r="AA279">
        <f t="shared" si="641"/>
        <v>3.9850389529815088E-2</v>
      </c>
      <c r="AB279">
        <f t="shared" si="641"/>
        <v>3.8913990950340489E-2</v>
      </c>
      <c r="AC279">
        <f t="shared" si="641"/>
        <v>3.7999595726667126E-2</v>
      </c>
      <c r="AD279">
        <f t="shared" si="641"/>
        <v>3.7106686827183523E-2</v>
      </c>
      <c r="AE279">
        <f t="shared" si="641"/>
        <v>3.6234759369410834E-2</v>
      </c>
      <c r="AF279">
        <f t="shared" si="641"/>
        <v>3.5383320334524251E-2</v>
      </c>
      <c r="AG279">
        <f t="shared" si="641"/>
        <v>3.4551888288582668E-2</v>
      </c>
      <c r="AH279">
        <f t="shared" si="641"/>
        <v>3.3739993110308772E-2</v>
      </c>
      <c r="AI279">
        <f t="shared" si="641"/>
        <v>3.2947175725265697E-2</v>
      </c>
      <c r="AJ279">
        <f t="shared" si="641"/>
        <v>3.2172987846280074E-2</v>
      </c>
      <c r="AK279">
        <f t="shared" si="641"/>
        <v>3.1416991719964413E-2</v>
      </c>
      <c r="AL279">
        <f t="shared" si="641"/>
        <v>3.0678759879195851E-2</v>
      </c>
      <c r="AM279">
        <f t="shared" si="641"/>
        <v>2.9957874901410931E-2</v>
      </c>
      <c r="AN279">
        <f t="shared" si="641"/>
        <v>2.9253929172580087E-2</v>
      </c>
      <c r="AO279">
        <f t="shared" ref="AO279:BH279" si="643">AN279</f>
        <v>2.9253929172580087E-2</v>
      </c>
      <c r="AP279">
        <f t="shared" si="643"/>
        <v>2.9253929172580087E-2</v>
      </c>
      <c r="AQ279">
        <f t="shared" si="643"/>
        <v>2.9253929172580087E-2</v>
      </c>
      <c r="AR279">
        <f t="shared" si="643"/>
        <v>2.9253929172580087E-2</v>
      </c>
      <c r="AS279">
        <f t="shared" si="643"/>
        <v>2.9253929172580087E-2</v>
      </c>
      <c r="AT279">
        <f t="shared" si="643"/>
        <v>2.9253929172580087E-2</v>
      </c>
      <c r="AU279">
        <f t="shared" si="643"/>
        <v>2.9253929172580087E-2</v>
      </c>
      <c r="AV279">
        <f t="shared" si="643"/>
        <v>2.9253929172580087E-2</v>
      </c>
      <c r="AW279">
        <f t="shared" si="643"/>
        <v>2.9253929172580087E-2</v>
      </c>
      <c r="AX279">
        <f t="shared" si="643"/>
        <v>2.9253929172580087E-2</v>
      </c>
      <c r="AY279">
        <f t="shared" si="643"/>
        <v>2.9253929172580087E-2</v>
      </c>
      <c r="AZ279">
        <f t="shared" si="643"/>
        <v>2.9253929172580087E-2</v>
      </c>
      <c r="BA279">
        <f t="shared" si="643"/>
        <v>2.9253929172580087E-2</v>
      </c>
      <c r="BB279">
        <f t="shared" si="643"/>
        <v>2.9253929172580087E-2</v>
      </c>
      <c r="BC279">
        <f t="shared" si="643"/>
        <v>2.9253929172580087E-2</v>
      </c>
      <c r="BD279">
        <f t="shared" si="643"/>
        <v>2.9253929172580087E-2</v>
      </c>
      <c r="BE279">
        <f t="shared" si="643"/>
        <v>2.9253929172580087E-2</v>
      </c>
      <c r="BF279">
        <f t="shared" si="643"/>
        <v>2.9253929172580087E-2</v>
      </c>
      <c r="BG279">
        <f t="shared" si="643"/>
        <v>2.9253929172580087E-2</v>
      </c>
      <c r="BH279">
        <f t="shared" si="643"/>
        <v>2.9253929172580087E-2</v>
      </c>
      <c r="BK279">
        <f t="shared" si="634"/>
        <v>4.2644211621836861E-2</v>
      </c>
      <c r="BL279">
        <f t="shared" si="523"/>
        <v>4.1791327389400126E-2</v>
      </c>
      <c r="BM279">
        <f t="shared" si="524"/>
        <v>2.9253929172580087E-2</v>
      </c>
      <c r="BN279">
        <f>INDEX($P$7:$P$30,MATCH(BP279,$H$7:$H$30,0))</f>
        <v>0.02</v>
      </c>
      <c r="BO279">
        <f>INDEX($Q$7:$Q$30,MATCH(BP279,$H$7:$H$30,0))</f>
        <v>0.3</v>
      </c>
      <c r="BP279" t="str">
        <f t="shared" si="519"/>
        <v>-LT-Total</v>
      </c>
    </row>
    <row r="280" spans="1:68" hidden="1" x14ac:dyDescent="0.25">
      <c r="A280" t="str">
        <f t="shared" si="517"/>
        <v>passenger-LT-FCEV</v>
      </c>
      <c r="B280" s="1">
        <v>246</v>
      </c>
      <c r="C280" t="s">
        <v>8</v>
      </c>
      <c r="D280" t="s">
        <v>27</v>
      </c>
      <c r="E280" t="s">
        <v>33</v>
      </c>
      <c r="F280" t="s">
        <v>30</v>
      </c>
      <c r="G280">
        <v>0</v>
      </c>
      <c r="H280">
        <f t="shared" ref="H280:Y280" si="644">IF(G280=0,0.0000001,$G280)*((INDEX($P$7:$P$29,MATCH($A280,$H$7:$H$29,0))/($G280+0.00001))^((H$33-$G$33)/($Y$33-$G$33)))</f>
        <v>0</v>
      </c>
      <c r="I280">
        <f t="shared" si="644"/>
        <v>0</v>
      </c>
      <c r="J280">
        <f t="shared" si="644"/>
        <v>0</v>
      </c>
      <c r="K280">
        <f t="shared" si="644"/>
        <v>0</v>
      </c>
      <c r="L280">
        <f t="shared" si="644"/>
        <v>0</v>
      </c>
      <c r="M280">
        <f t="shared" si="644"/>
        <v>0</v>
      </c>
      <c r="N280">
        <f t="shared" si="644"/>
        <v>0</v>
      </c>
      <c r="O280">
        <f t="shared" si="644"/>
        <v>0</v>
      </c>
      <c r="P280">
        <f t="shared" si="644"/>
        <v>0</v>
      </c>
      <c r="Q280">
        <f t="shared" si="644"/>
        <v>0</v>
      </c>
      <c r="R280">
        <f t="shared" si="644"/>
        <v>0</v>
      </c>
      <c r="S280">
        <f t="shared" si="644"/>
        <v>0</v>
      </c>
      <c r="T280">
        <f t="shared" si="644"/>
        <v>0</v>
      </c>
      <c r="U280">
        <f t="shared" si="644"/>
        <v>0</v>
      </c>
      <c r="V280">
        <f t="shared" si="644"/>
        <v>0</v>
      </c>
      <c r="W280">
        <f t="shared" si="644"/>
        <v>0</v>
      </c>
      <c r="X280">
        <f t="shared" si="644"/>
        <v>0</v>
      </c>
      <c r="Y280">
        <f t="shared" si="644"/>
        <v>0</v>
      </c>
      <c r="Z280">
        <f t="shared" ref="Z280:AN280" si="645">IF(Y280=0,0.0000001,$Y280)*((INDEX($Q$7:$Q$29,MATCH($A280,$H$7:$H$28,0))/IF(Y280=0,0.0000001,$Y280))^((Z$33-$Y$33)/($AN$33-$Y$33)))</f>
        <v>0</v>
      </c>
      <c r="AA280">
        <f t="shared" si="645"/>
        <v>0</v>
      </c>
      <c r="AB280">
        <f t="shared" si="645"/>
        <v>0</v>
      </c>
      <c r="AC280">
        <f t="shared" si="645"/>
        <v>0</v>
      </c>
      <c r="AD280">
        <f t="shared" si="645"/>
        <v>0</v>
      </c>
      <c r="AE280">
        <f t="shared" si="645"/>
        <v>0</v>
      </c>
      <c r="AF280">
        <f t="shared" si="645"/>
        <v>0</v>
      </c>
      <c r="AG280">
        <f t="shared" si="645"/>
        <v>0</v>
      </c>
      <c r="AH280">
        <f t="shared" si="645"/>
        <v>0</v>
      </c>
      <c r="AI280">
        <f t="shared" si="645"/>
        <v>0</v>
      </c>
      <c r="AJ280">
        <f t="shared" si="645"/>
        <v>0</v>
      </c>
      <c r="AK280">
        <f t="shared" si="645"/>
        <v>0</v>
      </c>
      <c r="AL280">
        <f t="shared" si="645"/>
        <v>0</v>
      </c>
      <c r="AM280">
        <f t="shared" si="645"/>
        <v>0</v>
      </c>
      <c r="AN280">
        <f t="shared" si="645"/>
        <v>0</v>
      </c>
      <c r="AO280">
        <f t="shared" ref="AO280:BH280" si="646">IF(AN280=0,0.0000001,$G280)*((INDEX($N$7:$N$29,MATCH($A280,$H$7:$H$29,0))/($G280+0.00001))^((AO$33-$G$33)/($Y$33-$G$33)))</f>
        <v>5.9948425031894185E-4</v>
      </c>
      <c r="AP280">
        <f t="shared" si="646"/>
        <v>0</v>
      </c>
      <c r="AQ280">
        <f t="shared" si="646"/>
        <v>1E-3</v>
      </c>
      <c r="AR280">
        <f t="shared" si="646"/>
        <v>0</v>
      </c>
      <c r="AS280">
        <f t="shared" si="646"/>
        <v>1.6681005372000592E-3</v>
      </c>
      <c r="AT280">
        <f t="shared" si="646"/>
        <v>0</v>
      </c>
      <c r="AU280">
        <f t="shared" si="646"/>
        <v>2.7825594022071291E-3</v>
      </c>
      <c r="AV280">
        <f t="shared" si="646"/>
        <v>0</v>
      </c>
      <c r="AW280">
        <f t="shared" si="646"/>
        <v>4.6415888336127833E-3</v>
      </c>
      <c r="AX280">
        <f t="shared" si="646"/>
        <v>0</v>
      </c>
      <c r="AY280">
        <f t="shared" si="646"/>
        <v>7.7426368268112885E-3</v>
      </c>
      <c r="AZ280">
        <f t="shared" si="646"/>
        <v>0</v>
      </c>
      <c r="BA280">
        <f t="shared" si="646"/>
        <v>1.2915496650148838E-2</v>
      </c>
      <c r="BB280">
        <f t="shared" si="646"/>
        <v>0</v>
      </c>
      <c r="BC280">
        <f t="shared" si="646"/>
        <v>2.154434690031886E-2</v>
      </c>
      <c r="BD280">
        <f t="shared" si="646"/>
        <v>0</v>
      </c>
      <c r="BE280">
        <f t="shared" si="646"/>
        <v>3.5938136638046292E-2</v>
      </c>
      <c r="BF280">
        <f t="shared" si="646"/>
        <v>0</v>
      </c>
      <c r="BG280">
        <f t="shared" si="646"/>
        <v>5.9948425031894209E-2</v>
      </c>
      <c r="BH280">
        <f t="shared" si="646"/>
        <v>0</v>
      </c>
      <c r="BK280">
        <f>G280</f>
        <v>0</v>
      </c>
      <c r="BL280">
        <f t="shared" si="523"/>
        <v>0</v>
      </c>
      <c r="BM280">
        <f t="shared" si="524"/>
        <v>0</v>
      </c>
      <c r="BN280">
        <f>INDEX($N$7:$N$30,MATCH(BP280,$H$7:$H$30,0))</f>
        <v>4.1000000000000002E-2</v>
      </c>
      <c r="BO280">
        <f>INDEX($M$7:$M$30,MATCH(BP280,$H$7:$H$30,0))</f>
        <v>0.56000000000000005</v>
      </c>
      <c r="BP280" t="str">
        <f t="shared" si="519"/>
        <v>-LT-Total</v>
      </c>
    </row>
    <row r="281" spans="1:68" hidden="1" x14ac:dyDescent="0.25">
      <c r="A281" t="str">
        <f t="shared" si="517"/>
        <v>passenger-LT-G</v>
      </c>
      <c r="B281" s="1">
        <v>247</v>
      </c>
      <c r="C281" t="s">
        <v>8</v>
      </c>
      <c r="D281" t="s">
        <v>27</v>
      </c>
      <c r="E281" t="s">
        <v>33</v>
      </c>
      <c r="F281" t="s">
        <v>47</v>
      </c>
      <c r="G281">
        <v>0.94389007015934034</v>
      </c>
      <c r="H281">
        <v>0.94433569703426223</v>
      </c>
      <c r="I281">
        <v>0.94478171913917586</v>
      </c>
      <c r="J281">
        <v>0.94522813700011343</v>
      </c>
      <c r="K281">
        <v>0.94540234439233262</v>
      </c>
      <c r="L281">
        <v>0.94557660579648362</v>
      </c>
      <c r="M281">
        <f t="shared" ref="M281:Y283" si="647">($K281*(($BL281/($K281))^((M$33-$K$33)/($BL$33-$K$33))))</f>
        <v>0.94267775131458698</v>
      </c>
      <c r="N281">
        <f t="shared" si="647"/>
        <v>0.94131840073450834</v>
      </c>
      <c r="O281">
        <f t="shared" si="647"/>
        <v>0.93996101035132296</v>
      </c>
      <c r="P281">
        <f t="shared" si="647"/>
        <v>0.93860557733840788</v>
      </c>
      <c r="Q281">
        <f t="shared" si="647"/>
        <v>0.9372520988732157</v>
      </c>
      <c r="R281">
        <f t="shared" si="647"/>
        <v>0.93590057213726952</v>
      </c>
      <c r="S281">
        <f t="shared" si="647"/>
        <v>0.93455099431615651</v>
      </c>
      <c r="T281">
        <f t="shared" si="647"/>
        <v>0.93320336259952252</v>
      </c>
      <c r="U281">
        <f t="shared" si="647"/>
        <v>0.93185767418106547</v>
      </c>
      <c r="V281">
        <f t="shared" si="647"/>
        <v>0.93051392625853069</v>
      </c>
      <c r="W281">
        <f t="shared" si="647"/>
        <v>0.92917211603370375</v>
      </c>
      <c r="X281">
        <f t="shared" si="647"/>
        <v>0.92783224071240544</v>
      </c>
      <c r="Y281">
        <f t="shared" si="647"/>
        <v>0.92649429750448598</v>
      </c>
      <c r="Z281">
        <f t="shared" ref="Z281:AN283" si="648">($Y281*(($BM281/($Y281))^((Z$33-$Y$33)/($BM$33-$Y$33))))</f>
        <v>0.90472367106116303</v>
      </c>
      <c r="AA281">
        <f t="shared" si="648"/>
        <v>0.8834646075891518</v>
      </c>
      <c r="AB281">
        <f t="shared" si="648"/>
        <v>0.86270508645715338</v>
      </c>
      <c r="AC281">
        <f t="shared" si="648"/>
        <v>0.84243336949289183</v>
      </c>
      <c r="AD281">
        <f t="shared" si="648"/>
        <v>0.82263799434593265</v>
      </c>
      <c r="AE281">
        <f t="shared" si="648"/>
        <v>0.80330776800646297</v>
      </c>
      <c r="AF281">
        <f t="shared" si="648"/>
        <v>0.7844317604763642</v>
      </c>
      <c r="AG281">
        <f t="shared" si="648"/>
        <v>0.76599929858900273</v>
      </c>
      <c r="AH281">
        <f t="shared" si="648"/>
        <v>0.74799995997424162</v>
      </c>
      <c r="AI281">
        <f t="shared" si="648"/>
        <v>0.73042356716526058</v>
      </c>
      <c r="AJ281">
        <f t="shared" si="648"/>
        <v>0.7132601818438552</v>
      </c>
      <c r="AK281">
        <f t="shared" si="648"/>
        <v>0.6965000992209569</v>
      </c>
      <c r="AL281">
        <f t="shared" si="648"/>
        <v>0.68013384254920084</v>
      </c>
      <c r="AM281">
        <f t="shared" si="648"/>
        <v>0.66415215776443426</v>
      </c>
      <c r="AN281">
        <f t="shared" si="648"/>
        <v>0.64854600825314013</v>
      </c>
      <c r="AO281">
        <f t="shared" ref="AO281:BH281" si="649">AN281</f>
        <v>0.64854600825314013</v>
      </c>
      <c r="AP281">
        <f t="shared" si="649"/>
        <v>0.64854600825314013</v>
      </c>
      <c r="AQ281">
        <f t="shared" si="649"/>
        <v>0.64854600825314013</v>
      </c>
      <c r="AR281">
        <f t="shared" si="649"/>
        <v>0.64854600825314013</v>
      </c>
      <c r="AS281">
        <f t="shared" si="649"/>
        <v>0.64854600825314013</v>
      </c>
      <c r="AT281">
        <f t="shared" si="649"/>
        <v>0.64854600825314013</v>
      </c>
      <c r="AU281">
        <f t="shared" si="649"/>
        <v>0.64854600825314013</v>
      </c>
      <c r="AV281">
        <f t="shared" si="649"/>
        <v>0.64854600825314013</v>
      </c>
      <c r="AW281">
        <f t="shared" si="649"/>
        <v>0.64854600825314013</v>
      </c>
      <c r="AX281">
        <f t="shared" si="649"/>
        <v>0.64854600825314013</v>
      </c>
      <c r="AY281">
        <f t="shared" si="649"/>
        <v>0.64854600825314013</v>
      </c>
      <c r="AZ281">
        <f t="shared" si="649"/>
        <v>0.64854600825314013</v>
      </c>
      <c r="BA281">
        <f t="shared" si="649"/>
        <v>0.64854600825314013</v>
      </c>
      <c r="BB281">
        <f t="shared" si="649"/>
        <v>0.64854600825314013</v>
      </c>
      <c r="BC281">
        <f t="shared" si="649"/>
        <v>0.64854600825314013</v>
      </c>
      <c r="BD281">
        <f t="shared" si="649"/>
        <v>0.64854600825314013</v>
      </c>
      <c r="BE281">
        <f t="shared" si="649"/>
        <v>0.64854600825314013</v>
      </c>
      <c r="BF281">
        <f t="shared" si="649"/>
        <v>0.64854600825314013</v>
      </c>
      <c r="BG281">
        <f t="shared" si="649"/>
        <v>0.64854600825314013</v>
      </c>
      <c r="BH281">
        <f t="shared" si="649"/>
        <v>0.64854600825314013</v>
      </c>
      <c r="BK281">
        <f t="shared" ref="BK281:BK286" si="650">K281</f>
        <v>0.94540234439233262</v>
      </c>
      <c r="BL281">
        <f t="shared" si="523"/>
        <v>0.92649429750448598</v>
      </c>
      <c r="BM281">
        <f t="shared" si="524"/>
        <v>0.64854600825314013</v>
      </c>
      <c r="BN281">
        <f>INDEX($P$7:$P$30,MATCH(BP281,$H$7:$H$30,0))</f>
        <v>0.02</v>
      </c>
      <c r="BO281">
        <f>INDEX($Q$7:$Q$30,MATCH(BP281,$H$7:$H$30,0))</f>
        <v>0.3</v>
      </c>
      <c r="BP281" t="str">
        <f t="shared" si="519"/>
        <v>-LT-Total</v>
      </c>
    </row>
    <row r="282" spans="1:68" hidden="1" x14ac:dyDescent="0.25">
      <c r="A282" t="str">
        <f t="shared" si="517"/>
        <v>passenger-LT-LPG</v>
      </c>
      <c r="B282" s="1">
        <v>248</v>
      </c>
      <c r="C282" t="s">
        <v>8</v>
      </c>
      <c r="D282" t="s">
        <v>27</v>
      </c>
      <c r="E282" t="s">
        <v>33</v>
      </c>
      <c r="F282" t="s">
        <v>48</v>
      </c>
      <c r="G282">
        <v>1.0655848842012689E-3</v>
      </c>
      <c r="H282">
        <v>1.5990858188496429E-3</v>
      </c>
      <c r="I282">
        <v>2.133059919686685E-3</v>
      </c>
      <c r="J282">
        <v>2.6675078164739041E-3</v>
      </c>
      <c r="K282">
        <v>3.2015055295039618E-3</v>
      </c>
      <c r="L282">
        <v>3.7356688052453198E-3</v>
      </c>
      <c r="M282">
        <f t="shared" si="647"/>
        <v>3.1922789818274195E-3</v>
      </c>
      <c r="N282">
        <f t="shared" si="647"/>
        <v>3.1876756841685231E-3</v>
      </c>
      <c r="O282">
        <f t="shared" si="647"/>
        <v>3.1830790245100824E-3</v>
      </c>
      <c r="P282">
        <f t="shared" si="647"/>
        <v>3.1784889932800361E-3</v>
      </c>
      <c r="Q282">
        <f t="shared" si="647"/>
        <v>3.1739055809201244E-3</v>
      </c>
      <c r="R282">
        <f t="shared" si="647"/>
        <v>3.1693287778858719E-3</v>
      </c>
      <c r="S282">
        <f t="shared" si="647"/>
        <v>3.1647585746465662E-3</v>
      </c>
      <c r="T282">
        <f t="shared" si="647"/>
        <v>3.1601949616852382E-3</v>
      </c>
      <c r="U282">
        <f t="shared" si="647"/>
        <v>3.1556379294986419E-3</v>
      </c>
      <c r="V282">
        <f t="shared" si="647"/>
        <v>3.151087468597236E-3</v>
      </c>
      <c r="W282">
        <f t="shared" si="647"/>
        <v>3.1465435695051626E-3</v>
      </c>
      <c r="X282">
        <f t="shared" si="647"/>
        <v>3.1420062227602275E-3</v>
      </c>
      <c r="Y282">
        <f t="shared" si="647"/>
        <v>3.1374754189138826E-3</v>
      </c>
      <c r="Z282">
        <f t="shared" si="648"/>
        <v>3.0637514839644054E-3</v>
      </c>
      <c r="AA282">
        <f t="shared" si="648"/>
        <v>2.9917599031719262E-3</v>
      </c>
      <c r="AB282">
        <f t="shared" si="648"/>
        <v>2.9214599699338021E-3</v>
      </c>
      <c r="AC282">
        <f t="shared" si="648"/>
        <v>2.8528119341651391E-3</v>
      </c>
      <c r="AD282">
        <f t="shared" si="648"/>
        <v>2.7857769798226785E-3</v>
      </c>
      <c r="AE282">
        <f t="shared" si="648"/>
        <v>2.7203172029568266E-3</v>
      </c>
      <c r="AF282">
        <f t="shared" si="648"/>
        <v>2.6563955902794084E-3</v>
      </c>
      <c r="AG282">
        <f t="shared" si="648"/>
        <v>2.5939759982350407E-3</v>
      </c>
      <c r="AH282">
        <f t="shared" si="648"/>
        <v>2.5330231325642757E-3</v>
      </c>
      <c r="AI282">
        <f t="shared" si="648"/>
        <v>2.4735025283469728E-3</v>
      </c>
      <c r="AJ282">
        <f t="shared" si="648"/>
        <v>2.4153805305146049E-3</v>
      </c>
      <c r="AK282">
        <f t="shared" si="648"/>
        <v>2.3586242748204846E-3</v>
      </c>
      <c r="AL282">
        <f t="shared" si="648"/>
        <v>2.3032016692571496E-3</v>
      </c>
      <c r="AM282">
        <f t="shared" si="648"/>
        <v>2.2490813759103983E-3</v>
      </c>
      <c r="AN282">
        <f t="shared" si="648"/>
        <v>2.1962327932397176E-3</v>
      </c>
      <c r="AO282">
        <f t="shared" ref="AO282:BH282" si="651">AN282</f>
        <v>2.1962327932397176E-3</v>
      </c>
      <c r="AP282">
        <f t="shared" si="651"/>
        <v>2.1962327932397176E-3</v>
      </c>
      <c r="AQ282">
        <f t="shared" si="651"/>
        <v>2.1962327932397176E-3</v>
      </c>
      <c r="AR282">
        <f t="shared" si="651"/>
        <v>2.1962327932397176E-3</v>
      </c>
      <c r="AS282">
        <f t="shared" si="651"/>
        <v>2.1962327932397176E-3</v>
      </c>
      <c r="AT282">
        <f t="shared" si="651"/>
        <v>2.1962327932397176E-3</v>
      </c>
      <c r="AU282">
        <f t="shared" si="651"/>
        <v>2.1962327932397176E-3</v>
      </c>
      <c r="AV282">
        <f t="shared" si="651"/>
        <v>2.1962327932397176E-3</v>
      </c>
      <c r="AW282">
        <f t="shared" si="651"/>
        <v>2.1962327932397176E-3</v>
      </c>
      <c r="AX282">
        <f t="shared" si="651"/>
        <v>2.1962327932397176E-3</v>
      </c>
      <c r="AY282">
        <f t="shared" si="651"/>
        <v>2.1962327932397176E-3</v>
      </c>
      <c r="AZ282">
        <f t="shared" si="651"/>
        <v>2.1962327932397176E-3</v>
      </c>
      <c r="BA282">
        <f t="shared" si="651"/>
        <v>2.1962327932397176E-3</v>
      </c>
      <c r="BB282">
        <f t="shared" si="651"/>
        <v>2.1962327932397176E-3</v>
      </c>
      <c r="BC282">
        <f t="shared" si="651"/>
        <v>2.1962327932397176E-3</v>
      </c>
      <c r="BD282">
        <f t="shared" si="651"/>
        <v>2.1962327932397176E-3</v>
      </c>
      <c r="BE282">
        <f t="shared" si="651"/>
        <v>2.1962327932397176E-3</v>
      </c>
      <c r="BF282">
        <f t="shared" si="651"/>
        <v>2.1962327932397176E-3</v>
      </c>
      <c r="BG282">
        <f t="shared" si="651"/>
        <v>2.1962327932397176E-3</v>
      </c>
      <c r="BH282">
        <f t="shared" si="651"/>
        <v>2.1962327932397176E-3</v>
      </c>
      <c r="BK282">
        <f t="shared" si="650"/>
        <v>3.2015055295039618E-3</v>
      </c>
      <c r="BL282">
        <f t="shared" si="523"/>
        <v>3.1374754189138826E-3</v>
      </c>
      <c r="BM282">
        <f t="shared" si="524"/>
        <v>2.1962327932397176E-3</v>
      </c>
      <c r="BN282">
        <f>INDEX($P$7:$P$30,MATCH(BP282,$H$7:$H$30,0))</f>
        <v>0.02</v>
      </c>
      <c r="BO282">
        <f>INDEX($Q$7:$Q$30,MATCH(BP282,$H$7:$H$30,0))</f>
        <v>0.3</v>
      </c>
      <c r="BP282" t="str">
        <f t="shared" si="519"/>
        <v>-LT-Total</v>
      </c>
    </row>
    <row r="283" spans="1:68" hidden="1" x14ac:dyDescent="0.25">
      <c r="A283" t="str">
        <f t="shared" si="517"/>
        <v>passenger-LT-PHEVG</v>
      </c>
      <c r="B283" s="1">
        <v>249</v>
      </c>
      <c r="C283" t="s">
        <v>8</v>
      </c>
      <c r="D283" t="s">
        <v>27</v>
      </c>
      <c r="E283" t="s">
        <v>33</v>
      </c>
      <c r="F283" t="s">
        <v>31</v>
      </c>
      <c r="G283">
        <v>1.7564250984569609E-3</v>
      </c>
      <c r="H283">
        <v>2.385473027233563E-3</v>
      </c>
      <c r="I283">
        <v>3.015078863581864E-3</v>
      </c>
      <c r="J283">
        <v>3.6452433500500912E-3</v>
      </c>
      <c r="K283">
        <v>4.0527993741816936E-3</v>
      </c>
      <c r="L283">
        <v>4.4604817585555132E-3</v>
      </c>
      <c r="M283">
        <f t="shared" si="647"/>
        <v>4.0411194485014956E-3</v>
      </c>
      <c r="N283">
        <f t="shared" si="647"/>
        <v>4.0352921145490111E-3</v>
      </c>
      <c r="O283">
        <f t="shared" si="647"/>
        <v>4.0294731836693441E-3</v>
      </c>
      <c r="P283">
        <f t="shared" si="647"/>
        <v>4.0236626437451821E-3</v>
      </c>
      <c r="Q283">
        <f t="shared" si="647"/>
        <v>4.0178604826766849E-3</v>
      </c>
      <c r="R283">
        <f t="shared" si="647"/>
        <v>4.0120666883814602E-3</v>
      </c>
      <c r="S283">
        <f t="shared" si="647"/>
        <v>4.0062812487945383E-3</v>
      </c>
      <c r="T283">
        <f t="shared" si="647"/>
        <v>4.000504151868348E-3</v>
      </c>
      <c r="U283">
        <f t="shared" si="647"/>
        <v>3.9947353855726911E-3</v>
      </c>
      <c r="V283">
        <f t="shared" si="647"/>
        <v>3.988974937894716E-3</v>
      </c>
      <c r="W283">
        <f t="shared" si="647"/>
        <v>3.9832227968388942E-3</v>
      </c>
      <c r="X283">
        <f t="shared" si="647"/>
        <v>3.9774789504269945E-3</v>
      </c>
      <c r="Y283">
        <f t="shared" si="647"/>
        <v>3.9717433866980597E-3</v>
      </c>
      <c r="Z283">
        <f t="shared" si="648"/>
        <v>3.8784159460074456E-3</v>
      </c>
      <c r="AA283">
        <f t="shared" si="648"/>
        <v>3.7872814997623018E-3</v>
      </c>
      <c r="AB283">
        <f t="shared" si="648"/>
        <v>3.6982885173023811E-3</v>
      </c>
      <c r="AC283">
        <f t="shared" si="648"/>
        <v>3.611386678827298E-3</v>
      </c>
      <c r="AD283">
        <f t="shared" si="648"/>
        <v>3.5265268469439164E-3</v>
      </c>
      <c r="AE283">
        <f t="shared" si="648"/>
        <v>3.4436610388823255E-3</v>
      </c>
      <c r="AF283">
        <f t="shared" si="648"/>
        <v>3.3627423993646661E-3</v>
      </c>
      <c r="AG283">
        <f t="shared" si="648"/>
        <v>3.2837251741114934E-3</v>
      </c>
      <c r="AH283">
        <f t="shared" si="648"/>
        <v>3.2065646839706781E-3</v>
      </c>
      <c r="AI283">
        <f t="shared" si="648"/>
        <v>3.1312172996542193E-3</v>
      </c>
      <c r="AJ283">
        <f t="shared" si="648"/>
        <v>3.0576404170686985E-3</v>
      </c>
      <c r="AK283">
        <f t="shared" si="648"/>
        <v>2.9857924332254014E-3</v>
      </c>
      <c r="AL283">
        <f t="shared" si="648"/>
        <v>2.9156327227165134E-3</v>
      </c>
      <c r="AM283">
        <f t="shared" si="648"/>
        <v>2.8471216147440627E-3</v>
      </c>
      <c r="AN283">
        <f t="shared" si="648"/>
        <v>2.7802203706886416E-3</v>
      </c>
      <c r="AO283">
        <f t="shared" ref="AO283:BH283" si="652">AN283</f>
        <v>2.7802203706886416E-3</v>
      </c>
      <c r="AP283">
        <f t="shared" si="652"/>
        <v>2.7802203706886416E-3</v>
      </c>
      <c r="AQ283">
        <f t="shared" si="652"/>
        <v>2.7802203706886416E-3</v>
      </c>
      <c r="AR283">
        <f t="shared" si="652"/>
        <v>2.7802203706886416E-3</v>
      </c>
      <c r="AS283">
        <f t="shared" si="652"/>
        <v>2.7802203706886416E-3</v>
      </c>
      <c r="AT283">
        <f t="shared" si="652"/>
        <v>2.7802203706886416E-3</v>
      </c>
      <c r="AU283">
        <f t="shared" si="652"/>
        <v>2.7802203706886416E-3</v>
      </c>
      <c r="AV283">
        <f t="shared" si="652"/>
        <v>2.7802203706886416E-3</v>
      </c>
      <c r="AW283">
        <f t="shared" si="652"/>
        <v>2.7802203706886416E-3</v>
      </c>
      <c r="AX283">
        <f t="shared" si="652"/>
        <v>2.7802203706886416E-3</v>
      </c>
      <c r="AY283">
        <f t="shared" si="652"/>
        <v>2.7802203706886416E-3</v>
      </c>
      <c r="AZ283">
        <f t="shared" si="652"/>
        <v>2.7802203706886416E-3</v>
      </c>
      <c r="BA283">
        <f t="shared" si="652"/>
        <v>2.7802203706886416E-3</v>
      </c>
      <c r="BB283">
        <f t="shared" si="652"/>
        <v>2.7802203706886416E-3</v>
      </c>
      <c r="BC283">
        <f t="shared" si="652"/>
        <v>2.7802203706886416E-3</v>
      </c>
      <c r="BD283">
        <f t="shared" si="652"/>
        <v>2.7802203706886416E-3</v>
      </c>
      <c r="BE283">
        <f t="shared" si="652"/>
        <v>2.7802203706886416E-3</v>
      </c>
      <c r="BF283">
        <f t="shared" si="652"/>
        <v>2.7802203706886416E-3</v>
      </c>
      <c r="BG283">
        <f t="shared" si="652"/>
        <v>2.7802203706886416E-3</v>
      </c>
      <c r="BH283">
        <f t="shared" si="652"/>
        <v>2.7802203706886416E-3</v>
      </c>
      <c r="BK283">
        <f t="shared" si="650"/>
        <v>4.0527993741816936E-3</v>
      </c>
      <c r="BL283">
        <f t="shared" si="523"/>
        <v>3.9717433866980597E-3</v>
      </c>
      <c r="BM283">
        <f t="shared" si="524"/>
        <v>2.7802203706886416E-3</v>
      </c>
      <c r="BN283">
        <f>INDEX($P$7:$P$30,MATCH(BP283,$H$7:$H$30,0))</f>
        <v>0.02</v>
      </c>
      <c r="BO283">
        <f>INDEX($Q$7:$Q$30,MATCH(BP283,$H$7:$H$30,0))</f>
        <v>0.3</v>
      </c>
      <c r="BP283" t="str">
        <f t="shared" si="519"/>
        <v>-LT-Total</v>
      </c>
    </row>
    <row r="284" spans="1:68" hidden="1" x14ac:dyDescent="0.25">
      <c r="A284" t="str">
        <f t="shared" si="517"/>
        <v>passenger-LV-BEV</v>
      </c>
      <c r="B284" s="1">
        <v>250</v>
      </c>
      <c r="C284" t="s">
        <v>8</v>
      </c>
      <c r="D284" t="s">
        <v>27</v>
      </c>
      <c r="E284" t="s">
        <v>28</v>
      </c>
      <c r="F284" t="s">
        <v>29</v>
      </c>
      <c r="G284">
        <v>5.646750925690721E-3</v>
      </c>
      <c r="H284">
        <f t="shared" ref="H284:Y284" si="653">IF(G284=0,0.0000001,$G284)*((INDEX($P$7:$P$29,MATCH($A284,$H$7:$H$29,0))/($G284+0.00001))^((H$33-$G$33)/($Y$33-$G$33)))</f>
        <v>6.1951473830407005E-3</v>
      </c>
      <c r="I284">
        <f t="shared" si="653"/>
        <v>6.7968025511770461E-3</v>
      </c>
      <c r="J284">
        <f t="shared" si="653"/>
        <v>7.4568887652536574E-3</v>
      </c>
      <c r="K284">
        <f t="shared" si="653"/>
        <v>8.1810806829656565E-3</v>
      </c>
      <c r="L284">
        <f t="shared" si="653"/>
        <v>8.9756040686919236E-3</v>
      </c>
      <c r="M284">
        <f t="shared" si="653"/>
        <v>9.8472893154153938E-3</v>
      </c>
      <c r="N284">
        <f t="shared" si="653"/>
        <v>1.080363016454069E-2</v>
      </c>
      <c r="O284">
        <f t="shared" si="653"/>
        <v>1.1852848128414096E-2</v>
      </c>
      <c r="P284">
        <f t="shared" si="653"/>
        <v>1.3003963169376263E-2</v>
      </c>
      <c r="Q284">
        <f t="shared" si="653"/>
        <v>1.4266871242964302E-2</v>
      </c>
      <c r="R284">
        <f t="shared" si="653"/>
        <v>1.5652429371890077E-2</v>
      </c>
      <c r="S284">
        <f t="shared" si="653"/>
        <v>1.7172548982162292E-2</v>
      </c>
      <c r="T284">
        <f t="shared" si="653"/>
        <v>1.8840298303748469E-2</v>
      </c>
      <c r="U284">
        <f t="shared" si="653"/>
        <v>2.0670014716099111E-2</v>
      </c>
      <c r="V284">
        <f t="shared" si="653"/>
        <v>2.2677428004351092E-2</v>
      </c>
      <c r="W284">
        <f t="shared" si="653"/>
        <v>2.4879795585824344E-2</v>
      </c>
      <c r="X284">
        <f t="shared" si="653"/>
        <v>2.7296050869333018E-2</v>
      </c>
      <c r="Y284">
        <f t="shared" si="653"/>
        <v>2.9946966022732675E-2</v>
      </c>
      <c r="Z284">
        <f t="shared" ref="Z284:AN284" si="654">IF(Y284=0,0.0000001,$Y284)*((INDEX($Q$7:$Q$29,MATCH($A284,$H$7:$H$28,0))/IF(Y284=0,0.0000001,$Y284))^((Z$33-$Y$33)/($AN$33-$Y$33)))</f>
        <v>3.5595899665584192E-2</v>
      </c>
      <c r="AA284">
        <f t="shared" si="654"/>
        <v>4.2310398724214944E-2</v>
      </c>
      <c r="AB284">
        <f t="shared" si="654"/>
        <v>5.0291462135254608E-2</v>
      </c>
      <c r="AC284">
        <f t="shared" si="654"/>
        <v>5.9778003516053536E-2</v>
      </c>
      <c r="AD284">
        <f t="shared" si="654"/>
        <v>7.1054003058310916E-2</v>
      </c>
      <c r="AE284">
        <f t="shared" si="654"/>
        <v>8.4457008492339905E-2</v>
      </c>
      <c r="AF284">
        <f t="shared" si="654"/>
        <v>0.10038823959885051</v>
      </c>
      <c r="AG284">
        <f t="shared" si="654"/>
        <v>0.11932459874742374</v>
      </c>
      <c r="AH284">
        <f t="shared" si="654"/>
        <v>0.14183294699787438</v>
      </c>
      <c r="AI284">
        <f t="shared" si="654"/>
        <v>0.16858707312046312</v>
      </c>
      <c r="AJ284">
        <f t="shared" si="654"/>
        <v>0.20038786350360691</v>
      </c>
      <c r="AK284">
        <f t="shared" si="654"/>
        <v>0.23818727673649942</v>
      </c>
      <c r="AL284">
        <f t="shared" si="654"/>
        <v>0.28311684054722491</v>
      </c>
      <c r="AM284">
        <f t="shared" si="654"/>
        <v>0.33652152415393877</v>
      </c>
      <c r="AN284">
        <f t="shared" si="654"/>
        <v>0.4</v>
      </c>
      <c r="AO284">
        <f t="shared" ref="AO284:BH284" si="655">IF(AN284=0,0.0000001,$G284)*((INDEX($N$7:$N$29,MATCH($A284,$H$7:$H$29,0))/($G284+0.00001))^((AO$33-$G$33)/($Y$33-$G$33)))</f>
        <v>0.65383515399095571</v>
      </c>
      <c r="AP284">
        <f t="shared" si="655"/>
        <v>0.75190752778303904</v>
      </c>
      <c r="AQ284">
        <f t="shared" si="655"/>
        <v>0.86469032276080737</v>
      </c>
      <c r="AR284">
        <f t="shared" si="655"/>
        <v>0.9943900368715729</v>
      </c>
      <c r="AS284">
        <f t="shared" si="655"/>
        <v>1.1435441329704521</v>
      </c>
      <c r="AT284">
        <f t="shared" si="655"/>
        <v>1.3150706820889377</v>
      </c>
      <c r="AU284">
        <f t="shared" si="655"/>
        <v>1.5123254529736205</v>
      </c>
      <c r="AV284">
        <f t="shared" si="655"/>
        <v>1.7391675648025624</v>
      </c>
      <c r="AW284">
        <f t="shared" si="655"/>
        <v>2.000034987518021</v>
      </c>
      <c r="AX284">
        <f t="shared" si="655"/>
        <v>2.3000313668742547</v>
      </c>
      <c r="AY284">
        <f t="shared" si="655"/>
        <v>2.6450258728575302</v>
      </c>
      <c r="AZ284">
        <f t="shared" si="655"/>
        <v>3.0417680249263435</v>
      </c>
      <c r="BA284">
        <f t="shared" si="655"/>
        <v>3.4980197405285147</v>
      </c>
      <c r="BB284">
        <f t="shared" si="655"/>
        <v>4.0227071903103067</v>
      </c>
      <c r="BC284">
        <f t="shared" si="655"/>
        <v>4.6260954309335247</v>
      </c>
      <c r="BD284">
        <f t="shared" si="655"/>
        <v>5.3199892320408315</v>
      </c>
      <c r="BE284">
        <f t="shared" si="655"/>
        <v>6.1179640263752777</v>
      </c>
      <c r="BF284">
        <f t="shared" si="655"/>
        <v>7.0356315013937589</v>
      </c>
      <c r="BG284">
        <f t="shared" si="655"/>
        <v>8.0909450284446311</v>
      </c>
      <c r="BH284">
        <f t="shared" si="655"/>
        <v>9.3045509049677495</v>
      </c>
      <c r="BK284">
        <f t="shared" si="650"/>
        <v>8.1810806829656565E-3</v>
      </c>
      <c r="BL284">
        <f t="shared" si="523"/>
        <v>7.600223954475095E-3</v>
      </c>
      <c r="BM284">
        <f t="shared" si="524"/>
        <v>2.6600783840662833E-3</v>
      </c>
      <c r="BN284">
        <f>INDEX($N$7:$N$30,MATCH(BP284,$H$7:$H$30,0))</f>
        <v>7.1000000000000008E-2</v>
      </c>
      <c r="BO284">
        <f>INDEX($M$7:$M$30,MATCH(BP284,$H$7:$H$30,0))</f>
        <v>0.65</v>
      </c>
      <c r="BP284" t="str">
        <f t="shared" si="519"/>
        <v>-LV-Total</v>
      </c>
    </row>
    <row r="285" spans="1:68" hidden="1" x14ac:dyDescent="0.25">
      <c r="A285" t="str">
        <f t="shared" si="517"/>
        <v>passenger-LV-CNG</v>
      </c>
      <c r="B285" s="1">
        <v>251</v>
      </c>
      <c r="C285" t="s">
        <v>8</v>
      </c>
      <c r="D285" t="s">
        <v>27</v>
      </c>
      <c r="E285" t="s">
        <v>28</v>
      </c>
      <c r="F285" t="s">
        <v>45</v>
      </c>
      <c r="G285">
        <v>6.7512939012041567E-3</v>
      </c>
      <c r="H285">
        <v>9.3693203047800263E-3</v>
      </c>
      <c r="I285">
        <v>1.1982285984666869E-2</v>
      </c>
      <c r="J285">
        <v>1.4590205600492319E-2</v>
      </c>
      <c r="K285">
        <v>1.622228687772383E-2</v>
      </c>
      <c r="L285">
        <v>1.785542586645867E-2</v>
      </c>
      <c r="M285">
        <f t="shared" ref="M285:Y286" si="656">($K285*(($BL285/($K285))^((M$33-$K$33)/($BL$33-$K$33))))</f>
        <v>1.6151851945176241E-2</v>
      </c>
      <c r="N285">
        <f t="shared" si="656"/>
        <v>1.6116749244063307E-2</v>
      </c>
      <c r="O285">
        <f t="shared" si="656"/>
        <v>1.6081722831392694E-2</v>
      </c>
      <c r="P285">
        <f t="shared" si="656"/>
        <v>1.6046772541367289E-2</v>
      </c>
      <c r="Q285">
        <f t="shared" si="656"/>
        <v>1.6011898208550299E-2</v>
      </c>
      <c r="R285">
        <f t="shared" si="656"/>
        <v>1.5977099667864491E-2</v>
      </c>
      <c r="S285">
        <f t="shared" si="656"/>
        <v>1.5942376754591377E-2</v>
      </c>
      <c r="T285">
        <f t="shared" si="656"/>
        <v>1.5907729304370458E-2</v>
      </c>
      <c r="U285">
        <f t="shared" si="656"/>
        <v>1.5873157153198439E-2</v>
      </c>
      <c r="V285">
        <f t="shared" si="656"/>
        <v>1.5838660137428448E-2</v>
      </c>
      <c r="W285">
        <f t="shared" si="656"/>
        <v>1.5804238093769272E-2</v>
      </c>
      <c r="X285">
        <f t="shared" si="656"/>
        <v>1.5769890859284569E-2</v>
      </c>
      <c r="Y285">
        <f t="shared" si="656"/>
        <v>1.5735618271392113E-2</v>
      </c>
      <c r="Z285">
        <f t="shared" ref="Z285:AN286" si="657">($Y285*(($BM285/($Y285))^((Z$33-$Y$33)/($BM$33-$Y$33))))</f>
        <v>1.520876309152513E-2</v>
      </c>
      <c r="AA285">
        <f t="shared" si="657"/>
        <v>1.4699547916376442E-2</v>
      </c>
      <c r="AB285">
        <f t="shared" si="657"/>
        <v>1.4207382128679006E-2</v>
      </c>
      <c r="AC285">
        <f t="shared" si="657"/>
        <v>1.3731694886033284E-2</v>
      </c>
      <c r="AD285">
        <f t="shared" si="657"/>
        <v>1.3271934458811153E-2</v>
      </c>
      <c r="AE285">
        <f t="shared" si="657"/>
        <v>1.2827567590227911E-2</v>
      </c>
      <c r="AF285">
        <f t="shared" si="657"/>
        <v>1.2398078877840158E-2</v>
      </c>
      <c r="AG285">
        <f t="shared" si="657"/>
        <v>1.1982970175752174E-2</v>
      </c>
      <c r="AH285">
        <f t="shared" si="657"/>
        <v>1.1581760016837453E-2</v>
      </c>
      <c r="AI285">
        <f t="shared" si="657"/>
        <v>1.1193983054305219E-2</v>
      </c>
      <c r="AJ285">
        <f t="shared" si="657"/>
        <v>1.0819189521964265E-2</v>
      </c>
      <c r="AK285">
        <f t="shared" si="657"/>
        <v>1.0456944712558043E-2</v>
      </c>
      <c r="AL285">
        <f t="shared" si="657"/>
        <v>1.0106828473566027E-2</v>
      </c>
      <c r="AM285">
        <f t="shared" si="657"/>
        <v>9.7684347198864468E-3</v>
      </c>
      <c r="AN285">
        <f t="shared" si="657"/>
        <v>9.4413709628352674E-3</v>
      </c>
      <c r="AO285">
        <f t="shared" ref="AO285:BH285" si="658">AN285</f>
        <v>9.4413709628352674E-3</v>
      </c>
      <c r="AP285">
        <f t="shared" si="658"/>
        <v>9.4413709628352674E-3</v>
      </c>
      <c r="AQ285">
        <f t="shared" si="658"/>
        <v>9.4413709628352674E-3</v>
      </c>
      <c r="AR285">
        <f t="shared" si="658"/>
        <v>9.4413709628352674E-3</v>
      </c>
      <c r="AS285">
        <f t="shared" si="658"/>
        <v>9.4413709628352674E-3</v>
      </c>
      <c r="AT285">
        <f t="shared" si="658"/>
        <v>9.4413709628352674E-3</v>
      </c>
      <c r="AU285">
        <f t="shared" si="658"/>
        <v>9.4413709628352674E-3</v>
      </c>
      <c r="AV285">
        <f t="shared" si="658"/>
        <v>9.4413709628352674E-3</v>
      </c>
      <c r="AW285">
        <f t="shared" si="658"/>
        <v>9.4413709628352674E-3</v>
      </c>
      <c r="AX285">
        <f t="shared" si="658"/>
        <v>9.4413709628352674E-3</v>
      </c>
      <c r="AY285">
        <f t="shared" si="658"/>
        <v>9.4413709628352674E-3</v>
      </c>
      <c r="AZ285">
        <f t="shared" si="658"/>
        <v>9.4413709628352674E-3</v>
      </c>
      <c r="BA285">
        <f t="shared" si="658"/>
        <v>9.4413709628352674E-3</v>
      </c>
      <c r="BB285">
        <f t="shared" si="658"/>
        <v>9.4413709628352674E-3</v>
      </c>
      <c r="BC285">
        <f t="shared" si="658"/>
        <v>9.4413709628352674E-3</v>
      </c>
      <c r="BD285">
        <f t="shared" si="658"/>
        <v>9.4413709628352674E-3</v>
      </c>
      <c r="BE285">
        <f t="shared" si="658"/>
        <v>9.4413709628352674E-3</v>
      </c>
      <c r="BF285">
        <f t="shared" si="658"/>
        <v>9.4413709628352674E-3</v>
      </c>
      <c r="BG285">
        <f t="shared" si="658"/>
        <v>9.4413709628352674E-3</v>
      </c>
      <c r="BH285">
        <f t="shared" si="658"/>
        <v>9.4413709628352674E-3</v>
      </c>
      <c r="BK285">
        <f t="shared" si="650"/>
        <v>1.622228687772383E-2</v>
      </c>
      <c r="BL285">
        <f t="shared" si="523"/>
        <v>1.5735618271392113E-2</v>
      </c>
      <c r="BM285">
        <f t="shared" si="524"/>
        <v>9.4413709628352674E-3</v>
      </c>
      <c r="BN285">
        <f>INDEX($P$7:$P$30,MATCH(BP285,$H$7:$H$30,0))</f>
        <v>0.03</v>
      </c>
      <c r="BO285">
        <f>INDEX($Q$7:$Q$30,MATCH(BP285,$H$7:$H$30,0))</f>
        <v>0.4</v>
      </c>
      <c r="BP285" t="str">
        <f t="shared" si="519"/>
        <v>-LV-Total</v>
      </c>
    </row>
    <row r="286" spans="1:68" hidden="1" x14ac:dyDescent="0.25">
      <c r="A286" t="str">
        <f t="shared" si="517"/>
        <v>passenger-LV-D</v>
      </c>
      <c r="B286" s="1">
        <v>252</v>
      </c>
      <c r="C286" t="s">
        <v>8</v>
      </c>
      <c r="D286" t="s">
        <v>27</v>
      </c>
      <c r="E286" t="s">
        <v>28</v>
      </c>
      <c r="F286" t="s">
        <v>46</v>
      </c>
      <c r="G286">
        <v>5.122217942602867E-2</v>
      </c>
      <c r="H286">
        <v>4.9338751418245473E-2</v>
      </c>
      <c r="I286">
        <v>4.7458964133383359E-2</v>
      </c>
      <c r="J286">
        <v>4.5582807025195293E-2</v>
      </c>
      <c r="K286">
        <v>4.4126240603990612E-2</v>
      </c>
      <c r="L286">
        <v>4.2668730218119108E-2</v>
      </c>
      <c r="M286">
        <f t="shared" si="656"/>
        <v>4.3934650552356846E-2</v>
      </c>
      <c r="N286">
        <f t="shared" si="656"/>
        <v>4.3839167699240372E-2</v>
      </c>
      <c r="O286">
        <f t="shared" si="656"/>
        <v>4.3743892358306745E-2</v>
      </c>
      <c r="P286">
        <f t="shared" si="656"/>
        <v>4.3648824078571284E-2</v>
      </c>
      <c r="Q286">
        <f t="shared" si="656"/>
        <v>4.3553962410029394E-2</v>
      </c>
      <c r="R286">
        <f t="shared" si="656"/>
        <v>4.3459306903654502E-2</v>
      </c>
      <c r="S286">
        <f t="shared" si="656"/>
        <v>4.3364857111395871E-2</v>
      </c>
      <c r="T286">
        <f t="shared" si="656"/>
        <v>4.3270612586176531E-2</v>
      </c>
      <c r="U286">
        <f t="shared" si="656"/>
        <v>4.3176572881891133E-2</v>
      </c>
      <c r="V286">
        <f t="shared" si="656"/>
        <v>4.3082737553403846E-2</v>
      </c>
      <c r="W286">
        <f t="shared" si="656"/>
        <v>4.2989106156546247E-2</v>
      </c>
      <c r="X286">
        <f t="shared" si="656"/>
        <v>4.2895678248115236E-2</v>
      </c>
      <c r="Y286">
        <f t="shared" si="656"/>
        <v>4.2802453385870895E-2</v>
      </c>
      <c r="Z286">
        <f t="shared" si="657"/>
        <v>4.1369354673864191E-2</v>
      </c>
      <c r="AA286">
        <f t="shared" si="657"/>
        <v>3.9984238536590763E-2</v>
      </c>
      <c r="AB286">
        <f t="shared" si="657"/>
        <v>3.864549843609287E-2</v>
      </c>
      <c r="AC286">
        <f t="shared" si="657"/>
        <v>3.7351581624027526E-2</v>
      </c>
      <c r="AD286">
        <f t="shared" si="657"/>
        <v>3.610098734069897E-2</v>
      </c>
      <c r="AE286">
        <f t="shared" si="657"/>
        <v>3.4892265074390652E-2</v>
      </c>
      <c r="AF286">
        <f t="shared" si="657"/>
        <v>3.3724012878977666E-2</v>
      </c>
      <c r="AG286">
        <f t="shared" si="657"/>
        <v>3.2594875747868395E-2</v>
      </c>
      <c r="AH286">
        <f t="shared" si="657"/>
        <v>3.1503544042389378E-2</v>
      </c>
      <c r="AI286">
        <f t="shared" si="657"/>
        <v>3.0448751972790438E-2</v>
      </c>
      <c r="AJ286">
        <f t="shared" si="657"/>
        <v>2.9429276130108446E-2</v>
      </c>
      <c r="AK286">
        <f t="shared" si="657"/>
        <v>2.8443934067186646E-2</v>
      </c>
      <c r="AL286">
        <f t="shared" si="657"/>
        <v>2.7491582927203988E-2</v>
      </c>
      <c r="AM286">
        <f t="shared" si="657"/>
        <v>2.6571118118123516E-2</v>
      </c>
      <c r="AN286">
        <f t="shared" si="657"/>
        <v>2.5681472031522535E-2</v>
      </c>
      <c r="AO286">
        <f t="shared" ref="AO286:BH286" si="659">AN286</f>
        <v>2.5681472031522535E-2</v>
      </c>
      <c r="AP286">
        <f t="shared" si="659"/>
        <v>2.5681472031522535E-2</v>
      </c>
      <c r="AQ286">
        <f t="shared" si="659"/>
        <v>2.5681472031522535E-2</v>
      </c>
      <c r="AR286">
        <f t="shared" si="659"/>
        <v>2.5681472031522535E-2</v>
      </c>
      <c r="AS286">
        <f t="shared" si="659"/>
        <v>2.5681472031522535E-2</v>
      </c>
      <c r="AT286">
        <f t="shared" si="659"/>
        <v>2.5681472031522535E-2</v>
      </c>
      <c r="AU286">
        <f t="shared" si="659"/>
        <v>2.5681472031522535E-2</v>
      </c>
      <c r="AV286">
        <f t="shared" si="659"/>
        <v>2.5681472031522535E-2</v>
      </c>
      <c r="AW286">
        <f t="shared" si="659"/>
        <v>2.5681472031522535E-2</v>
      </c>
      <c r="AX286">
        <f t="shared" si="659"/>
        <v>2.5681472031522535E-2</v>
      </c>
      <c r="AY286">
        <f t="shared" si="659"/>
        <v>2.5681472031522535E-2</v>
      </c>
      <c r="AZ286">
        <f t="shared" si="659"/>
        <v>2.5681472031522535E-2</v>
      </c>
      <c r="BA286">
        <f t="shared" si="659"/>
        <v>2.5681472031522535E-2</v>
      </c>
      <c r="BB286">
        <f t="shared" si="659"/>
        <v>2.5681472031522535E-2</v>
      </c>
      <c r="BC286">
        <f t="shared" si="659"/>
        <v>2.5681472031522535E-2</v>
      </c>
      <c r="BD286">
        <f t="shared" si="659"/>
        <v>2.5681472031522535E-2</v>
      </c>
      <c r="BE286">
        <f t="shared" si="659"/>
        <v>2.5681472031522535E-2</v>
      </c>
      <c r="BF286">
        <f t="shared" si="659"/>
        <v>2.5681472031522535E-2</v>
      </c>
      <c r="BG286">
        <f t="shared" si="659"/>
        <v>2.5681472031522535E-2</v>
      </c>
      <c r="BH286">
        <f t="shared" si="659"/>
        <v>2.5681472031522535E-2</v>
      </c>
      <c r="BK286">
        <f t="shared" si="650"/>
        <v>4.4126240603990612E-2</v>
      </c>
      <c r="BL286">
        <f t="shared" si="523"/>
        <v>4.2802453385870895E-2</v>
      </c>
      <c r="BM286">
        <f t="shared" si="524"/>
        <v>2.5681472031522535E-2</v>
      </c>
      <c r="BN286">
        <f>INDEX($P$7:$P$30,MATCH(BP286,$H$7:$H$30,0))</f>
        <v>0.03</v>
      </c>
      <c r="BO286">
        <f>INDEX($Q$7:$Q$30,MATCH(BP286,$H$7:$H$30,0))</f>
        <v>0.4</v>
      </c>
      <c r="BP286" t="str">
        <f t="shared" si="519"/>
        <v>-LV-Total</v>
      </c>
    </row>
    <row r="287" spans="1:68" hidden="1" x14ac:dyDescent="0.25">
      <c r="A287" t="str">
        <f t="shared" si="517"/>
        <v>passenger-LV-FCEV</v>
      </c>
      <c r="B287" s="1">
        <v>253</v>
      </c>
      <c r="C287" t="s">
        <v>8</v>
      </c>
      <c r="D287" t="s">
        <v>27</v>
      </c>
      <c r="E287" t="s">
        <v>28</v>
      </c>
      <c r="F287" t="s">
        <v>30</v>
      </c>
      <c r="G287">
        <v>0</v>
      </c>
      <c r="H287">
        <f t="shared" ref="H287:Y287" si="660">IF(G287=0,0.0000001,$G287)*((INDEX($P$7:$P$29,MATCH($A287,$H$7:$H$29,0))/($G287+0.00001))^((H$33-$G$33)/($Y$33-$G$33)))</f>
        <v>0</v>
      </c>
      <c r="I287">
        <f t="shared" si="660"/>
        <v>0</v>
      </c>
      <c r="J287">
        <f t="shared" si="660"/>
        <v>0</v>
      </c>
      <c r="K287">
        <f t="shared" si="660"/>
        <v>0</v>
      </c>
      <c r="L287">
        <f t="shared" si="660"/>
        <v>0</v>
      </c>
      <c r="M287">
        <f t="shared" si="660"/>
        <v>0</v>
      </c>
      <c r="N287">
        <f t="shared" si="660"/>
        <v>0</v>
      </c>
      <c r="O287">
        <f t="shared" si="660"/>
        <v>0</v>
      </c>
      <c r="P287">
        <f t="shared" si="660"/>
        <v>0</v>
      </c>
      <c r="Q287">
        <f t="shared" si="660"/>
        <v>0</v>
      </c>
      <c r="R287">
        <f t="shared" si="660"/>
        <v>0</v>
      </c>
      <c r="S287">
        <f t="shared" si="660"/>
        <v>0</v>
      </c>
      <c r="T287">
        <f t="shared" si="660"/>
        <v>0</v>
      </c>
      <c r="U287">
        <f t="shared" si="660"/>
        <v>0</v>
      </c>
      <c r="V287">
        <f t="shared" si="660"/>
        <v>0</v>
      </c>
      <c r="W287">
        <f t="shared" si="660"/>
        <v>0</v>
      </c>
      <c r="X287">
        <f t="shared" si="660"/>
        <v>0</v>
      </c>
      <c r="Y287">
        <f t="shared" si="660"/>
        <v>0</v>
      </c>
      <c r="Z287">
        <f t="shared" ref="Z287:AN287" si="661">IF(Y287=0,0.0000001,$Y287)*((INDEX($Q$7:$Q$29,MATCH($A287,$H$7:$H$28,0))/IF(Y287=0,0.0000001,$Y287))^((Z$33-$Y$33)/($AN$33-$Y$33)))</f>
        <v>0</v>
      </c>
      <c r="AA287">
        <f t="shared" si="661"/>
        <v>0</v>
      </c>
      <c r="AB287">
        <f t="shared" si="661"/>
        <v>0</v>
      </c>
      <c r="AC287">
        <f t="shared" si="661"/>
        <v>0</v>
      </c>
      <c r="AD287">
        <f t="shared" si="661"/>
        <v>0</v>
      </c>
      <c r="AE287">
        <f t="shared" si="661"/>
        <v>0</v>
      </c>
      <c r="AF287">
        <f t="shared" si="661"/>
        <v>0</v>
      </c>
      <c r="AG287">
        <f t="shared" si="661"/>
        <v>0</v>
      </c>
      <c r="AH287">
        <f t="shared" si="661"/>
        <v>0</v>
      </c>
      <c r="AI287">
        <f t="shared" si="661"/>
        <v>0</v>
      </c>
      <c r="AJ287">
        <f t="shared" si="661"/>
        <v>0</v>
      </c>
      <c r="AK287">
        <f t="shared" si="661"/>
        <v>0</v>
      </c>
      <c r="AL287">
        <f t="shared" si="661"/>
        <v>0</v>
      </c>
      <c r="AM287">
        <f t="shared" si="661"/>
        <v>0</v>
      </c>
      <c r="AN287">
        <f t="shared" si="661"/>
        <v>0</v>
      </c>
      <c r="AO287">
        <f t="shared" ref="AO287:BH287" si="662">IF(AN287=0,0.0000001,$G287)*((INDEX($N$7:$N$29,MATCH($A287,$H$7:$H$29,0))/($G287+0.00001))^((AO$33-$G$33)/($Y$33-$G$33)))</f>
        <v>5.9948425031894185E-4</v>
      </c>
      <c r="AP287">
        <f t="shared" si="662"/>
        <v>0</v>
      </c>
      <c r="AQ287">
        <f t="shared" si="662"/>
        <v>1E-3</v>
      </c>
      <c r="AR287">
        <f t="shared" si="662"/>
        <v>0</v>
      </c>
      <c r="AS287">
        <f t="shared" si="662"/>
        <v>1.6681005372000592E-3</v>
      </c>
      <c r="AT287">
        <f t="shared" si="662"/>
        <v>0</v>
      </c>
      <c r="AU287">
        <f t="shared" si="662"/>
        <v>2.7825594022071291E-3</v>
      </c>
      <c r="AV287">
        <f t="shared" si="662"/>
        <v>0</v>
      </c>
      <c r="AW287">
        <f t="shared" si="662"/>
        <v>4.6415888336127833E-3</v>
      </c>
      <c r="AX287">
        <f t="shared" si="662"/>
        <v>0</v>
      </c>
      <c r="AY287">
        <f t="shared" si="662"/>
        <v>7.7426368268112885E-3</v>
      </c>
      <c r="AZ287">
        <f t="shared" si="662"/>
        <v>0</v>
      </c>
      <c r="BA287">
        <f t="shared" si="662"/>
        <v>1.2915496650148838E-2</v>
      </c>
      <c r="BB287">
        <f t="shared" si="662"/>
        <v>0</v>
      </c>
      <c r="BC287">
        <f t="shared" si="662"/>
        <v>2.154434690031886E-2</v>
      </c>
      <c r="BD287">
        <f t="shared" si="662"/>
        <v>0</v>
      </c>
      <c r="BE287">
        <f t="shared" si="662"/>
        <v>3.5938136638046292E-2</v>
      </c>
      <c r="BF287">
        <f t="shared" si="662"/>
        <v>0</v>
      </c>
      <c r="BG287">
        <f t="shared" si="662"/>
        <v>5.9948425031894209E-2</v>
      </c>
      <c r="BH287">
        <f t="shared" si="662"/>
        <v>0</v>
      </c>
      <c r="BK287">
        <f>G287</f>
        <v>0</v>
      </c>
      <c r="BL287">
        <f t="shared" si="523"/>
        <v>0</v>
      </c>
      <c r="BM287">
        <f t="shared" si="524"/>
        <v>0</v>
      </c>
      <c r="BN287">
        <f>INDEX($N$7:$N$30,MATCH(BP287,$H$7:$H$30,0))</f>
        <v>7.1000000000000008E-2</v>
      </c>
      <c r="BO287">
        <f>INDEX($M$7:$M$30,MATCH(BP287,$H$7:$H$30,0))</f>
        <v>0.65</v>
      </c>
      <c r="BP287" t="str">
        <f t="shared" si="519"/>
        <v>-LV-Total</v>
      </c>
    </row>
    <row r="288" spans="1:68" hidden="1" x14ac:dyDescent="0.25">
      <c r="A288" t="str">
        <f t="shared" si="517"/>
        <v>passenger-LV-G</v>
      </c>
      <c r="B288" s="1">
        <v>254</v>
      </c>
      <c r="C288" t="s">
        <v>8</v>
      </c>
      <c r="D288" t="s">
        <v>27</v>
      </c>
      <c r="E288" t="s">
        <v>28</v>
      </c>
      <c r="F288" t="s">
        <v>47</v>
      </c>
      <c r="G288">
        <v>0.92972704158782604</v>
      </c>
      <c r="H288">
        <v>0.92310982376867745</v>
      </c>
      <c r="I288">
        <v>0.91650539723036772</v>
      </c>
      <c r="J288">
        <v>0.90991372491981448</v>
      </c>
      <c r="K288">
        <v>0.90528125562163131</v>
      </c>
      <c r="L288">
        <v>0.90064578413468832</v>
      </c>
      <c r="M288">
        <f t="shared" ref="M288:Y290" si="663">($K288*(($BL288/($K288))^((M$33-$K$33)/($BL$33-$K$33))))</f>
        <v>0.90135064924924202</v>
      </c>
      <c r="N288">
        <f t="shared" si="663"/>
        <v>0.89939175050834619</v>
      </c>
      <c r="O288">
        <f t="shared" si="663"/>
        <v>0.8974371090276857</v>
      </c>
      <c r="P288">
        <f t="shared" si="663"/>
        <v>0.89548671555498804</v>
      </c>
      <c r="Q288">
        <f t="shared" si="663"/>
        <v>0.89354056085808886</v>
      </c>
      <c r="R288">
        <f t="shared" si="663"/>
        <v>0.89159863572488773</v>
      </c>
      <c r="S288">
        <f t="shared" si="663"/>
        <v>0.88966093096330501</v>
      </c>
      <c r="T288">
        <f t="shared" si="663"/>
        <v>0.88772743740123816</v>
      </c>
      <c r="U288">
        <f t="shared" si="663"/>
        <v>0.88579814588651806</v>
      </c>
      <c r="V288">
        <f t="shared" si="663"/>
        <v>0.88387304728686633</v>
      </c>
      <c r="W288">
        <f t="shared" si="663"/>
        <v>0.88195213248985138</v>
      </c>
      <c r="X288">
        <f t="shared" si="663"/>
        <v>0.88003539240284545</v>
      </c>
      <c r="Y288">
        <f t="shared" si="663"/>
        <v>0.8781228179529823</v>
      </c>
      <c r="Z288">
        <f t="shared" ref="Z288:AN290" si="664">($Y288*(($BM288/($Y288))^((Z$33-$Y$33)/($BM$33-$Y$33))))</f>
        <v>0.84872177712835695</v>
      </c>
      <c r="AA288">
        <f t="shared" si="664"/>
        <v>0.82030513300075203</v>
      </c>
      <c r="AB288">
        <f t="shared" si="664"/>
        <v>0.79283992629968181</v>
      </c>
      <c r="AC288">
        <f t="shared" si="664"/>
        <v>0.76629430128691955</v>
      </c>
      <c r="AD288">
        <f t="shared" si="664"/>
        <v>0.74063746880836656</v>
      </c>
      <c r="AE288">
        <f t="shared" si="664"/>
        <v>0.71583967058300724</v>
      </c>
      <c r="AF288">
        <f t="shared" si="664"/>
        <v>0.69187214468753022</v>
      </c>
      <c r="AG288">
        <f t="shared" si="664"/>
        <v>0.66870709219658309</v>
      </c>
      <c r="AH288">
        <f t="shared" si="664"/>
        <v>0.64631764493996824</v>
      </c>
      <c r="AI288">
        <f t="shared" si="664"/>
        <v>0.62467783433938173</v>
      </c>
      <c r="AJ288">
        <f t="shared" si="664"/>
        <v>0.60376256128855199</v>
      </c>
      <c r="AK288">
        <f t="shared" si="664"/>
        <v>0.58354756704184096</v>
      </c>
      <c r="AL288">
        <f t="shared" si="664"/>
        <v>0.5640094050775466</v>
      </c>
      <c r="AM288">
        <f t="shared" si="664"/>
        <v>0.54512541390326708</v>
      </c>
      <c r="AN288">
        <f t="shared" si="664"/>
        <v>0.52687369077178936</v>
      </c>
      <c r="AO288">
        <f t="shared" ref="AO288:BH288" si="665">AN288</f>
        <v>0.52687369077178936</v>
      </c>
      <c r="AP288">
        <f t="shared" si="665"/>
        <v>0.52687369077178936</v>
      </c>
      <c r="AQ288">
        <f t="shared" si="665"/>
        <v>0.52687369077178936</v>
      </c>
      <c r="AR288">
        <f t="shared" si="665"/>
        <v>0.52687369077178936</v>
      </c>
      <c r="AS288">
        <f t="shared" si="665"/>
        <v>0.52687369077178936</v>
      </c>
      <c r="AT288">
        <f t="shared" si="665"/>
        <v>0.52687369077178936</v>
      </c>
      <c r="AU288">
        <f t="shared" si="665"/>
        <v>0.52687369077178936</v>
      </c>
      <c r="AV288">
        <f t="shared" si="665"/>
        <v>0.52687369077178936</v>
      </c>
      <c r="AW288">
        <f t="shared" si="665"/>
        <v>0.52687369077178936</v>
      </c>
      <c r="AX288">
        <f t="shared" si="665"/>
        <v>0.52687369077178936</v>
      </c>
      <c r="AY288">
        <f t="shared" si="665"/>
        <v>0.52687369077178936</v>
      </c>
      <c r="AZ288">
        <f t="shared" si="665"/>
        <v>0.52687369077178936</v>
      </c>
      <c r="BA288">
        <f t="shared" si="665"/>
        <v>0.52687369077178936</v>
      </c>
      <c r="BB288">
        <f t="shared" si="665"/>
        <v>0.52687369077178936</v>
      </c>
      <c r="BC288">
        <f t="shared" si="665"/>
        <v>0.52687369077178936</v>
      </c>
      <c r="BD288">
        <f t="shared" si="665"/>
        <v>0.52687369077178936</v>
      </c>
      <c r="BE288">
        <f t="shared" si="665"/>
        <v>0.52687369077178936</v>
      </c>
      <c r="BF288">
        <f t="shared" si="665"/>
        <v>0.52687369077178936</v>
      </c>
      <c r="BG288">
        <f t="shared" si="665"/>
        <v>0.52687369077178936</v>
      </c>
      <c r="BH288">
        <f t="shared" si="665"/>
        <v>0.52687369077178936</v>
      </c>
      <c r="BK288">
        <f t="shared" ref="BK288:BK293" si="666">K288</f>
        <v>0.90528125562163131</v>
      </c>
      <c r="BL288">
        <f t="shared" si="523"/>
        <v>0.8781228179529823</v>
      </c>
      <c r="BM288">
        <f t="shared" si="524"/>
        <v>0.52687369077178936</v>
      </c>
      <c r="BN288">
        <f>INDEX($P$7:$P$30,MATCH(BP288,$H$7:$H$30,0))</f>
        <v>0.03</v>
      </c>
      <c r="BO288">
        <f>INDEX($Q$7:$Q$30,MATCH(BP288,$H$7:$H$30,0))</f>
        <v>0.4</v>
      </c>
      <c r="BP288" t="str">
        <f t="shared" si="519"/>
        <v>-LV-Total</v>
      </c>
    </row>
    <row r="289" spans="1:68" hidden="1" x14ac:dyDescent="0.25">
      <c r="A289" t="str">
        <f t="shared" si="517"/>
        <v>passenger-LV-LPG</v>
      </c>
      <c r="B289" s="1">
        <v>255</v>
      </c>
      <c r="C289" t="s">
        <v>8</v>
      </c>
      <c r="D289" t="s">
        <v>27</v>
      </c>
      <c r="E289" t="s">
        <v>28</v>
      </c>
      <c r="F289" t="s">
        <v>48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e">
        <f t="shared" si="663"/>
        <v>#DIV/0!</v>
      </c>
      <c r="N289" t="e">
        <f t="shared" si="663"/>
        <v>#DIV/0!</v>
      </c>
      <c r="O289" t="e">
        <f t="shared" si="663"/>
        <v>#DIV/0!</v>
      </c>
      <c r="P289" t="e">
        <f t="shared" si="663"/>
        <v>#DIV/0!</v>
      </c>
      <c r="Q289" t="e">
        <f t="shared" si="663"/>
        <v>#DIV/0!</v>
      </c>
      <c r="R289" t="e">
        <f t="shared" si="663"/>
        <v>#DIV/0!</v>
      </c>
      <c r="S289" t="e">
        <f t="shared" si="663"/>
        <v>#DIV/0!</v>
      </c>
      <c r="T289" t="e">
        <f t="shared" si="663"/>
        <v>#DIV/0!</v>
      </c>
      <c r="U289" t="e">
        <f t="shared" si="663"/>
        <v>#DIV/0!</v>
      </c>
      <c r="V289" t="e">
        <f t="shared" si="663"/>
        <v>#DIV/0!</v>
      </c>
      <c r="W289" t="e">
        <f t="shared" si="663"/>
        <v>#DIV/0!</v>
      </c>
      <c r="X289" t="e">
        <f t="shared" si="663"/>
        <v>#DIV/0!</v>
      </c>
      <c r="Y289" t="e">
        <f t="shared" si="663"/>
        <v>#DIV/0!</v>
      </c>
      <c r="Z289" t="e">
        <f t="shared" si="664"/>
        <v>#DIV/0!</v>
      </c>
      <c r="AA289" t="e">
        <f t="shared" si="664"/>
        <v>#DIV/0!</v>
      </c>
      <c r="AB289" t="e">
        <f t="shared" si="664"/>
        <v>#DIV/0!</v>
      </c>
      <c r="AC289" t="e">
        <f t="shared" si="664"/>
        <v>#DIV/0!</v>
      </c>
      <c r="AD289" t="e">
        <f t="shared" si="664"/>
        <v>#DIV/0!</v>
      </c>
      <c r="AE289" t="e">
        <f t="shared" si="664"/>
        <v>#DIV/0!</v>
      </c>
      <c r="AF289" t="e">
        <f t="shared" si="664"/>
        <v>#DIV/0!</v>
      </c>
      <c r="AG289" t="e">
        <f t="shared" si="664"/>
        <v>#DIV/0!</v>
      </c>
      <c r="AH289" t="e">
        <f t="shared" si="664"/>
        <v>#DIV/0!</v>
      </c>
      <c r="AI289" t="e">
        <f t="shared" si="664"/>
        <v>#DIV/0!</v>
      </c>
      <c r="AJ289" t="e">
        <f t="shared" si="664"/>
        <v>#DIV/0!</v>
      </c>
      <c r="AK289" t="e">
        <f t="shared" si="664"/>
        <v>#DIV/0!</v>
      </c>
      <c r="AL289" t="e">
        <f t="shared" si="664"/>
        <v>#DIV/0!</v>
      </c>
      <c r="AM289" t="e">
        <f t="shared" si="664"/>
        <v>#DIV/0!</v>
      </c>
      <c r="AN289" t="e">
        <f t="shared" si="664"/>
        <v>#DIV/0!</v>
      </c>
      <c r="AO289" t="e">
        <f t="shared" ref="AO289:BH289" si="667">AN289</f>
        <v>#DIV/0!</v>
      </c>
      <c r="AP289" t="e">
        <f t="shared" si="667"/>
        <v>#DIV/0!</v>
      </c>
      <c r="AQ289" t="e">
        <f t="shared" si="667"/>
        <v>#DIV/0!</v>
      </c>
      <c r="AR289" t="e">
        <f t="shared" si="667"/>
        <v>#DIV/0!</v>
      </c>
      <c r="AS289" t="e">
        <f t="shared" si="667"/>
        <v>#DIV/0!</v>
      </c>
      <c r="AT289" t="e">
        <f t="shared" si="667"/>
        <v>#DIV/0!</v>
      </c>
      <c r="AU289" t="e">
        <f t="shared" si="667"/>
        <v>#DIV/0!</v>
      </c>
      <c r="AV289" t="e">
        <f t="shared" si="667"/>
        <v>#DIV/0!</v>
      </c>
      <c r="AW289" t="e">
        <f t="shared" si="667"/>
        <v>#DIV/0!</v>
      </c>
      <c r="AX289" t="e">
        <f t="shared" si="667"/>
        <v>#DIV/0!</v>
      </c>
      <c r="AY289" t="e">
        <f t="shared" si="667"/>
        <v>#DIV/0!</v>
      </c>
      <c r="AZ289" t="e">
        <f t="shared" si="667"/>
        <v>#DIV/0!</v>
      </c>
      <c r="BA289" t="e">
        <f t="shared" si="667"/>
        <v>#DIV/0!</v>
      </c>
      <c r="BB289" t="e">
        <f t="shared" si="667"/>
        <v>#DIV/0!</v>
      </c>
      <c r="BC289" t="e">
        <f t="shared" si="667"/>
        <v>#DIV/0!</v>
      </c>
      <c r="BD289" t="e">
        <f t="shared" si="667"/>
        <v>#DIV/0!</v>
      </c>
      <c r="BE289" t="e">
        <f t="shared" si="667"/>
        <v>#DIV/0!</v>
      </c>
      <c r="BF289" t="e">
        <f t="shared" si="667"/>
        <v>#DIV/0!</v>
      </c>
      <c r="BG289" t="e">
        <f t="shared" si="667"/>
        <v>#DIV/0!</v>
      </c>
      <c r="BH289" t="e">
        <f t="shared" si="667"/>
        <v>#DIV/0!</v>
      </c>
      <c r="BK289">
        <f t="shared" si="666"/>
        <v>0</v>
      </c>
      <c r="BL289">
        <f t="shared" si="523"/>
        <v>0</v>
      </c>
      <c r="BM289">
        <f t="shared" si="524"/>
        <v>0</v>
      </c>
      <c r="BN289">
        <f>INDEX($P$7:$P$30,MATCH(BP289,$H$7:$H$30,0))</f>
        <v>0.03</v>
      </c>
      <c r="BO289">
        <f>INDEX($Q$7:$Q$30,MATCH(BP289,$H$7:$H$30,0))</f>
        <v>0.4</v>
      </c>
      <c r="BP289" t="str">
        <f t="shared" si="519"/>
        <v>-LV-Total</v>
      </c>
    </row>
    <row r="290" spans="1:68" hidden="1" x14ac:dyDescent="0.25">
      <c r="A290" t="str">
        <f t="shared" ref="A290:A353" si="668">D290&amp;"-"&amp;E290&amp;"-"&amp;F290</f>
        <v>passenger-LV-PHEVG</v>
      </c>
      <c r="B290" s="1">
        <v>256</v>
      </c>
      <c r="C290" t="s">
        <v>8</v>
      </c>
      <c r="D290" t="s">
        <v>27</v>
      </c>
      <c r="E290" t="s">
        <v>28</v>
      </c>
      <c r="F290" t="s">
        <v>31</v>
      </c>
      <c r="G290">
        <v>6.6527341592503807E-3</v>
      </c>
      <c r="H290">
        <v>9.7201725441800439E-3</v>
      </c>
      <c r="I290">
        <v>1.2781681478559461E-2</v>
      </c>
      <c r="J290">
        <v>1.5837278138496731E-2</v>
      </c>
      <c r="K290">
        <v>1.747356411211461E-2</v>
      </c>
      <c r="L290">
        <v>1.9110910522195532E-2</v>
      </c>
      <c r="M290">
        <f t="shared" si="663"/>
        <v>1.7397696306368133E-2</v>
      </c>
      <c r="N290">
        <f t="shared" si="663"/>
        <v>1.7359886020862244E-2</v>
      </c>
      <c r="O290">
        <f t="shared" si="663"/>
        <v>1.7322157908171931E-2</v>
      </c>
      <c r="P290">
        <f t="shared" si="663"/>
        <v>1.7284511789711618E-2</v>
      </c>
      <c r="Q290">
        <f t="shared" si="663"/>
        <v>1.7246947487283847E-2</v>
      </c>
      <c r="R290">
        <f t="shared" si="663"/>
        <v>1.7209464823078439E-2</v>
      </c>
      <c r="S290">
        <f t="shared" si="663"/>
        <v>1.7172063619671645E-2</v>
      </c>
      <c r="T290">
        <f t="shared" si="663"/>
        <v>1.7134743700025306E-2</v>
      </c>
      <c r="U290">
        <f t="shared" si="663"/>
        <v>1.7097504887486025E-2</v>
      </c>
      <c r="V290">
        <f t="shared" si="663"/>
        <v>1.7060347005784321E-2</v>
      </c>
      <c r="W290">
        <f t="shared" si="663"/>
        <v>1.7023269879033801E-2</v>
      </c>
      <c r="X290">
        <f t="shared" si="663"/>
        <v>1.6986273331730327E-2</v>
      </c>
      <c r="Y290">
        <f t="shared" si="663"/>
        <v>1.6949357188751173E-2</v>
      </c>
      <c r="Z290">
        <f t="shared" si="664"/>
        <v>1.638186397200582E-2</v>
      </c>
      <c r="AA290">
        <f t="shared" si="664"/>
        <v>1.5833371390356277E-2</v>
      </c>
      <c r="AB290">
        <f t="shared" si="664"/>
        <v>1.5303243270323473E-2</v>
      </c>
      <c r="AC290">
        <f t="shared" si="664"/>
        <v>1.4790864738595073E-2</v>
      </c>
      <c r="AD290">
        <f t="shared" si="664"/>
        <v>1.4295641508859765E-2</v>
      </c>
      <c r="AE290">
        <f t="shared" si="664"/>
        <v>1.381699919251957E-2</v>
      </c>
      <c r="AF290">
        <f t="shared" si="664"/>
        <v>1.3354382632480658E-2</v>
      </c>
      <c r="AG290">
        <f t="shared" si="664"/>
        <v>1.2907255259249985E-2</v>
      </c>
      <c r="AH290">
        <f t="shared" si="664"/>
        <v>1.2475098468590904E-2</v>
      </c>
      <c r="AI290">
        <f t="shared" si="664"/>
        <v>1.2057411020015911E-2</v>
      </c>
      <c r="AJ290">
        <f t="shared" si="664"/>
        <v>1.1653708455418898E-2</v>
      </c>
      <c r="AK290">
        <f t="shared" si="664"/>
        <v>1.1263522537172549E-2</v>
      </c>
      <c r="AL290">
        <f t="shared" si="664"/>
        <v>1.0886400705039236E-2</v>
      </c>
      <c r="AM290">
        <f t="shared" si="664"/>
        <v>1.0521905551265396E-2</v>
      </c>
      <c r="AN290">
        <f t="shared" si="664"/>
        <v>1.0169614313250704E-2</v>
      </c>
      <c r="AO290">
        <f t="shared" ref="AO290:BH290" si="669">AN290</f>
        <v>1.0169614313250704E-2</v>
      </c>
      <c r="AP290">
        <f t="shared" si="669"/>
        <v>1.0169614313250704E-2</v>
      </c>
      <c r="AQ290">
        <f t="shared" si="669"/>
        <v>1.0169614313250704E-2</v>
      </c>
      <c r="AR290">
        <f t="shared" si="669"/>
        <v>1.0169614313250704E-2</v>
      </c>
      <c r="AS290">
        <f t="shared" si="669"/>
        <v>1.0169614313250704E-2</v>
      </c>
      <c r="AT290">
        <f t="shared" si="669"/>
        <v>1.0169614313250704E-2</v>
      </c>
      <c r="AU290">
        <f t="shared" si="669"/>
        <v>1.0169614313250704E-2</v>
      </c>
      <c r="AV290">
        <f t="shared" si="669"/>
        <v>1.0169614313250704E-2</v>
      </c>
      <c r="AW290">
        <f t="shared" si="669"/>
        <v>1.0169614313250704E-2</v>
      </c>
      <c r="AX290">
        <f t="shared" si="669"/>
        <v>1.0169614313250704E-2</v>
      </c>
      <c r="AY290">
        <f t="shared" si="669"/>
        <v>1.0169614313250704E-2</v>
      </c>
      <c r="AZ290">
        <f t="shared" si="669"/>
        <v>1.0169614313250704E-2</v>
      </c>
      <c r="BA290">
        <f t="shared" si="669"/>
        <v>1.0169614313250704E-2</v>
      </c>
      <c r="BB290">
        <f t="shared" si="669"/>
        <v>1.0169614313250704E-2</v>
      </c>
      <c r="BC290">
        <f t="shared" si="669"/>
        <v>1.0169614313250704E-2</v>
      </c>
      <c r="BD290">
        <f t="shared" si="669"/>
        <v>1.0169614313250704E-2</v>
      </c>
      <c r="BE290">
        <f t="shared" si="669"/>
        <v>1.0169614313250704E-2</v>
      </c>
      <c r="BF290">
        <f t="shared" si="669"/>
        <v>1.0169614313250704E-2</v>
      </c>
      <c r="BG290">
        <f t="shared" si="669"/>
        <v>1.0169614313250704E-2</v>
      </c>
      <c r="BH290">
        <f t="shared" si="669"/>
        <v>1.0169614313250704E-2</v>
      </c>
      <c r="BK290">
        <f t="shared" si="666"/>
        <v>1.747356411211461E-2</v>
      </c>
      <c r="BL290">
        <f t="shared" si="523"/>
        <v>1.6949357188751173E-2</v>
      </c>
      <c r="BM290">
        <f t="shared" si="524"/>
        <v>1.0169614313250704E-2</v>
      </c>
      <c r="BN290">
        <f>INDEX($P$7:$P$30,MATCH(BP290,$H$7:$H$30,0))</f>
        <v>0.03</v>
      </c>
      <c r="BO290">
        <f>INDEX($Q$7:$Q$30,MATCH(BP290,$H$7:$H$30,0))</f>
        <v>0.4</v>
      </c>
      <c r="BP290" t="str">
        <f t="shared" ref="BP290:BP353" si="670">"-"&amp;E290&amp;"-"&amp;"Total"</f>
        <v>-LV-Total</v>
      </c>
    </row>
    <row r="291" spans="1:68" hidden="1" x14ac:dyDescent="0.25">
      <c r="A291" t="str">
        <f t="shared" si="668"/>
        <v>freight-HT-BEV</v>
      </c>
      <c r="B291" s="1">
        <v>257</v>
      </c>
      <c r="C291" t="s">
        <v>50</v>
      </c>
      <c r="D291" t="s">
        <v>36</v>
      </c>
      <c r="E291" t="s">
        <v>39</v>
      </c>
      <c r="F291" t="s">
        <v>29</v>
      </c>
      <c r="G291">
        <v>1.7805681544815911E-3</v>
      </c>
      <c r="H291">
        <f>IF(G291=0,0.0000001,$G291)*((INDEX($N$7:$N$29,MATCH($A291,$H$7:$H$29,0))/($G291+0.00001))^((H$33-$G$33)/($Y$33-$G$33)))</f>
        <v>2.0360244939142615E-3</v>
      </c>
      <c r="I291">
        <f>IF(H291=0,0.0000001,$G291)*((INDEX($N$7:$N$29,MATCH($A291,$H$7:$H$29,0))/($G291+0.00001))^((I$33-$G$33)/($Y$33-$G$33)))</f>
        <v>2.3281308998956847E-3</v>
      </c>
      <c r="J291">
        <f>IF(I291=0,0.0000001,$G291)*((INDEX($N$7:$N$29,MATCH($A291,$H$7:$H$29,0))/($G291+0.00001))^((J$33-$G$33)/($Y$33-$G$33)))</f>
        <v>2.6621455209651021E-3</v>
      </c>
      <c r="K291">
        <f>IF(J291=0,0.0000001,$G291)*((INDEX($N$7:$N$29,MATCH($A291,$H$7:$H$29,0))/($G291+0.00001))^((K$33-$G$33)/($Y$33-$G$33)))</f>
        <v>3.0440808869948419E-3</v>
      </c>
      <c r="L291">
        <f t="shared" ref="L291:Y291" si="671">IF(K291=0,0.0000001,K291)*((INDEX($N$7:$N$29,MATCH($A291,$H$7:$H$28,0))/IF(K291=0,0.0000001,K291))^((L$33-$K$33)/($Y$33-$K$33)))</f>
        <v>3.4822048605213157E-3</v>
      </c>
      <c r="M291">
        <f t="shared" si="671"/>
        <v>4.4700047610548663E-3</v>
      </c>
      <c r="N291">
        <f t="shared" si="671"/>
        <v>6.1623791636340264E-3</v>
      </c>
      <c r="O291">
        <f t="shared" si="671"/>
        <v>8.6263856077440776E-3</v>
      </c>
      <c r="P291">
        <f t="shared" si="671"/>
        <v>1.1648173797027334E-2</v>
      </c>
      <c r="Q291">
        <f t="shared" si="671"/>
        <v>1.4685017866463791E-2</v>
      </c>
      <c r="R291">
        <f t="shared" si="671"/>
        <v>1.7137688214262616E-2</v>
      </c>
      <c r="S291">
        <f t="shared" si="671"/>
        <v>1.8718988824113558E-2</v>
      </c>
      <c r="T291">
        <f t="shared" si="671"/>
        <v>1.9532732023015628E-2</v>
      </c>
      <c r="U291">
        <f t="shared" si="671"/>
        <v>1.9865365775276214E-2</v>
      </c>
      <c r="V291">
        <f t="shared" si="671"/>
        <v>1.9971073204586864E-2</v>
      </c>
      <c r="W291">
        <f t="shared" si="671"/>
        <v>1.9995865036850788E-2</v>
      </c>
      <c r="X291">
        <f t="shared" si="671"/>
        <v>1.999970461713443E-2</v>
      </c>
      <c r="Y291">
        <f t="shared" si="671"/>
        <v>1.9999999999999997E-2</v>
      </c>
      <c r="Z291">
        <f t="shared" ref="Z291:AN291" si="672">IF(Y291=0,0.0000001,$Y291)*((INDEX($O$7:$O$29,MATCH($A291,$H$7:$H$28,0))/IF(Y291=0,0.0000001,$Y291))^((Z$33-$Y$33)/($AN$33-$Y$33)))</f>
        <v>2.2875332385968086E-2</v>
      </c>
      <c r="AA291">
        <f t="shared" si="672"/>
        <v>2.6164041588426026E-2</v>
      </c>
      <c r="AB291">
        <f t="shared" si="672"/>
        <v>2.992555739477689E-2</v>
      </c>
      <c r="AC291">
        <f t="shared" si="672"/>
        <v>3.4227853612044334E-2</v>
      </c>
      <c r="AD291">
        <f t="shared" si="672"/>
        <v>3.9148676411688628E-2</v>
      </c>
      <c r="AE291">
        <f t="shared" si="672"/>
        <v>4.4776949269404301E-2</v>
      </c>
      <c r="AF291">
        <f t="shared" si="672"/>
        <v>5.1214379888362721E-2</v>
      </c>
      <c r="AG291">
        <f t="shared" si="672"/>
        <v>5.8577298144376823E-2</v>
      </c>
      <c r="AH291">
        <f t="shared" si="672"/>
        <v>6.6998758266228572E-2</v>
      </c>
      <c r="AI291">
        <f t="shared" si="672"/>
        <v>7.6630943239355293E-2</v>
      </c>
      <c r="AJ291">
        <f t="shared" si="672"/>
        <v>8.764791488252531E-2</v>
      </c>
      <c r="AK291">
        <f t="shared" si="672"/>
        <v>0.10024875929374032</v>
      </c>
      <c r="AL291">
        <f t="shared" si="672"/>
        <v>0.11466118450626088</v>
      </c>
      <c r="AM291">
        <f t="shared" si="672"/>
        <v>0.13114563536747659</v>
      </c>
      <c r="AN291">
        <f t="shared" si="672"/>
        <v>0.15</v>
      </c>
      <c r="AO291">
        <f t="shared" ref="AO291:BH291" si="673">AN291</f>
        <v>0.15</v>
      </c>
      <c r="AP291">
        <f t="shared" si="673"/>
        <v>0.15</v>
      </c>
      <c r="AQ291">
        <f t="shared" si="673"/>
        <v>0.15</v>
      </c>
      <c r="AR291">
        <f t="shared" si="673"/>
        <v>0.15</v>
      </c>
      <c r="AS291">
        <f t="shared" si="673"/>
        <v>0.15</v>
      </c>
      <c r="AT291">
        <f t="shared" si="673"/>
        <v>0.15</v>
      </c>
      <c r="AU291">
        <f t="shared" si="673"/>
        <v>0.15</v>
      </c>
      <c r="AV291">
        <f t="shared" si="673"/>
        <v>0.15</v>
      </c>
      <c r="AW291">
        <f t="shared" si="673"/>
        <v>0.15</v>
      </c>
      <c r="AX291">
        <f t="shared" si="673"/>
        <v>0.15</v>
      </c>
      <c r="AY291">
        <f t="shared" si="673"/>
        <v>0.15</v>
      </c>
      <c r="AZ291">
        <f t="shared" si="673"/>
        <v>0.15</v>
      </c>
      <c r="BA291">
        <f t="shared" si="673"/>
        <v>0.15</v>
      </c>
      <c r="BB291">
        <f t="shared" si="673"/>
        <v>0.15</v>
      </c>
      <c r="BC291">
        <f t="shared" si="673"/>
        <v>0.15</v>
      </c>
      <c r="BD291">
        <f t="shared" si="673"/>
        <v>0.15</v>
      </c>
      <c r="BE291">
        <f t="shared" si="673"/>
        <v>0.15</v>
      </c>
      <c r="BF291">
        <f t="shared" si="673"/>
        <v>0.15</v>
      </c>
      <c r="BG291">
        <f t="shared" si="673"/>
        <v>0.15</v>
      </c>
      <c r="BH291">
        <f t="shared" si="673"/>
        <v>0.15</v>
      </c>
      <c r="BK291">
        <f t="shared" si="666"/>
        <v>3.0440808869948419E-3</v>
      </c>
      <c r="BL291">
        <f t="shared" ref="BL291:BL354" si="674">(1-BN291)*BK291</f>
        <v>2.9801551883679501E-3</v>
      </c>
      <c r="BM291">
        <f t="shared" ref="BM291:BM354" si="675">(1-BO291)*BL291</f>
        <v>2.3841241506943603E-3</v>
      </c>
      <c r="BN291">
        <f t="shared" ref="BN291:BN327" si="676">INDEX($N$7:$N$30,MATCH(BP291,$H$7:$H$30,0))</f>
        <v>2.1000000000000001E-2</v>
      </c>
      <c r="BO291">
        <f>INDEX($O$7:$O$30,MATCH(BP291,$H$7:$H$30,0))</f>
        <v>0.2</v>
      </c>
      <c r="BP291" t="str">
        <f t="shared" si="670"/>
        <v>-HT-Total</v>
      </c>
    </row>
    <row r="292" spans="1:68" hidden="1" x14ac:dyDescent="0.25">
      <c r="A292" t="str">
        <f t="shared" si="668"/>
        <v>freight-HT-CNG</v>
      </c>
      <c r="B292" s="1">
        <v>258</v>
      </c>
      <c r="C292" t="s">
        <v>50</v>
      </c>
      <c r="D292" t="s">
        <v>36</v>
      </c>
      <c r="E292" t="s">
        <v>39</v>
      </c>
      <c r="F292" t="s">
        <v>45</v>
      </c>
      <c r="G292">
        <v>6.6259405115655003E-3</v>
      </c>
      <c r="H292">
        <v>1.2173976666304022E-3</v>
      </c>
      <c r="I292">
        <v>1.2173976666304022E-3</v>
      </c>
      <c r="J292">
        <v>1.2173976666304022E-3</v>
      </c>
      <c r="K292">
        <v>1.2173976666304022E-3</v>
      </c>
      <c r="L292">
        <v>1.2173976666304022E-3</v>
      </c>
      <c r="M292">
        <f t="shared" ref="M292:Y293" si="677">($K292*(($BL292/($K292))^((M$33-$K$33)/($BL$33-$K$33))))</f>
        <v>1.2137121700716998E-3</v>
      </c>
      <c r="N292">
        <f t="shared" si="677"/>
        <v>1.2118736078976025E-3</v>
      </c>
      <c r="O292">
        <f t="shared" si="677"/>
        <v>1.2100378308244142E-3</v>
      </c>
      <c r="P292">
        <f t="shared" si="677"/>
        <v>1.2082048346331927E-3</v>
      </c>
      <c r="Q292">
        <f t="shared" si="677"/>
        <v>1.2063746151113872E-3</v>
      </c>
      <c r="R292">
        <f t="shared" si="677"/>
        <v>1.204547168052828E-3</v>
      </c>
      <c r="S292">
        <f t="shared" si="677"/>
        <v>1.2027224892577168E-3</v>
      </c>
      <c r="T292">
        <f t="shared" si="677"/>
        <v>1.2009005745326181E-3</v>
      </c>
      <c r="U292">
        <f t="shared" si="677"/>
        <v>1.1990814196904472E-3</v>
      </c>
      <c r="V292">
        <f t="shared" si="677"/>
        <v>1.1972650205504638E-3</v>
      </c>
      <c r="W292">
        <f t="shared" si="677"/>
        <v>1.1954513729382592E-3</v>
      </c>
      <c r="X292">
        <f t="shared" si="677"/>
        <v>1.1936404726857496E-3</v>
      </c>
      <c r="Y292">
        <f t="shared" si="677"/>
        <v>1.1918323156311637E-3</v>
      </c>
      <c r="Z292">
        <f t="shared" ref="Z292:AN293" si="678">($Y292*(($BM292/($Y292))^((Z$33-$Y$33)/($BM$33-$Y$33))))</f>
        <v>1.151927748921845E-3</v>
      </c>
      <c r="AA292">
        <f t="shared" si="678"/>
        <v>1.1133592547651614E-3</v>
      </c>
      <c r="AB292">
        <f t="shared" si="678"/>
        <v>1.0760820991867061E-3</v>
      </c>
      <c r="AC292">
        <f t="shared" si="678"/>
        <v>1.0400530459813821E-3</v>
      </c>
      <c r="AD292">
        <f t="shared" si="678"/>
        <v>1.0052303065655479E-3</v>
      </c>
      <c r="AE292">
        <f t="shared" si="678"/>
        <v>9.715734915081959E-4</v>
      </c>
      <c r="AF292">
        <f t="shared" si="678"/>
        <v>9.3904356368494949E-4</v>
      </c>
      <c r="AG292">
        <f t="shared" si="678"/>
        <v>9.0760279300054476E-4</v>
      </c>
      <c r="AH292">
        <f t="shared" si="678"/>
        <v>8.7721471262727985E-4</v>
      </c>
      <c r="AI292">
        <f t="shared" si="678"/>
        <v>8.4784407670867462E-4</v>
      </c>
      <c r="AJ292">
        <f t="shared" si="678"/>
        <v>8.1945681947928411E-4</v>
      </c>
      <c r="AK292">
        <f t="shared" si="678"/>
        <v>7.9202001575324967E-4</v>
      </c>
      <c r="AL292">
        <f t="shared" si="678"/>
        <v>7.655018427357613E-4</v>
      </c>
      <c r="AM292">
        <f t="shared" si="678"/>
        <v>7.3987154311313467E-4</v>
      </c>
      <c r="AN292">
        <f t="shared" si="678"/>
        <v>7.1509938937869819E-4</v>
      </c>
      <c r="AO292">
        <f t="shared" ref="AO292:BH292" si="679">AN292</f>
        <v>7.1509938937869819E-4</v>
      </c>
      <c r="AP292">
        <f t="shared" si="679"/>
        <v>7.1509938937869819E-4</v>
      </c>
      <c r="AQ292">
        <f t="shared" si="679"/>
        <v>7.1509938937869819E-4</v>
      </c>
      <c r="AR292">
        <f t="shared" si="679"/>
        <v>7.1509938937869819E-4</v>
      </c>
      <c r="AS292">
        <f t="shared" si="679"/>
        <v>7.1509938937869819E-4</v>
      </c>
      <c r="AT292">
        <f t="shared" si="679"/>
        <v>7.1509938937869819E-4</v>
      </c>
      <c r="AU292">
        <f t="shared" si="679"/>
        <v>7.1509938937869819E-4</v>
      </c>
      <c r="AV292">
        <f t="shared" si="679"/>
        <v>7.1509938937869819E-4</v>
      </c>
      <c r="AW292">
        <f t="shared" si="679"/>
        <v>7.1509938937869819E-4</v>
      </c>
      <c r="AX292">
        <f t="shared" si="679"/>
        <v>7.1509938937869819E-4</v>
      </c>
      <c r="AY292">
        <f t="shared" si="679"/>
        <v>7.1509938937869819E-4</v>
      </c>
      <c r="AZ292">
        <f t="shared" si="679"/>
        <v>7.1509938937869819E-4</v>
      </c>
      <c r="BA292">
        <f t="shared" si="679"/>
        <v>7.1509938937869819E-4</v>
      </c>
      <c r="BB292">
        <f t="shared" si="679"/>
        <v>7.1509938937869819E-4</v>
      </c>
      <c r="BC292">
        <f t="shared" si="679"/>
        <v>7.1509938937869819E-4</v>
      </c>
      <c r="BD292">
        <f t="shared" si="679"/>
        <v>7.1509938937869819E-4</v>
      </c>
      <c r="BE292">
        <f t="shared" si="679"/>
        <v>7.1509938937869819E-4</v>
      </c>
      <c r="BF292">
        <f t="shared" si="679"/>
        <v>7.1509938937869819E-4</v>
      </c>
      <c r="BG292">
        <f t="shared" si="679"/>
        <v>7.1509938937869819E-4</v>
      </c>
      <c r="BH292">
        <f t="shared" si="679"/>
        <v>7.1509938937869819E-4</v>
      </c>
      <c r="BK292">
        <f t="shared" si="666"/>
        <v>1.2173976666304022E-3</v>
      </c>
      <c r="BL292">
        <f t="shared" si="674"/>
        <v>1.1918323156311637E-3</v>
      </c>
      <c r="BM292">
        <f t="shared" si="675"/>
        <v>7.1509938937869819E-4</v>
      </c>
      <c r="BN292">
        <f t="shared" si="676"/>
        <v>2.1000000000000001E-2</v>
      </c>
      <c r="BO292">
        <f>INDEX($M$7:$M$30,MATCH(BP292,$H$7:$H$30,0))</f>
        <v>0.4</v>
      </c>
      <c r="BP292" t="str">
        <f t="shared" si="670"/>
        <v>-HT-Total</v>
      </c>
    </row>
    <row r="293" spans="1:68" hidden="1" x14ac:dyDescent="0.25">
      <c r="A293" t="str">
        <f t="shared" si="668"/>
        <v>freight-HT-D</v>
      </c>
      <c r="B293" s="1">
        <v>259</v>
      </c>
      <c r="C293" t="s">
        <v>50</v>
      </c>
      <c r="D293" t="s">
        <v>36</v>
      </c>
      <c r="E293" t="s">
        <v>39</v>
      </c>
      <c r="F293" t="s">
        <v>46</v>
      </c>
      <c r="G293">
        <v>0.79543244121086298</v>
      </c>
      <c r="H293">
        <v>0.79870809356419192</v>
      </c>
      <c r="I293">
        <v>0.79870809356419192</v>
      </c>
      <c r="J293">
        <v>0.79870809356419192</v>
      </c>
      <c r="K293">
        <v>0.79870809356419192</v>
      </c>
      <c r="L293">
        <v>0.79870809356419192</v>
      </c>
      <c r="M293">
        <f t="shared" si="677"/>
        <v>0.79629011954393103</v>
      </c>
      <c r="N293">
        <f t="shared" si="677"/>
        <v>0.7950838789462823</v>
      </c>
      <c r="O293">
        <f t="shared" si="677"/>
        <v>0.79387946559267897</v>
      </c>
      <c r="P293">
        <f t="shared" si="677"/>
        <v>0.79267687671516518</v>
      </c>
      <c r="Q293">
        <f t="shared" si="677"/>
        <v>0.79147610954997805</v>
      </c>
      <c r="R293">
        <f t="shared" si="677"/>
        <v>0.79027716133754111</v>
      </c>
      <c r="S293">
        <f t="shared" si="677"/>
        <v>0.78908002932245858</v>
      </c>
      <c r="T293">
        <f t="shared" si="677"/>
        <v>0.78788471075350808</v>
      </c>
      <c r="U293">
        <f t="shared" si="677"/>
        <v>0.78669120288363525</v>
      </c>
      <c r="V293">
        <f t="shared" si="677"/>
        <v>0.78549950296994675</v>
      </c>
      <c r="W293">
        <f t="shared" si="677"/>
        <v>0.78430960827370466</v>
      </c>
      <c r="X293">
        <f t="shared" si="677"/>
        <v>0.78312151606031943</v>
      </c>
      <c r="Y293">
        <f t="shared" si="677"/>
        <v>0.78193522359934386</v>
      </c>
      <c r="Z293">
        <f t="shared" si="678"/>
        <v>0.75575470652218957</v>
      </c>
      <c r="AA293">
        <f t="shared" si="678"/>
        <v>0.73045075754651057</v>
      </c>
      <c r="AB293">
        <f t="shared" si="678"/>
        <v>0.70599402768602604</v>
      </c>
      <c r="AC293">
        <f t="shared" si="678"/>
        <v>0.6823561506082777</v>
      </c>
      <c r="AD293">
        <f t="shared" si="678"/>
        <v>0.65950970973371381</v>
      </c>
      <c r="AE293">
        <f t="shared" si="678"/>
        <v>0.63742820643635167</v>
      </c>
      <c r="AF293">
        <f t="shared" si="678"/>
        <v>0.61608602930913525</v>
      </c>
      <c r="AG293">
        <f t="shared" si="678"/>
        <v>0.59545842445834185</v>
      </c>
      <c r="AH293">
        <f t="shared" si="678"/>
        <v>0.57552146679258154</v>
      </c>
      <c r="AI293">
        <f t="shared" si="678"/>
        <v>0.55625203227308917</v>
      </c>
      <c r="AJ293">
        <f t="shared" si="678"/>
        <v>0.53762777109312576</v>
      </c>
      <c r="AK293">
        <f t="shared" si="678"/>
        <v>0.51962708175537553</v>
      </c>
      <c r="AL293">
        <f t="shared" si="678"/>
        <v>0.50222908601727967</v>
      </c>
      <c r="AM293">
        <f t="shared" si="678"/>
        <v>0.4854136046752392</v>
      </c>
      <c r="AN293">
        <f t="shared" si="678"/>
        <v>0.46916113415960631</v>
      </c>
      <c r="AO293">
        <f t="shared" ref="AO293:BH293" si="680">AN293</f>
        <v>0.46916113415960631</v>
      </c>
      <c r="AP293">
        <f t="shared" si="680"/>
        <v>0.46916113415960631</v>
      </c>
      <c r="AQ293">
        <f t="shared" si="680"/>
        <v>0.46916113415960631</v>
      </c>
      <c r="AR293">
        <f t="shared" si="680"/>
        <v>0.46916113415960631</v>
      </c>
      <c r="AS293">
        <f t="shared" si="680"/>
        <v>0.46916113415960631</v>
      </c>
      <c r="AT293">
        <f t="shared" si="680"/>
        <v>0.46916113415960631</v>
      </c>
      <c r="AU293">
        <f t="shared" si="680"/>
        <v>0.46916113415960631</v>
      </c>
      <c r="AV293">
        <f t="shared" si="680"/>
        <v>0.46916113415960631</v>
      </c>
      <c r="AW293">
        <f t="shared" si="680"/>
        <v>0.46916113415960631</v>
      </c>
      <c r="AX293">
        <f t="shared" si="680"/>
        <v>0.46916113415960631</v>
      </c>
      <c r="AY293">
        <f t="shared" si="680"/>
        <v>0.46916113415960631</v>
      </c>
      <c r="AZ293">
        <f t="shared" si="680"/>
        <v>0.46916113415960631</v>
      </c>
      <c r="BA293">
        <f t="shared" si="680"/>
        <v>0.46916113415960631</v>
      </c>
      <c r="BB293">
        <f t="shared" si="680"/>
        <v>0.46916113415960631</v>
      </c>
      <c r="BC293">
        <f t="shared" si="680"/>
        <v>0.46916113415960631</v>
      </c>
      <c r="BD293">
        <f t="shared" si="680"/>
        <v>0.46916113415960631</v>
      </c>
      <c r="BE293">
        <f t="shared" si="680"/>
        <v>0.46916113415960631</v>
      </c>
      <c r="BF293">
        <f t="shared" si="680"/>
        <v>0.46916113415960631</v>
      </c>
      <c r="BG293">
        <f t="shared" si="680"/>
        <v>0.46916113415960631</v>
      </c>
      <c r="BH293">
        <f t="shared" si="680"/>
        <v>0.46916113415960631</v>
      </c>
      <c r="BK293">
        <f t="shared" si="666"/>
        <v>0.79870809356419192</v>
      </c>
      <c r="BL293">
        <f t="shared" si="674"/>
        <v>0.78193522359934386</v>
      </c>
      <c r="BM293">
        <f t="shared" si="675"/>
        <v>0.46916113415960631</v>
      </c>
      <c r="BN293">
        <f t="shared" si="676"/>
        <v>2.1000000000000001E-2</v>
      </c>
      <c r="BO293">
        <f>INDEX($M$7:$M$30,MATCH(BP293,$H$7:$H$30,0))</f>
        <v>0.4</v>
      </c>
      <c r="BP293" t="str">
        <f t="shared" si="670"/>
        <v>-HT-Total</v>
      </c>
    </row>
    <row r="294" spans="1:68" hidden="1" x14ac:dyDescent="0.25">
      <c r="A294" t="str">
        <f t="shared" si="668"/>
        <v>freight-HT-FCEV</v>
      </c>
      <c r="B294" s="1">
        <v>260</v>
      </c>
      <c r="C294" t="s">
        <v>50</v>
      </c>
      <c r="D294" t="s">
        <v>36</v>
      </c>
      <c r="E294" t="s">
        <v>39</v>
      </c>
      <c r="F294" t="s">
        <v>30</v>
      </c>
      <c r="G294">
        <v>0</v>
      </c>
      <c r="H294">
        <v>0</v>
      </c>
      <c r="I294">
        <v>0</v>
      </c>
      <c r="J294">
        <v>0</v>
      </c>
      <c r="K294">
        <v>1.0000000000000001E-5</v>
      </c>
      <c r="L294">
        <f t="shared" ref="L294:Y294" si="681">IF(K294=0,0.0000001,K294)*((INDEX($N$7:$N$29,MATCH($A294,$H$7:$H$28,0))/IF(K294=0,0.0000001,K294))^((L$33-$K$33)/($Y$33-$K$33)))</f>
        <v>1.3894954943731378E-5</v>
      </c>
      <c r="M294">
        <f t="shared" si="681"/>
        <v>2.5595479226995358E-5</v>
      </c>
      <c r="N294">
        <f t="shared" si="681"/>
        <v>5.6139835666537859E-5</v>
      </c>
      <c r="O294">
        <f t="shared" si="681"/>
        <v>1.278268952900923E-4</v>
      </c>
      <c r="P294">
        <f t="shared" si="681"/>
        <v>2.6649295111420601E-4</v>
      </c>
      <c r="Q294">
        <f t="shared" si="681"/>
        <v>4.6969984294097577E-4</v>
      </c>
      <c r="R294">
        <f t="shared" si="681"/>
        <v>6.853465130435667E-4</v>
      </c>
      <c r="S294">
        <f t="shared" si="681"/>
        <v>8.5050290865754325E-4</v>
      </c>
      <c r="T294">
        <f t="shared" si="681"/>
        <v>9.4380921959504938E-4</v>
      </c>
      <c r="U294">
        <f t="shared" si="681"/>
        <v>9.8361255056106031E-4</v>
      </c>
      <c r="V294">
        <f t="shared" si="681"/>
        <v>9.9646557322171443E-4</v>
      </c>
      <c r="W294">
        <f t="shared" si="681"/>
        <v>9.9949431538425828E-4</v>
      </c>
      <c r="X294">
        <f t="shared" si="681"/>
        <v>9.9996387118713782E-4</v>
      </c>
      <c r="Y294">
        <f t="shared" si="681"/>
        <v>1E-3</v>
      </c>
      <c r="Z294">
        <f t="shared" ref="Z294:AN294" si="682">IF(Y294=0,0.0000001,$Y294)*((INDEX($O$7:$O$29,MATCH($A294,$H$7:$H$28,0))/IF(Y294=0,0.0000001,$Y294))^((Z$33-$Y$33)/($AN$33-$Y$33)))</f>
        <v>1.2979700365523266E-3</v>
      </c>
      <c r="AA294">
        <f t="shared" si="682"/>
        <v>1.6847262157876481E-3</v>
      </c>
      <c r="AB294">
        <f t="shared" si="682"/>
        <v>2.1867241478865564E-3</v>
      </c>
      <c r="AC294">
        <f t="shared" si="682"/>
        <v>2.8383024221621685E-3</v>
      </c>
      <c r="AD294">
        <f t="shared" si="682"/>
        <v>3.6840314986403863E-3</v>
      </c>
      <c r="AE294">
        <f t="shared" si="682"/>
        <v>4.781762498950186E-3</v>
      </c>
      <c r="AF294">
        <f t="shared" si="682"/>
        <v>6.2065844455469164E-3</v>
      </c>
      <c r="AG294">
        <f t="shared" si="682"/>
        <v>8.0559606396516329E-3</v>
      </c>
      <c r="AH294">
        <f t="shared" si="682"/>
        <v>1.0456395525912732E-2</v>
      </c>
      <c r="AI294">
        <f t="shared" si="682"/>
        <v>1.3572088082974531E-2</v>
      </c>
      <c r="AJ294">
        <f t="shared" si="682"/>
        <v>1.7616163665149849E-2</v>
      </c>
      <c r="AK294">
        <f t="shared" si="682"/>
        <v>2.2865252596366323E-2</v>
      </c>
      <c r="AL294">
        <f t="shared" si="682"/>
        <v>2.9678412748283773E-2</v>
      </c>
      <c r="AM294">
        <f t="shared" si="682"/>
        <v>3.8521690479704919E-2</v>
      </c>
      <c r="AN294">
        <f t="shared" si="682"/>
        <v>0.05</v>
      </c>
      <c r="AO294">
        <f t="shared" ref="AO294:BH294" si="683">AN294</f>
        <v>0.05</v>
      </c>
      <c r="AP294">
        <f t="shared" si="683"/>
        <v>0.05</v>
      </c>
      <c r="AQ294">
        <f t="shared" si="683"/>
        <v>0.05</v>
      </c>
      <c r="AR294">
        <f t="shared" si="683"/>
        <v>0.05</v>
      </c>
      <c r="AS294">
        <f t="shared" si="683"/>
        <v>0.05</v>
      </c>
      <c r="AT294">
        <f t="shared" si="683"/>
        <v>0.05</v>
      </c>
      <c r="AU294">
        <f t="shared" si="683"/>
        <v>0.05</v>
      </c>
      <c r="AV294">
        <f t="shared" si="683"/>
        <v>0.05</v>
      </c>
      <c r="AW294">
        <f t="shared" si="683"/>
        <v>0.05</v>
      </c>
      <c r="AX294">
        <f t="shared" si="683"/>
        <v>0.05</v>
      </c>
      <c r="AY294">
        <f t="shared" si="683"/>
        <v>0.05</v>
      </c>
      <c r="AZ294">
        <f t="shared" si="683"/>
        <v>0.05</v>
      </c>
      <c r="BA294">
        <f t="shared" si="683"/>
        <v>0.05</v>
      </c>
      <c r="BB294">
        <f t="shared" si="683"/>
        <v>0.05</v>
      </c>
      <c r="BC294">
        <f t="shared" si="683"/>
        <v>0.05</v>
      </c>
      <c r="BD294">
        <f t="shared" si="683"/>
        <v>0.05</v>
      </c>
      <c r="BE294">
        <f t="shared" si="683"/>
        <v>0.05</v>
      </c>
      <c r="BF294">
        <f t="shared" si="683"/>
        <v>0.05</v>
      </c>
      <c r="BG294">
        <f t="shared" si="683"/>
        <v>0.05</v>
      </c>
      <c r="BH294">
        <f t="shared" si="683"/>
        <v>0.05</v>
      </c>
      <c r="BK294">
        <f>G294</f>
        <v>0</v>
      </c>
      <c r="BL294">
        <f t="shared" si="674"/>
        <v>0</v>
      </c>
      <c r="BM294">
        <f t="shared" si="675"/>
        <v>0</v>
      </c>
      <c r="BN294">
        <f t="shared" si="676"/>
        <v>2.1000000000000001E-2</v>
      </c>
      <c r="BO294">
        <f>INDEX($O$7:$O$30,MATCH(BP294,$H$7:$H$30,0))</f>
        <v>0.2</v>
      </c>
      <c r="BP294" t="str">
        <f t="shared" si="670"/>
        <v>-HT-Total</v>
      </c>
    </row>
    <row r="295" spans="1:68" hidden="1" x14ac:dyDescent="0.25">
      <c r="A295" t="str">
        <f t="shared" si="668"/>
        <v>freight-HT-G</v>
      </c>
      <c r="B295" s="1">
        <v>261</v>
      </c>
      <c r="C295" t="s">
        <v>50</v>
      </c>
      <c r="D295" t="s">
        <v>36</v>
      </c>
      <c r="E295" t="s">
        <v>39</v>
      </c>
      <c r="F295" t="s">
        <v>47</v>
      </c>
      <c r="G295">
        <v>0.19261222389934141</v>
      </c>
      <c r="H295">
        <v>0.19402362173372781</v>
      </c>
      <c r="I295">
        <v>0.1954366057922314</v>
      </c>
      <c r="J295">
        <v>0.1968511787504143</v>
      </c>
      <c r="K295">
        <v>0.1970289243425784</v>
      </c>
      <c r="L295">
        <v>0.19720630155156069</v>
      </c>
      <c r="M295">
        <f t="shared" ref="M295:Y297" si="684">($K295*(($BL295/($K295))^((M$33-$K$33)/($BL$33-$K$33))))</f>
        <v>0.19643244757698769</v>
      </c>
      <c r="N295">
        <f t="shared" si="684"/>
        <v>0.19613488669164281</v>
      </c>
      <c r="O295">
        <f t="shared" si="684"/>
        <v>0.19583777655912199</v>
      </c>
      <c r="P295">
        <f t="shared" si="684"/>
        <v>0.19554111649661338</v>
      </c>
      <c r="Q295">
        <f t="shared" si="684"/>
        <v>0.19524490582233942</v>
      </c>
      <c r="R295">
        <f t="shared" si="684"/>
        <v>0.19494914385555537</v>
      </c>
      <c r="S295">
        <f t="shared" si="684"/>
        <v>0.19465382991654764</v>
      </c>
      <c r="T295">
        <f t="shared" si="684"/>
        <v>0.19435896332663233</v>
      </c>
      <c r="U295">
        <f t="shared" si="684"/>
        <v>0.19406454340815363</v>
      </c>
      <c r="V295">
        <f t="shared" si="684"/>
        <v>0.19377056948448224</v>
      </c>
      <c r="W295">
        <f t="shared" si="684"/>
        <v>0.19347704088001383</v>
      </c>
      <c r="X295">
        <f t="shared" si="684"/>
        <v>0.19318395692016752</v>
      </c>
      <c r="Y295">
        <f t="shared" si="684"/>
        <v>0.19289131693138425</v>
      </c>
      <c r="Z295">
        <f t="shared" ref="Z295:AN297" si="685">($Y295*(($BM295/($Y295))^((Z$33-$Y$33)/($BM$33-$Y$33))))</f>
        <v>0.18643298858839039</v>
      </c>
      <c r="AA295">
        <f t="shared" si="685"/>
        <v>0.18019089602857982</v>
      </c>
      <c r="AB295">
        <f t="shared" si="685"/>
        <v>0.17415779931129832</v>
      </c>
      <c r="AC295">
        <f t="shared" si="685"/>
        <v>0.16832670090138027</v>
      </c>
      <c r="AD295">
        <f t="shared" si="685"/>
        <v>0.16269083755300184</v>
      </c>
      <c r="AE295">
        <f t="shared" si="685"/>
        <v>0.15724367246527671</v>
      </c>
      <c r="AF295">
        <f t="shared" si="685"/>
        <v>0.15197888770049547</v>
      </c>
      <c r="AG295">
        <f t="shared" si="685"/>
        <v>0.1468903768562155</v>
      </c>
      <c r="AH295">
        <f t="shared" si="685"/>
        <v>0.14197223798270153</v>
      </c>
      <c r="AI295">
        <f t="shared" si="685"/>
        <v>0.13721876673750225</v>
      </c>
      <c r="AJ295">
        <f t="shared" si="685"/>
        <v>0.13262444976922361</v>
      </c>
      <c r="AK295">
        <f t="shared" si="685"/>
        <v>0.12818395832282412</v>
      </c>
      <c r="AL295">
        <f t="shared" si="685"/>
        <v>0.12389214205901623</v>
      </c>
      <c r="AM295">
        <f t="shared" si="685"/>
        <v>0.11974402308060419</v>
      </c>
      <c r="AN295">
        <f t="shared" si="685"/>
        <v>0.11573479015883055</v>
      </c>
      <c r="AO295">
        <f t="shared" ref="AO295:BH295" si="686">AN295</f>
        <v>0.11573479015883055</v>
      </c>
      <c r="AP295">
        <f t="shared" si="686"/>
        <v>0.11573479015883055</v>
      </c>
      <c r="AQ295">
        <f t="shared" si="686"/>
        <v>0.11573479015883055</v>
      </c>
      <c r="AR295">
        <f t="shared" si="686"/>
        <v>0.11573479015883055</v>
      </c>
      <c r="AS295">
        <f t="shared" si="686"/>
        <v>0.11573479015883055</v>
      </c>
      <c r="AT295">
        <f t="shared" si="686"/>
        <v>0.11573479015883055</v>
      </c>
      <c r="AU295">
        <f t="shared" si="686"/>
        <v>0.11573479015883055</v>
      </c>
      <c r="AV295">
        <f t="shared" si="686"/>
        <v>0.11573479015883055</v>
      </c>
      <c r="AW295">
        <f t="shared" si="686"/>
        <v>0.11573479015883055</v>
      </c>
      <c r="AX295">
        <f t="shared" si="686"/>
        <v>0.11573479015883055</v>
      </c>
      <c r="AY295">
        <f t="shared" si="686"/>
        <v>0.11573479015883055</v>
      </c>
      <c r="AZ295">
        <f t="shared" si="686"/>
        <v>0.11573479015883055</v>
      </c>
      <c r="BA295">
        <f t="shared" si="686"/>
        <v>0.11573479015883055</v>
      </c>
      <c r="BB295">
        <f t="shared" si="686"/>
        <v>0.11573479015883055</v>
      </c>
      <c r="BC295">
        <f t="shared" si="686"/>
        <v>0.11573479015883055</v>
      </c>
      <c r="BD295">
        <f t="shared" si="686"/>
        <v>0.11573479015883055</v>
      </c>
      <c r="BE295">
        <f t="shared" si="686"/>
        <v>0.11573479015883055</v>
      </c>
      <c r="BF295">
        <f t="shared" si="686"/>
        <v>0.11573479015883055</v>
      </c>
      <c r="BG295">
        <f t="shared" si="686"/>
        <v>0.11573479015883055</v>
      </c>
      <c r="BH295">
        <f t="shared" si="686"/>
        <v>0.11573479015883055</v>
      </c>
      <c r="BK295">
        <f t="shared" ref="BK295:BK300" si="687">K295</f>
        <v>0.1970289243425784</v>
      </c>
      <c r="BL295">
        <f t="shared" si="674"/>
        <v>0.19289131693138425</v>
      </c>
      <c r="BM295">
        <f t="shared" si="675"/>
        <v>0.11573479015883055</v>
      </c>
      <c r="BN295">
        <f t="shared" si="676"/>
        <v>2.1000000000000001E-2</v>
      </c>
      <c r="BO295">
        <f>INDEX($M$7:$M$30,MATCH(BP295,$H$7:$H$30,0))</f>
        <v>0.4</v>
      </c>
      <c r="BP295" t="str">
        <f t="shared" si="670"/>
        <v>-HT-Total</v>
      </c>
    </row>
    <row r="296" spans="1:68" hidden="1" x14ac:dyDescent="0.25">
      <c r="A296" t="str">
        <f t="shared" si="668"/>
        <v>freight-HT-LPG</v>
      </c>
      <c r="B296" s="1">
        <v>262</v>
      </c>
      <c r="C296" t="s">
        <v>50</v>
      </c>
      <c r="D296" t="s">
        <v>36</v>
      </c>
      <c r="E296" t="s">
        <v>39</v>
      </c>
      <c r="F296" t="s">
        <v>48</v>
      </c>
      <c r="G296">
        <v>2.1975564306939309E-3</v>
      </c>
      <c r="H296">
        <v>1.8730438599978241E-3</v>
      </c>
      <c r="I296">
        <v>1.548166580179008E-3</v>
      </c>
      <c r="J296">
        <v>1.2229239760647159E-3</v>
      </c>
      <c r="K296">
        <v>1.1809335415199941E-3</v>
      </c>
      <c r="L296">
        <v>1.1390301334364911E-3</v>
      </c>
      <c r="M296">
        <f t="shared" si="684"/>
        <v>1.1773584348620566E-3</v>
      </c>
      <c r="N296">
        <f t="shared" si="684"/>
        <v>1.17557494225395E-3</v>
      </c>
      <c r="O296">
        <f t="shared" si="684"/>
        <v>1.1737941513259682E-3</v>
      </c>
      <c r="P296">
        <f t="shared" si="684"/>
        <v>1.1720160579855371E-3</v>
      </c>
      <c r="Q296">
        <f t="shared" si="684"/>
        <v>1.1702406581462824E-3</v>
      </c>
      <c r="R296">
        <f t="shared" si="684"/>
        <v>1.1684679477280194E-3</v>
      </c>
      <c r="S296">
        <f t="shared" si="684"/>
        <v>1.166697922656745E-3</v>
      </c>
      <c r="T296">
        <f t="shared" si="684"/>
        <v>1.1649305788646266E-3</v>
      </c>
      <c r="U296">
        <f t="shared" si="684"/>
        <v>1.1631659122899945E-3</v>
      </c>
      <c r="V296">
        <f t="shared" si="684"/>
        <v>1.1614039188773309E-3</v>
      </c>
      <c r="W296">
        <f t="shared" si="684"/>
        <v>1.1596445945772622E-3</v>
      </c>
      <c r="X296">
        <f t="shared" si="684"/>
        <v>1.1578879353465483E-3</v>
      </c>
      <c r="Y296">
        <f t="shared" si="684"/>
        <v>1.1561339371480741E-3</v>
      </c>
      <c r="Z296">
        <f t="shared" si="685"/>
        <v>1.1174246126778775E-3</v>
      </c>
      <c r="AA296">
        <f t="shared" si="685"/>
        <v>1.0800113420235866E-3</v>
      </c>
      <c r="AB296">
        <f t="shared" si="685"/>
        <v>1.0438507311059527E-3</v>
      </c>
      <c r="AC296">
        <f t="shared" si="685"/>
        <v>1.0089008387530764E-3</v>
      </c>
      <c r="AD296">
        <f t="shared" si="685"/>
        <v>9.7512112805460513E-4</v>
      </c>
      <c r="AE296">
        <f t="shared" si="685"/>
        <v>9.4247241934467701E-4</v>
      </c>
      <c r="AF296">
        <f t="shared" si="685"/>
        <v>9.109168447590727E-4</v>
      </c>
      <c r="AG296">
        <f t="shared" si="685"/>
        <v>8.804178043138733E-4</v>
      </c>
      <c r="AH296">
        <f t="shared" si="685"/>
        <v>8.5093992345467752E-4</v>
      </c>
      <c r="AI296">
        <f t="shared" si="685"/>
        <v>8.2244901202714387E-4</v>
      </c>
      <c r="AJ296">
        <f t="shared" si="685"/>
        <v>7.9491202462126883E-4</v>
      </c>
      <c r="AK296">
        <f t="shared" si="685"/>
        <v>7.6829702224340431E-4</v>
      </c>
      <c r="AL296">
        <f t="shared" si="685"/>
        <v>7.4257313527156409E-4</v>
      </c>
      <c r="AM296">
        <f t="shared" si="685"/>
        <v>7.1771052765104524E-4</v>
      </c>
      <c r="AN296">
        <f t="shared" si="685"/>
        <v>6.9368036228884444E-4</v>
      </c>
      <c r="AO296">
        <f t="shared" ref="AO296:BH296" si="688">AN296</f>
        <v>6.9368036228884444E-4</v>
      </c>
      <c r="AP296">
        <f t="shared" si="688"/>
        <v>6.9368036228884444E-4</v>
      </c>
      <c r="AQ296">
        <f t="shared" si="688"/>
        <v>6.9368036228884444E-4</v>
      </c>
      <c r="AR296">
        <f t="shared" si="688"/>
        <v>6.9368036228884444E-4</v>
      </c>
      <c r="AS296">
        <f t="shared" si="688"/>
        <v>6.9368036228884444E-4</v>
      </c>
      <c r="AT296">
        <f t="shared" si="688"/>
        <v>6.9368036228884444E-4</v>
      </c>
      <c r="AU296">
        <f t="shared" si="688"/>
        <v>6.9368036228884444E-4</v>
      </c>
      <c r="AV296">
        <f t="shared" si="688"/>
        <v>6.9368036228884444E-4</v>
      </c>
      <c r="AW296">
        <f t="shared" si="688"/>
        <v>6.9368036228884444E-4</v>
      </c>
      <c r="AX296">
        <f t="shared" si="688"/>
        <v>6.9368036228884444E-4</v>
      </c>
      <c r="AY296">
        <f t="shared" si="688"/>
        <v>6.9368036228884444E-4</v>
      </c>
      <c r="AZ296">
        <f t="shared" si="688"/>
        <v>6.9368036228884444E-4</v>
      </c>
      <c r="BA296">
        <f t="shared" si="688"/>
        <v>6.9368036228884444E-4</v>
      </c>
      <c r="BB296">
        <f t="shared" si="688"/>
        <v>6.9368036228884444E-4</v>
      </c>
      <c r="BC296">
        <f t="shared" si="688"/>
        <v>6.9368036228884444E-4</v>
      </c>
      <c r="BD296">
        <f t="shared" si="688"/>
        <v>6.9368036228884444E-4</v>
      </c>
      <c r="BE296">
        <f t="shared" si="688"/>
        <v>6.9368036228884444E-4</v>
      </c>
      <c r="BF296">
        <f t="shared" si="688"/>
        <v>6.9368036228884444E-4</v>
      </c>
      <c r="BG296">
        <f t="shared" si="688"/>
        <v>6.9368036228884444E-4</v>
      </c>
      <c r="BH296">
        <f t="shared" si="688"/>
        <v>6.9368036228884444E-4</v>
      </c>
      <c r="BK296">
        <f t="shared" si="687"/>
        <v>1.1809335415199941E-3</v>
      </c>
      <c r="BL296">
        <f t="shared" si="674"/>
        <v>1.1561339371480741E-3</v>
      </c>
      <c r="BM296">
        <f t="shared" si="675"/>
        <v>6.9368036228884444E-4</v>
      </c>
      <c r="BN296">
        <f t="shared" si="676"/>
        <v>2.1000000000000001E-2</v>
      </c>
      <c r="BO296">
        <f>INDEX($M$7:$M$30,MATCH(BP296,$H$7:$H$30,0))</f>
        <v>0.4</v>
      </c>
      <c r="BP296" t="str">
        <f t="shared" si="670"/>
        <v>-HT-Total</v>
      </c>
    </row>
    <row r="297" spans="1:68" hidden="1" x14ac:dyDescent="0.25">
      <c r="A297" t="str">
        <f t="shared" si="668"/>
        <v>freight-HT-PHEVD</v>
      </c>
      <c r="B297" s="1">
        <v>263</v>
      </c>
      <c r="C297" t="s">
        <v>50</v>
      </c>
      <c r="D297" t="s">
        <v>36</v>
      </c>
      <c r="E297" t="s">
        <v>39</v>
      </c>
      <c r="F297" t="s">
        <v>37</v>
      </c>
      <c r="G297">
        <v>1.3512697930545361E-3</v>
      </c>
      <c r="H297">
        <v>1.9805383004523852E-3</v>
      </c>
      <c r="I297">
        <v>2.6105140222573361E-3</v>
      </c>
      <c r="J297">
        <v>3.241198151362618E-3</v>
      </c>
      <c r="K297">
        <v>3.5690303601048881E-3</v>
      </c>
      <c r="L297">
        <v>3.896183126557273E-3</v>
      </c>
      <c r="M297">
        <f t="shared" si="684"/>
        <v>3.5582256333745684E-3</v>
      </c>
      <c r="N297">
        <f t="shared" si="684"/>
        <v>3.5528355423647372E-3</v>
      </c>
      <c r="O297">
        <f t="shared" si="684"/>
        <v>3.5474536164023449E-3</v>
      </c>
      <c r="P297">
        <f t="shared" si="684"/>
        <v>3.5420798431187689E-3</v>
      </c>
      <c r="Q297">
        <f t="shared" si="684"/>
        <v>3.5367142101641238E-3</v>
      </c>
      <c r="R297">
        <f t="shared" si="684"/>
        <v>3.5313567052072305E-3</v>
      </c>
      <c r="S297">
        <f t="shared" si="684"/>
        <v>3.5260073159355918E-3</v>
      </c>
      <c r="T297">
        <f t="shared" si="684"/>
        <v>3.5206660300553601E-3</v>
      </c>
      <c r="U297">
        <f t="shared" si="684"/>
        <v>3.5153328352913104E-3</v>
      </c>
      <c r="V297">
        <f t="shared" si="684"/>
        <v>3.5100077193868148E-3</v>
      </c>
      <c r="W297">
        <f t="shared" si="684"/>
        <v>3.5046906701038097E-3</v>
      </c>
      <c r="X297">
        <f t="shared" si="684"/>
        <v>3.4993816752227711E-3</v>
      </c>
      <c r="Y297">
        <f t="shared" si="684"/>
        <v>3.4940807225426855E-3</v>
      </c>
      <c r="Z297">
        <f t="shared" si="685"/>
        <v>3.3770929756492727E-3</v>
      </c>
      <c r="AA297">
        <f t="shared" si="685"/>
        <v>3.2640221768775492E-3</v>
      </c>
      <c r="AB297">
        <f t="shared" si="685"/>
        <v>3.154737180163117E-3</v>
      </c>
      <c r="AC297">
        <f t="shared" si="685"/>
        <v>3.0491112304341741E-3</v>
      </c>
      <c r="AD297">
        <f t="shared" si="685"/>
        <v>2.9470218165936388E-3</v>
      </c>
      <c r="AE297">
        <f t="shared" si="685"/>
        <v>2.848350529423681E-3</v>
      </c>
      <c r="AF297">
        <f t="shared" si="685"/>
        <v>2.752982924247849E-3</v>
      </c>
      <c r="AG297">
        <f t="shared" si="685"/>
        <v>2.6608083881915026E-3</v>
      </c>
      <c r="AH297">
        <f t="shared" si="685"/>
        <v>2.5717200118865915E-3</v>
      </c>
      <c r="AI297">
        <f t="shared" si="685"/>
        <v>2.4856144654719753E-3</v>
      </c>
      <c r="AJ297">
        <f t="shared" si="685"/>
        <v>2.4023918787454642E-3</v>
      </c>
      <c r="AK297">
        <f t="shared" si="685"/>
        <v>2.3219557253285669E-3</v>
      </c>
      <c r="AL297">
        <f t="shared" si="685"/>
        <v>2.2442127107096107E-3</v>
      </c>
      <c r="AM297">
        <f t="shared" si="685"/>
        <v>2.1690726640353542E-3</v>
      </c>
      <c r="AN297">
        <f t="shared" si="685"/>
        <v>2.0964484335256111E-3</v>
      </c>
      <c r="AO297">
        <f t="shared" ref="AO297:BH297" si="689">AN297</f>
        <v>2.0964484335256111E-3</v>
      </c>
      <c r="AP297">
        <f t="shared" si="689"/>
        <v>2.0964484335256111E-3</v>
      </c>
      <c r="AQ297">
        <f t="shared" si="689"/>
        <v>2.0964484335256111E-3</v>
      </c>
      <c r="AR297">
        <f t="shared" si="689"/>
        <v>2.0964484335256111E-3</v>
      </c>
      <c r="AS297">
        <f t="shared" si="689"/>
        <v>2.0964484335256111E-3</v>
      </c>
      <c r="AT297">
        <f t="shared" si="689"/>
        <v>2.0964484335256111E-3</v>
      </c>
      <c r="AU297">
        <f t="shared" si="689"/>
        <v>2.0964484335256111E-3</v>
      </c>
      <c r="AV297">
        <f t="shared" si="689"/>
        <v>2.0964484335256111E-3</v>
      </c>
      <c r="AW297">
        <f t="shared" si="689"/>
        <v>2.0964484335256111E-3</v>
      </c>
      <c r="AX297">
        <f t="shared" si="689"/>
        <v>2.0964484335256111E-3</v>
      </c>
      <c r="AY297">
        <f t="shared" si="689"/>
        <v>2.0964484335256111E-3</v>
      </c>
      <c r="AZ297">
        <f t="shared" si="689"/>
        <v>2.0964484335256111E-3</v>
      </c>
      <c r="BA297">
        <f t="shared" si="689"/>
        <v>2.0964484335256111E-3</v>
      </c>
      <c r="BB297">
        <f t="shared" si="689"/>
        <v>2.0964484335256111E-3</v>
      </c>
      <c r="BC297">
        <f t="shared" si="689"/>
        <v>2.0964484335256111E-3</v>
      </c>
      <c r="BD297">
        <f t="shared" si="689"/>
        <v>2.0964484335256111E-3</v>
      </c>
      <c r="BE297">
        <f t="shared" si="689"/>
        <v>2.0964484335256111E-3</v>
      </c>
      <c r="BF297">
        <f t="shared" si="689"/>
        <v>2.0964484335256111E-3</v>
      </c>
      <c r="BG297">
        <f t="shared" si="689"/>
        <v>2.0964484335256111E-3</v>
      </c>
      <c r="BH297">
        <f t="shared" si="689"/>
        <v>2.0964484335256111E-3</v>
      </c>
      <c r="BK297">
        <f t="shared" si="687"/>
        <v>3.5690303601048881E-3</v>
      </c>
      <c r="BL297">
        <f t="shared" si="674"/>
        <v>3.4940807225426855E-3</v>
      </c>
      <c r="BM297">
        <f t="shared" si="675"/>
        <v>2.0964484335256111E-3</v>
      </c>
      <c r="BN297">
        <f t="shared" si="676"/>
        <v>2.1000000000000001E-2</v>
      </c>
      <c r="BO297">
        <f>INDEX($M$7:$M$30,MATCH(BP297,$H$7:$H$30,0))</f>
        <v>0.4</v>
      </c>
      <c r="BP297" t="str">
        <f t="shared" si="670"/>
        <v>-HT-Total</v>
      </c>
    </row>
    <row r="298" spans="1:68" hidden="1" x14ac:dyDescent="0.25">
      <c r="A298" t="str">
        <f t="shared" si="668"/>
        <v>freight-LT-BEV</v>
      </c>
      <c r="B298" s="1">
        <v>264</v>
      </c>
      <c r="C298" t="s">
        <v>50</v>
      </c>
      <c r="D298" t="s">
        <v>36</v>
      </c>
      <c r="E298" t="s">
        <v>33</v>
      </c>
      <c r="F298" t="s">
        <v>29</v>
      </c>
      <c r="G298">
        <v>8.38807118710325E-3</v>
      </c>
      <c r="H298">
        <f>IF(G298=0,0.0000001,$G298)*((INDEX($N$7:$N$29,MATCH($A298,$H$7:$H$29,0))/($G298+0.00001))^((H$33-$G$33)/($Y$33-$G$33)))</f>
        <v>9.0028723216490913E-3</v>
      </c>
      <c r="I298">
        <f>IF(H298=0,0.0000001,$G298)*((INDEX($N$7:$N$29,MATCH($A298,$H$7:$H$29,0))/($G298+0.00001))^((I$33-$G$33)/($Y$33-$G$33)))</f>
        <v>9.6627351189547805E-3</v>
      </c>
      <c r="J298">
        <f>IF(I298=0,0.0000001,$G298)*((INDEX($N$7:$N$29,MATCH($A298,$H$7:$H$29,0))/($G298+0.00001))^((J$33-$G$33)/($Y$33-$G$33)))</f>
        <v>1.0370962359930413E-2</v>
      </c>
      <c r="K298">
        <f>IF(J298=0,0.0000001,$G298)*((INDEX($N$7:$N$29,MATCH($A298,$H$7:$H$29,0))/($G298+0.00001))^((K$33-$G$33)/($Y$33-$G$33)))</f>
        <v>1.1131098901811543E-2</v>
      </c>
      <c r="L298">
        <f t="shared" ref="L298:Y298" si="690">IF(K298=0,0.0000001,K298)*((INDEX($N$7:$N$29,MATCH($A298,$H$7:$H$28,0))/IF(K298=0,0.0000001,K298))^((L$33-$K$33)/($Y$33-$K$33)))</f>
        <v>1.1947966200178732E-2</v>
      </c>
      <c r="M298">
        <f t="shared" si="690"/>
        <v>1.3627373733241214E-2</v>
      </c>
      <c r="N298">
        <f t="shared" si="690"/>
        <v>1.6138004357987734E-2</v>
      </c>
      <c r="O298">
        <f t="shared" si="690"/>
        <v>1.9265687949289807E-2</v>
      </c>
      <c r="P298">
        <f t="shared" si="690"/>
        <v>2.2567123833230937E-2</v>
      </c>
      <c r="Q298">
        <f t="shared" si="690"/>
        <v>2.549570025372612E-2</v>
      </c>
      <c r="R298">
        <f t="shared" si="690"/>
        <v>2.7656301408752828E-2</v>
      </c>
      <c r="S298">
        <f t="shared" si="690"/>
        <v>2.8972171371870057E-2</v>
      </c>
      <c r="T298">
        <f t="shared" si="690"/>
        <v>2.9628798273413023E-2</v>
      </c>
      <c r="U298">
        <f t="shared" si="690"/>
        <v>2.9893470346048862E-2</v>
      </c>
      <c r="V298">
        <f t="shared" si="690"/>
        <v>2.9977140304063208E-2</v>
      </c>
      <c r="W298">
        <f t="shared" si="690"/>
        <v>2.9996733262187946E-2</v>
      </c>
      <c r="X298">
        <f t="shared" si="690"/>
        <v>2.9999766649787211E-2</v>
      </c>
      <c r="Y298">
        <f t="shared" si="690"/>
        <v>0.03</v>
      </c>
      <c r="Z298">
        <f t="shared" ref="Z298:AN298" si="691">IF(Y298=0,0.0000001,$Y298)*((INDEX($O$7:$O$29,MATCH($A298,$H$7:$H$28,0))/IF(Y298=0,0.0000001,$Y298))^((Z$33-$Y$33)/($AN$33-$Y$33)))</f>
        <v>3.4044621026320339E-2</v>
      </c>
      <c r="AA298">
        <f t="shared" si="691"/>
        <v>3.8634540694192442E-2</v>
      </c>
      <c r="AB298">
        <f t="shared" si="691"/>
        <v>4.3843276548657759E-2</v>
      </c>
      <c r="AC298">
        <f t="shared" si="691"/>
        <v>4.9754257821707046E-2</v>
      </c>
      <c r="AD298">
        <f t="shared" si="691"/>
        <v>5.6462161732861706E-2</v>
      </c>
      <c r="AE298">
        <f t="shared" si="691"/>
        <v>6.4074429950736117E-2</v>
      </c>
      <c r="AF298">
        <f t="shared" si="691"/>
        <v>7.2712989505010692E-2</v>
      </c>
      <c r="AG298">
        <f t="shared" si="691"/>
        <v>8.2516205712963225E-2</v>
      </c>
      <c r="AH298">
        <f t="shared" si="691"/>
        <v>9.3641098400924092E-2</v>
      </c>
      <c r="AI298">
        <f t="shared" si="691"/>
        <v>0.1062658569182611</v>
      </c>
      <c r="AJ298">
        <f t="shared" si="691"/>
        <v>0.12059269422731268</v>
      </c>
      <c r="AK298">
        <f t="shared" si="691"/>
        <v>0.13685108578372635</v>
      </c>
      <c r="AL298">
        <f t="shared" si="691"/>
        <v>0.15530144508491395</v>
      </c>
      <c r="AM298">
        <f t="shared" si="691"/>
        <v>0.17623929475852648</v>
      </c>
      <c r="AN298">
        <f t="shared" si="691"/>
        <v>0.2</v>
      </c>
      <c r="AO298">
        <f t="shared" ref="AO298:BH298" si="692">AN298</f>
        <v>0.2</v>
      </c>
      <c r="AP298">
        <f t="shared" si="692"/>
        <v>0.2</v>
      </c>
      <c r="AQ298">
        <f t="shared" si="692"/>
        <v>0.2</v>
      </c>
      <c r="AR298">
        <f t="shared" si="692"/>
        <v>0.2</v>
      </c>
      <c r="AS298">
        <f t="shared" si="692"/>
        <v>0.2</v>
      </c>
      <c r="AT298">
        <f t="shared" si="692"/>
        <v>0.2</v>
      </c>
      <c r="AU298">
        <f t="shared" si="692"/>
        <v>0.2</v>
      </c>
      <c r="AV298">
        <f t="shared" si="692"/>
        <v>0.2</v>
      </c>
      <c r="AW298">
        <f t="shared" si="692"/>
        <v>0.2</v>
      </c>
      <c r="AX298">
        <f t="shared" si="692"/>
        <v>0.2</v>
      </c>
      <c r="AY298">
        <f t="shared" si="692"/>
        <v>0.2</v>
      </c>
      <c r="AZ298">
        <f t="shared" si="692"/>
        <v>0.2</v>
      </c>
      <c r="BA298">
        <f t="shared" si="692"/>
        <v>0.2</v>
      </c>
      <c r="BB298">
        <f t="shared" si="692"/>
        <v>0.2</v>
      </c>
      <c r="BC298">
        <f t="shared" si="692"/>
        <v>0.2</v>
      </c>
      <c r="BD298">
        <f t="shared" si="692"/>
        <v>0.2</v>
      </c>
      <c r="BE298">
        <f t="shared" si="692"/>
        <v>0.2</v>
      </c>
      <c r="BF298">
        <f t="shared" si="692"/>
        <v>0.2</v>
      </c>
      <c r="BG298">
        <f t="shared" si="692"/>
        <v>0.2</v>
      </c>
      <c r="BH298">
        <f t="shared" si="692"/>
        <v>0.2</v>
      </c>
      <c r="BK298">
        <f t="shared" si="687"/>
        <v>1.1131098901811543E-2</v>
      </c>
      <c r="BL298">
        <f t="shared" si="674"/>
        <v>1.0674723846837269E-2</v>
      </c>
      <c r="BM298">
        <f t="shared" si="675"/>
        <v>7.1520649773809709E-3</v>
      </c>
      <c r="BN298">
        <f t="shared" si="676"/>
        <v>4.1000000000000002E-2</v>
      </c>
      <c r="BO298">
        <f>INDEX($O$7:$O$30,MATCH(BP298,$H$7:$H$30,0))</f>
        <v>0.32999999999999996</v>
      </c>
      <c r="BP298" t="str">
        <f t="shared" si="670"/>
        <v>-LT-Total</v>
      </c>
    </row>
    <row r="299" spans="1:68" hidden="1" x14ac:dyDescent="0.25">
      <c r="A299" t="str">
        <f t="shared" si="668"/>
        <v>freight-LT-CNG</v>
      </c>
      <c r="B299" s="1">
        <v>265</v>
      </c>
      <c r="C299" t="s">
        <v>50</v>
      </c>
      <c r="D299" t="s">
        <v>36</v>
      </c>
      <c r="E299" t="s">
        <v>33</v>
      </c>
      <c r="F299" t="s">
        <v>45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K299">
        <f t="shared" si="687"/>
        <v>0</v>
      </c>
      <c r="BL299">
        <f t="shared" si="674"/>
        <v>0</v>
      </c>
      <c r="BM299">
        <f t="shared" si="675"/>
        <v>0</v>
      </c>
      <c r="BN299">
        <f t="shared" si="676"/>
        <v>4.1000000000000002E-2</v>
      </c>
      <c r="BO299">
        <f>INDEX($M$7:$M$30,MATCH(BP299,$H$7:$H$30,0))</f>
        <v>0.56000000000000005</v>
      </c>
      <c r="BP299" t="str">
        <f t="shared" si="670"/>
        <v>-LT-Total</v>
      </c>
    </row>
    <row r="300" spans="1:68" hidden="1" x14ac:dyDescent="0.25">
      <c r="A300" t="str">
        <f t="shared" si="668"/>
        <v>freight-LT-D</v>
      </c>
      <c r="B300" s="1">
        <v>266</v>
      </c>
      <c r="C300" t="s">
        <v>50</v>
      </c>
      <c r="D300" t="s">
        <v>36</v>
      </c>
      <c r="E300" t="s">
        <v>33</v>
      </c>
      <c r="F300" t="s">
        <v>46</v>
      </c>
      <c r="G300">
        <v>0.30729210424287512</v>
      </c>
      <c r="H300">
        <v>0.30474375997505659</v>
      </c>
      <c r="I300">
        <v>0.30224363540352978</v>
      </c>
      <c r="J300">
        <v>0.29979037473786652</v>
      </c>
      <c r="K300">
        <v>0.30015520196132017</v>
      </c>
      <c r="L300">
        <v>0.30051975207677228</v>
      </c>
      <c r="M300">
        <f t="shared" ref="M300:Y300" si="693">($K300*(($BL300/($K300))^((M$33-$K$33)/($BL$33-$K$33))))</f>
        <v>0.29836545081269089</v>
      </c>
      <c r="N300">
        <f t="shared" si="693"/>
        <v>0.29747458116549691</v>
      </c>
      <c r="O300">
        <f t="shared" si="693"/>
        <v>0.29658637150700518</v>
      </c>
      <c r="P300">
        <f t="shared" si="693"/>
        <v>0.29570081389493147</v>
      </c>
      <c r="Q300">
        <f t="shared" si="693"/>
        <v>0.29481790041070594</v>
      </c>
      <c r="R300">
        <f t="shared" si="693"/>
        <v>0.29393762315940236</v>
      </c>
      <c r="S300">
        <f t="shared" si="693"/>
        <v>0.29305997426966734</v>
      </c>
      <c r="T300">
        <f t="shared" si="693"/>
        <v>0.29218494589365002</v>
      </c>
      <c r="U300">
        <f t="shared" si="693"/>
        <v>0.2913125302069321</v>
      </c>
      <c r="V300">
        <f t="shared" si="693"/>
        <v>0.29044271940845745</v>
      </c>
      <c r="W300">
        <f t="shared" si="693"/>
        <v>0.28957550572046276</v>
      </c>
      <c r="X300">
        <f t="shared" si="693"/>
        <v>0.28871088138840778</v>
      </c>
      <c r="Y300">
        <f t="shared" si="693"/>
        <v>0.28784883868090605</v>
      </c>
      <c r="Z300">
        <f t="shared" ref="Z300:AN300" si="694">($Y300*(($BM300/($Y300))^((Z$33-$Y$33)/($BM$33-$Y$33))))</f>
        <v>0.2725176655885021</v>
      </c>
      <c r="AA300">
        <f t="shared" si="694"/>
        <v>0.25800304909388178</v>
      </c>
      <c r="AB300">
        <f t="shared" si="694"/>
        <v>0.24426149841696163</v>
      </c>
      <c r="AC300">
        <f t="shared" si="694"/>
        <v>0.2312518391485715</v>
      </c>
      <c r="AD300">
        <f t="shared" si="694"/>
        <v>0.21893508987777208</v>
      </c>
      <c r="AE300">
        <f t="shared" si="694"/>
        <v>0.2072743453901488</v>
      </c>
      <c r="AF300">
        <f t="shared" si="694"/>
        <v>0.19623466608710396</v>
      </c>
      <c r="AG300">
        <f t="shared" si="694"/>
        <v>0.18578297329480978</v>
      </c>
      <c r="AH300">
        <f t="shared" si="694"/>
        <v>0.17588795014913147</v>
      </c>
      <c r="AI300">
        <f t="shared" si="694"/>
        <v>0.16651994775953796</v>
      </c>
      <c r="AJ300">
        <f t="shared" si="694"/>
        <v>0.15765089637083463</v>
      </c>
      <c r="AK300">
        <f t="shared" si="694"/>
        <v>0.1492542212565284</v>
      </c>
      <c r="AL300">
        <f t="shared" si="694"/>
        <v>0.14130476309181295</v>
      </c>
      <c r="AM300">
        <f t="shared" si="694"/>
        <v>0.13377870256758329</v>
      </c>
      <c r="AN300">
        <f t="shared" si="694"/>
        <v>0.12665348901959864</v>
      </c>
      <c r="AO300">
        <f t="shared" ref="AO300:BH300" si="695">AN300</f>
        <v>0.12665348901959864</v>
      </c>
      <c r="AP300">
        <f t="shared" si="695"/>
        <v>0.12665348901959864</v>
      </c>
      <c r="AQ300">
        <f t="shared" si="695"/>
        <v>0.12665348901959864</v>
      </c>
      <c r="AR300">
        <f t="shared" si="695"/>
        <v>0.12665348901959864</v>
      </c>
      <c r="AS300">
        <f t="shared" si="695"/>
        <v>0.12665348901959864</v>
      </c>
      <c r="AT300">
        <f t="shared" si="695"/>
        <v>0.12665348901959864</v>
      </c>
      <c r="AU300">
        <f t="shared" si="695"/>
        <v>0.12665348901959864</v>
      </c>
      <c r="AV300">
        <f t="shared" si="695"/>
        <v>0.12665348901959864</v>
      </c>
      <c r="AW300">
        <f t="shared" si="695"/>
        <v>0.12665348901959864</v>
      </c>
      <c r="AX300">
        <f t="shared" si="695"/>
        <v>0.12665348901959864</v>
      </c>
      <c r="AY300">
        <f t="shared" si="695"/>
        <v>0.12665348901959864</v>
      </c>
      <c r="AZ300">
        <f t="shared" si="695"/>
        <v>0.12665348901959864</v>
      </c>
      <c r="BA300">
        <f t="shared" si="695"/>
        <v>0.12665348901959864</v>
      </c>
      <c r="BB300">
        <f t="shared" si="695"/>
        <v>0.12665348901959864</v>
      </c>
      <c r="BC300">
        <f t="shared" si="695"/>
        <v>0.12665348901959864</v>
      </c>
      <c r="BD300">
        <f t="shared" si="695"/>
        <v>0.12665348901959864</v>
      </c>
      <c r="BE300">
        <f t="shared" si="695"/>
        <v>0.12665348901959864</v>
      </c>
      <c r="BF300">
        <f t="shared" si="695"/>
        <v>0.12665348901959864</v>
      </c>
      <c r="BG300">
        <f t="shared" si="695"/>
        <v>0.12665348901959864</v>
      </c>
      <c r="BH300">
        <f t="shared" si="695"/>
        <v>0.12665348901959864</v>
      </c>
      <c r="BK300">
        <f t="shared" si="687"/>
        <v>0.30015520196132017</v>
      </c>
      <c r="BL300">
        <f t="shared" si="674"/>
        <v>0.28784883868090605</v>
      </c>
      <c r="BM300">
        <f t="shared" si="675"/>
        <v>0.12665348901959864</v>
      </c>
      <c r="BN300">
        <f t="shared" si="676"/>
        <v>4.1000000000000002E-2</v>
      </c>
      <c r="BO300">
        <f>INDEX($M$7:$M$30,MATCH(BP300,$H$7:$H$30,0))</f>
        <v>0.56000000000000005</v>
      </c>
      <c r="BP300" t="str">
        <f t="shared" si="670"/>
        <v>-LT-Total</v>
      </c>
    </row>
    <row r="301" spans="1:68" hidden="1" x14ac:dyDescent="0.25">
      <c r="A301" t="str">
        <f t="shared" si="668"/>
        <v>freight-LT-FCEV</v>
      </c>
      <c r="B301" s="1">
        <v>267</v>
      </c>
      <c r="C301" t="s">
        <v>50</v>
      </c>
      <c r="D301" t="s">
        <v>36</v>
      </c>
      <c r="E301" t="s">
        <v>33</v>
      </c>
      <c r="F301" t="s">
        <v>30</v>
      </c>
      <c r="G301">
        <v>0</v>
      </c>
      <c r="H301">
        <f>IF(G301=0,0.0000001,$G301)*((INDEX($N$7:$N$29,MATCH($A301,$H$7:$H$29,0))/($G301+0.00001))^((H$33-$G$33)/($Y$33-$G$33)))</f>
        <v>1.2915496650148837E-7</v>
      </c>
      <c r="I301">
        <f>IF(H301=0,0.0000001,$G301)*((INDEX($N$7:$N$29,MATCH($A301,$H$7:$H$29,0))/($G301+0.00001))^((I$33-$G$33)/($Y$33-$G$33)))</f>
        <v>0</v>
      </c>
      <c r="J301">
        <f>IF(I301=0,0.0000001,$G301)*((INDEX($N$7:$N$29,MATCH($A301,$H$7:$H$29,0))/($G301+0.00001))^((J$33-$G$33)/($Y$33-$G$33)))</f>
        <v>2.1544346900318838E-7</v>
      </c>
      <c r="K301">
        <f>IF(J301=0,0.0000001,$G301)*((INDEX($N$7:$N$29,MATCH($A301,$H$7:$H$29,0))/($G301+0.00001))^((K$33-$G$33)/($Y$33-$G$33)))</f>
        <v>0</v>
      </c>
      <c r="L301">
        <f t="shared" ref="L301:Y301" si="696">IF(K301=0,0.0000001,K301)*((INDEX($N$7:$N$29,MATCH($A301,$H$7:$H$28,0))/IF(K301=0,0.0000001,K301))^((L$33-$K$33)/($Y$33-$K$33)))</f>
        <v>1.93069772888325E-7</v>
      </c>
      <c r="M301">
        <f t="shared" si="696"/>
        <v>6.5512855685955084E-7</v>
      </c>
      <c r="N301">
        <f t="shared" si="696"/>
        <v>3.1516811486658755E-6</v>
      </c>
      <c r="O301">
        <f t="shared" si="696"/>
        <v>1.6339715159504212E-5</v>
      </c>
      <c r="P301">
        <f t="shared" si="696"/>
        <v>7.1018492993558591E-5</v>
      </c>
      <c r="Q301">
        <f t="shared" si="696"/>
        <v>2.2061794245877724E-4</v>
      </c>
      <c r="R301">
        <f t="shared" si="696"/>
        <v>4.6969984294097572E-4</v>
      </c>
      <c r="S301">
        <f t="shared" si="696"/>
        <v>7.2335519763494136E-4</v>
      </c>
      <c r="T301">
        <f t="shared" si="696"/>
        <v>8.9077584299261604E-4</v>
      </c>
      <c r="U301">
        <f t="shared" si="696"/>
        <v>9.6749364962123467E-4</v>
      </c>
      <c r="V301">
        <f t="shared" si="696"/>
        <v>9.9294363861607998E-4</v>
      </c>
      <c r="W301">
        <f t="shared" si="696"/>
        <v>9.9898888648544725E-4</v>
      </c>
      <c r="X301">
        <f t="shared" si="696"/>
        <v>9.9992774367956699E-4</v>
      </c>
      <c r="Y301">
        <f t="shared" si="696"/>
        <v>1E-3</v>
      </c>
      <c r="Z301">
        <f t="shared" ref="Z301:AN301" si="697">IF(Y301=0,0.0000001,$Y301)*((INDEX($O$7:$O$29,MATCH($A301,$H$7:$H$28,0))/IF(Y301=0,0.0000001,$Y301))^((Z$33-$Y$33)/($AN$33-$Y$33)))</f>
        <v>1.2545117989873635E-3</v>
      </c>
      <c r="AA301">
        <f t="shared" si="697"/>
        <v>1.5737998537985111E-3</v>
      </c>
      <c r="AB301">
        <f t="shared" si="697"/>
        <v>1.97435048583482E-3</v>
      </c>
      <c r="AC301">
        <f t="shared" si="697"/>
        <v>2.4768459798162148E-3</v>
      </c>
      <c r="AD301">
        <f t="shared" si="697"/>
        <v>3.1072325059538588E-3</v>
      </c>
      <c r="AE301">
        <f t="shared" si="697"/>
        <v>3.8980598409161893E-3</v>
      </c>
      <c r="AF301">
        <f t="shared" si="697"/>
        <v>4.8901620635881651E-3</v>
      </c>
      <c r="AG301">
        <f t="shared" si="697"/>
        <v>6.1347660077317456E-3</v>
      </c>
      <c r="AH301">
        <f t="shared" si="697"/>
        <v>7.6961363407260786E-3</v>
      </c>
      <c r="AI301">
        <f t="shared" si="697"/>
        <v>9.6548938460562974E-3</v>
      </c>
      <c r="AJ301">
        <f t="shared" si="697"/>
        <v>1.2112178247848108E-2</v>
      </c>
      <c r="AK301">
        <f t="shared" si="697"/>
        <v>1.5194870523363546E-2</v>
      </c>
      <c r="AL301">
        <f t="shared" si="697"/>
        <v>1.9062144355644871E-2</v>
      </c>
      <c r="AM301">
        <f t="shared" si="697"/>
        <v>2.3913685008156861E-2</v>
      </c>
      <c r="AN301">
        <f t="shared" si="697"/>
        <v>0.03</v>
      </c>
      <c r="AO301">
        <f t="shared" ref="AO301:BH301" si="698">AN301</f>
        <v>0.03</v>
      </c>
      <c r="AP301">
        <f t="shared" si="698"/>
        <v>0.03</v>
      </c>
      <c r="AQ301">
        <f t="shared" si="698"/>
        <v>0.03</v>
      </c>
      <c r="AR301">
        <f t="shared" si="698"/>
        <v>0.03</v>
      </c>
      <c r="AS301">
        <f t="shared" si="698"/>
        <v>0.03</v>
      </c>
      <c r="AT301">
        <f t="shared" si="698"/>
        <v>0.03</v>
      </c>
      <c r="AU301">
        <f t="shared" si="698"/>
        <v>0.03</v>
      </c>
      <c r="AV301">
        <f t="shared" si="698"/>
        <v>0.03</v>
      </c>
      <c r="AW301">
        <f t="shared" si="698"/>
        <v>0.03</v>
      </c>
      <c r="AX301">
        <f t="shared" si="698"/>
        <v>0.03</v>
      </c>
      <c r="AY301">
        <f t="shared" si="698"/>
        <v>0.03</v>
      </c>
      <c r="AZ301">
        <f t="shared" si="698"/>
        <v>0.03</v>
      </c>
      <c r="BA301">
        <f t="shared" si="698"/>
        <v>0.03</v>
      </c>
      <c r="BB301">
        <f t="shared" si="698"/>
        <v>0.03</v>
      </c>
      <c r="BC301">
        <f t="shared" si="698"/>
        <v>0.03</v>
      </c>
      <c r="BD301">
        <f t="shared" si="698"/>
        <v>0.03</v>
      </c>
      <c r="BE301">
        <f t="shared" si="698"/>
        <v>0.03</v>
      </c>
      <c r="BF301">
        <f t="shared" si="698"/>
        <v>0.03</v>
      </c>
      <c r="BG301">
        <f t="shared" si="698"/>
        <v>0.03</v>
      </c>
      <c r="BH301">
        <f t="shared" si="698"/>
        <v>0.03</v>
      </c>
      <c r="BK301">
        <f>G301</f>
        <v>0</v>
      </c>
      <c r="BL301">
        <f t="shared" si="674"/>
        <v>0</v>
      </c>
      <c r="BM301">
        <f t="shared" si="675"/>
        <v>0</v>
      </c>
      <c r="BN301">
        <f t="shared" si="676"/>
        <v>4.1000000000000002E-2</v>
      </c>
      <c r="BO301">
        <f>INDEX($O$7:$O$30,MATCH(BP301,$H$7:$H$30,0))</f>
        <v>0.32999999999999996</v>
      </c>
      <c r="BP301" t="str">
        <f t="shared" si="670"/>
        <v>-LT-Total</v>
      </c>
    </row>
    <row r="302" spans="1:68" hidden="1" x14ac:dyDescent="0.25">
      <c r="A302" t="str">
        <f t="shared" si="668"/>
        <v>freight-LT-G</v>
      </c>
      <c r="B302" s="1">
        <v>268</v>
      </c>
      <c r="C302" t="s">
        <v>50</v>
      </c>
      <c r="D302" t="s">
        <v>36</v>
      </c>
      <c r="E302" t="s">
        <v>33</v>
      </c>
      <c r="F302" t="s">
        <v>47</v>
      </c>
      <c r="G302">
        <v>0.67344484321051523</v>
      </c>
      <c r="H302">
        <v>0.66748347918763207</v>
      </c>
      <c r="I302">
        <v>0.66163491592181178</v>
      </c>
      <c r="J302">
        <v>0.65589598180065456</v>
      </c>
      <c r="K302">
        <v>0.65255623992203859</v>
      </c>
      <c r="L302">
        <v>0.64921903477625786</v>
      </c>
      <c r="M302">
        <f t="shared" ref="M302:Y304" si="699">($K302*(($BL302/($K302))^((M$33-$K$33)/($BL$33-$K$33))))</f>
        <v>0.64866520864117416</v>
      </c>
      <c r="N302">
        <f t="shared" si="699"/>
        <v>0.64672840213762239</v>
      </c>
      <c r="O302">
        <f t="shared" si="699"/>
        <v>0.64479737861638919</v>
      </c>
      <c r="P302">
        <f t="shared" si="699"/>
        <v>0.64287212081045042</v>
      </c>
      <c r="Q302">
        <f t="shared" si="699"/>
        <v>0.64095261150433847</v>
      </c>
      <c r="R302">
        <f t="shared" si="699"/>
        <v>0.63903883353398838</v>
      </c>
      <c r="S302">
        <f t="shared" si="699"/>
        <v>0.63713076978658389</v>
      </c>
      <c r="T302">
        <f t="shared" si="699"/>
        <v>0.6352284032004053</v>
      </c>
      <c r="U302">
        <f t="shared" si="699"/>
        <v>0.63333171676467581</v>
      </c>
      <c r="V302">
        <f t="shared" si="699"/>
        <v>0.63144069351941035</v>
      </c>
      <c r="W302">
        <f t="shared" si="699"/>
        <v>0.62955531655526342</v>
      </c>
      <c r="X302">
        <f t="shared" si="699"/>
        <v>0.62767556901337818</v>
      </c>
      <c r="Y302">
        <f t="shared" si="699"/>
        <v>0.62580143408523503</v>
      </c>
      <c r="Z302">
        <f t="shared" ref="Z302:AN304" si="700">($Y302*(($BM302/($Y302))^((Z$33-$Y$33)/($BM$33-$Y$33))))</f>
        <v>0.59247050194945861</v>
      </c>
      <c r="AA302">
        <f t="shared" si="700"/>
        <v>0.56091481508563279</v>
      </c>
      <c r="AB302">
        <f t="shared" si="700"/>
        <v>0.53103982180937181</v>
      </c>
      <c r="AC302">
        <f t="shared" si="700"/>
        <v>0.50275600637197826</v>
      </c>
      <c r="AD302">
        <f t="shared" si="700"/>
        <v>0.47597862074049052</v>
      </c>
      <c r="AE302">
        <f t="shared" si="700"/>
        <v>0.45062743066344607</v>
      </c>
      <c r="AF302">
        <f t="shared" si="700"/>
        <v>0.42662647526148556</v>
      </c>
      <c r="AG302">
        <f t="shared" si="700"/>
        <v>0.40390383942244829</v>
      </c>
      <c r="AH302">
        <f t="shared" si="700"/>
        <v>0.38239143831897693</v>
      </c>
      <c r="AI302">
        <f t="shared" si="700"/>
        <v>0.36202481340297227</v>
      </c>
      <c r="AJ302">
        <f t="shared" si="700"/>
        <v>0.3427429392656271</v>
      </c>
      <c r="AK302">
        <f t="shared" si="700"/>
        <v>0.32448804078432508</v>
      </c>
      <c r="AL302">
        <f t="shared" si="700"/>
        <v>0.3072054200085147</v>
      </c>
      <c r="AM302">
        <f t="shared" si="700"/>
        <v>0.29084329226584821</v>
      </c>
      <c r="AN302">
        <f t="shared" si="700"/>
        <v>0.2753526309975034</v>
      </c>
      <c r="AO302">
        <f t="shared" ref="AO302:BH302" si="701">AN302</f>
        <v>0.2753526309975034</v>
      </c>
      <c r="AP302">
        <f t="shared" si="701"/>
        <v>0.2753526309975034</v>
      </c>
      <c r="AQ302">
        <f t="shared" si="701"/>
        <v>0.2753526309975034</v>
      </c>
      <c r="AR302">
        <f t="shared" si="701"/>
        <v>0.2753526309975034</v>
      </c>
      <c r="AS302">
        <f t="shared" si="701"/>
        <v>0.2753526309975034</v>
      </c>
      <c r="AT302">
        <f t="shared" si="701"/>
        <v>0.2753526309975034</v>
      </c>
      <c r="AU302">
        <f t="shared" si="701"/>
        <v>0.2753526309975034</v>
      </c>
      <c r="AV302">
        <f t="shared" si="701"/>
        <v>0.2753526309975034</v>
      </c>
      <c r="AW302">
        <f t="shared" si="701"/>
        <v>0.2753526309975034</v>
      </c>
      <c r="AX302">
        <f t="shared" si="701"/>
        <v>0.2753526309975034</v>
      </c>
      <c r="AY302">
        <f t="shared" si="701"/>
        <v>0.2753526309975034</v>
      </c>
      <c r="AZ302">
        <f t="shared" si="701"/>
        <v>0.2753526309975034</v>
      </c>
      <c r="BA302">
        <f t="shared" si="701"/>
        <v>0.2753526309975034</v>
      </c>
      <c r="BB302">
        <f t="shared" si="701"/>
        <v>0.2753526309975034</v>
      </c>
      <c r="BC302">
        <f t="shared" si="701"/>
        <v>0.2753526309975034</v>
      </c>
      <c r="BD302">
        <f t="shared" si="701"/>
        <v>0.2753526309975034</v>
      </c>
      <c r="BE302">
        <f t="shared" si="701"/>
        <v>0.2753526309975034</v>
      </c>
      <c r="BF302">
        <f t="shared" si="701"/>
        <v>0.2753526309975034</v>
      </c>
      <c r="BG302">
        <f t="shared" si="701"/>
        <v>0.2753526309975034</v>
      </c>
      <c r="BH302">
        <f t="shared" si="701"/>
        <v>0.2753526309975034</v>
      </c>
      <c r="BK302">
        <f t="shared" ref="BK302:BK309" si="702">K302</f>
        <v>0.65255623992203859</v>
      </c>
      <c r="BL302">
        <f t="shared" si="674"/>
        <v>0.62580143408523503</v>
      </c>
      <c r="BM302">
        <f t="shared" si="675"/>
        <v>0.2753526309975034</v>
      </c>
      <c r="BN302">
        <f t="shared" si="676"/>
        <v>4.1000000000000002E-2</v>
      </c>
      <c r="BO302">
        <f>INDEX($M$7:$M$30,MATCH(BP302,$H$7:$H$30,0))</f>
        <v>0.56000000000000005</v>
      </c>
      <c r="BP302" t="str">
        <f t="shared" si="670"/>
        <v>-LT-Total</v>
      </c>
    </row>
    <row r="303" spans="1:68" hidden="1" x14ac:dyDescent="0.25">
      <c r="A303" t="str">
        <f t="shared" si="668"/>
        <v>freight-LT-LPG</v>
      </c>
      <c r="B303" s="1">
        <v>269</v>
      </c>
      <c r="C303" t="s">
        <v>50</v>
      </c>
      <c r="D303" t="s">
        <v>36</v>
      </c>
      <c r="E303" t="s">
        <v>33</v>
      </c>
      <c r="F303" t="s">
        <v>48</v>
      </c>
      <c r="G303">
        <v>1.2159294754180839E-3</v>
      </c>
      <c r="H303">
        <v>1.025898564876254E-3</v>
      </c>
      <c r="I303">
        <v>8.3946341370964893E-4</v>
      </c>
      <c r="J303">
        <v>6.5652292015870649E-4</v>
      </c>
      <c r="K303">
        <v>6.343977082605807E-4</v>
      </c>
      <c r="L303">
        <v>6.1228930177842887E-4</v>
      </c>
      <c r="M303">
        <f t="shared" si="699"/>
        <v>6.3061495180782574E-4</v>
      </c>
      <c r="N303">
        <f t="shared" si="699"/>
        <v>6.2873204037118969E-4</v>
      </c>
      <c r="O303">
        <f t="shared" si="699"/>
        <v>6.2685475099515987E-4</v>
      </c>
      <c r="P303">
        <f t="shared" si="699"/>
        <v>6.2498306689319754E-4</v>
      </c>
      <c r="Q303">
        <f t="shared" si="699"/>
        <v>6.2311697132888609E-4</v>
      </c>
      <c r="R303">
        <f t="shared" si="699"/>
        <v>6.2125644761578086E-4</v>
      </c>
      <c r="S303">
        <f t="shared" si="699"/>
        <v>6.194014791172603E-4</v>
      </c>
      <c r="T303">
        <f t="shared" si="699"/>
        <v>6.1755204924637678E-4</v>
      </c>
      <c r="U303">
        <f t="shared" si="699"/>
        <v>6.157081414657088E-4</v>
      </c>
      <c r="V303">
        <f t="shared" si="699"/>
        <v>6.1386973928721268E-4</v>
      </c>
      <c r="W303">
        <f t="shared" si="699"/>
        <v>6.1203682627207555E-4</v>
      </c>
      <c r="X303">
        <f t="shared" si="699"/>
        <v>6.1020938603056777E-4</v>
      </c>
      <c r="Y303">
        <f t="shared" si="699"/>
        <v>6.083874022218969E-4</v>
      </c>
      <c r="Z303">
        <f t="shared" si="700"/>
        <v>5.7598396223080628E-4</v>
      </c>
      <c r="AA303">
        <f t="shared" si="700"/>
        <v>5.4530636817180019E-4</v>
      </c>
      <c r="AB303">
        <f t="shared" si="700"/>
        <v>5.1626269942836058E-4</v>
      </c>
      <c r="AC303">
        <f t="shared" si="700"/>
        <v>4.8876593118583889E-4</v>
      </c>
      <c r="AD303">
        <f t="shared" si="700"/>
        <v>4.6273367367519869E-4</v>
      </c>
      <c r="AE303">
        <f t="shared" si="700"/>
        <v>4.3808792530494815E-4</v>
      </c>
      <c r="AF303">
        <f t="shared" si="700"/>
        <v>4.14754838941561E-4</v>
      </c>
      <c r="AG303">
        <f t="shared" si="700"/>
        <v>3.9266450063808056E-4</v>
      </c>
      <c r="AH303">
        <f t="shared" si="700"/>
        <v>3.7175072014790383E-4</v>
      </c>
      <c r="AI303">
        <f t="shared" si="700"/>
        <v>3.5195083259605109E-4</v>
      </c>
      <c r="AJ303">
        <f t="shared" si="700"/>
        <v>3.3320551071366108E-4</v>
      </c>
      <c r="AK303">
        <f t="shared" si="700"/>
        <v>3.1545858707310076E-4</v>
      </c>
      <c r="AL303">
        <f t="shared" si="700"/>
        <v>2.9865688579104626E-4</v>
      </c>
      <c r="AM303">
        <f t="shared" si="700"/>
        <v>2.8275006319525802E-4</v>
      </c>
      <c r="AN303">
        <f t="shared" si="700"/>
        <v>2.6769045697763461E-4</v>
      </c>
      <c r="AO303">
        <f t="shared" ref="AO303:BH303" si="703">AN303</f>
        <v>2.6769045697763461E-4</v>
      </c>
      <c r="AP303">
        <f t="shared" si="703"/>
        <v>2.6769045697763461E-4</v>
      </c>
      <c r="AQ303">
        <f t="shared" si="703"/>
        <v>2.6769045697763461E-4</v>
      </c>
      <c r="AR303">
        <f t="shared" si="703"/>
        <v>2.6769045697763461E-4</v>
      </c>
      <c r="AS303">
        <f t="shared" si="703"/>
        <v>2.6769045697763461E-4</v>
      </c>
      <c r="AT303">
        <f t="shared" si="703"/>
        <v>2.6769045697763461E-4</v>
      </c>
      <c r="AU303">
        <f t="shared" si="703"/>
        <v>2.6769045697763461E-4</v>
      </c>
      <c r="AV303">
        <f t="shared" si="703"/>
        <v>2.6769045697763461E-4</v>
      </c>
      <c r="AW303">
        <f t="shared" si="703"/>
        <v>2.6769045697763461E-4</v>
      </c>
      <c r="AX303">
        <f t="shared" si="703"/>
        <v>2.6769045697763461E-4</v>
      </c>
      <c r="AY303">
        <f t="shared" si="703"/>
        <v>2.6769045697763461E-4</v>
      </c>
      <c r="AZ303">
        <f t="shared" si="703"/>
        <v>2.6769045697763461E-4</v>
      </c>
      <c r="BA303">
        <f t="shared" si="703"/>
        <v>2.6769045697763461E-4</v>
      </c>
      <c r="BB303">
        <f t="shared" si="703"/>
        <v>2.6769045697763461E-4</v>
      </c>
      <c r="BC303">
        <f t="shared" si="703"/>
        <v>2.6769045697763461E-4</v>
      </c>
      <c r="BD303">
        <f t="shared" si="703"/>
        <v>2.6769045697763461E-4</v>
      </c>
      <c r="BE303">
        <f t="shared" si="703"/>
        <v>2.6769045697763461E-4</v>
      </c>
      <c r="BF303">
        <f t="shared" si="703"/>
        <v>2.6769045697763461E-4</v>
      </c>
      <c r="BG303">
        <f t="shared" si="703"/>
        <v>2.6769045697763461E-4</v>
      </c>
      <c r="BH303">
        <f t="shared" si="703"/>
        <v>2.6769045697763461E-4</v>
      </c>
      <c r="BK303">
        <f t="shared" si="702"/>
        <v>6.343977082605807E-4</v>
      </c>
      <c r="BL303">
        <f t="shared" si="674"/>
        <v>6.083874022218969E-4</v>
      </c>
      <c r="BM303">
        <f t="shared" si="675"/>
        <v>2.6769045697763461E-4</v>
      </c>
      <c r="BN303">
        <f t="shared" si="676"/>
        <v>4.1000000000000002E-2</v>
      </c>
      <c r="BO303">
        <f>INDEX($M$7:$M$30,MATCH(BP303,$H$7:$H$30,0))</f>
        <v>0.56000000000000005</v>
      </c>
      <c r="BP303" t="str">
        <f t="shared" si="670"/>
        <v>-LT-Total</v>
      </c>
    </row>
    <row r="304" spans="1:68" hidden="1" x14ac:dyDescent="0.25">
      <c r="A304" t="str">
        <f t="shared" si="668"/>
        <v>freight-LT-PHEVG</v>
      </c>
      <c r="B304" s="1">
        <v>270</v>
      </c>
      <c r="C304" t="s">
        <v>50</v>
      </c>
      <c r="D304" t="s">
        <v>36</v>
      </c>
      <c r="E304" t="s">
        <v>33</v>
      </c>
      <c r="F304" t="s">
        <v>31</v>
      </c>
      <c r="G304">
        <v>9.6076803265539891E-3</v>
      </c>
      <c r="H304">
        <v>1.42716107409752E-2</v>
      </c>
      <c r="I304">
        <v>1.8847290399426071E-2</v>
      </c>
      <c r="J304">
        <v>2.3337200643336921E-2</v>
      </c>
      <c r="K304">
        <v>2.4729344501441149E-2</v>
      </c>
      <c r="L304">
        <v>2.6120430943384131E-2</v>
      </c>
      <c r="M304">
        <f t="shared" si="699"/>
        <v>2.4581889543349146E-2</v>
      </c>
      <c r="N304">
        <f t="shared" si="699"/>
        <v>2.4508492106731752E-2</v>
      </c>
      <c r="O304">
        <f t="shared" si="699"/>
        <v>2.4435313822661297E-2</v>
      </c>
      <c r="P304">
        <f t="shared" si="699"/>
        <v>2.4362354036784703E-2</v>
      </c>
      <c r="Q304">
        <f t="shared" si="699"/>
        <v>2.4289612096702669E-2</v>
      </c>
      <c r="R304">
        <f t="shared" si="699"/>
        <v>2.4217087351963869E-2</v>
      </c>
      <c r="S304">
        <f t="shared" si="699"/>
        <v>2.41447791540591E-2</v>
      </c>
      <c r="T304">
        <f t="shared" si="699"/>
        <v>2.4072686856415507E-2</v>
      </c>
      <c r="U304">
        <f t="shared" si="699"/>
        <v>2.4000809814390796E-2</v>
      </c>
      <c r="V304">
        <f t="shared" si="699"/>
        <v>2.3929147385267462E-2</v>
      </c>
      <c r="W304">
        <f t="shared" si="699"/>
        <v>2.3857698928247052E-2</v>
      </c>
      <c r="X304">
        <f t="shared" si="699"/>
        <v>2.3786463804444428E-2</v>
      </c>
      <c r="Y304">
        <f t="shared" si="699"/>
        <v>2.3715441376882061E-2</v>
      </c>
      <c r="Z304">
        <f t="shared" si="700"/>
        <v>2.2452328632088989E-2</v>
      </c>
      <c r="AA304">
        <f t="shared" si="700"/>
        <v>2.125649078134929E-2</v>
      </c>
      <c r="AB304">
        <f t="shared" si="700"/>
        <v>2.0124344683420385E-2</v>
      </c>
      <c r="AC304">
        <f t="shared" si="700"/>
        <v>1.9052498039443696E-2</v>
      </c>
      <c r="AD304">
        <f t="shared" si="700"/>
        <v>1.8037739228451234E-2</v>
      </c>
      <c r="AE304">
        <f t="shared" si="700"/>
        <v>1.7077027684245252E-2</v>
      </c>
      <c r="AF304">
        <f t="shared" si="700"/>
        <v>1.6167484784816822E-2</v>
      </c>
      <c r="AG304">
        <f t="shared" si="700"/>
        <v>1.5306385227004797E-2</v>
      </c>
      <c r="AH304">
        <f t="shared" si="700"/>
        <v>1.4491148860550798E-2</v>
      </c>
      <c r="AI304">
        <f t="shared" si="700"/>
        <v>1.3719332957082178E-2</v>
      </c>
      <c r="AJ304">
        <f t="shared" si="700"/>
        <v>1.298862489085818E-2</v>
      </c>
      <c r="AK304">
        <f t="shared" si="700"/>
        <v>1.2296835209348296E-2</v>
      </c>
      <c r="AL304">
        <f t="shared" si="700"/>
        <v>1.1641891072879938E-2</v>
      </c>
      <c r="AM304">
        <f t="shared" si="700"/>
        <v>1.1021830043698258E-2</v>
      </c>
      <c r="AN304">
        <f t="shared" si="700"/>
        <v>1.0434794205828105E-2</v>
      </c>
      <c r="AO304">
        <f t="shared" ref="AO304:BH304" si="704">AN304</f>
        <v>1.0434794205828105E-2</v>
      </c>
      <c r="AP304">
        <f t="shared" si="704"/>
        <v>1.0434794205828105E-2</v>
      </c>
      <c r="AQ304">
        <f t="shared" si="704"/>
        <v>1.0434794205828105E-2</v>
      </c>
      <c r="AR304">
        <f t="shared" si="704"/>
        <v>1.0434794205828105E-2</v>
      </c>
      <c r="AS304">
        <f t="shared" si="704"/>
        <v>1.0434794205828105E-2</v>
      </c>
      <c r="AT304">
        <f t="shared" si="704"/>
        <v>1.0434794205828105E-2</v>
      </c>
      <c r="AU304">
        <f t="shared" si="704"/>
        <v>1.0434794205828105E-2</v>
      </c>
      <c r="AV304">
        <f t="shared" si="704"/>
        <v>1.0434794205828105E-2</v>
      </c>
      <c r="AW304">
        <f t="shared" si="704"/>
        <v>1.0434794205828105E-2</v>
      </c>
      <c r="AX304">
        <f t="shared" si="704"/>
        <v>1.0434794205828105E-2</v>
      </c>
      <c r="AY304">
        <f t="shared" si="704"/>
        <v>1.0434794205828105E-2</v>
      </c>
      <c r="AZ304">
        <f t="shared" si="704"/>
        <v>1.0434794205828105E-2</v>
      </c>
      <c r="BA304">
        <f t="shared" si="704"/>
        <v>1.0434794205828105E-2</v>
      </c>
      <c r="BB304">
        <f t="shared" si="704"/>
        <v>1.0434794205828105E-2</v>
      </c>
      <c r="BC304">
        <f t="shared" si="704"/>
        <v>1.0434794205828105E-2</v>
      </c>
      <c r="BD304">
        <f t="shared" si="704"/>
        <v>1.0434794205828105E-2</v>
      </c>
      <c r="BE304">
        <f t="shared" si="704"/>
        <v>1.0434794205828105E-2</v>
      </c>
      <c r="BF304">
        <f t="shared" si="704"/>
        <v>1.0434794205828105E-2</v>
      </c>
      <c r="BG304">
        <f t="shared" si="704"/>
        <v>1.0434794205828105E-2</v>
      </c>
      <c r="BH304">
        <f t="shared" si="704"/>
        <v>1.0434794205828105E-2</v>
      </c>
      <c r="BK304">
        <f t="shared" si="702"/>
        <v>2.4729344501441149E-2</v>
      </c>
      <c r="BL304">
        <f t="shared" si="674"/>
        <v>2.3715441376882061E-2</v>
      </c>
      <c r="BM304">
        <f t="shared" si="675"/>
        <v>1.0434794205828105E-2</v>
      </c>
      <c r="BN304">
        <f t="shared" si="676"/>
        <v>4.1000000000000002E-2</v>
      </c>
      <c r="BO304">
        <f>INDEX($M$7:$M$30,MATCH(BP304,$H$7:$H$30,0))</f>
        <v>0.56000000000000005</v>
      </c>
      <c r="BP304" t="str">
        <f t="shared" si="670"/>
        <v>-LT-Total</v>
      </c>
    </row>
    <row r="305" spans="1:68" hidden="1" x14ac:dyDescent="0.25">
      <c r="A305" t="str">
        <f t="shared" si="668"/>
        <v>passenger-2W-BEV</v>
      </c>
      <c r="B305" s="1">
        <v>271</v>
      </c>
      <c r="C305" t="s">
        <v>50</v>
      </c>
      <c r="D305" t="s">
        <v>27</v>
      </c>
      <c r="E305" t="s">
        <v>35</v>
      </c>
      <c r="F305" t="s">
        <v>29</v>
      </c>
      <c r="G305">
        <v>1.1434982990376281E-2</v>
      </c>
      <c r="H305">
        <f>IF(G305=0,0.0000001,$G305)*((INDEX($N$7:$N$29,MATCH($A305,$H$7:$H$29,0))/($G305+0.00001))^((H$33-$G$33)/($Y$33-$G$33)))</f>
        <v>1.2898365554300096E-2</v>
      </c>
      <c r="I305">
        <f>IF(H305=0,0.0000001,$G305)*((INDEX($N$7:$N$29,MATCH($A305,$H$7:$H$29,0))/($G305+0.00001))^((I$33-$G$33)/($Y$33-$G$33)))</f>
        <v>1.454902330089786E-2</v>
      </c>
      <c r="J305">
        <f>IF(I305=0,0.0000001,$G305)*((INDEX($N$7:$N$29,MATCH($A305,$H$7:$H$29,0))/($G305+0.00001))^((J$33-$G$33)/($Y$33-$G$33)))</f>
        <v>1.6410922617982424E-2</v>
      </c>
      <c r="K305">
        <f>IF(J305=0,0.0000001,$G305)*((INDEX($N$7:$N$29,MATCH($A305,$H$7:$H$29,0))/($G305+0.00001))^((K$33-$G$33)/($Y$33-$G$33)))</f>
        <v>1.8511096972178658E-2</v>
      </c>
      <c r="L305">
        <f t="shared" ref="L305:Y305" si="705">IF(K305=0,0.0000001,K305)*((INDEX($N$7:$N$29,MATCH($A305,$H$7:$H$28,0))/IF(K305=0,0.0000001,K305))^((L$33-$K$33)/($Y$33-$K$33)))</f>
        <v>2.0881343157304388E-2</v>
      </c>
      <c r="M305">
        <f t="shared" si="705"/>
        <v>2.6117752230217332E-2</v>
      </c>
      <c r="N305">
        <f t="shared" si="705"/>
        <v>3.4823957702970247E-2</v>
      </c>
      <c r="O305">
        <f t="shared" si="705"/>
        <v>4.7072806345680784E-2</v>
      </c>
      <c r="P305">
        <f t="shared" si="705"/>
        <v>6.160811418401077E-2</v>
      </c>
      <c r="Q305">
        <f t="shared" si="705"/>
        <v>7.5821626138414588E-2</v>
      </c>
      <c r="R305">
        <f t="shared" si="705"/>
        <v>8.707561434662095E-2</v>
      </c>
      <c r="S305">
        <f t="shared" si="705"/>
        <v>9.424132366974361E-2</v>
      </c>
      <c r="T305">
        <f t="shared" si="705"/>
        <v>9.7904012640045626E-2</v>
      </c>
      <c r="U305">
        <f t="shared" si="705"/>
        <v>9.9396609182414164E-2</v>
      </c>
      <c r="V305">
        <f t="shared" si="705"/>
        <v>9.9870394365875859E-2</v>
      </c>
      <c r="W305">
        <f t="shared" si="705"/>
        <v>9.9981474616894536E-2</v>
      </c>
      <c r="X305">
        <f t="shared" si="705"/>
        <v>9.999867664452311E-2</v>
      </c>
      <c r="Y305">
        <f t="shared" si="705"/>
        <v>9.9999999999999992E-2</v>
      </c>
      <c r="Z305">
        <f t="shared" ref="Z305:AN305" si="706">IF(Y305=0,0.0000001,$Y305)*((INDEX($O$7:$O$29,MATCH($A305,$H$7:$H$28,0))/IF(Y305=0,0.0000001,$Y305))^((Z$33-$Y$33)/($AN$33-$Y$33)))</f>
        <v>0.11132635768448033</v>
      </c>
      <c r="AA305">
        <f t="shared" si="706"/>
        <v>0.12393557915292853</v>
      </c>
      <c r="AB305">
        <f t="shared" si="706"/>
        <v>0.13797296614612148</v>
      </c>
      <c r="AC305">
        <f t="shared" si="706"/>
        <v>0.15360027779971816</v>
      </c>
      <c r="AD305">
        <f t="shared" si="706"/>
        <v>0.17099759466766967</v>
      </c>
      <c r="AE305">
        <f t="shared" si="706"/>
        <v>0.19036539387158785</v>
      </c>
      <c r="AF305">
        <f t="shared" si="706"/>
        <v>0.21192685928895369</v>
      </c>
      <c r="AG305">
        <f t="shared" si="706"/>
        <v>0.23593045340150592</v>
      </c>
      <c r="AH305">
        <f t="shared" si="706"/>
        <v>0.26265278044037665</v>
      </c>
      <c r="AI305">
        <f t="shared" si="706"/>
        <v>0.29240177382128651</v>
      </c>
      <c r="AJ305">
        <f t="shared" si="706"/>
        <v>0.32552024460005063</v>
      </c>
      <c r="AK305">
        <f t="shared" si="706"/>
        <v>0.36238983183884776</v>
      </c>
      <c r="AL305">
        <f t="shared" si="706"/>
        <v>0.40343540040510234</v>
      </c>
      <c r="AM305">
        <f t="shared" si="706"/>
        <v>0.44912993688079977</v>
      </c>
      <c r="AN305">
        <f t="shared" si="706"/>
        <v>0.49999999999999994</v>
      </c>
      <c r="AO305">
        <f t="shared" ref="AO305:BH305" si="707">AN305</f>
        <v>0.49999999999999994</v>
      </c>
      <c r="AP305">
        <f t="shared" si="707"/>
        <v>0.49999999999999994</v>
      </c>
      <c r="AQ305">
        <f t="shared" si="707"/>
        <v>0.49999999999999994</v>
      </c>
      <c r="AR305">
        <f t="shared" si="707"/>
        <v>0.49999999999999994</v>
      </c>
      <c r="AS305">
        <f t="shared" si="707"/>
        <v>0.49999999999999994</v>
      </c>
      <c r="AT305">
        <f t="shared" si="707"/>
        <v>0.49999999999999994</v>
      </c>
      <c r="AU305">
        <f t="shared" si="707"/>
        <v>0.49999999999999994</v>
      </c>
      <c r="AV305">
        <f t="shared" si="707"/>
        <v>0.49999999999999994</v>
      </c>
      <c r="AW305">
        <f t="shared" si="707"/>
        <v>0.49999999999999994</v>
      </c>
      <c r="AX305">
        <f t="shared" si="707"/>
        <v>0.49999999999999994</v>
      </c>
      <c r="AY305">
        <f t="shared" si="707"/>
        <v>0.49999999999999994</v>
      </c>
      <c r="AZ305">
        <f t="shared" si="707"/>
        <v>0.49999999999999994</v>
      </c>
      <c r="BA305">
        <f t="shared" si="707"/>
        <v>0.49999999999999994</v>
      </c>
      <c r="BB305">
        <f t="shared" si="707"/>
        <v>0.49999999999999994</v>
      </c>
      <c r="BC305">
        <f t="shared" si="707"/>
        <v>0.49999999999999994</v>
      </c>
      <c r="BD305">
        <f t="shared" si="707"/>
        <v>0.49999999999999994</v>
      </c>
      <c r="BE305">
        <f t="shared" si="707"/>
        <v>0.49999999999999994</v>
      </c>
      <c r="BF305">
        <f t="shared" si="707"/>
        <v>0.49999999999999994</v>
      </c>
      <c r="BG305">
        <f t="shared" si="707"/>
        <v>0.49999999999999994</v>
      </c>
      <c r="BH305">
        <f t="shared" si="707"/>
        <v>0.49999999999999994</v>
      </c>
      <c r="BK305">
        <f t="shared" si="702"/>
        <v>1.8511096972178658E-2</v>
      </c>
      <c r="BL305">
        <f t="shared" si="674"/>
        <v>1.6641476177988616E-2</v>
      </c>
      <c r="BM305">
        <f t="shared" si="675"/>
        <v>8.3207380889943078E-3</v>
      </c>
      <c r="BN305">
        <f t="shared" si="676"/>
        <v>0.10100000000000001</v>
      </c>
      <c r="BO305">
        <f>INDEX($O$7:$O$30,MATCH(BP305,$H$7:$H$30,0))</f>
        <v>0.5</v>
      </c>
      <c r="BP305" t="str">
        <f t="shared" si="670"/>
        <v>-2W-Total</v>
      </c>
    </row>
    <row r="306" spans="1:68" hidden="1" x14ac:dyDescent="0.25">
      <c r="A306" t="str">
        <f t="shared" si="668"/>
        <v>passenger-2W-G</v>
      </c>
      <c r="B306" s="1">
        <v>272</v>
      </c>
      <c r="C306" t="s">
        <v>50</v>
      </c>
      <c r="D306" t="s">
        <v>27</v>
      </c>
      <c r="E306" t="s">
        <v>35</v>
      </c>
      <c r="F306" t="s">
        <v>47</v>
      </c>
      <c r="G306">
        <v>0.98856501700962374</v>
      </c>
      <c r="H306">
        <v>0.9828427127953655</v>
      </c>
      <c r="I306">
        <v>0.97711719649971773</v>
      </c>
      <c r="J306">
        <v>0.97138846541738133</v>
      </c>
      <c r="K306">
        <v>0.96566154260720871</v>
      </c>
      <c r="L306">
        <v>0.95993307971763364</v>
      </c>
      <c r="M306">
        <f t="shared" ref="M306:Y306" si="708">($K306*(($BL306/($K306))^((M$33-$K$33)/($BL$33-$K$33))))</f>
        <v>0.95108466146205173</v>
      </c>
      <c r="N306">
        <f t="shared" si="708"/>
        <v>0.94387894517605875</v>
      </c>
      <c r="O306">
        <f t="shared" si="708"/>
        <v>0.93672782166113866</v>
      </c>
      <c r="P306">
        <f t="shared" si="708"/>
        <v>0.92963087730530147</v>
      </c>
      <c r="Q306">
        <f t="shared" si="708"/>
        <v>0.92258770163021131</v>
      </c>
      <c r="R306">
        <f t="shared" si="708"/>
        <v>0.91559788726744562</v>
      </c>
      <c r="S306">
        <f t="shared" si="708"/>
        <v>0.90866102993493247</v>
      </c>
      <c r="T306">
        <f t="shared" si="708"/>
        <v>0.90177672841356837</v>
      </c>
      <c r="U306">
        <f t="shared" si="708"/>
        <v>0.89494458452401149</v>
      </c>
      <c r="V306">
        <f t="shared" si="708"/>
        <v>0.88816420310365229</v>
      </c>
      <c r="W306">
        <f t="shared" si="708"/>
        <v>0.88143519198375697</v>
      </c>
      <c r="X306">
        <f t="shared" si="708"/>
        <v>0.87475716196678555</v>
      </c>
      <c r="Y306">
        <f t="shared" si="708"/>
        <v>0.86812972680388067</v>
      </c>
      <c r="Z306">
        <f t="shared" ref="Z306:AN306" si="709">($Y306*(($BM306/($Y306))^((Z$33-$Y$33)/($BM$33-$Y$33))))</f>
        <v>0.79149339491299897</v>
      </c>
      <c r="AA306">
        <f t="shared" si="709"/>
        <v>0.72162232768747092</v>
      </c>
      <c r="AB306">
        <f t="shared" si="709"/>
        <v>0.65791930439839397</v>
      </c>
      <c r="AC306">
        <f t="shared" si="709"/>
        <v>0.59983982547659465</v>
      </c>
      <c r="AD306">
        <f t="shared" si="709"/>
        <v>0.54688745841984743</v>
      </c>
      <c r="AE306">
        <f t="shared" si="709"/>
        <v>0.49860959455182163</v>
      </c>
      <c r="AF306">
        <f t="shared" si="709"/>
        <v>0.45459358036379027</v>
      </c>
      <c r="AG306">
        <f t="shared" si="709"/>
        <v>0.41446319037186463</v>
      </c>
      <c r="AH306">
        <f t="shared" si="709"/>
        <v>0.37787541134161434</v>
      </c>
      <c r="AI306">
        <f t="shared" si="709"/>
        <v>0.34451751039333645</v>
      </c>
      <c r="AJ306">
        <f t="shared" si="709"/>
        <v>0.31410436192769403</v>
      </c>
      <c r="AK306">
        <f t="shared" si="709"/>
        <v>0.28637601052370804</v>
      </c>
      <c r="AL306">
        <f t="shared" si="709"/>
        <v>0.26109544897804915</v>
      </c>
      <c r="AM306">
        <f t="shared" si="709"/>
        <v>0.23804659249349189</v>
      </c>
      <c r="AN306">
        <f t="shared" si="709"/>
        <v>0.21703243170097017</v>
      </c>
      <c r="AO306">
        <f t="shared" ref="AO306:BH306" si="710">AN306</f>
        <v>0.21703243170097017</v>
      </c>
      <c r="AP306">
        <f t="shared" si="710"/>
        <v>0.21703243170097017</v>
      </c>
      <c r="AQ306">
        <f t="shared" si="710"/>
        <v>0.21703243170097017</v>
      </c>
      <c r="AR306">
        <f t="shared" si="710"/>
        <v>0.21703243170097017</v>
      </c>
      <c r="AS306">
        <f t="shared" si="710"/>
        <v>0.21703243170097017</v>
      </c>
      <c r="AT306">
        <f t="shared" si="710"/>
        <v>0.21703243170097017</v>
      </c>
      <c r="AU306">
        <f t="shared" si="710"/>
        <v>0.21703243170097017</v>
      </c>
      <c r="AV306">
        <f t="shared" si="710"/>
        <v>0.21703243170097017</v>
      </c>
      <c r="AW306">
        <f t="shared" si="710"/>
        <v>0.21703243170097017</v>
      </c>
      <c r="AX306">
        <f t="shared" si="710"/>
        <v>0.21703243170097017</v>
      </c>
      <c r="AY306">
        <f t="shared" si="710"/>
        <v>0.21703243170097017</v>
      </c>
      <c r="AZ306">
        <f t="shared" si="710"/>
        <v>0.21703243170097017</v>
      </c>
      <c r="BA306">
        <f t="shared" si="710"/>
        <v>0.21703243170097017</v>
      </c>
      <c r="BB306">
        <f t="shared" si="710"/>
        <v>0.21703243170097017</v>
      </c>
      <c r="BC306">
        <f t="shared" si="710"/>
        <v>0.21703243170097017</v>
      </c>
      <c r="BD306">
        <f t="shared" si="710"/>
        <v>0.21703243170097017</v>
      </c>
      <c r="BE306">
        <f t="shared" si="710"/>
        <v>0.21703243170097017</v>
      </c>
      <c r="BF306">
        <f t="shared" si="710"/>
        <v>0.21703243170097017</v>
      </c>
      <c r="BG306">
        <f t="shared" si="710"/>
        <v>0.21703243170097017</v>
      </c>
      <c r="BH306">
        <f t="shared" si="710"/>
        <v>0.21703243170097017</v>
      </c>
      <c r="BK306">
        <f t="shared" si="702"/>
        <v>0.96566154260720871</v>
      </c>
      <c r="BL306">
        <f t="shared" si="674"/>
        <v>0.86812972680388067</v>
      </c>
      <c r="BM306">
        <f t="shared" si="675"/>
        <v>0.21703243170097017</v>
      </c>
      <c r="BN306">
        <f t="shared" si="676"/>
        <v>0.10100000000000001</v>
      </c>
      <c r="BO306">
        <f>INDEX($M$7:$M$30,MATCH(BP306,$H$7:$H$30,0))</f>
        <v>0.75</v>
      </c>
      <c r="BP306" t="str">
        <f t="shared" si="670"/>
        <v>-2W-Total</v>
      </c>
    </row>
    <row r="307" spans="1:68" hidden="1" x14ac:dyDescent="0.25">
      <c r="A307" t="str">
        <f t="shared" si="668"/>
        <v>passenger-BUS-BEV</v>
      </c>
      <c r="B307" s="1">
        <v>273</v>
      </c>
      <c r="C307" t="s">
        <v>50</v>
      </c>
      <c r="D307" t="s">
        <v>27</v>
      </c>
      <c r="E307" t="s">
        <v>34</v>
      </c>
      <c r="F307" t="s">
        <v>29</v>
      </c>
      <c r="G307">
        <v>5.584569980549571E-2</v>
      </c>
      <c r="H307">
        <f>IF(G307=0,0.0000001,$G307)*((INDEX($N$7:$N$29,MATCH($A307,$H$7:$H$29,0))/($G307+0.00001))^((H$33-$G$33)/($Y$33-$G$33)))</f>
        <v>5.7682163760802069E-2</v>
      </c>
      <c r="I307">
        <f>IF(H307=0,0.0000001,$G307)*((INDEX($N$7:$N$29,MATCH($A307,$H$7:$H$29,0))/($G307+0.00001))^((I$33-$G$33)/($Y$33-$G$33)))</f>
        <v>5.9579019113671465E-2</v>
      </c>
      <c r="J307">
        <f>IF(I307=0,0.0000001,$G307)*((INDEX($N$7:$N$29,MATCH($A307,$H$7:$H$29,0))/($G307+0.00001))^((J$33-$G$33)/($Y$33-$G$33)))</f>
        <v>6.153825181154874E-2</v>
      </c>
      <c r="K307">
        <f>IF(J307=0,0.0000001,$G307)*((INDEX($N$7:$N$29,MATCH($A307,$H$7:$H$29,0))/($G307+0.00001))^((K$33-$G$33)/($Y$33-$G$33)))</f>
        <v>6.3561913108982321E-2</v>
      </c>
      <c r="L307">
        <f t="shared" ref="L307:Y307" si="711">IF(K307=0,0.0000001,K307)*((INDEX($N$7:$N$29,MATCH($A307,$H$7:$H$28,0))/IF(K307=0,0.0000001,K307))^((L$33-$K$33)/($Y$33-$K$33)))</f>
        <v>6.5652961358643666E-2</v>
      </c>
      <c r="M307">
        <f t="shared" si="711"/>
        <v>6.9720556661639566E-2</v>
      </c>
      <c r="N307">
        <f t="shared" si="711"/>
        <v>7.5322786667986724E-2</v>
      </c>
      <c r="O307">
        <f t="shared" si="711"/>
        <v>8.1675212048062676E-2</v>
      </c>
      <c r="P307">
        <f t="shared" si="711"/>
        <v>8.7798400201349394E-2</v>
      </c>
      <c r="Q307">
        <f t="shared" si="711"/>
        <v>9.2833907326320408E-2</v>
      </c>
      <c r="R307">
        <f t="shared" si="711"/>
        <v>9.6350354086697787E-2</v>
      </c>
      <c r="S307">
        <f t="shared" si="711"/>
        <v>9.8419236621761177E-2</v>
      </c>
      <c r="T307">
        <f t="shared" si="711"/>
        <v>9.9432548021435821E-2</v>
      </c>
      <c r="U307">
        <f t="shared" si="711"/>
        <v>9.9837541220509474E-2</v>
      </c>
      <c r="V307">
        <f t="shared" si="711"/>
        <v>9.9965165164410008E-2</v>
      </c>
      <c r="W307">
        <f t="shared" si="711"/>
        <v>9.9995022851817245E-2</v>
      </c>
      <c r="X307">
        <f t="shared" si="711"/>
        <v>9.9999644481200065E-2</v>
      </c>
      <c r="Y307">
        <f t="shared" si="711"/>
        <v>0.1</v>
      </c>
      <c r="Z307">
        <f t="shared" ref="Z307:AN307" si="712">IF(Y307=0,0.0000001,$Y307)*((INDEX($O$7:$O$29,MATCH($A307,$H$7:$H$28,0))/IF(Y307=0,0.0000001,$Y307))^((Z$33-$Y$33)/($AN$33-$Y$33)))</f>
        <v>0.10871042734041599</v>
      </c>
      <c r="AA307">
        <f t="shared" si="712"/>
        <v>0.11817957012535862</v>
      </c>
      <c r="AB307">
        <f t="shared" si="712"/>
        <v>0.12847351571234394</v>
      </c>
      <c r="AC307">
        <f t="shared" si="712"/>
        <v>0.13966410795014556</v>
      </c>
      <c r="AD307">
        <f t="shared" si="712"/>
        <v>0.15182944859378311</v>
      </c>
      <c r="AE307">
        <f t="shared" si="712"/>
        <v>0.16505444239489883</v>
      </c>
      <c r="AF307">
        <f t="shared" si="712"/>
        <v>0.17943138967183525</v>
      </c>
      <c r="AG307">
        <f t="shared" si="712"/>
        <v>0.19506063049509911</v>
      </c>
      <c r="AH307">
        <f t="shared" si="712"/>
        <v>0.212051244984132</v>
      </c>
      <c r="AI307">
        <f t="shared" si="712"/>
        <v>0.23052181460292231</v>
      </c>
      <c r="AJ307">
        <f t="shared" si="712"/>
        <v>0.2506012497677183</v>
      </c>
      <c r="AK307">
        <f t="shared" si="712"/>
        <v>0.27242968954290975</v>
      </c>
      <c r="AL307">
        <f t="shared" si="712"/>
        <v>0.29615947970426576</v>
      </c>
      <c r="AM307">
        <f t="shared" si="712"/>
        <v>0.32195623599565981</v>
      </c>
      <c r="AN307">
        <f t="shared" si="712"/>
        <v>0.35</v>
      </c>
      <c r="AO307">
        <f t="shared" ref="AO307:BH307" si="713">AN307</f>
        <v>0.35</v>
      </c>
      <c r="AP307">
        <f t="shared" si="713"/>
        <v>0.35</v>
      </c>
      <c r="AQ307">
        <f t="shared" si="713"/>
        <v>0.35</v>
      </c>
      <c r="AR307">
        <f t="shared" si="713"/>
        <v>0.35</v>
      </c>
      <c r="AS307">
        <f t="shared" si="713"/>
        <v>0.35</v>
      </c>
      <c r="AT307">
        <f t="shared" si="713"/>
        <v>0.35</v>
      </c>
      <c r="AU307">
        <f t="shared" si="713"/>
        <v>0.35</v>
      </c>
      <c r="AV307">
        <f t="shared" si="713"/>
        <v>0.35</v>
      </c>
      <c r="AW307">
        <f t="shared" si="713"/>
        <v>0.35</v>
      </c>
      <c r="AX307">
        <f t="shared" si="713"/>
        <v>0.35</v>
      </c>
      <c r="AY307">
        <f t="shared" si="713"/>
        <v>0.35</v>
      </c>
      <c r="AZ307">
        <f t="shared" si="713"/>
        <v>0.35</v>
      </c>
      <c r="BA307">
        <f t="shared" si="713"/>
        <v>0.35</v>
      </c>
      <c r="BB307">
        <f t="shared" si="713"/>
        <v>0.35</v>
      </c>
      <c r="BC307">
        <f t="shared" si="713"/>
        <v>0.35</v>
      </c>
      <c r="BD307">
        <f t="shared" si="713"/>
        <v>0.35</v>
      </c>
      <c r="BE307">
        <f t="shared" si="713"/>
        <v>0.35</v>
      </c>
      <c r="BF307">
        <f t="shared" si="713"/>
        <v>0.35</v>
      </c>
      <c r="BG307">
        <f t="shared" si="713"/>
        <v>0.35</v>
      </c>
      <c r="BH307">
        <f t="shared" si="713"/>
        <v>0.35</v>
      </c>
      <c r="BK307">
        <f t="shared" si="702"/>
        <v>6.3561913108982321E-2</v>
      </c>
      <c r="BL307">
        <f t="shared" si="674"/>
        <v>5.7142159884975105E-2</v>
      </c>
      <c r="BM307">
        <f t="shared" si="675"/>
        <v>3.4285295930985067E-2</v>
      </c>
      <c r="BN307">
        <f t="shared" si="676"/>
        <v>0.10100000000000001</v>
      </c>
      <c r="BO307">
        <f>INDEX($O$7:$O$30,MATCH(BP307,$H$7:$H$30,0))</f>
        <v>0.39999999999999997</v>
      </c>
      <c r="BP307" t="str">
        <f t="shared" si="670"/>
        <v>-BUS-Total</v>
      </c>
    </row>
    <row r="308" spans="1:68" hidden="1" x14ac:dyDescent="0.25">
      <c r="A308" t="str">
        <f t="shared" si="668"/>
        <v>passenger-BUS-CNG</v>
      </c>
      <c r="B308" s="1">
        <v>274</v>
      </c>
      <c r="C308" t="s">
        <v>50</v>
      </c>
      <c r="D308" t="s">
        <v>27</v>
      </c>
      <c r="E308" t="s">
        <v>34</v>
      </c>
      <c r="F308" t="s">
        <v>45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K308">
        <f t="shared" si="702"/>
        <v>0</v>
      </c>
      <c r="BL308">
        <f t="shared" si="674"/>
        <v>0</v>
      </c>
      <c r="BM308">
        <f t="shared" si="675"/>
        <v>0</v>
      </c>
      <c r="BN308">
        <f t="shared" si="676"/>
        <v>0.10100000000000001</v>
      </c>
      <c r="BO308">
        <f>INDEX($M$7:$M$30,MATCH(BP308,$H$7:$H$30,0))</f>
        <v>0.6</v>
      </c>
      <c r="BP308" t="str">
        <f t="shared" si="670"/>
        <v>-BUS-Total</v>
      </c>
    </row>
    <row r="309" spans="1:68" hidden="1" x14ac:dyDescent="0.25">
      <c r="A309" t="str">
        <f t="shared" si="668"/>
        <v>passenger-BUS-D</v>
      </c>
      <c r="B309" s="1">
        <v>275</v>
      </c>
      <c r="C309" t="s">
        <v>50</v>
      </c>
      <c r="D309" t="s">
        <v>27</v>
      </c>
      <c r="E309" t="s">
        <v>34</v>
      </c>
      <c r="F309" t="s">
        <v>46</v>
      </c>
      <c r="G309">
        <v>0.74207848589152248</v>
      </c>
      <c r="H309">
        <v>0.74069877274593465</v>
      </c>
      <c r="I309">
        <v>0.73934433098975139</v>
      </c>
      <c r="J309">
        <v>0.73801447260237396</v>
      </c>
      <c r="K309">
        <v>0.7358505245379261</v>
      </c>
      <c r="L309">
        <v>0.73368674400500478</v>
      </c>
      <c r="M309">
        <f t="shared" ref="M309:Y309" si="714">($K309*(($BL309/($K309))^((M$33-$K$33)/($BL$33-$K$33))))</f>
        <v>0.7247426931047406</v>
      </c>
      <c r="N309">
        <f t="shared" si="714"/>
        <v>0.71925181470193744</v>
      </c>
      <c r="O309">
        <f t="shared" si="714"/>
        <v>0.71380253691949413</v>
      </c>
      <c r="P309">
        <f t="shared" si="714"/>
        <v>0.70839454457803719</v>
      </c>
      <c r="Q309">
        <f t="shared" si="714"/>
        <v>0.70302752488609122</v>
      </c>
      <c r="R309">
        <f t="shared" si="714"/>
        <v>0.6977011674219874</v>
      </c>
      <c r="S309">
        <f t="shared" si="714"/>
        <v>0.69241516411590898</v>
      </c>
      <c r="T309">
        <f t="shared" si="714"/>
        <v>0.68716920923207281</v>
      </c>
      <c r="U309">
        <f t="shared" si="714"/>
        <v>0.68196299935104621</v>
      </c>
      <c r="V309">
        <f t="shared" si="714"/>
        <v>0.67679623335219774</v>
      </c>
      <c r="W309">
        <f t="shared" si="714"/>
        <v>0.67166861239628006</v>
      </c>
      <c r="X309">
        <f t="shared" si="714"/>
        <v>0.66657983990814629</v>
      </c>
      <c r="Y309">
        <f t="shared" si="714"/>
        <v>0.6615296215595956</v>
      </c>
      <c r="Z309">
        <f t="shared" ref="Z309:AN309" si="715">($Y309*(($BM309/($Y309))^((Z$33-$Y$33)/($BM$33-$Y$33))))</f>
        <v>0.62232888881057968</v>
      </c>
      <c r="AA309">
        <f t="shared" si="715"/>
        <v>0.58545110184959492</v>
      </c>
      <c r="AB309">
        <f t="shared" si="715"/>
        <v>0.55075860822078859</v>
      </c>
      <c r="AC309">
        <f t="shared" si="715"/>
        <v>0.5181219124380918</v>
      </c>
      <c r="AD309">
        <f t="shared" si="715"/>
        <v>0.48741919262184097</v>
      </c>
      <c r="AE309">
        <f t="shared" si="715"/>
        <v>0.45853584577840922</v>
      </c>
      <c r="AF309">
        <f t="shared" si="715"/>
        <v>0.4313640600255258</v>
      </c>
      <c r="AG309">
        <f t="shared" si="715"/>
        <v>0.40580241216654511</v>
      </c>
      <c r="AH309">
        <f t="shared" si="715"/>
        <v>0.38175548911154533</v>
      </c>
      <c r="AI309">
        <f t="shared" si="715"/>
        <v>0.35913353173214563</v>
      </c>
      <c r="AJ309">
        <f t="shared" si="715"/>
        <v>0.33785209982067405</v>
      </c>
      <c r="AK309">
        <f t="shared" si="715"/>
        <v>0.3178317569030879</v>
      </c>
      <c r="AL309">
        <f t="shared" si="715"/>
        <v>0.29899777372916025</v>
      </c>
      <c r="AM309">
        <f t="shared" si="715"/>
        <v>0.28127984933316003</v>
      </c>
      <c r="AN309">
        <f t="shared" si="715"/>
        <v>0.26461184862383824</v>
      </c>
      <c r="AO309">
        <f t="shared" ref="AO309:BH309" si="716">AN309</f>
        <v>0.26461184862383824</v>
      </c>
      <c r="AP309">
        <f t="shared" si="716"/>
        <v>0.26461184862383824</v>
      </c>
      <c r="AQ309">
        <f t="shared" si="716"/>
        <v>0.26461184862383824</v>
      </c>
      <c r="AR309">
        <f t="shared" si="716"/>
        <v>0.26461184862383824</v>
      </c>
      <c r="AS309">
        <f t="shared" si="716"/>
        <v>0.26461184862383824</v>
      </c>
      <c r="AT309">
        <f t="shared" si="716"/>
        <v>0.26461184862383824</v>
      </c>
      <c r="AU309">
        <f t="shared" si="716"/>
        <v>0.26461184862383824</v>
      </c>
      <c r="AV309">
        <f t="shared" si="716"/>
        <v>0.26461184862383824</v>
      </c>
      <c r="AW309">
        <f t="shared" si="716"/>
        <v>0.26461184862383824</v>
      </c>
      <c r="AX309">
        <f t="shared" si="716"/>
        <v>0.26461184862383824</v>
      </c>
      <c r="AY309">
        <f t="shared" si="716"/>
        <v>0.26461184862383824</v>
      </c>
      <c r="AZ309">
        <f t="shared" si="716"/>
        <v>0.26461184862383824</v>
      </c>
      <c r="BA309">
        <f t="shared" si="716"/>
        <v>0.26461184862383824</v>
      </c>
      <c r="BB309">
        <f t="shared" si="716"/>
        <v>0.26461184862383824</v>
      </c>
      <c r="BC309">
        <f t="shared" si="716"/>
        <v>0.26461184862383824</v>
      </c>
      <c r="BD309">
        <f t="shared" si="716"/>
        <v>0.26461184862383824</v>
      </c>
      <c r="BE309">
        <f t="shared" si="716"/>
        <v>0.26461184862383824</v>
      </c>
      <c r="BF309">
        <f t="shared" si="716"/>
        <v>0.26461184862383824</v>
      </c>
      <c r="BG309">
        <f t="shared" si="716"/>
        <v>0.26461184862383824</v>
      </c>
      <c r="BH309">
        <f t="shared" si="716"/>
        <v>0.26461184862383824</v>
      </c>
      <c r="BK309">
        <f t="shared" si="702"/>
        <v>0.7358505245379261</v>
      </c>
      <c r="BL309">
        <f t="shared" si="674"/>
        <v>0.6615296215595956</v>
      </c>
      <c r="BM309">
        <f t="shared" si="675"/>
        <v>0.26461184862383824</v>
      </c>
      <c r="BN309">
        <f t="shared" si="676"/>
        <v>0.10100000000000001</v>
      </c>
      <c r="BO309">
        <f>INDEX($M$7:$M$30,MATCH(BP309,$H$7:$H$30,0))</f>
        <v>0.6</v>
      </c>
      <c r="BP309" t="str">
        <f t="shared" si="670"/>
        <v>-BUS-Total</v>
      </c>
    </row>
    <row r="310" spans="1:68" hidden="1" x14ac:dyDescent="0.25">
      <c r="A310" t="str">
        <f t="shared" si="668"/>
        <v>passenger-BUS-FCEV</v>
      </c>
      <c r="B310" s="1">
        <v>276</v>
      </c>
      <c r="C310" t="s">
        <v>50</v>
      </c>
      <c r="D310" t="s">
        <v>27</v>
      </c>
      <c r="E310" t="s">
        <v>34</v>
      </c>
      <c r="F310" t="s">
        <v>30</v>
      </c>
      <c r="G310">
        <v>3.132238678253648E-4</v>
      </c>
      <c r="H310">
        <f>IF(G310=0,0.0000001,$G310)*((INDEX($N$7:$N$29,MATCH($A310,$H$7:$H$29,0))/($G310+0.00001))^((H$33-$G$33)/($Y$33-$G$33)))</f>
        <v>3.3350677282618316E-4</v>
      </c>
      <c r="I310">
        <f>IF(H310=0,0.0000001,$G310)*((INDEX($N$7:$N$29,MATCH($A310,$H$7:$H$29,0))/($G310+0.00001))^((I$33-$G$33)/($Y$33-$G$33)))</f>
        <v>3.5510310339105083E-4</v>
      </c>
      <c r="J310">
        <f>IF(I310=0,0.0000001,$G310)*((INDEX($N$7:$N$29,MATCH($A310,$H$7:$H$29,0))/($G310+0.00001))^((J$33-$G$33)/($Y$33-$G$33)))</f>
        <v>3.78097910784184E-4</v>
      </c>
      <c r="K310">
        <f>IF(J310=0,0.0000001,$G310)*((INDEX($N$7:$N$29,MATCH($A310,$H$7:$H$29,0))/($G310+0.00001))^((K$33-$G$33)/($Y$33-$G$33)))</f>
        <v>4.0258175378978553E-4</v>
      </c>
      <c r="L310">
        <f t="shared" ref="L310:Y310" si="717">IF(K310=0,0.0000001,K310)*((INDEX($N$7:$N$29,MATCH($A310,$H$7:$H$28,0))/IF(K310=0,0.0000001,K310))^((L$33-$K$33)/($Y$33-$K$33)))</f>
        <v>4.2961436607546252E-4</v>
      </c>
      <c r="M310">
        <f t="shared" si="717"/>
        <v>4.8472577137729074E-4</v>
      </c>
      <c r="N310">
        <f t="shared" si="717"/>
        <v>5.6609562832597628E-4</v>
      </c>
      <c r="O310">
        <f t="shared" si="717"/>
        <v>6.6602834908733525E-4</v>
      </c>
      <c r="P310">
        <f t="shared" si="717"/>
        <v>7.7007146534023476E-4</v>
      </c>
      <c r="Q310">
        <f t="shared" si="717"/>
        <v>8.6131218096786248E-4</v>
      </c>
      <c r="R310">
        <f t="shared" si="717"/>
        <v>9.2806906045178681E-4</v>
      </c>
      <c r="S310">
        <f t="shared" si="717"/>
        <v>9.6851386096982847E-4</v>
      </c>
      <c r="T310">
        <f t="shared" si="717"/>
        <v>9.8863914024663888E-4</v>
      </c>
      <c r="U310">
        <f t="shared" si="717"/>
        <v>9.9674078358522674E-4</v>
      </c>
      <c r="V310">
        <f t="shared" si="717"/>
        <v>9.993007005033984E-4</v>
      </c>
      <c r="W310">
        <f t="shared" si="717"/>
        <v>9.9990007011895965E-4</v>
      </c>
      <c r="X310">
        <f t="shared" si="717"/>
        <v>9.9999286182016526E-4</v>
      </c>
      <c r="Y310">
        <f t="shared" si="717"/>
        <v>1E-3</v>
      </c>
      <c r="Z310">
        <f t="shared" ref="Z310:AN310" si="718">IF(Y310=0,0.0000001,$Y310)*((INDEX($O$7:$O$29,MATCH($A310,$H$7:$H$28,0))/IF(Y310=0,0.0000001,$Y310))^((Z$33-$Y$33)/($AN$33-$Y$33)))</f>
        <v>1.2979700365523266E-3</v>
      </c>
      <c r="AA310">
        <f t="shared" si="718"/>
        <v>1.6847262157876481E-3</v>
      </c>
      <c r="AB310">
        <f t="shared" si="718"/>
        <v>2.1867241478865564E-3</v>
      </c>
      <c r="AC310">
        <f t="shared" si="718"/>
        <v>2.8383024221621685E-3</v>
      </c>
      <c r="AD310">
        <f t="shared" si="718"/>
        <v>3.6840314986403863E-3</v>
      </c>
      <c r="AE310">
        <f t="shared" si="718"/>
        <v>4.781762498950186E-3</v>
      </c>
      <c r="AF310">
        <f t="shared" si="718"/>
        <v>6.2065844455469164E-3</v>
      </c>
      <c r="AG310">
        <f t="shared" si="718"/>
        <v>8.0559606396516329E-3</v>
      </c>
      <c r="AH310">
        <f t="shared" si="718"/>
        <v>1.0456395525912732E-2</v>
      </c>
      <c r="AI310">
        <f t="shared" si="718"/>
        <v>1.3572088082974531E-2</v>
      </c>
      <c r="AJ310">
        <f t="shared" si="718"/>
        <v>1.7616163665149849E-2</v>
      </c>
      <c r="AK310">
        <f t="shared" si="718"/>
        <v>2.2865252596366323E-2</v>
      </c>
      <c r="AL310">
        <f t="shared" si="718"/>
        <v>2.9678412748283773E-2</v>
      </c>
      <c r="AM310">
        <f t="shared" si="718"/>
        <v>3.8521690479704919E-2</v>
      </c>
      <c r="AN310">
        <f t="shared" si="718"/>
        <v>0.05</v>
      </c>
      <c r="AO310">
        <f t="shared" ref="AO310:BH310" si="719">AN310</f>
        <v>0.05</v>
      </c>
      <c r="AP310">
        <f t="shared" si="719"/>
        <v>0.05</v>
      </c>
      <c r="AQ310">
        <f t="shared" si="719"/>
        <v>0.05</v>
      </c>
      <c r="AR310">
        <f t="shared" si="719"/>
        <v>0.05</v>
      </c>
      <c r="AS310">
        <f t="shared" si="719"/>
        <v>0.05</v>
      </c>
      <c r="AT310">
        <f t="shared" si="719"/>
        <v>0.05</v>
      </c>
      <c r="AU310">
        <f t="shared" si="719"/>
        <v>0.05</v>
      </c>
      <c r="AV310">
        <f t="shared" si="719"/>
        <v>0.05</v>
      </c>
      <c r="AW310">
        <f t="shared" si="719"/>
        <v>0.05</v>
      </c>
      <c r="AX310">
        <f t="shared" si="719"/>
        <v>0.05</v>
      </c>
      <c r="AY310">
        <f t="shared" si="719"/>
        <v>0.05</v>
      </c>
      <c r="AZ310">
        <f t="shared" si="719"/>
        <v>0.05</v>
      </c>
      <c r="BA310">
        <f t="shared" si="719"/>
        <v>0.05</v>
      </c>
      <c r="BB310">
        <f t="shared" si="719"/>
        <v>0.05</v>
      </c>
      <c r="BC310">
        <f t="shared" si="719"/>
        <v>0.05</v>
      </c>
      <c r="BD310">
        <f t="shared" si="719"/>
        <v>0.05</v>
      </c>
      <c r="BE310">
        <f t="shared" si="719"/>
        <v>0.05</v>
      </c>
      <c r="BF310">
        <f t="shared" si="719"/>
        <v>0.05</v>
      </c>
      <c r="BG310">
        <f t="shared" si="719"/>
        <v>0.05</v>
      </c>
      <c r="BH310">
        <f t="shared" si="719"/>
        <v>0.05</v>
      </c>
      <c r="BK310">
        <f>G310</f>
        <v>3.132238678253648E-4</v>
      </c>
      <c r="BL310">
        <f t="shared" si="674"/>
        <v>2.8158825717500296E-4</v>
      </c>
      <c r="BM310">
        <f t="shared" si="675"/>
        <v>1.6895295430500179E-4</v>
      </c>
      <c r="BN310">
        <f t="shared" si="676"/>
        <v>0.10100000000000001</v>
      </c>
      <c r="BO310">
        <f>INDEX($O$7:$O$30,MATCH(BP310,$H$7:$H$30,0))</f>
        <v>0.39999999999999997</v>
      </c>
      <c r="BP310" t="str">
        <f t="shared" si="670"/>
        <v>-BUS-Total</v>
      </c>
    </row>
    <row r="311" spans="1:68" hidden="1" x14ac:dyDescent="0.25">
      <c r="A311" t="str">
        <f t="shared" si="668"/>
        <v>passenger-BUS-G</v>
      </c>
      <c r="B311" s="1">
        <v>277</v>
      </c>
      <c r="C311" t="s">
        <v>50</v>
      </c>
      <c r="D311" t="s">
        <v>27</v>
      </c>
      <c r="E311" t="s">
        <v>34</v>
      </c>
      <c r="F311" t="s">
        <v>47</v>
      </c>
      <c r="G311">
        <v>0.18376040208276981</v>
      </c>
      <c r="H311">
        <v>0.17790155751778761</v>
      </c>
      <c r="I311">
        <v>0.17215002594242071</v>
      </c>
      <c r="J311">
        <v>0.1665028857307049</v>
      </c>
      <c r="K311">
        <v>0.1628831142904282</v>
      </c>
      <c r="L311">
        <v>0.159263623090627</v>
      </c>
      <c r="M311">
        <f t="shared" ref="M311:Y313" si="720">($K311*(($BL311/($K311))^((M$33-$K$33)/($BL$33-$K$33))))</f>
        <v>0.1604243565447753</v>
      </c>
      <c r="N311">
        <f t="shared" si="720"/>
        <v>0.1592089312041462</v>
      </c>
      <c r="O311">
        <f t="shared" si="720"/>
        <v>0.15800271430786095</v>
      </c>
      <c r="P311">
        <f t="shared" si="720"/>
        <v>0.15680563608985135</v>
      </c>
      <c r="Q311">
        <f t="shared" si="720"/>
        <v>0.15561762731261883</v>
      </c>
      <c r="R311">
        <f t="shared" si="720"/>
        <v>0.15443861926322988</v>
      </c>
      <c r="S311">
        <f t="shared" si="720"/>
        <v>0.15326854374934176</v>
      </c>
      <c r="T311">
        <f t="shared" si="720"/>
        <v>0.15210733309525831</v>
      </c>
      <c r="U311">
        <f t="shared" si="720"/>
        <v>0.15095492013801581</v>
      </c>
      <c r="V311">
        <f t="shared" si="720"/>
        <v>0.14981123822349821</v>
      </c>
      <c r="W311">
        <f t="shared" si="720"/>
        <v>0.14867622120258189</v>
      </c>
      <c r="X311">
        <f t="shared" si="720"/>
        <v>0.14754980342730997</v>
      </c>
      <c r="Y311">
        <f t="shared" si="720"/>
        <v>0.14643191974709496</v>
      </c>
      <c r="Z311">
        <f t="shared" ref="Z311:AN313" si="721">($Y311*(($BM311/($Y311))^((Z$33-$Y$33)/($BM$33-$Y$33))))</f>
        <v>0.13775469900768458</v>
      </c>
      <c r="AA311">
        <f t="shared" si="721"/>
        <v>0.12959167052833948</v>
      </c>
      <c r="AB311">
        <f t="shared" si="721"/>
        <v>0.12191236445145759</v>
      </c>
      <c r="AC311">
        <f t="shared" si="721"/>
        <v>0.11468811649352743</v>
      </c>
      <c r="AD311">
        <f t="shared" si="721"/>
        <v>0.10789196095093581</v>
      </c>
      <c r="AE311">
        <f t="shared" si="721"/>
        <v>0.10149853004600712</v>
      </c>
      <c r="AF311">
        <f t="shared" si="721"/>
        <v>9.5483959237565932E-2</v>
      </c>
      <c r="AG311">
        <f t="shared" si="721"/>
        <v>8.9825798142579266E-2</v>
      </c>
      <c r="AH311">
        <f t="shared" si="721"/>
        <v>8.4502926736378631E-2</v>
      </c>
      <c r="AI311">
        <f t="shared" si="721"/>
        <v>7.9495476518665231E-2</v>
      </c>
      <c r="AJ311">
        <f t="shared" si="721"/>
        <v>7.4784756351037582E-2</v>
      </c>
      <c r="AK311">
        <f t="shared" si="721"/>
        <v>7.0353182689217517E-2</v>
      </c>
      <c r="AL311">
        <f t="shared" si="721"/>
        <v>6.6184213949555037E-2</v>
      </c>
      <c r="AM311">
        <f t="shared" si="721"/>
        <v>6.2262288764823946E-2</v>
      </c>
      <c r="AN311">
        <f t="shared" si="721"/>
        <v>5.8572767898837988E-2</v>
      </c>
      <c r="AO311">
        <f t="shared" ref="AO311:BH311" si="722">AN311</f>
        <v>5.8572767898837988E-2</v>
      </c>
      <c r="AP311">
        <f t="shared" si="722"/>
        <v>5.8572767898837988E-2</v>
      </c>
      <c r="AQ311">
        <f t="shared" si="722"/>
        <v>5.8572767898837988E-2</v>
      </c>
      <c r="AR311">
        <f t="shared" si="722"/>
        <v>5.8572767898837988E-2</v>
      </c>
      <c r="AS311">
        <f t="shared" si="722"/>
        <v>5.8572767898837988E-2</v>
      </c>
      <c r="AT311">
        <f t="shared" si="722"/>
        <v>5.8572767898837988E-2</v>
      </c>
      <c r="AU311">
        <f t="shared" si="722"/>
        <v>5.8572767898837988E-2</v>
      </c>
      <c r="AV311">
        <f t="shared" si="722"/>
        <v>5.8572767898837988E-2</v>
      </c>
      <c r="AW311">
        <f t="shared" si="722"/>
        <v>5.8572767898837988E-2</v>
      </c>
      <c r="AX311">
        <f t="shared" si="722"/>
        <v>5.8572767898837988E-2</v>
      </c>
      <c r="AY311">
        <f t="shared" si="722"/>
        <v>5.8572767898837988E-2</v>
      </c>
      <c r="AZ311">
        <f t="shared" si="722"/>
        <v>5.8572767898837988E-2</v>
      </c>
      <c r="BA311">
        <f t="shared" si="722"/>
        <v>5.8572767898837988E-2</v>
      </c>
      <c r="BB311">
        <f t="shared" si="722"/>
        <v>5.8572767898837988E-2</v>
      </c>
      <c r="BC311">
        <f t="shared" si="722"/>
        <v>5.8572767898837988E-2</v>
      </c>
      <c r="BD311">
        <f t="shared" si="722"/>
        <v>5.8572767898837988E-2</v>
      </c>
      <c r="BE311">
        <f t="shared" si="722"/>
        <v>5.8572767898837988E-2</v>
      </c>
      <c r="BF311">
        <f t="shared" si="722"/>
        <v>5.8572767898837988E-2</v>
      </c>
      <c r="BG311">
        <f t="shared" si="722"/>
        <v>5.8572767898837988E-2</v>
      </c>
      <c r="BH311">
        <f t="shared" si="722"/>
        <v>5.8572767898837988E-2</v>
      </c>
      <c r="BK311">
        <f t="shared" ref="BK311:BK316" si="723">K311</f>
        <v>0.1628831142904282</v>
      </c>
      <c r="BL311">
        <f t="shared" si="674"/>
        <v>0.14643191974709496</v>
      </c>
      <c r="BM311">
        <f t="shared" si="675"/>
        <v>5.8572767898837988E-2</v>
      </c>
      <c r="BN311">
        <f t="shared" si="676"/>
        <v>0.10100000000000001</v>
      </c>
      <c r="BO311">
        <f>INDEX($M$7:$M$30,MATCH(BP311,$H$7:$H$30,0))</f>
        <v>0.6</v>
      </c>
      <c r="BP311" t="str">
        <f t="shared" si="670"/>
        <v>-BUS-Total</v>
      </c>
    </row>
    <row r="312" spans="1:68" hidden="1" x14ac:dyDescent="0.25">
      <c r="A312" t="str">
        <f t="shared" si="668"/>
        <v>passenger-BUS-LPG</v>
      </c>
      <c r="B312" s="1">
        <v>278</v>
      </c>
      <c r="C312" t="s">
        <v>50</v>
      </c>
      <c r="D312" t="s">
        <v>27</v>
      </c>
      <c r="E312" t="s">
        <v>34</v>
      </c>
      <c r="F312" t="s">
        <v>48</v>
      </c>
      <c r="G312">
        <v>3.5458252361810958E-3</v>
      </c>
      <c r="H312">
        <v>2.9925995945180761E-3</v>
      </c>
      <c r="I312">
        <v>2.4495070596272641E-3</v>
      </c>
      <c r="J312">
        <v>1.916271754860824E-3</v>
      </c>
      <c r="K312">
        <v>1.852324321243112E-3</v>
      </c>
      <c r="L312">
        <v>1.788381838396326E-3</v>
      </c>
      <c r="M312">
        <f t="shared" si="720"/>
        <v>1.8243630633057362E-3</v>
      </c>
      <c r="N312">
        <f t="shared" si="720"/>
        <v>1.8105411154082506E-3</v>
      </c>
      <c r="O312">
        <f t="shared" si="720"/>
        <v>1.7968238869317636E-3</v>
      </c>
      <c r="P312">
        <f t="shared" si="720"/>
        <v>1.7832105844890324E-3</v>
      </c>
      <c r="Q312">
        <f t="shared" si="720"/>
        <v>1.7697004207037649E-3</v>
      </c>
      <c r="R312">
        <f t="shared" si="720"/>
        <v>1.7562926141650801E-3</v>
      </c>
      <c r="S312">
        <f t="shared" si="720"/>
        <v>1.7429863893823104E-3</v>
      </c>
      <c r="T312">
        <f t="shared" si="720"/>
        <v>1.7297809767401497E-3</v>
      </c>
      <c r="U312">
        <f t="shared" si="720"/>
        <v>1.7166756124541388E-3</v>
      </c>
      <c r="V312">
        <f t="shared" si="720"/>
        <v>1.7036695385264906E-3</v>
      </c>
      <c r="W312">
        <f t="shared" si="720"/>
        <v>1.6907620027022464E-3</v>
      </c>
      <c r="X312">
        <f t="shared" si="720"/>
        <v>1.6779522584257683E-3</v>
      </c>
      <c r="Y312">
        <f t="shared" si="720"/>
        <v>1.6652395647975577E-3</v>
      </c>
      <c r="Z312">
        <f t="shared" si="721"/>
        <v>1.5665612758513751E-3</v>
      </c>
      <c r="AA312">
        <f t="shared" si="721"/>
        <v>1.4737304366746974E-3</v>
      </c>
      <c r="AB312">
        <f t="shared" si="721"/>
        <v>1.3864005407647059E-3</v>
      </c>
      <c r="AC312">
        <f t="shared" si="721"/>
        <v>1.3042456148016327E-3</v>
      </c>
      <c r="AD312">
        <f t="shared" si="721"/>
        <v>1.2269590018992823E-3</v>
      </c>
      <c r="AE312">
        <f t="shared" si="721"/>
        <v>1.1542522169573472E-3</v>
      </c>
      <c r="AF312">
        <f t="shared" si="721"/>
        <v>1.0858538698429274E-3</v>
      </c>
      <c r="AG312">
        <f t="shared" si="721"/>
        <v>1.0215086523818484E-3</v>
      </c>
      <c r="AH312">
        <f t="shared" si="721"/>
        <v>9.6097638537856239E-4</v>
      </c>
      <c r="AI312">
        <f t="shared" si="721"/>
        <v>9.0403112210746533E-4</v>
      </c>
      <c r="AJ312">
        <f t="shared" si="721"/>
        <v>8.5046030492927295E-4</v>
      </c>
      <c r="AK312">
        <f t="shared" si="721"/>
        <v>8.0006397188438054E-4</v>
      </c>
      <c r="AL312">
        <f t="shared" si="721"/>
        <v>7.526540103016847E-4</v>
      </c>
      <c r="AM312">
        <f t="shared" si="721"/>
        <v>7.0805345463684135E-4</v>
      </c>
      <c r="AN312">
        <f t="shared" si="721"/>
        <v>6.6609582591902307E-4</v>
      </c>
      <c r="AO312">
        <f t="shared" ref="AO312:BH312" si="724">AN312</f>
        <v>6.6609582591902307E-4</v>
      </c>
      <c r="AP312">
        <f t="shared" si="724"/>
        <v>6.6609582591902307E-4</v>
      </c>
      <c r="AQ312">
        <f t="shared" si="724"/>
        <v>6.6609582591902307E-4</v>
      </c>
      <c r="AR312">
        <f t="shared" si="724"/>
        <v>6.6609582591902307E-4</v>
      </c>
      <c r="AS312">
        <f t="shared" si="724"/>
        <v>6.6609582591902307E-4</v>
      </c>
      <c r="AT312">
        <f t="shared" si="724"/>
        <v>6.6609582591902307E-4</v>
      </c>
      <c r="AU312">
        <f t="shared" si="724"/>
        <v>6.6609582591902307E-4</v>
      </c>
      <c r="AV312">
        <f t="shared" si="724"/>
        <v>6.6609582591902307E-4</v>
      </c>
      <c r="AW312">
        <f t="shared" si="724"/>
        <v>6.6609582591902307E-4</v>
      </c>
      <c r="AX312">
        <f t="shared" si="724"/>
        <v>6.6609582591902307E-4</v>
      </c>
      <c r="AY312">
        <f t="shared" si="724"/>
        <v>6.6609582591902307E-4</v>
      </c>
      <c r="AZ312">
        <f t="shared" si="724"/>
        <v>6.6609582591902307E-4</v>
      </c>
      <c r="BA312">
        <f t="shared" si="724"/>
        <v>6.6609582591902307E-4</v>
      </c>
      <c r="BB312">
        <f t="shared" si="724"/>
        <v>6.6609582591902307E-4</v>
      </c>
      <c r="BC312">
        <f t="shared" si="724"/>
        <v>6.6609582591902307E-4</v>
      </c>
      <c r="BD312">
        <f t="shared" si="724"/>
        <v>6.6609582591902307E-4</v>
      </c>
      <c r="BE312">
        <f t="shared" si="724"/>
        <v>6.6609582591902307E-4</v>
      </c>
      <c r="BF312">
        <f t="shared" si="724"/>
        <v>6.6609582591902307E-4</v>
      </c>
      <c r="BG312">
        <f t="shared" si="724"/>
        <v>6.6609582591902307E-4</v>
      </c>
      <c r="BH312">
        <f t="shared" si="724"/>
        <v>6.6609582591902307E-4</v>
      </c>
      <c r="BK312">
        <f t="shared" si="723"/>
        <v>1.852324321243112E-3</v>
      </c>
      <c r="BL312">
        <f t="shared" si="674"/>
        <v>1.6652395647975577E-3</v>
      </c>
      <c r="BM312">
        <f t="shared" si="675"/>
        <v>6.6609582591902307E-4</v>
      </c>
      <c r="BN312">
        <f t="shared" si="676"/>
        <v>0.10100000000000001</v>
      </c>
      <c r="BO312">
        <f>INDEX($M$7:$M$30,MATCH(BP312,$H$7:$H$30,0))</f>
        <v>0.6</v>
      </c>
      <c r="BP312" t="str">
        <f t="shared" si="670"/>
        <v>-BUS-Total</v>
      </c>
    </row>
    <row r="313" spans="1:68" hidden="1" x14ac:dyDescent="0.25">
      <c r="A313" t="str">
        <f t="shared" si="668"/>
        <v>passenger-BUS-PHEVD</v>
      </c>
      <c r="B313" s="1">
        <v>279</v>
      </c>
      <c r="C313" t="s">
        <v>50</v>
      </c>
      <c r="D313" t="s">
        <v>27</v>
      </c>
      <c r="E313" t="s">
        <v>34</v>
      </c>
      <c r="F313" t="s">
        <v>37</v>
      </c>
      <c r="G313">
        <v>1.091053788002436E-2</v>
      </c>
      <c r="H313">
        <v>1.6191770308402399E-2</v>
      </c>
      <c r="I313">
        <v>2.1376269526937261E-2</v>
      </c>
      <c r="J313">
        <v>2.6466669124148891E-2</v>
      </c>
      <c r="K313">
        <v>2.8449855986745379E-2</v>
      </c>
      <c r="L313">
        <v>3.0432889312236411E-2</v>
      </c>
      <c r="M313">
        <f t="shared" si="720"/>
        <v>2.8020398924392106E-2</v>
      </c>
      <c r="N313">
        <f t="shared" si="720"/>
        <v>2.780810757636518E-2</v>
      </c>
      <c r="O313">
        <f t="shared" si="720"/>
        <v>2.759742461430623E-2</v>
      </c>
      <c r="P313">
        <f t="shared" si="720"/>
        <v>2.7388337852577702E-2</v>
      </c>
      <c r="Q313">
        <f t="shared" si="720"/>
        <v>2.7180835197864274E-2</v>
      </c>
      <c r="R313">
        <f t="shared" si="720"/>
        <v>2.697490464847337E-2</v>
      </c>
      <c r="S313">
        <f t="shared" si="720"/>
        <v>2.6770534293641009E-2</v>
      </c>
      <c r="T313">
        <f t="shared" si="720"/>
        <v>2.6567712312842912E-2</v>
      </c>
      <c r="U313">
        <f t="shared" si="720"/>
        <v>2.6366426975110789E-2</v>
      </c>
      <c r="V313">
        <f t="shared" si="720"/>
        <v>2.6166666638353871E-2</v>
      </c>
      <c r="W313">
        <f t="shared" si="720"/>
        <v>2.5968419748685509E-2</v>
      </c>
      <c r="X313">
        <f t="shared" si="720"/>
        <v>2.5771674839754947E-2</v>
      </c>
      <c r="Y313">
        <f t="shared" si="720"/>
        <v>2.5576420532084098E-2</v>
      </c>
      <c r="Z313">
        <f t="shared" si="721"/>
        <v>2.4060820333273728E-2</v>
      </c>
      <c r="AA313">
        <f t="shared" si="721"/>
        <v>2.2635031136739946E-2</v>
      </c>
      <c r="AB313">
        <f t="shared" si="721"/>
        <v>2.1293730947845736E-2</v>
      </c>
      <c r="AC313">
        <f t="shared" si="721"/>
        <v>2.0031913141187248E-2</v>
      </c>
      <c r="AD313">
        <f t="shared" si="721"/>
        <v>1.8844867772534107E-2</v>
      </c>
      <c r="AE313">
        <f t="shared" si="721"/>
        <v>1.7728163998181497E-2</v>
      </c>
      <c r="AF313">
        <f t="shared" si="721"/>
        <v>1.6677633536091176E-2</v>
      </c>
      <c r="AG313">
        <f t="shared" si="721"/>
        <v>1.5689355107087462E-2</v>
      </c>
      <c r="AH313">
        <f t="shared" si="721"/>
        <v>1.4759639798032423E-2</v>
      </c>
      <c r="AI313">
        <f t="shared" si="721"/>
        <v>1.3885017292345751E-2</v>
      </c>
      <c r="AJ313">
        <f t="shared" si="721"/>
        <v>1.3062222916472627E-2</v>
      </c>
      <c r="AK313">
        <f t="shared" si="721"/>
        <v>1.2288185453948228E-2</v>
      </c>
      <c r="AL313">
        <f t="shared" si="721"/>
        <v>1.1560015681572926E-2</v>
      </c>
      <c r="AM313">
        <f t="shared" si="721"/>
        <v>1.0874995584907536E-2</v>
      </c>
      <c r="AN313">
        <f t="shared" si="721"/>
        <v>1.023056821283364E-2</v>
      </c>
      <c r="AO313">
        <f t="shared" ref="AO313:BH313" si="725">AN313</f>
        <v>1.023056821283364E-2</v>
      </c>
      <c r="AP313">
        <f t="shared" si="725"/>
        <v>1.023056821283364E-2</v>
      </c>
      <c r="AQ313">
        <f t="shared" si="725"/>
        <v>1.023056821283364E-2</v>
      </c>
      <c r="AR313">
        <f t="shared" si="725"/>
        <v>1.023056821283364E-2</v>
      </c>
      <c r="AS313">
        <f t="shared" si="725"/>
        <v>1.023056821283364E-2</v>
      </c>
      <c r="AT313">
        <f t="shared" si="725"/>
        <v>1.023056821283364E-2</v>
      </c>
      <c r="AU313">
        <f t="shared" si="725"/>
        <v>1.023056821283364E-2</v>
      </c>
      <c r="AV313">
        <f t="shared" si="725"/>
        <v>1.023056821283364E-2</v>
      </c>
      <c r="AW313">
        <f t="shared" si="725"/>
        <v>1.023056821283364E-2</v>
      </c>
      <c r="AX313">
        <f t="shared" si="725"/>
        <v>1.023056821283364E-2</v>
      </c>
      <c r="AY313">
        <f t="shared" si="725"/>
        <v>1.023056821283364E-2</v>
      </c>
      <c r="AZ313">
        <f t="shared" si="725"/>
        <v>1.023056821283364E-2</v>
      </c>
      <c r="BA313">
        <f t="shared" si="725"/>
        <v>1.023056821283364E-2</v>
      </c>
      <c r="BB313">
        <f t="shared" si="725"/>
        <v>1.023056821283364E-2</v>
      </c>
      <c r="BC313">
        <f t="shared" si="725"/>
        <v>1.023056821283364E-2</v>
      </c>
      <c r="BD313">
        <f t="shared" si="725"/>
        <v>1.023056821283364E-2</v>
      </c>
      <c r="BE313">
        <f t="shared" si="725"/>
        <v>1.023056821283364E-2</v>
      </c>
      <c r="BF313">
        <f t="shared" si="725"/>
        <v>1.023056821283364E-2</v>
      </c>
      <c r="BG313">
        <f t="shared" si="725"/>
        <v>1.023056821283364E-2</v>
      </c>
      <c r="BH313">
        <f t="shared" si="725"/>
        <v>1.023056821283364E-2</v>
      </c>
      <c r="BK313">
        <f t="shared" si="723"/>
        <v>2.8449855986745379E-2</v>
      </c>
      <c r="BL313">
        <f t="shared" si="674"/>
        <v>2.5576420532084098E-2</v>
      </c>
      <c r="BM313">
        <f t="shared" si="675"/>
        <v>1.023056821283364E-2</v>
      </c>
      <c r="BN313">
        <f t="shared" si="676"/>
        <v>0.10100000000000001</v>
      </c>
      <c r="BO313">
        <f>INDEX($M$7:$M$30,MATCH(BP313,$H$7:$H$30,0))</f>
        <v>0.6</v>
      </c>
      <c r="BP313" t="str">
        <f t="shared" si="670"/>
        <v>-BUS-Total</v>
      </c>
    </row>
    <row r="314" spans="1:68" hidden="1" x14ac:dyDescent="0.25">
      <c r="A314" t="str">
        <f t="shared" si="668"/>
        <v>passenger-LT-BEV</v>
      </c>
      <c r="B314" s="1">
        <v>280</v>
      </c>
      <c r="C314" t="s">
        <v>50</v>
      </c>
      <c r="D314" t="s">
        <v>27</v>
      </c>
      <c r="E314" t="s">
        <v>33</v>
      </c>
      <c r="F314" t="s">
        <v>29</v>
      </c>
      <c r="G314">
        <v>8.38807118710325E-3</v>
      </c>
      <c r="H314">
        <f>IF(G314=0,0.0000001,$G314)*((INDEX($N$7:$N$29,MATCH($A314,$H$7:$H$29,0))/($G314+0.00001))^((H$33-$G$33)/($Y$33-$G$33)))</f>
        <v>9.1479152393013023E-3</v>
      </c>
      <c r="I314">
        <f>IF(H314=0,0.0000001,$G314)*((INDEX($N$7:$N$29,MATCH($A314,$H$7:$H$29,0))/($G314+0.00001))^((I$33-$G$33)/($Y$33-$G$33)))</f>
        <v>9.9765907273303301E-3</v>
      </c>
      <c r="J314">
        <f>IF(I314=0,0.0000001,$G314)*((INDEX($N$7:$N$29,MATCH($A314,$H$7:$H$29,0))/($G314+0.00001))^((J$33-$G$33)/($Y$33-$G$33)))</f>
        <v>1.0880332833981921E-2</v>
      </c>
      <c r="K314">
        <f>IF(J314=0,0.0000001,$G314)*((INDEX($N$7:$N$29,MATCH($A314,$H$7:$H$29,0))/($G314+0.00001))^((K$33-$G$33)/($Y$33-$G$33)))</f>
        <v>1.1865941563977857E-2</v>
      </c>
      <c r="L314">
        <f t="shared" ref="L314:Y314" si="726">IF(K314=0,0.0000001,K314)*((INDEX($N$7:$N$29,MATCH($A314,$H$7:$H$28,0))/IF(K314=0,0.0000001,K314))^((L$33-$K$33)/($Y$33-$K$33)))</f>
        <v>1.2941934275469635E-2</v>
      </c>
      <c r="M314">
        <f t="shared" si="726"/>
        <v>1.5205751049101929E-2</v>
      </c>
      <c r="N314">
        <f t="shared" si="726"/>
        <v>1.8707641700999606E-2</v>
      </c>
      <c r="O314">
        <f t="shared" si="726"/>
        <v>2.3244299206113549E-2</v>
      </c>
      <c r="P314">
        <f t="shared" si="726"/>
        <v>2.8216982998644977E-2</v>
      </c>
      <c r="Q314">
        <f t="shared" si="726"/>
        <v>3.2768784002954299E-2</v>
      </c>
      <c r="R314">
        <f t="shared" si="726"/>
        <v>3.6204300298696174E-2</v>
      </c>
      <c r="S314">
        <f t="shared" si="726"/>
        <v>3.8326831742388719E-2</v>
      </c>
      <c r="T314">
        <f t="shared" si="726"/>
        <v>3.9394216368667981E-2</v>
      </c>
      <c r="U314">
        <f t="shared" si="726"/>
        <v>3.9825974619040944E-2</v>
      </c>
      <c r="V314">
        <f t="shared" si="726"/>
        <v>3.9962644944164898E-2</v>
      </c>
      <c r="W314">
        <f t="shared" si="726"/>
        <v>3.999466142639993E-2</v>
      </c>
      <c r="X314">
        <f t="shared" si="726"/>
        <v>3.9999618649683127E-2</v>
      </c>
      <c r="Y314">
        <f t="shared" si="726"/>
        <v>0.04</v>
      </c>
      <c r="Z314">
        <f t="shared" ref="Z314:AN314" si="727">IF(Y314=0,0.0000001,$Y314)*((INDEX($O$7:$O$29,MATCH($A314,$H$7:$H$28,0))/IF(Y314=0,0.0000001,$Y314))^((Z$33-$Y$33)/($AN$33-$Y$33)))</f>
        <v>4.5750664771936178E-2</v>
      </c>
      <c r="AA314">
        <f t="shared" si="727"/>
        <v>5.2328083176852058E-2</v>
      </c>
      <c r="AB314">
        <f t="shared" si="727"/>
        <v>5.9851114789553794E-2</v>
      </c>
      <c r="AC314">
        <f t="shared" si="727"/>
        <v>6.8455707224088669E-2</v>
      </c>
      <c r="AD314">
        <f t="shared" si="727"/>
        <v>7.829735282337727E-2</v>
      </c>
      <c r="AE314">
        <f t="shared" si="727"/>
        <v>8.9553898538808616E-2</v>
      </c>
      <c r="AF314">
        <f t="shared" si="727"/>
        <v>0.10242875977672546</v>
      </c>
      <c r="AG314">
        <f t="shared" si="727"/>
        <v>0.11715459628875367</v>
      </c>
      <c r="AH314">
        <f t="shared" si="727"/>
        <v>0.13399751653245717</v>
      </c>
      <c r="AI314">
        <f t="shared" si="727"/>
        <v>0.15326188647871061</v>
      </c>
      <c r="AJ314">
        <f t="shared" si="727"/>
        <v>0.17529582976505065</v>
      </c>
      <c r="AK314">
        <f t="shared" si="727"/>
        <v>0.20049751858748066</v>
      </c>
      <c r="AL314">
        <f t="shared" si="727"/>
        <v>0.22932236901252179</v>
      </c>
      <c r="AM314">
        <f t="shared" si="727"/>
        <v>0.26229127073495323</v>
      </c>
      <c r="AN314">
        <f t="shared" si="727"/>
        <v>0.3</v>
      </c>
      <c r="AO314">
        <f t="shared" ref="AO314:BH314" si="728">AN314</f>
        <v>0.3</v>
      </c>
      <c r="AP314">
        <f t="shared" si="728"/>
        <v>0.3</v>
      </c>
      <c r="AQ314">
        <f t="shared" si="728"/>
        <v>0.3</v>
      </c>
      <c r="AR314">
        <f t="shared" si="728"/>
        <v>0.3</v>
      </c>
      <c r="AS314">
        <f t="shared" si="728"/>
        <v>0.3</v>
      </c>
      <c r="AT314">
        <f t="shared" si="728"/>
        <v>0.3</v>
      </c>
      <c r="AU314">
        <f t="shared" si="728"/>
        <v>0.3</v>
      </c>
      <c r="AV314">
        <f t="shared" si="728"/>
        <v>0.3</v>
      </c>
      <c r="AW314">
        <f t="shared" si="728"/>
        <v>0.3</v>
      </c>
      <c r="AX314">
        <f t="shared" si="728"/>
        <v>0.3</v>
      </c>
      <c r="AY314">
        <f t="shared" si="728"/>
        <v>0.3</v>
      </c>
      <c r="AZ314">
        <f t="shared" si="728"/>
        <v>0.3</v>
      </c>
      <c r="BA314">
        <f t="shared" si="728"/>
        <v>0.3</v>
      </c>
      <c r="BB314">
        <f t="shared" si="728"/>
        <v>0.3</v>
      </c>
      <c r="BC314">
        <f t="shared" si="728"/>
        <v>0.3</v>
      </c>
      <c r="BD314">
        <f t="shared" si="728"/>
        <v>0.3</v>
      </c>
      <c r="BE314">
        <f t="shared" si="728"/>
        <v>0.3</v>
      </c>
      <c r="BF314">
        <f t="shared" si="728"/>
        <v>0.3</v>
      </c>
      <c r="BG314">
        <f t="shared" si="728"/>
        <v>0.3</v>
      </c>
      <c r="BH314">
        <f t="shared" si="728"/>
        <v>0.3</v>
      </c>
      <c r="BK314">
        <f t="shared" si="723"/>
        <v>1.1865941563977857E-2</v>
      </c>
      <c r="BL314">
        <f t="shared" si="674"/>
        <v>1.1379437959854764E-2</v>
      </c>
      <c r="BM314">
        <f t="shared" si="675"/>
        <v>7.6242234331026929E-3</v>
      </c>
      <c r="BN314">
        <f t="shared" si="676"/>
        <v>4.1000000000000002E-2</v>
      </c>
      <c r="BO314">
        <f>INDEX($O$7:$O$30,MATCH(BP314,$H$7:$H$30,0))</f>
        <v>0.32999999999999996</v>
      </c>
      <c r="BP314" t="str">
        <f t="shared" si="670"/>
        <v>-LT-Total</v>
      </c>
    </row>
    <row r="315" spans="1:68" hidden="1" x14ac:dyDescent="0.25">
      <c r="A315" t="str">
        <f t="shared" si="668"/>
        <v>passenger-LT-CNG</v>
      </c>
      <c r="B315" s="1">
        <v>281</v>
      </c>
      <c r="C315" t="s">
        <v>50</v>
      </c>
      <c r="D315" t="s">
        <v>27</v>
      </c>
      <c r="E315" t="s">
        <v>33</v>
      </c>
      <c r="F315" t="s">
        <v>45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K315">
        <f t="shared" si="723"/>
        <v>0</v>
      </c>
      <c r="BL315">
        <f t="shared" si="674"/>
        <v>0</v>
      </c>
      <c r="BM315">
        <f t="shared" si="675"/>
        <v>0</v>
      </c>
      <c r="BN315">
        <f t="shared" si="676"/>
        <v>4.1000000000000002E-2</v>
      </c>
      <c r="BO315">
        <f>INDEX($M$7:$M$30,MATCH(BP315,$H$7:$H$30,0))</f>
        <v>0.56000000000000005</v>
      </c>
      <c r="BP315" t="str">
        <f t="shared" si="670"/>
        <v>-LT-Total</v>
      </c>
    </row>
    <row r="316" spans="1:68" hidden="1" x14ac:dyDescent="0.25">
      <c r="A316" t="str">
        <f t="shared" si="668"/>
        <v>passenger-LT-D</v>
      </c>
      <c r="B316" s="1">
        <v>282</v>
      </c>
      <c r="C316" t="s">
        <v>50</v>
      </c>
      <c r="D316" t="s">
        <v>27</v>
      </c>
      <c r="E316" t="s">
        <v>33</v>
      </c>
      <c r="F316" t="s">
        <v>46</v>
      </c>
      <c r="G316">
        <v>0.30729210424287512</v>
      </c>
      <c r="H316">
        <v>0.30474375997505659</v>
      </c>
      <c r="I316">
        <v>0.30224363540352978</v>
      </c>
      <c r="J316">
        <v>0.29979037473786652</v>
      </c>
      <c r="K316">
        <v>0.30015520196132017</v>
      </c>
      <c r="L316">
        <v>0.30051975207677228</v>
      </c>
      <c r="M316">
        <f t="shared" ref="M316:Y316" si="729">($K316*(($BL316/($K316))^((M$33-$K$33)/($BL$33-$K$33))))</f>
        <v>0.29836545081269089</v>
      </c>
      <c r="N316">
        <f t="shared" si="729"/>
        <v>0.29747458116549691</v>
      </c>
      <c r="O316">
        <f t="shared" si="729"/>
        <v>0.29658637150700518</v>
      </c>
      <c r="P316">
        <f t="shared" si="729"/>
        <v>0.29570081389493147</v>
      </c>
      <c r="Q316">
        <f t="shared" si="729"/>
        <v>0.29481790041070594</v>
      </c>
      <c r="R316">
        <f t="shared" si="729"/>
        <v>0.29393762315940236</v>
      </c>
      <c r="S316">
        <f t="shared" si="729"/>
        <v>0.29305997426966734</v>
      </c>
      <c r="T316">
        <f t="shared" si="729"/>
        <v>0.29218494589365002</v>
      </c>
      <c r="U316">
        <f t="shared" si="729"/>
        <v>0.2913125302069321</v>
      </c>
      <c r="V316">
        <f t="shared" si="729"/>
        <v>0.29044271940845745</v>
      </c>
      <c r="W316">
        <f t="shared" si="729"/>
        <v>0.28957550572046276</v>
      </c>
      <c r="X316">
        <f t="shared" si="729"/>
        <v>0.28871088138840778</v>
      </c>
      <c r="Y316">
        <f t="shared" si="729"/>
        <v>0.28784883868090605</v>
      </c>
      <c r="Z316">
        <f t="shared" ref="Z316:AN316" si="730">($Y316*(($BM316/($Y316))^((Z$33-$Y$33)/($BM$33-$Y$33))))</f>
        <v>0.2725176655885021</v>
      </c>
      <c r="AA316">
        <f t="shared" si="730"/>
        <v>0.25800304909388178</v>
      </c>
      <c r="AB316">
        <f t="shared" si="730"/>
        <v>0.24426149841696163</v>
      </c>
      <c r="AC316">
        <f t="shared" si="730"/>
        <v>0.2312518391485715</v>
      </c>
      <c r="AD316">
        <f t="shared" si="730"/>
        <v>0.21893508987777208</v>
      </c>
      <c r="AE316">
        <f t="shared" si="730"/>
        <v>0.2072743453901488</v>
      </c>
      <c r="AF316">
        <f t="shared" si="730"/>
        <v>0.19623466608710396</v>
      </c>
      <c r="AG316">
        <f t="shared" si="730"/>
        <v>0.18578297329480978</v>
      </c>
      <c r="AH316">
        <f t="shared" si="730"/>
        <v>0.17588795014913147</v>
      </c>
      <c r="AI316">
        <f t="shared" si="730"/>
        <v>0.16651994775953796</v>
      </c>
      <c r="AJ316">
        <f t="shared" si="730"/>
        <v>0.15765089637083463</v>
      </c>
      <c r="AK316">
        <f t="shared" si="730"/>
        <v>0.1492542212565284</v>
      </c>
      <c r="AL316">
        <f t="shared" si="730"/>
        <v>0.14130476309181295</v>
      </c>
      <c r="AM316">
        <f t="shared" si="730"/>
        <v>0.13377870256758329</v>
      </c>
      <c r="AN316">
        <f t="shared" si="730"/>
        <v>0.12665348901959864</v>
      </c>
      <c r="AO316">
        <f t="shared" ref="AO316:BH316" si="731">AN316</f>
        <v>0.12665348901959864</v>
      </c>
      <c r="AP316">
        <f t="shared" si="731"/>
        <v>0.12665348901959864</v>
      </c>
      <c r="AQ316">
        <f t="shared" si="731"/>
        <v>0.12665348901959864</v>
      </c>
      <c r="AR316">
        <f t="shared" si="731"/>
        <v>0.12665348901959864</v>
      </c>
      <c r="AS316">
        <f t="shared" si="731"/>
        <v>0.12665348901959864</v>
      </c>
      <c r="AT316">
        <f t="shared" si="731"/>
        <v>0.12665348901959864</v>
      </c>
      <c r="AU316">
        <f t="shared" si="731"/>
        <v>0.12665348901959864</v>
      </c>
      <c r="AV316">
        <f t="shared" si="731"/>
        <v>0.12665348901959864</v>
      </c>
      <c r="AW316">
        <f t="shared" si="731"/>
        <v>0.12665348901959864</v>
      </c>
      <c r="AX316">
        <f t="shared" si="731"/>
        <v>0.12665348901959864</v>
      </c>
      <c r="AY316">
        <f t="shared" si="731"/>
        <v>0.12665348901959864</v>
      </c>
      <c r="AZ316">
        <f t="shared" si="731"/>
        <v>0.12665348901959864</v>
      </c>
      <c r="BA316">
        <f t="shared" si="731"/>
        <v>0.12665348901959864</v>
      </c>
      <c r="BB316">
        <f t="shared" si="731"/>
        <v>0.12665348901959864</v>
      </c>
      <c r="BC316">
        <f t="shared" si="731"/>
        <v>0.12665348901959864</v>
      </c>
      <c r="BD316">
        <f t="shared" si="731"/>
        <v>0.12665348901959864</v>
      </c>
      <c r="BE316">
        <f t="shared" si="731"/>
        <v>0.12665348901959864</v>
      </c>
      <c r="BF316">
        <f t="shared" si="731"/>
        <v>0.12665348901959864</v>
      </c>
      <c r="BG316">
        <f t="shared" si="731"/>
        <v>0.12665348901959864</v>
      </c>
      <c r="BH316">
        <f t="shared" si="731"/>
        <v>0.12665348901959864</v>
      </c>
      <c r="BK316">
        <f t="shared" si="723"/>
        <v>0.30015520196132017</v>
      </c>
      <c r="BL316">
        <f t="shared" si="674"/>
        <v>0.28784883868090605</v>
      </c>
      <c r="BM316">
        <f t="shared" si="675"/>
        <v>0.12665348901959864</v>
      </c>
      <c r="BN316">
        <f t="shared" si="676"/>
        <v>4.1000000000000002E-2</v>
      </c>
      <c r="BO316">
        <f>INDEX($M$7:$M$30,MATCH(BP316,$H$7:$H$30,0))</f>
        <v>0.56000000000000005</v>
      </c>
      <c r="BP316" t="str">
        <f t="shared" si="670"/>
        <v>-LT-Total</v>
      </c>
    </row>
    <row r="317" spans="1:68" hidden="1" x14ac:dyDescent="0.25">
      <c r="A317" t="str">
        <f t="shared" si="668"/>
        <v>passenger-LT-FCEV</v>
      </c>
      <c r="B317" s="1">
        <v>283</v>
      </c>
      <c r="C317" t="s">
        <v>50</v>
      </c>
      <c r="D317" t="s">
        <v>27</v>
      </c>
      <c r="E317" t="s">
        <v>33</v>
      </c>
      <c r="F317" t="s">
        <v>30</v>
      </c>
      <c r="G317">
        <v>0</v>
      </c>
      <c r="H317">
        <f>IF(G317=0,0.0000001,$G317)*((INDEX($N$7:$N$29,MATCH($A317,$H$7:$H$29,0))/($G317+0.00001))^((H$33-$G$33)/($Y$33-$G$33)))</f>
        <v>1.2915496650148837E-7</v>
      </c>
      <c r="I317">
        <f>IF(H317=0,0.0000001,$G317)*((INDEX($N$7:$N$29,MATCH($A317,$H$7:$H$29,0))/($G317+0.00001))^((I$33-$G$33)/($Y$33-$G$33)))</f>
        <v>0</v>
      </c>
      <c r="J317">
        <f>IF(I317=0,0.0000001,$G317)*((INDEX($N$7:$N$29,MATCH($A317,$H$7:$H$29,0))/($G317+0.00001))^((J$33-$G$33)/($Y$33-$G$33)))</f>
        <v>2.1544346900318838E-7</v>
      </c>
      <c r="K317">
        <f>IF(J317=0,0.0000001,$G317)*((INDEX($N$7:$N$29,MATCH($A317,$H$7:$H$29,0))/($G317+0.00001))^((K$33-$G$33)/($Y$33-$G$33)))</f>
        <v>0</v>
      </c>
      <c r="L317">
        <f t="shared" ref="L317:Y317" si="732">IF(K317=0,0.0000001,K317)*((INDEX($N$7:$N$29,MATCH($A317,$H$7:$H$28,0))/IF(K317=0,0.0000001,K317))^((L$33-$K$33)/($Y$33-$K$33)))</f>
        <v>1.93069772888325E-7</v>
      </c>
      <c r="M317">
        <f t="shared" si="732"/>
        <v>6.5512855685955084E-7</v>
      </c>
      <c r="N317">
        <f t="shared" si="732"/>
        <v>3.1516811486658755E-6</v>
      </c>
      <c r="O317">
        <f t="shared" si="732"/>
        <v>1.6339715159504212E-5</v>
      </c>
      <c r="P317">
        <f t="shared" si="732"/>
        <v>7.1018492993558591E-5</v>
      </c>
      <c r="Q317">
        <f t="shared" si="732"/>
        <v>2.2061794245877724E-4</v>
      </c>
      <c r="R317">
        <f t="shared" si="732"/>
        <v>4.6969984294097572E-4</v>
      </c>
      <c r="S317">
        <f t="shared" si="732"/>
        <v>7.2335519763494136E-4</v>
      </c>
      <c r="T317">
        <f t="shared" si="732"/>
        <v>8.9077584299261604E-4</v>
      </c>
      <c r="U317">
        <f t="shared" si="732"/>
        <v>9.6749364962123467E-4</v>
      </c>
      <c r="V317">
        <f t="shared" si="732"/>
        <v>9.9294363861607998E-4</v>
      </c>
      <c r="W317">
        <f t="shared" si="732"/>
        <v>9.9898888648544725E-4</v>
      </c>
      <c r="X317">
        <f t="shared" si="732"/>
        <v>9.9992774367956699E-4</v>
      </c>
      <c r="Y317">
        <f t="shared" si="732"/>
        <v>1E-3</v>
      </c>
      <c r="Z317">
        <f t="shared" ref="Z317:AN317" si="733">IF(Y317=0,0.0000001,$Y317)*((INDEX($O$7:$O$29,MATCH($A317,$H$7:$H$28,0))/IF(Y317=0,0.0000001,$Y317))^((Z$33-$Y$33)/($AN$33-$Y$33)))</f>
        <v>1.2545117989873635E-3</v>
      </c>
      <c r="AA317">
        <f t="shared" si="733"/>
        <v>1.5737998537985111E-3</v>
      </c>
      <c r="AB317">
        <f t="shared" si="733"/>
        <v>1.97435048583482E-3</v>
      </c>
      <c r="AC317">
        <f t="shared" si="733"/>
        <v>2.4768459798162148E-3</v>
      </c>
      <c r="AD317">
        <f t="shared" si="733"/>
        <v>3.1072325059538588E-3</v>
      </c>
      <c r="AE317">
        <f t="shared" si="733"/>
        <v>3.8980598409161893E-3</v>
      </c>
      <c r="AF317">
        <f t="shared" si="733"/>
        <v>4.8901620635881651E-3</v>
      </c>
      <c r="AG317">
        <f t="shared" si="733"/>
        <v>6.1347660077317456E-3</v>
      </c>
      <c r="AH317">
        <f t="shared" si="733"/>
        <v>7.6961363407260786E-3</v>
      </c>
      <c r="AI317">
        <f t="shared" si="733"/>
        <v>9.6548938460562974E-3</v>
      </c>
      <c r="AJ317">
        <f t="shared" si="733"/>
        <v>1.2112178247848108E-2</v>
      </c>
      <c r="AK317">
        <f t="shared" si="733"/>
        <v>1.5194870523363546E-2</v>
      </c>
      <c r="AL317">
        <f t="shared" si="733"/>
        <v>1.9062144355644871E-2</v>
      </c>
      <c r="AM317">
        <f t="shared" si="733"/>
        <v>2.3913685008156861E-2</v>
      </c>
      <c r="AN317">
        <f t="shared" si="733"/>
        <v>0.03</v>
      </c>
      <c r="AO317">
        <f t="shared" ref="AO317:BH317" si="734">AN317</f>
        <v>0.03</v>
      </c>
      <c r="AP317">
        <f t="shared" si="734"/>
        <v>0.03</v>
      </c>
      <c r="AQ317">
        <f t="shared" si="734"/>
        <v>0.03</v>
      </c>
      <c r="AR317">
        <f t="shared" si="734"/>
        <v>0.03</v>
      </c>
      <c r="AS317">
        <f t="shared" si="734"/>
        <v>0.03</v>
      </c>
      <c r="AT317">
        <f t="shared" si="734"/>
        <v>0.03</v>
      </c>
      <c r="AU317">
        <f t="shared" si="734"/>
        <v>0.03</v>
      </c>
      <c r="AV317">
        <f t="shared" si="734"/>
        <v>0.03</v>
      </c>
      <c r="AW317">
        <f t="shared" si="734"/>
        <v>0.03</v>
      </c>
      <c r="AX317">
        <f t="shared" si="734"/>
        <v>0.03</v>
      </c>
      <c r="AY317">
        <f t="shared" si="734"/>
        <v>0.03</v>
      </c>
      <c r="AZ317">
        <f t="shared" si="734"/>
        <v>0.03</v>
      </c>
      <c r="BA317">
        <f t="shared" si="734"/>
        <v>0.03</v>
      </c>
      <c r="BB317">
        <f t="shared" si="734"/>
        <v>0.03</v>
      </c>
      <c r="BC317">
        <f t="shared" si="734"/>
        <v>0.03</v>
      </c>
      <c r="BD317">
        <f t="shared" si="734"/>
        <v>0.03</v>
      </c>
      <c r="BE317">
        <f t="shared" si="734"/>
        <v>0.03</v>
      </c>
      <c r="BF317">
        <f t="shared" si="734"/>
        <v>0.03</v>
      </c>
      <c r="BG317">
        <f t="shared" si="734"/>
        <v>0.03</v>
      </c>
      <c r="BH317">
        <f t="shared" si="734"/>
        <v>0.03</v>
      </c>
      <c r="BK317">
        <f>G317</f>
        <v>0</v>
      </c>
      <c r="BL317">
        <f t="shared" si="674"/>
        <v>0</v>
      </c>
      <c r="BM317">
        <f t="shared" si="675"/>
        <v>0</v>
      </c>
      <c r="BN317">
        <f t="shared" si="676"/>
        <v>4.1000000000000002E-2</v>
      </c>
      <c r="BO317">
        <f>INDEX($O$7:$O$30,MATCH(BP317,$H$7:$H$30,0))</f>
        <v>0.32999999999999996</v>
      </c>
      <c r="BP317" t="str">
        <f t="shared" si="670"/>
        <v>-LT-Total</v>
      </c>
    </row>
    <row r="318" spans="1:68" hidden="1" x14ac:dyDescent="0.25">
      <c r="A318" t="str">
        <f t="shared" si="668"/>
        <v>passenger-LT-G</v>
      </c>
      <c r="B318" s="1">
        <v>284</v>
      </c>
      <c r="C318" t="s">
        <v>50</v>
      </c>
      <c r="D318" t="s">
        <v>27</v>
      </c>
      <c r="E318" t="s">
        <v>33</v>
      </c>
      <c r="F318" t="s">
        <v>47</v>
      </c>
      <c r="G318">
        <v>0.67344484321051523</v>
      </c>
      <c r="H318">
        <v>0.66748347918763207</v>
      </c>
      <c r="I318">
        <v>0.66163491592181178</v>
      </c>
      <c r="J318">
        <v>0.65589598180065456</v>
      </c>
      <c r="K318">
        <v>0.65255623992203859</v>
      </c>
      <c r="L318">
        <v>0.64921903477625786</v>
      </c>
      <c r="M318">
        <f t="shared" ref="M318:Y320" si="735">($K318*(($BL318/($K318))^((M$33-$K$33)/($BL$33-$K$33))))</f>
        <v>0.64866520864117416</v>
      </c>
      <c r="N318">
        <f t="shared" si="735"/>
        <v>0.64672840213762239</v>
      </c>
      <c r="O318">
        <f t="shared" si="735"/>
        <v>0.64479737861638919</v>
      </c>
      <c r="P318">
        <f t="shared" si="735"/>
        <v>0.64287212081045042</v>
      </c>
      <c r="Q318">
        <f t="shared" si="735"/>
        <v>0.64095261150433847</v>
      </c>
      <c r="R318">
        <f t="shared" si="735"/>
        <v>0.63903883353398838</v>
      </c>
      <c r="S318">
        <f t="shared" si="735"/>
        <v>0.63713076978658389</v>
      </c>
      <c r="T318">
        <f t="shared" si="735"/>
        <v>0.6352284032004053</v>
      </c>
      <c r="U318">
        <f t="shared" si="735"/>
        <v>0.63333171676467581</v>
      </c>
      <c r="V318">
        <f t="shared" si="735"/>
        <v>0.63144069351941035</v>
      </c>
      <c r="W318">
        <f t="shared" si="735"/>
        <v>0.62955531655526342</v>
      </c>
      <c r="X318">
        <f t="shared" si="735"/>
        <v>0.62767556901337818</v>
      </c>
      <c r="Y318">
        <f t="shared" si="735"/>
        <v>0.62580143408523503</v>
      </c>
      <c r="Z318">
        <f t="shared" ref="Z318:AN320" si="736">($Y318*(($BM318/($Y318))^((Z$33-$Y$33)/($BM$33-$Y$33))))</f>
        <v>0.59247050194945861</v>
      </c>
      <c r="AA318">
        <f t="shared" si="736"/>
        <v>0.56091481508563279</v>
      </c>
      <c r="AB318">
        <f t="shared" si="736"/>
        <v>0.53103982180937181</v>
      </c>
      <c r="AC318">
        <f t="shared" si="736"/>
        <v>0.50275600637197826</v>
      </c>
      <c r="AD318">
        <f t="shared" si="736"/>
        <v>0.47597862074049052</v>
      </c>
      <c r="AE318">
        <f t="shared" si="736"/>
        <v>0.45062743066344607</v>
      </c>
      <c r="AF318">
        <f t="shared" si="736"/>
        <v>0.42662647526148556</v>
      </c>
      <c r="AG318">
        <f t="shared" si="736"/>
        <v>0.40390383942244829</v>
      </c>
      <c r="AH318">
        <f t="shared" si="736"/>
        <v>0.38239143831897693</v>
      </c>
      <c r="AI318">
        <f t="shared" si="736"/>
        <v>0.36202481340297227</v>
      </c>
      <c r="AJ318">
        <f t="shared" si="736"/>
        <v>0.3427429392656271</v>
      </c>
      <c r="AK318">
        <f t="shared" si="736"/>
        <v>0.32448804078432508</v>
      </c>
      <c r="AL318">
        <f t="shared" si="736"/>
        <v>0.3072054200085147</v>
      </c>
      <c r="AM318">
        <f t="shared" si="736"/>
        <v>0.29084329226584821</v>
      </c>
      <c r="AN318">
        <f t="shared" si="736"/>
        <v>0.2753526309975034</v>
      </c>
      <c r="AO318">
        <f t="shared" ref="AO318:BH318" si="737">AN318</f>
        <v>0.2753526309975034</v>
      </c>
      <c r="AP318">
        <f t="shared" si="737"/>
        <v>0.2753526309975034</v>
      </c>
      <c r="AQ318">
        <f t="shared" si="737"/>
        <v>0.2753526309975034</v>
      </c>
      <c r="AR318">
        <f t="shared" si="737"/>
        <v>0.2753526309975034</v>
      </c>
      <c r="AS318">
        <f t="shared" si="737"/>
        <v>0.2753526309975034</v>
      </c>
      <c r="AT318">
        <f t="shared" si="737"/>
        <v>0.2753526309975034</v>
      </c>
      <c r="AU318">
        <f t="shared" si="737"/>
        <v>0.2753526309975034</v>
      </c>
      <c r="AV318">
        <f t="shared" si="737"/>
        <v>0.2753526309975034</v>
      </c>
      <c r="AW318">
        <f t="shared" si="737"/>
        <v>0.2753526309975034</v>
      </c>
      <c r="AX318">
        <f t="shared" si="737"/>
        <v>0.2753526309975034</v>
      </c>
      <c r="AY318">
        <f t="shared" si="737"/>
        <v>0.2753526309975034</v>
      </c>
      <c r="AZ318">
        <f t="shared" si="737"/>
        <v>0.2753526309975034</v>
      </c>
      <c r="BA318">
        <f t="shared" si="737"/>
        <v>0.2753526309975034</v>
      </c>
      <c r="BB318">
        <f t="shared" si="737"/>
        <v>0.2753526309975034</v>
      </c>
      <c r="BC318">
        <f t="shared" si="737"/>
        <v>0.2753526309975034</v>
      </c>
      <c r="BD318">
        <f t="shared" si="737"/>
        <v>0.2753526309975034</v>
      </c>
      <c r="BE318">
        <f t="shared" si="737"/>
        <v>0.2753526309975034</v>
      </c>
      <c r="BF318">
        <f t="shared" si="737"/>
        <v>0.2753526309975034</v>
      </c>
      <c r="BG318">
        <f t="shared" si="737"/>
        <v>0.2753526309975034</v>
      </c>
      <c r="BH318">
        <f t="shared" si="737"/>
        <v>0.2753526309975034</v>
      </c>
      <c r="BK318">
        <f t="shared" ref="BK318:BK323" si="738">K318</f>
        <v>0.65255623992203859</v>
      </c>
      <c r="BL318">
        <f t="shared" si="674"/>
        <v>0.62580143408523503</v>
      </c>
      <c r="BM318">
        <f t="shared" si="675"/>
        <v>0.2753526309975034</v>
      </c>
      <c r="BN318">
        <f t="shared" si="676"/>
        <v>4.1000000000000002E-2</v>
      </c>
      <c r="BO318">
        <f>INDEX($M$7:$M$30,MATCH(BP318,$H$7:$H$30,0))</f>
        <v>0.56000000000000005</v>
      </c>
      <c r="BP318" t="str">
        <f t="shared" si="670"/>
        <v>-LT-Total</v>
      </c>
    </row>
    <row r="319" spans="1:68" hidden="1" x14ac:dyDescent="0.25">
      <c r="A319" t="str">
        <f t="shared" si="668"/>
        <v>passenger-LT-LPG</v>
      </c>
      <c r="B319" s="1">
        <v>285</v>
      </c>
      <c r="C319" t="s">
        <v>50</v>
      </c>
      <c r="D319" t="s">
        <v>27</v>
      </c>
      <c r="E319" t="s">
        <v>33</v>
      </c>
      <c r="F319" t="s">
        <v>48</v>
      </c>
      <c r="G319">
        <v>1.2159294754180839E-3</v>
      </c>
      <c r="H319">
        <v>1.025898564876254E-3</v>
      </c>
      <c r="I319">
        <v>8.3946341370964893E-4</v>
      </c>
      <c r="J319">
        <v>6.5652292015870649E-4</v>
      </c>
      <c r="K319">
        <v>6.343977082605807E-4</v>
      </c>
      <c r="L319">
        <v>6.1228930177842887E-4</v>
      </c>
      <c r="M319">
        <f t="shared" si="735"/>
        <v>6.3061495180782574E-4</v>
      </c>
      <c r="N319">
        <f t="shared" si="735"/>
        <v>6.2873204037118969E-4</v>
      </c>
      <c r="O319">
        <f t="shared" si="735"/>
        <v>6.2685475099515987E-4</v>
      </c>
      <c r="P319">
        <f t="shared" si="735"/>
        <v>6.2498306689319754E-4</v>
      </c>
      <c r="Q319">
        <f t="shared" si="735"/>
        <v>6.2311697132888609E-4</v>
      </c>
      <c r="R319">
        <f t="shared" si="735"/>
        <v>6.2125644761578086E-4</v>
      </c>
      <c r="S319">
        <f t="shared" si="735"/>
        <v>6.194014791172603E-4</v>
      </c>
      <c r="T319">
        <f t="shared" si="735"/>
        <v>6.1755204924637678E-4</v>
      </c>
      <c r="U319">
        <f t="shared" si="735"/>
        <v>6.157081414657088E-4</v>
      </c>
      <c r="V319">
        <f t="shared" si="735"/>
        <v>6.1386973928721268E-4</v>
      </c>
      <c r="W319">
        <f t="shared" si="735"/>
        <v>6.1203682627207555E-4</v>
      </c>
      <c r="X319">
        <f t="shared" si="735"/>
        <v>6.1020938603056777E-4</v>
      </c>
      <c r="Y319">
        <f t="shared" si="735"/>
        <v>6.083874022218969E-4</v>
      </c>
      <c r="Z319">
        <f t="shared" si="736"/>
        <v>5.7598396223080628E-4</v>
      </c>
      <c r="AA319">
        <f t="shared" si="736"/>
        <v>5.4530636817180019E-4</v>
      </c>
      <c r="AB319">
        <f t="shared" si="736"/>
        <v>5.1626269942836058E-4</v>
      </c>
      <c r="AC319">
        <f t="shared" si="736"/>
        <v>4.8876593118583889E-4</v>
      </c>
      <c r="AD319">
        <f t="shared" si="736"/>
        <v>4.6273367367519869E-4</v>
      </c>
      <c r="AE319">
        <f t="shared" si="736"/>
        <v>4.3808792530494815E-4</v>
      </c>
      <c r="AF319">
        <f t="shared" si="736"/>
        <v>4.14754838941561E-4</v>
      </c>
      <c r="AG319">
        <f t="shared" si="736"/>
        <v>3.9266450063808056E-4</v>
      </c>
      <c r="AH319">
        <f t="shared" si="736"/>
        <v>3.7175072014790383E-4</v>
      </c>
      <c r="AI319">
        <f t="shared" si="736"/>
        <v>3.5195083259605109E-4</v>
      </c>
      <c r="AJ319">
        <f t="shared" si="736"/>
        <v>3.3320551071366108E-4</v>
      </c>
      <c r="AK319">
        <f t="shared" si="736"/>
        <v>3.1545858707310076E-4</v>
      </c>
      <c r="AL319">
        <f t="shared" si="736"/>
        <v>2.9865688579104626E-4</v>
      </c>
      <c r="AM319">
        <f t="shared" si="736"/>
        <v>2.8275006319525802E-4</v>
      </c>
      <c r="AN319">
        <f t="shared" si="736"/>
        <v>2.6769045697763461E-4</v>
      </c>
      <c r="AO319">
        <f t="shared" ref="AO319:BH319" si="739">AN319</f>
        <v>2.6769045697763461E-4</v>
      </c>
      <c r="AP319">
        <f t="shared" si="739"/>
        <v>2.6769045697763461E-4</v>
      </c>
      <c r="AQ319">
        <f t="shared" si="739"/>
        <v>2.6769045697763461E-4</v>
      </c>
      <c r="AR319">
        <f t="shared" si="739"/>
        <v>2.6769045697763461E-4</v>
      </c>
      <c r="AS319">
        <f t="shared" si="739"/>
        <v>2.6769045697763461E-4</v>
      </c>
      <c r="AT319">
        <f t="shared" si="739"/>
        <v>2.6769045697763461E-4</v>
      </c>
      <c r="AU319">
        <f t="shared" si="739"/>
        <v>2.6769045697763461E-4</v>
      </c>
      <c r="AV319">
        <f t="shared" si="739"/>
        <v>2.6769045697763461E-4</v>
      </c>
      <c r="AW319">
        <f t="shared" si="739"/>
        <v>2.6769045697763461E-4</v>
      </c>
      <c r="AX319">
        <f t="shared" si="739"/>
        <v>2.6769045697763461E-4</v>
      </c>
      <c r="AY319">
        <f t="shared" si="739"/>
        <v>2.6769045697763461E-4</v>
      </c>
      <c r="AZ319">
        <f t="shared" si="739"/>
        <v>2.6769045697763461E-4</v>
      </c>
      <c r="BA319">
        <f t="shared" si="739"/>
        <v>2.6769045697763461E-4</v>
      </c>
      <c r="BB319">
        <f t="shared" si="739"/>
        <v>2.6769045697763461E-4</v>
      </c>
      <c r="BC319">
        <f t="shared" si="739"/>
        <v>2.6769045697763461E-4</v>
      </c>
      <c r="BD319">
        <f t="shared" si="739"/>
        <v>2.6769045697763461E-4</v>
      </c>
      <c r="BE319">
        <f t="shared" si="739"/>
        <v>2.6769045697763461E-4</v>
      </c>
      <c r="BF319">
        <f t="shared" si="739"/>
        <v>2.6769045697763461E-4</v>
      </c>
      <c r="BG319">
        <f t="shared" si="739"/>
        <v>2.6769045697763461E-4</v>
      </c>
      <c r="BH319">
        <f t="shared" si="739"/>
        <v>2.6769045697763461E-4</v>
      </c>
      <c r="BK319">
        <f t="shared" si="738"/>
        <v>6.343977082605807E-4</v>
      </c>
      <c r="BL319">
        <f t="shared" si="674"/>
        <v>6.083874022218969E-4</v>
      </c>
      <c r="BM319">
        <f t="shared" si="675"/>
        <v>2.6769045697763461E-4</v>
      </c>
      <c r="BN319">
        <f t="shared" si="676"/>
        <v>4.1000000000000002E-2</v>
      </c>
      <c r="BO319">
        <f>INDEX($M$7:$M$30,MATCH(BP319,$H$7:$H$30,0))</f>
        <v>0.56000000000000005</v>
      </c>
      <c r="BP319" t="str">
        <f t="shared" si="670"/>
        <v>-LT-Total</v>
      </c>
    </row>
    <row r="320" spans="1:68" hidden="1" x14ac:dyDescent="0.25">
      <c r="A320" t="str">
        <f t="shared" si="668"/>
        <v>passenger-LT-PHEVG</v>
      </c>
      <c r="B320" s="1">
        <v>286</v>
      </c>
      <c r="C320" t="s">
        <v>50</v>
      </c>
      <c r="D320" t="s">
        <v>27</v>
      </c>
      <c r="E320" t="s">
        <v>33</v>
      </c>
      <c r="F320" t="s">
        <v>31</v>
      </c>
      <c r="G320">
        <v>9.6076803265539891E-3</v>
      </c>
      <c r="H320">
        <v>1.42716107409752E-2</v>
      </c>
      <c r="I320">
        <v>1.8847290399426071E-2</v>
      </c>
      <c r="J320">
        <v>2.3337200643336921E-2</v>
      </c>
      <c r="K320">
        <v>2.4729344501441149E-2</v>
      </c>
      <c r="L320">
        <v>2.6120430943384131E-2</v>
      </c>
      <c r="M320">
        <f t="shared" si="735"/>
        <v>2.4581889543349146E-2</v>
      </c>
      <c r="N320">
        <f t="shared" si="735"/>
        <v>2.4508492106731752E-2</v>
      </c>
      <c r="O320">
        <f t="shared" si="735"/>
        <v>2.4435313822661297E-2</v>
      </c>
      <c r="P320">
        <f t="shared" si="735"/>
        <v>2.4362354036784703E-2</v>
      </c>
      <c r="Q320">
        <f t="shared" si="735"/>
        <v>2.4289612096702669E-2</v>
      </c>
      <c r="R320">
        <f t="shared" si="735"/>
        <v>2.4217087351963869E-2</v>
      </c>
      <c r="S320">
        <f t="shared" si="735"/>
        <v>2.41447791540591E-2</v>
      </c>
      <c r="T320">
        <f t="shared" si="735"/>
        <v>2.4072686856415507E-2</v>
      </c>
      <c r="U320">
        <f t="shared" si="735"/>
        <v>2.4000809814390796E-2</v>
      </c>
      <c r="V320">
        <f t="shared" si="735"/>
        <v>2.3929147385267462E-2</v>
      </c>
      <c r="W320">
        <f t="shared" si="735"/>
        <v>2.3857698928247052E-2</v>
      </c>
      <c r="X320">
        <f t="shared" si="735"/>
        <v>2.3786463804444428E-2</v>
      </c>
      <c r="Y320">
        <f t="shared" si="735"/>
        <v>2.3715441376882061E-2</v>
      </c>
      <c r="Z320">
        <f t="shared" si="736"/>
        <v>2.2452328632088989E-2</v>
      </c>
      <c r="AA320">
        <f t="shared" si="736"/>
        <v>2.125649078134929E-2</v>
      </c>
      <c r="AB320">
        <f t="shared" si="736"/>
        <v>2.0124344683420385E-2</v>
      </c>
      <c r="AC320">
        <f t="shared" si="736"/>
        <v>1.9052498039443696E-2</v>
      </c>
      <c r="AD320">
        <f t="shared" si="736"/>
        <v>1.8037739228451234E-2</v>
      </c>
      <c r="AE320">
        <f t="shared" si="736"/>
        <v>1.7077027684245252E-2</v>
      </c>
      <c r="AF320">
        <f t="shared" si="736"/>
        <v>1.6167484784816822E-2</v>
      </c>
      <c r="AG320">
        <f t="shared" si="736"/>
        <v>1.5306385227004797E-2</v>
      </c>
      <c r="AH320">
        <f t="shared" si="736"/>
        <v>1.4491148860550798E-2</v>
      </c>
      <c r="AI320">
        <f t="shared" si="736"/>
        <v>1.3719332957082178E-2</v>
      </c>
      <c r="AJ320">
        <f t="shared" si="736"/>
        <v>1.298862489085818E-2</v>
      </c>
      <c r="AK320">
        <f t="shared" si="736"/>
        <v>1.2296835209348296E-2</v>
      </c>
      <c r="AL320">
        <f t="shared" si="736"/>
        <v>1.1641891072879938E-2</v>
      </c>
      <c r="AM320">
        <f t="shared" si="736"/>
        <v>1.1021830043698258E-2</v>
      </c>
      <c r="AN320">
        <f t="shared" si="736"/>
        <v>1.0434794205828105E-2</v>
      </c>
      <c r="AO320">
        <f t="shared" ref="AO320:BH320" si="740">AN320</f>
        <v>1.0434794205828105E-2</v>
      </c>
      <c r="AP320">
        <f t="shared" si="740"/>
        <v>1.0434794205828105E-2</v>
      </c>
      <c r="AQ320">
        <f t="shared" si="740"/>
        <v>1.0434794205828105E-2</v>
      </c>
      <c r="AR320">
        <f t="shared" si="740"/>
        <v>1.0434794205828105E-2</v>
      </c>
      <c r="AS320">
        <f t="shared" si="740"/>
        <v>1.0434794205828105E-2</v>
      </c>
      <c r="AT320">
        <f t="shared" si="740"/>
        <v>1.0434794205828105E-2</v>
      </c>
      <c r="AU320">
        <f t="shared" si="740"/>
        <v>1.0434794205828105E-2</v>
      </c>
      <c r="AV320">
        <f t="shared" si="740"/>
        <v>1.0434794205828105E-2</v>
      </c>
      <c r="AW320">
        <f t="shared" si="740"/>
        <v>1.0434794205828105E-2</v>
      </c>
      <c r="AX320">
        <f t="shared" si="740"/>
        <v>1.0434794205828105E-2</v>
      </c>
      <c r="AY320">
        <f t="shared" si="740"/>
        <v>1.0434794205828105E-2</v>
      </c>
      <c r="AZ320">
        <f t="shared" si="740"/>
        <v>1.0434794205828105E-2</v>
      </c>
      <c r="BA320">
        <f t="shared" si="740"/>
        <v>1.0434794205828105E-2</v>
      </c>
      <c r="BB320">
        <f t="shared" si="740"/>
        <v>1.0434794205828105E-2</v>
      </c>
      <c r="BC320">
        <f t="shared" si="740"/>
        <v>1.0434794205828105E-2</v>
      </c>
      <c r="BD320">
        <f t="shared" si="740"/>
        <v>1.0434794205828105E-2</v>
      </c>
      <c r="BE320">
        <f t="shared" si="740"/>
        <v>1.0434794205828105E-2</v>
      </c>
      <c r="BF320">
        <f t="shared" si="740"/>
        <v>1.0434794205828105E-2</v>
      </c>
      <c r="BG320">
        <f t="shared" si="740"/>
        <v>1.0434794205828105E-2</v>
      </c>
      <c r="BH320">
        <f t="shared" si="740"/>
        <v>1.0434794205828105E-2</v>
      </c>
      <c r="BK320">
        <f t="shared" si="738"/>
        <v>2.4729344501441149E-2</v>
      </c>
      <c r="BL320">
        <f t="shared" si="674"/>
        <v>2.3715441376882061E-2</v>
      </c>
      <c r="BM320">
        <f t="shared" si="675"/>
        <v>1.0434794205828105E-2</v>
      </c>
      <c r="BN320">
        <f t="shared" si="676"/>
        <v>4.1000000000000002E-2</v>
      </c>
      <c r="BO320">
        <f>INDEX($M$7:$M$30,MATCH(BP320,$H$7:$H$30,0))</f>
        <v>0.56000000000000005</v>
      </c>
      <c r="BP320" t="str">
        <f t="shared" si="670"/>
        <v>-LT-Total</v>
      </c>
    </row>
    <row r="321" spans="1:68" hidden="1" x14ac:dyDescent="0.25">
      <c r="A321" t="str">
        <f t="shared" si="668"/>
        <v>passenger-LV-BEV</v>
      </c>
      <c r="B321" s="1">
        <v>287</v>
      </c>
      <c r="C321" t="s">
        <v>50</v>
      </c>
      <c r="D321" t="s">
        <v>27</v>
      </c>
      <c r="E321" t="s">
        <v>28</v>
      </c>
      <c r="F321" t="s">
        <v>29</v>
      </c>
      <c r="G321">
        <v>4.2942640471415931E-2</v>
      </c>
      <c r="H321">
        <f>IF(G321=0,0.0000001,$G321)*((INDEX($N$7:$N$29,MATCH($A321,$H$7:$H$29,0))/($G321+0.00001))^((H$33-$G$33)/($Y$33-$G$33)))</f>
        <v>4.4123761897568677E-2</v>
      </c>
      <c r="I321">
        <f>IF(H321=0,0.0000001,$G321)*((INDEX($N$7:$N$29,MATCH($A321,$H$7:$H$29,0))/($G321+0.00001))^((I$33-$G$33)/($Y$33-$G$33)))</f>
        <v>4.5337369631223763E-2</v>
      </c>
      <c r="J321">
        <f>IF(I321=0,0.0000001,$G321)*((INDEX($N$7:$N$29,MATCH($A321,$H$7:$H$29,0))/($G321+0.00001))^((J$33-$G$33)/($Y$33-$G$33)))</f>
        <v>4.6584357196240614E-2</v>
      </c>
      <c r="K321">
        <f>IF(J321=0,0.0000001,$G321)*((INDEX($N$7:$N$29,MATCH($A321,$H$7:$H$29,0))/($G321+0.00001))^((K$33-$G$33)/($Y$33-$G$33)))</f>
        <v>4.7865642692521554E-2</v>
      </c>
      <c r="L321">
        <f t="shared" ref="L321:Y321" si="741">IF(K321=0,0.0000001,K321)*((INDEX($N$7:$N$29,MATCH($A321,$H$7:$H$28,0))/IF(K321=0,0.0000001,K321))^((L$33-$K$33)/($Y$33-$K$33)))</f>
        <v>4.9182987454350943E-2</v>
      </c>
      <c r="M321">
        <f t="shared" si="741"/>
        <v>5.1726428798330441E-2</v>
      </c>
      <c r="N321">
        <f t="shared" si="741"/>
        <v>5.519078114229211E-2</v>
      </c>
      <c r="O321">
        <f t="shared" si="741"/>
        <v>5.9069222560236903E-2</v>
      </c>
      <c r="P321">
        <f t="shared" si="741"/>
        <v>6.2761862203175478E-2</v>
      </c>
      <c r="Q321">
        <f t="shared" si="741"/>
        <v>6.5767458244551019E-2</v>
      </c>
      <c r="R321">
        <f t="shared" si="741"/>
        <v>6.785073379941127E-2</v>
      </c>
      <c r="S321">
        <f t="shared" si="741"/>
        <v>6.9070672846036935E-2</v>
      </c>
      <c r="T321">
        <f t="shared" si="741"/>
        <v>6.9666670722776186E-2</v>
      </c>
      <c r="U321">
        <f t="shared" si="741"/>
        <v>6.990460065589589E-2</v>
      </c>
      <c r="V321">
        <f t="shared" si="741"/>
        <v>6.9979546329396847E-2</v>
      </c>
      <c r="W321">
        <f t="shared" si="741"/>
        <v>6.9997077681084402E-2</v>
      </c>
      <c r="X321">
        <f t="shared" si="741"/>
        <v>6.9999791258888611E-2</v>
      </c>
      <c r="Y321">
        <f t="shared" si="741"/>
        <v>7.0000000000000007E-2</v>
      </c>
      <c r="Z321">
        <f t="shared" ref="Z321:AN321" si="742">IF(Y321=0,0.0000001,$Y321)*((INDEX($O$7:$O$29,MATCH($A321,$H$7:$H$28,0))/IF(Y321=0,0.0000001,$Y321))^((Z$33-$Y$33)/($AN$33-$Y$33)))</f>
        <v>7.8625273670461043E-2</v>
      </c>
      <c r="AA321">
        <f t="shared" si="742"/>
        <v>8.83133379964985E-2</v>
      </c>
      <c r="AB321">
        <f t="shared" si="742"/>
        <v>9.9195148124666011E-2</v>
      </c>
      <c r="AC321">
        <f t="shared" si="742"/>
        <v>0.11141779525833981</v>
      </c>
      <c r="AD321">
        <f t="shared" si="742"/>
        <v>0.12514649491351948</v>
      </c>
      <c r="AE321">
        <f t="shared" si="742"/>
        <v>0.14056682016392044</v>
      </c>
      <c r="AF321">
        <f t="shared" si="742"/>
        <v>0.15788721006249609</v>
      </c>
      <c r="AG321">
        <f t="shared" si="742"/>
        <v>0.17734178714613322</v>
      </c>
      <c r="AH321">
        <f t="shared" si="742"/>
        <v>0.19919352210819105</v>
      </c>
      <c r="AI321">
        <f t="shared" si="742"/>
        <v>0.22373778841627934</v>
      </c>
      <c r="AJ321">
        <f t="shared" si="742"/>
        <v>0.25130635492362391</v>
      </c>
      <c r="AK321">
        <f t="shared" si="742"/>
        <v>0.28227187044279928</v>
      </c>
      <c r="AL321">
        <f t="shared" si="742"/>
        <v>0.31705290090054306</v>
      </c>
      <c r="AM321">
        <f t="shared" si="742"/>
        <v>0.35611958716169662</v>
      </c>
      <c r="AN321">
        <f t="shared" si="742"/>
        <v>0.4</v>
      </c>
      <c r="AO321">
        <f t="shared" ref="AO321:BH321" si="743">AN321</f>
        <v>0.4</v>
      </c>
      <c r="AP321">
        <f t="shared" si="743"/>
        <v>0.4</v>
      </c>
      <c r="AQ321">
        <f t="shared" si="743"/>
        <v>0.4</v>
      </c>
      <c r="AR321">
        <f t="shared" si="743"/>
        <v>0.4</v>
      </c>
      <c r="AS321">
        <f t="shared" si="743"/>
        <v>0.4</v>
      </c>
      <c r="AT321">
        <f t="shared" si="743"/>
        <v>0.4</v>
      </c>
      <c r="AU321">
        <f t="shared" si="743"/>
        <v>0.4</v>
      </c>
      <c r="AV321">
        <f t="shared" si="743"/>
        <v>0.4</v>
      </c>
      <c r="AW321">
        <f t="shared" si="743"/>
        <v>0.4</v>
      </c>
      <c r="AX321">
        <f t="shared" si="743"/>
        <v>0.4</v>
      </c>
      <c r="AY321">
        <f t="shared" si="743"/>
        <v>0.4</v>
      </c>
      <c r="AZ321">
        <f t="shared" si="743"/>
        <v>0.4</v>
      </c>
      <c r="BA321">
        <f t="shared" si="743"/>
        <v>0.4</v>
      </c>
      <c r="BB321">
        <f t="shared" si="743"/>
        <v>0.4</v>
      </c>
      <c r="BC321">
        <f t="shared" si="743"/>
        <v>0.4</v>
      </c>
      <c r="BD321">
        <f t="shared" si="743"/>
        <v>0.4</v>
      </c>
      <c r="BE321">
        <f t="shared" si="743"/>
        <v>0.4</v>
      </c>
      <c r="BF321">
        <f t="shared" si="743"/>
        <v>0.4</v>
      </c>
      <c r="BG321">
        <f t="shared" si="743"/>
        <v>0.4</v>
      </c>
      <c r="BH321">
        <f t="shared" si="743"/>
        <v>0.4</v>
      </c>
      <c r="BK321">
        <f t="shared" si="738"/>
        <v>4.7865642692521554E-2</v>
      </c>
      <c r="BL321">
        <f t="shared" si="674"/>
        <v>4.4467182061352528E-2</v>
      </c>
      <c r="BM321">
        <f t="shared" si="675"/>
        <v>2.5790965595584466E-2</v>
      </c>
      <c r="BN321">
        <f t="shared" si="676"/>
        <v>7.1000000000000008E-2</v>
      </c>
      <c r="BO321">
        <f>INDEX($O$7:$O$30,MATCH(BP321,$H$7:$H$30,0))</f>
        <v>0.42000000000000004</v>
      </c>
      <c r="BP321" t="str">
        <f t="shared" si="670"/>
        <v>-LV-Total</v>
      </c>
    </row>
    <row r="322" spans="1:68" hidden="1" x14ac:dyDescent="0.25">
      <c r="A322" t="str">
        <f t="shared" si="668"/>
        <v>passenger-LV-CNG</v>
      </c>
      <c r="B322" s="1">
        <v>288</v>
      </c>
      <c r="C322" t="s">
        <v>50</v>
      </c>
      <c r="D322" t="s">
        <v>27</v>
      </c>
      <c r="E322" t="s">
        <v>28</v>
      </c>
      <c r="F322" t="s">
        <v>45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K322">
        <f t="shared" si="738"/>
        <v>0</v>
      </c>
      <c r="BL322">
        <f t="shared" si="674"/>
        <v>0</v>
      </c>
      <c r="BM322">
        <f t="shared" si="675"/>
        <v>0</v>
      </c>
      <c r="BN322">
        <f t="shared" si="676"/>
        <v>7.1000000000000008E-2</v>
      </c>
      <c r="BO322">
        <f>INDEX($M$7:$M$30,MATCH(BP322,$H$7:$H$30,0))</f>
        <v>0.65</v>
      </c>
      <c r="BP322" t="str">
        <f t="shared" si="670"/>
        <v>-LV-Total</v>
      </c>
    </row>
    <row r="323" spans="1:68" hidden="1" x14ac:dyDescent="0.25">
      <c r="A323" t="str">
        <f t="shared" si="668"/>
        <v>passenger-LV-D</v>
      </c>
      <c r="B323" s="1">
        <v>289</v>
      </c>
      <c r="C323" t="s">
        <v>50</v>
      </c>
      <c r="D323" t="s">
        <v>27</v>
      </c>
      <c r="E323" t="s">
        <v>28</v>
      </c>
      <c r="F323" t="s">
        <v>46</v>
      </c>
      <c r="G323">
        <v>8.0751738750430534E-4</v>
      </c>
      <c r="H323">
        <v>6.8583134794236679E-4</v>
      </c>
      <c r="I323">
        <v>5.6486978669024329E-4</v>
      </c>
      <c r="J323">
        <v>4.4462625299549141E-4</v>
      </c>
      <c r="K323">
        <v>4.290569666134576E-4</v>
      </c>
      <c r="L323">
        <v>4.1354180693929058E-4</v>
      </c>
      <c r="M323">
        <f t="shared" ref="M323:Y323" si="744">($K323*(($BL323/($K323))^((M$33-$K$33)/($BL$33-$K$33))))</f>
        <v>4.2456654956427362E-4</v>
      </c>
      <c r="N323">
        <f t="shared" si="744"/>
        <v>4.2233899530008521E-4</v>
      </c>
      <c r="O323">
        <f t="shared" si="744"/>
        <v>4.2012312824489859E-4</v>
      </c>
      <c r="P323">
        <f t="shared" si="744"/>
        <v>4.1791888707995857E-4</v>
      </c>
      <c r="Q323">
        <f t="shared" si="744"/>
        <v>4.1572621080822867E-4</v>
      </c>
      <c r="R323">
        <f t="shared" si="744"/>
        <v>4.1354503875270252E-4</v>
      </c>
      <c r="S323">
        <f t="shared" si="744"/>
        <v>4.1137531055472518E-4</v>
      </c>
      <c r="T323">
        <f t="shared" si="744"/>
        <v>4.0921696617232282E-4</v>
      </c>
      <c r="U323">
        <f t="shared" si="744"/>
        <v>4.070699458785411E-4</v>
      </c>
      <c r="V323">
        <f t="shared" si="744"/>
        <v>4.0493419025979226E-4</v>
      </c>
      <c r="W323">
        <f t="shared" si="744"/>
        <v>4.0280964021421141E-4</v>
      </c>
      <c r="X323">
        <f t="shared" si="744"/>
        <v>4.0069623695002061E-4</v>
      </c>
      <c r="Y323">
        <f t="shared" si="744"/>
        <v>3.9859392198390213E-4</v>
      </c>
      <c r="Z323">
        <f t="shared" ref="Z323:AN323" si="745">($Y323*(($BM323/($Y323))^((Z$33-$Y$33)/($BM$33-$Y$33))))</f>
        <v>3.7165091665660767E-4</v>
      </c>
      <c r="AA323">
        <f t="shared" si="745"/>
        <v>3.4652912709811745E-4</v>
      </c>
      <c r="AB323">
        <f t="shared" si="745"/>
        <v>3.231054480038729E-4</v>
      </c>
      <c r="AC323">
        <f t="shared" si="745"/>
        <v>3.012650953875633E-4</v>
      </c>
      <c r="AD323">
        <f t="shared" si="745"/>
        <v>2.809010441005926E-4</v>
      </c>
      <c r="AE323">
        <f t="shared" si="745"/>
        <v>2.6191350337248661E-4</v>
      </c>
      <c r="AF323">
        <f t="shared" si="745"/>
        <v>2.4420942780221168E-4</v>
      </c>
      <c r="AG323">
        <f t="shared" si="745"/>
        <v>2.277020614040952E-4</v>
      </c>
      <c r="AH323">
        <f t="shared" si="745"/>
        <v>2.1231051247401839E-4</v>
      </c>
      <c r="AI323">
        <f t="shared" si="745"/>
        <v>1.9795935719258103E-4</v>
      </c>
      <c r="AJ323">
        <f t="shared" si="745"/>
        <v>1.8457827002275984E-4</v>
      </c>
      <c r="AK323">
        <f t="shared" si="745"/>
        <v>1.7210167909088191E-4</v>
      </c>
      <c r="AL323">
        <f t="shared" si="745"/>
        <v>1.6046844486216423E-4</v>
      </c>
      <c r="AM323">
        <f t="shared" si="745"/>
        <v>1.4962156053621969E-4</v>
      </c>
      <c r="AN323">
        <f t="shared" si="745"/>
        <v>1.3950787269436572E-4</v>
      </c>
      <c r="AO323">
        <f t="shared" ref="AO323:BH323" si="746">AN323</f>
        <v>1.3950787269436572E-4</v>
      </c>
      <c r="AP323">
        <f t="shared" si="746"/>
        <v>1.3950787269436572E-4</v>
      </c>
      <c r="AQ323">
        <f t="shared" si="746"/>
        <v>1.3950787269436572E-4</v>
      </c>
      <c r="AR323">
        <f t="shared" si="746"/>
        <v>1.3950787269436572E-4</v>
      </c>
      <c r="AS323">
        <f t="shared" si="746"/>
        <v>1.3950787269436572E-4</v>
      </c>
      <c r="AT323">
        <f t="shared" si="746"/>
        <v>1.3950787269436572E-4</v>
      </c>
      <c r="AU323">
        <f t="shared" si="746"/>
        <v>1.3950787269436572E-4</v>
      </c>
      <c r="AV323">
        <f t="shared" si="746"/>
        <v>1.3950787269436572E-4</v>
      </c>
      <c r="AW323">
        <f t="shared" si="746"/>
        <v>1.3950787269436572E-4</v>
      </c>
      <c r="AX323">
        <f t="shared" si="746"/>
        <v>1.3950787269436572E-4</v>
      </c>
      <c r="AY323">
        <f t="shared" si="746"/>
        <v>1.3950787269436572E-4</v>
      </c>
      <c r="AZ323">
        <f t="shared" si="746"/>
        <v>1.3950787269436572E-4</v>
      </c>
      <c r="BA323">
        <f t="shared" si="746"/>
        <v>1.3950787269436572E-4</v>
      </c>
      <c r="BB323">
        <f t="shared" si="746"/>
        <v>1.3950787269436572E-4</v>
      </c>
      <c r="BC323">
        <f t="shared" si="746"/>
        <v>1.3950787269436572E-4</v>
      </c>
      <c r="BD323">
        <f t="shared" si="746"/>
        <v>1.3950787269436572E-4</v>
      </c>
      <c r="BE323">
        <f t="shared" si="746"/>
        <v>1.3950787269436572E-4</v>
      </c>
      <c r="BF323">
        <f t="shared" si="746"/>
        <v>1.3950787269436572E-4</v>
      </c>
      <c r="BG323">
        <f t="shared" si="746"/>
        <v>1.3950787269436572E-4</v>
      </c>
      <c r="BH323">
        <f t="shared" si="746"/>
        <v>1.3950787269436572E-4</v>
      </c>
      <c r="BK323">
        <f t="shared" si="738"/>
        <v>4.290569666134576E-4</v>
      </c>
      <c r="BL323">
        <f t="shared" si="674"/>
        <v>3.9859392198390213E-4</v>
      </c>
      <c r="BM323">
        <f t="shared" si="675"/>
        <v>1.3950787269436572E-4</v>
      </c>
      <c r="BN323">
        <f t="shared" si="676"/>
        <v>7.1000000000000008E-2</v>
      </c>
      <c r="BO323">
        <f>INDEX($M$7:$M$30,MATCH(BP323,$H$7:$H$30,0))</f>
        <v>0.65</v>
      </c>
      <c r="BP323" t="str">
        <f t="shared" si="670"/>
        <v>-LV-Total</v>
      </c>
    </row>
    <row r="324" spans="1:68" hidden="1" x14ac:dyDescent="0.25">
      <c r="A324" t="str">
        <f t="shared" si="668"/>
        <v>passenger-LV-FCEV</v>
      </c>
      <c r="B324" s="1">
        <v>290</v>
      </c>
      <c r="C324" t="s">
        <v>50</v>
      </c>
      <c r="D324" t="s">
        <v>27</v>
      </c>
      <c r="E324" t="s">
        <v>28</v>
      </c>
      <c r="F324" t="s">
        <v>30</v>
      </c>
      <c r="G324">
        <v>2.783229885209127E-4</v>
      </c>
      <c r="H324">
        <f>IF(G324=0,0.0000001,$G324)*((INDEX($N$7:$N$29,MATCH($A324,$H$7:$H$29,0))/($G324+0.00001))^((H$33-$G$33)/($Y$33-$G$33)))</f>
        <v>2.9823306111948606E-4</v>
      </c>
      <c r="I324">
        <f>IF(H324=0,0.0000001,$G324)*((INDEX($N$7:$N$29,MATCH($A324,$H$7:$H$29,0))/($G324+0.00001))^((I$33-$G$33)/($Y$33-$G$33)))</f>
        <v>3.1956741775937092E-4</v>
      </c>
      <c r="J324">
        <f>IF(I324=0,0.0000001,$G324)*((INDEX($N$7:$N$29,MATCH($A324,$H$7:$H$29,0))/($G324+0.00001))^((J$33-$G$33)/($Y$33-$G$33)))</f>
        <v>3.4242794581542697E-4</v>
      </c>
      <c r="K324">
        <f>IF(J324=0,0.0000001,$G324)*((INDEX($N$7:$N$29,MATCH($A324,$H$7:$H$29,0))/($G324+0.00001))^((K$33-$G$33)/($Y$33-$G$33)))</f>
        <v>3.669238212628596E-4</v>
      </c>
      <c r="L324">
        <f t="shared" ref="L324:Y324" si="747">IF(K324=0,0.0000001,K324)*((INDEX($N$7:$N$29,MATCH($A324,$H$7:$H$28,0))/IF(K324=0,0.0000001,K324))^((L$33-$K$33)/($Y$33-$K$33)))</f>
        <v>3.9416460997910826E-4</v>
      </c>
      <c r="M324">
        <f t="shared" si="747"/>
        <v>4.5023366740184025E-4</v>
      </c>
      <c r="N324">
        <f t="shared" si="747"/>
        <v>5.341967728790442E-4</v>
      </c>
      <c r="O324">
        <f t="shared" si="747"/>
        <v>6.3900006165748232E-4</v>
      </c>
      <c r="P324">
        <f t="shared" si="747"/>
        <v>7.4983354318707853E-4</v>
      </c>
      <c r="Q324">
        <f t="shared" si="747"/>
        <v>8.4830368007536908E-4</v>
      </c>
      <c r="R324">
        <f t="shared" si="747"/>
        <v>9.2103402764250205E-4</v>
      </c>
      <c r="S324">
        <f t="shared" si="747"/>
        <v>9.6536061238540363E-4</v>
      </c>
      <c r="T324">
        <f t="shared" si="747"/>
        <v>9.8748837378015973E-4</v>
      </c>
      <c r="U324">
        <f t="shared" si="747"/>
        <v>9.9640916091981151E-4</v>
      </c>
      <c r="V324">
        <f t="shared" si="747"/>
        <v>9.9922944668206668E-4</v>
      </c>
      <c r="W324">
        <f t="shared" si="747"/>
        <v>9.9988988458504227E-4</v>
      </c>
      <c r="X324">
        <f t="shared" si="747"/>
        <v>9.9999213421107075E-4</v>
      </c>
      <c r="Y324">
        <f t="shared" si="747"/>
        <v>1E-3</v>
      </c>
      <c r="Z324">
        <f t="shared" ref="Z324:AN324" si="748">IF(Y324=0,0.0000001,$Y324)*((INDEX($O$7:$O$29,MATCH($A324,$H$7:$H$28,0))/IF(Y324=0,0.0000001,$Y324))^((Z$33-$Y$33)/($AN$33-$Y$33)))</f>
        <v>1.2210553000675682E-3</v>
      </c>
      <c r="AA324">
        <f t="shared" si="748"/>
        <v>1.490976045823099E-3</v>
      </c>
      <c r="AB324">
        <f t="shared" si="748"/>
        <v>1.8205642030260803E-3</v>
      </c>
      <c r="AC324">
        <f t="shared" si="748"/>
        <v>2.2230095692182834E-3</v>
      </c>
      <c r="AD324">
        <f t="shared" si="748"/>
        <v>2.7144176165949064E-3</v>
      </c>
      <c r="AE324">
        <f t="shared" si="748"/>
        <v>3.3144540173399867E-3</v>
      </c>
      <c r="AF324">
        <f t="shared" si="748"/>
        <v>4.0471316447032342E-3</v>
      </c>
      <c r="AG324">
        <f t="shared" si="748"/>
        <v>4.9417715448360584E-3</v>
      </c>
      <c r="AH324">
        <f t="shared" si="748"/>
        <v>6.034176336545162E-3</v>
      </c>
      <c r="AI324">
        <f t="shared" si="748"/>
        <v>7.3680629972807717E-3</v>
      </c>
      <c r="AJ324">
        <f t="shared" si="748"/>
        <v>8.9968123740614171E-3</v>
      </c>
      <c r="AK324">
        <f t="shared" si="748"/>
        <v>1.0985605433061178E-2</v>
      </c>
      <c r="AL324">
        <f t="shared" si="748"/>
        <v>1.3414031738490423E-2</v>
      </c>
      <c r="AM324">
        <f t="shared" si="748"/>
        <v>1.6379274549558304E-2</v>
      </c>
      <c r="AN324">
        <f t="shared" si="748"/>
        <v>0.02</v>
      </c>
      <c r="AO324">
        <f t="shared" ref="AO324:BH324" si="749">AN324</f>
        <v>0.02</v>
      </c>
      <c r="AP324">
        <f t="shared" si="749"/>
        <v>0.02</v>
      </c>
      <c r="AQ324">
        <f t="shared" si="749"/>
        <v>0.02</v>
      </c>
      <c r="AR324">
        <f t="shared" si="749"/>
        <v>0.02</v>
      </c>
      <c r="AS324">
        <f t="shared" si="749"/>
        <v>0.02</v>
      </c>
      <c r="AT324">
        <f t="shared" si="749"/>
        <v>0.02</v>
      </c>
      <c r="AU324">
        <f t="shared" si="749"/>
        <v>0.02</v>
      </c>
      <c r="AV324">
        <f t="shared" si="749"/>
        <v>0.02</v>
      </c>
      <c r="AW324">
        <f t="shared" si="749"/>
        <v>0.02</v>
      </c>
      <c r="AX324">
        <f t="shared" si="749"/>
        <v>0.02</v>
      </c>
      <c r="AY324">
        <f t="shared" si="749"/>
        <v>0.02</v>
      </c>
      <c r="AZ324">
        <f t="shared" si="749"/>
        <v>0.02</v>
      </c>
      <c r="BA324">
        <f t="shared" si="749"/>
        <v>0.02</v>
      </c>
      <c r="BB324">
        <f t="shared" si="749"/>
        <v>0.02</v>
      </c>
      <c r="BC324">
        <f t="shared" si="749"/>
        <v>0.02</v>
      </c>
      <c r="BD324">
        <f t="shared" si="749"/>
        <v>0.02</v>
      </c>
      <c r="BE324">
        <f t="shared" si="749"/>
        <v>0.02</v>
      </c>
      <c r="BF324">
        <f t="shared" si="749"/>
        <v>0.02</v>
      </c>
      <c r="BG324">
        <f t="shared" si="749"/>
        <v>0.02</v>
      </c>
      <c r="BH324">
        <f t="shared" si="749"/>
        <v>0.02</v>
      </c>
      <c r="BK324">
        <f>G324</f>
        <v>2.783229885209127E-4</v>
      </c>
      <c r="BL324">
        <f t="shared" si="674"/>
        <v>2.5856205633592794E-4</v>
      </c>
      <c r="BM324">
        <f t="shared" si="675"/>
        <v>1.4996599267483819E-4</v>
      </c>
      <c r="BN324">
        <f t="shared" si="676"/>
        <v>7.1000000000000008E-2</v>
      </c>
      <c r="BO324">
        <f>INDEX($O$7:$O$30,MATCH(BP324,$H$7:$H$30,0))</f>
        <v>0.42000000000000004</v>
      </c>
      <c r="BP324" t="str">
        <f t="shared" si="670"/>
        <v>-LV-Total</v>
      </c>
    </row>
    <row r="325" spans="1:68" hidden="1" x14ac:dyDescent="0.25">
      <c r="A325" t="str">
        <f t="shared" si="668"/>
        <v>passenger-LV-G</v>
      </c>
      <c r="B325" s="1">
        <v>291</v>
      </c>
      <c r="C325" t="s">
        <v>50</v>
      </c>
      <c r="D325" t="s">
        <v>27</v>
      </c>
      <c r="E325" t="s">
        <v>28</v>
      </c>
      <c r="F325" t="s">
        <v>47</v>
      </c>
      <c r="G325">
        <v>0.93185589745553143</v>
      </c>
      <c r="H325">
        <v>0.91922117973858986</v>
      </c>
      <c r="I325">
        <v>0.90666168493932653</v>
      </c>
      <c r="J325">
        <v>0.89417674327313446</v>
      </c>
      <c r="K325">
        <v>0.88313127364035537</v>
      </c>
      <c r="L325">
        <v>0.87212420364217724</v>
      </c>
      <c r="M325">
        <f t="shared" ref="M325:Y327" si="750">($K325*(($BL325/($K325))^((M$33-$K$33)/($BL$33-$K$33))))</f>
        <v>0.87388861348936675</v>
      </c>
      <c r="N325">
        <f t="shared" si="750"/>
        <v>0.86930362131463779</v>
      </c>
      <c r="O325">
        <f t="shared" si="750"/>
        <v>0.8647426850126112</v>
      </c>
      <c r="P325">
        <f t="shared" si="750"/>
        <v>0.86020567837041939</v>
      </c>
      <c r="Q325">
        <f t="shared" si="750"/>
        <v>0.85569247583738983</v>
      </c>
      <c r="R325">
        <f t="shared" si="750"/>
        <v>0.85120295252157119</v>
      </c>
      <c r="S325">
        <f t="shared" si="750"/>
        <v>0.84673698418627685</v>
      </c>
      <c r="T325">
        <f t="shared" si="750"/>
        <v>0.8422944472466477</v>
      </c>
      <c r="U325">
        <f t="shared" si="750"/>
        <v>0.8378752187662315</v>
      </c>
      <c r="V325">
        <f t="shared" si="750"/>
        <v>0.83347917645358116</v>
      </c>
      <c r="W325">
        <f t="shared" si="750"/>
        <v>0.8291061986588707</v>
      </c>
      <c r="X325">
        <f t="shared" si="750"/>
        <v>0.82475616437052879</v>
      </c>
      <c r="Y325">
        <f t="shared" si="750"/>
        <v>0.82042895321189013</v>
      </c>
      <c r="Z325">
        <f t="shared" ref="Z325:AN327" si="751">($Y325*(($BM325/($Y325))^((Z$33-$Y$33)/($BM$33-$Y$33))))</f>
        <v>0.76497195691090958</v>
      </c>
      <c r="AA325">
        <f t="shared" si="751"/>
        <v>0.71326358311610316</v>
      </c>
      <c r="AB325">
        <f t="shared" si="751"/>
        <v>0.66505044322673368</v>
      </c>
      <c r="AC325">
        <f t="shared" si="751"/>
        <v>0.6200962764757888</v>
      </c>
      <c r="AD325">
        <f t="shared" si="751"/>
        <v>0.57818079217194795</v>
      </c>
      <c r="AE325">
        <f t="shared" si="751"/>
        <v>0.53909859020034523</v>
      </c>
      <c r="AF325">
        <f t="shared" si="751"/>
        <v>0.50265815449221762</v>
      </c>
      <c r="AG325">
        <f t="shared" si="751"/>
        <v>0.46868091453109545</v>
      </c>
      <c r="AH325">
        <f t="shared" si="751"/>
        <v>0.43700037029659877</v>
      </c>
      <c r="AI325">
        <f t="shared" si="751"/>
        <v>0.40746127635776436</v>
      </c>
      <c r="AJ325">
        <f t="shared" si="751"/>
        <v>0.37991888111768635</v>
      </c>
      <c r="AK325">
        <f t="shared" si="751"/>
        <v>0.3542382174815083</v>
      </c>
      <c r="AL325">
        <f t="shared" si="751"/>
        <v>0.33029344147180029</v>
      </c>
      <c r="AM325">
        <f t="shared" si="751"/>
        <v>0.30796721555031081</v>
      </c>
      <c r="AN325">
        <f t="shared" si="751"/>
        <v>0.28715013362416153</v>
      </c>
      <c r="AO325">
        <f t="shared" ref="AO325:BH325" si="752">AN325</f>
        <v>0.28715013362416153</v>
      </c>
      <c r="AP325">
        <f t="shared" si="752"/>
        <v>0.28715013362416153</v>
      </c>
      <c r="AQ325">
        <f t="shared" si="752"/>
        <v>0.28715013362416153</v>
      </c>
      <c r="AR325">
        <f t="shared" si="752"/>
        <v>0.28715013362416153</v>
      </c>
      <c r="AS325">
        <f t="shared" si="752"/>
        <v>0.28715013362416153</v>
      </c>
      <c r="AT325">
        <f t="shared" si="752"/>
        <v>0.28715013362416153</v>
      </c>
      <c r="AU325">
        <f t="shared" si="752"/>
        <v>0.28715013362416153</v>
      </c>
      <c r="AV325">
        <f t="shared" si="752"/>
        <v>0.28715013362416153</v>
      </c>
      <c r="AW325">
        <f t="shared" si="752"/>
        <v>0.28715013362416153</v>
      </c>
      <c r="AX325">
        <f t="shared" si="752"/>
        <v>0.28715013362416153</v>
      </c>
      <c r="AY325">
        <f t="shared" si="752"/>
        <v>0.28715013362416153</v>
      </c>
      <c r="AZ325">
        <f t="shared" si="752"/>
        <v>0.28715013362416153</v>
      </c>
      <c r="BA325">
        <f t="shared" si="752"/>
        <v>0.28715013362416153</v>
      </c>
      <c r="BB325">
        <f t="shared" si="752"/>
        <v>0.28715013362416153</v>
      </c>
      <c r="BC325">
        <f t="shared" si="752"/>
        <v>0.28715013362416153</v>
      </c>
      <c r="BD325">
        <f t="shared" si="752"/>
        <v>0.28715013362416153</v>
      </c>
      <c r="BE325">
        <f t="shared" si="752"/>
        <v>0.28715013362416153</v>
      </c>
      <c r="BF325">
        <f t="shared" si="752"/>
        <v>0.28715013362416153</v>
      </c>
      <c r="BG325">
        <f t="shared" si="752"/>
        <v>0.28715013362416153</v>
      </c>
      <c r="BH325">
        <f t="shared" si="752"/>
        <v>0.28715013362416153</v>
      </c>
      <c r="BK325">
        <f t="shared" ref="BK325:BK330" si="753">K325</f>
        <v>0.88313127364035537</v>
      </c>
      <c r="BL325">
        <f t="shared" si="674"/>
        <v>0.82042895321189013</v>
      </c>
      <c r="BM325">
        <f t="shared" si="675"/>
        <v>0.28715013362416153</v>
      </c>
      <c r="BN325">
        <f t="shared" si="676"/>
        <v>7.1000000000000008E-2</v>
      </c>
      <c r="BO325">
        <f>INDEX($M$7:$M$30,MATCH(BP325,$H$7:$H$30,0))</f>
        <v>0.65</v>
      </c>
      <c r="BP325" t="str">
        <f t="shared" si="670"/>
        <v>-LV-Total</v>
      </c>
    </row>
    <row r="326" spans="1:68" hidden="1" x14ac:dyDescent="0.25">
      <c r="A326" t="str">
        <f t="shared" si="668"/>
        <v>passenger-LV-LPG</v>
      </c>
      <c r="B326" s="1">
        <v>292</v>
      </c>
      <c r="C326" t="s">
        <v>50</v>
      </c>
      <c r="D326" t="s">
        <v>27</v>
      </c>
      <c r="E326" t="s">
        <v>28</v>
      </c>
      <c r="F326" t="s">
        <v>48</v>
      </c>
      <c r="G326">
        <v>4.5407075167128901E-3</v>
      </c>
      <c r="H326">
        <v>5.3675575218636038E-3</v>
      </c>
      <c r="I326">
        <v>6.1894847363938143E-3</v>
      </c>
      <c r="J326">
        <v>7.0065329928147083E-3</v>
      </c>
      <c r="K326">
        <v>7.6329077590645347E-3</v>
      </c>
      <c r="L326">
        <v>8.2571049300697256E-3</v>
      </c>
      <c r="M326">
        <f t="shared" si="750"/>
        <v>7.5530234038315132E-3</v>
      </c>
      <c r="N326">
        <f t="shared" si="750"/>
        <v>7.5133952948625267E-3</v>
      </c>
      <c r="O326">
        <f t="shared" si="750"/>
        <v>7.4739751009146515E-3</v>
      </c>
      <c r="P326">
        <f t="shared" si="750"/>
        <v>7.4347617311294745E-3</v>
      </c>
      <c r="Q326">
        <f t="shared" si="750"/>
        <v>7.3957541003719434E-3</v>
      </c>
      <c r="R326">
        <f t="shared" si="750"/>
        <v>7.3569511292003332E-3</v>
      </c>
      <c r="S326">
        <f t="shared" si="750"/>
        <v>7.3183517438363786E-3</v>
      </c>
      <c r="T326">
        <f t="shared" si="750"/>
        <v>7.2799548761355581E-3</v>
      </c>
      <c r="U326">
        <f t="shared" si="750"/>
        <v>7.2417594635575365E-3</v>
      </c>
      <c r="V326">
        <f t="shared" si="750"/>
        <v>7.2037644491367587E-3</v>
      </c>
      <c r="W326">
        <f t="shared" si="750"/>
        <v>7.1659687814532068E-3</v>
      </c>
      <c r="X326">
        <f t="shared" si="750"/>
        <v>7.1283714146033001E-3</v>
      </c>
      <c r="Y326">
        <f t="shared" si="750"/>
        <v>7.0909713081709529E-3</v>
      </c>
      <c r="Z326">
        <f t="shared" si="751"/>
        <v>6.6116562278485339E-3</v>
      </c>
      <c r="AA326">
        <f t="shared" si="751"/>
        <v>6.164740509509113E-3</v>
      </c>
      <c r="AB326">
        <f t="shared" si="751"/>
        <v>5.7480341142826441E-3</v>
      </c>
      <c r="AC326">
        <f t="shared" si="751"/>
        <v>5.3594950392466681E-3</v>
      </c>
      <c r="AD326">
        <f t="shared" si="751"/>
        <v>4.9972193109181686E-3</v>
      </c>
      <c r="AE326">
        <f t="shared" si="751"/>
        <v>4.659431655136592E-3</v>
      </c>
      <c r="AF326">
        <f t="shared" si="751"/>
        <v>4.3444767976172647E-3</v>
      </c>
      <c r="AG326">
        <f t="shared" si="751"/>
        <v>4.0508113525449824E-3</v>
      </c>
      <c r="AH326">
        <f t="shared" si="751"/>
        <v>3.7769962594591121E-3</v>
      </c>
      <c r="AI326">
        <f t="shared" si="751"/>
        <v>3.5216897313683801E-3</v>
      </c>
      <c r="AJ326">
        <f t="shared" si="751"/>
        <v>3.2836406795387126E-3</v>
      </c>
      <c r="AK326">
        <f t="shared" si="751"/>
        <v>3.061682582733349E-3</v>
      </c>
      <c r="AL326">
        <f t="shared" si="751"/>
        <v>2.854727770862433E-3</v>
      </c>
      <c r="AM326">
        <f t="shared" si="751"/>
        <v>2.6617620950300041E-3</v>
      </c>
      <c r="AN326">
        <f t="shared" si="751"/>
        <v>2.4818399578598336E-3</v>
      </c>
      <c r="AO326">
        <f t="shared" ref="AO326:BH326" si="754">AN326</f>
        <v>2.4818399578598336E-3</v>
      </c>
      <c r="AP326">
        <f t="shared" si="754"/>
        <v>2.4818399578598336E-3</v>
      </c>
      <c r="AQ326">
        <f t="shared" si="754"/>
        <v>2.4818399578598336E-3</v>
      </c>
      <c r="AR326">
        <f t="shared" si="754"/>
        <v>2.4818399578598336E-3</v>
      </c>
      <c r="AS326">
        <f t="shared" si="754"/>
        <v>2.4818399578598336E-3</v>
      </c>
      <c r="AT326">
        <f t="shared" si="754"/>
        <v>2.4818399578598336E-3</v>
      </c>
      <c r="AU326">
        <f t="shared" si="754"/>
        <v>2.4818399578598336E-3</v>
      </c>
      <c r="AV326">
        <f t="shared" si="754"/>
        <v>2.4818399578598336E-3</v>
      </c>
      <c r="AW326">
        <f t="shared" si="754"/>
        <v>2.4818399578598336E-3</v>
      </c>
      <c r="AX326">
        <f t="shared" si="754"/>
        <v>2.4818399578598336E-3</v>
      </c>
      <c r="AY326">
        <f t="shared" si="754"/>
        <v>2.4818399578598336E-3</v>
      </c>
      <c r="AZ326">
        <f t="shared" si="754"/>
        <v>2.4818399578598336E-3</v>
      </c>
      <c r="BA326">
        <f t="shared" si="754"/>
        <v>2.4818399578598336E-3</v>
      </c>
      <c r="BB326">
        <f t="shared" si="754"/>
        <v>2.4818399578598336E-3</v>
      </c>
      <c r="BC326">
        <f t="shared" si="754"/>
        <v>2.4818399578598336E-3</v>
      </c>
      <c r="BD326">
        <f t="shared" si="754"/>
        <v>2.4818399578598336E-3</v>
      </c>
      <c r="BE326">
        <f t="shared" si="754"/>
        <v>2.4818399578598336E-3</v>
      </c>
      <c r="BF326">
        <f t="shared" si="754"/>
        <v>2.4818399578598336E-3</v>
      </c>
      <c r="BG326">
        <f t="shared" si="754"/>
        <v>2.4818399578598336E-3</v>
      </c>
      <c r="BH326">
        <f t="shared" si="754"/>
        <v>2.4818399578598336E-3</v>
      </c>
      <c r="BK326">
        <f t="shared" si="753"/>
        <v>7.6329077590645347E-3</v>
      </c>
      <c r="BL326">
        <f t="shared" si="674"/>
        <v>7.0909713081709529E-3</v>
      </c>
      <c r="BM326">
        <f t="shared" si="675"/>
        <v>2.4818399578598336E-3</v>
      </c>
      <c r="BN326">
        <f t="shared" si="676"/>
        <v>7.1000000000000008E-2</v>
      </c>
      <c r="BO326">
        <f>INDEX($M$7:$M$30,MATCH(BP326,$H$7:$H$30,0))</f>
        <v>0.65</v>
      </c>
      <c r="BP326" t="str">
        <f t="shared" si="670"/>
        <v>-LV-Total</v>
      </c>
    </row>
    <row r="327" spans="1:68" hidden="1" x14ac:dyDescent="0.25">
      <c r="A327" t="str">
        <f t="shared" si="668"/>
        <v>passenger-LV-PHEVG</v>
      </c>
      <c r="B327" s="1">
        <v>293</v>
      </c>
      <c r="C327" t="s">
        <v>50</v>
      </c>
      <c r="D327" t="s">
        <v>27</v>
      </c>
      <c r="E327" t="s">
        <v>28</v>
      </c>
      <c r="F327" t="s">
        <v>31</v>
      </c>
      <c r="G327">
        <v>1.440608346968548E-2</v>
      </c>
      <c r="H327">
        <v>1.9172659999888181E-2</v>
      </c>
      <c r="I327">
        <v>2.3910857914757239E-2</v>
      </c>
      <c r="J327">
        <v>2.8620929897388479E-2</v>
      </c>
      <c r="K327">
        <v>3.1740651417073523E-2</v>
      </c>
      <c r="L327">
        <v>3.4849527208111908E-2</v>
      </c>
      <c r="M327">
        <f t="shared" si="750"/>
        <v>3.1408460651356766E-2</v>
      </c>
      <c r="N327">
        <f t="shared" si="750"/>
        <v>3.1243671290236995E-2</v>
      </c>
      <c r="O327">
        <f t="shared" si="750"/>
        <v>3.1079746522063682E-2</v>
      </c>
      <c r="P327">
        <f t="shared" si="750"/>
        <v>3.0916681810615805E-2</v>
      </c>
      <c r="Q327">
        <f t="shared" si="750"/>
        <v>3.0754472643472346E-2</v>
      </c>
      <c r="R327">
        <f t="shared" si="750"/>
        <v>3.0593114531887389E-2</v>
      </c>
      <c r="S327">
        <f t="shared" si="750"/>
        <v>3.0432603010665926E-2</v>
      </c>
      <c r="T327">
        <f t="shared" si="750"/>
        <v>3.0272933638040282E-2</v>
      </c>
      <c r="U327">
        <f t="shared" si="750"/>
        <v>3.0114101995547211E-2</v>
      </c>
      <c r="V327">
        <f t="shared" si="750"/>
        <v>2.9956103687905619E-2</v>
      </c>
      <c r="W327">
        <f t="shared" si="750"/>
        <v>2.979893434289493E-2</v>
      </c>
      <c r="X327">
        <f t="shared" si="750"/>
        <v>2.9642589611234112E-2</v>
      </c>
      <c r="Y327">
        <f t="shared" si="750"/>
        <v>2.9487065166461303E-2</v>
      </c>
      <c r="Z327">
        <f t="shared" si="751"/>
        <v>2.7493883358991767E-2</v>
      </c>
      <c r="AA327">
        <f t="shared" si="751"/>
        <v>2.5635430921678269E-2</v>
      </c>
      <c r="AB327">
        <f t="shared" si="751"/>
        <v>2.3902600806124823E-2</v>
      </c>
      <c r="AC327">
        <f t="shared" si="751"/>
        <v>2.2286901555995203E-2</v>
      </c>
      <c r="AD327">
        <f t="shared" si="751"/>
        <v>2.0780415695991757E-2</v>
      </c>
      <c r="AE327">
        <f t="shared" si="751"/>
        <v>1.9375760933536271E-2</v>
      </c>
      <c r="AF327">
        <f t="shared" si="751"/>
        <v>1.8066053983028039E-2</v>
      </c>
      <c r="AG327">
        <f t="shared" si="751"/>
        <v>1.684487683540567E-2</v>
      </c>
      <c r="AH327">
        <f t="shared" si="751"/>
        <v>1.5706245307722008E-2</v>
      </c>
      <c r="AI327">
        <f t="shared" si="751"/>
        <v>1.4644579718614409E-2</v>
      </c>
      <c r="AJ327">
        <f t="shared" si="751"/>
        <v>1.3654677545970261E-2</v>
      </c>
      <c r="AK327">
        <f t="shared" si="751"/>
        <v>1.2731687932800937E-2</v>
      </c>
      <c r="AL327">
        <f t="shared" si="751"/>
        <v>1.1871087916394366E-2</v>
      </c>
      <c r="AM327">
        <f t="shared" si="751"/>
        <v>1.1068660264260944E-2</v>
      </c>
      <c r="AN327">
        <f t="shared" si="751"/>
        <v>1.0320472808261455E-2</v>
      </c>
      <c r="AO327">
        <f t="shared" ref="AO327:BH327" si="755">AN327</f>
        <v>1.0320472808261455E-2</v>
      </c>
      <c r="AP327">
        <f t="shared" si="755"/>
        <v>1.0320472808261455E-2</v>
      </c>
      <c r="AQ327">
        <f t="shared" si="755"/>
        <v>1.0320472808261455E-2</v>
      </c>
      <c r="AR327">
        <f t="shared" si="755"/>
        <v>1.0320472808261455E-2</v>
      </c>
      <c r="AS327">
        <f t="shared" si="755"/>
        <v>1.0320472808261455E-2</v>
      </c>
      <c r="AT327">
        <f t="shared" si="755"/>
        <v>1.0320472808261455E-2</v>
      </c>
      <c r="AU327">
        <f t="shared" si="755"/>
        <v>1.0320472808261455E-2</v>
      </c>
      <c r="AV327">
        <f t="shared" si="755"/>
        <v>1.0320472808261455E-2</v>
      </c>
      <c r="AW327">
        <f t="shared" si="755"/>
        <v>1.0320472808261455E-2</v>
      </c>
      <c r="AX327">
        <f t="shared" si="755"/>
        <v>1.0320472808261455E-2</v>
      </c>
      <c r="AY327">
        <f t="shared" si="755"/>
        <v>1.0320472808261455E-2</v>
      </c>
      <c r="AZ327">
        <f t="shared" si="755"/>
        <v>1.0320472808261455E-2</v>
      </c>
      <c r="BA327">
        <f t="shared" si="755"/>
        <v>1.0320472808261455E-2</v>
      </c>
      <c r="BB327">
        <f t="shared" si="755"/>
        <v>1.0320472808261455E-2</v>
      </c>
      <c r="BC327">
        <f t="shared" si="755"/>
        <v>1.0320472808261455E-2</v>
      </c>
      <c r="BD327">
        <f t="shared" si="755"/>
        <v>1.0320472808261455E-2</v>
      </c>
      <c r="BE327">
        <f t="shared" si="755"/>
        <v>1.0320472808261455E-2</v>
      </c>
      <c r="BF327">
        <f t="shared" si="755"/>
        <v>1.0320472808261455E-2</v>
      </c>
      <c r="BG327">
        <f t="shared" si="755"/>
        <v>1.0320472808261455E-2</v>
      </c>
      <c r="BH327">
        <f t="shared" si="755"/>
        <v>1.0320472808261455E-2</v>
      </c>
      <c r="BK327">
        <f t="shared" si="753"/>
        <v>3.1740651417073523E-2</v>
      </c>
      <c r="BL327">
        <f t="shared" si="674"/>
        <v>2.9487065166461303E-2</v>
      </c>
      <c r="BM327">
        <f t="shared" si="675"/>
        <v>1.0320472808261455E-2</v>
      </c>
      <c r="BN327">
        <f t="shared" si="676"/>
        <v>7.1000000000000008E-2</v>
      </c>
      <c r="BO327">
        <f>INDEX($M$7:$M$30,MATCH(BP327,$H$7:$H$30,0))</f>
        <v>0.65</v>
      </c>
      <c r="BP327" t="str">
        <f t="shared" si="670"/>
        <v>-LV-Total</v>
      </c>
    </row>
    <row r="328" spans="1:68" hidden="1" x14ac:dyDescent="0.25">
      <c r="A328" t="str">
        <f t="shared" si="668"/>
        <v>freight-HT-BEV</v>
      </c>
      <c r="B328" s="1">
        <v>294</v>
      </c>
      <c r="C328" t="s">
        <v>23</v>
      </c>
      <c r="D328" t="s">
        <v>36</v>
      </c>
      <c r="E328" t="s">
        <v>39</v>
      </c>
      <c r="F328" t="s">
        <v>29</v>
      </c>
      <c r="G328">
        <v>7.3499933003301158E-3</v>
      </c>
      <c r="H328">
        <f>IF(G328=0,0.0000001,$G328)*((INDEX($N$7:$N$29,MATCH($A328,$H$7:$H$29,0))/($G328+0.00001))^((H$33-$G$33)/($Y$33-$G$33)))</f>
        <v>7.7697407983951614E-3</v>
      </c>
      <c r="I328">
        <f>IF(H328=0,0.0000001,$G328)*((INDEX($N$7:$N$29,MATCH($A328,$H$7:$H$29,0))/($G328+0.00001))^((I$33-$G$33)/($Y$33-$G$33)))</f>
        <v>8.2134594696208589E-3</v>
      </c>
      <c r="J328">
        <f>IF(I328=0,0.0000001,$G328)*((INDEX($N$7:$N$29,MATCH($A328,$H$7:$H$29,0))/($G328+0.00001))^((J$33-$G$33)/($Y$33-$G$33)))</f>
        <v>8.6825182730727157E-3</v>
      </c>
      <c r="K328">
        <f>IF(J328=0,0.0000001,$G328)*((INDEX($N$7:$N$29,MATCH($A328,$H$7:$H$29,0))/($G328+0.00001))^((K$33-$G$33)/($Y$33-$G$33)))</f>
        <v>9.1783643470905816E-3</v>
      </c>
      <c r="L328">
        <f>IF(K328=0,0.0000001,K328)*((INDEX($L$7:$L$29,MATCH($A328,$H$7:$H$28,0))/IF(K328=0,0.0000001,K328))^((L$33-$K$33)/($Y$33-$K$33)))</f>
        <v>1.0611800120283977E-2</v>
      </c>
      <c r="M328">
        <f t="shared" ref="M328:Y328" si="756">IF(L328=0,0.0000001,L328)*((INDEX($L$7:$L$29,MATCH($A328,$H$7:$H$28,0))/IF(L328=0,0.0000001,L328))^((M$33-$K$33)/($Y$33-$K$33)))</f>
        <v>1.3894188962104209E-2</v>
      </c>
      <c r="N328">
        <f t="shared" si="756"/>
        <v>1.9648007881003498E-2</v>
      </c>
      <c r="O328">
        <f t="shared" si="756"/>
        <v>2.8246836364104272E-2</v>
      </c>
      <c r="P328">
        <f t="shared" si="756"/>
        <v>3.9059789165452788E-2</v>
      </c>
      <c r="Q328">
        <f t="shared" si="756"/>
        <v>5.0155231893585429E-2</v>
      </c>
      <c r="R328">
        <f t="shared" si="756"/>
        <v>5.9252563088451969E-2</v>
      </c>
      <c r="S328">
        <f t="shared" si="756"/>
        <v>6.5173848864454126E-2</v>
      </c>
      <c r="T328">
        <f t="shared" si="756"/>
        <v>6.8236666172695901E-2</v>
      </c>
      <c r="U328">
        <f t="shared" si="756"/>
        <v>6.9491591379464548E-2</v>
      </c>
      <c r="V328">
        <f t="shared" si="756"/>
        <v>6.9890743091465965E-2</v>
      </c>
      <c r="W328">
        <f t="shared" si="756"/>
        <v>6.9984381419522471E-2</v>
      </c>
      <c r="X328">
        <f t="shared" si="756"/>
        <v>6.9998884271522899E-2</v>
      </c>
      <c r="Y328">
        <f t="shared" si="756"/>
        <v>6.9999999999999993E-2</v>
      </c>
      <c r="Z328">
        <f>IF(Y328=0,0.0000001,$Y328)*((INDEX($M$7:$M$29,MATCH($A328,$H$7:$H$28,0))/IF(Y328=0,0.0000001,$Y328))^((Z$33-$Y$33)/($AN$33-$Y$33)))</f>
        <v>7.7131703122006776E-2</v>
      </c>
      <c r="AA328">
        <f t="shared" ref="AA328:AN328" si="757">IF(Z328=0,0.0000001,$Y328)*((INDEX($M$7:$M$29,MATCH($A328,$H$7:$H$28,0))/IF(Z328=0,0.0000001,$Y328))^((AA$33-$Y$33)/($AN$33-$Y$33)))</f>
        <v>8.4989994664305554E-2</v>
      </c>
      <c r="AB328">
        <f t="shared" si="757"/>
        <v>9.3648900525545073E-2</v>
      </c>
      <c r="AC328">
        <f t="shared" si="757"/>
        <v>0.10318998847198124</v>
      </c>
      <c r="AD328">
        <f t="shared" si="757"/>
        <v>0.11370313651405942</v>
      </c>
      <c r="AE328">
        <f t="shared" si="757"/>
        <v>0.12528737956633484</v>
      </c>
      <c r="AF328">
        <f t="shared" si="757"/>
        <v>0.13805184236635309</v>
      </c>
      <c r="AG328">
        <f t="shared" si="757"/>
        <v>0.15211676744068034</v>
      </c>
      <c r="AH328">
        <f t="shared" si="757"/>
        <v>0.16761464780162716</v>
      </c>
      <c r="AI328">
        <f t="shared" si="757"/>
        <v>0.18469147504478331</v>
      </c>
      <c r="AJ328">
        <f t="shared" si="757"/>
        <v>0.20350811460456783</v>
      </c>
      <c r="AK328">
        <f t="shared" si="757"/>
        <v>0.22424182112284083</v>
      </c>
      <c r="AL328">
        <f t="shared" si="757"/>
        <v>0.2470879082055015</v>
      </c>
      <c r="AM328">
        <f t="shared" si="757"/>
        <v>0.27226158829634861</v>
      </c>
      <c r="AN328">
        <f t="shared" si="757"/>
        <v>0.29999999999999993</v>
      </c>
      <c r="AO328">
        <f t="shared" ref="AO328:BH328" si="758">AN328</f>
        <v>0.29999999999999993</v>
      </c>
      <c r="AP328">
        <f t="shared" si="758"/>
        <v>0.29999999999999993</v>
      </c>
      <c r="AQ328">
        <f t="shared" si="758"/>
        <v>0.29999999999999993</v>
      </c>
      <c r="AR328">
        <f t="shared" si="758"/>
        <v>0.29999999999999993</v>
      </c>
      <c r="AS328">
        <f t="shared" si="758"/>
        <v>0.29999999999999993</v>
      </c>
      <c r="AT328">
        <f t="shared" si="758"/>
        <v>0.29999999999999993</v>
      </c>
      <c r="AU328">
        <f t="shared" si="758"/>
        <v>0.29999999999999993</v>
      </c>
      <c r="AV328">
        <f t="shared" si="758"/>
        <v>0.29999999999999993</v>
      </c>
      <c r="AW328">
        <f t="shared" si="758"/>
        <v>0.29999999999999993</v>
      </c>
      <c r="AX328">
        <f t="shared" si="758"/>
        <v>0.29999999999999993</v>
      </c>
      <c r="AY328">
        <f t="shared" si="758"/>
        <v>0.29999999999999993</v>
      </c>
      <c r="AZ328">
        <f t="shared" si="758"/>
        <v>0.29999999999999993</v>
      </c>
      <c r="BA328">
        <f t="shared" si="758"/>
        <v>0.29999999999999993</v>
      </c>
      <c r="BB328">
        <f t="shared" si="758"/>
        <v>0.29999999999999993</v>
      </c>
      <c r="BC328">
        <f t="shared" si="758"/>
        <v>0.29999999999999993</v>
      </c>
      <c r="BD328">
        <f t="shared" si="758"/>
        <v>0.29999999999999993</v>
      </c>
      <c r="BE328">
        <f t="shared" si="758"/>
        <v>0.29999999999999993</v>
      </c>
      <c r="BF328">
        <f t="shared" si="758"/>
        <v>0.29999999999999993</v>
      </c>
      <c r="BG328">
        <f t="shared" si="758"/>
        <v>0.29999999999999993</v>
      </c>
      <c r="BH328">
        <f t="shared" si="758"/>
        <v>0.29999999999999993</v>
      </c>
      <c r="BK328">
        <f t="shared" si="753"/>
        <v>9.1783643470905816E-3</v>
      </c>
      <c r="BL328">
        <f t="shared" si="674"/>
        <v>8.3523115558524295E-3</v>
      </c>
      <c r="BM328">
        <f t="shared" si="675"/>
        <v>5.0113869335114579E-3</v>
      </c>
      <c r="BN328">
        <f>INDEX($L$7:$L$30,MATCH(BP328,$H$7:$H$30,0))</f>
        <v>9.0000000000000011E-2</v>
      </c>
      <c r="BO328">
        <f>INDEX($M$7:$M$30,MATCH(BP328,$H$7:$H$30,0))</f>
        <v>0.4</v>
      </c>
      <c r="BP328" t="str">
        <f t="shared" si="670"/>
        <v>-HT-Total</v>
      </c>
    </row>
    <row r="329" spans="1:68" x14ac:dyDescent="0.25">
      <c r="A329" t="str">
        <f t="shared" si="668"/>
        <v>freight-HT-CNG</v>
      </c>
      <c r="B329" s="1">
        <v>295</v>
      </c>
      <c r="C329" t="s">
        <v>23</v>
      </c>
      <c r="D329" t="s">
        <v>36</v>
      </c>
      <c r="E329" t="s">
        <v>39</v>
      </c>
      <c r="F329" t="s">
        <v>45</v>
      </c>
      <c r="G329">
        <v>0</v>
      </c>
      <c r="I329">
        <v>0</v>
      </c>
      <c r="J329">
        <v>0</v>
      </c>
      <c r="K329">
        <v>0</v>
      </c>
      <c r="L329" t="e">
        <f>($K329*(($BL329/($K329))^((L$33-$K$33)/($BL$33-$K$33))))</f>
        <v>#DIV/0!</v>
      </c>
      <c r="M329" t="e">
        <f t="shared" ref="L329:M345" si="759">($K329*(($BL329/($K329))^((M$33-$K$33)/($BL$33-$K$33))))</f>
        <v>#DIV/0!</v>
      </c>
      <c r="N329" t="e">
        <f t="shared" ref="N329:Y330" si="760">($K329*(($BL329/($K329))^((N$33-$K$33)/($BL$33-$K$33))))</f>
        <v>#DIV/0!</v>
      </c>
      <c r="O329" t="e">
        <f t="shared" si="760"/>
        <v>#DIV/0!</v>
      </c>
      <c r="P329" t="e">
        <f t="shared" si="760"/>
        <v>#DIV/0!</v>
      </c>
      <c r="Q329" t="e">
        <f t="shared" si="760"/>
        <v>#DIV/0!</v>
      </c>
      <c r="R329" t="e">
        <f t="shared" si="760"/>
        <v>#DIV/0!</v>
      </c>
      <c r="S329" t="e">
        <f t="shared" si="760"/>
        <v>#DIV/0!</v>
      </c>
      <c r="T329" t="e">
        <f t="shared" si="760"/>
        <v>#DIV/0!</v>
      </c>
      <c r="U329" t="e">
        <f t="shared" si="760"/>
        <v>#DIV/0!</v>
      </c>
      <c r="V329" t="e">
        <f t="shared" si="760"/>
        <v>#DIV/0!</v>
      </c>
      <c r="W329" t="e">
        <f t="shared" si="760"/>
        <v>#DIV/0!</v>
      </c>
      <c r="X329" t="e">
        <f t="shared" si="760"/>
        <v>#DIV/0!</v>
      </c>
      <c r="Z329" t="e">
        <f t="shared" ref="Z329:AN330" si="761">($Y329*(($BM329/($Y329))^((Z$33-$Y$33)/($BM$33-$Y$33))))</f>
        <v>#DIV/0!</v>
      </c>
      <c r="AA329" t="e">
        <f t="shared" si="761"/>
        <v>#DIV/0!</v>
      </c>
      <c r="AB329" t="e">
        <f t="shared" si="761"/>
        <v>#DIV/0!</v>
      </c>
      <c r="AC329" t="e">
        <f t="shared" si="761"/>
        <v>#DIV/0!</v>
      </c>
      <c r="AD329" t="e">
        <f t="shared" si="761"/>
        <v>#DIV/0!</v>
      </c>
      <c r="AE329" t="e">
        <f t="shared" si="761"/>
        <v>#DIV/0!</v>
      </c>
      <c r="AF329" t="e">
        <f t="shared" si="761"/>
        <v>#DIV/0!</v>
      </c>
      <c r="AG329" t="e">
        <f t="shared" si="761"/>
        <v>#DIV/0!</v>
      </c>
      <c r="AH329" t="e">
        <f t="shared" si="761"/>
        <v>#DIV/0!</v>
      </c>
      <c r="AI329" t="e">
        <f t="shared" si="761"/>
        <v>#DIV/0!</v>
      </c>
      <c r="AJ329" t="e">
        <f t="shared" si="761"/>
        <v>#DIV/0!</v>
      </c>
      <c r="AK329" t="e">
        <f t="shared" si="761"/>
        <v>#DIV/0!</v>
      </c>
      <c r="AL329" t="e">
        <f t="shared" si="761"/>
        <v>#DIV/0!</v>
      </c>
      <c r="AM329" t="e">
        <f t="shared" si="761"/>
        <v>#DIV/0!</v>
      </c>
      <c r="AN329" t="e">
        <f t="shared" si="761"/>
        <v>#DIV/0!</v>
      </c>
      <c r="AO329" t="e">
        <f t="shared" ref="AO329:BH329" si="762">AN329</f>
        <v>#DIV/0!</v>
      </c>
      <c r="AP329" t="e">
        <f t="shared" si="762"/>
        <v>#DIV/0!</v>
      </c>
      <c r="AQ329" t="e">
        <f t="shared" si="762"/>
        <v>#DIV/0!</v>
      </c>
      <c r="AR329" t="e">
        <f t="shared" si="762"/>
        <v>#DIV/0!</v>
      </c>
      <c r="AS329" t="e">
        <f t="shared" si="762"/>
        <v>#DIV/0!</v>
      </c>
      <c r="AT329" t="e">
        <f t="shared" si="762"/>
        <v>#DIV/0!</v>
      </c>
      <c r="AU329" t="e">
        <f t="shared" si="762"/>
        <v>#DIV/0!</v>
      </c>
      <c r="AV329" t="e">
        <f t="shared" si="762"/>
        <v>#DIV/0!</v>
      </c>
      <c r="AW329" t="e">
        <f t="shared" si="762"/>
        <v>#DIV/0!</v>
      </c>
      <c r="AX329" t="e">
        <f t="shared" si="762"/>
        <v>#DIV/0!</v>
      </c>
      <c r="AY329" t="e">
        <f t="shared" si="762"/>
        <v>#DIV/0!</v>
      </c>
      <c r="AZ329" t="e">
        <f t="shared" si="762"/>
        <v>#DIV/0!</v>
      </c>
      <c r="BA329" t="e">
        <f t="shared" si="762"/>
        <v>#DIV/0!</v>
      </c>
      <c r="BB329" t="e">
        <f t="shared" si="762"/>
        <v>#DIV/0!</v>
      </c>
      <c r="BC329" t="e">
        <f t="shared" si="762"/>
        <v>#DIV/0!</v>
      </c>
      <c r="BD329" t="e">
        <f t="shared" si="762"/>
        <v>#DIV/0!</v>
      </c>
      <c r="BE329" t="e">
        <f t="shared" si="762"/>
        <v>#DIV/0!</v>
      </c>
      <c r="BF329" t="e">
        <f t="shared" si="762"/>
        <v>#DIV/0!</v>
      </c>
      <c r="BG329" t="e">
        <f t="shared" si="762"/>
        <v>#DIV/0!</v>
      </c>
      <c r="BH329" t="e">
        <f t="shared" si="762"/>
        <v>#DIV/0!</v>
      </c>
      <c r="BK329">
        <f t="shared" si="753"/>
        <v>0</v>
      </c>
      <c r="BL329">
        <f t="shared" si="674"/>
        <v>0</v>
      </c>
      <c r="BM329">
        <f t="shared" si="675"/>
        <v>0</v>
      </c>
      <c r="BN329">
        <f t="shared" ref="BN329:BN364" si="763">INDEX($L$7:$L$30,MATCH(BP329,$H$7:$H$30,0))</f>
        <v>9.0000000000000011E-2</v>
      </c>
      <c r="BO329">
        <f t="shared" ref="BO329:BO364" si="764">INDEX($M$7:$M$30,MATCH(BP329,$H$7:$H$30,0))</f>
        <v>0.4</v>
      </c>
      <c r="BP329" t="str">
        <f t="shared" si="670"/>
        <v>-HT-Total</v>
      </c>
    </row>
    <row r="330" spans="1:68" hidden="1" x14ac:dyDescent="0.25">
      <c r="A330" t="str">
        <f t="shared" si="668"/>
        <v>freight-HT-D</v>
      </c>
      <c r="B330" s="1">
        <v>296</v>
      </c>
      <c r="C330" t="s">
        <v>23</v>
      </c>
      <c r="D330" t="s">
        <v>36</v>
      </c>
      <c r="E330" t="s">
        <v>39</v>
      </c>
      <c r="F330" t="s">
        <v>46</v>
      </c>
      <c r="G330">
        <v>0.8685389114122265</v>
      </c>
      <c r="H330">
        <v>0.85293736480063931</v>
      </c>
      <c r="I330">
        <v>0.83742087890481975</v>
      </c>
      <c r="J330">
        <v>0.82198875998054366</v>
      </c>
      <c r="K330">
        <v>0.80906241989689176</v>
      </c>
      <c r="L330">
        <f t="shared" si="759"/>
        <v>0.80363050595235919</v>
      </c>
      <c r="M330">
        <f t="shared" si="759"/>
        <v>0.79823506099757968</v>
      </c>
      <c r="N330">
        <f t="shared" si="760"/>
        <v>0.79287584018566737</v>
      </c>
      <c r="O330">
        <f t="shared" si="760"/>
        <v>0.78755260031359864</v>
      </c>
      <c r="P330">
        <f t="shared" si="760"/>
        <v>0.78226509981117587</v>
      </c>
      <c r="Q330">
        <f t="shared" si="760"/>
        <v>0.77701309873006386</v>
      </c>
      <c r="R330">
        <f t="shared" si="760"/>
        <v>0.77179635873290253</v>
      </c>
      <c r="S330">
        <f t="shared" si="760"/>
        <v>0.7666146430824895</v>
      </c>
      <c r="T330">
        <f t="shared" si="760"/>
        <v>0.76146771663103807</v>
      </c>
      <c r="U330">
        <f t="shared" si="760"/>
        <v>0.75635534580950536</v>
      </c>
      <c r="V330">
        <f t="shared" si="760"/>
        <v>0.75127729861699333</v>
      </c>
      <c r="W330">
        <f t="shared" si="760"/>
        <v>0.74623334461022028</v>
      </c>
      <c r="X330">
        <f t="shared" si="760"/>
        <v>0.74122325489306351</v>
      </c>
      <c r="Y330">
        <f t="shared" si="760"/>
        <v>0.73624680210617155</v>
      </c>
      <c r="Z330">
        <f t="shared" si="761"/>
        <v>0.71159601084648871</v>
      </c>
      <c r="AA330">
        <f t="shared" si="761"/>
        <v>0.68777056987422314</v>
      </c>
      <c r="AB330">
        <f t="shared" si="761"/>
        <v>0.66474284506234993</v>
      </c>
      <c r="AC330">
        <f t="shared" si="761"/>
        <v>0.64248612752127099</v>
      </c>
      <c r="AD330">
        <f t="shared" si="761"/>
        <v>0.6209746026202978</v>
      </c>
      <c r="AE330">
        <f t="shared" si="761"/>
        <v>0.60018332004634645</v>
      </c>
      <c r="AF330">
        <f t="shared" si="761"/>
        <v>0.58008816486511905</v>
      </c>
      <c r="AG330">
        <f t="shared" si="761"/>
        <v>0.56066582955120559</v>
      </c>
      <c r="AH330">
        <f t="shared" si="761"/>
        <v>0.54189378695466517</v>
      </c>
      <c r="AI330">
        <f t="shared" si="761"/>
        <v>0.52375026417273229</v>
      </c>
      <c r="AJ330">
        <f t="shared" si="761"/>
        <v>0.50621421729634275</v>
      </c>
      <c r="AK330">
        <f t="shared" si="761"/>
        <v>0.48926530700218784</v>
      </c>
      <c r="AL330">
        <f t="shared" si="761"/>
        <v>0.47288387496198958</v>
      </c>
      <c r="AM330">
        <f t="shared" si="761"/>
        <v>0.45705092104163153</v>
      </c>
      <c r="AN330">
        <f>($Y330*(($BM330/($Y330))^((AN$33-$Y$33)/($BM$33-$Y$33))))</f>
        <v>0.44174808126370291</v>
      </c>
      <c r="AO330">
        <f t="shared" ref="AO330:BH330" si="765">AN330</f>
        <v>0.44174808126370291</v>
      </c>
      <c r="AP330">
        <f t="shared" si="765"/>
        <v>0.44174808126370291</v>
      </c>
      <c r="AQ330">
        <f t="shared" si="765"/>
        <v>0.44174808126370291</v>
      </c>
      <c r="AR330">
        <f t="shared" si="765"/>
        <v>0.44174808126370291</v>
      </c>
      <c r="AS330">
        <f t="shared" si="765"/>
        <v>0.44174808126370291</v>
      </c>
      <c r="AT330">
        <f t="shared" si="765"/>
        <v>0.44174808126370291</v>
      </c>
      <c r="AU330">
        <f t="shared" si="765"/>
        <v>0.44174808126370291</v>
      </c>
      <c r="AV330">
        <f t="shared" si="765"/>
        <v>0.44174808126370291</v>
      </c>
      <c r="AW330">
        <f t="shared" si="765"/>
        <v>0.44174808126370291</v>
      </c>
      <c r="AX330">
        <f t="shared" si="765"/>
        <v>0.44174808126370291</v>
      </c>
      <c r="AY330">
        <f t="shared" si="765"/>
        <v>0.44174808126370291</v>
      </c>
      <c r="AZ330">
        <f t="shared" si="765"/>
        <v>0.44174808126370291</v>
      </c>
      <c r="BA330">
        <f t="shared" si="765"/>
        <v>0.44174808126370291</v>
      </c>
      <c r="BB330">
        <f t="shared" si="765"/>
        <v>0.44174808126370291</v>
      </c>
      <c r="BC330">
        <f t="shared" si="765"/>
        <v>0.44174808126370291</v>
      </c>
      <c r="BD330">
        <f t="shared" si="765"/>
        <v>0.44174808126370291</v>
      </c>
      <c r="BE330">
        <f t="shared" si="765"/>
        <v>0.44174808126370291</v>
      </c>
      <c r="BF330">
        <f t="shared" si="765"/>
        <v>0.44174808126370291</v>
      </c>
      <c r="BG330">
        <f t="shared" si="765"/>
        <v>0.44174808126370291</v>
      </c>
      <c r="BH330">
        <f t="shared" si="765"/>
        <v>0.44174808126370291</v>
      </c>
      <c r="BK330">
        <f t="shared" si="753"/>
        <v>0.80906241989689176</v>
      </c>
      <c r="BL330">
        <f t="shared" si="674"/>
        <v>0.73624680210617155</v>
      </c>
      <c r="BM330">
        <f t="shared" si="675"/>
        <v>0.44174808126370291</v>
      </c>
      <c r="BN330">
        <f t="shared" si="763"/>
        <v>9.0000000000000011E-2</v>
      </c>
      <c r="BO330">
        <f t="shared" si="764"/>
        <v>0.4</v>
      </c>
      <c r="BP330" t="str">
        <f t="shared" si="670"/>
        <v>-HT-Total</v>
      </c>
    </row>
    <row r="331" spans="1:68" hidden="1" x14ac:dyDescent="0.25">
      <c r="A331" t="str">
        <f t="shared" si="668"/>
        <v>freight-HT-FCEV</v>
      </c>
      <c r="B331" s="1">
        <v>297</v>
      </c>
      <c r="C331" t="s">
        <v>23</v>
      </c>
      <c r="D331" t="s">
        <v>36</v>
      </c>
      <c r="E331" t="s">
        <v>39</v>
      </c>
      <c r="F331" t="s">
        <v>30</v>
      </c>
      <c r="G331">
        <v>0</v>
      </c>
      <c r="H331">
        <v>0</v>
      </c>
      <c r="I331">
        <v>0</v>
      </c>
      <c r="J331">
        <v>0</v>
      </c>
      <c r="K331">
        <v>1.0000000000000001E-5</v>
      </c>
      <c r="L331">
        <f>IF(K331=0,0.0000001,K331)*((INDEX($L$7:$L$29,MATCH($A331,$H$7:$H$28,0))/IF(K331=0,0.0000001,K331))^((L$33-$K$33)/($Y$33-$K$33)))</f>
        <v>1.7210276859903136E-5</v>
      </c>
      <c r="M331">
        <f t="shared" ref="M331:Y331" si="766">IF(L331=0,0.0000001,L331)*((INDEX($L$7:$L$29,MATCH($A331,$H$7:$H$28,0))/IF(L331=0,0.0000001,L331))^((M$33-$K$33)/($Y$33-$K$33)))</f>
        <v>4.717148961805858E-5</v>
      </c>
      <c r="N331">
        <f t="shared" si="766"/>
        <v>1.7245796181305373E-4</v>
      </c>
      <c r="O331">
        <f t="shared" si="766"/>
        <v>6.7065104442536299E-4</v>
      </c>
      <c r="P331">
        <f t="shared" si="766"/>
        <v>2.2548397031732425E-3</v>
      </c>
      <c r="Q331">
        <f t="shared" si="766"/>
        <v>5.7459873901746913E-3</v>
      </c>
      <c r="R331">
        <f t="shared" si="766"/>
        <v>1.0720062863784607E-2</v>
      </c>
      <c r="S331">
        <f t="shared" si="766"/>
        <v>1.5309424105239736E-2</v>
      </c>
      <c r="T331">
        <f t="shared" si="766"/>
        <v>1.8179252280197445E-2</v>
      </c>
      <c r="U331">
        <f t="shared" si="766"/>
        <v>1.9461934277977912E-2</v>
      </c>
      <c r="V331">
        <f t="shared" si="766"/>
        <v>1.9883461693719628E-2</v>
      </c>
      <c r="W331">
        <f t="shared" si="766"/>
        <v>1.998330994490639E-2</v>
      </c>
      <c r="X331">
        <f t="shared" si="766"/>
        <v>1.9998807391065115E-2</v>
      </c>
      <c r="Y331">
        <f t="shared" si="766"/>
        <v>0.02</v>
      </c>
      <c r="Z331">
        <f>IF(Y331=0,0.0000001,$Y331)*((INDEX($M$7:$M$29,MATCH($A331,$H$7:$H$28,0))/IF(Y331=0,0.0000001,$Y331))^((Z$33-$Y$33)/($AN$33-$Y$33)))</f>
        <v>2.2265271536896069E-2</v>
      </c>
      <c r="AA331">
        <f t="shared" ref="AA331:AN331" si="767">IF(Z331=0,0.0000001,$Y331)*((INDEX($M$7:$M$29,MATCH($A331,$H$7:$H$28,0))/IF(Z331=0,0.0000001,$Y331))^((AA$33-$Y$33)/($AN$33-$Y$33)))</f>
        <v>2.478711583058571E-2</v>
      </c>
      <c r="AB331">
        <f t="shared" si="767"/>
        <v>2.75945932292243E-2</v>
      </c>
      <c r="AC331">
        <f t="shared" si="767"/>
        <v>3.0720055559943633E-2</v>
      </c>
      <c r="AD331">
        <f t="shared" si="767"/>
        <v>3.4199518933533936E-2</v>
      </c>
      <c r="AE331">
        <f t="shared" si="767"/>
        <v>3.8073078774317572E-2</v>
      </c>
      <c r="AF331">
        <f t="shared" si="767"/>
        <v>4.2385371857790739E-2</v>
      </c>
      <c r="AG331">
        <f t="shared" si="767"/>
        <v>4.718609068030119E-2</v>
      </c>
      <c r="AH331">
        <f t="shared" si="767"/>
        <v>5.2530556088075338E-2</v>
      </c>
      <c r="AI331">
        <f t="shared" si="767"/>
        <v>5.8480354764257315E-2</v>
      </c>
      <c r="AJ331">
        <f t="shared" si="767"/>
        <v>6.5104048920010135E-2</v>
      </c>
      <c r="AK331">
        <f t="shared" si="767"/>
        <v>7.2477966367769556E-2</v>
      </c>
      <c r="AL331">
        <f t="shared" si="767"/>
        <v>8.0687080081020476E-2</v>
      </c>
      <c r="AM331">
        <f t="shared" si="767"/>
        <v>8.982598737615996E-2</v>
      </c>
      <c r="AN331">
        <f t="shared" si="767"/>
        <v>0.1</v>
      </c>
      <c r="AO331">
        <f t="shared" ref="AO331:BH331" si="768">AN331</f>
        <v>0.1</v>
      </c>
      <c r="AP331">
        <f t="shared" si="768"/>
        <v>0.1</v>
      </c>
      <c r="AQ331">
        <f t="shared" si="768"/>
        <v>0.1</v>
      </c>
      <c r="AR331">
        <f t="shared" si="768"/>
        <v>0.1</v>
      </c>
      <c r="AS331">
        <f t="shared" si="768"/>
        <v>0.1</v>
      </c>
      <c r="AT331">
        <f t="shared" si="768"/>
        <v>0.1</v>
      </c>
      <c r="AU331">
        <f t="shared" si="768"/>
        <v>0.1</v>
      </c>
      <c r="AV331">
        <f t="shared" si="768"/>
        <v>0.1</v>
      </c>
      <c r="AW331">
        <f t="shared" si="768"/>
        <v>0.1</v>
      </c>
      <c r="AX331">
        <f t="shared" si="768"/>
        <v>0.1</v>
      </c>
      <c r="AY331">
        <f t="shared" si="768"/>
        <v>0.1</v>
      </c>
      <c r="AZ331">
        <f t="shared" si="768"/>
        <v>0.1</v>
      </c>
      <c r="BA331">
        <f t="shared" si="768"/>
        <v>0.1</v>
      </c>
      <c r="BB331">
        <f t="shared" si="768"/>
        <v>0.1</v>
      </c>
      <c r="BC331">
        <f t="shared" si="768"/>
        <v>0.1</v>
      </c>
      <c r="BD331">
        <f t="shared" si="768"/>
        <v>0.1</v>
      </c>
      <c r="BE331">
        <f t="shared" si="768"/>
        <v>0.1</v>
      </c>
      <c r="BF331">
        <f t="shared" si="768"/>
        <v>0.1</v>
      </c>
      <c r="BG331">
        <f t="shared" si="768"/>
        <v>0.1</v>
      </c>
      <c r="BH331">
        <f t="shared" si="768"/>
        <v>0.1</v>
      </c>
      <c r="BK331">
        <f>G331</f>
        <v>0</v>
      </c>
      <c r="BL331">
        <f t="shared" si="674"/>
        <v>0</v>
      </c>
      <c r="BM331">
        <f t="shared" si="675"/>
        <v>0</v>
      </c>
      <c r="BN331">
        <f t="shared" si="763"/>
        <v>9.0000000000000011E-2</v>
      </c>
      <c r="BO331">
        <f t="shared" si="764"/>
        <v>0.4</v>
      </c>
      <c r="BP331" t="str">
        <f t="shared" si="670"/>
        <v>-HT-Total</v>
      </c>
    </row>
    <row r="332" spans="1:68" hidden="1" x14ac:dyDescent="0.25">
      <c r="A332" t="str">
        <f t="shared" si="668"/>
        <v>freight-HT-G</v>
      </c>
      <c r="B332" s="1">
        <v>298</v>
      </c>
      <c r="C332" t="s">
        <v>23</v>
      </c>
      <c r="D332" t="s">
        <v>36</v>
      </c>
      <c r="E332" t="s">
        <v>39</v>
      </c>
      <c r="F332" t="s">
        <v>47</v>
      </c>
      <c r="G332">
        <v>0</v>
      </c>
      <c r="H332">
        <v>0</v>
      </c>
      <c r="I332">
        <v>0</v>
      </c>
      <c r="J332">
        <v>0</v>
      </c>
      <c r="K332">
        <v>0</v>
      </c>
      <c r="L332" t="e">
        <f t="shared" si="759"/>
        <v>#DIV/0!</v>
      </c>
      <c r="M332" t="e">
        <f t="shared" si="759"/>
        <v>#DIV/0!</v>
      </c>
      <c r="N332" t="e">
        <f t="shared" ref="N332:Y334" si="769">($K332*(($BL332/($K332))^((N$33-$K$33)/($BL$33-$K$33))))</f>
        <v>#DIV/0!</v>
      </c>
      <c r="O332" t="e">
        <f t="shared" si="769"/>
        <v>#DIV/0!</v>
      </c>
      <c r="P332" t="e">
        <f t="shared" si="769"/>
        <v>#DIV/0!</v>
      </c>
      <c r="Q332" t="e">
        <f t="shared" si="769"/>
        <v>#DIV/0!</v>
      </c>
      <c r="R332" t="e">
        <f t="shared" si="769"/>
        <v>#DIV/0!</v>
      </c>
      <c r="S332" t="e">
        <f t="shared" si="769"/>
        <v>#DIV/0!</v>
      </c>
      <c r="T332" t="e">
        <f t="shared" si="769"/>
        <v>#DIV/0!</v>
      </c>
      <c r="U332" t="e">
        <f t="shared" si="769"/>
        <v>#DIV/0!</v>
      </c>
      <c r="V332" t="e">
        <f t="shared" si="769"/>
        <v>#DIV/0!</v>
      </c>
      <c r="W332" t="e">
        <f t="shared" si="769"/>
        <v>#DIV/0!</v>
      </c>
      <c r="X332" t="e">
        <f t="shared" si="769"/>
        <v>#DIV/0!</v>
      </c>
      <c r="Z332" t="e">
        <f t="shared" ref="Z332:AN334" si="770">($Y332*(($BM332/($Y332))^((Z$33-$Y$33)/($BM$33-$Y$33))))</f>
        <v>#DIV/0!</v>
      </c>
      <c r="AA332" t="e">
        <f t="shared" si="770"/>
        <v>#DIV/0!</v>
      </c>
      <c r="AB332" t="e">
        <f t="shared" si="770"/>
        <v>#DIV/0!</v>
      </c>
      <c r="AC332" t="e">
        <f t="shared" si="770"/>
        <v>#DIV/0!</v>
      </c>
      <c r="AD332" t="e">
        <f t="shared" si="770"/>
        <v>#DIV/0!</v>
      </c>
      <c r="AE332" t="e">
        <f t="shared" si="770"/>
        <v>#DIV/0!</v>
      </c>
      <c r="AF332" t="e">
        <f t="shared" si="770"/>
        <v>#DIV/0!</v>
      </c>
      <c r="AG332" t="e">
        <f t="shared" si="770"/>
        <v>#DIV/0!</v>
      </c>
      <c r="AH332" t="e">
        <f t="shared" si="770"/>
        <v>#DIV/0!</v>
      </c>
      <c r="AI332" t="e">
        <f t="shared" si="770"/>
        <v>#DIV/0!</v>
      </c>
      <c r="AJ332" t="e">
        <f t="shared" si="770"/>
        <v>#DIV/0!</v>
      </c>
      <c r="AK332" t="e">
        <f t="shared" si="770"/>
        <v>#DIV/0!</v>
      </c>
      <c r="AL332" t="e">
        <f t="shared" si="770"/>
        <v>#DIV/0!</v>
      </c>
      <c r="AM332" t="e">
        <f t="shared" si="770"/>
        <v>#DIV/0!</v>
      </c>
      <c r="AN332" t="e">
        <f t="shared" si="770"/>
        <v>#DIV/0!</v>
      </c>
      <c r="AO332" t="e">
        <f t="shared" ref="AO332:BH332" si="771">AN332</f>
        <v>#DIV/0!</v>
      </c>
      <c r="AP332" t="e">
        <f t="shared" si="771"/>
        <v>#DIV/0!</v>
      </c>
      <c r="AQ332" t="e">
        <f t="shared" si="771"/>
        <v>#DIV/0!</v>
      </c>
      <c r="AR332" t="e">
        <f t="shared" si="771"/>
        <v>#DIV/0!</v>
      </c>
      <c r="AS332" t="e">
        <f t="shared" si="771"/>
        <v>#DIV/0!</v>
      </c>
      <c r="AT332" t="e">
        <f t="shared" si="771"/>
        <v>#DIV/0!</v>
      </c>
      <c r="AU332" t="e">
        <f t="shared" si="771"/>
        <v>#DIV/0!</v>
      </c>
      <c r="AV332" t="e">
        <f t="shared" si="771"/>
        <v>#DIV/0!</v>
      </c>
      <c r="AW332" t="e">
        <f t="shared" si="771"/>
        <v>#DIV/0!</v>
      </c>
      <c r="AX332" t="e">
        <f t="shared" si="771"/>
        <v>#DIV/0!</v>
      </c>
      <c r="AY332" t="e">
        <f t="shared" si="771"/>
        <v>#DIV/0!</v>
      </c>
      <c r="AZ332" t="e">
        <f t="shared" si="771"/>
        <v>#DIV/0!</v>
      </c>
      <c r="BA332" t="e">
        <f t="shared" si="771"/>
        <v>#DIV/0!</v>
      </c>
      <c r="BB332" t="e">
        <f t="shared" si="771"/>
        <v>#DIV/0!</v>
      </c>
      <c r="BC332" t="e">
        <f t="shared" si="771"/>
        <v>#DIV/0!</v>
      </c>
      <c r="BD332" t="e">
        <f t="shared" si="771"/>
        <v>#DIV/0!</v>
      </c>
      <c r="BE332" t="e">
        <f t="shared" si="771"/>
        <v>#DIV/0!</v>
      </c>
      <c r="BF332" t="e">
        <f t="shared" si="771"/>
        <v>#DIV/0!</v>
      </c>
      <c r="BG332" t="e">
        <f t="shared" si="771"/>
        <v>#DIV/0!</v>
      </c>
      <c r="BH332" t="e">
        <f t="shared" si="771"/>
        <v>#DIV/0!</v>
      </c>
      <c r="BK332">
        <f t="shared" ref="BK332:BK337" si="772">K332</f>
        <v>0</v>
      </c>
      <c r="BL332">
        <f t="shared" si="674"/>
        <v>0</v>
      </c>
      <c r="BM332">
        <f t="shared" si="675"/>
        <v>0</v>
      </c>
      <c r="BN332">
        <f t="shared" si="763"/>
        <v>9.0000000000000011E-2</v>
      </c>
      <c r="BO332">
        <f t="shared" si="764"/>
        <v>0.4</v>
      </c>
      <c r="BP332" t="str">
        <f t="shared" si="670"/>
        <v>-HT-Total</v>
      </c>
    </row>
    <row r="333" spans="1:68" x14ac:dyDescent="0.25">
      <c r="A333" t="str">
        <f t="shared" si="668"/>
        <v>freight-HT-LPG</v>
      </c>
      <c r="B333" s="1">
        <v>299</v>
      </c>
      <c r="C333" t="s">
        <v>23</v>
      </c>
      <c r="D333" t="s">
        <v>36</v>
      </c>
      <c r="E333" t="s">
        <v>39</v>
      </c>
      <c r="F333" t="s">
        <v>48</v>
      </c>
      <c r="G333">
        <v>0.130346782657768</v>
      </c>
      <c r="H333">
        <v>0.06</v>
      </c>
      <c r="I333">
        <v>0.09</v>
      </c>
      <c r="J333">
        <v>0.09</v>
      </c>
      <c r="K333">
        <f t="shared" ref="K333:S333" si="773">J333-0.01</f>
        <v>0.08</v>
      </c>
      <c r="L333">
        <f t="shared" si="773"/>
        <v>7.0000000000000007E-2</v>
      </c>
      <c r="M333">
        <f>L333-0.01</f>
        <v>6.0000000000000005E-2</v>
      </c>
      <c r="N333">
        <f t="shared" si="773"/>
        <v>0.05</v>
      </c>
      <c r="O333">
        <f t="shared" si="773"/>
        <v>0.04</v>
      </c>
      <c r="P333">
        <f t="shared" si="773"/>
        <v>0.03</v>
      </c>
      <c r="Q333">
        <f t="shared" si="773"/>
        <v>1.9999999999999997E-2</v>
      </c>
      <c r="R333">
        <f t="shared" si="773"/>
        <v>9.9999999999999967E-3</v>
      </c>
      <c r="S333">
        <f t="shared" si="773"/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f t="shared" ref="AO333:BH333" si="774">AN333</f>
        <v>0</v>
      </c>
      <c r="AP333">
        <f t="shared" si="774"/>
        <v>0</v>
      </c>
      <c r="AQ333">
        <f t="shared" si="774"/>
        <v>0</v>
      </c>
      <c r="AR333">
        <f t="shared" si="774"/>
        <v>0</v>
      </c>
      <c r="AS333">
        <f t="shared" si="774"/>
        <v>0</v>
      </c>
      <c r="AT333">
        <f t="shared" si="774"/>
        <v>0</v>
      </c>
      <c r="AU333">
        <f t="shared" si="774"/>
        <v>0</v>
      </c>
      <c r="AV333">
        <f t="shared" si="774"/>
        <v>0</v>
      </c>
      <c r="AW333">
        <f t="shared" si="774"/>
        <v>0</v>
      </c>
      <c r="AX333">
        <f t="shared" si="774"/>
        <v>0</v>
      </c>
      <c r="AY333">
        <f t="shared" si="774"/>
        <v>0</v>
      </c>
      <c r="AZ333">
        <f t="shared" si="774"/>
        <v>0</v>
      </c>
      <c r="BA333">
        <f t="shared" si="774"/>
        <v>0</v>
      </c>
      <c r="BB333">
        <f t="shared" si="774"/>
        <v>0</v>
      </c>
      <c r="BC333">
        <f t="shared" si="774"/>
        <v>0</v>
      </c>
      <c r="BD333">
        <f t="shared" si="774"/>
        <v>0</v>
      </c>
      <c r="BE333">
        <f t="shared" si="774"/>
        <v>0</v>
      </c>
      <c r="BF333">
        <f t="shared" si="774"/>
        <v>0</v>
      </c>
      <c r="BG333">
        <f t="shared" si="774"/>
        <v>0</v>
      </c>
      <c r="BH333">
        <f t="shared" si="774"/>
        <v>0</v>
      </c>
      <c r="BK333">
        <f t="shared" si="772"/>
        <v>0.08</v>
      </c>
      <c r="BL333">
        <f t="shared" si="674"/>
        <v>7.2800000000000004E-2</v>
      </c>
      <c r="BM333">
        <f t="shared" si="675"/>
        <v>4.3680000000000004E-2</v>
      </c>
      <c r="BN333">
        <f t="shared" si="763"/>
        <v>9.0000000000000011E-2</v>
      </c>
      <c r="BO333">
        <f t="shared" si="764"/>
        <v>0.4</v>
      </c>
      <c r="BP333" t="str">
        <f t="shared" si="670"/>
        <v>-HT-Total</v>
      </c>
    </row>
    <row r="334" spans="1:68" hidden="1" x14ac:dyDescent="0.25">
      <c r="A334" t="str">
        <f t="shared" si="668"/>
        <v>freight-HT-PHEVD</v>
      </c>
      <c r="B334" s="1">
        <v>300</v>
      </c>
      <c r="C334" t="s">
        <v>23</v>
      </c>
      <c r="D334" t="s">
        <v>36</v>
      </c>
      <c r="E334" t="s">
        <v>39</v>
      </c>
      <c r="F334" t="s">
        <v>37</v>
      </c>
      <c r="G334">
        <v>5.571529650026842E-4</v>
      </c>
      <c r="H334">
        <v>8.3344499250269735E-4</v>
      </c>
      <c r="I334">
        <v>1.1082306566782771E-3</v>
      </c>
      <c r="J334">
        <v>1.381522243234373E-3</v>
      </c>
      <c r="K334">
        <v>1.656463592362944E-3</v>
      </c>
      <c r="L334">
        <f t="shared" si="759"/>
        <v>1.64534236430354E-3</v>
      </c>
      <c r="M334">
        <f t="shared" si="759"/>
        <v>1.6342958023666629E-3</v>
      </c>
      <c r="N334">
        <f t="shared" si="769"/>
        <v>1.6233234052560692E-3</v>
      </c>
      <c r="O334">
        <f t="shared" si="769"/>
        <v>1.6124246750411368E-3</v>
      </c>
      <c r="P334">
        <f t="shared" si="769"/>
        <v>1.6015991171342693E-3</v>
      </c>
      <c r="Q334">
        <f t="shared" si="769"/>
        <v>1.5908462402684502E-3</v>
      </c>
      <c r="R334">
        <f t="shared" si="769"/>
        <v>1.5801655564749518E-3</v>
      </c>
      <c r="S334">
        <f t="shared" si="769"/>
        <v>1.569556581061188E-3</v>
      </c>
      <c r="T334">
        <f t="shared" si="769"/>
        <v>1.5590188325887207E-3</v>
      </c>
      <c r="U334">
        <f t="shared" si="769"/>
        <v>1.5485518328514115E-3</v>
      </c>
      <c r="V334">
        <f t="shared" si="769"/>
        <v>1.5381551068537201E-3</v>
      </c>
      <c r="W334">
        <f t="shared" si="769"/>
        <v>1.5278281827891499E-3</v>
      </c>
      <c r="X334">
        <f t="shared" si="769"/>
        <v>1.5175705920188359E-3</v>
      </c>
      <c r="Y334">
        <f t="shared" si="769"/>
        <v>1.5073818690502791E-3</v>
      </c>
      <c r="Z334">
        <f t="shared" si="770"/>
        <v>1.4569121682701995E-3</v>
      </c>
      <c r="AA334">
        <f t="shared" si="770"/>
        <v>1.4081322786448974E-3</v>
      </c>
      <c r="AB334">
        <f t="shared" si="770"/>
        <v>1.3609856224317933E-3</v>
      </c>
      <c r="AC334">
        <f t="shared" si="770"/>
        <v>1.3154175162070579E-3</v>
      </c>
      <c r="AD334">
        <f t="shared" si="770"/>
        <v>1.2713751074406093E-3</v>
      </c>
      <c r="AE334">
        <f t="shared" si="770"/>
        <v>1.2288073131946848E-3</v>
      </c>
      <c r="AF334">
        <f t="shared" si="770"/>
        <v>1.1876647608748913E-3</v>
      </c>
      <c r="AG334">
        <f t="shared" si="770"/>
        <v>1.1478997309650075E-3</v>
      </c>
      <c r="AH334">
        <f t="shared" si="770"/>
        <v>1.1094661016791258E-3</v>
      </c>
      <c r="AI334">
        <f t="shared" si="770"/>
        <v>1.0723192954669308E-3</v>
      </c>
      <c r="AJ334">
        <f t="shared" si="770"/>
        <v>1.0364162273100745E-3</v>
      </c>
      <c r="AK334">
        <f t="shared" si="770"/>
        <v>1.0017152547496741E-3</v>
      </c>
      <c r="AL334">
        <f t="shared" si="770"/>
        <v>9.6817612958697728E-4</v>
      </c>
      <c r="AM334">
        <f t="shared" si="770"/>
        <v>9.3575995120116664E-4</v>
      </c>
      <c r="AN334">
        <f t="shared" si="770"/>
        <v>9.0442912143016746E-4</v>
      </c>
      <c r="AO334">
        <f t="shared" ref="AO334:BH334" si="775">AN334</f>
        <v>9.0442912143016746E-4</v>
      </c>
      <c r="AP334">
        <f t="shared" si="775"/>
        <v>9.0442912143016746E-4</v>
      </c>
      <c r="AQ334">
        <f t="shared" si="775"/>
        <v>9.0442912143016746E-4</v>
      </c>
      <c r="AR334">
        <f t="shared" si="775"/>
        <v>9.0442912143016746E-4</v>
      </c>
      <c r="AS334">
        <f t="shared" si="775"/>
        <v>9.0442912143016746E-4</v>
      </c>
      <c r="AT334">
        <f t="shared" si="775"/>
        <v>9.0442912143016746E-4</v>
      </c>
      <c r="AU334">
        <f t="shared" si="775"/>
        <v>9.0442912143016746E-4</v>
      </c>
      <c r="AV334">
        <f t="shared" si="775"/>
        <v>9.0442912143016746E-4</v>
      </c>
      <c r="AW334">
        <f t="shared" si="775"/>
        <v>9.0442912143016746E-4</v>
      </c>
      <c r="AX334">
        <f t="shared" si="775"/>
        <v>9.0442912143016746E-4</v>
      </c>
      <c r="AY334">
        <f t="shared" si="775"/>
        <v>9.0442912143016746E-4</v>
      </c>
      <c r="AZ334">
        <f t="shared" si="775"/>
        <v>9.0442912143016746E-4</v>
      </c>
      <c r="BA334">
        <f t="shared" si="775"/>
        <v>9.0442912143016746E-4</v>
      </c>
      <c r="BB334">
        <f t="shared" si="775"/>
        <v>9.0442912143016746E-4</v>
      </c>
      <c r="BC334">
        <f t="shared" si="775"/>
        <v>9.0442912143016746E-4</v>
      </c>
      <c r="BD334">
        <f t="shared" si="775"/>
        <v>9.0442912143016746E-4</v>
      </c>
      <c r="BE334">
        <f t="shared" si="775"/>
        <v>9.0442912143016746E-4</v>
      </c>
      <c r="BF334">
        <f t="shared" si="775"/>
        <v>9.0442912143016746E-4</v>
      </c>
      <c r="BG334">
        <f t="shared" si="775"/>
        <v>9.0442912143016746E-4</v>
      </c>
      <c r="BH334">
        <f t="shared" si="775"/>
        <v>9.0442912143016746E-4</v>
      </c>
      <c r="BK334">
        <f t="shared" si="772"/>
        <v>1.656463592362944E-3</v>
      </c>
      <c r="BL334">
        <f t="shared" si="674"/>
        <v>1.5073818690502791E-3</v>
      </c>
      <c r="BM334">
        <f t="shared" si="675"/>
        <v>9.0442912143016746E-4</v>
      </c>
      <c r="BN334">
        <f t="shared" si="763"/>
        <v>9.0000000000000011E-2</v>
      </c>
      <c r="BO334">
        <f t="shared" si="764"/>
        <v>0.4</v>
      </c>
      <c r="BP334" t="str">
        <f t="shared" si="670"/>
        <v>-HT-Total</v>
      </c>
    </row>
    <row r="335" spans="1:68" hidden="1" x14ac:dyDescent="0.25">
      <c r="A335" t="str">
        <f t="shared" si="668"/>
        <v>freight-LT-BEV</v>
      </c>
      <c r="B335" s="1">
        <v>301</v>
      </c>
      <c r="C335" t="s">
        <v>23</v>
      </c>
      <c r="D335" t="s">
        <v>36</v>
      </c>
      <c r="E335" t="s">
        <v>33</v>
      </c>
      <c r="F335" t="s">
        <v>29</v>
      </c>
      <c r="G335">
        <v>6.2120027162927509E-4</v>
      </c>
      <c r="H335">
        <f>IF(G335=0,0.0000001,$G335)*((INDEX($N$7:$N$29,MATCH($A335,$H$7:$H$29,0))/($G335+0.00001))^((H$33-$G$33)/($Y$33-$G$33)))</f>
        <v>7.6983163255295967E-4</v>
      </c>
      <c r="I335">
        <f>IF(H335=0,0.0000001,$G335)*((INDEX($N$7:$N$29,MATCH($A335,$H$7:$H$29,0))/($G335+0.00001))^((I$33-$G$33)/($Y$33-$G$33)))</f>
        <v>9.5402524684154682E-4</v>
      </c>
      <c r="J335">
        <f>IF(I335=0,0.0000001,$G335)*((INDEX($N$7:$N$29,MATCH($A335,$H$7:$H$29,0))/($G335+0.00001))^((J$33-$G$33)/($Y$33-$G$33)))</f>
        <v>1.1822899100583017E-3</v>
      </c>
      <c r="K335">
        <f>IF(J335=0,0.0000001,$G335)*((INDEX($N$7:$N$29,MATCH($A335,$H$7:$H$29,0))/($G335+0.00001))^((K$33-$G$33)/($Y$33-$G$33)))</f>
        <v>1.4651702730649311E-3</v>
      </c>
      <c r="L335">
        <f>IF(K335=0,0.0000001,K335)*((INDEX($L$7:$L$29,MATCH($A335,$H$7:$H$28,0))/IF(K335=0,0.0000001,K335))^((L$33-$K$33)/($Y$33-$K$33)))</f>
        <v>1.9810529864845248E-3</v>
      </c>
      <c r="M335">
        <f t="shared" ref="M335:Y335" si="776">IF(L335=0,0.0000001,L335)*((INDEX($L$7:$L$29,MATCH($A335,$H$7:$H$28,0))/IF(L335=0,0.0000001,L335))^((M$33-$K$33)/($Y$33-$K$33)))</f>
        <v>3.4689388957282073E-3</v>
      </c>
      <c r="N335">
        <f t="shared" si="776"/>
        <v>7.1287215854398027E-3</v>
      </c>
      <c r="O335">
        <f t="shared" si="776"/>
        <v>1.5160817142398314E-2</v>
      </c>
      <c r="P335">
        <f t="shared" si="776"/>
        <v>2.9738679308361764E-2</v>
      </c>
      <c r="Q335">
        <f t="shared" si="776"/>
        <v>5.0008169584905192E-2</v>
      </c>
      <c r="R335">
        <f t="shared" si="776"/>
        <v>7.071645465159096E-2</v>
      </c>
      <c r="S335">
        <f t="shared" si="776"/>
        <v>8.6200299913914577E-2</v>
      </c>
      <c r="T335">
        <f t="shared" si="776"/>
        <v>9.4834731796848898E-2</v>
      </c>
      <c r="U335">
        <f t="shared" si="776"/>
        <v>9.8496151755494074E-2</v>
      </c>
      <c r="V335">
        <f t="shared" si="776"/>
        <v>9.9675825717907104E-2</v>
      </c>
      <c r="W335">
        <f t="shared" si="776"/>
        <v>9.9953624918672546E-2</v>
      </c>
      <c r="X335">
        <f t="shared" si="776"/>
        <v>9.9996686780753047E-2</v>
      </c>
      <c r="Y335">
        <f t="shared" si="776"/>
        <v>0.1</v>
      </c>
      <c r="Z335">
        <f>IF(Y335=0,0.0000001,$Y335)*((INDEX($M$7:$M$29,MATCH($A335,$H$7:$H$28,0))/IF(Y335=0,0.0000001,$Y335))^((Z$33-$Y$33)/($AN$33-$Y$33)))</f>
        <v>0.1096824979694626</v>
      </c>
      <c r="AA335">
        <f t="shared" ref="AA335:AN335" si="777">IF(Z335=0,0.0000001,$Y335)*((INDEX($M$7:$M$29,MATCH($A335,$H$7:$H$28,0))/IF(Z335=0,0.0000001,$Y335))^((AA$33-$Y$33)/($AN$33-$Y$33)))</f>
        <v>0.12030250360821167</v>
      </c>
      <c r="AB335">
        <f t="shared" si="777"/>
        <v>0.13195079107728944</v>
      </c>
      <c r="AC335">
        <f t="shared" si="777"/>
        <v>0.14472692374403781</v>
      </c>
      <c r="AD335">
        <f t="shared" si="777"/>
        <v>0.15874010519681994</v>
      </c>
      <c r="AE335">
        <f t="shared" si="777"/>
        <v>0.17411011265922482</v>
      </c>
      <c r="AF335">
        <f t="shared" si="777"/>
        <v>0.19096832078208331</v>
      </c>
      <c r="AG335">
        <f t="shared" si="777"/>
        <v>0.20945882456412535</v>
      </c>
      <c r="AH335">
        <f t="shared" si="777"/>
        <v>0.22973967099940704</v>
      </c>
      <c r="AI335">
        <f t="shared" si="777"/>
        <v>0.25198420997897458</v>
      </c>
      <c r="AJ335">
        <f t="shared" si="777"/>
        <v>0.2763825759935552</v>
      </c>
      <c r="AK335">
        <f t="shared" si="777"/>
        <v>0.30314331330207961</v>
      </c>
      <c r="AL335">
        <f t="shared" si="777"/>
        <v>0.33249515845711519</v>
      </c>
      <c r="AM335">
        <f t="shared" si="777"/>
        <v>0.36468899542328675</v>
      </c>
      <c r="AN335">
        <f t="shared" si="777"/>
        <v>0.4</v>
      </c>
      <c r="AO335">
        <f t="shared" ref="AO335:BH335" si="778">AN335</f>
        <v>0.4</v>
      </c>
      <c r="AP335">
        <f t="shared" si="778"/>
        <v>0.4</v>
      </c>
      <c r="AQ335">
        <f t="shared" si="778"/>
        <v>0.4</v>
      </c>
      <c r="AR335">
        <f t="shared" si="778"/>
        <v>0.4</v>
      </c>
      <c r="AS335">
        <f t="shared" si="778"/>
        <v>0.4</v>
      </c>
      <c r="AT335">
        <f t="shared" si="778"/>
        <v>0.4</v>
      </c>
      <c r="AU335">
        <f t="shared" si="778"/>
        <v>0.4</v>
      </c>
      <c r="AV335">
        <f t="shared" si="778"/>
        <v>0.4</v>
      </c>
      <c r="AW335">
        <f t="shared" si="778"/>
        <v>0.4</v>
      </c>
      <c r="AX335">
        <f t="shared" si="778"/>
        <v>0.4</v>
      </c>
      <c r="AY335">
        <f t="shared" si="778"/>
        <v>0.4</v>
      </c>
      <c r="AZ335">
        <f t="shared" si="778"/>
        <v>0.4</v>
      </c>
      <c r="BA335">
        <f t="shared" si="778"/>
        <v>0.4</v>
      </c>
      <c r="BB335">
        <f t="shared" si="778"/>
        <v>0.4</v>
      </c>
      <c r="BC335">
        <f t="shared" si="778"/>
        <v>0.4</v>
      </c>
      <c r="BD335">
        <f t="shared" si="778"/>
        <v>0.4</v>
      </c>
      <c r="BE335">
        <f t="shared" si="778"/>
        <v>0.4</v>
      </c>
      <c r="BF335">
        <f t="shared" si="778"/>
        <v>0.4</v>
      </c>
      <c r="BG335">
        <f t="shared" si="778"/>
        <v>0.4</v>
      </c>
      <c r="BH335">
        <f t="shared" si="778"/>
        <v>0.4</v>
      </c>
      <c r="BK335">
        <f t="shared" si="772"/>
        <v>1.4651702730649311E-3</v>
      </c>
      <c r="BL335">
        <f t="shared" si="674"/>
        <v>1.3040015430277887E-3</v>
      </c>
      <c r="BM335">
        <f t="shared" si="675"/>
        <v>5.7376067893222694E-4</v>
      </c>
      <c r="BN335">
        <f t="shared" si="763"/>
        <v>0.11</v>
      </c>
      <c r="BO335">
        <f t="shared" si="764"/>
        <v>0.56000000000000005</v>
      </c>
      <c r="BP335" t="str">
        <f t="shared" si="670"/>
        <v>-LT-Total</v>
      </c>
    </row>
    <row r="336" spans="1:68" x14ac:dyDescent="0.25">
      <c r="A336" t="str">
        <f t="shared" si="668"/>
        <v>freight-LT-CNG</v>
      </c>
      <c r="B336" s="1">
        <v>302</v>
      </c>
      <c r="C336" t="s">
        <v>23</v>
      </c>
      <c r="D336" t="s">
        <v>36</v>
      </c>
      <c r="E336" t="s">
        <v>33</v>
      </c>
      <c r="F336" t="s">
        <v>45</v>
      </c>
      <c r="G336">
        <v>5.3404825735999473E-2</v>
      </c>
      <c r="H336">
        <v>5.3437280964662701E-2</v>
      </c>
      <c r="I336">
        <v>5.3469740492178772E-2</v>
      </c>
      <c r="J336">
        <v>5.3502204319401968E-2</v>
      </c>
      <c r="K336">
        <f t="shared" ref="K336:O336" si="779">J336-0.01</f>
        <v>4.3502204319401966E-2</v>
      </c>
      <c r="L336">
        <f t="shared" si="779"/>
        <v>3.3502204319401964E-2</v>
      </c>
      <c r="M336">
        <f t="shared" si="779"/>
        <v>2.3502204319401962E-2</v>
      </c>
      <c r="N336">
        <f t="shared" si="779"/>
        <v>1.3502204319401962E-2</v>
      </c>
      <c r="O336">
        <f t="shared" si="779"/>
        <v>3.5022043194019616E-3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f t="shared" ref="AO336:BH336" si="780">AN336</f>
        <v>0</v>
      </c>
      <c r="AP336">
        <f t="shared" si="780"/>
        <v>0</v>
      </c>
      <c r="AQ336">
        <f t="shared" si="780"/>
        <v>0</v>
      </c>
      <c r="AR336">
        <f t="shared" si="780"/>
        <v>0</v>
      </c>
      <c r="AS336">
        <f t="shared" si="780"/>
        <v>0</v>
      </c>
      <c r="AT336">
        <f t="shared" si="780"/>
        <v>0</v>
      </c>
      <c r="AU336">
        <f t="shared" si="780"/>
        <v>0</v>
      </c>
      <c r="AV336">
        <f t="shared" si="780"/>
        <v>0</v>
      </c>
      <c r="AW336">
        <f t="shared" si="780"/>
        <v>0</v>
      </c>
      <c r="AX336">
        <f t="shared" si="780"/>
        <v>0</v>
      </c>
      <c r="AY336">
        <f t="shared" si="780"/>
        <v>0</v>
      </c>
      <c r="AZ336">
        <f t="shared" si="780"/>
        <v>0</v>
      </c>
      <c r="BA336">
        <f t="shared" si="780"/>
        <v>0</v>
      </c>
      <c r="BB336">
        <f t="shared" si="780"/>
        <v>0</v>
      </c>
      <c r="BC336">
        <f t="shared" si="780"/>
        <v>0</v>
      </c>
      <c r="BD336">
        <f t="shared" si="780"/>
        <v>0</v>
      </c>
      <c r="BE336">
        <f t="shared" si="780"/>
        <v>0</v>
      </c>
      <c r="BF336">
        <f t="shared" si="780"/>
        <v>0</v>
      </c>
      <c r="BG336">
        <f t="shared" si="780"/>
        <v>0</v>
      </c>
      <c r="BH336">
        <f t="shared" si="780"/>
        <v>0</v>
      </c>
      <c r="BK336">
        <f t="shared" si="772"/>
        <v>4.3502204319401966E-2</v>
      </c>
      <c r="BL336">
        <f t="shared" si="674"/>
        <v>3.8716961844267747E-2</v>
      </c>
      <c r="BM336">
        <f t="shared" si="675"/>
        <v>1.7035463211477808E-2</v>
      </c>
      <c r="BN336">
        <f t="shared" si="763"/>
        <v>0.11</v>
      </c>
      <c r="BO336">
        <f t="shared" si="764"/>
        <v>0.56000000000000005</v>
      </c>
      <c r="BP336" t="str">
        <f t="shared" si="670"/>
        <v>-LT-Total</v>
      </c>
    </row>
    <row r="337" spans="1:68" hidden="1" x14ac:dyDescent="0.25">
      <c r="A337" t="str">
        <f t="shared" si="668"/>
        <v>freight-LT-D</v>
      </c>
      <c r="B337" s="1">
        <v>303</v>
      </c>
      <c r="C337" t="s">
        <v>23</v>
      </c>
      <c r="D337" t="s">
        <v>36</v>
      </c>
      <c r="E337" t="s">
        <v>33</v>
      </c>
      <c r="F337" t="s">
        <v>46</v>
      </c>
      <c r="G337">
        <v>0.57056576101532841</v>
      </c>
      <c r="H337">
        <v>0.56977520944564564</v>
      </c>
      <c r="I337">
        <v>0.56898455316356122</v>
      </c>
      <c r="J337">
        <v>0.56819379214826948</v>
      </c>
      <c r="K337">
        <v>0.56738800026566405</v>
      </c>
      <c r="L337">
        <f t="shared" si="759"/>
        <v>0.56268475275880536</v>
      </c>
      <c r="M337">
        <f t="shared" si="759"/>
        <v>0.55802049186622182</v>
      </c>
      <c r="N337">
        <f t="shared" ref="N337:Y337" si="781">($K337*(($BL337/($K337))^((N$33-$K$33)/($BL$33-$K$33))))</f>
        <v>0.55339489441629863</v>
      </c>
      <c r="O337">
        <f t="shared" si="781"/>
        <v>0.54880763991628612</v>
      </c>
      <c r="P337">
        <f t="shared" si="781"/>
        <v>0.54425841053009405</v>
      </c>
      <c r="Q337">
        <f t="shared" si="781"/>
        <v>0.53974689105627005</v>
      </c>
      <c r="R337">
        <f t="shared" si="781"/>
        <v>0.53527276890616016</v>
      </c>
      <c r="S337">
        <f t="shared" si="781"/>
        <v>0.53083573408225049</v>
      </c>
      <c r="T337">
        <f t="shared" si="781"/>
        <v>0.5264354791566882</v>
      </c>
      <c r="U337">
        <f t="shared" si="781"/>
        <v>0.52207169924998176</v>
      </c>
      <c r="V337">
        <f t="shared" si="781"/>
        <v>0.5177440920098757</v>
      </c>
      <c r="W337">
        <f t="shared" si="781"/>
        <v>0.51345235759040242</v>
      </c>
      <c r="X337">
        <f t="shared" si="781"/>
        <v>0.50919619863110632</v>
      </c>
      <c r="Y337">
        <f t="shared" si="781"/>
        <v>0.50497532023644098</v>
      </c>
      <c r="Z337">
        <f t="shared" ref="Z337:AN337" si="782">($Y337*(($BM337/($Y337))^((Z$33-$Y$33)/($BM$33-$Y$33))))</f>
        <v>0.47807973129672249</v>
      </c>
      <c r="AA337">
        <f t="shared" si="782"/>
        <v>0.45261663356088228</v>
      </c>
      <c r="AB337">
        <f t="shared" si="782"/>
        <v>0.42850973083574945</v>
      </c>
      <c r="AC337">
        <f t="shared" si="782"/>
        <v>0.40568679055456613</v>
      </c>
      <c r="AD337">
        <f t="shared" si="782"/>
        <v>0.38407942734338901</v>
      </c>
      <c r="AE337">
        <f t="shared" si="782"/>
        <v>0.36362289811500309</v>
      </c>
      <c r="AF337">
        <f t="shared" si="782"/>
        <v>0.34425590807637885</v>
      </c>
      <c r="AG337">
        <f t="shared" si="782"/>
        <v>0.32592042706840302</v>
      </c>
      <c r="AH337">
        <f t="shared" si="782"/>
        <v>0.30856151568757573</v>
      </c>
      <c r="AI337">
        <f t="shared" si="782"/>
        <v>0.29212716066867345</v>
      </c>
      <c r="AJ337">
        <f t="shared" si="782"/>
        <v>0.27656811903512801</v>
      </c>
      <c r="AK337">
        <f t="shared" si="782"/>
        <v>0.26183777055014246</v>
      </c>
      <c r="AL337">
        <f t="shared" si="782"/>
        <v>0.24789197802643734</v>
      </c>
      <c r="AM337">
        <f t="shared" si="782"/>
        <v>0.23468895507606613</v>
      </c>
      <c r="AN337">
        <f t="shared" si="782"/>
        <v>0.22218914090403399</v>
      </c>
      <c r="AO337">
        <f t="shared" ref="AO337:BH337" si="783">AN337</f>
        <v>0.22218914090403399</v>
      </c>
      <c r="AP337">
        <f t="shared" si="783"/>
        <v>0.22218914090403399</v>
      </c>
      <c r="AQ337">
        <f t="shared" si="783"/>
        <v>0.22218914090403399</v>
      </c>
      <c r="AR337">
        <f t="shared" si="783"/>
        <v>0.22218914090403399</v>
      </c>
      <c r="AS337">
        <f t="shared" si="783"/>
        <v>0.22218914090403399</v>
      </c>
      <c r="AT337">
        <f t="shared" si="783"/>
        <v>0.22218914090403399</v>
      </c>
      <c r="AU337">
        <f t="shared" si="783"/>
        <v>0.22218914090403399</v>
      </c>
      <c r="AV337">
        <f t="shared" si="783"/>
        <v>0.22218914090403399</v>
      </c>
      <c r="AW337">
        <f t="shared" si="783"/>
        <v>0.22218914090403399</v>
      </c>
      <c r="AX337">
        <f t="shared" si="783"/>
        <v>0.22218914090403399</v>
      </c>
      <c r="AY337">
        <f t="shared" si="783"/>
        <v>0.22218914090403399</v>
      </c>
      <c r="AZ337">
        <f t="shared" si="783"/>
        <v>0.22218914090403399</v>
      </c>
      <c r="BA337">
        <f t="shared" si="783"/>
        <v>0.22218914090403399</v>
      </c>
      <c r="BB337">
        <f t="shared" si="783"/>
        <v>0.22218914090403399</v>
      </c>
      <c r="BC337">
        <f t="shared" si="783"/>
        <v>0.22218914090403399</v>
      </c>
      <c r="BD337">
        <f t="shared" si="783"/>
        <v>0.22218914090403399</v>
      </c>
      <c r="BE337">
        <f t="shared" si="783"/>
        <v>0.22218914090403399</v>
      </c>
      <c r="BF337">
        <f t="shared" si="783"/>
        <v>0.22218914090403399</v>
      </c>
      <c r="BG337">
        <f t="shared" si="783"/>
        <v>0.22218914090403399</v>
      </c>
      <c r="BH337">
        <f t="shared" si="783"/>
        <v>0.22218914090403399</v>
      </c>
      <c r="BK337">
        <f t="shared" si="772"/>
        <v>0.56738800026566405</v>
      </c>
      <c r="BL337">
        <f t="shared" si="674"/>
        <v>0.50497532023644098</v>
      </c>
      <c r="BM337">
        <f t="shared" si="675"/>
        <v>0.22218914090403399</v>
      </c>
      <c r="BN337">
        <f t="shared" si="763"/>
        <v>0.11</v>
      </c>
      <c r="BO337">
        <f t="shared" si="764"/>
        <v>0.56000000000000005</v>
      </c>
      <c r="BP337" t="str">
        <f t="shared" si="670"/>
        <v>-LT-Total</v>
      </c>
    </row>
    <row r="338" spans="1:68" hidden="1" x14ac:dyDescent="0.25">
      <c r="A338" t="str">
        <f t="shared" si="668"/>
        <v>freight-LT-FCEV</v>
      </c>
      <c r="B338" s="1">
        <v>304</v>
      </c>
      <c r="C338" t="s">
        <v>23</v>
      </c>
      <c r="D338" t="s">
        <v>36</v>
      </c>
      <c r="E338" t="s">
        <v>33</v>
      </c>
      <c r="F338" t="s">
        <v>30</v>
      </c>
      <c r="G338">
        <v>0</v>
      </c>
      <c r="H338">
        <f>IF(G338=0,0.0000001,$G338)*((INDEX($N$7:$N$29,MATCH($A338,$H$7:$H$29,0))/($G338+0.00001))^((H$33-$G$33)/($Y$33-$G$33)))</f>
        <v>1.2915496650148837E-7</v>
      </c>
      <c r="I338">
        <f>IF(H338=0,0.0000001,$G338)*((INDEX($N$7:$N$29,MATCH($A338,$H$7:$H$29,0))/($G338+0.00001))^((I$33-$G$33)/($Y$33-$G$33)))</f>
        <v>0</v>
      </c>
      <c r="J338">
        <f>IF(I338=0,0.0000001,$G338)*((INDEX($N$7:$N$29,MATCH($A338,$H$7:$H$29,0))/($G338+0.00001))^((J$33-$G$33)/($Y$33-$G$33)))</f>
        <v>2.1544346900318838E-7</v>
      </c>
      <c r="K338">
        <f>IF(J338=0,0.0000001,$G338)*((INDEX($N$7:$N$29,MATCH($A338,$H$7:$H$29,0))/($G338+0.00001))^((K$33-$G$33)/($Y$33-$G$33)))</f>
        <v>0</v>
      </c>
      <c r="L338">
        <f>IF(K338=0,0.0000001,K338)*((INDEX($L$7:$L$29,MATCH($A338,$H$7:$H$28,0))/IF(K338=0,0.0000001,K338))^((L$33-$K$33)/($Y$33-$K$33)))</f>
        <v>2.3913602153749675E-7</v>
      </c>
      <c r="M338">
        <f t="shared" ref="M338:Y338" si="784">IF(L338=0,0.0000001,L338)*((INDEX($L$7:$L$29,MATCH($A338,$H$7:$H$28,0))/IF(L338=0,0.0000001,L338))^((M$33-$K$33)/($Y$33-$K$33)))</f>
        <v>1.2073768826254454E-6</v>
      </c>
      <c r="N338">
        <f t="shared" si="784"/>
        <v>9.6817616355708969E-6</v>
      </c>
      <c r="O338">
        <f t="shared" si="784"/>
        <v>8.5727240831951875E-5</v>
      </c>
      <c r="P338">
        <f t="shared" si="784"/>
        <v>6.0089888678811732E-4</v>
      </c>
      <c r="Q338">
        <f t="shared" si="784"/>
        <v>2.6988893747058782E-3</v>
      </c>
      <c r="R338">
        <f t="shared" si="784"/>
        <v>7.3469577033026109E-3</v>
      </c>
      <c r="S338">
        <f t="shared" si="784"/>
        <v>1.30207097313783E-2</v>
      </c>
      <c r="T338">
        <f t="shared" si="784"/>
        <v>1.7157745907394672E-2</v>
      </c>
      <c r="U338">
        <f t="shared" si="784"/>
        <v>1.9143002814013585E-2</v>
      </c>
      <c r="V338">
        <f t="shared" si="784"/>
        <v>1.9813185054264333E-2</v>
      </c>
      <c r="W338">
        <f t="shared" si="784"/>
        <v>1.9973204692495656E-2</v>
      </c>
      <c r="X338">
        <f t="shared" si="784"/>
        <v>1.9998084857895417E-2</v>
      </c>
      <c r="Y338">
        <f t="shared" si="784"/>
        <v>0.02</v>
      </c>
      <c r="Z338">
        <f>IF(Y338=0,0.0000001,$Y338)*((INDEX($M$7:$M$29,MATCH($A338,$H$7:$H$28,0))/IF(Y338=0,0.0000001,$Y338))^((Z$33-$Y$33)/($AN$33-$Y$33)))</f>
        <v>2.1742085468083198E-2</v>
      </c>
      <c r="AA338">
        <f t="shared" ref="AA338:AN338" si="785">IF(Z338=0,0.0000001,$Y338)*((INDEX($M$7:$M$29,MATCH($A338,$H$7:$H$28,0))/IF(Z338=0,0.0000001,$Y338))^((AA$33-$Y$33)/($AN$33-$Y$33)))</f>
        <v>2.3635914025071727E-2</v>
      </c>
      <c r="AB338">
        <f t="shared" si="785"/>
        <v>2.5694703142468786E-2</v>
      </c>
      <c r="AC338">
        <f t="shared" si="785"/>
        <v>2.7932821590029112E-2</v>
      </c>
      <c r="AD338">
        <f t="shared" si="785"/>
        <v>3.0365889718756627E-2</v>
      </c>
      <c r="AE338">
        <f t="shared" si="785"/>
        <v>3.3010888478979768E-2</v>
      </c>
      <c r="AF338">
        <f t="shared" si="785"/>
        <v>3.588627793436705E-2</v>
      </c>
      <c r="AG338">
        <f t="shared" si="785"/>
        <v>3.9012126099019821E-2</v>
      </c>
      <c r="AH338">
        <f t="shared" si="785"/>
        <v>4.2410248996826411E-2</v>
      </c>
      <c r="AI338">
        <f t="shared" si="785"/>
        <v>4.6104362920584466E-2</v>
      </c>
      <c r="AJ338">
        <f t="shared" si="785"/>
        <v>5.0120249953543666E-2</v>
      </c>
      <c r="AK338">
        <f t="shared" si="785"/>
        <v>5.4485937908581965E-2</v>
      </c>
      <c r="AL338">
        <f t="shared" si="785"/>
        <v>5.9231895940853159E-2</v>
      </c>
      <c r="AM338">
        <f t="shared" si="785"/>
        <v>6.4391247199131973E-2</v>
      </c>
      <c r="AN338">
        <f t="shared" si="785"/>
        <v>7.0000000000000007E-2</v>
      </c>
      <c r="AO338">
        <f t="shared" ref="AO338:BH338" si="786">AN338</f>
        <v>7.0000000000000007E-2</v>
      </c>
      <c r="AP338">
        <f t="shared" si="786"/>
        <v>7.0000000000000007E-2</v>
      </c>
      <c r="AQ338">
        <f t="shared" si="786"/>
        <v>7.0000000000000007E-2</v>
      </c>
      <c r="AR338">
        <f t="shared" si="786"/>
        <v>7.0000000000000007E-2</v>
      </c>
      <c r="AS338">
        <f t="shared" si="786"/>
        <v>7.0000000000000007E-2</v>
      </c>
      <c r="AT338">
        <f t="shared" si="786"/>
        <v>7.0000000000000007E-2</v>
      </c>
      <c r="AU338">
        <f t="shared" si="786"/>
        <v>7.0000000000000007E-2</v>
      </c>
      <c r="AV338">
        <f t="shared" si="786"/>
        <v>7.0000000000000007E-2</v>
      </c>
      <c r="AW338">
        <f t="shared" si="786"/>
        <v>7.0000000000000007E-2</v>
      </c>
      <c r="AX338">
        <f t="shared" si="786"/>
        <v>7.0000000000000007E-2</v>
      </c>
      <c r="AY338">
        <f t="shared" si="786"/>
        <v>7.0000000000000007E-2</v>
      </c>
      <c r="AZ338">
        <f t="shared" si="786"/>
        <v>7.0000000000000007E-2</v>
      </c>
      <c r="BA338">
        <f t="shared" si="786"/>
        <v>7.0000000000000007E-2</v>
      </c>
      <c r="BB338">
        <f t="shared" si="786"/>
        <v>7.0000000000000007E-2</v>
      </c>
      <c r="BC338">
        <f t="shared" si="786"/>
        <v>7.0000000000000007E-2</v>
      </c>
      <c r="BD338">
        <f t="shared" si="786"/>
        <v>7.0000000000000007E-2</v>
      </c>
      <c r="BE338">
        <f t="shared" si="786"/>
        <v>7.0000000000000007E-2</v>
      </c>
      <c r="BF338">
        <f t="shared" si="786"/>
        <v>7.0000000000000007E-2</v>
      </c>
      <c r="BG338">
        <f t="shared" si="786"/>
        <v>7.0000000000000007E-2</v>
      </c>
      <c r="BH338">
        <f t="shared" si="786"/>
        <v>7.0000000000000007E-2</v>
      </c>
      <c r="BK338">
        <f>G338</f>
        <v>0</v>
      </c>
      <c r="BL338">
        <f t="shared" si="674"/>
        <v>0</v>
      </c>
      <c r="BM338">
        <f t="shared" si="675"/>
        <v>0</v>
      </c>
      <c r="BN338">
        <f t="shared" si="763"/>
        <v>0.11</v>
      </c>
      <c r="BO338">
        <f t="shared" si="764"/>
        <v>0.56000000000000005</v>
      </c>
      <c r="BP338" t="str">
        <f t="shared" si="670"/>
        <v>-LT-Total</v>
      </c>
    </row>
    <row r="339" spans="1:68" hidden="1" x14ac:dyDescent="0.25">
      <c r="A339" t="str">
        <f t="shared" si="668"/>
        <v>freight-LT-G</v>
      </c>
      <c r="B339" s="1">
        <v>305</v>
      </c>
      <c r="C339" t="s">
        <v>23</v>
      </c>
      <c r="D339" t="s">
        <v>36</v>
      </c>
      <c r="E339" t="s">
        <v>33</v>
      </c>
      <c r="F339" t="s">
        <v>47</v>
      </c>
      <c r="G339">
        <v>0.2369726567043311</v>
      </c>
      <c r="H339">
        <v>0.23803420045523599</v>
      </c>
      <c r="I339">
        <v>0.2390958848127753</v>
      </c>
      <c r="J339">
        <v>0.24015770980488679</v>
      </c>
      <c r="K339">
        <v>0.24121560975247081</v>
      </c>
      <c r="L339">
        <f t="shared" si="759"/>
        <v>0.23921610198238663</v>
      </c>
      <c r="M339">
        <f t="shared" si="759"/>
        <v>0.23723316872556355</v>
      </c>
      <c r="N339">
        <f t="shared" ref="N339:Y341" si="787">($K339*(($BL339/($K339))^((N$33-$K$33)/($BL$33-$K$33))))</f>
        <v>0.23526667259094267</v>
      </c>
      <c r="O339">
        <f t="shared" si="787"/>
        <v>0.23331647732634031</v>
      </c>
      <c r="P339">
        <f t="shared" si="787"/>
        <v>0.2313824478090076</v>
      </c>
      <c r="Q339">
        <f t="shared" si="787"/>
        <v>0.22946445003626822</v>
      </c>
      <c r="R339">
        <f t="shared" si="787"/>
        <v>0.22756235111623385</v>
      </c>
      <c r="S339">
        <f t="shared" si="787"/>
        <v>0.22567601925859637</v>
      </c>
      <c r="T339">
        <f t="shared" si="787"/>
        <v>0.22380532376549672</v>
      </c>
      <c r="U339">
        <f t="shared" si="787"/>
        <v>0.22195013502246916</v>
      </c>
      <c r="V339">
        <f t="shared" si="787"/>
        <v>0.22011032448946069</v>
      </c>
      <c r="W339">
        <f t="shared" si="787"/>
        <v>0.21828576469192496</v>
      </c>
      <c r="X339">
        <f t="shared" si="787"/>
        <v>0.21647632921198998</v>
      </c>
      <c r="Y339">
        <f t="shared" si="787"/>
        <v>0.21468189267969903</v>
      </c>
      <c r="Z339">
        <f t="shared" ref="Z339:AN341" si="788">($Y339*(($BM339/($Y339))^((Z$33-$Y$33)/($BM$33-$Y$33))))</f>
        <v>0.2032476785568971</v>
      </c>
      <c r="AA339">
        <f t="shared" si="788"/>
        <v>0.19242246434076704</v>
      </c>
      <c r="AB339">
        <f t="shared" si="788"/>
        <v>0.18217381396859897</v>
      </c>
      <c r="AC339">
        <f t="shared" si="788"/>
        <v>0.17247101896113989</v>
      </c>
      <c r="AD339">
        <f t="shared" si="788"/>
        <v>0.16328500640943489</v>
      </c>
      <c r="AE339">
        <f t="shared" si="788"/>
        <v>0.15458825186239841</v>
      </c>
      <c r="AF339">
        <f t="shared" si="788"/>
        <v>0.14635469685409824</v>
      </c>
      <c r="AG339">
        <f t="shared" si="788"/>
        <v>0.13855967082363427</v>
      </c>
      <c r="AH339">
        <f t="shared" si="788"/>
        <v>0.13117981719365832</v>
      </c>
      <c r="AI339">
        <f t="shared" si="788"/>
        <v>0.12419302338603999</v>
      </c>
      <c r="AJ339">
        <f t="shared" si="788"/>
        <v>0.11757835456498197</v>
      </c>
      <c r="AK339">
        <f t="shared" si="788"/>
        <v>0.11131599090905606</v>
      </c>
      <c r="AL339">
        <f t="shared" si="788"/>
        <v>0.10538716822420566</v>
      </c>
      <c r="AM339">
        <f t="shared" si="788"/>
        <v>9.9774121719770473E-2</v>
      </c>
      <c r="AN339">
        <f t="shared" si="788"/>
        <v>9.446003277906756E-2</v>
      </c>
      <c r="AO339">
        <f t="shared" ref="AO339:BH339" si="789">AN339</f>
        <v>9.446003277906756E-2</v>
      </c>
      <c r="AP339">
        <f t="shared" si="789"/>
        <v>9.446003277906756E-2</v>
      </c>
      <c r="AQ339">
        <f t="shared" si="789"/>
        <v>9.446003277906756E-2</v>
      </c>
      <c r="AR339">
        <f t="shared" si="789"/>
        <v>9.446003277906756E-2</v>
      </c>
      <c r="AS339">
        <f t="shared" si="789"/>
        <v>9.446003277906756E-2</v>
      </c>
      <c r="AT339">
        <f t="shared" si="789"/>
        <v>9.446003277906756E-2</v>
      </c>
      <c r="AU339">
        <f t="shared" si="789"/>
        <v>9.446003277906756E-2</v>
      </c>
      <c r="AV339">
        <f t="shared" si="789"/>
        <v>9.446003277906756E-2</v>
      </c>
      <c r="AW339">
        <f t="shared" si="789"/>
        <v>9.446003277906756E-2</v>
      </c>
      <c r="AX339">
        <f t="shared" si="789"/>
        <v>9.446003277906756E-2</v>
      </c>
      <c r="AY339">
        <f t="shared" si="789"/>
        <v>9.446003277906756E-2</v>
      </c>
      <c r="AZ339">
        <f t="shared" si="789"/>
        <v>9.446003277906756E-2</v>
      </c>
      <c r="BA339">
        <f t="shared" si="789"/>
        <v>9.446003277906756E-2</v>
      </c>
      <c r="BB339">
        <f t="shared" si="789"/>
        <v>9.446003277906756E-2</v>
      </c>
      <c r="BC339">
        <f t="shared" si="789"/>
        <v>9.446003277906756E-2</v>
      </c>
      <c r="BD339">
        <f t="shared" si="789"/>
        <v>9.446003277906756E-2</v>
      </c>
      <c r="BE339">
        <f t="shared" si="789"/>
        <v>9.446003277906756E-2</v>
      </c>
      <c r="BF339">
        <f t="shared" si="789"/>
        <v>9.446003277906756E-2</v>
      </c>
      <c r="BG339">
        <f t="shared" si="789"/>
        <v>9.446003277906756E-2</v>
      </c>
      <c r="BH339">
        <f t="shared" si="789"/>
        <v>9.446003277906756E-2</v>
      </c>
      <c r="BK339">
        <f t="shared" ref="BK339:BK346" si="790">K339</f>
        <v>0.24121560975247081</v>
      </c>
      <c r="BL339">
        <f t="shared" si="674"/>
        <v>0.21468189267969903</v>
      </c>
      <c r="BM339">
        <f t="shared" si="675"/>
        <v>9.446003277906756E-2</v>
      </c>
      <c r="BN339">
        <f t="shared" si="763"/>
        <v>0.11</v>
      </c>
      <c r="BO339">
        <f t="shared" si="764"/>
        <v>0.56000000000000005</v>
      </c>
      <c r="BP339" t="str">
        <f t="shared" si="670"/>
        <v>-LT-Total</v>
      </c>
    </row>
    <row r="340" spans="1:68" x14ac:dyDescent="0.25">
      <c r="A340" t="str">
        <f t="shared" si="668"/>
        <v>freight-LT-LPG</v>
      </c>
      <c r="B340" s="1">
        <v>306</v>
      </c>
      <c r="C340" t="s">
        <v>23</v>
      </c>
      <c r="D340" t="s">
        <v>36</v>
      </c>
      <c r="E340" t="s">
        <v>33</v>
      </c>
      <c r="F340" t="s">
        <v>48</v>
      </c>
      <c r="G340">
        <v>0.13781435600108249</v>
      </c>
      <c r="H340">
        <v>0.06</v>
      </c>
      <c r="I340">
        <v>0.09</v>
      </c>
      <c r="J340">
        <v>0.09</v>
      </c>
      <c r="K340">
        <f>J340-0.01</f>
        <v>0.08</v>
      </c>
      <c r="L340">
        <f t="shared" ref="L340:R340" si="791">K340-0.01</f>
        <v>7.0000000000000007E-2</v>
      </c>
      <c r="M340">
        <f t="shared" si="791"/>
        <v>6.0000000000000005E-2</v>
      </c>
      <c r="N340">
        <f t="shared" si="791"/>
        <v>0.05</v>
      </c>
      <c r="O340">
        <f t="shared" si="791"/>
        <v>0.04</v>
      </c>
      <c r="P340">
        <f t="shared" si="791"/>
        <v>0.03</v>
      </c>
      <c r="Q340">
        <f t="shared" si="791"/>
        <v>1.9999999999999997E-2</v>
      </c>
      <c r="R340">
        <f t="shared" si="791"/>
        <v>9.9999999999999967E-3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f t="shared" ref="AO340:BH340" si="792">AN340</f>
        <v>0</v>
      </c>
      <c r="AP340">
        <f t="shared" si="792"/>
        <v>0</v>
      </c>
      <c r="AQ340">
        <f t="shared" si="792"/>
        <v>0</v>
      </c>
      <c r="AR340">
        <f t="shared" si="792"/>
        <v>0</v>
      </c>
      <c r="AS340">
        <f t="shared" si="792"/>
        <v>0</v>
      </c>
      <c r="AT340">
        <f t="shared" si="792"/>
        <v>0</v>
      </c>
      <c r="AU340">
        <f t="shared" si="792"/>
        <v>0</v>
      </c>
      <c r="AV340">
        <f t="shared" si="792"/>
        <v>0</v>
      </c>
      <c r="AW340">
        <f t="shared" si="792"/>
        <v>0</v>
      </c>
      <c r="AX340">
        <f t="shared" si="792"/>
        <v>0</v>
      </c>
      <c r="AY340">
        <f t="shared" si="792"/>
        <v>0</v>
      </c>
      <c r="AZ340">
        <f t="shared" si="792"/>
        <v>0</v>
      </c>
      <c r="BA340">
        <f t="shared" si="792"/>
        <v>0</v>
      </c>
      <c r="BB340">
        <f t="shared" si="792"/>
        <v>0</v>
      </c>
      <c r="BC340">
        <f t="shared" si="792"/>
        <v>0</v>
      </c>
      <c r="BD340">
        <f t="shared" si="792"/>
        <v>0</v>
      </c>
      <c r="BE340">
        <f t="shared" si="792"/>
        <v>0</v>
      </c>
      <c r="BF340">
        <f t="shared" si="792"/>
        <v>0</v>
      </c>
      <c r="BG340">
        <f t="shared" si="792"/>
        <v>0</v>
      </c>
      <c r="BH340">
        <f t="shared" si="792"/>
        <v>0</v>
      </c>
      <c r="BK340">
        <f t="shared" si="790"/>
        <v>0.08</v>
      </c>
      <c r="BL340">
        <f t="shared" si="674"/>
        <v>7.1199999999999999E-2</v>
      </c>
      <c r="BM340">
        <f t="shared" si="675"/>
        <v>3.1327999999999995E-2</v>
      </c>
      <c r="BN340">
        <f t="shared" si="763"/>
        <v>0.11</v>
      </c>
      <c r="BO340">
        <f t="shared" si="764"/>
        <v>0.56000000000000005</v>
      </c>
      <c r="BP340" t="str">
        <f t="shared" si="670"/>
        <v>-LT-Total</v>
      </c>
    </row>
    <row r="341" spans="1:68" hidden="1" x14ac:dyDescent="0.25">
      <c r="A341" t="str">
        <f t="shared" si="668"/>
        <v>freight-LT-PHEVG</v>
      </c>
      <c r="B341" s="1">
        <v>307</v>
      </c>
      <c r="C341" t="s">
        <v>23</v>
      </c>
      <c r="D341" t="s">
        <v>36</v>
      </c>
      <c r="E341" t="s">
        <v>33</v>
      </c>
      <c r="F341" t="s">
        <v>31</v>
      </c>
      <c r="G341">
        <v>6.2120027162927509E-4</v>
      </c>
      <c r="H341">
        <v>9.318621141058735E-4</v>
      </c>
      <c r="I341">
        <v>1.2425651052549089E-3</v>
      </c>
      <c r="J341">
        <v>1.5533092532524361E-3</v>
      </c>
      <c r="K341">
        <v>1.8640304665186801E-3</v>
      </c>
      <c r="L341">
        <f t="shared" si="759"/>
        <v>1.8485789648297868E-3</v>
      </c>
      <c r="M341">
        <f t="shared" si="759"/>
        <v>1.8332555452236329E-3</v>
      </c>
      <c r="N341">
        <f t="shared" si="787"/>
        <v>1.8180591459898269E-3</v>
      </c>
      <c r="O341">
        <f t="shared" si="787"/>
        <v>1.8029887142188084E-3</v>
      </c>
      <c r="P341">
        <f t="shared" si="787"/>
        <v>1.7880432057288973E-3</v>
      </c>
      <c r="Q341">
        <f t="shared" si="787"/>
        <v>1.773221584993946E-3</v>
      </c>
      <c r="R341">
        <f t="shared" si="787"/>
        <v>1.7585228250715896E-3</v>
      </c>
      <c r="S341">
        <f t="shared" si="787"/>
        <v>1.7439459075320937E-3</v>
      </c>
      <c r="T341">
        <f t="shared" si="787"/>
        <v>1.7294898223877897E-3</v>
      </c>
      <c r="U341">
        <f t="shared" si="787"/>
        <v>1.7151535680230967E-3</v>
      </c>
      <c r="V341">
        <f t="shared" si="787"/>
        <v>1.7009361511251234E-3</v>
      </c>
      <c r="W341">
        <f t="shared" si="787"/>
        <v>1.6868365866148421E-3</v>
      </c>
      <c r="X341">
        <f t="shared" si="787"/>
        <v>1.6728538975788393E-3</v>
      </c>
      <c r="Y341">
        <f t="shared" si="787"/>
        <v>1.6589871152016254E-3</v>
      </c>
      <c r="Z341">
        <f t="shared" si="788"/>
        <v>1.5706274791586986E-3</v>
      </c>
      <c r="AA341">
        <f t="shared" si="788"/>
        <v>1.486973982910408E-3</v>
      </c>
      <c r="AB341">
        <f t="shared" si="788"/>
        <v>1.4077759718280271E-3</v>
      </c>
      <c r="AC341">
        <f t="shared" si="788"/>
        <v>1.3327961414478593E-3</v>
      </c>
      <c r="AD341">
        <f t="shared" si="788"/>
        <v>1.2618098264254927E-3</v>
      </c>
      <c r="AE341">
        <f t="shared" si="788"/>
        <v>1.1946043273612069E-3</v>
      </c>
      <c r="AF341">
        <f t="shared" si="788"/>
        <v>1.1309782734794606E-3</v>
      </c>
      <c r="AG341">
        <f t="shared" si="788"/>
        <v>1.0707410192528312E-3</v>
      </c>
      <c r="AH341">
        <f t="shared" si="788"/>
        <v>1.0137120731624849E-3</v>
      </c>
      <c r="AI341">
        <f t="shared" si="788"/>
        <v>9.5972055688354628E-4</v>
      </c>
      <c r="AJ341">
        <f t="shared" si="788"/>
        <v>9.0860469327490171E-4</v>
      </c>
      <c r="AK341">
        <f t="shared" si="788"/>
        <v>8.6021132163927689E-4</v>
      </c>
      <c r="AL341">
        <f t="shared" si="788"/>
        <v>8.1439543880114287E-4</v>
      </c>
      <c r="AM341">
        <f t="shared" si="788"/>
        <v>7.7101976462736073E-4</v>
      </c>
      <c r="AN341">
        <f t="shared" si="788"/>
        <v>7.2995433068871512E-4</v>
      </c>
      <c r="AO341">
        <f t="shared" ref="AO341:BH341" si="793">AN341</f>
        <v>7.2995433068871512E-4</v>
      </c>
      <c r="AP341">
        <f t="shared" si="793"/>
        <v>7.2995433068871512E-4</v>
      </c>
      <c r="AQ341">
        <f t="shared" si="793"/>
        <v>7.2995433068871512E-4</v>
      </c>
      <c r="AR341">
        <f t="shared" si="793"/>
        <v>7.2995433068871512E-4</v>
      </c>
      <c r="AS341">
        <f t="shared" si="793"/>
        <v>7.2995433068871512E-4</v>
      </c>
      <c r="AT341">
        <f t="shared" si="793"/>
        <v>7.2995433068871512E-4</v>
      </c>
      <c r="AU341">
        <f t="shared" si="793"/>
        <v>7.2995433068871512E-4</v>
      </c>
      <c r="AV341">
        <f t="shared" si="793"/>
        <v>7.2995433068871512E-4</v>
      </c>
      <c r="AW341">
        <f t="shared" si="793"/>
        <v>7.2995433068871512E-4</v>
      </c>
      <c r="AX341">
        <f t="shared" si="793"/>
        <v>7.2995433068871512E-4</v>
      </c>
      <c r="AY341">
        <f t="shared" si="793"/>
        <v>7.2995433068871512E-4</v>
      </c>
      <c r="AZ341">
        <f t="shared" si="793"/>
        <v>7.2995433068871512E-4</v>
      </c>
      <c r="BA341">
        <f t="shared" si="793"/>
        <v>7.2995433068871512E-4</v>
      </c>
      <c r="BB341">
        <f t="shared" si="793"/>
        <v>7.2995433068871512E-4</v>
      </c>
      <c r="BC341">
        <f t="shared" si="793"/>
        <v>7.2995433068871512E-4</v>
      </c>
      <c r="BD341">
        <f t="shared" si="793"/>
        <v>7.2995433068871512E-4</v>
      </c>
      <c r="BE341">
        <f t="shared" si="793"/>
        <v>7.2995433068871512E-4</v>
      </c>
      <c r="BF341">
        <f t="shared" si="793"/>
        <v>7.2995433068871512E-4</v>
      </c>
      <c r="BG341">
        <f t="shared" si="793"/>
        <v>7.2995433068871512E-4</v>
      </c>
      <c r="BH341">
        <f t="shared" si="793"/>
        <v>7.2995433068871512E-4</v>
      </c>
      <c r="BK341">
        <f t="shared" si="790"/>
        <v>1.8640304665186801E-3</v>
      </c>
      <c r="BL341">
        <f t="shared" si="674"/>
        <v>1.6589871152016254E-3</v>
      </c>
      <c r="BM341">
        <f t="shared" si="675"/>
        <v>7.2995433068871512E-4</v>
      </c>
      <c r="BN341">
        <f t="shared" si="763"/>
        <v>0.11</v>
      </c>
      <c r="BO341">
        <f t="shared" si="764"/>
        <v>0.56000000000000005</v>
      </c>
      <c r="BP341" t="str">
        <f t="shared" si="670"/>
        <v>-LT-Total</v>
      </c>
    </row>
    <row r="342" spans="1:68" hidden="1" x14ac:dyDescent="0.25">
      <c r="A342" t="str">
        <f t="shared" si="668"/>
        <v>passenger-2W-BEV</v>
      </c>
      <c r="B342" s="1">
        <v>308</v>
      </c>
      <c r="C342" t="s">
        <v>23</v>
      </c>
      <c r="D342" t="s">
        <v>27</v>
      </c>
      <c r="E342" t="s">
        <v>35</v>
      </c>
      <c r="F342" t="s">
        <v>29</v>
      </c>
      <c r="G342">
        <v>2.857233131330014E-3</v>
      </c>
      <c r="H342">
        <f>IF(G342=0,0.0000001,$G342)*((INDEX($N$7:$N$29,MATCH($A342,$H$7:$H$29,0))/($G342+0.00001))^((H$33-$G$33)/($Y$33-$G$33)))</f>
        <v>3.4805043191209781E-3</v>
      </c>
      <c r="I342">
        <f>IF(H342=0,0.0000001,$G342)*((INDEX($N$7:$N$29,MATCH($A342,$H$7:$H$29,0))/($G342+0.00001))^((I$33-$G$33)/($Y$33-$G$33)))</f>
        <v>4.2397346518871139E-3</v>
      </c>
      <c r="J342">
        <f>IF(I342=0,0.0000001,$G342)*((INDEX($N$7:$N$29,MATCH($A342,$H$7:$H$29,0))/($G342+0.00001))^((J$33-$G$33)/($Y$33-$G$33)))</f>
        <v>5.1645819887826275E-3</v>
      </c>
      <c r="K342">
        <f>IF(J342=0,0.0000001,$G342)*((INDEX($N$7:$N$29,MATCH($A342,$H$7:$H$29,0))/($G342+0.00001))^((K$33-$G$33)/($Y$33-$G$33)))</f>
        <v>6.2911736957372462E-3</v>
      </c>
      <c r="L342">
        <f>IF(K342=0,0.0000001,K342)*((INDEX($L$7:$L$29,MATCH($A342,$H$7:$H$28,0))/IF(K342=0,0.0000001,K342))^((L$33-$K$33)/($Y$33-$K$33)))</f>
        <v>8.0545020949695685E-3</v>
      </c>
      <c r="M342">
        <f t="shared" ref="M342:Y342" si="794">IF(L342=0,0.0000001,L342)*((INDEX($L$7:$L$29,MATCH($A342,$H$7:$H$28,0))/IF(L342=0,0.0000001,L342))^((M$33-$K$33)/($Y$33-$K$33)))</f>
        <v>1.2744510803637697E-2</v>
      </c>
      <c r="N342">
        <f t="shared" si="794"/>
        <v>2.2990375310641496E-2</v>
      </c>
      <c r="O342">
        <f t="shared" si="794"/>
        <v>4.2655009436137592E-2</v>
      </c>
      <c r="P342">
        <f t="shared" si="794"/>
        <v>7.4068629921960658E-2</v>
      </c>
      <c r="Q342">
        <f t="shared" si="794"/>
        <v>0.11337522868942942</v>
      </c>
      <c r="R342">
        <f t="shared" si="794"/>
        <v>0.15058235533383679</v>
      </c>
      <c r="S342">
        <f t="shared" si="794"/>
        <v>0.1770948917709641</v>
      </c>
      <c r="T342">
        <f t="shared" si="794"/>
        <v>0.19149802320126358</v>
      </c>
      <c r="U342">
        <f t="shared" si="794"/>
        <v>0.19753306184251931</v>
      </c>
      <c r="V342">
        <f t="shared" si="794"/>
        <v>0.19946878980592797</v>
      </c>
      <c r="W342">
        <f t="shared" si="794"/>
        <v>0.19992402630417563</v>
      </c>
      <c r="X342">
        <f t="shared" si="794"/>
        <v>0.19999457235011511</v>
      </c>
      <c r="Y342">
        <f t="shared" si="794"/>
        <v>0.19999999999999998</v>
      </c>
      <c r="Z342">
        <f>IF(Y342=0,0.0000001,$Y342)*((INDEX($M$7:$M$29,MATCH($A342,$H$7:$H$28,0))/IF(Y342=0,0.0000001,$Y342))^((Z$33-$Y$33)/($AN$33-$Y$33)))</f>
        <v>0.21842319065401664</v>
      </c>
      <c r="AA342">
        <f t="shared" ref="AA342:AN342" si="795">IF(Z342=0,0.0000001,$Y342)*((INDEX($M$7:$M$29,MATCH($A342,$H$7:$H$28,0))/IF(Z342=0,0.0000001,$Y342))^((AA$33-$Y$33)/($AN$33-$Y$33)))</f>
        <v>0.23854345107740454</v>
      </c>
      <c r="AB342">
        <f t="shared" si="795"/>
        <v>0.26051710846973519</v>
      </c>
      <c r="AC342">
        <f t="shared" si="795"/>
        <v>0.28451489025959054</v>
      </c>
      <c r="AD342">
        <f t="shared" si="795"/>
        <v>0.31072325059538586</v>
      </c>
      <c r="AE342">
        <f t="shared" si="795"/>
        <v>0.33934581902715882</v>
      </c>
      <c r="AF342">
        <f t="shared" si="795"/>
        <v>0.37060498263506275</v>
      </c>
      <c r="AG342">
        <f t="shared" si="795"/>
        <v>0.40474361389713426</v>
      </c>
      <c r="AH342">
        <f t="shared" si="795"/>
        <v>0.44202695772124734</v>
      </c>
      <c r="AI342">
        <f t="shared" si="795"/>
        <v>0.4827446923028148</v>
      </c>
      <c r="AJ342">
        <f t="shared" si="795"/>
        <v>0.52721317982036175</v>
      </c>
      <c r="AK342">
        <f t="shared" si="795"/>
        <v>0.57577792445606624</v>
      </c>
      <c r="AL342">
        <f t="shared" si="795"/>
        <v>0.62881625683920683</v>
      </c>
      <c r="AM342">
        <f t="shared" si="795"/>
        <v>0.68674026576967584</v>
      </c>
      <c r="AN342">
        <f t="shared" si="795"/>
        <v>0.75</v>
      </c>
      <c r="AO342">
        <f t="shared" ref="AO342:BH342" si="796">AN342</f>
        <v>0.75</v>
      </c>
      <c r="AP342">
        <f t="shared" si="796"/>
        <v>0.75</v>
      </c>
      <c r="AQ342">
        <f t="shared" si="796"/>
        <v>0.75</v>
      </c>
      <c r="AR342">
        <f t="shared" si="796"/>
        <v>0.75</v>
      </c>
      <c r="AS342">
        <f t="shared" si="796"/>
        <v>0.75</v>
      </c>
      <c r="AT342">
        <f t="shared" si="796"/>
        <v>0.75</v>
      </c>
      <c r="AU342">
        <f t="shared" si="796"/>
        <v>0.75</v>
      </c>
      <c r="AV342">
        <f t="shared" si="796"/>
        <v>0.75</v>
      </c>
      <c r="AW342">
        <f t="shared" si="796"/>
        <v>0.75</v>
      </c>
      <c r="AX342">
        <f t="shared" si="796"/>
        <v>0.75</v>
      </c>
      <c r="AY342">
        <f t="shared" si="796"/>
        <v>0.75</v>
      </c>
      <c r="AZ342">
        <f t="shared" si="796"/>
        <v>0.75</v>
      </c>
      <c r="BA342">
        <f t="shared" si="796"/>
        <v>0.75</v>
      </c>
      <c r="BB342">
        <f t="shared" si="796"/>
        <v>0.75</v>
      </c>
      <c r="BC342">
        <f t="shared" si="796"/>
        <v>0.75</v>
      </c>
      <c r="BD342">
        <f t="shared" si="796"/>
        <v>0.75</v>
      </c>
      <c r="BE342">
        <f t="shared" si="796"/>
        <v>0.75</v>
      </c>
      <c r="BF342">
        <f t="shared" si="796"/>
        <v>0.75</v>
      </c>
      <c r="BG342">
        <f t="shared" si="796"/>
        <v>0.75</v>
      </c>
      <c r="BH342">
        <f t="shared" si="796"/>
        <v>0.75</v>
      </c>
      <c r="BK342">
        <f t="shared" si="790"/>
        <v>6.2911736957372462E-3</v>
      </c>
      <c r="BL342">
        <f t="shared" si="674"/>
        <v>5.0329389565897976E-3</v>
      </c>
      <c r="BM342">
        <f t="shared" si="675"/>
        <v>1.2582347391474494E-3</v>
      </c>
      <c r="BN342">
        <f t="shared" si="763"/>
        <v>0.2</v>
      </c>
      <c r="BO342">
        <f t="shared" si="764"/>
        <v>0.75</v>
      </c>
      <c r="BP342" t="str">
        <f t="shared" si="670"/>
        <v>-2W-Total</v>
      </c>
    </row>
    <row r="343" spans="1:68" hidden="1" x14ac:dyDescent="0.25">
      <c r="A343" t="str">
        <f t="shared" si="668"/>
        <v>passenger-2W-G</v>
      </c>
      <c r="B343" s="1">
        <v>309</v>
      </c>
      <c r="C343" t="s">
        <v>23</v>
      </c>
      <c r="D343" t="s">
        <v>27</v>
      </c>
      <c r="E343" t="s">
        <v>35</v>
      </c>
      <c r="F343" t="s">
        <v>47</v>
      </c>
      <c r="G343">
        <v>0.99714276686866998</v>
      </c>
      <c r="H343">
        <v>0.99571408259415572</v>
      </c>
      <c r="I343">
        <v>0.99428535317755617</v>
      </c>
      <c r="J343">
        <v>0.9928565786167316</v>
      </c>
      <c r="K343">
        <v>0.99142782728651269</v>
      </c>
      <c r="L343">
        <f t="shared" si="759"/>
        <v>0.97575090033966949</v>
      </c>
      <c r="M343">
        <f t="shared" si="759"/>
        <v>0.96032186439581468</v>
      </c>
      <c r="N343">
        <f t="shared" ref="N343:Y343" si="797">($K343*(($BL343/($K343))^((N$33-$K$33)/($BL$33-$K$33))))</f>
        <v>0.94513679968485742</v>
      </c>
      <c r="O343">
        <f t="shared" si="797"/>
        <v>0.93019184841797031</v>
      </c>
      <c r="P343">
        <f t="shared" si="797"/>
        <v>0.9154832138075123</v>
      </c>
      <c r="Q343">
        <f t="shared" si="797"/>
        <v>0.901007159102449</v>
      </c>
      <c r="R343">
        <f t="shared" si="797"/>
        <v>0.88676000663902532</v>
      </c>
      <c r="S343">
        <f t="shared" si="797"/>
        <v>0.87273813690644941</v>
      </c>
      <c r="T343">
        <f t="shared" si="797"/>
        <v>0.85893798762735063</v>
      </c>
      <c r="U343">
        <f t="shared" si="797"/>
        <v>0.84535605285277726</v>
      </c>
      <c r="V343">
        <f t="shared" si="797"/>
        <v>0.83198888207150468</v>
      </c>
      <c r="W343">
        <f t="shared" si="797"/>
        <v>0.81883307933342864</v>
      </c>
      <c r="X343">
        <f t="shared" si="797"/>
        <v>0.80588530238681777</v>
      </c>
      <c r="Y343">
        <f t="shared" si="797"/>
        <v>0.79314226182921022</v>
      </c>
      <c r="Z343">
        <f t="shared" ref="Z343:AN343" si="798">($Y343*(($BM343/($Y343))^((Z$33-$Y$33)/($BM$33-$Y$33))))</f>
        <v>0.72312563673562036</v>
      </c>
      <c r="AA343">
        <f t="shared" si="798"/>
        <v>0.65928990506484486</v>
      </c>
      <c r="AB343">
        <f t="shared" si="798"/>
        <v>0.60108943292703088</v>
      </c>
      <c r="AC343">
        <f t="shared" si="798"/>
        <v>0.54802675363427988</v>
      </c>
      <c r="AD343">
        <f t="shared" si="798"/>
        <v>0.49964831561992645</v>
      </c>
      <c r="AE343">
        <f t="shared" si="798"/>
        <v>0.45554060572092075</v>
      </c>
      <c r="AF343">
        <f t="shared" si="798"/>
        <v>0.41532661468719528</v>
      </c>
      <c r="AG343">
        <f t="shared" si="798"/>
        <v>0.37866261470706936</v>
      </c>
      <c r="AH343">
        <f t="shared" si="798"/>
        <v>0.34523522140469048</v>
      </c>
      <c r="AI343">
        <f t="shared" si="798"/>
        <v>0.31475871519703136</v>
      </c>
      <c r="AJ343">
        <f t="shared" si="798"/>
        <v>0.28697259911482448</v>
      </c>
      <c r="AK343">
        <f t="shared" si="798"/>
        <v>0.26163937221298728</v>
      </c>
      <c r="AL343">
        <f t="shared" si="798"/>
        <v>0.2385424995388343</v>
      </c>
      <c r="AM343">
        <f t="shared" si="798"/>
        <v>0.21748456130644328</v>
      </c>
      <c r="AN343">
        <f t="shared" si="798"/>
        <v>0.19828556545730255</v>
      </c>
      <c r="AO343">
        <f t="shared" ref="AO343:BH343" si="799">AN343</f>
        <v>0.19828556545730255</v>
      </c>
      <c r="AP343">
        <f t="shared" si="799"/>
        <v>0.19828556545730255</v>
      </c>
      <c r="AQ343">
        <f t="shared" si="799"/>
        <v>0.19828556545730255</v>
      </c>
      <c r="AR343">
        <f t="shared" si="799"/>
        <v>0.19828556545730255</v>
      </c>
      <c r="AS343">
        <f t="shared" si="799"/>
        <v>0.19828556545730255</v>
      </c>
      <c r="AT343">
        <f t="shared" si="799"/>
        <v>0.19828556545730255</v>
      </c>
      <c r="AU343">
        <f t="shared" si="799"/>
        <v>0.19828556545730255</v>
      </c>
      <c r="AV343">
        <f t="shared" si="799"/>
        <v>0.19828556545730255</v>
      </c>
      <c r="AW343">
        <f t="shared" si="799"/>
        <v>0.19828556545730255</v>
      </c>
      <c r="AX343">
        <f t="shared" si="799"/>
        <v>0.19828556545730255</v>
      </c>
      <c r="AY343">
        <f t="shared" si="799"/>
        <v>0.19828556545730255</v>
      </c>
      <c r="AZ343">
        <f t="shared" si="799"/>
        <v>0.19828556545730255</v>
      </c>
      <c r="BA343">
        <f t="shared" si="799"/>
        <v>0.19828556545730255</v>
      </c>
      <c r="BB343">
        <f t="shared" si="799"/>
        <v>0.19828556545730255</v>
      </c>
      <c r="BC343">
        <f t="shared" si="799"/>
        <v>0.19828556545730255</v>
      </c>
      <c r="BD343">
        <f t="shared" si="799"/>
        <v>0.19828556545730255</v>
      </c>
      <c r="BE343">
        <f t="shared" si="799"/>
        <v>0.19828556545730255</v>
      </c>
      <c r="BF343">
        <f t="shared" si="799"/>
        <v>0.19828556545730255</v>
      </c>
      <c r="BG343">
        <f t="shared" si="799"/>
        <v>0.19828556545730255</v>
      </c>
      <c r="BH343">
        <f t="shared" si="799"/>
        <v>0.19828556545730255</v>
      </c>
      <c r="BK343">
        <f t="shared" si="790"/>
        <v>0.99142782728651269</v>
      </c>
      <c r="BL343">
        <f t="shared" si="674"/>
        <v>0.79314226182921022</v>
      </c>
      <c r="BM343">
        <f t="shared" si="675"/>
        <v>0.19828556545730255</v>
      </c>
      <c r="BN343">
        <f t="shared" si="763"/>
        <v>0.2</v>
      </c>
      <c r="BO343">
        <f t="shared" si="764"/>
        <v>0.75</v>
      </c>
      <c r="BP343" t="str">
        <f t="shared" si="670"/>
        <v>-2W-Total</v>
      </c>
    </row>
    <row r="344" spans="1:68" hidden="1" x14ac:dyDescent="0.25">
      <c r="A344" t="str">
        <f t="shared" si="668"/>
        <v>passenger-BUS-BEV</v>
      </c>
      <c r="B344" s="1">
        <v>310</v>
      </c>
      <c r="C344" t="s">
        <v>23</v>
      </c>
      <c r="D344" t="s">
        <v>27</v>
      </c>
      <c r="E344" t="s">
        <v>34</v>
      </c>
      <c r="F344" t="s">
        <v>29</v>
      </c>
      <c r="G344">
        <v>2.007355862855548E-2</v>
      </c>
      <c r="H344">
        <f>IF(G344=0,0.0000001,$G344)*((INDEX($N$7:$N$29,MATCH($A344,$H$7:$H$29,0))/($G344+0.00001))^((H$33-$G$33)/($Y$33-$G$33)))</f>
        <v>2.1946003531892921E-2</v>
      </c>
      <c r="I344">
        <f>IF(H344=0,0.0000001,$G344)*((INDEX($N$7:$N$29,MATCH($A344,$H$7:$H$29,0))/($G344+0.00001))^((I$33-$G$33)/($Y$33-$G$33)))</f>
        <v>2.3993108543132049E-2</v>
      </c>
      <c r="J344">
        <f>IF(I344=0,0.0000001,$G344)*((INDEX($N$7:$N$29,MATCH($A344,$H$7:$H$29,0))/($G344+0.00001))^((J$33-$G$33)/($Y$33-$G$33)))</f>
        <v>2.6231165812305082E-2</v>
      </c>
      <c r="K344">
        <f>IF(J344=0,0.0000001,$G344)*((INDEX($N$7:$N$29,MATCH($A344,$H$7:$H$29,0))/($G344+0.00001))^((K$33-$G$33)/($Y$33-$G$33)))</f>
        <v>2.8677987207689347E-2</v>
      </c>
      <c r="L344">
        <f>IF(K344=0,0.0000001,K344)*((INDEX($L$7:$L$29,MATCH($A344,$H$7:$H$28,0))/IF(K344=0,0.0000001,K344))^((L$33-$K$33)/($Y$33-$K$33)))</f>
        <v>3.2945593307991038E-2</v>
      </c>
      <c r="M344">
        <f t="shared" ref="M344:Y344" si="800">IF(L344=0,0.0000001,L344)*((INDEX($L$7:$L$29,MATCH($A344,$H$7:$H$28,0))/IF(L344=0,0.0000001,L344))^((M$33-$K$33)/($Y$33-$K$33)))</f>
        <v>4.2627289004562162E-2</v>
      </c>
      <c r="N344">
        <f t="shared" si="800"/>
        <v>5.9367228377616238E-2</v>
      </c>
      <c r="O344">
        <f t="shared" si="800"/>
        <v>8.3995547610656085E-2</v>
      </c>
      <c r="P344">
        <f t="shared" si="800"/>
        <v>0.11450338144799246</v>
      </c>
      <c r="Q344">
        <f t="shared" si="800"/>
        <v>0.14541972512552984</v>
      </c>
      <c r="R344">
        <f t="shared" si="800"/>
        <v>0.17054015663504585</v>
      </c>
      <c r="S344">
        <f t="shared" si="800"/>
        <v>0.18679765596731138</v>
      </c>
      <c r="T344">
        <f t="shared" si="800"/>
        <v>0.19518104909185713</v>
      </c>
      <c r="U344">
        <f t="shared" si="800"/>
        <v>0.19861114293167034</v>
      </c>
      <c r="V344">
        <f t="shared" si="800"/>
        <v>0.19970157247916148</v>
      </c>
      <c r="W344">
        <f t="shared" si="800"/>
        <v>0.19995734020885864</v>
      </c>
      <c r="X344">
        <f t="shared" si="800"/>
        <v>0.19999695257025782</v>
      </c>
      <c r="Y344">
        <f t="shared" si="800"/>
        <v>0.2</v>
      </c>
      <c r="Z344">
        <f>IF(Y344=0,0.0000001,$Y344)*((INDEX($M$7:$M$29,MATCH($A344,$H$7:$H$28,0))/IF(Y344=0,0.0000001,$Y344))^((Z$33-$Y$33)/($AN$33-$Y$33)))</f>
        <v>0.21259807585790791</v>
      </c>
      <c r="AA344">
        <f t="shared" ref="AA344:AN344" si="801">IF(Z344=0,0.0000001,$Y344)*((INDEX($M$7:$M$29,MATCH($A344,$H$7:$H$28,0))/IF(Z344=0,0.0000001,$Y344))^((AA$33-$Y$33)/($AN$33-$Y$33)))</f>
        <v>0.22598970929242373</v>
      </c>
      <c r="AB344">
        <f t="shared" si="801"/>
        <v>0.24022488679628629</v>
      </c>
      <c r="AC344">
        <f t="shared" si="801"/>
        <v>0.25535674353037097</v>
      </c>
      <c r="AD344">
        <f t="shared" si="801"/>
        <v>0.27144176165949069</v>
      </c>
      <c r="AE344">
        <f t="shared" si="801"/>
        <v>0.28853998118144275</v>
      </c>
      <c r="AF344">
        <f t="shared" si="801"/>
        <v>0.30671522403625834</v>
      </c>
      <c r="AG344">
        <f t="shared" si="801"/>
        <v>0.3260353323321783</v>
      </c>
      <c r="AH344">
        <f t="shared" si="801"/>
        <v>0.34657242157757323</v>
      </c>
      <c r="AI344">
        <f t="shared" si="801"/>
        <v>0.36840314986403866</v>
      </c>
      <c r="AJ344">
        <f t="shared" si="801"/>
        <v>0.39160900400543541</v>
      </c>
      <c r="AK344">
        <f t="shared" si="801"/>
        <v>0.41627660370093661</v>
      </c>
      <c r="AL344">
        <f t="shared" si="801"/>
        <v>0.44249802485741985</v>
      </c>
      <c r="AM344">
        <f t="shared" si="801"/>
        <v>0.47037114327806073</v>
      </c>
      <c r="AN344">
        <f t="shared" si="801"/>
        <v>0.5</v>
      </c>
      <c r="AO344">
        <f t="shared" ref="AO344:BH344" si="802">AN344</f>
        <v>0.5</v>
      </c>
      <c r="AP344">
        <f t="shared" si="802"/>
        <v>0.5</v>
      </c>
      <c r="AQ344">
        <f t="shared" si="802"/>
        <v>0.5</v>
      </c>
      <c r="AR344">
        <f t="shared" si="802"/>
        <v>0.5</v>
      </c>
      <c r="AS344">
        <f t="shared" si="802"/>
        <v>0.5</v>
      </c>
      <c r="AT344">
        <f t="shared" si="802"/>
        <v>0.5</v>
      </c>
      <c r="AU344">
        <f t="shared" si="802"/>
        <v>0.5</v>
      </c>
      <c r="AV344">
        <f t="shared" si="802"/>
        <v>0.5</v>
      </c>
      <c r="AW344">
        <f t="shared" si="802"/>
        <v>0.5</v>
      </c>
      <c r="AX344">
        <f t="shared" si="802"/>
        <v>0.5</v>
      </c>
      <c r="AY344">
        <f t="shared" si="802"/>
        <v>0.5</v>
      </c>
      <c r="AZ344">
        <f t="shared" si="802"/>
        <v>0.5</v>
      </c>
      <c r="BA344">
        <f t="shared" si="802"/>
        <v>0.5</v>
      </c>
      <c r="BB344">
        <f t="shared" si="802"/>
        <v>0.5</v>
      </c>
      <c r="BC344">
        <f t="shared" si="802"/>
        <v>0.5</v>
      </c>
      <c r="BD344">
        <f t="shared" si="802"/>
        <v>0.5</v>
      </c>
      <c r="BE344">
        <f t="shared" si="802"/>
        <v>0.5</v>
      </c>
      <c r="BF344">
        <f t="shared" si="802"/>
        <v>0.5</v>
      </c>
      <c r="BG344">
        <f t="shared" si="802"/>
        <v>0.5</v>
      </c>
      <c r="BH344">
        <f t="shared" si="802"/>
        <v>0.5</v>
      </c>
      <c r="BK344">
        <f t="shared" si="790"/>
        <v>2.8677987207689347E-2</v>
      </c>
      <c r="BL344">
        <f t="shared" si="674"/>
        <v>2.2368830021997691E-2</v>
      </c>
      <c r="BM344">
        <f t="shared" si="675"/>
        <v>8.9475320087990771E-3</v>
      </c>
      <c r="BN344">
        <f t="shared" si="763"/>
        <v>0.22</v>
      </c>
      <c r="BO344">
        <f t="shared" si="764"/>
        <v>0.6</v>
      </c>
      <c r="BP344" t="str">
        <f t="shared" si="670"/>
        <v>-BUS-Total</v>
      </c>
    </row>
    <row r="345" spans="1:68" hidden="1" x14ac:dyDescent="0.25">
      <c r="A345" t="str">
        <f t="shared" si="668"/>
        <v>passenger-BUS-CNG</v>
      </c>
      <c r="B345" s="1">
        <v>311</v>
      </c>
      <c r="C345" t="s">
        <v>23</v>
      </c>
      <c r="D345" t="s">
        <v>27</v>
      </c>
      <c r="E345" t="s">
        <v>34</v>
      </c>
      <c r="F345" t="s">
        <v>45</v>
      </c>
      <c r="G345">
        <v>0.70198112424521075</v>
      </c>
      <c r="H345">
        <v>0.68876576398378353</v>
      </c>
      <c r="I345">
        <v>0.6756005223180801</v>
      </c>
      <c r="J345">
        <v>0.66248511467928961</v>
      </c>
      <c r="K345">
        <v>0.65120305571189963</v>
      </c>
      <c r="L345">
        <f t="shared" si="759"/>
        <v>0.63974794776193911</v>
      </c>
      <c r="M345">
        <f t="shared" si="759"/>
        <v>0.62849434300978191</v>
      </c>
      <c r="N345">
        <f t="shared" ref="N345:Y346" si="803">($K345*(($BL345/($K345))^((N$33-$K$33)/($BL$33-$K$33))))</f>
        <v>0.61743869687610997</v>
      </c>
      <c r="O345">
        <f t="shared" si="803"/>
        <v>0.60657752713318436</v>
      </c>
      <c r="P345">
        <f t="shared" si="803"/>
        <v>0.59590741280803783</v>
      </c>
      <c r="Q345">
        <f t="shared" si="803"/>
        <v>0.58542499310496166</v>
      </c>
      <c r="R345">
        <f t="shared" si="803"/>
        <v>0.57512696634694682</v>
      </c>
      <c r="S345">
        <f t="shared" si="803"/>
        <v>0.56501008893574456</v>
      </c>
      <c r="T345">
        <f t="shared" si="803"/>
        <v>0.55507117433022224</v>
      </c>
      <c r="U345">
        <f t="shared" si="803"/>
        <v>0.54530709204268901</v>
      </c>
      <c r="V345">
        <f t="shared" si="803"/>
        <v>0.53571476665287754</v>
      </c>
      <c r="W345">
        <f t="shared" si="803"/>
        <v>0.52629117683927018</v>
      </c>
      <c r="X345">
        <f t="shared" si="803"/>
        <v>0.51703335442746512</v>
      </c>
      <c r="Y345">
        <f t="shared" si="803"/>
        <v>0.50793838345528175</v>
      </c>
      <c r="Z345">
        <f t="shared" ref="Z345:AN346" si="804">($Y345*(($BM345/($Y345))^((Z$33-$Y$33)/($BM$33-$Y$33))))</f>
        <v>0.47783911628134179</v>
      </c>
      <c r="AA345">
        <f t="shared" si="804"/>
        <v>0.44952346285646583</v>
      </c>
      <c r="AB345">
        <f t="shared" si="804"/>
        <v>0.42288573030821736</v>
      </c>
      <c r="AC345">
        <f t="shared" si="804"/>
        <v>0.3978264888821077</v>
      </c>
      <c r="AD345">
        <f t="shared" si="804"/>
        <v>0.37425220080354737</v>
      </c>
      <c r="AE345">
        <f t="shared" si="804"/>
        <v>0.35207487113258984</v>
      </c>
      <c r="AF345">
        <f t="shared" si="804"/>
        <v>0.33121171930822441</v>
      </c>
      <c r="AG345">
        <f t="shared" si="804"/>
        <v>0.31158487015620329</v>
      </c>
      <c r="AH345">
        <f t="shared" si="804"/>
        <v>0.2931210632070389</v>
      </c>
      <c r="AI345">
        <f t="shared" si="804"/>
        <v>0.27575137923915116</v>
      </c>
      <c r="AJ345">
        <f t="shared" si="804"/>
        <v>0.25941098302644322</v>
      </c>
      <c r="AK345">
        <f t="shared" si="804"/>
        <v>0.2440388813300674</v>
      </c>
      <c r="AL345">
        <f t="shared" si="804"/>
        <v>0.22957769523104557</v>
      </c>
      <c r="AM345">
        <f t="shared" si="804"/>
        <v>0.21597344595393819</v>
      </c>
      <c r="AN345">
        <f t="shared" si="804"/>
        <v>0.20317535338211271</v>
      </c>
      <c r="AO345">
        <f t="shared" ref="AO345:BH345" si="805">AN345</f>
        <v>0.20317535338211271</v>
      </c>
      <c r="AP345">
        <f t="shared" si="805"/>
        <v>0.20317535338211271</v>
      </c>
      <c r="AQ345">
        <f t="shared" si="805"/>
        <v>0.20317535338211271</v>
      </c>
      <c r="AR345">
        <f t="shared" si="805"/>
        <v>0.20317535338211271</v>
      </c>
      <c r="AS345">
        <f t="shared" si="805"/>
        <v>0.20317535338211271</v>
      </c>
      <c r="AT345">
        <f t="shared" si="805"/>
        <v>0.20317535338211271</v>
      </c>
      <c r="AU345">
        <f t="shared" si="805"/>
        <v>0.20317535338211271</v>
      </c>
      <c r="AV345">
        <f t="shared" si="805"/>
        <v>0.20317535338211271</v>
      </c>
      <c r="AW345">
        <f t="shared" si="805"/>
        <v>0.20317535338211271</v>
      </c>
      <c r="AX345">
        <f t="shared" si="805"/>
        <v>0.20317535338211271</v>
      </c>
      <c r="AY345">
        <f t="shared" si="805"/>
        <v>0.20317535338211271</v>
      </c>
      <c r="AZ345">
        <f t="shared" si="805"/>
        <v>0.20317535338211271</v>
      </c>
      <c r="BA345">
        <f t="shared" si="805"/>
        <v>0.20317535338211271</v>
      </c>
      <c r="BB345">
        <f t="shared" si="805"/>
        <v>0.20317535338211271</v>
      </c>
      <c r="BC345">
        <f t="shared" si="805"/>
        <v>0.20317535338211271</v>
      </c>
      <c r="BD345">
        <f t="shared" si="805"/>
        <v>0.20317535338211271</v>
      </c>
      <c r="BE345">
        <f t="shared" si="805"/>
        <v>0.20317535338211271</v>
      </c>
      <c r="BF345">
        <f t="shared" si="805"/>
        <v>0.20317535338211271</v>
      </c>
      <c r="BG345">
        <f t="shared" si="805"/>
        <v>0.20317535338211271</v>
      </c>
      <c r="BH345">
        <f t="shared" si="805"/>
        <v>0.20317535338211271</v>
      </c>
      <c r="BK345">
        <f t="shared" si="790"/>
        <v>0.65120305571189963</v>
      </c>
      <c r="BL345">
        <f t="shared" si="674"/>
        <v>0.50793838345528175</v>
      </c>
      <c r="BM345">
        <f t="shared" si="675"/>
        <v>0.20317535338211271</v>
      </c>
      <c r="BN345">
        <f t="shared" si="763"/>
        <v>0.22</v>
      </c>
      <c r="BO345">
        <f t="shared" si="764"/>
        <v>0.6</v>
      </c>
      <c r="BP345" t="str">
        <f t="shared" si="670"/>
        <v>-BUS-Total</v>
      </c>
    </row>
    <row r="346" spans="1:68" hidden="1" x14ac:dyDescent="0.25">
      <c r="A346" t="str">
        <f t="shared" si="668"/>
        <v>passenger-BUS-D</v>
      </c>
      <c r="B346" s="1">
        <v>312</v>
      </c>
      <c r="C346" t="s">
        <v>23</v>
      </c>
      <c r="D346" t="s">
        <v>27</v>
      </c>
      <c r="E346" t="s">
        <v>34</v>
      </c>
      <c r="F346" t="s">
        <v>46</v>
      </c>
      <c r="G346">
        <v>0.1003028376480926</v>
      </c>
      <c r="H346">
        <v>0.1084007495759118</v>
      </c>
      <c r="I346">
        <v>0.11646795057598559</v>
      </c>
      <c r="J346">
        <v>0.1245046150221582</v>
      </c>
      <c r="K346">
        <v>0.13146871639774119</v>
      </c>
      <c r="L346">
        <f t="shared" ref="L346:M346" si="806">($K346*(($BL346/($K346))^((L$33-$K$33)/($BL$33-$K$33))))</f>
        <v>0.12915609159481775</v>
      </c>
      <c r="M346">
        <f t="shared" si="806"/>
        <v>0.12688414744677282</v>
      </c>
      <c r="N346">
        <f t="shared" si="803"/>
        <v>0.12465216835301297</v>
      </c>
      <c r="O346">
        <f t="shared" si="803"/>
        <v>0.12245945130084952</v>
      </c>
      <c r="P346">
        <f t="shared" si="803"/>
        <v>0.12030530564406873</v>
      </c>
      <c r="Q346">
        <f t="shared" si="803"/>
        <v>0.11818905288539695</v>
      </c>
      <c r="R346">
        <f t="shared" si="803"/>
        <v>0.11611002646279248</v>
      </c>
      <c r="S346">
        <f t="shared" si="803"/>
        <v>0.11406757153949663</v>
      </c>
      <c r="T346">
        <f t="shared" si="803"/>
        <v>0.11206104479777806</v>
      </c>
      <c r="U346">
        <f t="shared" si="803"/>
        <v>0.11008981423630504</v>
      </c>
      <c r="V346">
        <f t="shared" si="803"/>
        <v>0.10815325897108237</v>
      </c>
      <c r="W346">
        <f t="shared" si="803"/>
        <v>0.1062507690398897</v>
      </c>
      <c r="X346">
        <f t="shared" si="803"/>
        <v>0.10438174521016011</v>
      </c>
      <c r="Y346">
        <f t="shared" si="803"/>
        <v>0.10254559879023813</v>
      </c>
      <c r="Z346">
        <f t="shared" si="804"/>
        <v>9.646898108219526E-2</v>
      </c>
      <c r="AA346">
        <f t="shared" si="804"/>
        <v>9.075244984500358E-2</v>
      </c>
      <c r="AB346">
        <f t="shared" si="804"/>
        <v>8.5374667177758393E-2</v>
      </c>
      <c r="AC346">
        <f t="shared" si="804"/>
        <v>8.0315559614772283E-2</v>
      </c>
      <c r="AD346">
        <f t="shared" si="804"/>
        <v>7.5556243198035361E-2</v>
      </c>
      <c r="AE346">
        <f t="shared" si="804"/>
        <v>7.1078952989710176E-2</v>
      </c>
      <c r="AF346">
        <f t="shared" si="804"/>
        <v>6.6866976761555022E-2</v>
      </c>
      <c r="AG346">
        <f t="shared" si="804"/>
        <v>6.2904592613760302E-2</v>
      </c>
      <c r="AH346">
        <f t="shared" si="804"/>
        <v>5.9177010290350177E-2</v>
      </c>
      <c r="AI346">
        <f t="shared" si="804"/>
        <v>5.5670315972099149E-2</v>
      </c>
      <c r="AJ346">
        <f t="shared" si="804"/>
        <v>5.2371420340894315E-2</v>
      </c>
      <c r="AK346">
        <f t="shared" si="804"/>
        <v>4.9268009721684686E-2</v>
      </c>
      <c r="AL346">
        <f t="shared" si="804"/>
        <v>4.634850011964687E-2</v>
      </c>
      <c r="AM346">
        <f t="shared" si="804"/>
        <v>4.3601993981003263E-2</v>
      </c>
      <c r="AN346">
        <f t="shared" si="804"/>
        <v>4.1018239516095255E-2</v>
      </c>
      <c r="AO346">
        <f t="shared" ref="AO346:BH346" si="807">AN346</f>
        <v>4.1018239516095255E-2</v>
      </c>
      <c r="AP346">
        <f t="shared" si="807"/>
        <v>4.1018239516095255E-2</v>
      </c>
      <c r="AQ346">
        <f t="shared" si="807"/>
        <v>4.1018239516095255E-2</v>
      </c>
      <c r="AR346">
        <f t="shared" si="807"/>
        <v>4.1018239516095255E-2</v>
      </c>
      <c r="AS346">
        <f t="shared" si="807"/>
        <v>4.1018239516095255E-2</v>
      </c>
      <c r="AT346">
        <f t="shared" si="807"/>
        <v>4.1018239516095255E-2</v>
      </c>
      <c r="AU346">
        <f t="shared" si="807"/>
        <v>4.1018239516095255E-2</v>
      </c>
      <c r="AV346">
        <f t="shared" si="807"/>
        <v>4.1018239516095255E-2</v>
      </c>
      <c r="AW346">
        <f t="shared" si="807"/>
        <v>4.1018239516095255E-2</v>
      </c>
      <c r="AX346">
        <f t="shared" si="807"/>
        <v>4.1018239516095255E-2</v>
      </c>
      <c r="AY346">
        <f t="shared" si="807"/>
        <v>4.1018239516095255E-2</v>
      </c>
      <c r="AZ346">
        <f t="shared" si="807"/>
        <v>4.1018239516095255E-2</v>
      </c>
      <c r="BA346">
        <f t="shared" si="807"/>
        <v>4.1018239516095255E-2</v>
      </c>
      <c r="BB346">
        <f t="shared" si="807"/>
        <v>4.1018239516095255E-2</v>
      </c>
      <c r="BC346">
        <f t="shared" si="807"/>
        <v>4.1018239516095255E-2</v>
      </c>
      <c r="BD346">
        <f t="shared" si="807"/>
        <v>4.1018239516095255E-2</v>
      </c>
      <c r="BE346">
        <f t="shared" si="807"/>
        <v>4.1018239516095255E-2</v>
      </c>
      <c r="BF346">
        <f t="shared" si="807"/>
        <v>4.1018239516095255E-2</v>
      </c>
      <c r="BG346">
        <f t="shared" si="807"/>
        <v>4.1018239516095255E-2</v>
      </c>
      <c r="BH346">
        <f t="shared" si="807"/>
        <v>4.1018239516095255E-2</v>
      </c>
      <c r="BK346">
        <f t="shared" si="790"/>
        <v>0.13146871639774119</v>
      </c>
      <c r="BL346">
        <f t="shared" si="674"/>
        <v>0.10254559879023813</v>
      </c>
      <c r="BM346">
        <f t="shared" si="675"/>
        <v>4.1018239516095255E-2</v>
      </c>
      <c r="BN346">
        <f t="shared" si="763"/>
        <v>0.22</v>
      </c>
      <c r="BO346">
        <f t="shared" si="764"/>
        <v>0.6</v>
      </c>
      <c r="BP346" t="str">
        <f t="shared" si="670"/>
        <v>-BUS-Total</v>
      </c>
    </row>
    <row r="347" spans="1:68" hidden="1" x14ac:dyDescent="0.25">
      <c r="A347" t="str">
        <f t="shared" si="668"/>
        <v>passenger-BUS-FCEV</v>
      </c>
      <c r="B347" s="1">
        <v>313</v>
      </c>
      <c r="C347" t="s">
        <v>23</v>
      </c>
      <c r="D347" t="s">
        <v>27</v>
      </c>
      <c r="E347" t="s">
        <v>34</v>
      </c>
      <c r="F347" t="s">
        <v>30</v>
      </c>
      <c r="G347">
        <v>0</v>
      </c>
      <c r="H347">
        <f>IF(G347=0,0.0000001,$G347)*((INDEX($N$7:$N$29,MATCH($A347,$H$7:$H$29,0))/($G347+0.00001))^((H$33-$G$33)/($Y$33-$G$33)))</f>
        <v>1.2915496650148837E-7</v>
      </c>
      <c r="I347">
        <f>IF(H347=0,0.0000001,$G347)*((INDEX($N$7:$N$29,MATCH($A347,$H$7:$H$29,0))/($G347+0.00001))^((I$33-$G$33)/($Y$33-$G$33)))</f>
        <v>0</v>
      </c>
      <c r="J347">
        <f>IF(I347=0,0.0000001,$G347)*((INDEX($N$7:$N$29,MATCH($A347,$H$7:$H$29,0))/($G347+0.00001))^((J$33-$G$33)/($Y$33-$G$33)))</f>
        <v>2.1544346900318838E-7</v>
      </c>
      <c r="K347">
        <f>IF(J347=0,0.0000001,$G347)*((INDEX($N$7:$N$29,MATCH($A347,$H$7:$H$29,0))/($G347+0.00001))^((K$33-$G$33)/($Y$33-$G$33)))</f>
        <v>0</v>
      </c>
      <c r="L347">
        <f>IF(K347=0,0.0000001,K347)*((INDEX($L$7:$L$29,MATCH($A347,$H$7:$H$28,0))/IF(K347=0,0.0000001,K347))^((L$33-$K$33)/($Y$33-$K$33)))</f>
        <v>2.3913602153749675E-7</v>
      </c>
      <c r="M347">
        <f t="shared" ref="M347:Y347" si="808">IF(L347=0,0.0000001,L347)*((INDEX($L$7:$L$29,MATCH($A347,$H$7:$H$28,0))/IF(L347=0,0.0000001,L347))^((M$33-$K$33)/($Y$33-$K$33)))</f>
        <v>1.2073768826254454E-6</v>
      </c>
      <c r="N347">
        <f t="shared" si="808"/>
        <v>9.6817616355708969E-6</v>
      </c>
      <c r="O347">
        <f t="shared" si="808"/>
        <v>8.5727240831951875E-5</v>
      </c>
      <c r="P347">
        <f t="shared" si="808"/>
        <v>6.0089888678811732E-4</v>
      </c>
      <c r="Q347">
        <f t="shared" si="808"/>
        <v>2.6988893747058782E-3</v>
      </c>
      <c r="R347">
        <f t="shared" si="808"/>
        <v>7.3469577033026109E-3</v>
      </c>
      <c r="S347">
        <f t="shared" si="808"/>
        <v>1.30207097313783E-2</v>
      </c>
      <c r="T347">
        <f t="shared" si="808"/>
        <v>1.7157745907394672E-2</v>
      </c>
      <c r="U347">
        <f t="shared" si="808"/>
        <v>1.9143002814013585E-2</v>
      </c>
      <c r="V347">
        <f t="shared" si="808"/>
        <v>1.9813185054264333E-2</v>
      </c>
      <c r="W347">
        <f t="shared" si="808"/>
        <v>1.9973204692495656E-2</v>
      </c>
      <c r="X347">
        <f t="shared" si="808"/>
        <v>1.9998084857895417E-2</v>
      </c>
      <c r="Y347">
        <f t="shared" si="808"/>
        <v>0.02</v>
      </c>
      <c r="Z347">
        <f>IF(Y347=0,0.0000001,$Y347)*((INDEX($M$7:$M$29,MATCH($A347,$H$7:$H$28,0))/IF(Y347=0,0.0000001,$Y347))^((Z$33-$Y$33)/($AN$33-$Y$33)))</f>
        <v>2.2265271536896069E-2</v>
      </c>
      <c r="AA347">
        <f t="shared" ref="AA347:AN347" si="809">IF(Z347=0,0.0000001,$Y347)*((INDEX($M$7:$M$29,MATCH($A347,$H$7:$H$28,0))/IF(Z347=0,0.0000001,$Y347))^((AA$33-$Y$33)/($AN$33-$Y$33)))</f>
        <v>2.478711583058571E-2</v>
      </c>
      <c r="AB347">
        <f t="shared" si="809"/>
        <v>2.75945932292243E-2</v>
      </c>
      <c r="AC347">
        <f t="shared" si="809"/>
        <v>3.0720055559943633E-2</v>
      </c>
      <c r="AD347">
        <f t="shared" si="809"/>
        <v>3.4199518933533936E-2</v>
      </c>
      <c r="AE347">
        <f t="shared" si="809"/>
        <v>3.8073078774317572E-2</v>
      </c>
      <c r="AF347">
        <f t="shared" si="809"/>
        <v>4.2385371857790739E-2</v>
      </c>
      <c r="AG347">
        <f t="shared" si="809"/>
        <v>4.718609068030119E-2</v>
      </c>
      <c r="AH347">
        <f t="shared" si="809"/>
        <v>5.2530556088075338E-2</v>
      </c>
      <c r="AI347">
        <f t="shared" si="809"/>
        <v>5.8480354764257315E-2</v>
      </c>
      <c r="AJ347">
        <f t="shared" si="809"/>
        <v>6.5104048920010135E-2</v>
      </c>
      <c r="AK347">
        <f t="shared" si="809"/>
        <v>7.2477966367769556E-2</v>
      </c>
      <c r="AL347">
        <f t="shared" si="809"/>
        <v>8.0687080081020476E-2</v>
      </c>
      <c r="AM347">
        <f t="shared" si="809"/>
        <v>8.982598737615996E-2</v>
      </c>
      <c r="AN347">
        <f t="shared" si="809"/>
        <v>0.1</v>
      </c>
      <c r="AO347">
        <f t="shared" ref="AO347:BH347" si="810">AN347</f>
        <v>0.1</v>
      </c>
      <c r="AP347">
        <f t="shared" si="810"/>
        <v>0.1</v>
      </c>
      <c r="AQ347">
        <f t="shared" si="810"/>
        <v>0.1</v>
      </c>
      <c r="AR347">
        <f t="shared" si="810"/>
        <v>0.1</v>
      </c>
      <c r="AS347">
        <f t="shared" si="810"/>
        <v>0.1</v>
      </c>
      <c r="AT347">
        <f t="shared" si="810"/>
        <v>0.1</v>
      </c>
      <c r="AU347">
        <f t="shared" si="810"/>
        <v>0.1</v>
      </c>
      <c r="AV347">
        <f t="shared" si="810"/>
        <v>0.1</v>
      </c>
      <c r="AW347">
        <f t="shared" si="810"/>
        <v>0.1</v>
      </c>
      <c r="AX347">
        <f t="shared" si="810"/>
        <v>0.1</v>
      </c>
      <c r="AY347">
        <f t="shared" si="810"/>
        <v>0.1</v>
      </c>
      <c r="AZ347">
        <f t="shared" si="810"/>
        <v>0.1</v>
      </c>
      <c r="BA347">
        <f t="shared" si="810"/>
        <v>0.1</v>
      </c>
      <c r="BB347">
        <f t="shared" si="810"/>
        <v>0.1</v>
      </c>
      <c r="BC347">
        <f t="shared" si="810"/>
        <v>0.1</v>
      </c>
      <c r="BD347">
        <f t="shared" si="810"/>
        <v>0.1</v>
      </c>
      <c r="BE347">
        <f t="shared" si="810"/>
        <v>0.1</v>
      </c>
      <c r="BF347">
        <f t="shared" si="810"/>
        <v>0.1</v>
      </c>
      <c r="BG347">
        <f t="shared" si="810"/>
        <v>0.1</v>
      </c>
      <c r="BH347">
        <f t="shared" si="810"/>
        <v>0.1</v>
      </c>
      <c r="BK347">
        <f>G347</f>
        <v>0</v>
      </c>
      <c r="BL347">
        <f t="shared" si="674"/>
        <v>0</v>
      </c>
      <c r="BM347">
        <f t="shared" si="675"/>
        <v>0</v>
      </c>
      <c r="BN347">
        <f t="shared" si="763"/>
        <v>0.22</v>
      </c>
      <c r="BO347">
        <f t="shared" si="764"/>
        <v>0.6</v>
      </c>
      <c r="BP347" t="str">
        <f t="shared" si="670"/>
        <v>-BUS-Total</v>
      </c>
    </row>
    <row r="348" spans="1:68" hidden="1" x14ac:dyDescent="0.25">
      <c r="A348" t="str">
        <f t="shared" si="668"/>
        <v>passenger-BUS-G</v>
      </c>
      <c r="B348" s="1">
        <v>314</v>
      </c>
      <c r="C348" t="s">
        <v>23</v>
      </c>
      <c r="D348" t="s">
        <v>27</v>
      </c>
      <c r="E348" t="s">
        <v>34</v>
      </c>
      <c r="F348" t="s">
        <v>47</v>
      </c>
      <c r="G348">
        <v>0.1019078963791991</v>
      </c>
      <c r="H348">
        <v>0.10170655540225711</v>
      </c>
      <c r="I348">
        <v>0.1015059780009442</v>
      </c>
      <c r="J348">
        <v>0.10130615983974781</v>
      </c>
      <c r="K348">
        <v>0.10124307434392291</v>
      </c>
      <c r="L348">
        <f t="shared" ref="L348:M350" si="811">($K348*(($BL348/($K348))^((L$33-$K$33)/($BL$33-$K$33))))</f>
        <v>9.9462139295134366E-2</v>
      </c>
      <c r="M348">
        <f t="shared" si="811"/>
        <v>9.7712532114138828E-2</v>
      </c>
      <c r="N348">
        <f t="shared" ref="N348:Y350" si="812">($K348*(($BL348/($K348))^((N$33-$K$33)/($BL$33-$K$33))))</f>
        <v>9.599370172227617E-2</v>
      </c>
      <c r="O348">
        <f t="shared" si="812"/>
        <v>9.4305106734737479E-2</v>
      </c>
      <c r="P348">
        <f t="shared" si="812"/>
        <v>9.2646215290043632E-2</v>
      </c>
      <c r="Q348">
        <f t="shared" si="812"/>
        <v>9.1016504882523275E-2</v>
      </c>
      <c r="R348">
        <f t="shared" si="812"/>
        <v>8.941546219773791E-2</v>
      </c>
      <c r="S348">
        <f t="shared" si="812"/>
        <v>8.784258295080169E-2</v>
      </c>
      <c r="T348">
        <f t="shared" si="812"/>
        <v>8.6297371727545438E-2</v>
      </c>
      <c r="U348">
        <f t="shared" si="812"/>
        <v>8.4779341828474672E-2</v>
      </c>
      <c r="V348">
        <f t="shared" si="812"/>
        <v>8.3288015115472527E-2</v>
      </c>
      <c r="W348">
        <f t="shared" si="812"/>
        <v>8.1822921861199202E-2</v>
      </c>
      <c r="X348">
        <f t="shared" si="812"/>
        <v>8.0383600601140651E-2</v>
      </c>
      <c r="Y348">
        <f t="shared" si="812"/>
        <v>7.8969597988259865E-2</v>
      </c>
      <c r="Z348">
        <f t="shared" ref="Z348:AN350" si="813">($Y348*(($BM348/($Y348))^((Z$33-$Y$33)/($BM$33-$Y$33))))</f>
        <v>7.4290040179893269E-2</v>
      </c>
      <c r="AA348">
        <f t="shared" si="813"/>
        <v>6.9887782267178927E-2</v>
      </c>
      <c r="AB348">
        <f t="shared" si="813"/>
        <v>6.5746392092362257E-2</v>
      </c>
      <c r="AC348">
        <f t="shared" si="813"/>
        <v>6.1850411229784172E-2</v>
      </c>
      <c r="AD348">
        <f t="shared" si="813"/>
        <v>5.8185297284743573E-2</v>
      </c>
      <c r="AE348">
        <f t="shared" si="813"/>
        <v>5.4737369611597343E-2</v>
      </c>
      <c r="AF348">
        <f t="shared" si="813"/>
        <v>5.1493758248481646E-2</v>
      </c>
      <c r="AG348">
        <f t="shared" si="813"/>
        <v>4.8442355878044761E-2</v>
      </c>
      <c r="AH348">
        <f t="shared" si="813"/>
        <v>4.5571772634877203E-2</v>
      </c>
      <c r="AI348">
        <f t="shared" si="813"/>
        <v>4.2871293590950058E-2</v>
      </c>
      <c r="AJ348">
        <f t="shared" si="813"/>
        <v>4.0330838760369143E-2</v>
      </c>
      <c r="AK348">
        <f t="shared" si="813"/>
        <v>3.7940925474155923E-2</v>
      </c>
      <c r="AL348">
        <f t="shared" si="813"/>
        <v>3.5692632984612838E-2</v>
      </c>
      <c r="AM348">
        <f t="shared" si="813"/>
        <v>3.3577569167153119E-2</v>
      </c>
      <c r="AN348">
        <f t="shared" si="813"/>
        <v>3.1587839195303946E-2</v>
      </c>
      <c r="AO348">
        <f t="shared" ref="AO348:BH348" si="814">AN348</f>
        <v>3.1587839195303946E-2</v>
      </c>
      <c r="AP348">
        <f t="shared" si="814"/>
        <v>3.1587839195303946E-2</v>
      </c>
      <c r="AQ348">
        <f t="shared" si="814"/>
        <v>3.1587839195303946E-2</v>
      </c>
      <c r="AR348">
        <f t="shared" si="814"/>
        <v>3.1587839195303946E-2</v>
      </c>
      <c r="AS348">
        <f t="shared" si="814"/>
        <v>3.1587839195303946E-2</v>
      </c>
      <c r="AT348">
        <f t="shared" si="814"/>
        <v>3.1587839195303946E-2</v>
      </c>
      <c r="AU348">
        <f t="shared" si="814"/>
        <v>3.1587839195303946E-2</v>
      </c>
      <c r="AV348">
        <f t="shared" si="814"/>
        <v>3.1587839195303946E-2</v>
      </c>
      <c r="AW348">
        <f t="shared" si="814"/>
        <v>3.1587839195303946E-2</v>
      </c>
      <c r="AX348">
        <f t="shared" si="814"/>
        <v>3.1587839195303946E-2</v>
      </c>
      <c r="AY348">
        <f t="shared" si="814"/>
        <v>3.1587839195303946E-2</v>
      </c>
      <c r="AZ348">
        <f t="shared" si="814"/>
        <v>3.1587839195303946E-2</v>
      </c>
      <c r="BA348">
        <f t="shared" si="814"/>
        <v>3.1587839195303946E-2</v>
      </c>
      <c r="BB348">
        <f t="shared" si="814"/>
        <v>3.1587839195303946E-2</v>
      </c>
      <c r="BC348">
        <f t="shared" si="814"/>
        <v>3.1587839195303946E-2</v>
      </c>
      <c r="BD348">
        <f t="shared" si="814"/>
        <v>3.1587839195303946E-2</v>
      </c>
      <c r="BE348">
        <f t="shared" si="814"/>
        <v>3.1587839195303946E-2</v>
      </c>
      <c r="BF348">
        <f t="shared" si="814"/>
        <v>3.1587839195303946E-2</v>
      </c>
      <c r="BG348">
        <f t="shared" si="814"/>
        <v>3.1587839195303946E-2</v>
      </c>
      <c r="BH348">
        <f t="shared" si="814"/>
        <v>3.1587839195303946E-2</v>
      </c>
      <c r="BK348">
        <f t="shared" ref="BK348:BK353" si="815">K348</f>
        <v>0.10124307434392291</v>
      </c>
      <c r="BL348">
        <f t="shared" si="674"/>
        <v>7.8969597988259865E-2</v>
      </c>
      <c r="BM348">
        <f t="shared" si="675"/>
        <v>3.1587839195303946E-2</v>
      </c>
      <c r="BN348">
        <f t="shared" si="763"/>
        <v>0.22</v>
      </c>
      <c r="BO348">
        <f t="shared" si="764"/>
        <v>0.6</v>
      </c>
      <c r="BP348" t="str">
        <f t="shared" si="670"/>
        <v>-BUS-Total</v>
      </c>
    </row>
    <row r="349" spans="1:68" hidden="1" x14ac:dyDescent="0.25">
      <c r="A349" t="str">
        <f t="shared" si="668"/>
        <v>passenger-BUS-LPG</v>
      </c>
      <c r="B349" s="1">
        <v>315</v>
      </c>
      <c r="C349" t="s">
        <v>23</v>
      </c>
      <c r="D349" t="s">
        <v>27</v>
      </c>
      <c r="E349" t="s">
        <v>34</v>
      </c>
      <c r="F349" t="s">
        <v>48</v>
      </c>
      <c r="G349">
        <v>7.5734583098942182E-2</v>
      </c>
      <c r="H349">
        <v>7.7165504900294613E-2</v>
      </c>
      <c r="I349">
        <v>7.8591000001969086E-2</v>
      </c>
      <c r="J349">
        <v>8.0011099216270989E-2</v>
      </c>
      <c r="K349">
        <v>8.1444626174109969E-2</v>
      </c>
      <c r="L349">
        <f t="shared" si="811"/>
        <v>8.0011959394393012E-2</v>
      </c>
      <c r="M349">
        <f t="shared" si="811"/>
        <v>7.8604494204984984E-2</v>
      </c>
      <c r="N349">
        <f t="shared" si="812"/>
        <v>7.7221787292644409E-2</v>
      </c>
      <c r="O349">
        <f t="shared" si="812"/>
        <v>7.5863403142313449E-2</v>
      </c>
      <c r="P349">
        <f t="shared" si="812"/>
        <v>7.4528913899942581E-2</v>
      </c>
      <c r="Q349">
        <f t="shared" si="812"/>
        <v>7.3217899237728118E-2</v>
      </c>
      <c r="R349">
        <f t="shared" si="812"/>
        <v>7.1929946221720512E-2</v>
      </c>
      <c r="S349">
        <f t="shared" si="812"/>
        <v>7.0664649181761297E-2</v>
      </c>
      <c r="T349">
        <f t="shared" si="812"/>
        <v>6.9421609583708049E-2</v>
      </c>
      <c r="U349">
        <f t="shared" si="812"/>
        <v>6.8200435903906995E-2</v>
      </c>
      <c r="V349">
        <f t="shared" si="812"/>
        <v>6.7000743505873706E-2</v>
      </c>
      <c r="W349">
        <f t="shared" si="812"/>
        <v>6.5822154519143042E-2</v>
      </c>
      <c r="X349">
        <f t="shared" si="812"/>
        <v>6.4664297720250272E-2</v>
      </c>
      <c r="Y349">
        <f t="shared" si="812"/>
        <v>6.3526808415805783E-2</v>
      </c>
      <c r="Z349">
        <f t="shared" si="813"/>
        <v>5.9762355006697791E-2</v>
      </c>
      <c r="AA349">
        <f t="shared" si="813"/>
        <v>5.6220974498979552E-2</v>
      </c>
      <c r="AB349">
        <f t="shared" si="813"/>
        <v>5.2889448102583413E-2</v>
      </c>
      <c r="AC349">
        <f t="shared" si="813"/>
        <v>4.9755340342715636E-2</v>
      </c>
      <c r="AD349">
        <f t="shared" si="813"/>
        <v>4.6806952642384339E-2</v>
      </c>
      <c r="AE349">
        <f t="shared" si="813"/>
        <v>4.403327965552073E-2</v>
      </c>
      <c r="AF349">
        <f t="shared" si="813"/>
        <v>4.1423968187699715E-2</v>
      </c>
      <c r="AG349">
        <f t="shared" si="813"/>
        <v>3.8969278551124663E-2</v>
      </c>
      <c r="AH349">
        <f t="shared" si="813"/>
        <v>3.6660048209627441E-2</v>
      </c>
      <c r="AI349">
        <f t="shared" si="813"/>
        <v>3.4487657577982563E-2</v>
      </c>
      <c r="AJ349">
        <f t="shared" si="813"/>
        <v>3.2443997847875855E-2</v>
      </c>
      <c r="AK349">
        <f t="shared" si="813"/>
        <v>3.052144072043262E-2</v>
      </c>
      <c r="AL349">
        <f t="shared" si="813"/>
        <v>2.8712809932326895E-2</v>
      </c>
      <c r="AM349">
        <f t="shared" si="813"/>
        <v>2.7011354469188516E-2</v>
      </c>
      <c r="AN349">
        <f t="shared" si="813"/>
        <v>2.5410723366322316E-2</v>
      </c>
      <c r="AO349">
        <f t="shared" ref="AO349:BH349" si="816">AN349</f>
        <v>2.5410723366322316E-2</v>
      </c>
      <c r="AP349">
        <f t="shared" si="816"/>
        <v>2.5410723366322316E-2</v>
      </c>
      <c r="AQ349">
        <f t="shared" si="816"/>
        <v>2.5410723366322316E-2</v>
      </c>
      <c r="AR349">
        <f t="shared" si="816"/>
        <v>2.5410723366322316E-2</v>
      </c>
      <c r="AS349">
        <f t="shared" si="816"/>
        <v>2.5410723366322316E-2</v>
      </c>
      <c r="AT349">
        <f t="shared" si="816"/>
        <v>2.5410723366322316E-2</v>
      </c>
      <c r="AU349">
        <f t="shared" si="816"/>
        <v>2.5410723366322316E-2</v>
      </c>
      <c r="AV349">
        <f t="shared" si="816"/>
        <v>2.5410723366322316E-2</v>
      </c>
      <c r="AW349">
        <f t="shared" si="816"/>
        <v>2.5410723366322316E-2</v>
      </c>
      <c r="AX349">
        <f t="shared" si="816"/>
        <v>2.5410723366322316E-2</v>
      </c>
      <c r="AY349">
        <f t="shared" si="816"/>
        <v>2.5410723366322316E-2</v>
      </c>
      <c r="AZ349">
        <f t="shared" si="816"/>
        <v>2.5410723366322316E-2</v>
      </c>
      <c r="BA349">
        <f t="shared" si="816"/>
        <v>2.5410723366322316E-2</v>
      </c>
      <c r="BB349">
        <f t="shared" si="816"/>
        <v>2.5410723366322316E-2</v>
      </c>
      <c r="BC349">
        <f t="shared" si="816"/>
        <v>2.5410723366322316E-2</v>
      </c>
      <c r="BD349">
        <f t="shared" si="816"/>
        <v>2.5410723366322316E-2</v>
      </c>
      <c r="BE349">
        <f t="shared" si="816"/>
        <v>2.5410723366322316E-2</v>
      </c>
      <c r="BF349">
        <f t="shared" si="816"/>
        <v>2.5410723366322316E-2</v>
      </c>
      <c r="BG349">
        <f t="shared" si="816"/>
        <v>2.5410723366322316E-2</v>
      </c>
      <c r="BH349">
        <f t="shared" si="816"/>
        <v>2.5410723366322316E-2</v>
      </c>
      <c r="BK349">
        <f t="shared" si="815"/>
        <v>8.1444626174109969E-2</v>
      </c>
      <c r="BL349">
        <f t="shared" si="674"/>
        <v>6.3526808415805783E-2</v>
      </c>
      <c r="BM349">
        <f t="shared" si="675"/>
        <v>2.5410723366322316E-2</v>
      </c>
      <c r="BN349">
        <f t="shared" si="763"/>
        <v>0.22</v>
      </c>
      <c r="BO349">
        <f t="shared" si="764"/>
        <v>0.6</v>
      </c>
      <c r="BP349" t="str">
        <f t="shared" si="670"/>
        <v>-BUS-Total</v>
      </c>
    </row>
    <row r="350" spans="1:68" hidden="1" x14ac:dyDescent="0.25">
      <c r="A350" t="str">
        <f t="shared" si="668"/>
        <v>passenger-BUS-PHEVD</v>
      </c>
      <c r="B350" s="1">
        <v>316</v>
      </c>
      <c r="C350" t="s">
        <v>23</v>
      </c>
      <c r="D350" t="s">
        <v>27</v>
      </c>
      <c r="E350" t="s">
        <v>34</v>
      </c>
      <c r="F350" t="s">
        <v>37</v>
      </c>
      <c r="G350">
        <v>0</v>
      </c>
      <c r="H350">
        <v>0</v>
      </c>
      <c r="I350">
        <v>0</v>
      </c>
      <c r="J350">
        <v>0</v>
      </c>
      <c r="K350">
        <v>0</v>
      </c>
      <c r="L350" t="e">
        <f t="shared" si="811"/>
        <v>#DIV/0!</v>
      </c>
      <c r="M350" t="e">
        <f t="shared" si="811"/>
        <v>#DIV/0!</v>
      </c>
      <c r="N350" t="e">
        <f t="shared" si="812"/>
        <v>#DIV/0!</v>
      </c>
      <c r="O350" t="e">
        <f t="shared" si="812"/>
        <v>#DIV/0!</v>
      </c>
      <c r="P350" t="e">
        <f t="shared" si="812"/>
        <v>#DIV/0!</v>
      </c>
      <c r="Q350" t="e">
        <f t="shared" si="812"/>
        <v>#DIV/0!</v>
      </c>
      <c r="R350" t="e">
        <f t="shared" si="812"/>
        <v>#DIV/0!</v>
      </c>
      <c r="S350" t="e">
        <f t="shared" si="812"/>
        <v>#DIV/0!</v>
      </c>
      <c r="T350" t="e">
        <f t="shared" si="812"/>
        <v>#DIV/0!</v>
      </c>
      <c r="U350" t="e">
        <f t="shared" si="812"/>
        <v>#DIV/0!</v>
      </c>
      <c r="V350" t="e">
        <f t="shared" si="812"/>
        <v>#DIV/0!</v>
      </c>
      <c r="W350" t="e">
        <f t="shared" si="812"/>
        <v>#DIV/0!</v>
      </c>
      <c r="X350" t="e">
        <f t="shared" si="812"/>
        <v>#DIV/0!</v>
      </c>
      <c r="Y350" t="e">
        <f t="shared" si="812"/>
        <v>#DIV/0!</v>
      </c>
      <c r="Z350" t="e">
        <f t="shared" si="813"/>
        <v>#DIV/0!</v>
      </c>
      <c r="AA350" t="e">
        <f t="shared" si="813"/>
        <v>#DIV/0!</v>
      </c>
      <c r="AB350" t="e">
        <f t="shared" si="813"/>
        <v>#DIV/0!</v>
      </c>
      <c r="AC350" t="e">
        <f t="shared" si="813"/>
        <v>#DIV/0!</v>
      </c>
      <c r="AD350" t="e">
        <f t="shared" si="813"/>
        <v>#DIV/0!</v>
      </c>
      <c r="AE350" t="e">
        <f t="shared" si="813"/>
        <v>#DIV/0!</v>
      </c>
      <c r="AF350" t="e">
        <f t="shared" si="813"/>
        <v>#DIV/0!</v>
      </c>
      <c r="AG350" t="e">
        <f t="shared" si="813"/>
        <v>#DIV/0!</v>
      </c>
      <c r="AH350" t="e">
        <f t="shared" si="813"/>
        <v>#DIV/0!</v>
      </c>
      <c r="AI350" t="e">
        <f t="shared" si="813"/>
        <v>#DIV/0!</v>
      </c>
      <c r="AJ350" t="e">
        <f t="shared" si="813"/>
        <v>#DIV/0!</v>
      </c>
      <c r="AK350" t="e">
        <f t="shared" si="813"/>
        <v>#DIV/0!</v>
      </c>
      <c r="AL350" t="e">
        <f t="shared" si="813"/>
        <v>#DIV/0!</v>
      </c>
      <c r="AM350" t="e">
        <f t="shared" si="813"/>
        <v>#DIV/0!</v>
      </c>
      <c r="AN350" t="e">
        <f t="shared" si="813"/>
        <v>#DIV/0!</v>
      </c>
      <c r="AO350" t="e">
        <f t="shared" ref="AO350:BH350" si="817">AN350</f>
        <v>#DIV/0!</v>
      </c>
      <c r="AP350" t="e">
        <f t="shared" si="817"/>
        <v>#DIV/0!</v>
      </c>
      <c r="AQ350" t="e">
        <f t="shared" si="817"/>
        <v>#DIV/0!</v>
      </c>
      <c r="AR350" t="e">
        <f t="shared" si="817"/>
        <v>#DIV/0!</v>
      </c>
      <c r="AS350" t="e">
        <f t="shared" si="817"/>
        <v>#DIV/0!</v>
      </c>
      <c r="AT350" t="e">
        <f t="shared" si="817"/>
        <v>#DIV/0!</v>
      </c>
      <c r="AU350" t="e">
        <f t="shared" si="817"/>
        <v>#DIV/0!</v>
      </c>
      <c r="AV350" t="e">
        <f t="shared" si="817"/>
        <v>#DIV/0!</v>
      </c>
      <c r="AW350" t="e">
        <f t="shared" si="817"/>
        <v>#DIV/0!</v>
      </c>
      <c r="AX350" t="e">
        <f t="shared" si="817"/>
        <v>#DIV/0!</v>
      </c>
      <c r="AY350" t="e">
        <f t="shared" si="817"/>
        <v>#DIV/0!</v>
      </c>
      <c r="AZ350" t="e">
        <f t="shared" si="817"/>
        <v>#DIV/0!</v>
      </c>
      <c r="BA350" t="e">
        <f t="shared" si="817"/>
        <v>#DIV/0!</v>
      </c>
      <c r="BB350" t="e">
        <f t="shared" si="817"/>
        <v>#DIV/0!</v>
      </c>
      <c r="BC350" t="e">
        <f t="shared" si="817"/>
        <v>#DIV/0!</v>
      </c>
      <c r="BD350" t="e">
        <f t="shared" si="817"/>
        <v>#DIV/0!</v>
      </c>
      <c r="BE350" t="e">
        <f t="shared" si="817"/>
        <v>#DIV/0!</v>
      </c>
      <c r="BF350" t="e">
        <f t="shared" si="817"/>
        <v>#DIV/0!</v>
      </c>
      <c r="BG350" t="e">
        <f t="shared" si="817"/>
        <v>#DIV/0!</v>
      </c>
      <c r="BH350" t="e">
        <f t="shared" si="817"/>
        <v>#DIV/0!</v>
      </c>
      <c r="BK350">
        <f t="shared" si="815"/>
        <v>0</v>
      </c>
      <c r="BL350">
        <f t="shared" si="674"/>
        <v>0</v>
      </c>
      <c r="BM350">
        <f t="shared" si="675"/>
        <v>0</v>
      </c>
      <c r="BN350">
        <f t="shared" si="763"/>
        <v>0.22</v>
      </c>
      <c r="BO350">
        <f t="shared" si="764"/>
        <v>0.6</v>
      </c>
      <c r="BP350" t="str">
        <f t="shared" si="670"/>
        <v>-BUS-Total</v>
      </c>
    </row>
    <row r="351" spans="1:68" hidden="1" x14ac:dyDescent="0.25">
      <c r="A351" t="str">
        <f t="shared" si="668"/>
        <v>passenger-LT-BEV</v>
      </c>
      <c r="B351" s="1">
        <v>317</v>
      </c>
      <c r="C351" t="s">
        <v>23</v>
      </c>
      <c r="D351" t="s">
        <v>27</v>
      </c>
      <c r="E351" t="s">
        <v>33</v>
      </c>
      <c r="F351" t="s">
        <v>29</v>
      </c>
      <c r="G351">
        <v>6.2120027162927509E-4</v>
      </c>
      <c r="H351">
        <f>IF(G351=0,0.0000001,$G351)*((INDEX($N$7:$N$29,MATCH($A351,$H$7:$H$29,0))/($G351+0.00001))^((H$33-$G$33)/($Y$33-$G$33)))</f>
        <v>7.8223418832595914E-4</v>
      </c>
      <c r="I351">
        <f>IF(H351=0,0.0000001,$G351)*((INDEX($N$7:$N$29,MATCH($A351,$H$7:$H$29,0))/($G351+0.00001))^((I$33-$G$33)/($Y$33-$G$33)))</f>
        <v>9.8501297139023318E-4</v>
      </c>
      <c r="J351">
        <f>IF(I351=0,0.0000001,$G351)*((INDEX($N$7:$N$29,MATCH($A351,$H$7:$H$29,0))/($G351+0.00001))^((J$33-$G$33)/($Y$33-$G$33)))</f>
        <v>1.2403581539735897E-3</v>
      </c>
      <c r="K351">
        <f>IF(J351=0,0.0000001,$G351)*((INDEX($N$7:$N$29,MATCH($A351,$H$7:$H$29,0))/($G351+0.00001))^((K$33-$G$33)/($Y$33-$G$33)))</f>
        <v>1.5618965382327619E-3</v>
      </c>
      <c r="L351">
        <f>IF(K351=0,0.0000001,K351)*((INDEX($L$7:$L$29,MATCH($A351,$H$7:$H$28,0))/IF(K351=0,0.0000001,K351))^((L$33-$K$33)/($Y$33-$K$33)))</f>
        <v>2.102214855511405E-3</v>
      </c>
      <c r="M351">
        <f t="shared" ref="M351:Y351" si="818">IF(L351=0,0.0000001,L351)*((INDEX($L$7:$L$29,MATCH($A351,$H$7:$H$28,0))/IF(L351=0,0.0000001,L351))^((M$33-$K$33)/($Y$33-$K$33)))</f>
        <v>3.650015071934163E-3</v>
      </c>
      <c r="N351">
        <f t="shared" si="818"/>
        <v>7.419495469431896E-3</v>
      </c>
      <c r="O351">
        <f t="shared" si="818"/>
        <v>1.5599998365026098E-2</v>
      </c>
      <c r="P351">
        <f t="shared" si="818"/>
        <v>3.0289656998928879E-2</v>
      </c>
      <c r="Q351">
        <f t="shared" si="818"/>
        <v>5.0535524148558185E-2</v>
      </c>
      <c r="R351">
        <f t="shared" si="818"/>
        <v>7.1088342327387394E-2</v>
      </c>
      <c r="S351">
        <f t="shared" si="818"/>
        <v>8.6394286661330519E-2</v>
      </c>
      <c r="T351">
        <f t="shared" si="818"/>
        <v>9.4910897385018178E-2</v>
      </c>
      <c r="U351">
        <f t="shared" si="818"/>
        <v>9.851874705313507E-2</v>
      </c>
      <c r="V351">
        <f t="shared" si="818"/>
        <v>9.9680725115997057E-2</v>
      </c>
      <c r="W351">
        <f t="shared" si="818"/>
        <v>9.9954326768579682E-2</v>
      </c>
      <c r="X351">
        <f t="shared" si="818"/>
        <v>9.9996736934323593E-2</v>
      </c>
      <c r="Y351">
        <f t="shared" si="818"/>
        <v>0.1</v>
      </c>
      <c r="Z351">
        <f>IF(Y351=0,0.0000001,$Y351)*((INDEX($M$7:$M$29,MATCH($A351,$H$7:$H$28,0))/IF(Y351=0,0.0000001,$Y351))^((Z$33-$Y$33)/($AN$33-$Y$33)))</f>
        <v>0.11132635768448035</v>
      </c>
      <c r="AA351">
        <f t="shared" ref="AA351:AN351" si="819">IF(Z351=0,0.0000001,$Y351)*((INDEX($M$7:$M$29,MATCH($A351,$H$7:$H$28,0))/IF(Z351=0,0.0000001,$Y351))^((AA$33-$Y$33)/($AN$33-$Y$33)))</f>
        <v>0.12393557915292855</v>
      </c>
      <c r="AB351">
        <f t="shared" si="819"/>
        <v>0.13797296614612151</v>
      </c>
      <c r="AC351">
        <f t="shared" si="819"/>
        <v>0.15360027779971819</v>
      </c>
      <c r="AD351">
        <f t="shared" si="819"/>
        <v>0.1709975946676697</v>
      </c>
      <c r="AE351">
        <f t="shared" si="819"/>
        <v>0.19036539387158788</v>
      </c>
      <c r="AF351">
        <f t="shared" si="819"/>
        <v>0.21192685928895372</v>
      </c>
      <c r="AG351">
        <f t="shared" si="819"/>
        <v>0.23593045340150598</v>
      </c>
      <c r="AH351">
        <f t="shared" si="819"/>
        <v>0.26265278044037671</v>
      </c>
      <c r="AI351">
        <f t="shared" si="819"/>
        <v>0.29240177382128657</v>
      </c>
      <c r="AJ351">
        <f t="shared" si="819"/>
        <v>0.32552024460005069</v>
      </c>
      <c r="AK351">
        <f t="shared" si="819"/>
        <v>0.36238983183884782</v>
      </c>
      <c r="AL351">
        <f t="shared" si="819"/>
        <v>0.4034354004051024</v>
      </c>
      <c r="AM351">
        <f t="shared" si="819"/>
        <v>0.44912993688079983</v>
      </c>
      <c r="AN351">
        <f t="shared" si="819"/>
        <v>0.5</v>
      </c>
      <c r="AO351">
        <f t="shared" ref="AO351:BH351" si="820">AN351</f>
        <v>0.5</v>
      </c>
      <c r="AP351">
        <f t="shared" si="820"/>
        <v>0.5</v>
      </c>
      <c r="AQ351">
        <f t="shared" si="820"/>
        <v>0.5</v>
      </c>
      <c r="AR351">
        <f t="shared" si="820"/>
        <v>0.5</v>
      </c>
      <c r="AS351">
        <f t="shared" si="820"/>
        <v>0.5</v>
      </c>
      <c r="AT351">
        <f t="shared" si="820"/>
        <v>0.5</v>
      </c>
      <c r="AU351">
        <f t="shared" si="820"/>
        <v>0.5</v>
      </c>
      <c r="AV351">
        <f t="shared" si="820"/>
        <v>0.5</v>
      </c>
      <c r="AW351">
        <f t="shared" si="820"/>
        <v>0.5</v>
      </c>
      <c r="AX351">
        <f t="shared" si="820"/>
        <v>0.5</v>
      </c>
      <c r="AY351">
        <f t="shared" si="820"/>
        <v>0.5</v>
      </c>
      <c r="AZ351">
        <f t="shared" si="820"/>
        <v>0.5</v>
      </c>
      <c r="BA351">
        <f t="shared" si="820"/>
        <v>0.5</v>
      </c>
      <c r="BB351">
        <f t="shared" si="820"/>
        <v>0.5</v>
      </c>
      <c r="BC351">
        <f t="shared" si="820"/>
        <v>0.5</v>
      </c>
      <c r="BD351">
        <f t="shared" si="820"/>
        <v>0.5</v>
      </c>
      <c r="BE351">
        <f t="shared" si="820"/>
        <v>0.5</v>
      </c>
      <c r="BF351">
        <f t="shared" si="820"/>
        <v>0.5</v>
      </c>
      <c r="BG351">
        <f t="shared" si="820"/>
        <v>0.5</v>
      </c>
      <c r="BH351">
        <f t="shared" si="820"/>
        <v>0.5</v>
      </c>
      <c r="BK351">
        <f t="shared" si="815"/>
        <v>1.5618965382327619E-3</v>
      </c>
      <c r="BL351">
        <f t="shared" si="674"/>
        <v>1.3900879190271581E-3</v>
      </c>
      <c r="BM351">
        <f t="shared" si="675"/>
        <v>6.1163868437194948E-4</v>
      </c>
      <c r="BN351">
        <f t="shared" si="763"/>
        <v>0.11</v>
      </c>
      <c r="BO351">
        <f t="shared" si="764"/>
        <v>0.56000000000000005</v>
      </c>
      <c r="BP351" t="str">
        <f t="shared" si="670"/>
        <v>-LT-Total</v>
      </c>
    </row>
    <row r="352" spans="1:68" x14ac:dyDescent="0.25">
      <c r="A352" t="str">
        <f t="shared" si="668"/>
        <v>passenger-LT-CNG</v>
      </c>
      <c r="B352" s="1">
        <v>318</v>
      </c>
      <c r="C352" t="s">
        <v>23</v>
      </c>
      <c r="D352" t="s">
        <v>27</v>
      </c>
      <c r="E352" t="s">
        <v>33</v>
      </c>
      <c r="F352" t="s">
        <v>45</v>
      </c>
      <c r="G352">
        <v>5.3404825735999473E-2</v>
      </c>
      <c r="H352">
        <v>5.3437280964662673E-2</v>
      </c>
      <c r="I352">
        <v>5.3469740492178772E-2</v>
      </c>
      <c r="J352">
        <v>5.3502204319401968E-2</v>
      </c>
      <c r="K352">
        <f t="shared" ref="K352:O352" si="821">J352-0.01</f>
        <v>4.3502204319401966E-2</v>
      </c>
      <c r="L352">
        <f t="shared" si="821"/>
        <v>3.3502204319401964E-2</v>
      </c>
      <c r="M352">
        <f t="shared" si="821"/>
        <v>2.3502204319401962E-2</v>
      </c>
      <c r="N352">
        <f t="shared" si="821"/>
        <v>1.3502204319401962E-2</v>
      </c>
      <c r="O352">
        <f t="shared" si="821"/>
        <v>3.5022043194019616E-3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f t="shared" ref="AO352:BH352" si="822">AN352</f>
        <v>0</v>
      </c>
      <c r="AP352">
        <f t="shared" si="822"/>
        <v>0</v>
      </c>
      <c r="AQ352">
        <f t="shared" si="822"/>
        <v>0</v>
      </c>
      <c r="AR352">
        <f t="shared" si="822"/>
        <v>0</v>
      </c>
      <c r="AS352">
        <f t="shared" si="822"/>
        <v>0</v>
      </c>
      <c r="AT352">
        <f t="shared" si="822"/>
        <v>0</v>
      </c>
      <c r="AU352">
        <f t="shared" si="822"/>
        <v>0</v>
      </c>
      <c r="AV352">
        <f t="shared" si="822"/>
        <v>0</v>
      </c>
      <c r="AW352">
        <f t="shared" si="822"/>
        <v>0</v>
      </c>
      <c r="AX352">
        <f t="shared" si="822"/>
        <v>0</v>
      </c>
      <c r="AY352">
        <f t="shared" si="822"/>
        <v>0</v>
      </c>
      <c r="AZ352">
        <f t="shared" si="822"/>
        <v>0</v>
      </c>
      <c r="BA352">
        <f t="shared" si="822"/>
        <v>0</v>
      </c>
      <c r="BB352">
        <f t="shared" si="822"/>
        <v>0</v>
      </c>
      <c r="BC352">
        <f t="shared" si="822"/>
        <v>0</v>
      </c>
      <c r="BD352">
        <f t="shared" si="822"/>
        <v>0</v>
      </c>
      <c r="BE352">
        <f t="shared" si="822"/>
        <v>0</v>
      </c>
      <c r="BF352">
        <f t="shared" si="822"/>
        <v>0</v>
      </c>
      <c r="BG352">
        <f t="shared" si="822"/>
        <v>0</v>
      </c>
      <c r="BH352">
        <f t="shared" si="822"/>
        <v>0</v>
      </c>
      <c r="BK352">
        <f t="shared" si="815"/>
        <v>4.3502204319401966E-2</v>
      </c>
      <c r="BL352">
        <f t="shared" si="674"/>
        <v>3.8716961844267747E-2</v>
      </c>
      <c r="BM352">
        <f t="shared" si="675"/>
        <v>1.7035463211477808E-2</v>
      </c>
      <c r="BN352">
        <f t="shared" si="763"/>
        <v>0.11</v>
      </c>
      <c r="BO352">
        <f t="shared" si="764"/>
        <v>0.56000000000000005</v>
      </c>
      <c r="BP352" t="str">
        <f t="shared" si="670"/>
        <v>-LT-Total</v>
      </c>
    </row>
    <row r="353" spans="1:68" hidden="1" x14ac:dyDescent="0.25">
      <c r="A353" t="str">
        <f t="shared" si="668"/>
        <v>passenger-LT-D</v>
      </c>
      <c r="B353" s="1">
        <v>319</v>
      </c>
      <c r="C353" t="s">
        <v>23</v>
      </c>
      <c r="D353" t="s">
        <v>27</v>
      </c>
      <c r="E353" t="s">
        <v>33</v>
      </c>
      <c r="F353" t="s">
        <v>46</v>
      </c>
      <c r="G353">
        <v>0.57056576101532841</v>
      </c>
      <c r="H353">
        <v>0.56977520944564564</v>
      </c>
      <c r="I353">
        <v>0.56898455316356122</v>
      </c>
      <c r="J353">
        <v>0.56819379214826948</v>
      </c>
      <c r="K353">
        <v>0.56738800026566405</v>
      </c>
      <c r="L353">
        <f t="shared" ref="L353:M353" si="823">($K353*(($BL353/($K353))^((L$33-$K$33)/($BL$33-$K$33))))</f>
        <v>0.56268475275880536</v>
      </c>
      <c r="M353">
        <f t="shared" si="823"/>
        <v>0.55802049186622182</v>
      </c>
      <c r="N353">
        <f t="shared" ref="N353:Y353" si="824">($K353*(($BL353/($K353))^((N$33-$K$33)/($BL$33-$K$33))))</f>
        <v>0.55339489441629863</v>
      </c>
      <c r="O353">
        <f t="shared" si="824"/>
        <v>0.54880763991628612</v>
      </c>
      <c r="P353">
        <f t="shared" si="824"/>
        <v>0.54425841053009405</v>
      </c>
      <c r="Q353">
        <f t="shared" si="824"/>
        <v>0.53974689105627005</v>
      </c>
      <c r="R353">
        <f t="shared" si="824"/>
        <v>0.53527276890616016</v>
      </c>
      <c r="S353">
        <f t="shared" si="824"/>
        <v>0.53083573408225049</v>
      </c>
      <c r="T353">
        <f t="shared" si="824"/>
        <v>0.5264354791566882</v>
      </c>
      <c r="U353">
        <f t="shared" si="824"/>
        <v>0.52207169924998176</v>
      </c>
      <c r="V353">
        <f t="shared" si="824"/>
        <v>0.5177440920098757</v>
      </c>
      <c r="W353">
        <f t="shared" si="824"/>
        <v>0.51345235759040242</v>
      </c>
      <c r="X353">
        <f t="shared" si="824"/>
        <v>0.50919619863110632</v>
      </c>
      <c r="Y353">
        <f t="shared" si="824"/>
        <v>0.50497532023644098</v>
      </c>
      <c r="Z353">
        <f t="shared" ref="Z353:AN353" si="825">($Y353*(($BM353/($Y353))^((Z$33-$Y$33)/($BM$33-$Y$33))))</f>
        <v>0.47807973129672249</v>
      </c>
      <c r="AA353">
        <f t="shared" si="825"/>
        <v>0.45261663356088228</v>
      </c>
      <c r="AB353">
        <f t="shared" si="825"/>
        <v>0.42850973083574945</v>
      </c>
      <c r="AC353">
        <f t="shared" si="825"/>
        <v>0.40568679055456613</v>
      </c>
      <c r="AD353">
        <f t="shared" si="825"/>
        <v>0.38407942734338901</v>
      </c>
      <c r="AE353">
        <f t="shared" si="825"/>
        <v>0.36362289811500309</v>
      </c>
      <c r="AF353">
        <f t="shared" si="825"/>
        <v>0.34425590807637885</v>
      </c>
      <c r="AG353">
        <f t="shared" si="825"/>
        <v>0.32592042706840302</v>
      </c>
      <c r="AH353">
        <f t="shared" si="825"/>
        <v>0.30856151568757573</v>
      </c>
      <c r="AI353">
        <f t="shared" si="825"/>
        <v>0.29212716066867345</v>
      </c>
      <c r="AJ353">
        <f t="shared" si="825"/>
        <v>0.27656811903512801</v>
      </c>
      <c r="AK353">
        <f t="shared" si="825"/>
        <v>0.26183777055014246</v>
      </c>
      <c r="AL353">
        <f t="shared" si="825"/>
        <v>0.24789197802643734</v>
      </c>
      <c r="AM353">
        <f t="shared" si="825"/>
        <v>0.23468895507606613</v>
      </c>
      <c r="AN353">
        <f t="shared" si="825"/>
        <v>0.22218914090403399</v>
      </c>
      <c r="AO353">
        <f t="shared" ref="AO353:BH353" si="826">AN353</f>
        <v>0.22218914090403399</v>
      </c>
      <c r="AP353">
        <f t="shared" si="826"/>
        <v>0.22218914090403399</v>
      </c>
      <c r="AQ353">
        <f t="shared" si="826"/>
        <v>0.22218914090403399</v>
      </c>
      <c r="AR353">
        <f t="shared" si="826"/>
        <v>0.22218914090403399</v>
      </c>
      <c r="AS353">
        <f t="shared" si="826"/>
        <v>0.22218914090403399</v>
      </c>
      <c r="AT353">
        <f t="shared" si="826"/>
        <v>0.22218914090403399</v>
      </c>
      <c r="AU353">
        <f t="shared" si="826"/>
        <v>0.22218914090403399</v>
      </c>
      <c r="AV353">
        <f t="shared" si="826"/>
        <v>0.22218914090403399</v>
      </c>
      <c r="AW353">
        <f t="shared" si="826"/>
        <v>0.22218914090403399</v>
      </c>
      <c r="AX353">
        <f t="shared" si="826"/>
        <v>0.22218914090403399</v>
      </c>
      <c r="AY353">
        <f t="shared" si="826"/>
        <v>0.22218914090403399</v>
      </c>
      <c r="AZ353">
        <f t="shared" si="826"/>
        <v>0.22218914090403399</v>
      </c>
      <c r="BA353">
        <f t="shared" si="826"/>
        <v>0.22218914090403399</v>
      </c>
      <c r="BB353">
        <f t="shared" si="826"/>
        <v>0.22218914090403399</v>
      </c>
      <c r="BC353">
        <f t="shared" si="826"/>
        <v>0.22218914090403399</v>
      </c>
      <c r="BD353">
        <f t="shared" si="826"/>
        <v>0.22218914090403399</v>
      </c>
      <c r="BE353">
        <f t="shared" si="826"/>
        <v>0.22218914090403399</v>
      </c>
      <c r="BF353">
        <f t="shared" si="826"/>
        <v>0.22218914090403399</v>
      </c>
      <c r="BG353">
        <f t="shared" si="826"/>
        <v>0.22218914090403399</v>
      </c>
      <c r="BH353">
        <f t="shared" si="826"/>
        <v>0.22218914090403399</v>
      </c>
      <c r="BK353">
        <f t="shared" si="815"/>
        <v>0.56738800026566405</v>
      </c>
      <c r="BL353">
        <f t="shared" si="674"/>
        <v>0.50497532023644098</v>
      </c>
      <c r="BM353">
        <f t="shared" si="675"/>
        <v>0.22218914090403399</v>
      </c>
      <c r="BN353">
        <f t="shared" si="763"/>
        <v>0.11</v>
      </c>
      <c r="BO353">
        <f t="shared" si="764"/>
        <v>0.56000000000000005</v>
      </c>
      <c r="BP353" t="str">
        <f t="shared" si="670"/>
        <v>-LT-Total</v>
      </c>
    </row>
    <row r="354" spans="1:68" hidden="1" x14ac:dyDescent="0.25">
      <c r="A354" t="str">
        <f t="shared" ref="A354:A417" si="827">D354&amp;"-"&amp;E354&amp;"-"&amp;F354</f>
        <v>passenger-LT-FCEV</v>
      </c>
      <c r="B354" s="1">
        <v>320</v>
      </c>
      <c r="C354" t="s">
        <v>23</v>
      </c>
      <c r="D354" t="s">
        <v>27</v>
      </c>
      <c r="E354" t="s">
        <v>33</v>
      </c>
      <c r="F354" t="s">
        <v>30</v>
      </c>
      <c r="G354">
        <v>0</v>
      </c>
      <c r="H354">
        <f>IF(G354=0,0.0000001,$G354)*((INDEX($N$7:$N$29,MATCH($A354,$H$7:$H$29,0))/($G354+0.00001))^((H$33-$G$33)/($Y$33-$G$33)))</f>
        <v>1.2915496650148837E-7</v>
      </c>
      <c r="I354">
        <f>IF(H354=0,0.0000001,$G354)*((INDEX($N$7:$N$29,MATCH($A354,$H$7:$H$29,0))/($G354+0.00001))^((I$33-$G$33)/($Y$33-$G$33)))</f>
        <v>0</v>
      </c>
      <c r="J354">
        <f>IF(I354=0,0.0000001,$G354)*((INDEX($N$7:$N$29,MATCH($A354,$H$7:$H$29,0))/($G354+0.00001))^((J$33-$G$33)/($Y$33-$G$33)))</f>
        <v>2.1544346900318838E-7</v>
      </c>
      <c r="K354">
        <f>IF(J354=0,0.0000001,$G354)*((INDEX($N$7:$N$29,MATCH($A354,$H$7:$H$29,0))/($G354+0.00001))^((K$33-$G$33)/($Y$33-$G$33)))</f>
        <v>0</v>
      </c>
      <c r="L354">
        <f>IF(K354=0,0.0000001,K354)*((INDEX($L$7:$L$29,MATCH($A354,$H$7:$H$28,0))/IF(K354=0,0.0000001,K354))^((L$33-$K$33)/($Y$33-$K$33)))</f>
        <v>2.2758459260747883E-7</v>
      </c>
      <c r="M354">
        <f t="shared" ref="M354:Y354" si="828">IF(L354=0,0.0000001,L354)*((INDEX($L$7:$L$29,MATCH($A354,$H$7:$H$28,0))/IF(L354=0,0.0000001,L354))^((M$33-$K$33)/($Y$33-$K$33)))</f>
        <v>1.048113134154686E-6</v>
      </c>
      <c r="N354">
        <f t="shared" si="828"/>
        <v>7.4675449000926052E-6</v>
      </c>
      <c r="O354">
        <f t="shared" si="828"/>
        <v>5.8419199520927467E-5</v>
      </c>
      <c r="P354">
        <f t="shared" si="828"/>
        <v>3.6661844873787794E-4</v>
      </c>
      <c r="Q354">
        <f t="shared" si="828"/>
        <v>1.5119973757896918E-3</v>
      </c>
      <c r="R354">
        <f t="shared" si="828"/>
        <v>3.8884410446729059E-3</v>
      </c>
      <c r="S354">
        <f t="shared" si="828"/>
        <v>6.6709779939569825E-3</v>
      </c>
      <c r="T354">
        <f t="shared" si="828"/>
        <v>8.6538734216537495E-3</v>
      </c>
      <c r="U354">
        <f t="shared" si="828"/>
        <v>9.5953352674962612E-3</v>
      </c>
      <c r="V354">
        <f t="shared" si="828"/>
        <v>9.9118734207419533E-3</v>
      </c>
      <c r="W354">
        <f t="shared" si="828"/>
        <v>9.9873626788947786E-3</v>
      </c>
      <c r="X354">
        <f t="shared" si="828"/>
        <v>9.9990968041525092E-3</v>
      </c>
      <c r="Y354">
        <f t="shared" si="828"/>
        <v>1.0000000000000002E-2</v>
      </c>
      <c r="Z354">
        <f>IF(Y354=0,0.0000001,$Y354)*((INDEX($M$7:$M$29,MATCH($A354,$H$7:$H$28,0))/IF(Y354=0,0.0000001,$Y354))^((Z$33-$Y$33)/($AN$33-$Y$33)))</f>
        <v>1.1268776101908266E-2</v>
      </c>
      <c r="AA354">
        <f t="shared" ref="AA354:AN354" si="829">IF(Z354=0,0.0000001,$Y354)*((INDEX($M$7:$M$29,MATCH($A354,$H$7:$H$28,0))/IF(Z354=0,0.0000001,$Y354))^((AA$33-$Y$33)/($AN$33-$Y$33)))</f>
        <v>1.2698531483493885E-2</v>
      </c>
      <c r="AB354">
        <f t="shared" si="829"/>
        <v>1.4309690811052557E-2</v>
      </c>
      <c r="AC354">
        <f t="shared" si="829"/>
        <v>1.6125270183728533E-2</v>
      </c>
      <c r="AD354">
        <f t="shared" si="829"/>
        <v>1.8171205928321398E-2</v>
      </c>
      <c r="AE354">
        <f t="shared" si="829"/>
        <v>2.0476725110792193E-2</v>
      </c>
      <c r="AF354">
        <f t="shared" si="829"/>
        <v>2.3074763057383995E-2</v>
      </c>
      <c r="AG354">
        <f t="shared" si="829"/>
        <v>2.6002433849824442E-2</v>
      </c>
      <c r="AH354">
        <f t="shared" si="829"/>
        <v>2.9301560515835219E-2</v>
      </c>
      <c r="AI354">
        <f t="shared" si="829"/>
        <v>3.3019272488946261E-2</v>
      </c>
      <c r="AJ354">
        <f t="shared" si="829"/>
        <v>3.7208678872583466E-2</v>
      </c>
      <c r="AK354">
        <f t="shared" si="829"/>
        <v>4.192962712629475E-2</v>
      </c>
      <c r="AL354">
        <f t="shared" si="829"/>
        <v>4.724955801227148E-2</v>
      </c>
      <c r="AM354">
        <f t="shared" si="829"/>
        <v>5.324446901544129E-2</v>
      </c>
      <c r="AN354">
        <f t="shared" si="829"/>
        <v>5.9999999999999991E-2</v>
      </c>
      <c r="AO354">
        <f t="shared" ref="AO354:BH354" si="830">AN354</f>
        <v>5.9999999999999991E-2</v>
      </c>
      <c r="AP354">
        <f t="shared" si="830"/>
        <v>5.9999999999999991E-2</v>
      </c>
      <c r="AQ354">
        <f t="shared" si="830"/>
        <v>5.9999999999999991E-2</v>
      </c>
      <c r="AR354">
        <f t="shared" si="830"/>
        <v>5.9999999999999991E-2</v>
      </c>
      <c r="AS354">
        <f t="shared" si="830"/>
        <v>5.9999999999999991E-2</v>
      </c>
      <c r="AT354">
        <f t="shared" si="830"/>
        <v>5.9999999999999991E-2</v>
      </c>
      <c r="AU354">
        <f t="shared" si="830"/>
        <v>5.9999999999999991E-2</v>
      </c>
      <c r="AV354">
        <f t="shared" si="830"/>
        <v>5.9999999999999991E-2</v>
      </c>
      <c r="AW354">
        <f t="shared" si="830"/>
        <v>5.9999999999999991E-2</v>
      </c>
      <c r="AX354">
        <f t="shared" si="830"/>
        <v>5.9999999999999991E-2</v>
      </c>
      <c r="AY354">
        <f t="shared" si="830"/>
        <v>5.9999999999999991E-2</v>
      </c>
      <c r="AZ354">
        <f t="shared" si="830"/>
        <v>5.9999999999999991E-2</v>
      </c>
      <c r="BA354">
        <f t="shared" si="830"/>
        <v>5.9999999999999991E-2</v>
      </c>
      <c r="BB354">
        <f t="shared" si="830"/>
        <v>5.9999999999999991E-2</v>
      </c>
      <c r="BC354">
        <f t="shared" si="830"/>
        <v>5.9999999999999991E-2</v>
      </c>
      <c r="BD354">
        <f t="shared" si="830"/>
        <v>5.9999999999999991E-2</v>
      </c>
      <c r="BE354">
        <f t="shared" si="830"/>
        <v>5.9999999999999991E-2</v>
      </c>
      <c r="BF354">
        <f t="shared" si="830"/>
        <v>5.9999999999999991E-2</v>
      </c>
      <c r="BG354">
        <f t="shared" si="830"/>
        <v>5.9999999999999991E-2</v>
      </c>
      <c r="BH354">
        <f t="shared" si="830"/>
        <v>5.9999999999999991E-2</v>
      </c>
      <c r="BK354">
        <f>G354</f>
        <v>0</v>
      </c>
      <c r="BL354">
        <f t="shared" si="674"/>
        <v>0</v>
      </c>
      <c r="BM354">
        <f t="shared" si="675"/>
        <v>0</v>
      </c>
      <c r="BN354">
        <f t="shared" si="763"/>
        <v>0.11</v>
      </c>
      <c r="BO354">
        <f t="shared" si="764"/>
        <v>0.56000000000000005</v>
      </c>
      <c r="BP354" t="str">
        <f t="shared" ref="BP354:BP417" si="831">"-"&amp;E354&amp;"-"&amp;"Total"</f>
        <v>-LT-Total</v>
      </c>
    </row>
    <row r="355" spans="1:68" hidden="1" x14ac:dyDescent="0.25">
      <c r="A355" t="str">
        <f t="shared" si="827"/>
        <v>passenger-LT-G</v>
      </c>
      <c r="B355" s="1">
        <v>321</v>
      </c>
      <c r="C355" t="s">
        <v>23</v>
      </c>
      <c r="D355" t="s">
        <v>27</v>
      </c>
      <c r="E355" t="s">
        <v>33</v>
      </c>
      <c r="F355" t="s">
        <v>47</v>
      </c>
      <c r="G355">
        <v>0.2369726567043311</v>
      </c>
      <c r="H355">
        <v>0.23803420045523599</v>
      </c>
      <c r="I355">
        <v>0.2390958848127753</v>
      </c>
      <c r="J355">
        <v>0.24015770980488679</v>
      </c>
      <c r="K355">
        <v>0.24121560975247081</v>
      </c>
      <c r="L355">
        <f t="shared" ref="L355:M357" si="832">($K355*(($BL355/($K355))^((L$33-$K$33)/($BL$33-$K$33))))</f>
        <v>0.23921610198238663</v>
      </c>
      <c r="M355">
        <f t="shared" si="832"/>
        <v>0.23723316872556355</v>
      </c>
      <c r="N355">
        <f t="shared" ref="N355:Y357" si="833">($K355*(($BL355/($K355))^((N$33-$K$33)/($BL$33-$K$33))))</f>
        <v>0.23526667259094267</v>
      </c>
      <c r="O355">
        <f t="shared" si="833"/>
        <v>0.23331647732634031</v>
      </c>
      <c r="P355">
        <f t="shared" si="833"/>
        <v>0.2313824478090076</v>
      </c>
      <c r="Q355">
        <f t="shared" si="833"/>
        <v>0.22946445003626822</v>
      </c>
      <c r="R355">
        <f t="shared" si="833"/>
        <v>0.22756235111623385</v>
      </c>
      <c r="S355">
        <f t="shared" si="833"/>
        <v>0.22567601925859637</v>
      </c>
      <c r="T355">
        <f t="shared" si="833"/>
        <v>0.22380532376549672</v>
      </c>
      <c r="U355">
        <f t="shared" si="833"/>
        <v>0.22195013502246916</v>
      </c>
      <c r="V355">
        <f t="shared" si="833"/>
        <v>0.22011032448946069</v>
      </c>
      <c r="W355">
        <f t="shared" si="833"/>
        <v>0.21828576469192496</v>
      </c>
      <c r="X355">
        <f t="shared" si="833"/>
        <v>0.21647632921198998</v>
      </c>
      <c r="Y355">
        <f t="shared" si="833"/>
        <v>0.21468189267969903</v>
      </c>
      <c r="Z355">
        <f t="shared" ref="Z355:AN357" si="834">($Y355*(($BM355/($Y355))^((Z$33-$Y$33)/($BM$33-$Y$33))))</f>
        <v>0.2032476785568971</v>
      </c>
      <c r="AA355">
        <f t="shared" si="834"/>
        <v>0.19242246434076704</v>
      </c>
      <c r="AB355">
        <f t="shared" si="834"/>
        <v>0.18217381396859897</v>
      </c>
      <c r="AC355">
        <f t="shared" si="834"/>
        <v>0.17247101896113989</v>
      </c>
      <c r="AD355">
        <f t="shared" si="834"/>
        <v>0.16328500640943489</v>
      </c>
      <c r="AE355">
        <f t="shared" si="834"/>
        <v>0.15458825186239841</v>
      </c>
      <c r="AF355">
        <f t="shared" si="834"/>
        <v>0.14635469685409824</v>
      </c>
      <c r="AG355">
        <f t="shared" si="834"/>
        <v>0.13855967082363427</v>
      </c>
      <c r="AH355">
        <f t="shared" si="834"/>
        <v>0.13117981719365832</v>
      </c>
      <c r="AI355">
        <f t="shared" si="834"/>
        <v>0.12419302338603999</v>
      </c>
      <c r="AJ355">
        <f t="shared" si="834"/>
        <v>0.11757835456498197</v>
      </c>
      <c r="AK355">
        <f t="shared" si="834"/>
        <v>0.11131599090905606</v>
      </c>
      <c r="AL355">
        <f t="shared" si="834"/>
        <v>0.10538716822420566</v>
      </c>
      <c r="AM355">
        <f t="shared" si="834"/>
        <v>9.9774121719770473E-2</v>
      </c>
      <c r="AN355">
        <f t="shared" si="834"/>
        <v>9.446003277906756E-2</v>
      </c>
      <c r="AO355">
        <f t="shared" ref="AO355:BH355" si="835">AN355</f>
        <v>9.446003277906756E-2</v>
      </c>
      <c r="AP355">
        <f t="shared" si="835"/>
        <v>9.446003277906756E-2</v>
      </c>
      <c r="AQ355">
        <f t="shared" si="835"/>
        <v>9.446003277906756E-2</v>
      </c>
      <c r="AR355">
        <f t="shared" si="835"/>
        <v>9.446003277906756E-2</v>
      </c>
      <c r="AS355">
        <f t="shared" si="835"/>
        <v>9.446003277906756E-2</v>
      </c>
      <c r="AT355">
        <f t="shared" si="835"/>
        <v>9.446003277906756E-2</v>
      </c>
      <c r="AU355">
        <f t="shared" si="835"/>
        <v>9.446003277906756E-2</v>
      </c>
      <c r="AV355">
        <f t="shared" si="835"/>
        <v>9.446003277906756E-2</v>
      </c>
      <c r="AW355">
        <f t="shared" si="835"/>
        <v>9.446003277906756E-2</v>
      </c>
      <c r="AX355">
        <f t="shared" si="835"/>
        <v>9.446003277906756E-2</v>
      </c>
      <c r="AY355">
        <f t="shared" si="835"/>
        <v>9.446003277906756E-2</v>
      </c>
      <c r="AZ355">
        <f t="shared" si="835"/>
        <v>9.446003277906756E-2</v>
      </c>
      <c r="BA355">
        <f t="shared" si="835"/>
        <v>9.446003277906756E-2</v>
      </c>
      <c r="BB355">
        <f t="shared" si="835"/>
        <v>9.446003277906756E-2</v>
      </c>
      <c r="BC355">
        <f t="shared" si="835"/>
        <v>9.446003277906756E-2</v>
      </c>
      <c r="BD355">
        <f t="shared" si="835"/>
        <v>9.446003277906756E-2</v>
      </c>
      <c r="BE355">
        <f t="shared" si="835"/>
        <v>9.446003277906756E-2</v>
      </c>
      <c r="BF355">
        <f t="shared" si="835"/>
        <v>9.446003277906756E-2</v>
      </c>
      <c r="BG355">
        <f t="shared" si="835"/>
        <v>9.446003277906756E-2</v>
      </c>
      <c r="BH355">
        <f t="shared" si="835"/>
        <v>9.446003277906756E-2</v>
      </c>
      <c r="BK355">
        <f t="shared" ref="BK355:BK360" si="836">K355</f>
        <v>0.24121560975247081</v>
      </c>
      <c r="BL355">
        <f t="shared" ref="BL355:BL418" si="837">(1-BN355)*BK355</f>
        <v>0.21468189267969903</v>
      </c>
      <c r="BM355">
        <f t="shared" ref="BM355:BM418" si="838">(1-BO355)*BL355</f>
        <v>9.446003277906756E-2</v>
      </c>
      <c r="BN355">
        <f t="shared" si="763"/>
        <v>0.11</v>
      </c>
      <c r="BO355">
        <f t="shared" si="764"/>
        <v>0.56000000000000005</v>
      </c>
      <c r="BP355" t="str">
        <f t="shared" si="831"/>
        <v>-LT-Total</v>
      </c>
    </row>
    <row r="356" spans="1:68" x14ac:dyDescent="0.25">
      <c r="A356" t="str">
        <f t="shared" si="827"/>
        <v>passenger-LT-LPG</v>
      </c>
      <c r="B356" s="1">
        <v>322</v>
      </c>
      <c r="C356" t="s">
        <v>23</v>
      </c>
      <c r="D356" t="s">
        <v>27</v>
      </c>
      <c r="E356" t="s">
        <v>33</v>
      </c>
      <c r="F356" t="s">
        <v>48</v>
      </c>
      <c r="G356">
        <v>0.13781435600108249</v>
      </c>
      <c r="H356">
        <v>0.06</v>
      </c>
      <c r="I356">
        <v>0.09</v>
      </c>
      <c r="J356">
        <v>0.09</v>
      </c>
      <c r="K356">
        <f t="shared" ref="K356:R356" si="839">J356-0.01</f>
        <v>0.08</v>
      </c>
      <c r="L356">
        <f t="shared" si="839"/>
        <v>7.0000000000000007E-2</v>
      </c>
      <c r="M356">
        <f t="shared" si="839"/>
        <v>6.0000000000000005E-2</v>
      </c>
      <c r="N356">
        <f t="shared" si="839"/>
        <v>0.05</v>
      </c>
      <c r="O356">
        <f t="shared" si="839"/>
        <v>0.04</v>
      </c>
      <c r="P356">
        <f t="shared" si="839"/>
        <v>0.03</v>
      </c>
      <c r="Q356">
        <f t="shared" si="839"/>
        <v>1.9999999999999997E-2</v>
      </c>
      <c r="R356">
        <f t="shared" si="839"/>
        <v>9.9999999999999967E-3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f t="shared" ref="AO356:BH356" si="840">AN356</f>
        <v>0</v>
      </c>
      <c r="AP356">
        <f t="shared" si="840"/>
        <v>0</v>
      </c>
      <c r="AQ356">
        <f t="shared" si="840"/>
        <v>0</v>
      </c>
      <c r="AR356">
        <f t="shared" si="840"/>
        <v>0</v>
      </c>
      <c r="AS356">
        <f t="shared" si="840"/>
        <v>0</v>
      </c>
      <c r="AT356">
        <f t="shared" si="840"/>
        <v>0</v>
      </c>
      <c r="AU356">
        <f t="shared" si="840"/>
        <v>0</v>
      </c>
      <c r="AV356">
        <f t="shared" si="840"/>
        <v>0</v>
      </c>
      <c r="AW356">
        <f t="shared" si="840"/>
        <v>0</v>
      </c>
      <c r="AX356">
        <f t="shared" si="840"/>
        <v>0</v>
      </c>
      <c r="AY356">
        <f t="shared" si="840"/>
        <v>0</v>
      </c>
      <c r="AZ356">
        <f t="shared" si="840"/>
        <v>0</v>
      </c>
      <c r="BA356">
        <f t="shared" si="840"/>
        <v>0</v>
      </c>
      <c r="BB356">
        <f t="shared" si="840"/>
        <v>0</v>
      </c>
      <c r="BC356">
        <f t="shared" si="840"/>
        <v>0</v>
      </c>
      <c r="BD356">
        <f t="shared" si="840"/>
        <v>0</v>
      </c>
      <c r="BE356">
        <f t="shared" si="840"/>
        <v>0</v>
      </c>
      <c r="BF356">
        <f t="shared" si="840"/>
        <v>0</v>
      </c>
      <c r="BG356">
        <f t="shared" si="840"/>
        <v>0</v>
      </c>
      <c r="BH356">
        <f t="shared" si="840"/>
        <v>0</v>
      </c>
      <c r="BK356">
        <f t="shared" si="836"/>
        <v>0.08</v>
      </c>
      <c r="BL356">
        <f t="shared" si="837"/>
        <v>7.1199999999999999E-2</v>
      </c>
      <c r="BM356">
        <f t="shared" si="838"/>
        <v>3.1327999999999995E-2</v>
      </c>
      <c r="BN356">
        <f t="shared" si="763"/>
        <v>0.11</v>
      </c>
      <c r="BO356">
        <f t="shared" si="764"/>
        <v>0.56000000000000005</v>
      </c>
      <c r="BP356" t="str">
        <f t="shared" si="831"/>
        <v>-LT-Total</v>
      </c>
    </row>
    <row r="357" spans="1:68" hidden="1" x14ac:dyDescent="0.25">
      <c r="A357" t="str">
        <f t="shared" si="827"/>
        <v>passenger-LT-PHEVG</v>
      </c>
      <c r="B357" s="1">
        <v>323</v>
      </c>
      <c r="C357" t="s">
        <v>23</v>
      </c>
      <c r="D357" t="s">
        <v>27</v>
      </c>
      <c r="E357" t="s">
        <v>33</v>
      </c>
      <c r="F357" t="s">
        <v>31</v>
      </c>
      <c r="G357">
        <v>6.2120027162927509E-4</v>
      </c>
      <c r="H357">
        <v>9.318621141058735E-4</v>
      </c>
      <c r="I357">
        <v>1.2425651052549089E-3</v>
      </c>
      <c r="J357">
        <v>1.5533092532524361E-3</v>
      </c>
      <c r="K357">
        <v>1.8640304665186801E-3</v>
      </c>
      <c r="L357">
        <f t="shared" si="832"/>
        <v>1.8485789648297868E-3</v>
      </c>
      <c r="M357">
        <f t="shared" si="832"/>
        <v>1.8332555452236329E-3</v>
      </c>
      <c r="N357">
        <f t="shared" si="833"/>
        <v>1.8180591459898269E-3</v>
      </c>
      <c r="O357">
        <f t="shared" si="833"/>
        <v>1.8029887142188084E-3</v>
      </c>
      <c r="P357">
        <f t="shared" si="833"/>
        <v>1.7880432057288973E-3</v>
      </c>
      <c r="Q357">
        <f t="shared" si="833"/>
        <v>1.773221584993946E-3</v>
      </c>
      <c r="R357">
        <f t="shared" si="833"/>
        <v>1.7585228250715896E-3</v>
      </c>
      <c r="S357">
        <f t="shared" si="833"/>
        <v>1.7439459075320937E-3</v>
      </c>
      <c r="T357">
        <f t="shared" si="833"/>
        <v>1.7294898223877897E-3</v>
      </c>
      <c r="U357">
        <f t="shared" si="833"/>
        <v>1.7151535680230967E-3</v>
      </c>
      <c r="V357">
        <f t="shared" si="833"/>
        <v>1.7009361511251234E-3</v>
      </c>
      <c r="W357">
        <f t="shared" si="833"/>
        <v>1.6868365866148421E-3</v>
      </c>
      <c r="X357">
        <f t="shared" si="833"/>
        <v>1.6728538975788393E-3</v>
      </c>
      <c r="Y357">
        <f t="shared" si="833"/>
        <v>1.6589871152016254E-3</v>
      </c>
      <c r="Z357">
        <f t="shared" si="834"/>
        <v>1.5706274791586986E-3</v>
      </c>
      <c r="AA357">
        <f t="shared" si="834"/>
        <v>1.486973982910408E-3</v>
      </c>
      <c r="AB357">
        <f t="shared" si="834"/>
        <v>1.4077759718280271E-3</v>
      </c>
      <c r="AC357">
        <f t="shared" si="834"/>
        <v>1.3327961414478593E-3</v>
      </c>
      <c r="AD357">
        <f t="shared" si="834"/>
        <v>1.2618098264254927E-3</v>
      </c>
      <c r="AE357">
        <f t="shared" si="834"/>
        <v>1.1946043273612069E-3</v>
      </c>
      <c r="AF357">
        <f t="shared" si="834"/>
        <v>1.1309782734794606E-3</v>
      </c>
      <c r="AG357">
        <f t="shared" si="834"/>
        <v>1.0707410192528312E-3</v>
      </c>
      <c r="AH357">
        <f t="shared" si="834"/>
        <v>1.0137120731624849E-3</v>
      </c>
      <c r="AI357">
        <f t="shared" si="834"/>
        <v>9.5972055688354628E-4</v>
      </c>
      <c r="AJ357">
        <f t="shared" si="834"/>
        <v>9.0860469327490171E-4</v>
      </c>
      <c r="AK357">
        <f t="shared" si="834"/>
        <v>8.6021132163927689E-4</v>
      </c>
      <c r="AL357">
        <f t="shared" si="834"/>
        <v>8.1439543880114287E-4</v>
      </c>
      <c r="AM357">
        <f t="shared" si="834"/>
        <v>7.7101976462736073E-4</v>
      </c>
      <c r="AN357">
        <f t="shared" si="834"/>
        <v>7.2995433068871512E-4</v>
      </c>
      <c r="AO357">
        <f t="shared" ref="AO357:BH357" si="841">AN357</f>
        <v>7.2995433068871512E-4</v>
      </c>
      <c r="AP357">
        <f t="shared" si="841"/>
        <v>7.2995433068871512E-4</v>
      </c>
      <c r="AQ357">
        <f t="shared" si="841"/>
        <v>7.2995433068871512E-4</v>
      </c>
      <c r="AR357">
        <f t="shared" si="841"/>
        <v>7.2995433068871512E-4</v>
      </c>
      <c r="AS357">
        <f t="shared" si="841"/>
        <v>7.2995433068871512E-4</v>
      </c>
      <c r="AT357">
        <f t="shared" si="841"/>
        <v>7.2995433068871512E-4</v>
      </c>
      <c r="AU357">
        <f t="shared" si="841"/>
        <v>7.2995433068871512E-4</v>
      </c>
      <c r="AV357">
        <f t="shared" si="841"/>
        <v>7.2995433068871512E-4</v>
      </c>
      <c r="AW357">
        <f t="shared" si="841"/>
        <v>7.2995433068871512E-4</v>
      </c>
      <c r="AX357">
        <f t="shared" si="841"/>
        <v>7.2995433068871512E-4</v>
      </c>
      <c r="AY357">
        <f t="shared" si="841"/>
        <v>7.2995433068871512E-4</v>
      </c>
      <c r="AZ357">
        <f t="shared" si="841"/>
        <v>7.2995433068871512E-4</v>
      </c>
      <c r="BA357">
        <f t="shared" si="841"/>
        <v>7.2995433068871512E-4</v>
      </c>
      <c r="BB357">
        <f t="shared" si="841"/>
        <v>7.2995433068871512E-4</v>
      </c>
      <c r="BC357">
        <f t="shared" si="841"/>
        <v>7.2995433068871512E-4</v>
      </c>
      <c r="BD357">
        <f t="shared" si="841"/>
        <v>7.2995433068871512E-4</v>
      </c>
      <c r="BE357">
        <f t="shared" si="841"/>
        <v>7.2995433068871512E-4</v>
      </c>
      <c r="BF357">
        <f t="shared" si="841"/>
        <v>7.2995433068871512E-4</v>
      </c>
      <c r="BG357">
        <f t="shared" si="841"/>
        <v>7.2995433068871512E-4</v>
      </c>
      <c r="BH357">
        <f t="shared" si="841"/>
        <v>7.2995433068871512E-4</v>
      </c>
      <c r="BK357">
        <f t="shared" si="836"/>
        <v>1.8640304665186801E-3</v>
      </c>
      <c r="BL357">
        <f t="shared" si="837"/>
        <v>1.6589871152016254E-3</v>
      </c>
      <c r="BM357">
        <f t="shared" si="838"/>
        <v>7.2995433068871512E-4</v>
      </c>
      <c r="BN357">
        <f t="shared" si="763"/>
        <v>0.11</v>
      </c>
      <c r="BO357">
        <f t="shared" si="764"/>
        <v>0.56000000000000005</v>
      </c>
      <c r="BP357" t="str">
        <f t="shared" si="831"/>
        <v>-LT-Total</v>
      </c>
    </row>
    <row r="358" spans="1:68" hidden="1" x14ac:dyDescent="0.25">
      <c r="A358" t="str">
        <f t="shared" si="827"/>
        <v>passenger-LV-BEV</v>
      </c>
      <c r="B358" s="1">
        <v>324</v>
      </c>
      <c r="C358" t="s">
        <v>23</v>
      </c>
      <c r="D358" t="s">
        <v>27</v>
      </c>
      <c r="E358" t="s">
        <v>28</v>
      </c>
      <c r="F358" t="s">
        <v>29</v>
      </c>
      <c r="G358">
        <v>1.85978831103722E-2</v>
      </c>
      <c r="H358">
        <f>IF(G358=0,0.0000001,$G358)*((INDEX($N$7:$N$29,MATCH($A358,$H$7:$H$29,0))/($G358+0.00001))^((H$33-$G$33)/($Y$33-$G$33)))</f>
        <v>2.0018440426568061E-2</v>
      </c>
      <c r="I358">
        <f>IF(H358=0,0.0000001,$G358)*((INDEX($N$7:$N$29,MATCH($A358,$H$7:$H$29,0))/($G358+0.00001))^((I$33-$G$33)/($Y$33-$G$33)))</f>
        <v>2.1547503806417595E-2</v>
      </c>
      <c r="J358">
        <f>IF(I358=0,0.0000001,$G358)*((INDEX($N$7:$N$29,MATCH($A358,$H$7:$H$29,0))/($G358+0.00001))^((J$33-$G$33)/($Y$33-$G$33)))</f>
        <v>2.3193361240637814E-2</v>
      </c>
      <c r="K358">
        <f>IF(J358=0,0.0000001,$G358)*((INDEX($N$7:$N$29,MATCH($A358,$H$7:$H$29,0))/($G358+0.00001))^((K$33-$G$33)/($Y$33-$G$33)))</f>
        <v>2.4964933779406298E-2</v>
      </c>
      <c r="L358">
        <f>IF(K358=0,0.0000001,K358)*((INDEX($L$7:$L$29,MATCH($A358,$H$7:$H$28,0))/IF(K358=0,0.0000001,K358))^((L$33-$K$33)/($Y$33-$K$33)))</f>
        <v>2.8376327821411314E-2</v>
      </c>
      <c r="M358">
        <f t="shared" ref="M358:Y358" si="842">IF(L358=0,0.0000001,L358)*((INDEX($L$7:$L$29,MATCH($A358,$H$7:$H$28,0))/IF(L358=0,0.0000001,L358))^((M$33-$K$33)/($Y$33-$K$33)))</f>
        <v>3.5996576799094696E-2</v>
      </c>
      <c r="N358">
        <f t="shared" si="842"/>
        <v>4.8874455120939568E-2</v>
      </c>
      <c r="O358">
        <f t="shared" si="842"/>
        <v>6.7332920448276851E-2</v>
      </c>
      <c r="P358">
        <f t="shared" si="842"/>
        <v>8.9632296901469774E-2</v>
      </c>
      <c r="Q358">
        <f t="shared" si="842"/>
        <v>0.1117646736412294</v>
      </c>
      <c r="R358">
        <f t="shared" si="842"/>
        <v>0.12947857369535859</v>
      </c>
      <c r="S358">
        <f t="shared" si="842"/>
        <v>0.14083428515990404</v>
      </c>
      <c r="T358">
        <f t="shared" si="842"/>
        <v>0.14665999447655267</v>
      </c>
      <c r="U358">
        <f t="shared" si="842"/>
        <v>0.14903802579593758</v>
      </c>
      <c r="V358">
        <f t="shared" si="842"/>
        <v>0.14979334132511729</v>
      </c>
      <c r="W358">
        <f t="shared" si="842"/>
        <v>0.14997045988551952</v>
      </c>
      <c r="X358">
        <f t="shared" si="842"/>
        <v>0.14999788979887255</v>
      </c>
      <c r="Y358">
        <f t="shared" si="842"/>
        <v>0.15</v>
      </c>
      <c r="Z358">
        <f>IF(Y358=0,0.0000001,$Y358)*((INDEX($M$7:$M$29,MATCH($A358,$H$7:$H$28,0))/IF(Y358=0,0.0000001,$Y358))^((Z$33-$Y$33)/($AN$33-$Y$33)))</f>
        <v>0.16452374695419389</v>
      </c>
      <c r="AA358">
        <f t="shared" ref="AA358:AN358" si="843">IF(Z358=0,0.0000001,$Y358)*((INDEX($M$7:$M$29,MATCH($A358,$H$7:$H$28,0))/IF(Z358=0,0.0000001,$Y358))^((AA$33-$Y$33)/($AN$33-$Y$33)))</f>
        <v>0.18045375541231748</v>
      </c>
      <c r="AB358">
        <f t="shared" si="843"/>
        <v>0.19792618661593411</v>
      </c>
      <c r="AC358">
        <f t="shared" si="843"/>
        <v>0.21709038561605667</v>
      </c>
      <c r="AD358">
        <f t="shared" si="843"/>
        <v>0.2381101577952299</v>
      </c>
      <c r="AE358">
        <f t="shared" si="843"/>
        <v>0.26116516898883724</v>
      </c>
      <c r="AF358">
        <f t="shared" si="843"/>
        <v>0.28645248117312494</v>
      </c>
      <c r="AG358">
        <f t="shared" si="843"/>
        <v>0.31418823684618802</v>
      </c>
      <c r="AH358">
        <f t="shared" si="843"/>
        <v>0.34460950649911054</v>
      </c>
      <c r="AI358">
        <f t="shared" si="843"/>
        <v>0.3779763149684619</v>
      </c>
      <c r="AJ358">
        <f t="shared" si="843"/>
        <v>0.4145738639903328</v>
      </c>
      <c r="AK358">
        <f t="shared" si="843"/>
        <v>0.45471496995311939</v>
      </c>
      <c r="AL358">
        <f t="shared" si="843"/>
        <v>0.49874273768567268</v>
      </c>
      <c r="AM358">
        <f t="shared" si="843"/>
        <v>0.5470334931349301</v>
      </c>
      <c r="AN358">
        <f t="shared" si="843"/>
        <v>0.6</v>
      </c>
      <c r="AO358">
        <f t="shared" ref="AO358:BH358" si="844">AN358</f>
        <v>0.6</v>
      </c>
      <c r="AP358">
        <f t="shared" si="844"/>
        <v>0.6</v>
      </c>
      <c r="AQ358">
        <f t="shared" si="844"/>
        <v>0.6</v>
      </c>
      <c r="AR358">
        <f t="shared" si="844"/>
        <v>0.6</v>
      </c>
      <c r="AS358">
        <f t="shared" si="844"/>
        <v>0.6</v>
      </c>
      <c r="AT358">
        <f t="shared" si="844"/>
        <v>0.6</v>
      </c>
      <c r="AU358">
        <f t="shared" si="844"/>
        <v>0.6</v>
      </c>
      <c r="AV358">
        <f t="shared" si="844"/>
        <v>0.6</v>
      </c>
      <c r="AW358">
        <f t="shared" si="844"/>
        <v>0.6</v>
      </c>
      <c r="AX358">
        <f t="shared" si="844"/>
        <v>0.6</v>
      </c>
      <c r="AY358">
        <f t="shared" si="844"/>
        <v>0.6</v>
      </c>
      <c r="AZ358">
        <f t="shared" si="844"/>
        <v>0.6</v>
      </c>
      <c r="BA358">
        <f t="shared" si="844"/>
        <v>0.6</v>
      </c>
      <c r="BB358">
        <f t="shared" si="844"/>
        <v>0.6</v>
      </c>
      <c r="BC358">
        <f t="shared" si="844"/>
        <v>0.6</v>
      </c>
      <c r="BD358">
        <f t="shared" si="844"/>
        <v>0.6</v>
      </c>
      <c r="BE358">
        <f t="shared" si="844"/>
        <v>0.6</v>
      </c>
      <c r="BF358">
        <f t="shared" si="844"/>
        <v>0.6</v>
      </c>
      <c r="BG358">
        <f t="shared" si="844"/>
        <v>0.6</v>
      </c>
      <c r="BH358">
        <f t="shared" si="844"/>
        <v>0.6</v>
      </c>
      <c r="BK358">
        <f t="shared" si="836"/>
        <v>2.4964933779406298E-2</v>
      </c>
      <c r="BL358">
        <f t="shared" si="837"/>
        <v>2.0970544374701288E-2</v>
      </c>
      <c r="BM358">
        <f t="shared" si="838"/>
        <v>7.3396905311454499E-3</v>
      </c>
      <c r="BN358">
        <f t="shared" si="763"/>
        <v>0.16</v>
      </c>
      <c r="BO358">
        <f t="shared" si="764"/>
        <v>0.65</v>
      </c>
      <c r="BP358" t="str">
        <f t="shared" si="831"/>
        <v>-LV-Total</v>
      </c>
    </row>
    <row r="359" spans="1:68" x14ac:dyDescent="0.25">
      <c r="A359" t="str">
        <f t="shared" si="827"/>
        <v>passenger-LV-CNG</v>
      </c>
      <c r="B359" s="1">
        <v>325</v>
      </c>
      <c r="C359" t="s">
        <v>23</v>
      </c>
      <c r="D359" t="s">
        <v>27</v>
      </c>
      <c r="E359" t="s">
        <v>28</v>
      </c>
      <c r="F359" t="s">
        <v>45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K359">
        <f t="shared" si="836"/>
        <v>0</v>
      </c>
      <c r="BL359">
        <f t="shared" si="837"/>
        <v>0</v>
      </c>
      <c r="BM359">
        <f t="shared" si="838"/>
        <v>0</v>
      </c>
      <c r="BN359">
        <f t="shared" si="763"/>
        <v>0.16</v>
      </c>
      <c r="BO359">
        <f t="shared" si="764"/>
        <v>0.65</v>
      </c>
      <c r="BP359" t="str">
        <f t="shared" si="831"/>
        <v>-LV-Total</v>
      </c>
    </row>
    <row r="360" spans="1:68" hidden="1" x14ac:dyDescent="0.25">
      <c r="A360" t="str">
        <f t="shared" si="827"/>
        <v>passenger-LV-D</v>
      </c>
      <c r="B360" s="1">
        <v>326</v>
      </c>
      <c r="C360" t="s">
        <v>23</v>
      </c>
      <c r="D360" t="s">
        <v>27</v>
      </c>
      <c r="E360" t="s">
        <v>28</v>
      </c>
      <c r="F360" t="s">
        <v>46</v>
      </c>
      <c r="G360">
        <v>5.722974588350244E-3</v>
      </c>
      <c r="H360">
        <v>5.689426295931041E-3</v>
      </c>
      <c r="I360">
        <v>5.6559993447462863E-3</v>
      </c>
      <c r="J360">
        <v>5.622693077663451E-3</v>
      </c>
      <c r="K360">
        <v>5.5949600927841982E-3</v>
      </c>
      <c r="L360">
        <f t="shared" ref="L360:M360" si="845">($K360*(($BL360/($K360))^((L$33-$K$33)/($BL$33-$K$33))))</f>
        <v>5.5257135904922044E-3</v>
      </c>
      <c r="M360">
        <f t="shared" si="845"/>
        <v>5.4573241234605434E-3</v>
      </c>
      <c r="N360">
        <f t="shared" ref="N360:Y360" si="846">($K360*(($BL360/($K360))^((N$33-$K$33)/($BL$33-$K$33))))</f>
        <v>5.3897810845189888E-3</v>
      </c>
      <c r="O360">
        <f t="shared" si="846"/>
        <v>5.3230739977778632E-3</v>
      </c>
      <c r="P360">
        <f t="shared" si="846"/>
        <v>5.2571925170032344E-3</v>
      </c>
      <c r="Q360">
        <f t="shared" si="846"/>
        <v>5.1921264240122186E-3</v>
      </c>
      <c r="R360">
        <f t="shared" si="846"/>
        <v>5.1278656270881476E-3</v>
      </c>
      <c r="S360">
        <f t="shared" si="846"/>
        <v>5.0644001594153483E-3</v>
      </c>
      <c r="T360">
        <f t="shared" si="846"/>
        <v>5.0017201775332939E-3</v>
      </c>
      <c r="U360">
        <f t="shared" si="846"/>
        <v>4.9398159598098897E-3</v>
      </c>
      <c r="V360">
        <f t="shared" si="846"/>
        <v>4.8786779049336511E-3</v>
      </c>
      <c r="W360">
        <f t="shared" si="846"/>
        <v>4.8182965304245477E-3</v>
      </c>
      <c r="X360">
        <f t="shared" si="846"/>
        <v>4.7586624711632745E-3</v>
      </c>
      <c r="Y360">
        <f t="shared" si="846"/>
        <v>4.6997664779387261E-3</v>
      </c>
      <c r="Z360">
        <f t="shared" ref="Z360:AN360" si="847">($Y360*(($BM360/($Y360))^((Z$33-$Y$33)/($BM$33-$Y$33))))</f>
        <v>4.3820851830963601E-3</v>
      </c>
      <c r="AA360">
        <f t="shared" si="847"/>
        <v>4.0858775945682244E-3</v>
      </c>
      <c r="AB360">
        <f t="shared" si="847"/>
        <v>3.8096921945269999E-3</v>
      </c>
      <c r="AC360">
        <f t="shared" si="847"/>
        <v>3.5521755806719631E-3</v>
      </c>
      <c r="AD360">
        <f t="shared" si="847"/>
        <v>3.3120658340978666E-3</v>
      </c>
      <c r="AE360">
        <f t="shared" si="847"/>
        <v>3.088186335463533E-3</v>
      </c>
      <c r="AF360">
        <f t="shared" si="847"/>
        <v>2.8794399991573E-3</v>
      </c>
      <c r="AG360">
        <f t="shared" si="847"/>
        <v>2.684803897204764E-3</v>
      </c>
      <c r="AH360">
        <f t="shared" si="847"/>
        <v>2.5033242465741399E-3</v>
      </c>
      <c r="AI360">
        <f t="shared" si="847"/>
        <v>2.3341117353153345E-3</v>
      </c>
      <c r="AJ360">
        <f t="shared" si="847"/>
        <v>2.1763371646292278E-3</v>
      </c>
      <c r="AK360">
        <f t="shared" si="847"/>
        <v>2.0292273855118171E-3</v>
      </c>
      <c r="AL360">
        <f t="shared" si="847"/>
        <v>1.8920615100614013E-3</v>
      </c>
      <c r="AM360">
        <f t="shared" si="847"/>
        <v>1.7641673788829234E-3</v>
      </c>
      <c r="AN360">
        <f t="shared" si="847"/>
        <v>1.6449182672785541E-3</v>
      </c>
      <c r="AO360">
        <f t="shared" ref="AO360:BH360" si="848">AN360</f>
        <v>1.6449182672785541E-3</v>
      </c>
      <c r="AP360">
        <f t="shared" si="848"/>
        <v>1.6449182672785541E-3</v>
      </c>
      <c r="AQ360">
        <f t="shared" si="848"/>
        <v>1.6449182672785541E-3</v>
      </c>
      <c r="AR360">
        <f t="shared" si="848"/>
        <v>1.6449182672785541E-3</v>
      </c>
      <c r="AS360">
        <f t="shared" si="848"/>
        <v>1.6449182672785541E-3</v>
      </c>
      <c r="AT360">
        <f t="shared" si="848"/>
        <v>1.6449182672785541E-3</v>
      </c>
      <c r="AU360">
        <f t="shared" si="848"/>
        <v>1.6449182672785541E-3</v>
      </c>
      <c r="AV360">
        <f t="shared" si="848"/>
        <v>1.6449182672785541E-3</v>
      </c>
      <c r="AW360">
        <f t="shared" si="848"/>
        <v>1.6449182672785541E-3</v>
      </c>
      <c r="AX360">
        <f t="shared" si="848"/>
        <v>1.6449182672785541E-3</v>
      </c>
      <c r="AY360">
        <f t="shared" si="848"/>
        <v>1.6449182672785541E-3</v>
      </c>
      <c r="AZ360">
        <f t="shared" si="848"/>
        <v>1.6449182672785541E-3</v>
      </c>
      <c r="BA360">
        <f t="shared" si="848"/>
        <v>1.6449182672785541E-3</v>
      </c>
      <c r="BB360">
        <f t="shared" si="848"/>
        <v>1.6449182672785541E-3</v>
      </c>
      <c r="BC360">
        <f t="shared" si="848"/>
        <v>1.6449182672785541E-3</v>
      </c>
      <c r="BD360">
        <f t="shared" si="848"/>
        <v>1.6449182672785541E-3</v>
      </c>
      <c r="BE360">
        <f t="shared" si="848"/>
        <v>1.6449182672785541E-3</v>
      </c>
      <c r="BF360">
        <f t="shared" si="848"/>
        <v>1.6449182672785541E-3</v>
      </c>
      <c r="BG360">
        <f t="shared" si="848"/>
        <v>1.6449182672785541E-3</v>
      </c>
      <c r="BH360">
        <f t="shared" si="848"/>
        <v>1.6449182672785541E-3</v>
      </c>
      <c r="BK360">
        <f t="shared" si="836"/>
        <v>5.5949600927841982E-3</v>
      </c>
      <c r="BL360">
        <f t="shared" si="837"/>
        <v>4.6997664779387261E-3</v>
      </c>
      <c r="BM360">
        <f t="shared" si="838"/>
        <v>1.6449182672785541E-3</v>
      </c>
      <c r="BN360">
        <f t="shared" si="763"/>
        <v>0.16</v>
      </c>
      <c r="BO360">
        <f t="shared" si="764"/>
        <v>0.65</v>
      </c>
      <c r="BP360" t="str">
        <f t="shared" si="831"/>
        <v>-LV-Total</v>
      </c>
    </row>
    <row r="361" spans="1:68" hidden="1" x14ac:dyDescent="0.25">
      <c r="A361" t="str">
        <f t="shared" si="827"/>
        <v>passenger-LV-FCEV</v>
      </c>
      <c r="B361" s="1">
        <v>327</v>
      </c>
      <c r="C361" t="s">
        <v>23</v>
      </c>
      <c r="D361" t="s">
        <v>27</v>
      </c>
      <c r="E361" t="s">
        <v>28</v>
      </c>
      <c r="F361" t="s">
        <v>30</v>
      </c>
      <c r="G361">
        <v>1.0540024825696701E-3</v>
      </c>
      <c r="H361">
        <f>IF(G361=0,0.0000001,$G361)*((INDEX($N$7:$N$29,MATCH($A361,$H$7:$H$29,0))/($G361+0.00001))^((H$33-$G$33)/($Y$33-$G$33)))</f>
        <v>1.0503760734820076E-3</v>
      </c>
      <c r="I361">
        <f>IF(H361=0,0.0000001,$G361)*((INDEX($N$7:$N$29,MATCH($A361,$H$7:$H$29,0))/($G361+0.00001))^((I$33-$G$33)/($Y$33-$G$33)))</f>
        <v>1.0467621414454798E-3</v>
      </c>
      <c r="J361">
        <f>IF(I361=0,0.0000001,$G361)*((INDEX($N$7:$N$29,MATCH($A361,$H$7:$H$29,0))/($G361+0.00001))^((J$33-$G$33)/($Y$33-$G$33)))</f>
        <v>1.0431606435314482E-3</v>
      </c>
      <c r="K361">
        <f>IF(J361=0,0.0000001,$G361)*((INDEX($N$7:$N$29,MATCH($A361,$H$7:$H$29,0))/($G361+0.00001))^((K$33-$G$33)/($Y$33-$G$33)))</f>
        <v>1.0395715369589744E-3</v>
      </c>
      <c r="L361">
        <f>IF(K361=0,0.0000001,K361)*((INDEX($L$7:$L$29,MATCH($A361,$H$7:$H$28,0))/IF(K361=0,0.0000001,K361))^((L$33-$K$33)/($Y$33-$K$33)))</f>
        <v>1.2220221203144217E-3</v>
      </c>
      <c r="M361">
        <f t="shared" ref="M361:Y361" si="849">IF(L361=0,0.0000001,L361)*((INDEX($L$7:$L$29,MATCH($A361,$H$7:$H$28,0))/IF(L361=0,0.0000001,L361))^((M$33-$K$33)/($Y$33-$K$33)))</f>
        <v>1.6500471085264749E-3</v>
      </c>
      <c r="N361">
        <f t="shared" si="849"/>
        <v>2.4275920043077873E-3</v>
      </c>
      <c r="O361">
        <f t="shared" si="849"/>
        <v>3.6378080911450236E-3</v>
      </c>
      <c r="P361">
        <f t="shared" si="849"/>
        <v>5.2201468279929062E-3</v>
      </c>
      <c r="Q361">
        <f t="shared" si="849"/>
        <v>6.8972479572290179E-3</v>
      </c>
      <c r="R361">
        <f t="shared" si="849"/>
        <v>8.3049671626256403E-3</v>
      </c>
      <c r="S361">
        <f t="shared" si="849"/>
        <v>9.234864700068483E-3</v>
      </c>
      <c r="T361">
        <f t="shared" si="849"/>
        <v>9.7197202014444282E-3</v>
      </c>
      <c r="U361">
        <f t="shared" si="849"/>
        <v>9.9191053701250583E-3</v>
      </c>
      <c r="V361">
        <f t="shared" si="849"/>
        <v>9.9826100803876924E-3</v>
      </c>
      <c r="W361">
        <f t="shared" si="849"/>
        <v>9.9975138722884962E-3</v>
      </c>
      <c r="X361">
        <f t="shared" si="849"/>
        <v>9.9998223989482479E-3</v>
      </c>
      <c r="Y361">
        <f t="shared" si="849"/>
        <v>0.01</v>
      </c>
      <c r="Z361">
        <f>IF(Y361=0,0.0000001,$Y361)*((INDEX($M$7:$M$29,MATCH($A361,$H$7:$H$28,0))/IF(Y361=0,0.0000001,$Y361))^((Z$33-$Y$33)/($AN$33-$Y$33)))</f>
        <v>1.1132635768448034E-2</v>
      </c>
      <c r="AA361">
        <f t="shared" ref="AA361:AN361" si="850">IF(Z361=0,0.0000001,$Y361)*((INDEX($M$7:$M$29,MATCH($A361,$H$7:$H$28,0))/IF(Z361=0,0.0000001,$Y361))^((AA$33-$Y$33)/($AN$33-$Y$33)))</f>
        <v>1.2393557915292855E-2</v>
      </c>
      <c r="AB361">
        <f t="shared" si="850"/>
        <v>1.379729661461215E-2</v>
      </c>
      <c r="AC361">
        <f t="shared" si="850"/>
        <v>1.5360027779971816E-2</v>
      </c>
      <c r="AD361">
        <f t="shared" si="850"/>
        <v>1.7099759466766968E-2</v>
      </c>
      <c r="AE361">
        <f t="shared" si="850"/>
        <v>1.9036539387158786E-2</v>
      </c>
      <c r="AF361">
        <f t="shared" si="850"/>
        <v>2.119268592889537E-2</v>
      </c>
      <c r="AG361">
        <f t="shared" si="850"/>
        <v>2.3593045340150595E-2</v>
      </c>
      <c r="AH361">
        <f t="shared" si="850"/>
        <v>2.6265278044037669E-2</v>
      </c>
      <c r="AI361">
        <f t="shared" si="850"/>
        <v>2.9240177382128658E-2</v>
      </c>
      <c r="AJ361">
        <f t="shared" si="850"/>
        <v>3.2552024460005068E-2</v>
      </c>
      <c r="AK361">
        <f t="shared" si="850"/>
        <v>3.6238983183884778E-2</v>
      </c>
      <c r="AL361">
        <f t="shared" si="850"/>
        <v>4.0343540040510238E-2</v>
      </c>
      <c r="AM361">
        <f t="shared" si="850"/>
        <v>4.491299368807998E-2</v>
      </c>
      <c r="AN361">
        <f t="shared" si="850"/>
        <v>0.05</v>
      </c>
      <c r="AO361">
        <f t="shared" ref="AO361:BH361" si="851">AN361</f>
        <v>0.05</v>
      </c>
      <c r="AP361">
        <f t="shared" si="851"/>
        <v>0.05</v>
      </c>
      <c r="AQ361">
        <f t="shared" si="851"/>
        <v>0.05</v>
      </c>
      <c r="AR361">
        <f t="shared" si="851"/>
        <v>0.05</v>
      </c>
      <c r="AS361">
        <f t="shared" si="851"/>
        <v>0.05</v>
      </c>
      <c r="AT361">
        <f t="shared" si="851"/>
        <v>0.05</v>
      </c>
      <c r="AU361">
        <f t="shared" si="851"/>
        <v>0.05</v>
      </c>
      <c r="AV361">
        <f t="shared" si="851"/>
        <v>0.05</v>
      </c>
      <c r="AW361">
        <f t="shared" si="851"/>
        <v>0.05</v>
      </c>
      <c r="AX361">
        <f t="shared" si="851"/>
        <v>0.05</v>
      </c>
      <c r="AY361">
        <f t="shared" si="851"/>
        <v>0.05</v>
      </c>
      <c r="AZ361">
        <f t="shared" si="851"/>
        <v>0.05</v>
      </c>
      <c r="BA361">
        <f t="shared" si="851"/>
        <v>0.05</v>
      </c>
      <c r="BB361">
        <f t="shared" si="851"/>
        <v>0.05</v>
      </c>
      <c r="BC361">
        <f t="shared" si="851"/>
        <v>0.05</v>
      </c>
      <c r="BD361">
        <f t="shared" si="851"/>
        <v>0.05</v>
      </c>
      <c r="BE361">
        <f t="shared" si="851"/>
        <v>0.05</v>
      </c>
      <c r="BF361">
        <f t="shared" si="851"/>
        <v>0.05</v>
      </c>
      <c r="BG361">
        <f t="shared" si="851"/>
        <v>0.05</v>
      </c>
      <c r="BH361">
        <f t="shared" si="851"/>
        <v>0.05</v>
      </c>
      <c r="BK361">
        <f>G361</f>
        <v>1.0540024825696701E-3</v>
      </c>
      <c r="BL361">
        <f t="shared" si="837"/>
        <v>8.8536208535852277E-4</v>
      </c>
      <c r="BM361">
        <f t="shared" si="838"/>
        <v>3.0987672987548297E-4</v>
      </c>
      <c r="BN361">
        <f t="shared" si="763"/>
        <v>0.16</v>
      </c>
      <c r="BO361">
        <f t="shared" si="764"/>
        <v>0.65</v>
      </c>
      <c r="BP361" t="str">
        <f t="shared" si="831"/>
        <v>-LV-Total</v>
      </c>
    </row>
    <row r="362" spans="1:68" hidden="1" x14ac:dyDescent="0.25">
      <c r="A362" t="str">
        <f t="shared" si="827"/>
        <v>passenger-LV-G</v>
      </c>
      <c r="B362" s="1">
        <v>328</v>
      </c>
      <c r="C362" t="s">
        <v>23</v>
      </c>
      <c r="D362" t="s">
        <v>27</v>
      </c>
      <c r="E362" t="s">
        <v>28</v>
      </c>
      <c r="F362" t="s">
        <v>47</v>
      </c>
      <c r="G362">
        <v>0.70486330106315953</v>
      </c>
      <c r="H362">
        <v>0.69851601262315688</v>
      </c>
      <c r="I362">
        <v>0.69219168176934287</v>
      </c>
      <c r="J362">
        <v>0.68589018417319314</v>
      </c>
      <c r="K362">
        <v>0.6803902115112469</v>
      </c>
      <c r="L362">
        <f t="shared" ref="L362:M364" si="852">($K362*(($BL362/($K362))^((L$33-$K$33)/($BL$33-$K$33))))</f>
        <v>0.67196930384442943</v>
      </c>
      <c r="M362">
        <f t="shared" si="852"/>
        <v>0.66365261826184152</v>
      </c>
      <c r="N362">
        <f t="shared" ref="N362:Y364" si="853">($K362*(($BL362/($K362))^((N$33-$K$33)/($BL$33-$K$33))))</f>
        <v>0.65543886484994052</v>
      </c>
      <c r="O362">
        <f t="shared" si="853"/>
        <v>0.64732676965990887</v>
      </c>
      <c r="P362">
        <f t="shared" si="853"/>
        <v>0.63931507451006597</v>
      </c>
      <c r="Q362">
        <f t="shared" si="853"/>
        <v>0.631402536790724</v>
      </c>
      <c r="R362">
        <f t="shared" si="853"/>
        <v>0.62358792927146067</v>
      </c>
      <c r="S362">
        <f t="shared" si="853"/>
        <v>0.6158700399107756</v>
      </c>
      <c r="T362">
        <f t="shared" si="853"/>
        <v>0.60824767166810423</v>
      </c>
      <c r="U362">
        <f t="shared" si="853"/>
        <v>0.60071964231815655</v>
      </c>
      <c r="V362">
        <f t="shared" si="853"/>
        <v>0.59328478426755515</v>
      </c>
      <c r="W362">
        <f t="shared" si="853"/>
        <v>0.58594194437374192</v>
      </c>
      <c r="X362">
        <f t="shared" si="853"/>
        <v>0.57868998376612646</v>
      </c>
      <c r="Y362">
        <f t="shared" si="853"/>
        <v>0.5715277776694474</v>
      </c>
      <c r="Z362">
        <f t="shared" ref="Z362:AN364" si="854">($Y362*(($BM362/($Y362))^((Z$33-$Y$33)/($BM$33-$Y$33))))</f>
        <v>0.53289528703386113</v>
      </c>
      <c r="AA362">
        <f t="shared" si="854"/>
        <v>0.49687416436851528</v>
      </c>
      <c r="AB362">
        <f t="shared" si="854"/>
        <v>0.46328789393332148</v>
      </c>
      <c r="AC362">
        <f t="shared" si="854"/>
        <v>0.43197189159141763</v>
      </c>
      <c r="AD362">
        <f t="shared" si="854"/>
        <v>0.40277269829097617</v>
      </c>
      <c r="AE362">
        <f t="shared" si="854"/>
        <v>0.37554722806370866</v>
      </c>
      <c r="AF362">
        <f t="shared" si="854"/>
        <v>0.35016206685500406</v>
      </c>
      <c r="AG362">
        <f t="shared" si="854"/>
        <v>0.32649281874973102</v>
      </c>
      <c r="AH362">
        <f t="shared" si="854"/>
        <v>0.30442349638998706</v>
      </c>
      <c r="AI362">
        <f t="shared" si="854"/>
        <v>0.28384595259763518</v>
      </c>
      <c r="AJ362">
        <f t="shared" si="854"/>
        <v>0.26465935041638583</v>
      </c>
      <c r="AK362">
        <f t="shared" si="854"/>
        <v>0.24676966897644917</v>
      </c>
      <c r="AL362">
        <f t="shared" si="854"/>
        <v>0.23008924276032719</v>
      </c>
      <c r="AM362">
        <f t="shared" si="854"/>
        <v>0.21453633201199165</v>
      </c>
      <c r="AN362">
        <f t="shared" si="854"/>
        <v>0.20003472218430657</v>
      </c>
      <c r="AO362">
        <f t="shared" ref="AO362:BH362" si="855">AN362</f>
        <v>0.20003472218430657</v>
      </c>
      <c r="AP362">
        <f t="shared" si="855"/>
        <v>0.20003472218430657</v>
      </c>
      <c r="AQ362">
        <f t="shared" si="855"/>
        <v>0.20003472218430657</v>
      </c>
      <c r="AR362">
        <f t="shared" si="855"/>
        <v>0.20003472218430657</v>
      </c>
      <c r="AS362">
        <f t="shared" si="855"/>
        <v>0.20003472218430657</v>
      </c>
      <c r="AT362">
        <f t="shared" si="855"/>
        <v>0.20003472218430657</v>
      </c>
      <c r="AU362">
        <f t="shared" si="855"/>
        <v>0.20003472218430657</v>
      </c>
      <c r="AV362">
        <f t="shared" si="855"/>
        <v>0.20003472218430657</v>
      </c>
      <c r="AW362">
        <f t="shared" si="855"/>
        <v>0.20003472218430657</v>
      </c>
      <c r="AX362">
        <f t="shared" si="855"/>
        <v>0.20003472218430657</v>
      </c>
      <c r="AY362">
        <f t="shared" si="855"/>
        <v>0.20003472218430657</v>
      </c>
      <c r="AZ362">
        <f t="shared" si="855"/>
        <v>0.20003472218430657</v>
      </c>
      <c r="BA362">
        <f t="shared" si="855"/>
        <v>0.20003472218430657</v>
      </c>
      <c r="BB362">
        <f t="shared" si="855"/>
        <v>0.20003472218430657</v>
      </c>
      <c r="BC362">
        <f t="shared" si="855"/>
        <v>0.20003472218430657</v>
      </c>
      <c r="BD362">
        <f t="shared" si="855"/>
        <v>0.20003472218430657</v>
      </c>
      <c r="BE362">
        <f t="shared" si="855"/>
        <v>0.20003472218430657</v>
      </c>
      <c r="BF362">
        <f t="shared" si="855"/>
        <v>0.20003472218430657</v>
      </c>
      <c r="BG362">
        <f t="shared" si="855"/>
        <v>0.20003472218430657</v>
      </c>
      <c r="BH362">
        <f t="shared" si="855"/>
        <v>0.20003472218430657</v>
      </c>
      <c r="BK362">
        <f t="shared" ref="BK362:BK367" si="856">K362</f>
        <v>0.6803902115112469</v>
      </c>
      <c r="BL362">
        <f t="shared" si="837"/>
        <v>0.5715277776694474</v>
      </c>
      <c r="BM362">
        <f t="shared" si="838"/>
        <v>0.20003472218430657</v>
      </c>
      <c r="BN362">
        <f t="shared" si="763"/>
        <v>0.16</v>
      </c>
      <c r="BO362">
        <f t="shared" si="764"/>
        <v>0.65</v>
      </c>
      <c r="BP362" t="str">
        <f t="shared" si="831"/>
        <v>-LV-Total</v>
      </c>
    </row>
    <row r="363" spans="1:68" x14ac:dyDescent="0.25">
      <c r="A363" t="str">
        <f t="shared" si="827"/>
        <v>passenger-LV-LPG</v>
      </c>
      <c r="B363" s="1">
        <v>329</v>
      </c>
      <c r="C363" t="s">
        <v>23</v>
      </c>
      <c r="D363" t="s">
        <v>27</v>
      </c>
      <c r="E363" t="s">
        <v>28</v>
      </c>
      <c r="F363" t="s">
        <v>48</v>
      </c>
      <c r="G363">
        <v>0.13795203459789271</v>
      </c>
      <c r="H363">
        <v>0.06</v>
      </c>
      <c r="I363">
        <v>0.09</v>
      </c>
      <c r="J363">
        <v>0.09</v>
      </c>
      <c r="K363">
        <f t="shared" ref="K363:R363" si="857">J363-0.01</f>
        <v>0.08</v>
      </c>
      <c r="L363">
        <f t="shared" si="857"/>
        <v>7.0000000000000007E-2</v>
      </c>
      <c r="M363">
        <f t="shared" si="857"/>
        <v>6.0000000000000005E-2</v>
      </c>
      <c r="N363">
        <f t="shared" si="857"/>
        <v>0.05</v>
      </c>
      <c r="O363">
        <f t="shared" si="857"/>
        <v>0.04</v>
      </c>
      <c r="P363">
        <f t="shared" si="857"/>
        <v>0.03</v>
      </c>
      <c r="Q363">
        <f t="shared" si="857"/>
        <v>1.9999999999999997E-2</v>
      </c>
      <c r="R363">
        <f t="shared" si="857"/>
        <v>9.9999999999999967E-3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f t="shared" ref="AO363:BH363" si="858">AN363</f>
        <v>0</v>
      </c>
      <c r="AP363">
        <f t="shared" si="858"/>
        <v>0</v>
      </c>
      <c r="AQ363">
        <f t="shared" si="858"/>
        <v>0</v>
      </c>
      <c r="AR363">
        <f t="shared" si="858"/>
        <v>0</v>
      </c>
      <c r="AS363">
        <f t="shared" si="858"/>
        <v>0</v>
      </c>
      <c r="AT363">
        <f t="shared" si="858"/>
        <v>0</v>
      </c>
      <c r="AU363">
        <f t="shared" si="858"/>
        <v>0</v>
      </c>
      <c r="AV363">
        <f t="shared" si="858"/>
        <v>0</v>
      </c>
      <c r="AW363">
        <f t="shared" si="858"/>
        <v>0</v>
      </c>
      <c r="AX363">
        <f t="shared" si="858"/>
        <v>0</v>
      </c>
      <c r="AY363">
        <f t="shared" si="858"/>
        <v>0</v>
      </c>
      <c r="AZ363">
        <f t="shared" si="858"/>
        <v>0</v>
      </c>
      <c r="BA363">
        <f t="shared" si="858"/>
        <v>0</v>
      </c>
      <c r="BB363">
        <f t="shared" si="858"/>
        <v>0</v>
      </c>
      <c r="BC363">
        <f t="shared" si="858"/>
        <v>0</v>
      </c>
      <c r="BD363">
        <f t="shared" si="858"/>
        <v>0</v>
      </c>
      <c r="BE363">
        <f t="shared" si="858"/>
        <v>0</v>
      </c>
      <c r="BF363">
        <f t="shared" si="858"/>
        <v>0</v>
      </c>
      <c r="BG363">
        <f t="shared" si="858"/>
        <v>0</v>
      </c>
      <c r="BH363">
        <f t="shared" si="858"/>
        <v>0</v>
      </c>
      <c r="BK363">
        <f t="shared" si="856"/>
        <v>0.08</v>
      </c>
      <c r="BL363">
        <f t="shared" si="837"/>
        <v>6.7199999999999996E-2</v>
      </c>
      <c r="BM363">
        <f t="shared" si="838"/>
        <v>2.3519999999999996E-2</v>
      </c>
      <c r="BN363">
        <f t="shared" si="763"/>
        <v>0.16</v>
      </c>
      <c r="BO363">
        <f t="shared" si="764"/>
        <v>0.65</v>
      </c>
      <c r="BP363" t="str">
        <f t="shared" si="831"/>
        <v>-LV-Total</v>
      </c>
    </row>
    <row r="364" spans="1:68" hidden="1" x14ac:dyDescent="0.25">
      <c r="A364" t="str">
        <f t="shared" si="827"/>
        <v>passenger-LV-PHEVG</v>
      </c>
      <c r="B364" s="1">
        <v>330</v>
      </c>
      <c r="C364" t="s">
        <v>23</v>
      </c>
      <c r="D364" t="s">
        <v>27</v>
      </c>
      <c r="E364" t="s">
        <v>28</v>
      </c>
      <c r="F364" t="s">
        <v>31</v>
      </c>
      <c r="G364">
        <v>2.6757778667961729E-3</v>
      </c>
      <c r="H364">
        <v>3.2872937368756639E-3</v>
      </c>
      <c r="I364">
        <v>3.8965978076292451E-3</v>
      </c>
      <c r="J364">
        <v>4.503702057221501E-3</v>
      </c>
      <c r="K364">
        <v>4.9505230676162764E-3</v>
      </c>
      <c r="L364">
        <f t="shared" si="852"/>
        <v>4.8892524953041737E-3</v>
      </c>
      <c r="M364">
        <f t="shared" si="852"/>
        <v>4.8287402434725899E-3</v>
      </c>
      <c r="N364">
        <f t="shared" si="853"/>
        <v>4.7689769267032162E-3</v>
      </c>
      <c r="O364">
        <f t="shared" si="853"/>
        <v>4.7099532757371755E-3</v>
      </c>
      <c r="P364">
        <f t="shared" si="853"/>
        <v>4.6516601360373673E-3</v>
      </c>
      <c r="Q364">
        <f t="shared" si="853"/>
        <v>4.5940884663686031E-3</v>
      </c>
      <c r="R364">
        <f t="shared" si="853"/>
        <v>4.5372293373953151E-3</v>
      </c>
      <c r="S364">
        <f t="shared" si="853"/>
        <v>4.4810739302966196E-3</v>
      </c>
      <c r="T364">
        <f t="shared" si="853"/>
        <v>4.4256135353985277E-3</v>
      </c>
      <c r="U364">
        <f t="shared" si="853"/>
        <v>4.3708395508230717E-3</v>
      </c>
      <c r="V364">
        <f t="shared" si="853"/>
        <v>4.3167434811541639E-3</v>
      </c>
      <c r="W364">
        <f t="shared" si="853"/>
        <v>4.2633169361199633E-3</v>
      </c>
      <c r="X364">
        <f t="shared" si="853"/>
        <v>4.2105516292915424E-3</v>
      </c>
      <c r="Y364">
        <f t="shared" si="853"/>
        <v>4.1584393767976719E-3</v>
      </c>
      <c r="Z364">
        <f t="shared" si="854"/>
        <v>3.8773491541353815E-3</v>
      </c>
      <c r="AA364">
        <f t="shared" si="854"/>
        <v>3.6152592597494117E-3</v>
      </c>
      <c r="AB364">
        <f t="shared" si="854"/>
        <v>3.3708853641060332E-3</v>
      </c>
      <c r="AC364">
        <f t="shared" si="854"/>
        <v>3.1430299520847837E-3</v>
      </c>
      <c r="AD364">
        <f t="shared" si="854"/>
        <v>2.9305764547474951E-3</v>
      </c>
      <c r="AE364">
        <f t="shared" si="854"/>
        <v>2.7324837777711153E-3</v>
      </c>
      <c r="AF364">
        <f t="shared" si="854"/>
        <v>2.5477811997317891E-3</v>
      </c>
      <c r="AG364">
        <f t="shared" si="854"/>
        <v>2.3755636152400549E-3</v>
      </c>
      <c r="AH364">
        <f t="shared" si="854"/>
        <v>2.2149870996169075E-3</v>
      </c>
      <c r="AI364">
        <f t="shared" si="854"/>
        <v>2.0652647733761247E-3</v>
      </c>
      <c r="AJ364">
        <f t="shared" si="854"/>
        <v>1.9256629462474266E-3</v>
      </c>
      <c r="AK364">
        <f t="shared" si="854"/>
        <v>1.7954975218448604E-3</v>
      </c>
      <c r="AL364">
        <f t="shared" si="854"/>
        <v>1.6741306453620728E-3</v>
      </c>
      <c r="AM364">
        <f t="shared" si="854"/>
        <v>1.5609675778670321E-3</v>
      </c>
      <c r="AN364">
        <f t="shared" si="854"/>
        <v>1.4554537818791851E-3</v>
      </c>
      <c r="AO364">
        <f t="shared" ref="AO364:BH364" si="859">AN364</f>
        <v>1.4554537818791851E-3</v>
      </c>
      <c r="AP364">
        <f t="shared" si="859"/>
        <v>1.4554537818791851E-3</v>
      </c>
      <c r="AQ364">
        <f t="shared" si="859"/>
        <v>1.4554537818791851E-3</v>
      </c>
      <c r="AR364">
        <f t="shared" si="859"/>
        <v>1.4554537818791851E-3</v>
      </c>
      <c r="AS364">
        <f t="shared" si="859"/>
        <v>1.4554537818791851E-3</v>
      </c>
      <c r="AT364">
        <f t="shared" si="859"/>
        <v>1.4554537818791851E-3</v>
      </c>
      <c r="AU364">
        <f t="shared" si="859"/>
        <v>1.4554537818791851E-3</v>
      </c>
      <c r="AV364">
        <f t="shared" si="859"/>
        <v>1.4554537818791851E-3</v>
      </c>
      <c r="AW364">
        <f t="shared" si="859"/>
        <v>1.4554537818791851E-3</v>
      </c>
      <c r="AX364">
        <f t="shared" si="859"/>
        <v>1.4554537818791851E-3</v>
      </c>
      <c r="AY364">
        <f t="shared" si="859"/>
        <v>1.4554537818791851E-3</v>
      </c>
      <c r="AZ364">
        <f t="shared" si="859"/>
        <v>1.4554537818791851E-3</v>
      </c>
      <c r="BA364">
        <f t="shared" si="859"/>
        <v>1.4554537818791851E-3</v>
      </c>
      <c r="BB364">
        <f t="shared" si="859"/>
        <v>1.4554537818791851E-3</v>
      </c>
      <c r="BC364">
        <f t="shared" si="859"/>
        <v>1.4554537818791851E-3</v>
      </c>
      <c r="BD364">
        <f t="shared" si="859"/>
        <v>1.4554537818791851E-3</v>
      </c>
      <c r="BE364">
        <f t="shared" si="859"/>
        <v>1.4554537818791851E-3</v>
      </c>
      <c r="BF364">
        <f t="shared" si="859"/>
        <v>1.4554537818791851E-3</v>
      </c>
      <c r="BG364">
        <f t="shared" si="859"/>
        <v>1.4554537818791851E-3</v>
      </c>
      <c r="BH364">
        <f t="shared" si="859"/>
        <v>1.4554537818791851E-3</v>
      </c>
      <c r="BK364">
        <f t="shared" si="856"/>
        <v>4.9505230676162764E-3</v>
      </c>
      <c r="BL364">
        <f t="shared" si="837"/>
        <v>4.1584393767976719E-3</v>
      </c>
      <c r="BM364">
        <f t="shared" si="838"/>
        <v>1.4554537818791851E-3</v>
      </c>
      <c r="BN364">
        <f t="shared" si="763"/>
        <v>0.16</v>
      </c>
      <c r="BO364">
        <f t="shared" si="764"/>
        <v>0.65</v>
      </c>
      <c r="BP364" t="str">
        <f t="shared" si="831"/>
        <v>-LV-Total</v>
      </c>
    </row>
    <row r="365" spans="1:68" hidden="1" x14ac:dyDescent="0.25">
      <c r="A365" t="str">
        <f t="shared" si="827"/>
        <v>freight-HT-BEV</v>
      </c>
      <c r="B365" s="1">
        <v>331</v>
      </c>
      <c r="C365" t="s">
        <v>25</v>
      </c>
      <c r="D365" t="s">
        <v>36</v>
      </c>
      <c r="E365" t="s">
        <v>39</v>
      </c>
      <c r="F365" t="s">
        <v>29</v>
      </c>
      <c r="G365">
        <v>6.7744797161574052E-4</v>
      </c>
      <c r="H365">
        <f>IF(G365=0,0.0000001,$G365)*((INDEX($N$7:$N$29,MATCH($A365,$H$7:$H$29,0))/($G365+0.00001))^((H$33-$G$33)/($Y$33-$G$33)))</f>
        <v>8.1695403544704075E-4</v>
      </c>
      <c r="I365">
        <f>IF(H365=0,0.0000001,$G365)*((INDEX($N$7:$N$29,MATCH($A365,$H$7:$H$29,0))/($G365+0.00001))^((I$33-$G$33)/($Y$33-$G$33)))</f>
        <v>9.8518841888535838E-4</v>
      </c>
      <c r="J365">
        <f>IF(I365=0,0.0000001,$G365)*((INDEX($N$7:$N$29,MATCH($A365,$H$7:$H$29,0))/($G365+0.00001))^((J$33-$G$33)/($Y$33-$G$33)))</f>
        <v>1.1880671109907894E-3</v>
      </c>
      <c r="K365">
        <f>IF(J365=0,0.0000001,$G365)*((INDEX($N$7:$N$29,MATCH($A365,$H$7:$H$29,0))/($G365+0.00001))^((K$33-$G$33)/($Y$33-$G$33)))</f>
        <v>1.4327243734908847E-3</v>
      </c>
      <c r="L365">
        <f t="shared" ref="L365:Y365" si="860">IF(K365=0,0.0000001,K365)*((INDEX($N$7:$N$29,MATCH($A365,$H$7:$H$28,0))/IF(K365=0,0.0000001,K365))^((L$33-$K$33)/($Y$33-$K$33)))</f>
        <v>1.7295729650279902E-3</v>
      </c>
      <c r="M365">
        <f t="shared" si="860"/>
        <v>2.4536298495994179E-3</v>
      </c>
      <c r="N365">
        <f t="shared" si="860"/>
        <v>3.8465437676443769E-3</v>
      </c>
      <c r="O365">
        <f t="shared" si="860"/>
        <v>6.1607059908570846E-3</v>
      </c>
      <c r="P365">
        <f t="shared" si="860"/>
        <v>9.3815190829883103E-3</v>
      </c>
      <c r="Q365">
        <f t="shared" si="860"/>
        <v>1.2976840010487829E-2</v>
      </c>
      <c r="R365">
        <f t="shared" si="860"/>
        <v>1.6110145877978776E-2</v>
      </c>
      <c r="S365">
        <f t="shared" si="860"/>
        <v>1.8229470635010146E-2</v>
      </c>
      <c r="T365">
        <f t="shared" si="860"/>
        <v>1.9348748289059668E-2</v>
      </c>
      <c r="U365">
        <f t="shared" si="860"/>
        <v>1.9811722983893311E-2</v>
      </c>
      <c r="V365">
        <f t="shared" si="860"/>
        <v>1.9959504875382873E-2</v>
      </c>
      <c r="W365">
        <f t="shared" si="860"/>
        <v>1.9994209955931666E-2</v>
      </c>
      <c r="X365">
        <f t="shared" si="860"/>
        <v>1.9999586369824063E-2</v>
      </c>
      <c r="Y365">
        <f t="shared" si="860"/>
        <v>0.02</v>
      </c>
      <c r="Z365">
        <f t="shared" ref="Z365:AN365" si="861">IF(Y365=0,0.0000001,$Y365)*((INDEX($O$7:$O$29,MATCH($A365,$H$7:$H$28,0))/IF(Y365=0,0.0000001,$Y365))^((Z$33-$Y$33)/($AN$33-$Y$33)))</f>
        <v>2.2875332385968089E-2</v>
      </c>
      <c r="AA365">
        <f t="shared" si="861"/>
        <v>2.6164041588426029E-2</v>
      </c>
      <c r="AB365">
        <f t="shared" si="861"/>
        <v>2.9925557394776897E-2</v>
      </c>
      <c r="AC365">
        <f t="shared" si="861"/>
        <v>3.4227853612044334E-2</v>
      </c>
      <c r="AD365">
        <f t="shared" si="861"/>
        <v>3.9148676411688635E-2</v>
      </c>
      <c r="AE365">
        <f t="shared" si="861"/>
        <v>4.4776949269404308E-2</v>
      </c>
      <c r="AF365">
        <f t="shared" si="861"/>
        <v>5.1214379888362728E-2</v>
      </c>
      <c r="AG365">
        <f t="shared" si="861"/>
        <v>5.8577298144376837E-2</v>
      </c>
      <c r="AH365">
        <f t="shared" si="861"/>
        <v>6.6998758266228586E-2</v>
      </c>
      <c r="AI365">
        <f t="shared" si="861"/>
        <v>7.6630943239355306E-2</v>
      </c>
      <c r="AJ365">
        <f t="shared" si="861"/>
        <v>8.7647914882525324E-2</v>
      </c>
      <c r="AK365">
        <f t="shared" si="861"/>
        <v>0.10024875929374033</v>
      </c>
      <c r="AL365">
        <f t="shared" si="861"/>
        <v>0.11466118450626089</v>
      </c>
      <c r="AM365">
        <f t="shared" si="861"/>
        <v>0.13114563536747662</v>
      </c>
      <c r="AN365">
        <f t="shared" si="861"/>
        <v>0.15</v>
      </c>
      <c r="AO365">
        <f t="shared" ref="AO365:BH365" si="862">IF(AN365=0,0.0000001,$G365)*((INDEX($N$7:$N$29,MATCH($A365,$H$7:$H$29,0))/($G365+0.00001))^((AO$33-$G$33)/($Y$33-$G$33)))</f>
        <v>0.3942874166480399</v>
      </c>
      <c r="AP365">
        <f t="shared" si="862"/>
        <v>0.47548256051065957</v>
      </c>
      <c r="AQ365">
        <f t="shared" si="862"/>
        <v>0.57339812482929498</v>
      </c>
      <c r="AR365">
        <f t="shared" si="862"/>
        <v>0.69147732611821144</v>
      </c>
      <c r="AS365">
        <f t="shared" si="862"/>
        <v>0.83387243841778935</v>
      </c>
      <c r="AT365">
        <f t="shared" si="862"/>
        <v>1.0055908086767202</v>
      </c>
      <c r="AU365">
        <f t="shared" si="862"/>
        <v>1.2126709409101017</v>
      </c>
      <c r="AV365">
        <f t="shared" si="862"/>
        <v>1.4623948411610359</v>
      </c>
      <c r="AW365">
        <f t="shared" si="862"/>
        <v>1.7635440904103881</v>
      </c>
      <c r="AX365">
        <f t="shared" si="862"/>
        <v>2.1267086502795753</v>
      </c>
      <c r="AY365">
        <f t="shared" si="862"/>
        <v>2.5646592607284728</v>
      </c>
      <c r="AZ365">
        <f t="shared" si="862"/>
        <v>3.0927965251731289</v>
      </c>
      <c r="BA365">
        <f t="shared" si="862"/>
        <v>3.7296924751734926</v>
      </c>
      <c r="BB365">
        <f t="shared" si="862"/>
        <v>4.4977436589001227</v>
      </c>
      <c r="BC365">
        <f t="shared" si="862"/>
        <v>5.4239587193405923</v>
      </c>
      <c r="BD365">
        <f t="shared" si="862"/>
        <v>6.5409081575593913</v>
      </c>
      <c r="BE365">
        <f t="shared" si="862"/>
        <v>7.887869679588623</v>
      </c>
      <c r="BF365">
        <f t="shared" si="862"/>
        <v>9.5122094032564899</v>
      </c>
      <c r="BG365">
        <f t="shared" si="862"/>
        <v>11.471047495313075</v>
      </c>
      <c r="BH365">
        <f t="shared" si="862"/>
        <v>13.833266811250073</v>
      </c>
      <c r="BK365">
        <f t="shared" si="856"/>
        <v>1.4327243734908847E-3</v>
      </c>
      <c r="BL365">
        <f t="shared" si="837"/>
        <v>1.4026371616475762E-3</v>
      </c>
      <c r="BM365">
        <f t="shared" si="838"/>
        <v>8.4158229698854563E-4</v>
      </c>
      <c r="BN365">
        <f t="shared" ref="BN365:BN418" si="863">INDEX($N$7:$N$30,MATCH(BP365,$H$7:$H$30,0))</f>
        <v>2.1000000000000001E-2</v>
      </c>
      <c r="BO365">
        <f t="shared" ref="BO365:BO425" si="864">INDEX($M$7:$M$30,MATCH(BP365,$H$7:$H$30,0))</f>
        <v>0.4</v>
      </c>
      <c r="BP365" t="str">
        <f t="shared" si="831"/>
        <v>-HT-Total</v>
      </c>
    </row>
    <row r="366" spans="1:68" hidden="1" x14ac:dyDescent="0.25">
      <c r="A366" t="str">
        <f t="shared" si="827"/>
        <v>freight-HT-CNG</v>
      </c>
      <c r="B366" s="1">
        <v>332</v>
      </c>
      <c r="C366" t="s">
        <v>25</v>
      </c>
      <c r="D366" t="s">
        <v>36</v>
      </c>
      <c r="E366" t="s">
        <v>39</v>
      </c>
      <c r="F366" t="s">
        <v>45</v>
      </c>
      <c r="G366">
        <v>5.2869384133563983E-3</v>
      </c>
      <c r="H366">
        <v>5.4477831811598444E-3</v>
      </c>
      <c r="I366">
        <v>5.6085806732425669E-3</v>
      </c>
      <c r="J366">
        <v>5.7693309104445232E-3</v>
      </c>
      <c r="K366">
        <v>5.918243338274432E-3</v>
      </c>
      <c r="L366">
        <v>6.0671447714020837E-3</v>
      </c>
      <c r="O366"/>
      <c r="AO366">
        <f t="shared" ref="AO366:BH366" si="865">AN366</f>
        <v>0</v>
      </c>
      <c r="AP366">
        <f t="shared" si="865"/>
        <v>0</v>
      </c>
      <c r="AQ366">
        <f t="shared" si="865"/>
        <v>0</v>
      </c>
      <c r="AR366">
        <f t="shared" si="865"/>
        <v>0</v>
      </c>
      <c r="AS366">
        <f t="shared" si="865"/>
        <v>0</v>
      </c>
      <c r="AT366">
        <f t="shared" si="865"/>
        <v>0</v>
      </c>
      <c r="AU366">
        <f t="shared" si="865"/>
        <v>0</v>
      </c>
      <c r="AV366">
        <f t="shared" si="865"/>
        <v>0</v>
      </c>
      <c r="AW366">
        <f t="shared" si="865"/>
        <v>0</v>
      </c>
      <c r="AX366">
        <f t="shared" si="865"/>
        <v>0</v>
      </c>
      <c r="AY366">
        <f t="shared" si="865"/>
        <v>0</v>
      </c>
      <c r="AZ366">
        <f t="shared" si="865"/>
        <v>0</v>
      </c>
      <c r="BA366">
        <f t="shared" si="865"/>
        <v>0</v>
      </c>
      <c r="BB366">
        <f t="shared" si="865"/>
        <v>0</v>
      </c>
      <c r="BC366">
        <f t="shared" si="865"/>
        <v>0</v>
      </c>
      <c r="BD366">
        <f t="shared" si="865"/>
        <v>0</v>
      </c>
      <c r="BE366">
        <f t="shared" si="865"/>
        <v>0</v>
      </c>
      <c r="BF366">
        <f t="shared" si="865"/>
        <v>0</v>
      </c>
      <c r="BG366">
        <f t="shared" si="865"/>
        <v>0</v>
      </c>
      <c r="BH366">
        <f t="shared" si="865"/>
        <v>0</v>
      </c>
      <c r="BK366">
        <f t="shared" si="856"/>
        <v>5.918243338274432E-3</v>
      </c>
      <c r="BL366">
        <f t="shared" si="837"/>
        <v>5.7939602281706689E-3</v>
      </c>
      <c r="BM366">
        <f t="shared" si="838"/>
        <v>3.4763761369024011E-3</v>
      </c>
      <c r="BN366">
        <f t="shared" si="863"/>
        <v>2.1000000000000001E-2</v>
      </c>
      <c r="BO366">
        <f t="shared" si="864"/>
        <v>0.4</v>
      </c>
      <c r="BP366" t="str">
        <f t="shared" si="831"/>
        <v>-HT-Total</v>
      </c>
    </row>
    <row r="367" spans="1:68" hidden="1" x14ac:dyDescent="0.25">
      <c r="A367" t="str">
        <f t="shared" si="827"/>
        <v>freight-HT-D</v>
      </c>
      <c r="B367" s="1">
        <v>333</v>
      </c>
      <c r="C367" t="s">
        <v>25</v>
      </c>
      <c r="D367" t="s">
        <v>36</v>
      </c>
      <c r="E367" t="s">
        <v>39</v>
      </c>
      <c r="F367" t="s">
        <v>46</v>
      </c>
      <c r="G367">
        <v>0.90346780633814561</v>
      </c>
      <c r="H367">
        <v>0.90281668613812371</v>
      </c>
      <c r="I367">
        <v>0.90216575731626836</v>
      </c>
      <c r="J367">
        <v>0.90151501978821635</v>
      </c>
      <c r="K367">
        <v>0.90096470486163061</v>
      </c>
      <c r="L367">
        <v>0.90041443056663517</v>
      </c>
      <c r="M367">
        <f t="shared" ref="M367:Y367" si="866">($K367*(($BL367/($K367))^((M$33-$K$33)/($BL$33-$K$33))))</f>
        <v>0.89823716363964812</v>
      </c>
      <c r="N367">
        <f t="shared" si="866"/>
        <v>0.89687649105749978</v>
      </c>
      <c r="O367">
        <f t="shared" si="866"/>
        <v>0.89551787965690877</v>
      </c>
      <c r="P367">
        <f t="shared" si="866"/>
        <v>0.89416132631554457</v>
      </c>
      <c r="Q367">
        <f t="shared" si="866"/>
        <v>0.89280682791580668</v>
      </c>
      <c r="R367">
        <f t="shared" si="866"/>
        <v>0.89145438134481703</v>
      </c>
      <c r="S367">
        <f t="shared" si="866"/>
        <v>0.89010398349441322</v>
      </c>
      <c r="T367">
        <f t="shared" si="866"/>
        <v>0.88875563126114066</v>
      </c>
      <c r="U367">
        <f t="shared" si="866"/>
        <v>0.88740932154624652</v>
      </c>
      <c r="V367">
        <f t="shared" si="866"/>
        <v>0.88606505125567181</v>
      </c>
      <c r="W367">
        <f t="shared" si="866"/>
        <v>0.88472281730004454</v>
      </c>
      <c r="X367">
        <f t="shared" si="866"/>
        <v>0.88338261659467254</v>
      </c>
      <c r="Y367">
        <f t="shared" si="866"/>
        <v>0.88204444605953636</v>
      </c>
      <c r="Z367">
        <f t="shared" ref="Z367:AN367" si="867">($Y367*(($BM367/($Y367))^((Z$33-$Y$33)/($BM$33-$Y$33))))</f>
        <v>0.85251210247668341</v>
      </c>
      <c r="AA367">
        <f t="shared" si="867"/>
        <v>0.82396855182982354</v>
      </c>
      <c r="AB367">
        <f t="shared" si="867"/>
        <v>0.79638068765493619</v>
      </c>
      <c r="AC367">
        <f t="shared" si="867"/>
        <v>0.76971651194854918</v>
      </c>
      <c r="AD367">
        <f t="shared" si="867"/>
        <v>0.74394509805459974</v>
      </c>
      <c r="AE367">
        <f t="shared" si="867"/>
        <v>0.71903655479390705</v>
      </c>
      <c r="AF367">
        <f t="shared" si="867"/>
        <v>0.69496199179465057</v>
      </c>
      <c r="AG367">
        <f t="shared" si="867"/>
        <v>0.67169348598364276</v>
      </c>
      <c r="AH367">
        <f t="shared" si="867"/>
        <v>0.64920404919953056</v>
      </c>
      <c r="AI367">
        <f t="shared" si="867"/>
        <v>0.62746759689036213</v>
      </c>
      <c r="AJ367">
        <f t="shared" si="867"/>
        <v>0.60645891785921235</v>
      </c>
      <c r="AK367">
        <f t="shared" si="867"/>
        <v>0.58615364502277445</v>
      </c>
      <c r="AL367">
        <f t="shared" si="867"/>
        <v>0.56652822714900697</v>
      </c>
      <c r="AM367">
        <f t="shared" si="867"/>
        <v>0.54755990154104806</v>
      </c>
      <c r="AN367">
        <f t="shared" si="867"/>
        <v>0.52922666763572179</v>
      </c>
      <c r="AO367">
        <f t="shared" ref="AO367:BH367" si="868">AN367</f>
        <v>0.52922666763572179</v>
      </c>
      <c r="AP367">
        <f t="shared" si="868"/>
        <v>0.52922666763572179</v>
      </c>
      <c r="AQ367">
        <f t="shared" si="868"/>
        <v>0.52922666763572179</v>
      </c>
      <c r="AR367">
        <f t="shared" si="868"/>
        <v>0.52922666763572179</v>
      </c>
      <c r="AS367">
        <f t="shared" si="868"/>
        <v>0.52922666763572179</v>
      </c>
      <c r="AT367">
        <f t="shared" si="868"/>
        <v>0.52922666763572179</v>
      </c>
      <c r="AU367">
        <f t="shared" si="868"/>
        <v>0.52922666763572179</v>
      </c>
      <c r="AV367">
        <f t="shared" si="868"/>
        <v>0.52922666763572179</v>
      </c>
      <c r="AW367">
        <f t="shared" si="868"/>
        <v>0.52922666763572179</v>
      </c>
      <c r="AX367">
        <f t="shared" si="868"/>
        <v>0.52922666763572179</v>
      </c>
      <c r="AY367">
        <f t="shared" si="868"/>
        <v>0.52922666763572179</v>
      </c>
      <c r="AZ367">
        <f t="shared" si="868"/>
        <v>0.52922666763572179</v>
      </c>
      <c r="BA367">
        <f t="shared" si="868"/>
        <v>0.52922666763572179</v>
      </c>
      <c r="BB367">
        <f t="shared" si="868"/>
        <v>0.52922666763572179</v>
      </c>
      <c r="BC367">
        <f t="shared" si="868"/>
        <v>0.52922666763572179</v>
      </c>
      <c r="BD367">
        <f t="shared" si="868"/>
        <v>0.52922666763572179</v>
      </c>
      <c r="BE367">
        <f t="shared" si="868"/>
        <v>0.52922666763572179</v>
      </c>
      <c r="BF367">
        <f t="shared" si="868"/>
        <v>0.52922666763572179</v>
      </c>
      <c r="BG367">
        <f t="shared" si="868"/>
        <v>0.52922666763572179</v>
      </c>
      <c r="BH367">
        <f t="shared" si="868"/>
        <v>0.52922666763572179</v>
      </c>
      <c r="BK367">
        <f t="shared" si="856"/>
        <v>0.90096470486163061</v>
      </c>
      <c r="BL367">
        <f t="shared" si="837"/>
        <v>0.88204444605953636</v>
      </c>
      <c r="BM367">
        <f t="shared" si="838"/>
        <v>0.52922666763572179</v>
      </c>
      <c r="BN367">
        <f t="shared" si="863"/>
        <v>2.1000000000000001E-2</v>
      </c>
      <c r="BO367">
        <f t="shared" si="864"/>
        <v>0.4</v>
      </c>
      <c r="BP367" t="str">
        <f t="shared" si="831"/>
        <v>-HT-Total</v>
      </c>
    </row>
    <row r="368" spans="1:68" hidden="1" x14ac:dyDescent="0.25">
      <c r="A368" t="str">
        <f t="shared" si="827"/>
        <v>freight-HT-FCEV</v>
      </c>
      <c r="B368" s="1">
        <v>334</v>
      </c>
      <c r="C368" t="s">
        <v>25</v>
      </c>
      <c r="D368" t="s">
        <v>36</v>
      </c>
      <c r="E368" t="s">
        <v>39</v>
      </c>
      <c r="F368" t="s">
        <v>30</v>
      </c>
      <c r="G368">
        <v>0</v>
      </c>
      <c r="H368">
        <f>IF(G368=0,0.0000001,$G368)*((INDEX($N$7:$N$29,MATCH($A368,$H$7:$H$29,0))/($G368+0.00001))^((H$33-$G$33)/($Y$33-$G$33)))</f>
        <v>1.2915496650148837E-7</v>
      </c>
      <c r="I368">
        <f>IF(H368=0,0.0000001,$G368)*((INDEX($N$7:$N$29,MATCH($A368,$H$7:$H$29,0))/($G368+0.00001))^((I$33-$G$33)/($Y$33-$G$33)))</f>
        <v>0</v>
      </c>
      <c r="J368">
        <f>IF(I368=0,0.0000001,$G368)*((INDEX($N$7:$N$29,MATCH($A368,$H$7:$H$29,0))/($G368+0.00001))^((J$33-$G$33)/($Y$33-$G$33)))</f>
        <v>2.1544346900318838E-7</v>
      </c>
      <c r="K368">
        <f>IF(J368=0,0.0000001,$G368)*((INDEX($N$7:$N$29,MATCH($A368,$H$7:$H$29,0))/($G368+0.00001))^((K$33-$G$33)/($Y$33-$G$33)))</f>
        <v>0</v>
      </c>
      <c r="L368">
        <f t="shared" ref="L368:Y368" si="869">IF(K368=0,0.0000001,K368)*((INDEX($N$7:$N$29,MATCH($A368,$H$7:$H$28,0))/IF(K368=0,0.0000001,K368))^((L$33-$K$33)/($Y$33-$K$33)))</f>
        <v>1.93069772888325E-7</v>
      </c>
      <c r="M368">
        <f t="shared" si="869"/>
        <v>6.5512855685955084E-7</v>
      </c>
      <c r="N368">
        <f t="shared" si="869"/>
        <v>3.1516811486658755E-6</v>
      </c>
      <c r="O368">
        <f t="shared" si="869"/>
        <v>1.6339715159504212E-5</v>
      </c>
      <c r="P368">
        <f t="shared" si="869"/>
        <v>7.1018492993558591E-5</v>
      </c>
      <c r="Q368">
        <f t="shared" si="869"/>
        <v>2.2061794245877724E-4</v>
      </c>
      <c r="R368">
        <f t="shared" si="869"/>
        <v>4.6969984294097572E-4</v>
      </c>
      <c r="S368">
        <f t="shared" si="869"/>
        <v>7.2335519763494136E-4</v>
      </c>
      <c r="T368">
        <f t="shared" si="869"/>
        <v>8.9077584299261604E-4</v>
      </c>
      <c r="U368">
        <f t="shared" si="869"/>
        <v>9.6749364962123467E-4</v>
      </c>
      <c r="V368">
        <f t="shared" si="869"/>
        <v>9.9294363861607998E-4</v>
      </c>
      <c r="W368">
        <f t="shared" si="869"/>
        <v>9.9898888648544725E-4</v>
      </c>
      <c r="X368">
        <f t="shared" si="869"/>
        <v>9.9992774367956699E-4</v>
      </c>
      <c r="Y368">
        <f t="shared" si="869"/>
        <v>1E-3</v>
      </c>
      <c r="Z368">
        <f t="shared" ref="Z368:AN368" si="870">IF(Y368=0,0.0000001,$Y368)*((INDEX($O$7:$O$29,MATCH($A368,$H$7:$H$28,0))/IF(Y368=0,0.0000001,$Y368))^((Z$33-$Y$33)/($AN$33-$Y$33)))</f>
        <v>1.2979700365523266E-3</v>
      </c>
      <c r="AA368">
        <f t="shared" si="870"/>
        <v>1.6847262157876481E-3</v>
      </c>
      <c r="AB368">
        <f t="shared" si="870"/>
        <v>2.1867241478865564E-3</v>
      </c>
      <c r="AC368">
        <f t="shared" si="870"/>
        <v>2.8383024221621685E-3</v>
      </c>
      <c r="AD368">
        <f t="shared" si="870"/>
        <v>3.6840314986403863E-3</v>
      </c>
      <c r="AE368">
        <f t="shared" si="870"/>
        <v>4.781762498950186E-3</v>
      </c>
      <c r="AF368">
        <f t="shared" si="870"/>
        <v>6.2065844455469164E-3</v>
      </c>
      <c r="AG368">
        <f t="shared" si="870"/>
        <v>8.0559606396516329E-3</v>
      </c>
      <c r="AH368">
        <f t="shared" si="870"/>
        <v>1.0456395525912732E-2</v>
      </c>
      <c r="AI368">
        <f t="shared" si="870"/>
        <v>1.3572088082974531E-2</v>
      </c>
      <c r="AJ368">
        <f t="shared" si="870"/>
        <v>1.7616163665149849E-2</v>
      </c>
      <c r="AK368">
        <f t="shared" si="870"/>
        <v>2.2865252596366323E-2</v>
      </c>
      <c r="AL368">
        <f t="shared" si="870"/>
        <v>2.9678412748283773E-2</v>
      </c>
      <c r="AM368">
        <f t="shared" si="870"/>
        <v>3.8521690479704919E-2</v>
      </c>
      <c r="AN368">
        <f t="shared" si="870"/>
        <v>0.05</v>
      </c>
      <c r="AO368">
        <f t="shared" ref="AO368:BH368" si="871">IF(AN368=0,0.0000001,$G368)*((INDEX($N$7:$N$29,MATCH($A368,$H$7:$H$29,0))/($G368+0.00001))^((AO$33-$G$33)/($Y$33-$G$33)))</f>
        <v>0</v>
      </c>
      <c r="AP368">
        <f t="shared" si="871"/>
        <v>7.7426368268112785E-4</v>
      </c>
      <c r="AQ368">
        <f t="shared" si="871"/>
        <v>0</v>
      </c>
      <c r="AR368">
        <f t="shared" si="871"/>
        <v>1.2915496650148846E-3</v>
      </c>
      <c r="AS368">
        <f t="shared" si="871"/>
        <v>0</v>
      </c>
      <c r="AT368">
        <f t="shared" si="871"/>
        <v>2.1544346900318834E-3</v>
      </c>
      <c r="AU368">
        <f t="shared" si="871"/>
        <v>0</v>
      </c>
      <c r="AV368">
        <f t="shared" si="871"/>
        <v>3.5938136638046319E-3</v>
      </c>
      <c r="AW368">
        <f t="shared" si="871"/>
        <v>0</v>
      </c>
      <c r="AX368">
        <f t="shared" si="871"/>
        <v>5.9948425031894148E-3</v>
      </c>
      <c r="AY368">
        <f t="shared" si="871"/>
        <v>0</v>
      </c>
      <c r="AZ368">
        <f t="shared" si="871"/>
        <v>1.0000000000000019E-2</v>
      </c>
      <c r="BA368">
        <f t="shared" si="871"/>
        <v>0</v>
      </c>
      <c r="BB368">
        <f t="shared" si="871"/>
        <v>1.668100537200061E-2</v>
      </c>
      <c r="BC368">
        <f t="shared" si="871"/>
        <v>0</v>
      </c>
      <c r="BD368">
        <f t="shared" si="871"/>
        <v>2.7825594022071267E-2</v>
      </c>
      <c r="BE368">
        <f t="shared" si="871"/>
        <v>0</v>
      </c>
      <c r="BF368">
        <f t="shared" si="871"/>
        <v>4.6415888336127885E-2</v>
      </c>
      <c r="BG368">
        <f t="shared" si="871"/>
        <v>0</v>
      </c>
      <c r="BH368">
        <f t="shared" si="871"/>
        <v>7.7426368268112819E-2</v>
      </c>
      <c r="BK368">
        <f>G368</f>
        <v>0</v>
      </c>
      <c r="BL368">
        <f t="shared" si="837"/>
        <v>0</v>
      </c>
      <c r="BM368">
        <f t="shared" si="838"/>
        <v>0</v>
      </c>
      <c r="BN368">
        <f t="shared" si="863"/>
        <v>2.1000000000000001E-2</v>
      </c>
      <c r="BO368">
        <f t="shared" si="864"/>
        <v>0.4</v>
      </c>
      <c r="BP368" t="str">
        <f t="shared" si="831"/>
        <v>-HT-Total</v>
      </c>
    </row>
    <row r="369" spans="1:68" hidden="1" x14ac:dyDescent="0.25">
      <c r="A369" t="str">
        <f t="shared" si="827"/>
        <v>freight-HT-G</v>
      </c>
      <c r="B369" s="1">
        <v>335</v>
      </c>
      <c r="C369" t="s">
        <v>25</v>
      </c>
      <c r="D369" t="s">
        <v>36</v>
      </c>
      <c r="E369" t="s">
        <v>39</v>
      </c>
      <c r="F369" t="s">
        <v>47</v>
      </c>
      <c r="G369">
        <v>9.0567807276882198E-2</v>
      </c>
      <c r="H369">
        <v>9.0799555140953253E-2</v>
      </c>
      <c r="I369">
        <v>9.1031234889365653E-2</v>
      </c>
      <c r="J369">
        <v>9.1262846552145963E-2</v>
      </c>
      <c r="K369">
        <v>9.1502092363031778E-2</v>
      </c>
      <c r="L369">
        <v>9.1741320509599725E-2</v>
      </c>
      <c r="M369">
        <f t="shared" ref="M369:Y371" si="872">($K369*(($BL369/($K369))^((M$33-$K$33)/($BL$33-$K$33))))</f>
        <v>9.1225082922516396E-2</v>
      </c>
      <c r="N369">
        <f t="shared" si="872"/>
        <v>9.1086892838470102E-2</v>
      </c>
      <c r="O369">
        <f t="shared" si="872"/>
        <v>9.0948912088290285E-2</v>
      </c>
      <c r="P369">
        <f t="shared" si="872"/>
        <v>9.0811140354872658E-2</v>
      </c>
      <c r="Q369">
        <f t="shared" si="872"/>
        <v>9.0673577321593313E-2</v>
      </c>
      <c r="R369">
        <f t="shared" si="872"/>
        <v>9.0536222672307959E-2</v>
      </c>
      <c r="S369">
        <f t="shared" si="872"/>
        <v>9.0399076091351185E-2</v>
      </c>
      <c r="T369">
        <f t="shared" si="872"/>
        <v>9.0262137263535783E-2</v>
      </c>
      <c r="U369">
        <f t="shared" si="872"/>
        <v>9.0125405874151993E-2</v>
      </c>
      <c r="V369">
        <f t="shared" si="872"/>
        <v>8.9988881608966773E-2</v>
      </c>
      <c r="W369">
        <f t="shared" si="872"/>
        <v>8.9852564154223116E-2</v>
      </c>
      <c r="X369">
        <f t="shared" si="872"/>
        <v>8.971645319663929E-2</v>
      </c>
      <c r="Y369">
        <f t="shared" si="872"/>
        <v>8.958054842340811E-2</v>
      </c>
      <c r="Z369">
        <f t="shared" ref="Z369:AN371" si="873">($Y369*(($BM369/($Y369))^((Z$33-$Y$33)/($BM$33-$Y$33))))</f>
        <v>8.6581239776095442E-2</v>
      </c>
      <c r="AA369">
        <f t="shared" si="873"/>
        <v>8.3682353067698834E-2</v>
      </c>
      <c r="AB369">
        <f t="shared" si="873"/>
        <v>8.0880526001435457E-2</v>
      </c>
      <c r="AC369">
        <f t="shared" si="873"/>
        <v>7.8172508855919587E-2</v>
      </c>
      <c r="AD369">
        <f t="shared" si="873"/>
        <v>7.5555160715947506E-2</v>
      </c>
      <c r="AE369">
        <f t="shared" si="873"/>
        <v>7.3025445829481991E-2</v>
      </c>
      <c r="AF369">
        <f t="shared" si="873"/>
        <v>7.0580430086611246E-2</v>
      </c>
      <c r="AG369">
        <f t="shared" si="873"/>
        <v>6.8217277616398134E-2</v>
      </c>
      <c r="AH369">
        <f t="shared" si="873"/>
        <v>6.5933247497672862E-2</v>
      </c>
      <c r="AI369">
        <f t="shared" si="873"/>
        <v>6.3725690579953628E-2</v>
      </c>
      <c r="AJ369">
        <f t="shared" si="873"/>
        <v>6.159204641080851E-2</v>
      </c>
      <c r="AK369">
        <f t="shared" si="873"/>
        <v>5.9529840266094286E-2</v>
      </c>
      <c r="AL369">
        <f t="shared" si="873"/>
        <v>5.7536680279628043E-2</v>
      </c>
      <c r="AM369">
        <f t="shared" si="873"/>
        <v>5.5610254668962113E-2</v>
      </c>
      <c r="AN369">
        <f t="shared" si="873"/>
        <v>5.3748329054044863E-2</v>
      </c>
      <c r="AO369">
        <f t="shared" ref="AO369:BH369" si="874">AN369</f>
        <v>5.3748329054044863E-2</v>
      </c>
      <c r="AP369">
        <f t="shared" si="874"/>
        <v>5.3748329054044863E-2</v>
      </c>
      <c r="AQ369">
        <f t="shared" si="874"/>
        <v>5.3748329054044863E-2</v>
      </c>
      <c r="AR369">
        <f t="shared" si="874"/>
        <v>5.3748329054044863E-2</v>
      </c>
      <c r="AS369">
        <f t="shared" si="874"/>
        <v>5.3748329054044863E-2</v>
      </c>
      <c r="AT369">
        <f t="shared" si="874"/>
        <v>5.3748329054044863E-2</v>
      </c>
      <c r="AU369">
        <f t="shared" si="874"/>
        <v>5.3748329054044863E-2</v>
      </c>
      <c r="AV369">
        <f t="shared" si="874"/>
        <v>5.3748329054044863E-2</v>
      </c>
      <c r="AW369">
        <f t="shared" si="874"/>
        <v>5.3748329054044863E-2</v>
      </c>
      <c r="AX369">
        <f t="shared" si="874"/>
        <v>5.3748329054044863E-2</v>
      </c>
      <c r="AY369">
        <f t="shared" si="874"/>
        <v>5.3748329054044863E-2</v>
      </c>
      <c r="AZ369">
        <f t="shared" si="874"/>
        <v>5.3748329054044863E-2</v>
      </c>
      <c r="BA369">
        <f t="shared" si="874"/>
        <v>5.3748329054044863E-2</v>
      </c>
      <c r="BB369">
        <f t="shared" si="874"/>
        <v>5.3748329054044863E-2</v>
      </c>
      <c r="BC369">
        <f t="shared" si="874"/>
        <v>5.3748329054044863E-2</v>
      </c>
      <c r="BD369">
        <f t="shared" si="874"/>
        <v>5.3748329054044863E-2</v>
      </c>
      <c r="BE369">
        <f t="shared" si="874"/>
        <v>5.3748329054044863E-2</v>
      </c>
      <c r="BF369">
        <f t="shared" si="874"/>
        <v>5.3748329054044863E-2</v>
      </c>
      <c r="BG369">
        <f t="shared" si="874"/>
        <v>5.3748329054044863E-2</v>
      </c>
      <c r="BH369">
        <f t="shared" si="874"/>
        <v>5.3748329054044863E-2</v>
      </c>
      <c r="BK369">
        <f t="shared" ref="BK369:BK374" si="875">K369</f>
        <v>9.1502092363031778E-2</v>
      </c>
      <c r="BL369">
        <f t="shared" si="837"/>
        <v>8.958054842340811E-2</v>
      </c>
      <c r="BM369">
        <f t="shared" si="838"/>
        <v>5.3748329054044863E-2</v>
      </c>
      <c r="BN369">
        <f t="shared" si="863"/>
        <v>2.1000000000000001E-2</v>
      </c>
      <c r="BO369">
        <f t="shared" si="864"/>
        <v>0.4</v>
      </c>
      <c r="BP369" t="str">
        <f t="shared" si="831"/>
        <v>-HT-Total</v>
      </c>
    </row>
    <row r="370" spans="1:68" hidden="1" x14ac:dyDescent="0.25">
      <c r="A370" t="str">
        <f t="shared" si="827"/>
        <v>freight-HT-LPG</v>
      </c>
      <c r="B370" s="1">
        <v>336</v>
      </c>
      <c r="C370" t="s">
        <v>25</v>
      </c>
      <c r="D370" t="s">
        <v>36</v>
      </c>
      <c r="E370" t="s">
        <v>39</v>
      </c>
      <c r="F370" t="s">
        <v>48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e">
        <f t="shared" si="872"/>
        <v>#DIV/0!</v>
      </c>
      <c r="N370" t="e">
        <f t="shared" si="872"/>
        <v>#DIV/0!</v>
      </c>
      <c r="O370" t="e">
        <f t="shared" si="872"/>
        <v>#DIV/0!</v>
      </c>
      <c r="P370" t="e">
        <f t="shared" si="872"/>
        <v>#DIV/0!</v>
      </c>
      <c r="Q370" t="e">
        <f t="shared" si="872"/>
        <v>#DIV/0!</v>
      </c>
      <c r="R370" t="e">
        <f t="shared" si="872"/>
        <v>#DIV/0!</v>
      </c>
      <c r="S370" t="e">
        <f t="shared" si="872"/>
        <v>#DIV/0!</v>
      </c>
      <c r="T370" t="e">
        <f t="shared" si="872"/>
        <v>#DIV/0!</v>
      </c>
      <c r="U370" t="e">
        <f t="shared" si="872"/>
        <v>#DIV/0!</v>
      </c>
      <c r="V370" t="e">
        <f t="shared" si="872"/>
        <v>#DIV/0!</v>
      </c>
      <c r="W370" t="e">
        <f t="shared" si="872"/>
        <v>#DIV/0!</v>
      </c>
      <c r="X370" t="e">
        <f t="shared" si="872"/>
        <v>#DIV/0!</v>
      </c>
      <c r="Y370" t="e">
        <f t="shared" si="872"/>
        <v>#DIV/0!</v>
      </c>
      <c r="Z370" t="e">
        <f t="shared" si="873"/>
        <v>#DIV/0!</v>
      </c>
      <c r="AA370" t="e">
        <f t="shared" si="873"/>
        <v>#DIV/0!</v>
      </c>
      <c r="AB370" t="e">
        <f t="shared" si="873"/>
        <v>#DIV/0!</v>
      </c>
      <c r="AC370" t="e">
        <f t="shared" si="873"/>
        <v>#DIV/0!</v>
      </c>
      <c r="AD370" t="e">
        <f t="shared" si="873"/>
        <v>#DIV/0!</v>
      </c>
      <c r="AE370" t="e">
        <f t="shared" si="873"/>
        <v>#DIV/0!</v>
      </c>
      <c r="AF370" t="e">
        <f t="shared" si="873"/>
        <v>#DIV/0!</v>
      </c>
      <c r="AG370" t="e">
        <f t="shared" si="873"/>
        <v>#DIV/0!</v>
      </c>
      <c r="AH370" t="e">
        <f t="shared" si="873"/>
        <v>#DIV/0!</v>
      </c>
      <c r="AI370" t="e">
        <f t="shared" si="873"/>
        <v>#DIV/0!</v>
      </c>
      <c r="AJ370" t="e">
        <f t="shared" si="873"/>
        <v>#DIV/0!</v>
      </c>
      <c r="AK370" t="e">
        <f t="shared" si="873"/>
        <v>#DIV/0!</v>
      </c>
      <c r="AL370" t="e">
        <f t="shared" si="873"/>
        <v>#DIV/0!</v>
      </c>
      <c r="AM370" t="e">
        <f t="shared" si="873"/>
        <v>#DIV/0!</v>
      </c>
      <c r="AN370" t="e">
        <f t="shared" si="873"/>
        <v>#DIV/0!</v>
      </c>
      <c r="AO370" t="e">
        <f t="shared" ref="AO370:BH370" si="876">AN370</f>
        <v>#DIV/0!</v>
      </c>
      <c r="AP370" t="e">
        <f t="shared" si="876"/>
        <v>#DIV/0!</v>
      </c>
      <c r="AQ370" t="e">
        <f t="shared" si="876"/>
        <v>#DIV/0!</v>
      </c>
      <c r="AR370" t="e">
        <f t="shared" si="876"/>
        <v>#DIV/0!</v>
      </c>
      <c r="AS370" t="e">
        <f t="shared" si="876"/>
        <v>#DIV/0!</v>
      </c>
      <c r="AT370" t="e">
        <f t="shared" si="876"/>
        <v>#DIV/0!</v>
      </c>
      <c r="AU370" t="e">
        <f t="shared" si="876"/>
        <v>#DIV/0!</v>
      </c>
      <c r="AV370" t="e">
        <f t="shared" si="876"/>
        <v>#DIV/0!</v>
      </c>
      <c r="AW370" t="e">
        <f t="shared" si="876"/>
        <v>#DIV/0!</v>
      </c>
      <c r="AX370" t="e">
        <f t="shared" si="876"/>
        <v>#DIV/0!</v>
      </c>
      <c r="AY370" t="e">
        <f t="shared" si="876"/>
        <v>#DIV/0!</v>
      </c>
      <c r="AZ370" t="e">
        <f t="shared" si="876"/>
        <v>#DIV/0!</v>
      </c>
      <c r="BA370" t="e">
        <f t="shared" si="876"/>
        <v>#DIV/0!</v>
      </c>
      <c r="BB370" t="e">
        <f t="shared" si="876"/>
        <v>#DIV/0!</v>
      </c>
      <c r="BC370" t="e">
        <f t="shared" si="876"/>
        <v>#DIV/0!</v>
      </c>
      <c r="BD370" t="e">
        <f t="shared" si="876"/>
        <v>#DIV/0!</v>
      </c>
      <c r="BE370" t="e">
        <f t="shared" si="876"/>
        <v>#DIV/0!</v>
      </c>
      <c r="BF370" t="e">
        <f t="shared" si="876"/>
        <v>#DIV/0!</v>
      </c>
      <c r="BG370" t="e">
        <f t="shared" si="876"/>
        <v>#DIV/0!</v>
      </c>
      <c r="BH370" t="e">
        <f t="shared" si="876"/>
        <v>#DIV/0!</v>
      </c>
      <c r="BK370">
        <f t="shared" si="875"/>
        <v>0</v>
      </c>
      <c r="BL370">
        <f t="shared" si="837"/>
        <v>0</v>
      </c>
      <c r="BM370">
        <f t="shared" si="838"/>
        <v>0</v>
      </c>
      <c r="BN370">
        <f t="shared" si="863"/>
        <v>2.1000000000000001E-2</v>
      </c>
      <c r="BO370">
        <f t="shared" si="864"/>
        <v>0.4</v>
      </c>
      <c r="BP370" t="str">
        <f t="shared" si="831"/>
        <v>-HT-Total</v>
      </c>
    </row>
    <row r="371" spans="1:68" hidden="1" x14ac:dyDescent="0.25">
      <c r="A371" t="str">
        <f t="shared" si="827"/>
        <v>freight-HT-PHEVD</v>
      </c>
      <c r="B371" s="1">
        <v>337</v>
      </c>
      <c r="C371" t="s">
        <v>25</v>
      </c>
      <c r="D371" t="s">
        <v>36</v>
      </c>
      <c r="E371" t="s">
        <v>39</v>
      </c>
      <c r="F371" t="s">
        <v>37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e">
        <f t="shared" si="872"/>
        <v>#DIV/0!</v>
      </c>
      <c r="N371" t="e">
        <f t="shared" si="872"/>
        <v>#DIV/0!</v>
      </c>
      <c r="O371" t="e">
        <f t="shared" si="872"/>
        <v>#DIV/0!</v>
      </c>
      <c r="P371" t="e">
        <f t="shared" si="872"/>
        <v>#DIV/0!</v>
      </c>
      <c r="Q371" t="e">
        <f t="shared" si="872"/>
        <v>#DIV/0!</v>
      </c>
      <c r="R371" t="e">
        <f t="shared" si="872"/>
        <v>#DIV/0!</v>
      </c>
      <c r="S371" t="e">
        <f t="shared" si="872"/>
        <v>#DIV/0!</v>
      </c>
      <c r="T371" t="e">
        <f t="shared" si="872"/>
        <v>#DIV/0!</v>
      </c>
      <c r="U371" t="e">
        <f t="shared" si="872"/>
        <v>#DIV/0!</v>
      </c>
      <c r="V371" t="e">
        <f t="shared" si="872"/>
        <v>#DIV/0!</v>
      </c>
      <c r="W371" t="e">
        <f t="shared" si="872"/>
        <v>#DIV/0!</v>
      </c>
      <c r="X371" t="e">
        <f t="shared" si="872"/>
        <v>#DIV/0!</v>
      </c>
      <c r="Y371" t="e">
        <f t="shared" si="872"/>
        <v>#DIV/0!</v>
      </c>
      <c r="Z371" t="e">
        <f t="shared" si="873"/>
        <v>#DIV/0!</v>
      </c>
      <c r="AA371" t="e">
        <f t="shared" si="873"/>
        <v>#DIV/0!</v>
      </c>
      <c r="AB371" t="e">
        <f t="shared" si="873"/>
        <v>#DIV/0!</v>
      </c>
      <c r="AC371" t="e">
        <f t="shared" si="873"/>
        <v>#DIV/0!</v>
      </c>
      <c r="AD371" t="e">
        <f t="shared" si="873"/>
        <v>#DIV/0!</v>
      </c>
      <c r="AE371" t="e">
        <f t="shared" si="873"/>
        <v>#DIV/0!</v>
      </c>
      <c r="AF371" t="e">
        <f t="shared" si="873"/>
        <v>#DIV/0!</v>
      </c>
      <c r="AG371" t="e">
        <f t="shared" si="873"/>
        <v>#DIV/0!</v>
      </c>
      <c r="AH371" t="e">
        <f t="shared" si="873"/>
        <v>#DIV/0!</v>
      </c>
      <c r="AI371" t="e">
        <f t="shared" si="873"/>
        <v>#DIV/0!</v>
      </c>
      <c r="AJ371" t="e">
        <f t="shared" si="873"/>
        <v>#DIV/0!</v>
      </c>
      <c r="AK371" t="e">
        <f t="shared" si="873"/>
        <v>#DIV/0!</v>
      </c>
      <c r="AL371" t="e">
        <f t="shared" si="873"/>
        <v>#DIV/0!</v>
      </c>
      <c r="AM371" t="e">
        <f t="shared" si="873"/>
        <v>#DIV/0!</v>
      </c>
      <c r="AN371" t="e">
        <f t="shared" si="873"/>
        <v>#DIV/0!</v>
      </c>
      <c r="AO371" t="e">
        <f t="shared" ref="AO371:BH371" si="877">AN371</f>
        <v>#DIV/0!</v>
      </c>
      <c r="AP371" t="e">
        <f t="shared" si="877"/>
        <v>#DIV/0!</v>
      </c>
      <c r="AQ371" t="e">
        <f t="shared" si="877"/>
        <v>#DIV/0!</v>
      </c>
      <c r="AR371" t="e">
        <f t="shared" si="877"/>
        <v>#DIV/0!</v>
      </c>
      <c r="AS371" t="e">
        <f t="shared" si="877"/>
        <v>#DIV/0!</v>
      </c>
      <c r="AT371" t="e">
        <f t="shared" si="877"/>
        <v>#DIV/0!</v>
      </c>
      <c r="AU371" t="e">
        <f t="shared" si="877"/>
        <v>#DIV/0!</v>
      </c>
      <c r="AV371" t="e">
        <f t="shared" si="877"/>
        <v>#DIV/0!</v>
      </c>
      <c r="AW371" t="e">
        <f t="shared" si="877"/>
        <v>#DIV/0!</v>
      </c>
      <c r="AX371" t="e">
        <f t="shared" si="877"/>
        <v>#DIV/0!</v>
      </c>
      <c r="AY371" t="e">
        <f t="shared" si="877"/>
        <v>#DIV/0!</v>
      </c>
      <c r="AZ371" t="e">
        <f t="shared" si="877"/>
        <v>#DIV/0!</v>
      </c>
      <c r="BA371" t="e">
        <f t="shared" si="877"/>
        <v>#DIV/0!</v>
      </c>
      <c r="BB371" t="e">
        <f t="shared" si="877"/>
        <v>#DIV/0!</v>
      </c>
      <c r="BC371" t="e">
        <f t="shared" si="877"/>
        <v>#DIV/0!</v>
      </c>
      <c r="BD371" t="e">
        <f t="shared" si="877"/>
        <v>#DIV/0!</v>
      </c>
      <c r="BE371" t="e">
        <f t="shared" si="877"/>
        <v>#DIV/0!</v>
      </c>
      <c r="BF371" t="e">
        <f t="shared" si="877"/>
        <v>#DIV/0!</v>
      </c>
      <c r="BG371" t="e">
        <f t="shared" si="877"/>
        <v>#DIV/0!</v>
      </c>
      <c r="BH371" t="e">
        <f t="shared" si="877"/>
        <v>#DIV/0!</v>
      </c>
      <c r="BK371">
        <f t="shared" si="875"/>
        <v>0</v>
      </c>
      <c r="BL371">
        <f t="shared" si="837"/>
        <v>0</v>
      </c>
      <c r="BM371">
        <f t="shared" si="838"/>
        <v>0</v>
      </c>
      <c r="BN371">
        <f t="shared" si="863"/>
        <v>2.1000000000000001E-2</v>
      </c>
      <c r="BO371">
        <f t="shared" si="864"/>
        <v>0.4</v>
      </c>
      <c r="BP371" t="str">
        <f t="shared" si="831"/>
        <v>-HT-Total</v>
      </c>
    </row>
    <row r="372" spans="1:68" hidden="1" x14ac:dyDescent="0.25">
      <c r="A372" t="str">
        <f t="shared" si="827"/>
        <v>freight-LT-BEV</v>
      </c>
      <c r="B372" s="1">
        <v>338</v>
      </c>
      <c r="C372" t="s">
        <v>25</v>
      </c>
      <c r="D372" t="s">
        <v>36</v>
      </c>
      <c r="E372" t="s">
        <v>33</v>
      </c>
      <c r="F372" t="s">
        <v>29</v>
      </c>
      <c r="G372">
        <v>3.4153874688376031E-3</v>
      </c>
      <c r="H372">
        <f>IF(G372=0,0.0000001,$G372)*((INDEX($N$7:$N$29,MATCH($A372,$H$7:$H$29,0))/($G372+0.00001))^((H$33-$G$33)/($Y$33-$G$33)))</f>
        <v>3.8529748826335282E-3</v>
      </c>
      <c r="I372">
        <f>IF(H372=0,0.0000001,$G372)*((INDEX($N$7:$N$29,MATCH($A372,$H$7:$H$29,0))/($G372+0.00001))^((I$33-$G$33)/($Y$33-$G$33)))</f>
        <v>4.3466270171850689E-3</v>
      </c>
      <c r="J372">
        <f>IF(I372=0,0.0000001,$G372)*((INDEX($N$7:$N$29,MATCH($A372,$H$7:$H$29,0))/($G372+0.00001))^((J$33-$G$33)/($Y$33-$G$33)))</f>
        <v>4.9035270153667829E-3</v>
      </c>
      <c r="K372">
        <f>IF(J372=0,0.0000001,$G372)*((INDEX($N$7:$N$29,MATCH($A372,$H$7:$H$29,0))/($G372+0.00001))^((K$33-$G$33)/($Y$33-$G$33)))</f>
        <v>5.5317783410832998E-3</v>
      </c>
      <c r="L372">
        <f t="shared" ref="L372:Y372" si="878">IF(K372=0,0.0000001,K372)*((INDEX($N$7:$N$29,MATCH($A372,$H$7:$H$28,0))/IF(K372=0,0.0000001,K372))^((L$33-$K$33)/($Y$33-$K$33)))</f>
        <v>6.2418260496268797E-3</v>
      </c>
      <c r="M372">
        <f t="shared" si="878"/>
        <v>7.8111150006868199E-3</v>
      </c>
      <c r="N372">
        <f t="shared" si="878"/>
        <v>1.0421815136164522E-2</v>
      </c>
      <c r="O372">
        <f t="shared" si="878"/>
        <v>1.4097335903731575E-2</v>
      </c>
      <c r="P372">
        <f t="shared" si="878"/>
        <v>1.8461809472047022E-2</v>
      </c>
      <c r="Q372">
        <f t="shared" si="878"/>
        <v>2.2731979745721345E-2</v>
      </c>
      <c r="R372">
        <f t="shared" si="878"/>
        <v>2.6114352229600499E-2</v>
      </c>
      <c r="S372">
        <f t="shared" si="878"/>
        <v>2.8268532000644712E-2</v>
      </c>
      <c r="T372">
        <f t="shared" si="878"/>
        <v>2.9369769687066161E-2</v>
      </c>
      <c r="U372">
        <f t="shared" si="878"/>
        <v>2.9818566756439072E-2</v>
      </c>
      <c r="V372">
        <f t="shared" si="878"/>
        <v>2.9961028741874417E-2</v>
      </c>
      <c r="W372">
        <f t="shared" si="878"/>
        <v>2.9994429575407704E-2</v>
      </c>
      <c r="X372">
        <f t="shared" si="878"/>
        <v>2.9999602078223567E-2</v>
      </c>
      <c r="Y372">
        <f t="shared" si="878"/>
        <v>0.03</v>
      </c>
      <c r="Z372">
        <f t="shared" ref="Z372:AN372" si="879">IF(Y372=0,0.0000001,$Y372)*((INDEX($O$7:$O$29,MATCH($A372,$H$7:$H$28,0))/IF(Y372=0,0.0000001,$Y372))^((Z$33-$Y$33)/($AN$33-$Y$33)))</f>
        <v>3.4044621026320339E-2</v>
      </c>
      <c r="AA372">
        <f t="shared" si="879"/>
        <v>3.8634540694192442E-2</v>
      </c>
      <c r="AB372">
        <f t="shared" si="879"/>
        <v>4.3843276548657759E-2</v>
      </c>
      <c r="AC372">
        <f t="shared" si="879"/>
        <v>4.9754257821707046E-2</v>
      </c>
      <c r="AD372">
        <f t="shared" si="879"/>
        <v>5.6462161732861706E-2</v>
      </c>
      <c r="AE372">
        <f t="shared" si="879"/>
        <v>6.4074429950736117E-2</v>
      </c>
      <c r="AF372">
        <f t="shared" si="879"/>
        <v>7.2712989505010692E-2</v>
      </c>
      <c r="AG372">
        <f t="shared" si="879"/>
        <v>8.2516205712963225E-2</v>
      </c>
      <c r="AH372">
        <f t="shared" si="879"/>
        <v>9.3641098400924092E-2</v>
      </c>
      <c r="AI372">
        <f t="shared" si="879"/>
        <v>0.1062658569182611</v>
      </c>
      <c r="AJ372">
        <f t="shared" si="879"/>
        <v>0.12059269422731268</v>
      </c>
      <c r="AK372">
        <f t="shared" si="879"/>
        <v>0.13685108578372635</v>
      </c>
      <c r="AL372">
        <f t="shared" si="879"/>
        <v>0.15530144508491395</v>
      </c>
      <c r="AM372">
        <f t="shared" si="879"/>
        <v>0.17623929475852648</v>
      </c>
      <c r="AN372">
        <f t="shared" si="879"/>
        <v>0.2</v>
      </c>
      <c r="AO372">
        <f t="shared" ref="AO372:BH372" si="880">IF(AN372=0,0.0000001,$G372)*((INDEX($N$7:$N$29,MATCH($A372,$H$7:$H$29,0))/($G372+0.00001))^((AO$33-$G$33)/($Y$33-$G$33)))</f>
        <v>0.20584991235322583</v>
      </c>
      <c r="AP372">
        <f t="shared" si="880"/>
        <v>0.23222388356400137</v>
      </c>
      <c r="AQ372">
        <f t="shared" si="880"/>
        <v>0.26197694952140577</v>
      </c>
      <c r="AR372">
        <f t="shared" si="880"/>
        <v>0.2955420477309606</v>
      </c>
      <c r="AS372">
        <f t="shared" si="880"/>
        <v>0.33340758466184317</v>
      </c>
      <c r="AT372">
        <f t="shared" si="880"/>
        <v>0.37612454255996841</v>
      </c>
      <c r="AU372">
        <f t="shared" si="880"/>
        <v>0.42431449680255656</v>
      </c>
      <c r="AV372">
        <f t="shared" si="880"/>
        <v>0.47867866045487051</v>
      </c>
      <c r="AW372">
        <f t="shared" si="880"/>
        <v>0.54000808763668173</v>
      </c>
      <c r="AX372">
        <f t="shared" si="880"/>
        <v>0.6091951841678519</v>
      </c>
      <c r="AY372">
        <f t="shared" si="880"/>
        <v>0.68724669298470398</v>
      </c>
      <c r="AZ372">
        <f t="shared" si="880"/>
        <v>0.77529834327822977</v>
      </c>
      <c r="BA372">
        <f t="shared" si="880"/>
        <v>0.87463137651408962</v>
      </c>
      <c r="BB372">
        <f t="shared" si="880"/>
        <v>0.98669118980485848</v>
      </c>
      <c r="BC372">
        <f t="shared" si="880"/>
        <v>1.113108367914631</v>
      </c>
      <c r="BD372">
        <f t="shared" si="880"/>
        <v>1.2557224099331616</v>
      </c>
      <c r="BE372">
        <f t="shared" si="880"/>
        <v>1.4166084958668468</v>
      </c>
      <c r="BF372">
        <f t="shared" si="880"/>
        <v>1.5981076826278404</v>
      </c>
      <c r="BG372">
        <f t="shared" si="880"/>
        <v>1.8028609688037465</v>
      </c>
      <c r="BH372">
        <f t="shared" si="880"/>
        <v>2.0338477238851405</v>
      </c>
      <c r="BK372">
        <f t="shared" si="875"/>
        <v>5.5317783410832998E-3</v>
      </c>
      <c r="BL372">
        <f t="shared" si="837"/>
        <v>5.304975429098884E-3</v>
      </c>
      <c r="BM372">
        <f t="shared" si="838"/>
        <v>2.3341891888035088E-3</v>
      </c>
      <c r="BN372">
        <f t="shared" si="863"/>
        <v>4.1000000000000002E-2</v>
      </c>
      <c r="BO372">
        <f t="shared" si="864"/>
        <v>0.56000000000000005</v>
      </c>
      <c r="BP372" t="str">
        <f t="shared" si="831"/>
        <v>-LT-Total</v>
      </c>
    </row>
    <row r="373" spans="1:68" hidden="1" x14ac:dyDescent="0.25">
      <c r="A373" t="str">
        <f t="shared" si="827"/>
        <v>freight-LT-CNG</v>
      </c>
      <c r="B373" s="1">
        <v>339</v>
      </c>
      <c r="C373" t="s">
        <v>25</v>
      </c>
      <c r="D373" t="s">
        <v>36</v>
      </c>
      <c r="E373" t="s">
        <v>33</v>
      </c>
      <c r="F373" t="s">
        <v>45</v>
      </c>
      <c r="G373">
        <v>2.4353062406776479E-3</v>
      </c>
      <c r="H373">
        <v>2.782577926975545E-3</v>
      </c>
      <c r="I373">
        <v>3.12954818326798E-3</v>
      </c>
      <c r="J373">
        <v>3.4762174018442022E-3</v>
      </c>
      <c r="K373">
        <v>3.7534597240640711E-3</v>
      </c>
      <c r="L373">
        <v>4.0306588260770066E-3</v>
      </c>
      <c r="O373"/>
      <c r="AO373">
        <f t="shared" ref="AO373:BH373" si="881">AN373</f>
        <v>0</v>
      </c>
      <c r="AP373">
        <f t="shared" si="881"/>
        <v>0</v>
      </c>
      <c r="AQ373">
        <f t="shared" si="881"/>
        <v>0</v>
      </c>
      <c r="AR373">
        <f t="shared" si="881"/>
        <v>0</v>
      </c>
      <c r="AS373">
        <f t="shared" si="881"/>
        <v>0</v>
      </c>
      <c r="AT373">
        <f t="shared" si="881"/>
        <v>0</v>
      </c>
      <c r="AU373">
        <f t="shared" si="881"/>
        <v>0</v>
      </c>
      <c r="AV373">
        <f t="shared" si="881"/>
        <v>0</v>
      </c>
      <c r="AW373">
        <f t="shared" si="881"/>
        <v>0</v>
      </c>
      <c r="AX373">
        <f t="shared" si="881"/>
        <v>0</v>
      </c>
      <c r="AY373">
        <f t="shared" si="881"/>
        <v>0</v>
      </c>
      <c r="AZ373">
        <f t="shared" si="881"/>
        <v>0</v>
      </c>
      <c r="BA373">
        <f t="shared" si="881"/>
        <v>0</v>
      </c>
      <c r="BB373">
        <f t="shared" si="881"/>
        <v>0</v>
      </c>
      <c r="BC373">
        <f t="shared" si="881"/>
        <v>0</v>
      </c>
      <c r="BD373">
        <f t="shared" si="881"/>
        <v>0</v>
      </c>
      <c r="BE373">
        <f t="shared" si="881"/>
        <v>0</v>
      </c>
      <c r="BF373">
        <f t="shared" si="881"/>
        <v>0</v>
      </c>
      <c r="BG373">
        <f t="shared" si="881"/>
        <v>0</v>
      </c>
      <c r="BH373">
        <f t="shared" si="881"/>
        <v>0</v>
      </c>
      <c r="BK373">
        <f t="shared" si="875"/>
        <v>3.7534597240640711E-3</v>
      </c>
      <c r="BL373">
        <f t="shared" si="837"/>
        <v>3.5995678753774438E-3</v>
      </c>
      <c r="BM373">
        <f t="shared" si="838"/>
        <v>1.5838098651660751E-3</v>
      </c>
      <c r="BN373">
        <f t="shared" si="863"/>
        <v>4.1000000000000002E-2</v>
      </c>
      <c r="BO373">
        <f t="shared" si="864"/>
        <v>0.56000000000000005</v>
      </c>
      <c r="BP373" t="str">
        <f t="shared" si="831"/>
        <v>-LT-Total</v>
      </c>
    </row>
    <row r="374" spans="1:68" hidden="1" x14ac:dyDescent="0.25">
      <c r="A374" t="str">
        <f t="shared" si="827"/>
        <v>freight-LT-D</v>
      </c>
      <c r="B374" s="1">
        <v>340</v>
      </c>
      <c r="C374" t="s">
        <v>25</v>
      </c>
      <c r="D374" t="s">
        <v>36</v>
      </c>
      <c r="E374" t="s">
        <v>33</v>
      </c>
      <c r="F374" t="s">
        <v>46</v>
      </c>
      <c r="G374">
        <v>0.91679904968293102</v>
      </c>
      <c r="H374">
        <v>0.91642433060266049</v>
      </c>
      <c r="I374">
        <v>0.91604993677658964</v>
      </c>
      <c r="J374">
        <v>0.91567586778142374</v>
      </c>
      <c r="K374">
        <v>0.91562780614201811</v>
      </c>
      <c r="L374">
        <v>0.91557975199509745</v>
      </c>
      <c r="M374">
        <f t="shared" ref="M374:Y374" si="882">($K374*(($BL374/($K374))^((M$33-$K$33)/($BL$33-$K$33))))</f>
        <v>0.91016814425026527</v>
      </c>
      <c r="N374">
        <f t="shared" si="882"/>
        <v>0.90745053344329407</v>
      </c>
      <c r="O374">
        <f t="shared" si="882"/>
        <v>0.90474103697052011</v>
      </c>
      <c r="P374">
        <f t="shared" si="882"/>
        <v>0.90203963060389014</v>
      </c>
      <c r="Q374">
        <f t="shared" si="882"/>
        <v>0.89934629018769174</v>
      </c>
      <c r="R374">
        <f t="shared" si="882"/>
        <v>0.89666099163833757</v>
      </c>
      <c r="S374">
        <f t="shared" si="882"/>
        <v>0.89398371094414986</v>
      </c>
      <c r="T374">
        <f t="shared" si="882"/>
        <v>0.8913144241651455</v>
      </c>
      <c r="U374">
        <f t="shared" si="882"/>
        <v>0.88865310743282255</v>
      </c>
      <c r="V374">
        <f t="shared" si="882"/>
        <v>0.88599973694994616</v>
      </c>
      <c r="W374">
        <f t="shared" si="882"/>
        <v>0.88335428899033619</v>
      </c>
      <c r="X374">
        <f t="shared" si="882"/>
        <v>0.88071673989865484</v>
      </c>
      <c r="Y374">
        <f t="shared" si="882"/>
        <v>0.87808706609019538</v>
      </c>
      <c r="Z374">
        <f t="shared" ref="Z374:AN374" si="883">($Y374*(($BM374/($Y374))^((Z$33-$Y$33)/($BM$33-$Y$33))))</f>
        <v>0.8313190997432709</v>
      </c>
      <c r="AA374">
        <f t="shared" si="883"/>
        <v>0.7870420511659999</v>
      </c>
      <c r="AB374">
        <f t="shared" si="883"/>
        <v>0.74512325110162791</v>
      </c>
      <c r="AC374">
        <f t="shared" si="883"/>
        <v>0.7054370964165384</v>
      </c>
      <c r="AD374">
        <f t="shared" si="883"/>
        <v>0.66786467375009184</v>
      </c>
      <c r="AE374">
        <f t="shared" si="883"/>
        <v>0.63229340320932326</v>
      </c>
      <c r="AF374">
        <f t="shared" si="883"/>
        <v>0.59861670104088649</v>
      </c>
      <c r="AG374">
        <f t="shared" si="883"/>
        <v>0.56673366026949279</v>
      </c>
      <c r="AH374">
        <f t="shared" si="883"/>
        <v>0.53654874834592914</v>
      </c>
      <c r="AI374">
        <f t="shared" si="883"/>
        <v>0.50797152089870312</v>
      </c>
      <c r="AJ374">
        <f t="shared" si="883"/>
        <v>0.4809163507316182</v>
      </c>
      <c r="AK374">
        <f t="shared" si="883"/>
        <v>0.45530217125526101</v>
      </c>
      <c r="AL374">
        <f t="shared" si="883"/>
        <v>0.43105223358363559</v>
      </c>
      <c r="AM374">
        <f t="shared" si="883"/>
        <v>0.40809387656811913</v>
      </c>
      <c r="AN374">
        <f t="shared" si="883"/>
        <v>0.38635830907968594</v>
      </c>
      <c r="AO374">
        <f t="shared" ref="AO374:BH374" si="884">AN374</f>
        <v>0.38635830907968594</v>
      </c>
      <c r="AP374">
        <f t="shared" si="884"/>
        <v>0.38635830907968594</v>
      </c>
      <c r="AQ374">
        <f t="shared" si="884"/>
        <v>0.38635830907968594</v>
      </c>
      <c r="AR374">
        <f t="shared" si="884"/>
        <v>0.38635830907968594</v>
      </c>
      <c r="AS374">
        <f t="shared" si="884"/>
        <v>0.38635830907968594</v>
      </c>
      <c r="AT374">
        <f t="shared" si="884"/>
        <v>0.38635830907968594</v>
      </c>
      <c r="AU374">
        <f t="shared" si="884"/>
        <v>0.38635830907968594</v>
      </c>
      <c r="AV374">
        <f t="shared" si="884"/>
        <v>0.38635830907968594</v>
      </c>
      <c r="AW374">
        <f t="shared" si="884"/>
        <v>0.38635830907968594</v>
      </c>
      <c r="AX374">
        <f t="shared" si="884"/>
        <v>0.38635830907968594</v>
      </c>
      <c r="AY374">
        <f t="shared" si="884"/>
        <v>0.38635830907968594</v>
      </c>
      <c r="AZ374">
        <f t="shared" si="884"/>
        <v>0.38635830907968594</v>
      </c>
      <c r="BA374">
        <f t="shared" si="884"/>
        <v>0.38635830907968594</v>
      </c>
      <c r="BB374">
        <f t="shared" si="884"/>
        <v>0.38635830907968594</v>
      </c>
      <c r="BC374">
        <f t="shared" si="884"/>
        <v>0.38635830907968594</v>
      </c>
      <c r="BD374">
        <f t="shared" si="884"/>
        <v>0.38635830907968594</v>
      </c>
      <c r="BE374">
        <f t="shared" si="884"/>
        <v>0.38635830907968594</v>
      </c>
      <c r="BF374">
        <f t="shared" si="884"/>
        <v>0.38635830907968594</v>
      </c>
      <c r="BG374">
        <f t="shared" si="884"/>
        <v>0.38635830907968594</v>
      </c>
      <c r="BH374">
        <f t="shared" si="884"/>
        <v>0.38635830907968594</v>
      </c>
      <c r="BK374">
        <f t="shared" si="875"/>
        <v>0.91562780614201811</v>
      </c>
      <c r="BL374">
        <f t="shared" si="837"/>
        <v>0.87808706609019538</v>
      </c>
      <c r="BM374">
        <f t="shared" si="838"/>
        <v>0.38635830907968594</v>
      </c>
      <c r="BN374">
        <f t="shared" si="863"/>
        <v>4.1000000000000002E-2</v>
      </c>
      <c r="BO374">
        <f t="shared" si="864"/>
        <v>0.56000000000000005</v>
      </c>
      <c r="BP374" t="str">
        <f t="shared" si="831"/>
        <v>-LT-Total</v>
      </c>
    </row>
    <row r="375" spans="1:68" hidden="1" x14ac:dyDescent="0.25">
      <c r="A375" t="str">
        <f t="shared" si="827"/>
        <v>freight-LT-FCEV</v>
      </c>
      <c r="B375" s="1">
        <v>341</v>
      </c>
      <c r="C375" t="s">
        <v>25</v>
      </c>
      <c r="D375" t="s">
        <v>36</v>
      </c>
      <c r="E375" t="s">
        <v>33</v>
      </c>
      <c r="F375" t="s">
        <v>30</v>
      </c>
      <c r="G375">
        <v>0</v>
      </c>
      <c r="H375">
        <f>IF(G375=0,0.0000001,$G375)*((INDEX($N$7:$N$29,MATCH($A375,$H$7:$H$29,0))/($G375+0.00001))^((H$33-$G$33)/($Y$33-$G$33)))</f>
        <v>1.2915496650148837E-7</v>
      </c>
      <c r="I375">
        <f>IF(H375=0,0.0000001,$G375)*((INDEX($N$7:$N$29,MATCH($A375,$H$7:$H$29,0))/($G375+0.00001))^((I$33-$G$33)/($Y$33-$G$33)))</f>
        <v>0</v>
      </c>
      <c r="J375">
        <f>IF(I375=0,0.0000001,$G375)*((INDEX($N$7:$N$29,MATCH($A375,$H$7:$H$29,0))/($G375+0.00001))^((J$33-$G$33)/($Y$33-$G$33)))</f>
        <v>2.1544346900318838E-7</v>
      </c>
      <c r="K375">
        <f>IF(J375=0,0.0000001,$G375)*((INDEX($N$7:$N$29,MATCH($A375,$H$7:$H$29,0))/($G375+0.00001))^((K$33-$G$33)/($Y$33-$G$33)))</f>
        <v>0</v>
      </c>
      <c r="L375">
        <f t="shared" ref="L375:Y375" si="885">IF(K375=0,0.0000001,K375)*((INDEX($N$7:$N$29,MATCH($A375,$H$7:$H$28,0))/IF(K375=0,0.0000001,K375))^((L$33-$K$33)/($Y$33-$K$33)))</f>
        <v>1.93069772888325E-7</v>
      </c>
      <c r="M375">
        <f t="shared" si="885"/>
        <v>6.5512855685955084E-7</v>
      </c>
      <c r="N375">
        <f t="shared" si="885"/>
        <v>3.1516811486658755E-6</v>
      </c>
      <c r="O375">
        <f t="shared" si="885"/>
        <v>1.6339715159504212E-5</v>
      </c>
      <c r="P375">
        <f t="shared" si="885"/>
        <v>7.1018492993558591E-5</v>
      </c>
      <c r="Q375">
        <f t="shared" si="885"/>
        <v>2.2061794245877724E-4</v>
      </c>
      <c r="R375">
        <f t="shared" si="885"/>
        <v>4.6969984294097572E-4</v>
      </c>
      <c r="S375">
        <f t="shared" si="885"/>
        <v>7.2335519763494136E-4</v>
      </c>
      <c r="T375">
        <f t="shared" si="885"/>
        <v>8.9077584299261604E-4</v>
      </c>
      <c r="U375">
        <f t="shared" si="885"/>
        <v>9.6749364962123467E-4</v>
      </c>
      <c r="V375">
        <f t="shared" si="885"/>
        <v>9.9294363861607998E-4</v>
      </c>
      <c r="W375">
        <f t="shared" si="885"/>
        <v>9.9898888648544725E-4</v>
      </c>
      <c r="X375">
        <f t="shared" si="885"/>
        <v>9.9992774367956699E-4</v>
      </c>
      <c r="Y375">
        <f t="shared" si="885"/>
        <v>1E-3</v>
      </c>
      <c r="Z375">
        <f t="shared" ref="Z375:AN375" si="886">IF(Y375=0,0.0000001,$Y375)*((INDEX($O$7:$O$29,MATCH($A375,$H$7:$H$28,0))/IF(Y375=0,0.0000001,$Y375))^((Z$33-$Y$33)/($AN$33-$Y$33)))</f>
        <v>1.2545117989873635E-3</v>
      </c>
      <c r="AA375">
        <f t="shared" si="886"/>
        <v>1.5737998537985111E-3</v>
      </c>
      <c r="AB375">
        <f t="shared" si="886"/>
        <v>1.97435048583482E-3</v>
      </c>
      <c r="AC375">
        <f t="shared" si="886"/>
        <v>2.4768459798162148E-3</v>
      </c>
      <c r="AD375">
        <f t="shared" si="886"/>
        <v>3.1072325059538588E-3</v>
      </c>
      <c r="AE375">
        <f t="shared" si="886"/>
        <v>3.8980598409161893E-3</v>
      </c>
      <c r="AF375">
        <f t="shared" si="886"/>
        <v>4.8901620635881651E-3</v>
      </c>
      <c r="AG375">
        <f t="shared" si="886"/>
        <v>6.1347660077317456E-3</v>
      </c>
      <c r="AH375">
        <f t="shared" si="886"/>
        <v>7.6961363407260786E-3</v>
      </c>
      <c r="AI375">
        <f t="shared" si="886"/>
        <v>9.6548938460562974E-3</v>
      </c>
      <c r="AJ375">
        <f t="shared" si="886"/>
        <v>1.2112178247848108E-2</v>
      </c>
      <c r="AK375">
        <f t="shared" si="886"/>
        <v>1.5194870523363546E-2</v>
      </c>
      <c r="AL375">
        <f t="shared" si="886"/>
        <v>1.9062144355644871E-2</v>
      </c>
      <c r="AM375">
        <f t="shared" si="886"/>
        <v>2.3913685008156861E-2</v>
      </c>
      <c r="AN375">
        <f t="shared" si="886"/>
        <v>0.03</v>
      </c>
      <c r="AO375">
        <f t="shared" ref="AO375:BH375" si="887">IF(AN375=0,0.0000001,$G375)*((INDEX($N$7:$N$29,MATCH($A375,$H$7:$H$29,0))/($G375+0.00001))^((AO$33-$G$33)/($Y$33-$G$33)))</f>
        <v>0</v>
      </c>
      <c r="AP375">
        <f t="shared" si="887"/>
        <v>7.7426368268112785E-4</v>
      </c>
      <c r="AQ375">
        <f t="shared" si="887"/>
        <v>0</v>
      </c>
      <c r="AR375">
        <f t="shared" si="887"/>
        <v>1.2915496650148846E-3</v>
      </c>
      <c r="AS375">
        <f t="shared" si="887"/>
        <v>0</v>
      </c>
      <c r="AT375">
        <f t="shared" si="887"/>
        <v>2.1544346900318834E-3</v>
      </c>
      <c r="AU375">
        <f t="shared" si="887"/>
        <v>0</v>
      </c>
      <c r="AV375">
        <f t="shared" si="887"/>
        <v>3.5938136638046319E-3</v>
      </c>
      <c r="AW375">
        <f t="shared" si="887"/>
        <v>0</v>
      </c>
      <c r="AX375">
        <f t="shared" si="887"/>
        <v>5.9948425031894148E-3</v>
      </c>
      <c r="AY375">
        <f t="shared" si="887"/>
        <v>0</v>
      </c>
      <c r="AZ375">
        <f t="shared" si="887"/>
        <v>1.0000000000000019E-2</v>
      </c>
      <c r="BA375">
        <f t="shared" si="887"/>
        <v>0</v>
      </c>
      <c r="BB375">
        <f t="shared" si="887"/>
        <v>1.668100537200061E-2</v>
      </c>
      <c r="BC375">
        <f t="shared" si="887"/>
        <v>0</v>
      </c>
      <c r="BD375">
        <f t="shared" si="887"/>
        <v>2.7825594022071267E-2</v>
      </c>
      <c r="BE375">
        <f t="shared" si="887"/>
        <v>0</v>
      </c>
      <c r="BF375">
        <f t="shared" si="887"/>
        <v>4.6415888336127885E-2</v>
      </c>
      <c r="BG375">
        <f t="shared" si="887"/>
        <v>0</v>
      </c>
      <c r="BH375">
        <f t="shared" si="887"/>
        <v>7.7426368268112819E-2</v>
      </c>
      <c r="BK375">
        <f>G375</f>
        <v>0</v>
      </c>
      <c r="BL375">
        <f t="shared" si="837"/>
        <v>0</v>
      </c>
      <c r="BM375">
        <f t="shared" si="838"/>
        <v>0</v>
      </c>
      <c r="BN375">
        <f t="shared" si="863"/>
        <v>4.1000000000000002E-2</v>
      </c>
      <c r="BO375">
        <f t="shared" si="864"/>
        <v>0.56000000000000005</v>
      </c>
      <c r="BP375" t="str">
        <f t="shared" si="831"/>
        <v>-LT-Total</v>
      </c>
    </row>
    <row r="376" spans="1:68" hidden="1" x14ac:dyDescent="0.25">
      <c r="A376" t="str">
        <f t="shared" si="827"/>
        <v>freight-LT-G</v>
      </c>
      <c r="B376" s="1">
        <v>342</v>
      </c>
      <c r="C376" t="s">
        <v>25</v>
      </c>
      <c r="D376" t="s">
        <v>36</v>
      </c>
      <c r="E376" t="s">
        <v>33</v>
      </c>
      <c r="F376" t="s">
        <v>47</v>
      </c>
      <c r="G376">
        <v>7.7350256607553888E-2</v>
      </c>
      <c r="H376">
        <v>7.7105684197844734E-2</v>
      </c>
      <c r="I376">
        <v>7.68613240757067E-2</v>
      </c>
      <c r="J376">
        <v>7.661717596486288E-2</v>
      </c>
      <c r="K376">
        <v>7.6154702314978978E-2</v>
      </c>
      <c r="L376">
        <v>7.5692300761615858E-2</v>
      </c>
      <c r="M376">
        <f t="shared" ref="M376:Y378" si="888">($K376*(($BL376/($K376))^((M$33-$K$33)/($BL$33-$K$33))))</f>
        <v>7.570061068154689E-2</v>
      </c>
      <c r="N376">
        <f t="shared" si="888"/>
        <v>7.5474581239644192E-2</v>
      </c>
      <c r="O376">
        <f t="shared" si="888"/>
        <v>7.5249226684088483E-2</v>
      </c>
      <c r="P376">
        <f t="shared" si="888"/>
        <v>7.5024544999781284E-2</v>
      </c>
      <c r="Q376">
        <f t="shared" si="888"/>
        <v>7.4800534177640876E-2</v>
      </c>
      <c r="R376">
        <f t="shared" si="888"/>
        <v>7.4577192214584337E-2</v>
      </c>
      <c r="S376">
        <f t="shared" si="888"/>
        <v>7.4354517113509613E-2</v>
      </c>
      <c r="T376">
        <f t="shared" si="888"/>
        <v>7.4132506883277646E-2</v>
      </c>
      <c r="U376">
        <f t="shared" si="888"/>
        <v>7.3911159538694607E-2</v>
      </c>
      <c r="V376">
        <f t="shared" si="888"/>
        <v>7.3690473100494119E-2</v>
      </c>
      <c r="W376">
        <f t="shared" si="888"/>
        <v>7.3470445595319581E-2</v>
      </c>
      <c r="X376">
        <f t="shared" si="888"/>
        <v>7.325107505570648E-2</v>
      </c>
      <c r="Y376">
        <f t="shared" si="888"/>
        <v>7.3032359520064843E-2</v>
      </c>
      <c r="Z376">
        <f t="shared" ref="Z376:AN378" si="889">($Y376*(($BM376/($Y376))^((Z$33-$Y$33)/($BM$33-$Y$33))))</f>
        <v>6.9142568787262909E-2</v>
      </c>
      <c r="AA376">
        <f t="shared" si="889"/>
        <v>6.5459952956715556E-2</v>
      </c>
      <c r="AB376">
        <f t="shared" si="889"/>
        <v>6.1973477645579984E-2</v>
      </c>
      <c r="AC376">
        <f t="shared" si="889"/>
        <v>5.8672696175428321E-2</v>
      </c>
      <c r="AD376">
        <f t="shared" si="889"/>
        <v>5.554771827040824E-2</v>
      </c>
      <c r="AE376">
        <f t="shared" si="889"/>
        <v>5.2589180422577042E-2</v>
      </c>
      <c r="AF376">
        <f t="shared" si="889"/>
        <v>4.9788217835613269E-2</v>
      </c>
      <c r="AG376">
        <f t="shared" si="889"/>
        <v>4.7136437862839893E-2</v>
      </c>
      <c r="AH376">
        <f t="shared" si="889"/>
        <v>4.4625894859970115E-2</v>
      </c>
      <c r="AI376">
        <f t="shared" si="889"/>
        <v>4.2249066377225905E-2</v>
      </c>
      <c r="AJ376">
        <f t="shared" si="889"/>
        <v>3.9998830619492838E-2</v>
      </c>
      <c r="AK376">
        <f t="shared" si="889"/>
        <v>3.7868445106973937E-2</v>
      </c>
      <c r="AL376">
        <f t="shared" si="889"/>
        <v>3.5851526472402681E-2</v>
      </c>
      <c r="AM376">
        <f t="shared" si="889"/>
        <v>3.3942031334280497E-2</v>
      </c>
      <c r="AN376">
        <f t="shared" si="889"/>
        <v>3.2134238188828525E-2</v>
      </c>
      <c r="AO376">
        <f t="shared" ref="AO376:BH376" si="890">AN376</f>
        <v>3.2134238188828525E-2</v>
      </c>
      <c r="AP376">
        <f t="shared" si="890"/>
        <v>3.2134238188828525E-2</v>
      </c>
      <c r="AQ376">
        <f t="shared" si="890"/>
        <v>3.2134238188828525E-2</v>
      </c>
      <c r="AR376">
        <f t="shared" si="890"/>
        <v>3.2134238188828525E-2</v>
      </c>
      <c r="AS376">
        <f t="shared" si="890"/>
        <v>3.2134238188828525E-2</v>
      </c>
      <c r="AT376">
        <f t="shared" si="890"/>
        <v>3.2134238188828525E-2</v>
      </c>
      <c r="AU376">
        <f t="shared" si="890"/>
        <v>3.2134238188828525E-2</v>
      </c>
      <c r="AV376">
        <f t="shared" si="890"/>
        <v>3.2134238188828525E-2</v>
      </c>
      <c r="AW376">
        <f t="shared" si="890"/>
        <v>3.2134238188828525E-2</v>
      </c>
      <c r="AX376">
        <f t="shared" si="890"/>
        <v>3.2134238188828525E-2</v>
      </c>
      <c r="AY376">
        <f t="shared" si="890"/>
        <v>3.2134238188828525E-2</v>
      </c>
      <c r="AZ376">
        <f t="shared" si="890"/>
        <v>3.2134238188828525E-2</v>
      </c>
      <c r="BA376">
        <f t="shared" si="890"/>
        <v>3.2134238188828525E-2</v>
      </c>
      <c r="BB376">
        <f t="shared" si="890"/>
        <v>3.2134238188828525E-2</v>
      </c>
      <c r="BC376">
        <f t="shared" si="890"/>
        <v>3.2134238188828525E-2</v>
      </c>
      <c r="BD376">
        <f t="shared" si="890"/>
        <v>3.2134238188828525E-2</v>
      </c>
      <c r="BE376">
        <f t="shared" si="890"/>
        <v>3.2134238188828525E-2</v>
      </c>
      <c r="BF376">
        <f t="shared" si="890"/>
        <v>3.2134238188828525E-2</v>
      </c>
      <c r="BG376">
        <f t="shared" si="890"/>
        <v>3.2134238188828525E-2</v>
      </c>
      <c r="BH376">
        <f t="shared" si="890"/>
        <v>3.2134238188828525E-2</v>
      </c>
      <c r="BK376">
        <f t="shared" ref="BK376:BK383" si="891">K376</f>
        <v>7.6154702314978978E-2</v>
      </c>
      <c r="BL376">
        <f t="shared" si="837"/>
        <v>7.3032359520064843E-2</v>
      </c>
      <c r="BM376">
        <f t="shared" si="838"/>
        <v>3.2134238188828525E-2</v>
      </c>
      <c r="BN376">
        <f t="shared" si="863"/>
        <v>4.1000000000000002E-2</v>
      </c>
      <c r="BO376">
        <f t="shared" si="864"/>
        <v>0.56000000000000005</v>
      </c>
      <c r="BP376" t="str">
        <f t="shared" si="831"/>
        <v>-LT-Total</v>
      </c>
    </row>
    <row r="377" spans="1:68" hidden="1" x14ac:dyDescent="0.25">
      <c r="A377" t="str">
        <f t="shared" si="827"/>
        <v>freight-LT-LPG</v>
      </c>
      <c r="B377" s="1">
        <v>343</v>
      </c>
      <c r="C377" t="s">
        <v>25</v>
      </c>
      <c r="D377" t="s">
        <v>36</v>
      </c>
      <c r="E377" t="s">
        <v>33</v>
      </c>
      <c r="F377" t="s">
        <v>48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e">
        <f t="shared" si="888"/>
        <v>#DIV/0!</v>
      </c>
      <c r="N377" t="e">
        <f t="shared" si="888"/>
        <v>#DIV/0!</v>
      </c>
      <c r="O377" t="e">
        <f t="shared" si="888"/>
        <v>#DIV/0!</v>
      </c>
      <c r="P377" t="e">
        <f t="shared" si="888"/>
        <v>#DIV/0!</v>
      </c>
      <c r="Q377" t="e">
        <f t="shared" si="888"/>
        <v>#DIV/0!</v>
      </c>
      <c r="R377" t="e">
        <f t="shared" si="888"/>
        <v>#DIV/0!</v>
      </c>
      <c r="S377" t="e">
        <f t="shared" si="888"/>
        <v>#DIV/0!</v>
      </c>
      <c r="T377" t="e">
        <f t="shared" si="888"/>
        <v>#DIV/0!</v>
      </c>
      <c r="U377" t="e">
        <f t="shared" si="888"/>
        <v>#DIV/0!</v>
      </c>
      <c r="V377" t="e">
        <f t="shared" si="888"/>
        <v>#DIV/0!</v>
      </c>
      <c r="W377" t="e">
        <f t="shared" si="888"/>
        <v>#DIV/0!</v>
      </c>
      <c r="X377" t="e">
        <f t="shared" si="888"/>
        <v>#DIV/0!</v>
      </c>
      <c r="Y377" t="e">
        <f t="shared" si="888"/>
        <v>#DIV/0!</v>
      </c>
      <c r="Z377" t="e">
        <f t="shared" si="889"/>
        <v>#DIV/0!</v>
      </c>
      <c r="AA377" t="e">
        <f t="shared" si="889"/>
        <v>#DIV/0!</v>
      </c>
      <c r="AB377" t="e">
        <f t="shared" si="889"/>
        <v>#DIV/0!</v>
      </c>
      <c r="AC377" t="e">
        <f t="shared" si="889"/>
        <v>#DIV/0!</v>
      </c>
      <c r="AD377" t="e">
        <f t="shared" si="889"/>
        <v>#DIV/0!</v>
      </c>
      <c r="AE377" t="e">
        <f t="shared" si="889"/>
        <v>#DIV/0!</v>
      </c>
      <c r="AF377" t="e">
        <f t="shared" si="889"/>
        <v>#DIV/0!</v>
      </c>
      <c r="AG377" t="e">
        <f t="shared" si="889"/>
        <v>#DIV/0!</v>
      </c>
      <c r="AH377" t="e">
        <f t="shared" si="889"/>
        <v>#DIV/0!</v>
      </c>
      <c r="AI377" t="e">
        <f t="shared" si="889"/>
        <v>#DIV/0!</v>
      </c>
      <c r="AJ377" t="e">
        <f t="shared" si="889"/>
        <v>#DIV/0!</v>
      </c>
      <c r="AK377" t="e">
        <f t="shared" si="889"/>
        <v>#DIV/0!</v>
      </c>
      <c r="AL377" t="e">
        <f t="shared" si="889"/>
        <v>#DIV/0!</v>
      </c>
      <c r="AM377" t="e">
        <f t="shared" si="889"/>
        <v>#DIV/0!</v>
      </c>
      <c r="AN377" t="e">
        <f t="shared" si="889"/>
        <v>#DIV/0!</v>
      </c>
      <c r="AO377" t="e">
        <f t="shared" ref="AO377:BH377" si="892">AN377</f>
        <v>#DIV/0!</v>
      </c>
      <c r="AP377" t="e">
        <f t="shared" si="892"/>
        <v>#DIV/0!</v>
      </c>
      <c r="AQ377" t="e">
        <f t="shared" si="892"/>
        <v>#DIV/0!</v>
      </c>
      <c r="AR377" t="e">
        <f t="shared" si="892"/>
        <v>#DIV/0!</v>
      </c>
      <c r="AS377" t="e">
        <f t="shared" si="892"/>
        <v>#DIV/0!</v>
      </c>
      <c r="AT377" t="e">
        <f t="shared" si="892"/>
        <v>#DIV/0!</v>
      </c>
      <c r="AU377" t="e">
        <f t="shared" si="892"/>
        <v>#DIV/0!</v>
      </c>
      <c r="AV377" t="e">
        <f t="shared" si="892"/>
        <v>#DIV/0!</v>
      </c>
      <c r="AW377" t="e">
        <f t="shared" si="892"/>
        <v>#DIV/0!</v>
      </c>
      <c r="AX377" t="e">
        <f t="shared" si="892"/>
        <v>#DIV/0!</v>
      </c>
      <c r="AY377" t="e">
        <f t="shared" si="892"/>
        <v>#DIV/0!</v>
      </c>
      <c r="AZ377" t="e">
        <f t="shared" si="892"/>
        <v>#DIV/0!</v>
      </c>
      <c r="BA377" t="e">
        <f t="shared" si="892"/>
        <v>#DIV/0!</v>
      </c>
      <c r="BB377" t="e">
        <f t="shared" si="892"/>
        <v>#DIV/0!</v>
      </c>
      <c r="BC377" t="e">
        <f t="shared" si="892"/>
        <v>#DIV/0!</v>
      </c>
      <c r="BD377" t="e">
        <f t="shared" si="892"/>
        <v>#DIV/0!</v>
      </c>
      <c r="BE377" t="e">
        <f t="shared" si="892"/>
        <v>#DIV/0!</v>
      </c>
      <c r="BF377" t="e">
        <f t="shared" si="892"/>
        <v>#DIV/0!</v>
      </c>
      <c r="BG377" t="e">
        <f t="shared" si="892"/>
        <v>#DIV/0!</v>
      </c>
      <c r="BH377" t="e">
        <f t="shared" si="892"/>
        <v>#DIV/0!</v>
      </c>
      <c r="BK377">
        <f t="shared" si="891"/>
        <v>0</v>
      </c>
      <c r="BL377">
        <f t="shared" si="837"/>
        <v>0</v>
      </c>
      <c r="BM377">
        <f t="shared" si="838"/>
        <v>0</v>
      </c>
      <c r="BN377">
        <f t="shared" si="863"/>
        <v>4.1000000000000002E-2</v>
      </c>
      <c r="BO377">
        <f t="shared" si="864"/>
        <v>0.56000000000000005</v>
      </c>
      <c r="BP377" t="str">
        <f t="shared" si="831"/>
        <v>-LT-Total</v>
      </c>
    </row>
    <row r="378" spans="1:68" hidden="1" x14ac:dyDescent="0.25">
      <c r="A378" t="str">
        <f t="shared" si="827"/>
        <v>freight-LT-PHEVG</v>
      </c>
      <c r="B378" s="1">
        <v>344</v>
      </c>
      <c r="C378" t="s">
        <v>25</v>
      </c>
      <c r="D378" t="s">
        <v>36</v>
      </c>
      <c r="E378" t="s">
        <v>33</v>
      </c>
      <c r="F378" t="s">
        <v>31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e">
        <f t="shared" si="888"/>
        <v>#DIV/0!</v>
      </c>
      <c r="N378" t="e">
        <f t="shared" si="888"/>
        <v>#DIV/0!</v>
      </c>
      <c r="O378" t="e">
        <f t="shared" si="888"/>
        <v>#DIV/0!</v>
      </c>
      <c r="P378" t="e">
        <f t="shared" si="888"/>
        <v>#DIV/0!</v>
      </c>
      <c r="Q378" t="e">
        <f t="shared" si="888"/>
        <v>#DIV/0!</v>
      </c>
      <c r="R378" t="e">
        <f t="shared" si="888"/>
        <v>#DIV/0!</v>
      </c>
      <c r="S378" t="e">
        <f t="shared" si="888"/>
        <v>#DIV/0!</v>
      </c>
      <c r="T378" t="e">
        <f t="shared" si="888"/>
        <v>#DIV/0!</v>
      </c>
      <c r="U378" t="e">
        <f t="shared" si="888"/>
        <v>#DIV/0!</v>
      </c>
      <c r="V378" t="e">
        <f t="shared" si="888"/>
        <v>#DIV/0!</v>
      </c>
      <c r="W378" t="e">
        <f t="shared" si="888"/>
        <v>#DIV/0!</v>
      </c>
      <c r="X378" t="e">
        <f t="shared" si="888"/>
        <v>#DIV/0!</v>
      </c>
      <c r="Y378" t="e">
        <f t="shared" si="888"/>
        <v>#DIV/0!</v>
      </c>
      <c r="Z378" t="e">
        <f t="shared" si="889"/>
        <v>#DIV/0!</v>
      </c>
      <c r="AA378" t="e">
        <f t="shared" si="889"/>
        <v>#DIV/0!</v>
      </c>
      <c r="AB378" t="e">
        <f t="shared" si="889"/>
        <v>#DIV/0!</v>
      </c>
      <c r="AC378" t="e">
        <f t="shared" si="889"/>
        <v>#DIV/0!</v>
      </c>
      <c r="AD378" t="e">
        <f t="shared" si="889"/>
        <v>#DIV/0!</v>
      </c>
      <c r="AE378" t="e">
        <f t="shared" si="889"/>
        <v>#DIV/0!</v>
      </c>
      <c r="AF378" t="e">
        <f t="shared" si="889"/>
        <v>#DIV/0!</v>
      </c>
      <c r="AG378" t="e">
        <f t="shared" si="889"/>
        <v>#DIV/0!</v>
      </c>
      <c r="AH378" t="e">
        <f t="shared" si="889"/>
        <v>#DIV/0!</v>
      </c>
      <c r="AI378" t="e">
        <f t="shared" si="889"/>
        <v>#DIV/0!</v>
      </c>
      <c r="AJ378" t="e">
        <f t="shared" si="889"/>
        <v>#DIV/0!</v>
      </c>
      <c r="AK378" t="e">
        <f t="shared" si="889"/>
        <v>#DIV/0!</v>
      </c>
      <c r="AL378" t="e">
        <f t="shared" si="889"/>
        <v>#DIV/0!</v>
      </c>
      <c r="AM378" t="e">
        <f t="shared" si="889"/>
        <v>#DIV/0!</v>
      </c>
      <c r="AN378" t="e">
        <f t="shared" si="889"/>
        <v>#DIV/0!</v>
      </c>
      <c r="AO378" t="e">
        <f t="shared" ref="AO378:BH378" si="893">AN378</f>
        <v>#DIV/0!</v>
      </c>
      <c r="AP378" t="e">
        <f t="shared" si="893"/>
        <v>#DIV/0!</v>
      </c>
      <c r="AQ378" t="e">
        <f t="shared" si="893"/>
        <v>#DIV/0!</v>
      </c>
      <c r="AR378" t="e">
        <f t="shared" si="893"/>
        <v>#DIV/0!</v>
      </c>
      <c r="AS378" t="e">
        <f t="shared" si="893"/>
        <v>#DIV/0!</v>
      </c>
      <c r="AT378" t="e">
        <f t="shared" si="893"/>
        <v>#DIV/0!</v>
      </c>
      <c r="AU378" t="e">
        <f t="shared" si="893"/>
        <v>#DIV/0!</v>
      </c>
      <c r="AV378" t="e">
        <f t="shared" si="893"/>
        <v>#DIV/0!</v>
      </c>
      <c r="AW378" t="e">
        <f t="shared" si="893"/>
        <v>#DIV/0!</v>
      </c>
      <c r="AX378" t="e">
        <f t="shared" si="893"/>
        <v>#DIV/0!</v>
      </c>
      <c r="AY378" t="e">
        <f t="shared" si="893"/>
        <v>#DIV/0!</v>
      </c>
      <c r="AZ378" t="e">
        <f t="shared" si="893"/>
        <v>#DIV/0!</v>
      </c>
      <c r="BA378" t="e">
        <f t="shared" si="893"/>
        <v>#DIV/0!</v>
      </c>
      <c r="BB378" t="e">
        <f t="shared" si="893"/>
        <v>#DIV/0!</v>
      </c>
      <c r="BC378" t="e">
        <f t="shared" si="893"/>
        <v>#DIV/0!</v>
      </c>
      <c r="BD378" t="e">
        <f t="shared" si="893"/>
        <v>#DIV/0!</v>
      </c>
      <c r="BE378" t="e">
        <f t="shared" si="893"/>
        <v>#DIV/0!</v>
      </c>
      <c r="BF378" t="e">
        <f t="shared" si="893"/>
        <v>#DIV/0!</v>
      </c>
      <c r="BG378" t="e">
        <f t="shared" si="893"/>
        <v>#DIV/0!</v>
      </c>
      <c r="BH378" t="e">
        <f t="shared" si="893"/>
        <v>#DIV/0!</v>
      </c>
      <c r="BK378">
        <f t="shared" si="891"/>
        <v>0</v>
      </c>
      <c r="BL378">
        <f t="shared" si="837"/>
        <v>0</v>
      </c>
      <c r="BM378">
        <f t="shared" si="838"/>
        <v>0</v>
      </c>
      <c r="BN378">
        <f t="shared" si="863"/>
        <v>4.1000000000000002E-2</v>
      </c>
      <c r="BO378">
        <f t="shared" si="864"/>
        <v>0.56000000000000005</v>
      </c>
      <c r="BP378" t="str">
        <f t="shared" si="831"/>
        <v>-LT-Total</v>
      </c>
    </row>
    <row r="379" spans="1:68" hidden="1" x14ac:dyDescent="0.25">
      <c r="A379" t="str">
        <f t="shared" si="827"/>
        <v>passenger-2W-BEV</v>
      </c>
      <c r="B379" s="1">
        <v>345</v>
      </c>
      <c r="C379" t="s">
        <v>25</v>
      </c>
      <c r="D379" t="s">
        <v>27</v>
      </c>
      <c r="E379" t="s">
        <v>35</v>
      </c>
      <c r="F379" t="s">
        <v>29</v>
      </c>
      <c r="G379">
        <v>6.0189187403786853E-3</v>
      </c>
      <c r="H379">
        <f>IF(G379=0,0.0000001,$G379)*((INDEX($N$7:$N$29,MATCH($A379,$H$7:$H$29,0))/($G379+0.00001))^((H$33-$G$33)/($Y$33-$G$33)))</f>
        <v>7.0353054232247022E-3</v>
      </c>
      <c r="I379">
        <f>IF(H379=0,0.0000001,$G379)*((INDEX($N$7:$N$29,MATCH($A379,$H$7:$H$29,0))/($G379+0.00001))^((I$33-$G$33)/($Y$33-$G$33)))</f>
        <v>8.2233245758923223E-3</v>
      </c>
      <c r="J379">
        <f>IF(I379=0,0.0000001,$G379)*((INDEX($N$7:$N$29,MATCH($A379,$H$7:$H$29,0))/($G379+0.00001))^((J$33-$G$33)/($Y$33-$G$33)))</f>
        <v>9.61195897156643E-3</v>
      </c>
      <c r="K379">
        <f>IF(J379=0,0.0000001,$G379)*((INDEX($N$7:$N$29,MATCH($A379,$H$7:$H$29,0))/($G379+0.00001))^((K$33-$G$33)/($Y$33-$G$33)))</f>
        <v>1.1235085568910683E-2</v>
      </c>
      <c r="L379">
        <f t="shared" ref="L379:Y379" si="894">IF(K379=0,0.0000001,K379)*((INDEX($N$7:$N$29,MATCH($A379,$H$7:$H$28,0))/IF(K379=0,0.0000001,K379))^((L$33-$K$33)/($Y$33-$K$33)))</f>
        <v>1.3133859224705851E-2</v>
      </c>
      <c r="M379">
        <f t="shared" si="894"/>
        <v>1.7552391858301351E-2</v>
      </c>
      <c r="N379">
        <f t="shared" si="894"/>
        <v>2.5483803074480491E-2</v>
      </c>
      <c r="O379">
        <f t="shared" si="894"/>
        <v>3.7661969634024649E-2</v>
      </c>
      <c r="P379">
        <f t="shared" si="894"/>
        <v>5.33784837048836E-2</v>
      </c>
      <c r="Q379">
        <f t="shared" si="894"/>
        <v>6.9856894631256425E-2</v>
      </c>
      <c r="R379">
        <f t="shared" si="894"/>
        <v>8.3580437083839443E-2</v>
      </c>
      <c r="S379">
        <f t="shared" si="894"/>
        <v>9.2601127239700931E-2</v>
      </c>
      <c r="T379">
        <f t="shared" si="894"/>
        <v>9.7292024501118818E-2</v>
      </c>
      <c r="U379">
        <f t="shared" si="894"/>
        <v>9.9218691966392172E-2</v>
      </c>
      <c r="V379">
        <f t="shared" si="894"/>
        <v>9.983206055422314E-2</v>
      </c>
      <c r="W379">
        <f t="shared" si="894"/>
        <v>9.9975991365084602E-2</v>
      </c>
      <c r="X379">
        <f t="shared" si="894"/>
        <v>9.9998284906318652E-2</v>
      </c>
      <c r="Y379">
        <f t="shared" si="894"/>
        <v>0.1</v>
      </c>
      <c r="Z379">
        <f t="shared" ref="Z379:AN379" si="895">IF(Y379=0,0.0000001,$Y379)*((INDEX($O$7:$O$29,MATCH($A379,$H$7:$H$28,0))/IF(Y379=0,0.0000001,$Y379))^((Z$33-$Y$33)/($AN$33-$Y$33)))</f>
        <v>0.11132635768448035</v>
      </c>
      <c r="AA379">
        <f t="shared" si="895"/>
        <v>0.12393557915292855</v>
      </c>
      <c r="AB379">
        <f t="shared" si="895"/>
        <v>0.13797296614612151</v>
      </c>
      <c r="AC379">
        <f t="shared" si="895"/>
        <v>0.15360027779971819</v>
      </c>
      <c r="AD379">
        <f t="shared" si="895"/>
        <v>0.1709975946676697</v>
      </c>
      <c r="AE379">
        <f t="shared" si="895"/>
        <v>0.19036539387158788</v>
      </c>
      <c r="AF379">
        <f t="shared" si="895"/>
        <v>0.21192685928895372</v>
      </c>
      <c r="AG379">
        <f t="shared" si="895"/>
        <v>0.23593045340150598</v>
      </c>
      <c r="AH379">
        <f t="shared" si="895"/>
        <v>0.26265278044037671</v>
      </c>
      <c r="AI379">
        <f t="shared" si="895"/>
        <v>0.29240177382128657</v>
      </c>
      <c r="AJ379">
        <f t="shared" si="895"/>
        <v>0.32552024460005069</v>
      </c>
      <c r="AK379">
        <f t="shared" si="895"/>
        <v>0.36238983183884782</v>
      </c>
      <c r="AL379">
        <f t="shared" si="895"/>
        <v>0.4034354004051024</v>
      </c>
      <c r="AM379">
        <f t="shared" si="895"/>
        <v>0.44912993688079983</v>
      </c>
      <c r="AN379">
        <f t="shared" si="895"/>
        <v>0.5</v>
      </c>
      <c r="AO379">
        <f t="shared" ref="AO379:BH379" si="896">IF(AN379=0,0.0000001,$G379)*((INDEX($N$7:$N$29,MATCH($A379,$H$7:$H$29,0))/($G379+0.00001))^((AO$33-$G$33)/($Y$33-$G$33)))</f>
        <v>1.2120224582716892</v>
      </c>
      <c r="AP379">
        <f t="shared" si="896"/>
        <v>1.4166910273343332</v>
      </c>
      <c r="AQ379">
        <f t="shared" si="896"/>
        <v>1.6559210212915974</v>
      </c>
      <c r="AR379">
        <f t="shared" si="896"/>
        <v>1.9355486664688868</v>
      </c>
      <c r="AS379">
        <f t="shared" si="896"/>
        <v>2.2623957254600144</v>
      </c>
      <c r="AT379">
        <f t="shared" si="896"/>
        <v>2.6444359200316772</v>
      </c>
      <c r="AU379">
        <f t="shared" si="896"/>
        <v>3.0909894570862027</v>
      </c>
      <c r="AV379">
        <f t="shared" si="896"/>
        <v>3.6129504033145903</v>
      </c>
      <c r="AW379">
        <f t="shared" si="896"/>
        <v>4.2230524555448357</v>
      </c>
      <c r="AX379">
        <f t="shared" si="896"/>
        <v>4.9361795904869945</v>
      </c>
      <c r="AY379">
        <f t="shared" si="896"/>
        <v>5.7697291724492308</v>
      </c>
      <c r="AZ379">
        <f t="shared" si="896"/>
        <v>6.7440363773570313</v>
      </c>
      <c r="BA379">
        <f t="shared" si="896"/>
        <v>7.8828702872734624</v>
      </c>
      <c r="BB379">
        <f t="shared" si="896"/>
        <v>9.2140137580828512</v>
      </c>
      <c r="BC379">
        <f t="shared" si="896"/>
        <v>10.769941206720599</v>
      </c>
      <c r="BD379">
        <f t="shared" si="896"/>
        <v>12.588610853165559</v>
      </c>
      <c r="BE379">
        <f t="shared" si="896"/>
        <v>14.714390744635441</v>
      </c>
      <c r="BF379">
        <f t="shared" si="896"/>
        <v>17.199141153161346</v>
      </c>
      <c r="BG379">
        <f t="shared" si="896"/>
        <v>20.103479752582633</v>
      </c>
      <c r="BH379">
        <f t="shared" si="896"/>
        <v>23.498260440069409</v>
      </c>
      <c r="BK379">
        <f t="shared" si="891"/>
        <v>1.1235085568910683E-2</v>
      </c>
      <c r="BL379">
        <f t="shared" si="837"/>
        <v>1.0100341926450705E-2</v>
      </c>
      <c r="BM379">
        <f t="shared" si="838"/>
        <v>2.5250854816126762E-3</v>
      </c>
      <c r="BN379">
        <f t="shared" si="863"/>
        <v>0.10100000000000001</v>
      </c>
      <c r="BO379">
        <f t="shared" si="864"/>
        <v>0.75</v>
      </c>
      <c r="BP379" t="str">
        <f t="shared" si="831"/>
        <v>-2W-Total</v>
      </c>
    </row>
    <row r="380" spans="1:68" hidden="1" x14ac:dyDescent="0.25">
      <c r="A380" t="str">
        <f t="shared" si="827"/>
        <v>passenger-2W-G</v>
      </c>
      <c r="B380" s="1">
        <v>346</v>
      </c>
      <c r="C380" t="s">
        <v>25</v>
      </c>
      <c r="D380" t="s">
        <v>27</v>
      </c>
      <c r="E380" t="s">
        <v>35</v>
      </c>
      <c r="F380" t="s">
        <v>47</v>
      </c>
      <c r="G380">
        <v>0.99369607462770682</v>
      </c>
      <c r="H380">
        <v>0.99105727669881893</v>
      </c>
      <c r="I380">
        <v>0.98842499836610487</v>
      </c>
      <c r="J380">
        <v>0.98579921549773009</v>
      </c>
      <c r="K380">
        <v>0.9841756287880542</v>
      </c>
      <c r="L380">
        <v>0.9825527839192798</v>
      </c>
      <c r="M380">
        <f t="shared" ref="M380:Y380" si="897">($K380*(($BL380/($K380))^((M$33-$K$33)/($BL$33-$K$33))))</f>
        <v>0.96931927329100287</v>
      </c>
      <c r="N380">
        <f t="shared" si="897"/>
        <v>0.96197540585532926</v>
      </c>
      <c r="O380">
        <f t="shared" si="897"/>
        <v>0.95468717786725432</v>
      </c>
      <c r="P380">
        <f t="shared" si="897"/>
        <v>0.94745416778483771</v>
      </c>
      <c r="Q380">
        <f t="shared" si="897"/>
        <v>0.94027595725987323</v>
      </c>
      <c r="R380">
        <f t="shared" si="897"/>
        <v>0.93315213111369222</v>
      </c>
      <c r="S380">
        <f t="shared" si="897"/>
        <v>0.92608227731314985</v>
      </c>
      <c r="T380">
        <f t="shared" si="897"/>
        <v>0.9190659869467942</v>
      </c>
      <c r="U380">
        <f t="shared" si="897"/>
        <v>0.91210285420121462</v>
      </c>
      <c r="V380">
        <f t="shared" si="897"/>
        <v>0.90519247633757105</v>
      </c>
      <c r="W380">
        <f t="shared" si="897"/>
        <v>0.89833445366829856</v>
      </c>
      <c r="X380">
        <f t="shared" si="897"/>
        <v>0.89152838953399183</v>
      </c>
      <c r="Y380">
        <f t="shared" si="897"/>
        <v>0.88477389028046072</v>
      </c>
      <c r="Z380">
        <f t="shared" ref="Z380:AN380" si="898">($Y380*(($BM380/($Y380))^((Z$33-$Y$33)/($BM$33-$Y$33))))</f>
        <v>0.80666825305783629</v>
      </c>
      <c r="AA380">
        <f t="shared" si="898"/>
        <v>0.73545758711879994</v>
      </c>
      <c r="AB380">
        <f t="shared" si="898"/>
        <v>0.67053322155697381</v>
      </c>
      <c r="AC380">
        <f t="shared" si="898"/>
        <v>0.61134021741888223</v>
      </c>
      <c r="AD380">
        <f t="shared" si="898"/>
        <v>0.55737262438086466</v>
      </c>
      <c r="AE380">
        <f t="shared" si="898"/>
        <v>0.50816915615474623</v>
      </c>
      <c r="AF380">
        <f t="shared" si="898"/>
        <v>0.4633092476579343</v>
      </c>
      <c r="AG380">
        <f t="shared" si="898"/>
        <v>0.42240946024672704</v>
      </c>
      <c r="AH380">
        <f t="shared" si="898"/>
        <v>0.38512020428667909</v>
      </c>
      <c r="AI380">
        <f t="shared" si="898"/>
        <v>0.35112275104629992</v>
      </c>
      <c r="AJ380">
        <f t="shared" si="898"/>
        <v>0.32012650837333978</v>
      </c>
      <c r="AK380">
        <f t="shared" si="898"/>
        <v>0.29186653686759423</v>
      </c>
      <c r="AL380">
        <f t="shared" si="898"/>
        <v>0.26610128531979149</v>
      </c>
      <c r="AM380">
        <f t="shared" si="898"/>
        <v>0.24261052606030037</v>
      </c>
      <c r="AN380">
        <f t="shared" si="898"/>
        <v>0.22119347257011518</v>
      </c>
      <c r="AO380">
        <f t="shared" ref="AO380:BH380" si="899">AN380</f>
        <v>0.22119347257011518</v>
      </c>
      <c r="AP380">
        <f t="shared" si="899"/>
        <v>0.22119347257011518</v>
      </c>
      <c r="AQ380">
        <f t="shared" si="899"/>
        <v>0.22119347257011518</v>
      </c>
      <c r="AR380">
        <f t="shared" si="899"/>
        <v>0.22119347257011518</v>
      </c>
      <c r="AS380">
        <f t="shared" si="899"/>
        <v>0.22119347257011518</v>
      </c>
      <c r="AT380">
        <f t="shared" si="899"/>
        <v>0.22119347257011518</v>
      </c>
      <c r="AU380">
        <f t="shared" si="899"/>
        <v>0.22119347257011518</v>
      </c>
      <c r="AV380">
        <f t="shared" si="899"/>
        <v>0.22119347257011518</v>
      </c>
      <c r="AW380">
        <f t="shared" si="899"/>
        <v>0.22119347257011518</v>
      </c>
      <c r="AX380">
        <f t="shared" si="899"/>
        <v>0.22119347257011518</v>
      </c>
      <c r="AY380">
        <f t="shared" si="899"/>
        <v>0.22119347257011518</v>
      </c>
      <c r="AZ380">
        <f t="shared" si="899"/>
        <v>0.22119347257011518</v>
      </c>
      <c r="BA380">
        <f t="shared" si="899"/>
        <v>0.22119347257011518</v>
      </c>
      <c r="BB380">
        <f t="shared" si="899"/>
        <v>0.22119347257011518</v>
      </c>
      <c r="BC380">
        <f t="shared" si="899"/>
        <v>0.22119347257011518</v>
      </c>
      <c r="BD380">
        <f t="shared" si="899"/>
        <v>0.22119347257011518</v>
      </c>
      <c r="BE380">
        <f t="shared" si="899"/>
        <v>0.22119347257011518</v>
      </c>
      <c r="BF380">
        <f t="shared" si="899"/>
        <v>0.22119347257011518</v>
      </c>
      <c r="BG380">
        <f t="shared" si="899"/>
        <v>0.22119347257011518</v>
      </c>
      <c r="BH380">
        <f t="shared" si="899"/>
        <v>0.22119347257011518</v>
      </c>
      <c r="BK380">
        <f t="shared" si="891"/>
        <v>0.9841756287880542</v>
      </c>
      <c r="BL380">
        <f t="shared" si="837"/>
        <v>0.88477389028046072</v>
      </c>
      <c r="BM380">
        <f t="shared" si="838"/>
        <v>0.22119347257011518</v>
      </c>
      <c r="BN380">
        <f t="shared" si="863"/>
        <v>0.10100000000000001</v>
      </c>
      <c r="BO380">
        <f t="shared" si="864"/>
        <v>0.75</v>
      </c>
      <c r="BP380" t="str">
        <f t="shared" si="831"/>
        <v>-2W-Total</v>
      </c>
    </row>
    <row r="381" spans="1:68" hidden="1" x14ac:dyDescent="0.25">
      <c r="A381" t="str">
        <f t="shared" si="827"/>
        <v>passenger-BUS-BEV</v>
      </c>
      <c r="B381" s="1">
        <v>347</v>
      </c>
      <c r="C381" t="s">
        <v>25</v>
      </c>
      <c r="D381" t="s">
        <v>27</v>
      </c>
      <c r="E381" t="s">
        <v>34</v>
      </c>
      <c r="F381" t="s">
        <v>29</v>
      </c>
      <c r="G381">
        <v>6.2074298076332263E-3</v>
      </c>
      <c r="H381">
        <f>IF(G381=0,0.0000001,$G381)*((INDEX($N$7:$N$29,MATCH($A381,$H$7:$H$29,0))/($G381+0.00001))^((H$33-$G$33)/($Y$33-$G$33)))</f>
        <v>7.2432493232315528E-3</v>
      </c>
      <c r="I381">
        <f>IF(H381=0,0.0000001,$G381)*((INDEX($N$7:$N$29,MATCH($A381,$H$7:$H$29,0))/($G381+0.00001))^((I$33-$G$33)/($Y$33-$G$33)))</f>
        <v>8.4519136557901931E-3</v>
      </c>
      <c r="J381">
        <f>IF(I381=0,0.0000001,$G381)*((INDEX($N$7:$N$29,MATCH($A381,$H$7:$H$29,0))/($G381+0.00001))^((J$33-$G$33)/($Y$33-$G$33)))</f>
        <v>9.8622650218344685E-3</v>
      </c>
      <c r="K381">
        <f>IF(J381=0,0.0000001,$G381)*((INDEX($N$7:$N$29,MATCH($A381,$H$7:$H$29,0))/($G381+0.00001))^((K$33-$G$33)/($Y$33-$G$33)))</f>
        <v>1.1507958472134457E-2</v>
      </c>
      <c r="L381">
        <f t="shared" ref="L381:Y381" si="900">IF(K381=0,0.0000001,K381)*((INDEX($N$7:$N$29,MATCH($A381,$H$7:$H$28,0))/IF(K381=0,0.0000001,K381))^((L$33-$K$33)/($Y$33-$K$33)))</f>
        <v>1.3429809027202E-2</v>
      </c>
      <c r="M381">
        <f t="shared" si="900"/>
        <v>1.7890862949442338E-2</v>
      </c>
      <c r="N381">
        <f t="shared" si="900"/>
        <v>2.5869124262981883E-2</v>
      </c>
      <c r="O381">
        <f t="shared" si="900"/>
        <v>3.8067852369205346E-2</v>
      </c>
      <c r="P381">
        <f t="shared" si="900"/>
        <v>5.3747585131725617E-2</v>
      </c>
      <c r="Q381">
        <f t="shared" si="900"/>
        <v>7.0132513434000024E-2</v>
      </c>
      <c r="R381">
        <f t="shared" si="900"/>
        <v>8.3745157134009859E-2</v>
      </c>
      <c r="S381">
        <f t="shared" si="900"/>
        <v>9.2679296671442396E-2</v>
      </c>
      <c r="T381">
        <f t="shared" si="900"/>
        <v>9.7321348425434898E-2</v>
      </c>
      <c r="U381">
        <f t="shared" si="900"/>
        <v>9.9227235225122071E-2</v>
      </c>
      <c r="V381">
        <f t="shared" si="900"/>
        <v>9.9833902507567227E-2</v>
      </c>
      <c r="W381">
        <f t="shared" si="900"/>
        <v>9.9976254878564083E-2</v>
      </c>
      <c r="X381">
        <f t="shared" si="900"/>
        <v>9.9998303732884194E-2</v>
      </c>
      <c r="Y381">
        <f t="shared" si="900"/>
        <v>0.10000000000000002</v>
      </c>
      <c r="Z381">
        <f t="shared" ref="Z381:AN381" si="901">IF(Y381=0,0.0000001,$Y381)*((INDEX($O$7:$O$29,MATCH($A381,$H$7:$H$28,0))/IF(Y381=0,0.0000001,$Y381))^((Z$33-$Y$33)/($AN$33-$Y$33)))</f>
        <v>0.108710427340416</v>
      </c>
      <c r="AA381">
        <f t="shared" si="901"/>
        <v>0.11817957012535865</v>
      </c>
      <c r="AB381">
        <f t="shared" si="901"/>
        <v>0.12847351571234394</v>
      </c>
      <c r="AC381">
        <f t="shared" si="901"/>
        <v>0.13966410795014558</v>
      </c>
      <c r="AD381">
        <f t="shared" si="901"/>
        <v>0.15182944859378314</v>
      </c>
      <c r="AE381">
        <f t="shared" si="901"/>
        <v>0.16505444239489886</v>
      </c>
      <c r="AF381">
        <f t="shared" si="901"/>
        <v>0.17943138967183525</v>
      </c>
      <c r="AG381">
        <f t="shared" si="901"/>
        <v>0.19506063049509914</v>
      </c>
      <c r="AH381">
        <f t="shared" si="901"/>
        <v>0.21205124498413203</v>
      </c>
      <c r="AI381">
        <f t="shared" si="901"/>
        <v>0.23052181460292234</v>
      </c>
      <c r="AJ381">
        <f t="shared" si="901"/>
        <v>0.2506012497677183</v>
      </c>
      <c r="AK381">
        <f t="shared" si="901"/>
        <v>0.2724296895429098</v>
      </c>
      <c r="AL381">
        <f t="shared" si="901"/>
        <v>0.29615947970426582</v>
      </c>
      <c r="AM381">
        <f t="shared" si="901"/>
        <v>0.32195623599565987</v>
      </c>
      <c r="AN381">
        <f t="shared" si="901"/>
        <v>0.35</v>
      </c>
      <c r="AO381">
        <f t="shared" ref="AO381:BH381" si="902">IF(AN381=0,0.0000001,$G381)*((INDEX($N$7:$N$29,MATCH($A381,$H$7:$H$29,0))/($G381+0.00001))^((AO$33-$G$33)/($Y$33-$G$33)))</f>
        <v>1.1793611058872531</v>
      </c>
      <c r="AP381">
        <f t="shared" si="902"/>
        <v>1.3761583774268282</v>
      </c>
      <c r="AQ381">
        <f t="shared" si="902"/>
        <v>1.6057947564222008</v>
      </c>
      <c r="AR381">
        <f t="shared" si="902"/>
        <v>1.8737500291024027</v>
      </c>
      <c r="AS381">
        <f t="shared" si="902"/>
        <v>2.1864183810039486</v>
      </c>
      <c r="AT381">
        <f t="shared" si="902"/>
        <v>2.5512609806773026</v>
      </c>
      <c r="AU381">
        <f t="shared" si="902"/>
        <v>2.9769840246850574</v>
      </c>
      <c r="AV381">
        <f t="shared" si="902"/>
        <v>3.4737464925588508</v>
      </c>
      <c r="AW381">
        <f t="shared" si="902"/>
        <v>4.0534025693475186</v>
      </c>
      <c r="AX381">
        <f t="shared" si="902"/>
        <v>4.7297845206574722</v>
      </c>
      <c r="AY381">
        <f t="shared" si="902"/>
        <v>5.5190327703996447</v>
      </c>
      <c r="AZ381">
        <f t="shared" si="902"/>
        <v>6.4399810578497645</v>
      </c>
      <c r="BA381">
        <f t="shared" si="902"/>
        <v>7.5146058649803233</v>
      </c>
      <c r="BB381">
        <f t="shared" si="902"/>
        <v>8.7685508386962816</v>
      </c>
      <c r="BC381">
        <f t="shared" si="902"/>
        <v>10.231738722201428</v>
      </c>
      <c r="BD381">
        <f t="shared" si="902"/>
        <v>11.939085397942621</v>
      </c>
      <c r="BE381">
        <f t="shared" si="902"/>
        <v>13.931333081255397</v>
      </c>
      <c r="BF381">
        <f t="shared" si="902"/>
        <v>16.256022547114537</v>
      </c>
      <c r="BG381">
        <f t="shared" si="902"/>
        <v>18.968627590123113</v>
      </c>
      <c r="BH381">
        <f t="shared" si="902"/>
        <v>22.133878789227353</v>
      </c>
      <c r="BK381">
        <f t="shared" si="891"/>
        <v>1.1507958472134457E-2</v>
      </c>
      <c r="BL381">
        <f t="shared" si="837"/>
        <v>1.0345654666448876E-2</v>
      </c>
      <c r="BM381">
        <f t="shared" si="838"/>
        <v>4.138261866579551E-3</v>
      </c>
      <c r="BN381">
        <f t="shared" si="863"/>
        <v>0.10100000000000001</v>
      </c>
      <c r="BO381">
        <f t="shared" si="864"/>
        <v>0.6</v>
      </c>
      <c r="BP381" t="str">
        <f t="shared" si="831"/>
        <v>-BUS-Total</v>
      </c>
    </row>
    <row r="382" spans="1:68" hidden="1" x14ac:dyDescent="0.25">
      <c r="A382" t="str">
        <f t="shared" si="827"/>
        <v>passenger-BUS-CNG</v>
      </c>
      <c r="B382" s="1">
        <v>348</v>
      </c>
      <c r="C382" t="s">
        <v>25</v>
      </c>
      <c r="D382" t="s">
        <v>27</v>
      </c>
      <c r="E382" t="s">
        <v>34</v>
      </c>
      <c r="F382" t="s">
        <v>45</v>
      </c>
      <c r="G382">
        <v>1.203494244752509E-2</v>
      </c>
      <c r="H382">
        <v>1.2300253131620781E-2</v>
      </c>
      <c r="I382">
        <v>1.25655983912017E-2</v>
      </c>
      <c r="J382">
        <v>1.283097823302717E-2</v>
      </c>
      <c r="K382">
        <v>1.3080021744249361E-2</v>
      </c>
      <c r="L382">
        <v>1.332908164163665E-2</v>
      </c>
      <c r="O382"/>
      <c r="AO382">
        <f t="shared" ref="AO382:BH382" si="903">AN382</f>
        <v>0</v>
      </c>
      <c r="AP382">
        <f t="shared" si="903"/>
        <v>0</v>
      </c>
      <c r="AQ382">
        <f t="shared" si="903"/>
        <v>0</v>
      </c>
      <c r="AR382">
        <f t="shared" si="903"/>
        <v>0</v>
      </c>
      <c r="AS382">
        <f t="shared" si="903"/>
        <v>0</v>
      </c>
      <c r="AT382">
        <f t="shared" si="903"/>
        <v>0</v>
      </c>
      <c r="AU382">
        <f t="shared" si="903"/>
        <v>0</v>
      </c>
      <c r="AV382">
        <f t="shared" si="903"/>
        <v>0</v>
      </c>
      <c r="AW382">
        <f t="shared" si="903"/>
        <v>0</v>
      </c>
      <c r="AX382">
        <f t="shared" si="903"/>
        <v>0</v>
      </c>
      <c r="AY382">
        <f t="shared" si="903"/>
        <v>0</v>
      </c>
      <c r="AZ382">
        <f t="shared" si="903"/>
        <v>0</v>
      </c>
      <c r="BA382">
        <f t="shared" si="903"/>
        <v>0</v>
      </c>
      <c r="BB382">
        <f t="shared" si="903"/>
        <v>0</v>
      </c>
      <c r="BC382">
        <f t="shared" si="903"/>
        <v>0</v>
      </c>
      <c r="BD382">
        <f t="shared" si="903"/>
        <v>0</v>
      </c>
      <c r="BE382">
        <f t="shared" si="903"/>
        <v>0</v>
      </c>
      <c r="BF382">
        <f t="shared" si="903"/>
        <v>0</v>
      </c>
      <c r="BG382">
        <f t="shared" si="903"/>
        <v>0</v>
      </c>
      <c r="BH382">
        <f t="shared" si="903"/>
        <v>0</v>
      </c>
      <c r="BK382">
        <f t="shared" si="891"/>
        <v>1.3080021744249361E-2</v>
      </c>
      <c r="BL382">
        <f t="shared" si="837"/>
        <v>1.1758939548080176E-2</v>
      </c>
      <c r="BM382">
        <f t="shared" si="838"/>
        <v>4.7035758192320708E-3</v>
      </c>
      <c r="BN382">
        <f t="shared" si="863"/>
        <v>0.10100000000000001</v>
      </c>
      <c r="BO382">
        <f t="shared" si="864"/>
        <v>0.6</v>
      </c>
      <c r="BP382" t="str">
        <f t="shared" si="831"/>
        <v>-BUS-Total</v>
      </c>
    </row>
    <row r="383" spans="1:68" hidden="1" x14ac:dyDescent="0.25">
      <c r="A383" t="str">
        <f t="shared" si="827"/>
        <v>passenger-BUS-D</v>
      </c>
      <c r="B383" s="1">
        <v>349</v>
      </c>
      <c r="C383" t="s">
        <v>25</v>
      </c>
      <c r="D383" t="s">
        <v>27</v>
      </c>
      <c r="E383" t="s">
        <v>34</v>
      </c>
      <c r="F383" t="s">
        <v>46</v>
      </c>
      <c r="G383">
        <v>0.94903360882395593</v>
      </c>
      <c r="H383">
        <v>0.94567365040397844</v>
      </c>
      <c r="I383">
        <v>0.94231325411172617</v>
      </c>
      <c r="J383">
        <v>0.93895241986159783</v>
      </c>
      <c r="K383">
        <v>0.93560915828302449</v>
      </c>
      <c r="L383">
        <v>0.93226567672989402</v>
      </c>
      <c r="M383">
        <f t="shared" ref="M383:Y383" si="904">($K383*(($BL383/($K383))^((M$33-$K$33)/($BL$33-$K$33))))</f>
        <v>0.92148592473083202</v>
      </c>
      <c r="N383">
        <f t="shared" si="904"/>
        <v>0.91450445777610379</v>
      </c>
      <c r="O383">
        <f t="shared" si="904"/>
        <v>0.90757588460904148</v>
      </c>
      <c r="P383">
        <f t="shared" si="904"/>
        <v>0.90069980448968723</v>
      </c>
      <c r="Q383">
        <f t="shared" si="904"/>
        <v>0.89387581971421515</v>
      </c>
      <c r="R383">
        <f t="shared" si="904"/>
        <v>0.88710353559192823</v>
      </c>
      <c r="S383">
        <f t="shared" si="904"/>
        <v>0.88038256042243046</v>
      </c>
      <c r="T383">
        <f t="shared" si="904"/>
        <v>0.87371250547297075</v>
      </c>
      <c r="U383">
        <f t="shared" si="904"/>
        <v>0.86709298495595988</v>
      </c>
      <c r="V383">
        <f t="shared" si="904"/>
        <v>0.86052361600665661</v>
      </c>
      <c r="W383">
        <f t="shared" si="904"/>
        <v>0.85400401866102305</v>
      </c>
      <c r="X383">
        <f t="shared" si="904"/>
        <v>0.84753381583374854</v>
      </c>
      <c r="Y383">
        <f t="shared" si="904"/>
        <v>0.84111263329643904</v>
      </c>
      <c r="Z383">
        <f t="shared" ref="Z383:AN383" si="905">($Y383*(($BM383/($Y383))^((Z$33-$Y$33)/($BM$33-$Y$33))))</f>
        <v>0.79127022189853258</v>
      </c>
      <c r="AA383">
        <f t="shared" si="905"/>
        <v>0.74438135783259507</v>
      </c>
      <c r="AB383">
        <f t="shared" si="905"/>
        <v>0.70027102063718594</v>
      </c>
      <c r="AC383">
        <f t="shared" si="905"/>
        <v>0.65877456116321509</v>
      </c>
      <c r="AD383">
        <f t="shared" si="905"/>
        <v>0.61973708699368846</v>
      </c>
      <c r="AE383">
        <f t="shared" si="905"/>
        <v>0.58301288428207243</v>
      </c>
      <c r="AF383">
        <f t="shared" si="905"/>
        <v>0.54846487385119624</v>
      </c>
      <c r="AG383">
        <f t="shared" si="905"/>
        <v>0.51596409952248912</v>
      </c>
      <c r="AH383">
        <f t="shared" si="905"/>
        <v>0.48538924676565653</v>
      </c>
      <c r="AI383">
        <f t="shared" si="905"/>
        <v>0.4566261898720772</v>
      </c>
      <c r="AJ383">
        <f t="shared" si="905"/>
        <v>0.42956756596166756</v>
      </c>
      <c r="AK383">
        <f t="shared" si="905"/>
        <v>0.40411237423312668</v>
      </c>
      <c r="AL383">
        <f t="shared" si="905"/>
        <v>0.38016559896169461</v>
      </c>
      <c r="AM383">
        <f t="shared" si="905"/>
        <v>0.35763785483720201</v>
      </c>
      <c r="AN383">
        <f t="shared" si="905"/>
        <v>0.33644505331857566</v>
      </c>
      <c r="AO383">
        <f t="shared" ref="AO383:BH383" si="906">AN383</f>
        <v>0.33644505331857566</v>
      </c>
      <c r="AP383">
        <f t="shared" si="906"/>
        <v>0.33644505331857566</v>
      </c>
      <c r="AQ383">
        <f t="shared" si="906"/>
        <v>0.33644505331857566</v>
      </c>
      <c r="AR383">
        <f t="shared" si="906"/>
        <v>0.33644505331857566</v>
      </c>
      <c r="AS383">
        <f t="shared" si="906"/>
        <v>0.33644505331857566</v>
      </c>
      <c r="AT383">
        <f t="shared" si="906"/>
        <v>0.33644505331857566</v>
      </c>
      <c r="AU383">
        <f t="shared" si="906"/>
        <v>0.33644505331857566</v>
      </c>
      <c r="AV383">
        <f t="shared" si="906"/>
        <v>0.33644505331857566</v>
      </c>
      <c r="AW383">
        <f t="shared" si="906"/>
        <v>0.33644505331857566</v>
      </c>
      <c r="AX383">
        <f t="shared" si="906"/>
        <v>0.33644505331857566</v>
      </c>
      <c r="AY383">
        <f t="shared" si="906"/>
        <v>0.33644505331857566</v>
      </c>
      <c r="AZ383">
        <f t="shared" si="906"/>
        <v>0.33644505331857566</v>
      </c>
      <c r="BA383">
        <f t="shared" si="906"/>
        <v>0.33644505331857566</v>
      </c>
      <c r="BB383">
        <f t="shared" si="906"/>
        <v>0.33644505331857566</v>
      </c>
      <c r="BC383">
        <f t="shared" si="906"/>
        <v>0.33644505331857566</v>
      </c>
      <c r="BD383">
        <f t="shared" si="906"/>
        <v>0.33644505331857566</v>
      </c>
      <c r="BE383">
        <f t="shared" si="906"/>
        <v>0.33644505331857566</v>
      </c>
      <c r="BF383">
        <f t="shared" si="906"/>
        <v>0.33644505331857566</v>
      </c>
      <c r="BG383">
        <f t="shared" si="906"/>
        <v>0.33644505331857566</v>
      </c>
      <c r="BH383">
        <f t="shared" si="906"/>
        <v>0.33644505331857566</v>
      </c>
      <c r="BK383">
        <f t="shared" si="891"/>
        <v>0.93560915828302449</v>
      </c>
      <c r="BL383">
        <f t="shared" si="837"/>
        <v>0.84111263329643904</v>
      </c>
      <c r="BM383">
        <f t="shared" si="838"/>
        <v>0.33644505331857566</v>
      </c>
      <c r="BN383">
        <f t="shared" si="863"/>
        <v>0.10100000000000001</v>
      </c>
      <c r="BO383">
        <f t="shared" si="864"/>
        <v>0.6</v>
      </c>
      <c r="BP383" t="str">
        <f t="shared" si="831"/>
        <v>-BUS-Total</v>
      </c>
    </row>
    <row r="384" spans="1:68" hidden="1" x14ac:dyDescent="0.25">
      <c r="A384" t="str">
        <f t="shared" si="827"/>
        <v>passenger-BUS-FCEV</v>
      </c>
      <c r="B384" s="1">
        <v>350</v>
      </c>
      <c r="C384" t="s">
        <v>25</v>
      </c>
      <c r="D384" t="s">
        <v>27</v>
      </c>
      <c r="E384" t="s">
        <v>34</v>
      </c>
      <c r="F384" t="s">
        <v>30</v>
      </c>
      <c r="G384">
        <v>0</v>
      </c>
      <c r="H384">
        <f>IF(G384=0,0.0000001,$G384)*((INDEX($N$7:$N$29,MATCH($A384,$H$7:$H$29,0))/($G384+0.00001))^((H$33-$G$33)/($Y$33-$G$33)))</f>
        <v>1.2915496650148837E-7</v>
      </c>
      <c r="I384">
        <f>IF(H384=0,0.0000001,$G384)*((INDEX($N$7:$N$29,MATCH($A384,$H$7:$H$29,0))/($G384+0.00001))^((I$33-$G$33)/($Y$33-$G$33)))</f>
        <v>0</v>
      </c>
      <c r="J384">
        <f>IF(I384=0,0.0000001,$G384)*((INDEX($N$7:$N$29,MATCH($A384,$H$7:$H$29,0))/($G384+0.00001))^((J$33-$G$33)/($Y$33-$G$33)))</f>
        <v>2.1544346900318838E-7</v>
      </c>
      <c r="K384">
        <f>IF(J384=0,0.0000001,$G384)*((INDEX($N$7:$N$29,MATCH($A384,$H$7:$H$29,0))/($G384+0.00001))^((K$33-$G$33)/($Y$33-$G$33)))</f>
        <v>0</v>
      </c>
      <c r="L384">
        <f t="shared" ref="L384:Y384" si="907">IF(K384=0,0.0000001,K384)*((INDEX($N$7:$N$29,MATCH($A384,$H$7:$H$28,0))/IF(K384=0,0.0000001,K384))^((L$33-$K$33)/($Y$33-$K$33)))</f>
        <v>1.93069772888325E-7</v>
      </c>
      <c r="M384">
        <f t="shared" si="907"/>
        <v>6.5512855685955084E-7</v>
      </c>
      <c r="N384">
        <f t="shared" si="907"/>
        <v>3.1516811486658755E-6</v>
      </c>
      <c r="O384">
        <f t="shared" si="907"/>
        <v>1.6339715159504212E-5</v>
      </c>
      <c r="P384">
        <f t="shared" si="907"/>
        <v>7.1018492993558591E-5</v>
      </c>
      <c r="Q384">
        <f t="shared" si="907"/>
        <v>2.2061794245877724E-4</v>
      </c>
      <c r="R384">
        <f t="shared" si="907"/>
        <v>4.6969984294097572E-4</v>
      </c>
      <c r="S384">
        <f t="shared" si="907"/>
        <v>7.2335519763494136E-4</v>
      </c>
      <c r="T384">
        <f t="shared" si="907"/>
        <v>8.9077584299261604E-4</v>
      </c>
      <c r="U384">
        <f t="shared" si="907"/>
        <v>9.6749364962123467E-4</v>
      </c>
      <c r="V384">
        <f t="shared" si="907"/>
        <v>9.9294363861607998E-4</v>
      </c>
      <c r="W384">
        <f t="shared" si="907"/>
        <v>9.9898888648544725E-4</v>
      </c>
      <c r="X384">
        <f t="shared" si="907"/>
        <v>9.9992774367956699E-4</v>
      </c>
      <c r="Y384">
        <f t="shared" si="907"/>
        <v>1E-3</v>
      </c>
      <c r="Z384">
        <f t="shared" ref="Z384:AN384" si="908">IF(Y384=0,0.0000001,$Y384)*((INDEX($O$7:$O$29,MATCH($A384,$H$7:$H$28,0))/IF(Y384=0,0.0000001,$Y384))^((Z$33-$Y$33)/($AN$33-$Y$33)))</f>
        <v>1.2979700365523266E-3</v>
      </c>
      <c r="AA384">
        <f t="shared" si="908"/>
        <v>1.6847262157876481E-3</v>
      </c>
      <c r="AB384">
        <f t="shared" si="908"/>
        <v>2.1867241478865564E-3</v>
      </c>
      <c r="AC384">
        <f t="shared" si="908"/>
        <v>2.8383024221621685E-3</v>
      </c>
      <c r="AD384">
        <f t="shared" si="908"/>
        <v>3.6840314986403863E-3</v>
      </c>
      <c r="AE384">
        <f t="shared" si="908"/>
        <v>4.781762498950186E-3</v>
      </c>
      <c r="AF384">
        <f t="shared" si="908"/>
        <v>6.2065844455469164E-3</v>
      </c>
      <c r="AG384">
        <f t="shared" si="908"/>
        <v>8.0559606396516329E-3</v>
      </c>
      <c r="AH384">
        <f t="shared" si="908"/>
        <v>1.0456395525912732E-2</v>
      </c>
      <c r="AI384">
        <f t="shared" si="908"/>
        <v>1.3572088082974531E-2</v>
      </c>
      <c r="AJ384">
        <f t="shared" si="908"/>
        <v>1.7616163665149849E-2</v>
      </c>
      <c r="AK384">
        <f t="shared" si="908"/>
        <v>2.2865252596366323E-2</v>
      </c>
      <c r="AL384">
        <f t="shared" si="908"/>
        <v>2.9678412748283773E-2</v>
      </c>
      <c r="AM384">
        <f t="shared" si="908"/>
        <v>3.8521690479704919E-2</v>
      </c>
      <c r="AN384">
        <f t="shared" si="908"/>
        <v>0.05</v>
      </c>
      <c r="AO384">
        <f t="shared" ref="AO384:BH384" si="909">IF(AN384=0,0.0000001,$G384)*((INDEX($N$7:$N$29,MATCH($A384,$H$7:$H$29,0))/($G384+0.00001))^((AO$33-$G$33)/($Y$33-$G$33)))</f>
        <v>0</v>
      </c>
      <c r="AP384">
        <f t="shared" si="909"/>
        <v>7.7426368268112785E-4</v>
      </c>
      <c r="AQ384">
        <f t="shared" si="909"/>
        <v>0</v>
      </c>
      <c r="AR384">
        <f t="shared" si="909"/>
        <v>1.2915496650148846E-3</v>
      </c>
      <c r="AS384">
        <f t="shared" si="909"/>
        <v>0</v>
      </c>
      <c r="AT384">
        <f t="shared" si="909"/>
        <v>2.1544346900318834E-3</v>
      </c>
      <c r="AU384">
        <f t="shared" si="909"/>
        <v>0</v>
      </c>
      <c r="AV384">
        <f t="shared" si="909"/>
        <v>3.5938136638046319E-3</v>
      </c>
      <c r="AW384">
        <f t="shared" si="909"/>
        <v>0</v>
      </c>
      <c r="AX384">
        <f t="shared" si="909"/>
        <v>5.9948425031894148E-3</v>
      </c>
      <c r="AY384">
        <f t="shared" si="909"/>
        <v>0</v>
      </c>
      <c r="AZ384">
        <f t="shared" si="909"/>
        <v>1.0000000000000019E-2</v>
      </c>
      <c r="BA384">
        <f t="shared" si="909"/>
        <v>0</v>
      </c>
      <c r="BB384">
        <f t="shared" si="909"/>
        <v>1.668100537200061E-2</v>
      </c>
      <c r="BC384">
        <f t="shared" si="909"/>
        <v>0</v>
      </c>
      <c r="BD384">
        <f t="shared" si="909"/>
        <v>2.7825594022071267E-2</v>
      </c>
      <c r="BE384">
        <f t="shared" si="909"/>
        <v>0</v>
      </c>
      <c r="BF384">
        <f t="shared" si="909"/>
        <v>4.6415888336127885E-2</v>
      </c>
      <c r="BG384">
        <f t="shared" si="909"/>
        <v>0</v>
      </c>
      <c r="BH384">
        <f t="shared" si="909"/>
        <v>7.7426368268112819E-2</v>
      </c>
      <c r="BK384">
        <f>G384</f>
        <v>0</v>
      </c>
      <c r="BL384">
        <f t="shared" si="837"/>
        <v>0</v>
      </c>
      <c r="BM384">
        <f t="shared" si="838"/>
        <v>0</v>
      </c>
      <c r="BN384">
        <f t="shared" si="863"/>
        <v>0.10100000000000001</v>
      </c>
      <c r="BO384">
        <f t="shared" si="864"/>
        <v>0.6</v>
      </c>
      <c r="BP384" t="str">
        <f t="shared" si="831"/>
        <v>-BUS-Total</v>
      </c>
    </row>
    <row r="385" spans="1:68" hidden="1" x14ac:dyDescent="0.25">
      <c r="A385" t="str">
        <f t="shared" si="827"/>
        <v>passenger-BUS-G</v>
      </c>
      <c r="B385" s="1">
        <v>351</v>
      </c>
      <c r="C385" t="s">
        <v>25</v>
      </c>
      <c r="D385" t="s">
        <v>27</v>
      </c>
      <c r="E385" t="s">
        <v>34</v>
      </c>
      <c r="F385" t="s">
        <v>47</v>
      </c>
      <c r="G385">
        <v>3.2724018920885778E-2</v>
      </c>
      <c r="H385">
        <v>3.2714345074838037E-2</v>
      </c>
      <c r="I385">
        <v>3.2704669968087498E-2</v>
      </c>
      <c r="J385">
        <v>3.2694993600387703E-2</v>
      </c>
      <c r="K385">
        <v>3.26842772673821E-2</v>
      </c>
      <c r="L385">
        <v>3.2673560229280439E-2</v>
      </c>
      <c r="M385">
        <f t="shared" ref="M385:Y387" si="910">($K385*(($BL385/($K385))^((M$33-$K$33)/($BL$33-$K$33))))</f>
        <v>3.219090065039925E-2</v>
      </c>
      <c r="N385">
        <f t="shared" si="910"/>
        <v>3.1947012270661546E-2</v>
      </c>
      <c r="O385">
        <f t="shared" si="910"/>
        <v>3.1704971665933834E-2</v>
      </c>
      <c r="P385">
        <f t="shared" si="910"/>
        <v>3.1464764836891951E-2</v>
      </c>
      <c r="Q385">
        <f t="shared" si="910"/>
        <v>3.1226377890275027E-2</v>
      </c>
      <c r="R385">
        <f t="shared" si="910"/>
        <v>3.0989797038081877E-2</v>
      </c>
      <c r="S385">
        <f t="shared" si="910"/>
        <v>3.0755008596773558E-2</v>
      </c>
      <c r="T385">
        <f t="shared" si="910"/>
        <v>3.0521998986481922E-2</v>
      </c>
      <c r="U385">
        <f t="shared" si="910"/>
        <v>3.0290754730224159E-2</v>
      </c>
      <c r="V385">
        <f t="shared" si="910"/>
        <v>3.0061262453123336E-2</v>
      </c>
      <c r="W385">
        <f t="shared" si="910"/>
        <v>2.983350888163476E-2</v>
      </c>
      <c r="X385">
        <f t="shared" si="910"/>
        <v>2.9607480842778318E-2</v>
      </c>
      <c r="Y385">
        <f t="shared" si="910"/>
        <v>2.9383165263376507E-2</v>
      </c>
      <c r="Z385">
        <f t="shared" ref="Z385:AN387" si="911">($Y385*(($BM385/($Y385))^((Z$33-$Y$33)/($BM$33-$Y$33))))</f>
        <v>2.7641986076125218E-2</v>
      </c>
      <c r="AA385">
        <f t="shared" si="911"/>
        <v>2.6003985186206505E-2</v>
      </c>
      <c r="AB385">
        <f t="shared" si="911"/>
        <v>2.4463048483643415E-2</v>
      </c>
      <c r="AC385">
        <f t="shared" si="911"/>
        <v>2.3013424166635967E-2</v>
      </c>
      <c r="AD385">
        <f t="shared" si="911"/>
        <v>2.1649701272007021E-2</v>
      </c>
      <c r="AE385">
        <f t="shared" si="911"/>
        <v>2.0366789477884853E-2</v>
      </c>
      <c r="AF385">
        <f t="shared" si="911"/>
        <v>1.9159900103232555E-2</v>
      </c>
      <c r="AG385">
        <f t="shared" si="911"/>
        <v>1.8024528233301858E-2</v>
      </c>
      <c r="AH385">
        <f t="shared" si="911"/>
        <v>1.6956435904291758E-2</v>
      </c>
      <c r="AI385">
        <f t="shared" si="911"/>
        <v>1.5951636284445743E-2</v>
      </c>
      <c r="AJ385">
        <f t="shared" si="911"/>
        <v>1.500637879254108E-2</v>
      </c>
      <c r="AK385">
        <f t="shared" si="911"/>
        <v>1.4117135098222384E-2</v>
      </c>
      <c r="AL385">
        <f t="shared" si="911"/>
        <v>1.3280585951923402E-2</v>
      </c>
      <c r="AM385">
        <f t="shared" si="911"/>
        <v>1.2493608795217525E-2</v>
      </c>
      <c r="AN385">
        <f t="shared" si="911"/>
        <v>1.1753266105350603E-2</v>
      </c>
      <c r="AO385">
        <f t="shared" ref="AO385:BH385" si="912">AN385</f>
        <v>1.1753266105350603E-2</v>
      </c>
      <c r="AP385">
        <f t="shared" si="912"/>
        <v>1.1753266105350603E-2</v>
      </c>
      <c r="AQ385">
        <f t="shared" si="912"/>
        <v>1.1753266105350603E-2</v>
      </c>
      <c r="AR385">
        <f t="shared" si="912"/>
        <v>1.1753266105350603E-2</v>
      </c>
      <c r="AS385">
        <f t="shared" si="912"/>
        <v>1.1753266105350603E-2</v>
      </c>
      <c r="AT385">
        <f t="shared" si="912"/>
        <v>1.1753266105350603E-2</v>
      </c>
      <c r="AU385">
        <f t="shared" si="912"/>
        <v>1.1753266105350603E-2</v>
      </c>
      <c r="AV385">
        <f t="shared" si="912"/>
        <v>1.1753266105350603E-2</v>
      </c>
      <c r="AW385">
        <f t="shared" si="912"/>
        <v>1.1753266105350603E-2</v>
      </c>
      <c r="AX385">
        <f t="shared" si="912"/>
        <v>1.1753266105350603E-2</v>
      </c>
      <c r="AY385">
        <f t="shared" si="912"/>
        <v>1.1753266105350603E-2</v>
      </c>
      <c r="AZ385">
        <f t="shared" si="912"/>
        <v>1.1753266105350603E-2</v>
      </c>
      <c r="BA385">
        <f t="shared" si="912"/>
        <v>1.1753266105350603E-2</v>
      </c>
      <c r="BB385">
        <f t="shared" si="912"/>
        <v>1.1753266105350603E-2</v>
      </c>
      <c r="BC385">
        <f t="shared" si="912"/>
        <v>1.1753266105350603E-2</v>
      </c>
      <c r="BD385">
        <f t="shared" si="912"/>
        <v>1.1753266105350603E-2</v>
      </c>
      <c r="BE385">
        <f t="shared" si="912"/>
        <v>1.1753266105350603E-2</v>
      </c>
      <c r="BF385">
        <f t="shared" si="912"/>
        <v>1.1753266105350603E-2</v>
      </c>
      <c r="BG385">
        <f t="shared" si="912"/>
        <v>1.1753266105350603E-2</v>
      </c>
      <c r="BH385">
        <f t="shared" si="912"/>
        <v>1.1753266105350603E-2</v>
      </c>
      <c r="BK385">
        <f t="shared" ref="BK385:BK390" si="913">K385</f>
        <v>3.26842772673821E-2</v>
      </c>
      <c r="BL385">
        <f t="shared" si="837"/>
        <v>2.9383165263376507E-2</v>
      </c>
      <c r="BM385">
        <f t="shared" si="838"/>
        <v>1.1753266105350603E-2</v>
      </c>
      <c r="BN385">
        <f t="shared" si="863"/>
        <v>0.10100000000000001</v>
      </c>
      <c r="BO385">
        <f t="shared" si="864"/>
        <v>0.6</v>
      </c>
      <c r="BP385" t="str">
        <f t="shared" si="831"/>
        <v>-BUS-Total</v>
      </c>
    </row>
    <row r="386" spans="1:68" hidden="1" x14ac:dyDescent="0.25">
      <c r="A386" t="str">
        <f t="shared" si="827"/>
        <v>passenger-BUS-LPG</v>
      </c>
      <c r="B386" s="1">
        <v>352</v>
      </c>
      <c r="C386" t="s">
        <v>25</v>
      </c>
      <c r="D386" t="s">
        <v>27</v>
      </c>
      <c r="E386" t="s">
        <v>34</v>
      </c>
      <c r="F386" t="s">
        <v>48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e">
        <f t="shared" si="910"/>
        <v>#DIV/0!</v>
      </c>
      <c r="N386" t="e">
        <f t="shared" si="910"/>
        <v>#DIV/0!</v>
      </c>
      <c r="O386" t="e">
        <f t="shared" si="910"/>
        <v>#DIV/0!</v>
      </c>
      <c r="P386" t="e">
        <f t="shared" si="910"/>
        <v>#DIV/0!</v>
      </c>
      <c r="Q386" t="e">
        <f t="shared" si="910"/>
        <v>#DIV/0!</v>
      </c>
      <c r="R386" t="e">
        <f t="shared" si="910"/>
        <v>#DIV/0!</v>
      </c>
      <c r="S386" t="e">
        <f t="shared" si="910"/>
        <v>#DIV/0!</v>
      </c>
      <c r="T386" t="e">
        <f t="shared" si="910"/>
        <v>#DIV/0!</v>
      </c>
      <c r="U386" t="e">
        <f t="shared" si="910"/>
        <v>#DIV/0!</v>
      </c>
      <c r="V386" t="e">
        <f t="shared" si="910"/>
        <v>#DIV/0!</v>
      </c>
      <c r="W386" t="e">
        <f t="shared" si="910"/>
        <v>#DIV/0!</v>
      </c>
      <c r="X386" t="e">
        <f t="shared" si="910"/>
        <v>#DIV/0!</v>
      </c>
      <c r="Y386" t="e">
        <f t="shared" si="910"/>
        <v>#DIV/0!</v>
      </c>
      <c r="Z386" t="e">
        <f t="shared" si="911"/>
        <v>#DIV/0!</v>
      </c>
      <c r="AA386" t="e">
        <f t="shared" si="911"/>
        <v>#DIV/0!</v>
      </c>
      <c r="AB386" t="e">
        <f t="shared" si="911"/>
        <v>#DIV/0!</v>
      </c>
      <c r="AC386" t="e">
        <f t="shared" si="911"/>
        <v>#DIV/0!</v>
      </c>
      <c r="AD386" t="e">
        <f t="shared" si="911"/>
        <v>#DIV/0!</v>
      </c>
      <c r="AE386" t="e">
        <f t="shared" si="911"/>
        <v>#DIV/0!</v>
      </c>
      <c r="AF386" t="e">
        <f t="shared" si="911"/>
        <v>#DIV/0!</v>
      </c>
      <c r="AG386" t="e">
        <f t="shared" si="911"/>
        <v>#DIV/0!</v>
      </c>
      <c r="AH386" t="e">
        <f t="shared" si="911"/>
        <v>#DIV/0!</v>
      </c>
      <c r="AI386" t="e">
        <f t="shared" si="911"/>
        <v>#DIV/0!</v>
      </c>
      <c r="AJ386" t="e">
        <f t="shared" si="911"/>
        <v>#DIV/0!</v>
      </c>
      <c r="AK386" t="e">
        <f t="shared" si="911"/>
        <v>#DIV/0!</v>
      </c>
      <c r="AL386" t="e">
        <f t="shared" si="911"/>
        <v>#DIV/0!</v>
      </c>
      <c r="AM386" t="e">
        <f t="shared" si="911"/>
        <v>#DIV/0!</v>
      </c>
      <c r="AN386" t="e">
        <f t="shared" si="911"/>
        <v>#DIV/0!</v>
      </c>
      <c r="AO386" t="e">
        <f t="shared" ref="AO386:BH386" si="914">AN386</f>
        <v>#DIV/0!</v>
      </c>
      <c r="AP386" t="e">
        <f t="shared" si="914"/>
        <v>#DIV/0!</v>
      </c>
      <c r="AQ386" t="e">
        <f t="shared" si="914"/>
        <v>#DIV/0!</v>
      </c>
      <c r="AR386" t="e">
        <f t="shared" si="914"/>
        <v>#DIV/0!</v>
      </c>
      <c r="AS386" t="e">
        <f t="shared" si="914"/>
        <v>#DIV/0!</v>
      </c>
      <c r="AT386" t="e">
        <f t="shared" si="914"/>
        <v>#DIV/0!</v>
      </c>
      <c r="AU386" t="e">
        <f t="shared" si="914"/>
        <v>#DIV/0!</v>
      </c>
      <c r="AV386" t="e">
        <f t="shared" si="914"/>
        <v>#DIV/0!</v>
      </c>
      <c r="AW386" t="e">
        <f t="shared" si="914"/>
        <v>#DIV/0!</v>
      </c>
      <c r="AX386" t="e">
        <f t="shared" si="914"/>
        <v>#DIV/0!</v>
      </c>
      <c r="AY386" t="e">
        <f t="shared" si="914"/>
        <v>#DIV/0!</v>
      </c>
      <c r="AZ386" t="e">
        <f t="shared" si="914"/>
        <v>#DIV/0!</v>
      </c>
      <c r="BA386" t="e">
        <f t="shared" si="914"/>
        <v>#DIV/0!</v>
      </c>
      <c r="BB386" t="e">
        <f t="shared" si="914"/>
        <v>#DIV/0!</v>
      </c>
      <c r="BC386" t="e">
        <f t="shared" si="914"/>
        <v>#DIV/0!</v>
      </c>
      <c r="BD386" t="e">
        <f t="shared" si="914"/>
        <v>#DIV/0!</v>
      </c>
      <c r="BE386" t="e">
        <f t="shared" si="914"/>
        <v>#DIV/0!</v>
      </c>
      <c r="BF386" t="e">
        <f t="shared" si="914"/>
        <v>#DIV/0!</v>
      </c>
      <c r="BG386" t="e">
        <f t="shared" si="914"/>
        <v>#DIV/0!</v>
      </c>
      <c r="BH386" t="e">
        <f t="shared" si="914"/>
        <v>#DIV/0!</v>
      </c>
      <c r="BK386">
        <f t="shared" si="913"/>
        <v>0</v>
      </c>
      <c r="BL386">
        <f t="shared" si="837"/>
        <v>0</v>
      </c>
      <c r="BM386">
        <f t="shared" si="838"/>
        <v>0</v>
      </c>
      <c r="BN386">
        <f t="shared" si="863"/>
        <v>0.10100000000000001</v>
      </c>
      <c r="BO386">
        <f t="shared" si="864"/>
        <v>0.6</v>
      </c>
      <c r="BP386" t="str">
        <f t="shared" si="831"/>
        <v>-BUS-Total</v>
      </c>
    </row>
    <row r="387" spans="1:68" hidden="1" x14ac:dyDescent="0.25">
      <c r="A387" t="str">
        <f t="shared" si="827"/>
        <v>passenger-BUS-PHEVD</v>
      </c>
      <c r="B387" s="1">
        <v>353</v>
      </c>
      <c r="C387" t="s">
        <v>25</v>
      </c>
      <c r="D387" t="s">
        <v>27</v>
      </c>
      <c r="E387" t="s">
        <v>34</v>
      </c>
      <c r="F387" t="s">
        <v>37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e">
        <f t="shared" si="910"/>
        <v>#DIV/0!</v>
      </c>
      <c r="N387" t="e">
        <f t="shared" si="910"/>
        <v>#DIV/0!</v>
      </c>
      <c r="O387" t="e">
        <f t="shared" si="910"/>
        <v>#DIV/0!</v>
      </c>
      <c r="P387" t="e">
        <f t="shared" si="910"/>
        <v>#DIV/0!</v>
      </c>
      <c r="Q387" t="e">
        <f t="shared" si="910"/>
        <v>#DIV/0!</v>
      </c>
      <c r="R387" t="e">
        <f t="shared" si="910"/>
        <v>#DIV/0!</v>
      </c>
      <c r="S387" t="e">
        <f t="shared" si="910"/>
        <v>#DIV/0!</v>
      </c>
      <c r="T387" t="e">
        <f t="shared" si="910"/>
        <v>#DIV/0!</v>
      </c>
      <c r="U387" t="e">
        <f t="shared" si="910"/>
        <v>#DIV/0!</v>
      </c>
      <c r="V387" t="e">
        <f t="shared" si="910"/>
        <v>#DIV/0!</v>
      </c>
      <c r="W387" t="e">
        <f t="shared" si="910"/>
        <v>#DIV/0!</v>
      </c>
      <c r="X387" t="e">
        <f t="shared" si="910"/>
        <v>#DIV/0!</v>
      </c>
      <c r="Y387" t="e">
        <f t="shared" si="910"/>
        <v>#DIV/0!</v>
      </c>
      <c r="Z387" t="e">
        <f t="shared" si="911"/>
        <v>#DIV/0!</v>
      </c>
      <c r="AA387" t="e">
        <f t="shared" si="911"/>
        <v>#DIV/0!</v>
      </c>
      <c r="AB387" t="e">
        <f t="shared" si="911"/>
        <v>#DIV/0!</v>
      </c>
      <c r="AC387" t="e">
        <f t="shared" si="911"/>
        <v>#DIV/0!</v>
      </c>
      <c r="AD387" t="e">
        <f t="shared" si="911"/>
        <v>#DIV/0!</v>
      </c>
      <c r="AE387" t="e">
        <f t="shared" si="911"/>
        <v>#DIV/0!</v>
      </c>
      <c r="AF387" t="e">
        <f t="shared" si="911"/>
        <v>#DIV/0!</v>
      </c>
      <c r="AG387" t="e">
        <f t="shared" si="911"/>
        <v>#DIV/0!</v>
      </c>
      <c r="AH387" t="e">
        <f t="shared" si="911"/>
        <v>#DIV/0!</v>
      </c>
      <c r="AI387" t="e">
        <f t="shared" si="911"/>
        <v>#DIV/0!</v>
      </c>
      <c r="AJ387" t="e">
        <f t="shared" si="911"/>
        <v>#DIV/0!</v>
      </c>
      <c r="AK387" t="e">
        <f t="shared" si="911"/>
        <v>#DIV/0!</v>
      </c>
      <c r="AL387" t="e">
        <f t="shared" si="911"/>
        <v>#DIV/0!</v>
      </c>
      <c r="AM387" t="e">
        <f t="shared" si="911"/>
        <v>#DIV/0!</v>
      </c>
      <c r="AN387" t="e">
        <f t="shared" si="911"/>
        <v>#DIV/0!</v>
      </c>
      <c r="AO387" t="e">
        <f t="shared" ref="AO387:BH387" si="915">AN387</f>
        <v>#DIV/0!</v>
      </c>
      <c r="AP387" t="e">
        <f t="shared" si="915"/>
        <v>#DIV/0!</v>
      </c>
      <c r="AQ387" t="e">
        <f t="shared" si="915"/>
        <v>#DIV/0!</v>
      </c>
      <c r="AR387" t="e">
        <f t="shared" si="915"/>
        <v>#DIV/0!</v>
      </c>
      <c r="AS387" t="e">
        <f t="shared" si="915"/>
        <v>#DIV/0!</v>
      </c>
      <c r="AT387" t="e">
        <f t="shared" si="915"/>
        <v>#DIV/0!</v>
      </c>
      <c r="AU387" t="e">
        <f t="shared" si="915"/>
        <v>#DIV/0!</v>
      </c>
      <c r="AV387" t="e">
        <f t="shared" si="915"/>
        <v>#DIV/0!</v>
      </c>
      <c r="AW387" t="e">
        <f t="shared" si="915"/>
        <v>#DIV/0!</v>
      </c>
      <c r="AX387" t="e">
        <f t="shared" si="915"/>
        <v>#DIV/0!</v>
      </c>
      <c r="AY387" t="e">
        <f t="shared" si="915"/>
        <v>#DIV/0!</v>
      </c>
      <c r="AZ387" t="e">
        <f t="shared" si="915"/>
        <v>#DIV/0!</v>
      </c>
      <c r="BA387" t="e">
        <f t="shared" si="915"/>
        <v>#DIV/0!</v>
      </c>
      <c r="BB387" t="e">
        <f t="shared" si="915"/>
        <v>#DIV/0!</v>
      </c>
      <c r="BC387" t="e">
        <f t="shared" si="915"/>
        <v>#DIV/0!</v>
      </c>
      <c r="BD387" t="e">
        <f t="shared" si="915"/>
        <v>#DIV/0!</v>
      </c>
      <c r="BE387" t="e">
        <f t="shared" si="915"/>
        <v>#DIV/0!</v>
      </c>
      <c r="BF387" t="e">
        <f t="shared" si="915"/>
        <v>#DIV/0!</v>
      </c>
      <c r="BG387" t="e">
        <f t="shared" si="915"/>
        <v>#DIV/0!</v>
      </c>
      <c r="BH387" t="e">
        <f t="shared" si="915"/>
        <v>#DIV/0!</v>
      </c>
      <c r="BK387">
        <f t="shared" si="913"/>
        <v>0</v>
      </c>
      <c r="BL387">
        <f t="shared" si="837"/>
        <v>0</v>
      </c>
      <c r="BM387">
        <f t="shared" si="838"/>
        <v>0</v>
      </c>
      <c r="BN387">
        <f t="shared" si="863"/>
        <v>0.10100000000000001</v>
      </c>
      <c r="BO387">
        <f t="shared" si="864"/>
        <v>0.6</v>
      </c>
      <c r="BP387" t="str">
        <f t="shared" si="831"/>
        <v>-BUS-Total</v>
      </c>
    </row>
    <row r="388" spans="1:68" hidden="1" x14ac:dyDescent="0.25">
      <c r="A388" t="str">
        <f t="shared" si="827"/>
        <v>passenger-LT-BEV</v>
      </c>
      <c r="B388" s="1">
        <v>354</v>
      </c>
      <c r="C388" t="s">
        <v>25</v>
      </c>
      <c r="D388" t="s">
        <v>27</v>
      </c>
      <c r="E388" t="s">
        <v>33</v>
      </c>
      <c r="F388" t="s">
        <v>29</v>
      </c>
      <c r="G388">
        <v>3.4153874688376031E-3</v>
      </c>
      <c r="H388">
        <f>IF(G388=0,0.0000001,$G388)*((INDEX($N$7:$N$29,MATCH($A388,$H$7:$H$29,0))/($G388+0.00001))^((H$33-$G$33)/($Y$33-$G$33)))</f>
        <v>3.9150491516725333E-3</v>
      </c>
      <c r="I388">
        <f>IF(H388=0,0.0000001,$G388)*((INDEX($N$7:$N$29,MATCH($A388,$H$7:$H$29,0))/($G388+0.00001))^((I$33-$G$33)/($Y$33-$G$33)))</f>
        <v>4.4878099483185259E-3</v>
      </c>
      <c r="J388">
        <f>IF(I388=0,0.0000001,$G388)*((INDEX($N$7:$N$29,MATCH($A388,$H$7:$H$29,0))/($G388+0.00001))^((J$33-$G$33)/($Y$33-$G$33)))</f>
        <v>5.1443640557162877E-3</v>
      </c>
      <c r="K388">
        <f>IF(J388=0,0.0000001,$G388)*((INDEX($N$7:$N$29,MATCH($A388,$H$7:$H$29,0))/($G388+0.00001))^((K$33-$G$33)/($Y$33-$G$33)))</f>
        <v>5.8969702020606604E-3</v>
      </c>
      <c r="L388">
        <f t="shared" ref="L388:Y388" si="916">IF(K388=0,0.0000001,K388)*((INDEX($N$7:$N$29,MATCH($A388,$H$7:$H$28,0))/IF(K388=0,0.0000001,K388))^((L$33-$K$33)/($Y$33-$K$33)))</f>
        <v>6.7610923181199581E-3</v>
      </c>
      <c r="M388">
        <f t="shared" si="916"/>
        <v>8.7158298026731758E-3</v>
      </c>
      <c r="N388">
        <f t="shared" si="916"/>
        <v>1.2081269723100446E-2</v>
      </c>
      <c r="O388">
        <f t="shared" si="916"/>
        <v>1.7008616282892883E-2</v>
      </c>
      <c r="P388">
        <f t="shared" si="916"/>
        <v>2.3083870494381518E-2</v>
      </c>
      <c r="Q388">
        <f t="shared" si="916"/>
        <v>2.9216665038969063E-2</v>
      </c>
      <c r="R388">
        <f t="shared" si="916"/>
        <v>3.4185766066577514E-2</v>
      </c>
      <c r="S388">
        <f t="shared" si="916"/>
        <v>3.7395998238674934E-2</v>
      </c>
      <c r="T388">
        <f t="shared" si="916"/>
        <v>3.9049814004385279E-2</v>
      </c>
      <c r="U388">
        <f t="shared" si="916"/>
        <v>3.9726183312640516E-2</v>
      </c>
      <c r="V388">
        <f t="shared" si="916"/>
        <v>3.9941166556542992E-2</v>
      </c>
      <c r="W388">
        <f t="shared" si="916"/>
        <v>3.9991589919512731E-2</v>
      </c>
      <c r="X388">
        <f t="shared" si="916"/>
        <v>3.9999399221316775E-2</v>
      </c>
      <c r="Y388">
        <f t="shared" si="916"/>
        <v>0.04</v>
      </c>
      <c r="Z388">
        <f t="shared" ref="Z388:AN388" si="917">IF(Y388=0,0.0000001,$Y388)*((INDEX($O$7:$O$29,MATCH($A388,$H$7:$H$28,0))/IF(Y388=0,0.0000001,$Y388))^((Z$33-$Y$33)/($AN$33-$Y$33)))</f>
        <v>4.5750664771936178E-2</v>
      </c>
      <c r="AA388">
        <f t="shared" si="917"/>
        <v>5.2328083176852058E-2</v>
      </c>
      <c r="AB388">
        <f t="shared" si="917"/>
        <v>5.9851114789553794E-2</v>
      </c>
      <c r="AC388">
        <f t="shared" si="917"/>
        <v>6.8455707224088669E-2</v>
      </c>
      <c r="AD388">
        <f t="shared" si="917"/>
        <v>7.829735282337727E-2</v>
      </c>
      <c r="AE388">
        <f t="shared" si="917"/>
        <v>8.9553898538808616E-2</v>
      </c>
      <c r="AF388">
        <f t="shared" si="917"/>
        <v>0.10242875977672546</v>
      </c>
      <c r="AG388">
        <f t="shared" si="917"/>
        <v>0.11715459628875367</v>
      </c>
      <c r="AH388">
        <f t="shared" si="917"/>
        <v>0.13399751653245717</v>
      </c>
      <c r="AI388">
        <f t="shared" si="917"/>
        <v>0.15326188647871061</v>
      </c>
      <c r="AJ388">
        <f t="shared" si="917"/>
        <v>0.17529582976505065</v>
      </c>
      <c r="AK388">
        <f t="shared" si="917"/>
        <v>0.20049751858748066</v>
      </c>
      <c r="AL388">
        <f t="shared" si="917"/>
        <v>0.22932236901252179</v>
      </c>
      <c r="AM388">
        <f t="shared" si="917"/>
        <v>0.26229127073495323</v>
      </c>
      <c r="AN388">
        <f t="shared" si="917"/>
        <v>0.3</v>
      </c>
      <c r="AO388">
        <f t="shared" ref="AO388:BH388" si="918">IF(AN388=0,0.0000001,$G388)*((INDEX($N$7:$N$29,MATCH($A388,$H$7:$H$29,0))/($G388+0.00001))^((AO$33-$G$33)/($Y$33-$G$33)))</f>
        <v>0.35444273396349674</v>
      </c>
      <c r="AP388">
        <f t="shared" si="918"/>
        <v>0.40629671964936925</v>
      </c>
      <c r="AQ388">
        <f t="shared" si="918"/>
        <v>0.46573679914916577</v>
      </c>
      <c r="AR388">
        <f t="shared" si="918"/>
        <v>0.53387279687835665</v>
      </c>
      <c r="AS388">
        <f t="shared" si="918"/>
        <v>0.61197690147613437</v>
      </c>
      <c r="AT388">
        <f t="shared" si="918"/>
        <v>0.70150741923953774</v>
      </c>
      <c r="AU388">
        <f t="shared" si="918"/>
        <v>0.80413600261889662</v>
      </c>
      <c r="AV388">
        <f t="shared" si="918"/>
        <v>0.92177886216638394</v>
      </c>
      <c r="AW388">
        <f t="shared" si="918"/>
        <v>1.0566325447058005</v>
      </c>
      <c r="AX388">
        <f t="shared" si="918"/>
        <v>1.2112149457490236</v>
      </c>
      <c r="AY388">
        <f t="shared" si="918"/>
        <v>1.3884123219148825</v>
      </c>
      <c r="AZ388">
        <f t="shared" si="918"/>
        <v>1.5915331811340701</v>
      </c>
      <c r="BA388">
        <f t="shared" si="918"/>
        <v>1.8243700568410965</v>
      </c>
      <c r="BB388">
        <f t="shared" si="918"/>
        <v>2.0912703195586166</v>
      </c>
      <c r="BC388">
        <f t="shared" si="918"/>
        <v>2.3972173480194985</v>
      </c>
      <c r="BD388">
        <f t="shared" si="918"/>
        <v>2.7479235753981959</v>
      </c>
      <c r="BE388">
        <f t="shared" si="918"/>
        <v>3.1499371479468286</v>
      </c>
      <c r="BF388">
        <f t="shared" si="918"/>
        <v>3.6107641874929572</v>
      </c>
      <c r="BG388">
        <f t="shared" si="918"/>
        <v>4.1390089406005321</v>
      </c>
      <c r="BH388">
        <f t="shared" si="918"/>
        <v>4.7445344311631485</v>
      </c>
      <c r="BK388">
        <f t="shared" si="913"/>
        <v>5.8969702020606604E-3</v>
      </c>
      <c r="BL388">
        <f t="shared" si="837"/>
        <v>5.6551944237761727E-3</v>
      </c>
      <c r="BM388">
        <f t="shared" si="838"/>
        <v>2.4882855464615156E-3</v>
      </c>
      <c r="BN388">
        <f t="shared" si="863"/>
        <v>4.1000000000000002E-2</v>
      </c>
      <c r="BO388">
        <f t="shared" si="864"/>
        <v>0.56000000000000005</v>
      </c>
      <c r="BP388" t="str">
        <f t="shared" si="831"/>
        <v>-LT-Total</v>
      </c>
    </row>
    <row r="389" spans="1:68" hidden="1" x14ac:dyDescent="0.25">
      <c r="A389" t="str">
        <f t="shared" si="827"/>
        <v>passenger-LT-CNG</v>
      </c>
      <c r="B389" s="1">
        <v>355</v>
      </c>
      <c r="C389" t="s">
        <v>25</v>
      </c>
      <c r="D389" t="s">
        <v>27</v>
      </c>
      <c r="E389" t="s">
        <v>33</v>
      </c>
      <c r="F389" t="s">
        <v>45</v>
      </c>
      <c r="G389">
        <v>2.4353062406776479E-3</v>
      </c>
      <c r="H389">
        <v>2.782577926975545E-3</v>
      </c>
      <c r="I389">
        <v>3.12954818326798E-3</v>
      </c>
      <c r="J389">
        <v>3.4762174018442022E-3</v>
      </c>
      <c r="K389">
        <v>3.7534597240640711E-3</v>
      </c>
      <c r="L389">
        <v>4.0306588260770066E-3</v>
      </c>
      <c r="O389"/>
      <c r="AO389">
        <f t="shared" ref="AO389:BH389" si="919">AN389</f>
        <v>0</v>
      </c>
      <c r="AP389">
        <f t="shared" si="919"/>
        <v>0</v>
      </c>
      <c r="AQ389">
        <f t="shared" si="919"/>
        <v>0</v>
      </c>
      <c r="AR389">
        <f t="shared" si="919"/>
        <v>0</v>
      </c>
      <c r="AS389">
        <f t="shared" si="919"/>
        <v>0</v>
      </c>
      <c r="AT389">
        <f t="shared" si="919"/>
        <v>0</v>
      </c>
      <c r="AU389">
        <f t="shared" si="919"/>
        <v>0</v>
      </c>
      <c r="AV389">
        <f t="shared" si="919"/>
        <v>0</v>
      </c>
      <c r="AW389">
        <f t="shared" si="919"/>
        <v>0</v>
      </c>
      <c r="AX389">
        <f t="shared" si="919"/>
        <v>0</v>
      </c>
      <c r="AY389">
        <f t="shared" si="919"/>
        <v>0</v>
      </c>
      <c r="AZ389">
        <f t="shared" si="919"/>
        <v>0</v>
      </c>
      <c r="BA389">
        <f t="shared" si="919"/>
        <v>0</v>
      </c>
      <c r="BB389">
        <f t="shared" si="919"/>
        <v>0</v>
      </c>
      <c r="BC389">
        <f t="shared" si="919"/>
        <v>0</v>
      </c>
      <c r="BD389">
        <f t="shared" si="919"/>
        <v>0</v>
      </c>
      <c r="BE389">
        <f t="shared" si="919"/>
        <v>0</v>
      </c>
      <c r="BF389">
        <f t="shared" si="919"/>
        <v>0</v>
      </c>
      <c r="BG389">
        <f t="shared" si="919"/>
        <v>0</v>
      </c>
      <c r="BH389">
        <f t="shared" si="919"/>
        <v>0</v>
      </c>
      <c r="BK389">
        <f t="shared" si="913"/>
        <v>3.7534597240640711E-3</v>
      </c>
      <c r="BL389">
        <f t="shared" si="837"/>
        <v>3.5995678753774438E-3</v>
      </c>
      <c r="BM389">
        <f t="shared" si="838"/>
        <v>1.5838098651660751E-3</v>
      </c>
      <c r="BN389">
        <f t="shared" si="863"/>
        <v>4.1000000000000002E-2</v>
      </c>
      <c r="BO389">
        <f t="shared" si="864"/>
        <v>0.56000000000000005</v>
      </c>
      <c r="BP389" t="str">
        <f t="shared" si="831"/>
        <v>-LT-Total</v>
      </c>
    </row>
    <row r="390" spans="1:68" hidden="1" x14ac:dyDescent="0.25">
      <c r="A390" t="str">
        <f t="shared" si="827"/>
        <v>passenger-LT-D</v>
      </c>
      <c r="B390" s="1">
        <v>356</v>
      </c>
      <c r="C390" t="s">
        <v>25</v>
      </c>
      <c r="D390" t="s">
        <v>27</v>
      </c>
      <c r="E390" t="s">
        <v>33</v>
      </c>
      <c r="F390" t="s">
        <v>46</v>
      </c>
      <c r="G390">
        <v>0.91679904968293102</v>
      </c>
      <c r="H390">
        <v>0.91642433060266049</v>
      </c>
      <c r="I390">
        <v>0.91604993677658964</v>
      </c>
      <c r="J390">
        <v>0.91567586778142374</v>
      </c>
      <c r="K390">
        <v>0.91562780614201811</v>
      </c>
      <c r="L390">
        <v>0.91557975199509745</v>
      </c>
      <c r="M390">
        <f t="shared" ref="M390:Y390" si="920">($K390*(($BL390/($K390))^((M$33-$K$33)/($BL$33-$K$33))))</f>
        <v>0.91016814425026527</v>
      </c>
      <c r="N390">
        <f t="shared" si="920"/>
        <v>0.90745053344329407</v>
      </c>
      <c r="O390">
        <f t="shared" si="920"/>
        <v>0.90474103697052011</v>
      </c>
      <c r="P390">
        <f t="shared" si="920"/>
        <v>0.90203963060389014</v>
      </c>
      <c r="Q390">
        <f t="shared" si="920"/>
        <v>0.89934629018769174</v>
      </c>
      <c r="R390">
        <f t="shared" si="920"/>
        <v>0.89666099163833757</v>
      </c>
      <c r="S390">
        <f t="shared" si="920"/>
        <v>0.89398371094414986</v>
      </c>
      <c r="T390">
        <f t="shared" si="920"/>
        <v>0.8913144241651455</v>
      </c>
      <c r="U390">
        <f t="shared" si="920"/>
        <v>0.88865310743282255</v>
      </c>
      <c r="V390">
        <f t="shared" si="920"/>
        <v>0.88599973694994616</v>
      </c>
      <c r="W390">
        <f t="shared" si="920"/>
        <v>0.88335428899033619</v>
      </c>
      <c r="X390">
        <f t="shared" si="920"/>
        <v>0.88071673989865484</v>
      </c>
      <c r="Y390">
        <f t="shared" si="920"/>
        <v>0.87808706609019538</v>
      </c>
      <c r="Z390">
        <f t="shared" ref="Z390:AN390" si="921">($Y390*(($BM390/($Y390))^((Z$33-$Y$33)/($BM$33-$Y$33))))</f>
        <v>0.8313190997432709</v>
      </c>
      <c r="AA390">
        <f t="shared" si="921"/>
        <v>0.7870420511659999</v>
      </c>
      <c r="AB390">
        <f t="shared" si="921"/>
        <v>0.74512325110162791</v>
      </c>
      <c r="AC390">
        <f t="shared" si="921"/>
        <v>0.7054370964165384</v>
      </c>
      <c r="AD390">
        <f t="shared" si="921"/>
        <v>0.66786467375009184</v>
      </c>
      <c r="AE390">
        <f t="shared" si="921"/>
        <v>0.63229340320932326</v>
      </c>
      <c r="AF390">
        <f t="shared" si="921"/>
        <v>0.59861670104088649</v>
      </c>
      <c r="AG390">
        <f t="shared" si="921"/>
        <v>0.56673366026949279</v>
      </c>
      <c r="AH390">
        <f t="shared" si="921"/>
        <v>0.53654874834592914</v>
      </c>
      <c r="AI390">
        <f t="shared" si="921"/>
        <v>0.50797152089870312</v>
      </c>
      <c r="AJ390">
        <f t="shared" si="921"/>
        <v>0.4809163507316182</v>
      </c>
      <c r="AK390">
        <f t="shared" si="921"/>
        <v>0.45530217125526101</v>
      </c>
      <c r="AL390">
        <f t="shared" si="921"/>
        <v>0.43105223358363559</v>
      </c>
      <c r="AM390">
        <f t="shared" si="921"/>
        <v>0.40809387656811913</v>
      </c>
      <c r="AN390">
        <f t="shared" si="921"/>
        <v>0.38635830907968594</v>
      </c>
      <c r="AO390">
        <f t="shared" ref="AO390:BH390" si="922">AN390</f>
        <v>0.38635830907968594</v>
      </c>
      <c r="AP390">
        <f t="shared" si="922"/>
        <v>0.38635830907968594</v>
      </c>
      <c r="AQ390">
        <f t="shared" si="922"/>
        <v>0.38635830907968594</v>
      </c>
      <c r="AR390">
        <f t="shared" si="922"/>
        <v>0.38635830907968594</v>
      </c>
      <c r="AS390">
        <f t="shared" si="922"/>
        <v>0.38635830907968594</v>
      </c>
      <c r="AT390">
        <f t="shared" si="922"/>
        <v>0.38635830907968594</v>
      </c>
      <c r="AU390">
        <f t="shared" si="922"/>
        <v>0.38635830907968594</v>
      </c>
      <c r="AV390">
        <f t="shared" si="922"/>
        <v>0.38635830907968594</v>
      </c>
      <c r="AW390">
        <f t="shared" si="922"/>
        <v>0.38635830907968594</v>
      </c>
      <c r="AX390">
        <f t="shared" si="922"/>
        <v>0.38635830907968594</v>
      </c>
      <c r="AY390">
        <f t="shared" si="922"/>
        <v>0.38635830907968594</v>
      </c>
      <c r="AZ390">
        <f t="shared" si="922"/>
        <v>0.38635830907968594</v>
      </c>
      <c r="BA390">
        <f t="shared" si="922"/>
        <v>0.38635830907968594</v>
      </c>
      <c r="BB390">
        <f t="shared" si="922"/>
        <v>0.38635830907968594</v>
      </c>
      <c r="BC390">
        <f t="shared" si="922"/>
        <v>0.38635830907968594</v>
      </c>
      <c r="BD390">
        <f t="shared" si="922"/>
        <v>0.38635830907968594</v>
      </c>
      <c r="BE390">
        <f t="shared" si="922"/>
        <v>0.38635830907968594</v>
      </c>
      <c r="BF390">
        <f t="shared" si="922"/>
        <v>0.38635830907968594</v>
      </c>
      <c r="BG390">
        <f t="shared" si="922"/>
        <v>0.38635830907968594</v>
      </c>
      <c r="BH390">
        <f t="shared" si="922"/>
        <v>0.38635830907968594</v>
      </c>
      <c r="BK390">
        <f t="shared" si="913"/>
        <v>0.91562780614201811</v>
      </c>
      <c r="BL390">
        <f t="shared" si="837"/>
        <v>0.87808706609019538</v>
      </c>
      <c r="BM390">
        <f t="shared" si="838"/>
        <v>0.38635830907968594</v>
      </c>
      <c r="BN390">
        <f t="shared" si="863"/>
        <v>4.1000000000000002E-2</v>
      </c>
      <c r="BO390">
        <f t="shared" si="864"/>
        <v>0.56000000000000005</v>
      </c>
      <c r="BP390" t="str">
        <f t="shared" si="831"/>
        <v>-LT-Total</v>
      </c>
    </row>
    <row r="391" spans="1:68" hidden="1" x14ac:dyDescent="0.25">
      <c r="A391" t="str">
        <f t="shared" si="827"/>
        <v>passenger-LT-FCEV</v>
      </c>
      <c r="B391" s="1">
        <v>357</v>
      </c>
      <c r="C391" t="s">
        <v>25</v>
      </c>
      <c r="D391" t="s">
        <v>27</v>
      </c>
      <c r="E391" t="s">
        <v>33</v>
      </c>
      <c r="F391" t="s">
        <v>30</v>
      </c>
      <c r="G391">
        <v>0</v>
      </c>
      <c r="H391">
        <f>IF(G391=0,0.0000001,$G391)*((INDEX($N$7:$N$29,MATCH($A391,$H$7:$H$29,0))/($G391+0.00001))^((H$33-$G$33)/($Y$33-$G$33)))</f>
        <v>1.2915496650148837E-7</v>
      </c>
      <c r="I391">
        <f>IF(H391=0,0.0000001,$G391)*((INDEX($N$7:$N$29,MATCH($A391,$H$7:$H$29,0))/($G391+0.00001))^((I$33-$G$33)/($Y$33-$G$33)))</f>
        <v>0</v>
      </c>
      <c r="J391">
        <f>IF(I391=0,0.0000001,$G391)*((INDEX($N$7:$N$29,MATCH($A391,$H$7:$H$29,0))/($G391+0.00001))^((J$33-$G$33)/($Y$33-$G$33)))</f>
        <v>2.1544346900318838E-7</v>
      </c>
      <c r="K391">
        <f>IF(J391=0,0.0000001,$G391)*((INDEX($N$7:$N$29,MATCH($A391,$H$7:$H$29,0))/($G391+0.00001))^((K$33-$G$33)/($Y$33-$G$33)))</f>
        <v>0</v>
      </c>
      <c r="L391">
        <f t="shared" ref="L391:Y391" si="923">IF(K391=0,0.0000001,K391)*((INDEX($N$7:$N$29,MATCH($A391,$H$7:$H$28,0))/IF(K391=0,0.0000001,K391))^((L$33-$K$33)/($Y$33-$K$33)))</f>
        <v>1.93069772888325E-7</v>
      </c>
      <c r="M391">
        <f t="shared" si="923"/>
        <v>6.5512855685955084E-7</v>
      </c>
      <c r="N391">
        <f t="shared" si="923"/>
        <v>3.1516811486658755E-6</v>
      </c>
      <c r="O391">
        <f t="shared" si="923"/>
        <v>1.6339715159504212E-5</v>
      </c>
      <c r="P391">
        <f t="shared" si="923"/>
        <v>7.1018492993558591E-5</v>
      </c>
      <c r="Q391">
        <f t="shared" si="923"/>
        <v>2.2061794245877724E-4</v>
      </c>
      <c r="R391">
        <f t="shared" si="923"/>
        <v>4.6969984294097572E-4</v>
      </c>
      <c r="S391">
        <f t="shared" si="923"/>
        <v>7.2335519763494136E-4</v>
      </c>
      <c r="T391">
        <f t="shared" si="923"/>
        <v>8.9077584299261604E-4</v>
      </c>
      <c r="U391">
        <f t="shared" si="923"/>
        <v>9.6749364962123467E-4</v>
      </c>
      <c r="V391">
        <f t="shared" si="923"/>
        <v>9.9294363861607998E-4</v>
      </c>
      <c r="W391">
        <f t="shared" si="923"/>
        <v>9.9898888648544725E-4</v>
      </c>
      <c r="X391">
        <f t="shared" si="923"/>
        <v>9.9992774367956699E-4</v>
      </c>
      <c r="Y391">
        <f t="shared" si="923"/>
        <v>1E-3</v>
      </c>
      <c r="Z391">
        <f t="shared" ref="Z391:AN391" si="924">IF(Y391=0,0.0000001,$Y391)*((INDEX($O$7:$O$29,MATCH($A391,$H$7:$H$28,0))/IF(Y391=0,0.0000001,$Y391))^((Z$33-$Y$33)/($AN$33-$Y$33)))</f>
        <v>1.2545117989873635E-3</v>
      </c>
      <c r="AA391">
        <f t="shared" si="924"/>
        <v>1.5737998537985111E-3</v>
      </c>
      <c r="AB391">
        <f t="shared" si="924"/>
        <v>1.97435048583482E-3</v>
      </c>
      <c r="AC391">
        <f t="shared" si="924"/>
        <v>2.4768459798162148E-3</v>
      </c>
      <c r="AD391">
        <f t="shared" si="924"/>
        <v>3.1072325059538588E-3</v>
      </c>
      <c r="AE391">
        <f t="shared" si="924"/>
        <v>3.8980598409161893E-3</v>
      </c>
      <c r="AF391">
        <f t="shared" si="924"/>
        <v>4.8901620635881651E-3</v>
      </c>
      <c r="AG391">
        <f t="shared" si="924"/>
        <v>6.1347660077317456E-3</v>
      </c>
      <c r="AH391">
        <f t="shared" si="924"/>
        <v>7.6961363407260786E-3</v>
      </c>
      <c r="AI391">
        <f t="shared" si="924"/>
        <v>9.6548938460562974E-3</v>
      </c>
      <c r="AJ391">
        <f t="shared" si="924"/>
        <v>1.2112178247848108E-2</v>
      </c>
      <c r="AK391">
        <f t="shared" si="924"/>
        <v>1.5194870523363546E-2</v>
      </c>
      <c r="AL391">
        <f t="shared" si="924"/>
        <v>1.9062144355644871E-2</v>
      </c>
      <c r="AM391">
        <f t="shared" si="924"/>
        <v>2.3913685008156861E-2</v>
      </c>
      <c r="AN391">
        <f t="shared" si="924"/>
        <v>0.03</v>
      </c>
      <c r="AO391">
        <f t="shared" ref="AO391:BH391" si="925">IF(AN391=0,0.0000001,$G391)*((INDEX($N$7:$N$29,MATCH($A391,$H$7:$H$29,0))/($G391+0.00001))^((AO$33-$G$33)/($Y$33-$G$33)))</f>
        <v>0</v>
      </c>
      <c r="AP391">
        <f t="shared" si="925"/>
        <v>7.7426368268112785E-4</v>
      </c>
      <c r="AQ391">
        <f t="shared" si="925"/>
        <v>0</v>
      </c>
      <c r="AR391">
        <f t="shared" si="925"/>
        <v>1.2915496650148846E-3</v>
      </c>
      <c r="AS391">
        <f t="shared" si="925"/>
        <v>0</v>
      </c>
      <c r="AT391">
        <f t="shared" si="925"/>
        <v>2.1544346900318834E-3</v>
      </c>
      <c r="AU391">
        <f t="shared" si="925"/>
        <v>0</v>
      </c>
      <c r="AV391">
        <f t="shared" si="925"/>
        <v>3.5938136638046319E-3</v>
      </c>
      <c r="AW391">
        <f t="shared" si="925"/>
        <v>0</v>
      </c>
      <c r="AX391">
        <f t="shared" si="925"/>
        <v>5.9948425031894148E-3</v>
      </c>
      <c r="AY391">
        <f t="shared" si="925"/>
        <v>0</v>
      </c>
      <c r="AZ391">
        <f t="shared" si="925"/>
        <v>1.0000000000000019E-2</v>
      </c>
      <c r="BA391">
        <f t="shared" si="925"/>
        <v>0</v>
      </c>
      <c r="BB391">
        <f t="shared" si="925"/>
        <v>1.668100537200061E-2</v>
      </c>
      <c r="BC391">
        <f t="shared" si="925"/>
        <v>0</v>
      </c>
      <c r="BD391">
        <f t="shared" si="925"/>
        <v>2.7825594022071267E-2</v>
      </c>
      <c r="BE391">
        <f t="shared" si="925"/>
        <v>0</v>
      </c>
      <c r="BF391">
        <f t="shared" si="925"/>
        <v>4.6415888336127885E-2</v>
      </c>
      <c r="BG391">
        <f t="shared" si="925"/>
        <v>0</v>
      </c>
      <c r="BH391">
        <f t="shared" si="925"/>
        <v>7.7426368268112819E-2</v>
      </c>
      <c r="BK391">
        <f>G391</f>
        <v>0</v>
      </c>
      <c r="BL391">
        <f t="shared" si="837"/>
        <v>0</v>
      </c>
      <c r="BM391">
        <f t="shared" si="838"/>
        <v>0</v>
      </c>
      <c r="BN391">
        <f t="shared" si="863"/>
        <v>4.1000000000000002E-2</v>
      </c>
      <c r="BO391">
        <f t="shared" si="864"/>
        <v>0.56000000000000005</v>
      </c>
      <c r="BP391" t="str">
        <f t="shared" si="831"/>
        <v>-LT-Total</v>
      </c>
    </row>
    <row r="392" spans="1:68" hidden="1" x14ac:dyDescent="0.25">
      <c r="A392" t="str">
        <f t="shared" si="827"/>
        <v>passenger-LT-G</v>
      </c>
      <c r="B392" s="1">
        <v>358</v>
      </c>
      <c r="C392" t="s">
        <v>25</v>
      </c>
      <c r="D392" t="s">
        <v>27</v>
      </c>
      <c r="E392" t="s">
        <v>33</v>
      </c>
      <c r="F392" t="s">
        <v>47</v>
      </c>
      <c r="G392">
        <v>7.7350256607553888E-2</v>
      </c>
      <c r="H392">
        <v>7.7105684197844734E-2</v>
      </c>
      <c r="I392">
        <v>7.68613240757067E-2</v>
      </c>
      <c r="J392">
        <v>7.661717596486288E-2</v>
      </c>
      <c r="K392">
        <v>7.6154702314978978E-2</v>
      </c>
      <c r="L392">
        <v>7.5692300761615858E-2</v>
      </c>
      <c r="M392">
        <f t="shared" ref="M392:Y394" si="926">($K392*(($BL392/($K392))^((M$33-$K$33)/($BL$33-$K$33))))</f>
        <v>7.570061068154689E-2</v>
      </c>
      <c r="N392">
        <f t="shared" si="926"/>
        <v>7.5474581239644192E-2</v>
      </c>
      <c r="O392">
        <f t="shared" si="926"/>
        <v>7.5249226684088483E-2</v>
      </c>
      <c r="P392">
        <f t="shared" si="926"/>
        <v>7.5024544999781284E-2</v>
      </c>
      <c r="Q392">
        <f t="shared" si="926"/>
        <v>7.4800534177640876E-2</v>
      </c>
      <c r="R392">
        <f t="shared" si="926"/>
        <v>7.4577192214584337E-2</v>
      </c>
      <c r="S392">
        <f t="shared" si="926"/>
        <v>7.4354517113509613E-2</v>
      </c>
      <c r="T392">
        <f t="shared" si="926"/>
        <v>7.4132506883277646E-2</v>
      </c>
      <c r="U392">
        <f t="shared" si="926"/>
        <v>7.3911159538694607E-2</v>
      </c>
      <c r="V392">
        <f t="shared" si="926"/>
        <v>7.3690473100494119E-2</v>
      </c>
      <c r="W392">
        <f t="shared" si="926"/>
        <v>7.3470445595319581E-2</v>
      </c>
      <c r="X392">
        <f t="shared" si="926"/>
        <v>7.325107505570648E-2</v>
      </c>
      <c r="Y392">
        <f t="shared" si="926"/>
        <v>7.3032359520064843E-2</v>
      </c>
      <c r="Z392">
        <f t="shared" ref="Z392:AN394" si="927">($Y392*(($BM392/($Y392))^((Z$33-$Y$33)/($BM$33-$Y$33))))</f>
        <v>6.9142568787262909E-2</v>
      </c>
      <c r="AA392">
        <f t="shared" si="927"/>
        <v>6.5459952956715556E-2</v>
      </c>
      <c r="AB392">
        <f t="shared" si="927"/>
        <v>6.1973477645579984E-2</v>
      </c>
      <c r="AC392">
        <f t="shared" si="927"/>
        <v>5.8672696175428321E-2</v>
      </c>
      <c r="AD392">
        <f t="shared" si="927"/>
        <v>5.554771827040824E-2</v>
      </c>
      <c r="AE392">
        <f t="shared" si="927"/>
        <v>5.2589180422577042E-2</v>
      </c>
      <c r="AF392">
        <f t="shared" si="927"/>
        <v>4.9788217835613269E-2</v>
      </c>
      <c r="AG392">
        <f t="shared" si="927"/>
        <v>4.7136437862839893E-2</v>
      </c>
      <c r="AH392">
        <f t="shared" si="927"/>
        <v>4.4625894859970115E-2</v>
      </c>
      <c r="AI392">
        <f t="shared" si="927"/>
        <v>4.2249066377225905E-2</v>
      </c>
      <c r="AJ392">
        <f t="shared" si="927"/>
        <v>3.9998830619492838E-2</v>
      </c>
      <c r="AK392">
        <f t="shared" si="927"/>
        <v>3.7868445106973937E-2</v>
      </c>
      <c r="AL392">
        <f t="shared" si="927"/>
        <v>3.5851526472402681E-2</v>
      </c>
      <c r="AM392">
        <f t="shared" si="927"/>
        <v>3.3942031334280497E-2</v>
      </c>
      <c r="AN392">
        <f t="shared" si="927"/>
        <v>3.2134238188828525E-2</v>
      </c>
      <c r="AO392">
        <f t="shared" ref="AO392:BH392" si="928">AN392</f>
        <v>3.2134238188828525E-2</v>
      </c>
      <c r="AP392">
        <f t="shared" si="928"/>
        <v>3.2134238188828525E-2</v>
      </c>
      <c r="AQ392">
        <f t="shared" si="928"/>
        <v>3.2134238188828525E-2</v>
      </c>
      <c r="AR392">
        <f t="shared" si="928"/>
        <v>3.2134238188828525E-2</v>
      </c>
      <c r="AS392">
        <f t="shared" si="928"/>
        <v>3.2134238188828525E-2</v>
      </c>
      <c r="AT392">
        <f t="shared" si="928"/>
        <v>3.2134238188828525E-2</v>
      </c>
      <c r="AU392">
        <f t="shared" si="928"/>
        <v>3.2134238188828525E-2</v>
      </c>
      <c r="AV392">
        <f t="shared" si="928"/>
        <v>3.2134238188828525E-2</v>
      </c>
      <c r="AW392">
        <f t="shared" si="928"/>
        <v>3.2134238188828525E-2</v>
      </c>
      <c r="AX392">
        <f t="shared" si="928"/>
        <v>3.2134238188828525E-2</v>
      </c>
      <c r="AY392">
        <f t="shared" si="928"/>
        <v>3.2134238188828525E-2</v>
      </c>
      <c r="AZ392">
        <f t="shared" si="928"/>
        <v>3.2134238188828525E-2</v>
      </c>
      <c r="BA392">
        <f t="shared" si="928"/>
        <v>3.2134238188828525E-2</v>
      </c>
      <c r="BB392">
        <f t="shared" si="928"/>
        <v>3.2134238188828525E-2</v>
      </c>
      <c r="BC392">
        <f t="shared" si="928"/>
        <v>3.2134238188828525E-2</v>
      </c>
      <c r="BD392">
        <f t="shared" si="928"/>
        <v>3.2134238188828525E-2</v>
      </c>
      <c r="BE392">
        <f t="shared" si="928"/>
        <v>3.2134238188828525E-2</v>
      </c>
      <c r="BF392">
        <f t="shared" si="928"/>
        <v>3.2134238188828525E-2</v>
      </c>
      <c r="BG392">
        <f t="shared" si="928"/>
        <v>3.2134238188828525E-2</v>
      </c>
      <c r="BH392">
        <f t="shared" si="928"/>
        <v>3.2134238188828525E-2</v>
      </c>
      <c r="BK392">
        <f t="shared" ref="BK392:BK397" si="929">K392</f>
        <v>7.6154702314978978E-2</v>
      </c>
      <c r="BL392">
        <f t="shared" si="837"/>
        <v>7.3032359520064843E-2</v>
      </c>
      <c r="BM392">
        <f t="shared" si="838"/>
        <v>3.2134238188828525E-2</v>
      </c>
      <c r="BN392">
        <f t="shared" si="863"/>
        <v>4.1000000000000002E-2</v>
      </c>
      <c r="BO392">
        <f t="shared" si="864"/>
        <v>0.56000000000000005</v>
      </c>
      <c r="BP392" t="str">
        <f t="shared" si="831"/>
        <v>-LT-Total</v>
      </c>
    </row>
    <row r="393" spans="1:68" hidden="1" x14ac:dyDescent="0.25">
      <c r="A393" t="str">
        <f t="shared" si="827"/>
        <v>passenger-LT-LPG</v>
      </c>
      <c r="B393" s="1">
        <v>359</v>
      </c>
      <c r="C393" t="s">
        <v>25</v>
      </c>
      <c r="D393" t="s">
        <v>27</v>
      </c>
      <c r="E393" t="s">
        <v>33</v>
      </c>
      <c r="F393" t="s">
        <v>48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e">
        <f t="shared" si="926"/>
        <v>#DIV/0!</v>
      </c>
      <c r="N393" t="e">
        <f t="shared" si="926"/>
        <v>#DIV/0!</v>
      </c>
      <c r="O393" t="e">
        <f t="shared" si="926"/>
        <v>#DIV/0!</v>
      </c>
      <c r="P393" t="e">
        <f t="shared" si="926"/>
        <v>#DIV/0!</v>
      </c>
      <c r="Q393" t="e">
        <f t="shared" si="926"/>
        <v>#DIV/0!</v>
      </c>
      <c r="R393" t="e">
        <f t="shared" si="926"/>
        <v>#DIV/0!</v>
      </c>
      <c r="S393" t="e">
        <f t="shared" si="926"/>
        <v>#DIV/0!</v>
      </c>
      <c r="T393" t="e">
        <f t="shared" si="926"/>
        <v>#DIV/0!</v>
      </c>
      <c r="U393" t="e">
        <f t="shared" si="926"/>
        <v>#DIV/0!</v>
      </c>
      <c r="V393" t="e">
        <f t="shared" si="926"/>
        <v>#DIV/0!</v>
      </c>
      <c r="W393" t="e">
        <f t="shared" si="926"/>
        <v>#DIV/0!</v>
      </c>
      <c r="X393" t="e">
        <f t="shared" si="926"/>
        <v>#DIV/0!</v>
      </c>
      <c r="Y393" t="e">
        <f t="shared" si="926"/>
        <v>#DIV/0!</v>
      </c>
      <c r="Z393" t="e">
        <f t="shared" si="927"/>
        <v>#DIV/0!</v>
      </c>
      <c r="AA393" t="e">
        <f t="shared" si="927"/>
        <v>#DIV/0!</v>
      </c>
      <c r="AB393" t="e">
        <f t="shared" si="927"/>
        <v>#DIV/0!</v>
      </c>
      <c r="AC393" t="e">
        <f t="shared" si="927"/>
        <v>#DIV/0!</v>
      </c>
      <c r="AD393" t="e">
        <f t="shared" si="927"/>
        <v>#DIV/0!</v>
      </c>
      <c r="AE393" t="e">
        <f t="shared" si="927"/>
        <v>#DIV/0!</v>
      </c>
      <c r="AF393" t="e">
        <f t="shared" si="927"/>
        <v>#DIV/0!</v>
      </c>
      <c r="AG393" t="e">
        <f t="shared" si="927"/>
        <v>#DIV/0!</v>
      </c>
      <c r="AH393" t="e">
        <f t="shared" si="927"/>
        <v>#DIV/0!</v>
      </c>
      <c r="AI393" t="e">
        <f t="shared" si="927"/>
        <v>#DIV/0!</v>
      </c>
      <c r="AJ393" t="e">
        <f t="shared" si="927"/>
        <v>#DIV/0!</v>
      </c>
      <c r="AK393" t="e">
        <f t="shared" si="927"/>
        <v>#DIV/0!</v>
      </c>
      <c r="AL393" t="e">
        <f t="shared" si="927"/>
        <v>#DIV/0!</v>
      </c>
      <c r="AM393" t="e">
        <f t="shared" si="927"/>
        <v>#DIV/0!</v>
      </c>
      <c r="AN393" t="e">
        <f t="shared" si="927"/>
        <v>#DIV/0!</v>
      </c>
      <c r="AO393" t="e">
        <f t="shared" ref="AO393:BH393" si="930">AN393</f>
        <v>#DIV/0!</v>
      </c>
      <c r="AP393" t="e">
        <f t="shared" si="930"/>
        <v>#DIV/0!</v>
      </c>
      <c r="AQ393" t="e">
        <f t="shared" si="930"/>
        <v>#DIV/0!</v>
      </c>
      <c r="AR393" t="e">
        <f t="shared" si="930"/>
        <v>#DIV/0!</v>
      </c>
      <c r="AS393" t="e">
        <f t="shared" si="930"/>
        <v>#DIV/0!</v>
      </c>
      <c r="AT393" t="e">
        <f t="shared" si="930"/>
        <v>#DIV/0!</v>
      </c>
      <c r="AU393" t="e">
        <f t="shared" si="930"/>
        <v>#DIV/0!</v>
      </c>
      <c r="AV393" t="e">
        <f t="shared" si="930"/>
        <v>#DIV/0!</v>
      </c>
      <c r="AW393" t="e">
        <f t="shared" si="930"/>
        <v>#DIV/0!</v>
      </c>
      <c r="AX393" t="e">
        <f t="shared" si="930"/>
        <v>#DIV/0!</v>
      </c>
      <c r="AY393" t="e">
        <f t="shared" si="930"/>
        <v>#DIV/0!</v>
      </c>
      <c r="AZ393" t="e">
        <f t="shared" si="930"/>
        <v>#DIV/0!</v>
      </c>
      <c r="BA393" t="e">
        <f t="shared" si="930"/>
        <v>#DIV/0!</v>
      </c>
      <c r="BB393" t="e">
        <f t="shared" si="930"/>
        <v>#DIV/0!</v>
      </c>
      <c r="BC393" t="e">
        <f t="shared" si="930"/>
        <v>#DIV/0!</v>
      </c>
      <c r="BD393" t="e">
        <f t="shared" si="930"/>
        <v>#DIV/0!</v>
      </c>
      <c r="BE393" t="e">
        <f t="shared" si="930"/>
        <v>#DIV/0!</v>
      </c>
      <c r="BF393" t="e">
        <f t="shared" si="930"/>
        <v>#DIV/0!</v>
      </c>
      <c r="BG393" t="e">
        <f t="shared" si="930"/>
        <v>#DIV/0!</v>
      </c>
      <c r="BH393" t="e">
        <f t="shared" si="930"/>
        <v>#DIV/0!</v>
      </c>
      <c r="BK393">
        <f t="shared" si="929"/>
        <v>0</v>
      </c>
      <c r="BL393">
        <f t="shared" si="837"/>
        <v>0</v>
      </c>
      <c r="BM393">
        <f t="shared" si="838"/>
        <v>0</v>
      </c>
      <c r="BN393">
        <f t="shared" si="863"/>
        <v>4.1000000000000002E-2</v>
      </c>
      <c r="BO393">
        <f t="shared" si="864"/>
        <v>0.56000000000000005</v>
      </c>
      <c r="BP393" t="str">
        <f t="shared" si="831"/>
        <v>-LT-Total</v>
      </c>
    </row>
    <row r="394" spans="1:68" hidden="1" x14ac:dyDescent="0.25">
      <c r="A394" t="str">
        <f t="shared" si="827"/>
        <v>passenger-LT-PHEVG</v>
      </c>
      <c r="B394" s="1">
        <v>360</v>
      </c>
      <c r="C394" t="s">
        <v>25</v>
      </c>
      <c r="D394" t="s">
        <v>27</v>
      </c>
      <c r="E394" t="s">
        <v>33</v>
      </c>
      <c r="F394" t="s">
        <v>31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t="e">
        <f t="shared" si="926"/>
        <v>#DIV/0!</v>
      </c>
      <c r="N394" t="e">
        <f t="shared" si="926"/>
        <v>#DIV/0!</v>
      </c>
      <c r="O394" t="e">
        <f t="shared" si="926"/>
        <v>#DIV/0!</v>
      </c>
      <c r="P394" t="e">
        <f t="shared" si="926"/>
        <v>#DIV/0!</v>
      </c>
      <c r="Q394" t="e">
        <f t="shared" si="926"/>
        <v>#DIV/0!</v>
      </c>
      <c r="R394" t="e">
        <f t="shared" si="926"/>
        <v>#DIV/0!</v>
      </c>
      <c r="S394" t="e">
        <f t="shared" si="926"/>
        <v>#DIV/0!</v>
      </c>
      <c r="T394" t="e">
        <f t="shared" si="926"/>
        <v>#DIV/0!</v>
      </c>
      <c r="U394" t="e">
        <f t="shared" si="926"/>
        <v>#DIV/0!</v>
      </c>
      <c r="V394" t="e">
        <f t="shared" si="926"/>
        <v>#DIV/0!</v>
      </c>
      <c r="W394" t="e">
        <f t="shared" si="926"/>
        <v>#DIV/0!</v>
      </c>
      <c r="X394" t="e">
        <f t="shared" si="926"/>
        <v>#DIV/0!</v>
      </c>
      <c r="Y394" t="e">
        <f t="shared" si="926"/>
        <v>#DIV/0!</v>
      </c>
      <c r="Z394" t="e">
        <f t="shared" si="927"/>
        <v>#DIV/0!</v>
      </c>
      <c r="AA394" t="e">
        <f t="shared" si="927"/>
        <v>#DIV/0!</v>
      </c>
      <c r="AB394" t="e">
        <f t="shared" si="927"/>
        <v>#DIV/0!</v>
      </c>
      <c r="AC394" t="e">
        <f t="shared" si="927"/>
        <v>#DIV/0!</v>
      </c>
      <c r="AD394" t="e">
        <f t="shared" si="927"/>
        <v>#DIV/0!</v>
      </c>
      <c r="AE394" t="e">
        <f t="shared" si="927"/>
        <v>#DIV/0!</v>
      </c>
      <c r="AF394" t="e">
        <f t="shared" si="927"/>
        <v>#DIV/0!</v>
      </c>
      <c r="AG394" t="e">
        <f t="shared" si="927"/>
        <v>#DIV/0!</v>
      </c>
      <c r="AH394" t="e">
        <f t="shared" si="927"/>
        <v>#DIV/0!</v>
      </c>
      <c r="AI394" t="e">
        <f t="shared" si="927"/>
        <v>#DIV/0!</v>
      </c>
      <c r="AJ394" t="e">
        <f t="shared" si="927"/>
        <v>#DIV/0!</v>
      </c>
      <c r="AK394" t="e">
        <f t="shared" si="927"/>
        <v>#DIV/0!</v>
      </c>
      <c r="AL394" t="e">
        <f t="shared" si="927"/>
        <v>#DIV/0!</v>
      </c>
      <c r="AM394" t="e">
        <f t="shared" si="927"/>
        <v>#DIV/0!</v>
      </c>
      <c r="AN394" t="e">
        <f t="shared" si="927"/>
        <v>#DIV/0!</v>
      </c>
      <c r="AO394" t="e">
        <f t="shared" ref="AO394:BH394" si="931">AN394</f>
        <v>#DIV/0!</v>
      </c>
      <c r="AP394" t="e">
        <f t="shared" si="931"/>
        <v>#DIV/0!</v>
      </c>
      <c r="AQ394" t="e">
        <f t="shared" si="931"/>
        <v>#DIV/0!</v>
      </c>
      <c r="AR394" t="e">
        <f t="shared" si="931"/>
        <v>#DIV/0!</v>
      </c>
      <c r="AS394" t="e">
        <f t="shared" si="931"/>
        <v>#DIV/0!</v>
      </c>
      <c r="AT394" t="e">
        <f t="shared" si="931"/>
        <v>#DIV/0!</v>
      </c>
      <c r="AU394" t="e">
        <f t="shared" si="931"/>
        <v>#DIV/0!</v>
      </c>
      <c r="AV394" t="e">
        <f t="shared" si="931"/>
        <v>#DIV/0!</v>
      </c>
      <c r="AW394" t="e">
        <f t="shared" si="931"/>
        <v>#DIV/0!</v>
      </c>
      <c r="AX394" t="e">
        <f t="shared" si="931"/>
        <v>#DIV/0!</v>
      </c>
      <c r="AY394" t="e">
        <f t="shared" si="931"/>
        <v>#DIV/0!</v>
      </c>
      <c r="AZ394" t="e">
        <f t="shared" si="931"/>
        <v>#DIV/0!</v>
      </c>
      <c r="BA394" t="e">
        <f t="shared" si="931"/>
        <v>#DIV/0!</v>
      </c>
      <c r="BB394" t="e">
        <f t="shared" si="931"/>
        <v>#DIV/0!</v>
      </c>
      <c r="BC394" t="e">
        <f t="shared" si="931"/>
        <v>#DIV/0!</v>
      </c>
      <c r="BD394" t="e">
        <f t="shared" si="931"/>
        <v>#DIV/0!</v>
      </c>
      <c r="BE394" t="e">
        <f t="shared" si="931"/>
        <v>#DIV/0!</v>
      </c>
      <c r="BF394" t="e">
        <f t="shared" si="931"/>
        <v>#DIV/0!</v>
      </c>
      <c r="BG394" t="e">
        <f t="shared" si="931"/>
        <v>#DIV/0!</v>
      </c>
      <c r="BH394" t="e">
        <f t="shared" si="931"/>
        <v>#DIV/0!</v>
      </c>
      <c r="BK394">
        <f t="shared" si="929"/>
        <v>0</v>
      </c>
      <c r="BL394">
        <f t="shared" si="837"/>
        <v>0</v>
      </c>
      <c r="BM394">
        <f t="shared" si="838"/>
        <v>0</v>
      </c>
      <c r="BN394">
        <f t="shared" si="863"/>
        <v>4.1000000000000002E-2</v>
      </c>
      <c r="BO394">
        <f t="shared" si="864"/>
        <v>0.56000000000000005</v>
      </c>
      <c r="BP394" t="str">
        <f t="shared" si="831"/>
        <v>-LT-Total</v>
      </c>
    </row>
    <row r="395" spans="1:68" hidden="1" x14ac:dyDescent="0.25">
      <c r="A395" t="str">
        <f t="shared" si="827"/>
        <v>passenger-LV-BEV</v>
      </c>
      <c r="B395" s="1">
        <v>361</v>
      </c>
      <c r="C395" t="s">
        <v>25</v>
      </c>
      <c r="D395" t="s">
        <v>27</v>
      </c>
      <c r="E395" t="s">
        <v>28</v>
      </c>
      <c r="F395" t="s">
        <v>29</v>
      </c>
      <c r="G395">
        <v>1.044087178359059E-3</v>
      </c>
      <c r="H395">
        <f>IF(G395=0,0.0000001,$G395)*((INDEX($N$7:$N$29,MATCH($A395,$H$7:$H$29,0))/($G395+0.00001))^((H$33-$G$33)/($Y$33-$G$33)))</f>
        <v>1.3181695977277619E-3</v>
      </c>
      <c r="I395">
        <f>IF(H395=0,0.0000001,$G395)*((INDEX($N$7:$N$29,MATCH($A395,$H$7:$H$29,0))/($G395+0.00001))^((I$33-$G$33)/($Y$33-$G$33)))</f>
        <v>1.664201155218308E-3</v>
      </c>
      <c r="J395">
        <f>IF(I395=0,0.0000001,$G395)*((INDEX($N$7:$N$29,MATCH($A395,$H$7:$H$29,0))/($G395+0.00001))^((J$33-$G$33)/($Y$33-$G$33)))</f>
        <v>2.101069156657899E-3</v>
      </c>
      <c r="K395">
        <f>IF(J395=0,0.0000001,$G395)*((INDEX($N$7:$N$29,MATCH($A395,$H$7:$H$29,0))/($G395+0.00001))^((K$33-$G$33)/($Y$33-$G$33)))</f>
        <v>2.6526189981403107E-3</v>
      </c>
      <c r="L395">
        <f t="shared" ref="L395:Y395" si="932">IF(K395=0,0.0000001,K395)*((INDEX($N$7:$N$29,MATCH($A395,$H$7:$H$28,0))/IF(K395=0,0.0000001,K395))^((L$33-$K$33)/($Y$33-$K$33)))</f>
        <v>3.3512366871505874E-3</v>
      </c>
      <c r="M395">
        <f t="shared" si="932"/>
        <v>5.1732234290928977E-3</v>
      </c>
      <c r="N395">
        <f t="shared" si="932"/>
        <v>9.0404604582020806E-3</v>
      </c>
      <c r="O395">
        <f t="shared" si="932"/>
        <v>1.6224230929379954E-2</v>
      </c>
      <c r="P395">
        <f t="shared" si="932"/>
        <v>2.7348041724500744E-2</v>
      </c>
      <c r="Q395">
        <f t="shared" si="932"/>
        <v>4.091259322396211E-2</v>
      </c>
      <c r="R395">
        <f t="shared" si="932"/>
        <v>5.3515245731261922E-2</v>
      </c>
      <c r="S395">
        <f t="shared" si="932"/>
        <v>6.2390407016546245E-2</v>
      </c>
      <c r="T395">
        <f t="shared" si="932"/>
        <v>6.7181231560355353E-2</v>
      </c>
      <c r="U395">
        <f t="shared" si="932"/>
        <v>6.9182781271872842E-2</v>
      </c>
      <c r="V395">
        <f t="shared" si="932"/>
        <v>6.9824072905898815E-2</v>
      </c>
      <c r="W395">
        <f t="shared" si="932"/>
        <v>6.9974840445523032E-2</v>
      </c>
      <c r="X395">
        <f t="shared" si="932"/>
        <v>6.9998202589004466E-2</v>
      </c>
      <c r="Y395">
        <f t="shared" si="932"/>
        <v>7.0000000000000007E-2</v>
      </c>
      <c r="Z395">
        <f t="shared" ref="Z395:AN395" si="933">IF(Y395=0,0.0000001,$Y395)*((INDEX($O$7:$O$29,MATCH($A395,$H$7:$H$28,0))/IF(Y395=0,0.0000001,$Y395))^((Z$33-$Y$33)/($AN$33-$Y$33)))</f>
        <v>7.8625273670461043E-2</v>
      </c>
      <c r="AA395">
        <f t="shared" si="933"/>
        <v>8.83133379964985E-2</v>
      </c>
      <c r="AB395">
        <f t="shared" si="933"/>
        <v>9.9195148124666011E-2</v>
      </c>
      <c r="AC395">
        <f t="shared" si="933"/>
        <v>0.11141779525833981</v>
      </c>
      <c r="AD395">
        <f t="shared" si="933"/>
        <v>0.12514649491351948</v>
      </c>
      <c r="AE395">
        <f t="shared" si="933"/>
        <v>0.14056682016392044</v>
      </c>
      <c r="AF395">
        <f t="shared" si="933"/>
        <v>0.15788721006249609</v>
      </c>
      <c r="AG395">
        <f t="shared" si="933"/>
        <v>0.17734178714613322</v>
      </c>
      <c r="AH395">
        <f t="shared" si="933"/>
        <v>0.19919352210819105</v>
      </c>
      <c r="AI395">
        <f t="shared" si="933"/>
        <v>0.22373778841627934</v>
      </c>
      <c r="AJ395">
        <f t="shared" si="933"/>
        <v>0.25130635492362391</v>
      </c>
      <c r="AK395">
        <f t="shared" si="933"/>
        <v>0.28227187044279928</v>
      </c>
      <c r="AL395">
        <f t="shared" si="933"/>
        <v>0.31705290090054306</v>
      </c>
      <c r="AM395">
        <f t="shared" si="933"/>
        <v>0.35611958716169662</v>
      </c>
      <c r="AN395">
        <f t="shared" si="933"/>
        <v>0.4</v>
      </c>
      <c r="AO395">
        <f t="shared" ref="AO395:BH395" si="934">IF(AN395=0,0.0000001,$G395)*((INDEX($N$7:$N$29,MATCH($A395,$H$7:$H$29,0))/($G395+0.00001))^((AO$33-$G$33)/($Y$33-$G$33)))</f>
        <v>2.8887550955808852</v>
      </c>
      <c r="AP395">
        <f t="shared" si="934"/>
        <v>3.6470796895145483</v>
      </c>
      <c r="AQ395">
        <f t="shared" si="934"/>
        <v>4.6044714146994377</v>
      </c>
      <c r="AR395">
        <f t="shared" si="934"/>
        <v>5.8131872110549496</v>
      </c>
      <c r="AS395">
        <f t="shared" si="934"/>
        <v>7.3392019424620125</v>
      </c>
      <c r="AT395">
        <f t="shared" si="934"/>
        <v>9.2658094770808219</v>
      </c>
      <c r="AU395">
        <f t="shared" si="934"/>
        <v>11.698169084138874</v>
      </c>
      <c r="AV395">
        <f t="shared" si="934"/>
        <v>14.76904530139503</v>
      </c>
      <c r="AW395">
        <f t="shared" si="934"/>
        <v>18.64605457023243</v>
      </c>
      <c r="AX395">
        <f t="shared" si="934"/>
        <v>23.540814178641885</v>
      </c>
      <c r="AY395">
        <f t="shared" si="934"/>
        <v>29.720492885291439</v>
      </c>
      <c r="AZ395">
        <f t="shared" si="934"/>
        <v>37.52239368789823</v>
      </c>
      <c r="BA395">
        <f t="shared" si="934"/>
        <v>47.372364701475114</v>
      </c>
      <c r="BB395">
        <f t="shared" si="934"/>
        <v>59.80804306025275</v>
      </c>
      <c r="BC395">
        <f t="shared" si="934"/>
        <v>75.508200556128273</v>
      </c>
      <c r="BD395">
        <f t="shared" si="934"/>
        <v>95.329792775206315</v>
      </c>
      <c r="BE395">
        <f t="shared" si="934"/>
        <v>120.35473397102665</v>
      </c>
      <c r="BF395">
        <f t="shared" si="934"/>
        <v>151.94895076918726</v>
      </c>
      <c r="BG395">
        <f t="shared" si="934"/>
        <v>191.83693800872817</v>
      </c>
      <c r="BH395">
        <f t="shared" si="934"/>
        <v>242.19588617276236</v>
      </c>
      <c r="BK395">
        <f t="shared" si="929"/>
        <v>2.6526189981403107E-3</v>
      </c>
      <c r="BL395">
        <f t="shared" si="837"/>
        <v>2.4642830492723486E-3</v>
      </c>
      <c r="BM395">
        <f t="shared" si="838"/>
        <v>8.6249906724532191E-4</v>
      </c>
      <c r="BN395">
        <f t="shared" si="863"/>
        <v>7.1000000000000008E-2</v>
      </c>
      <c r="BO395">
        <f t="shared" si="864"/>
        <v>0.65</v>
      </c>
      <c r="BP395" t="str">
        <f t="shared" si="831"/>
        <v>-LV-Total</v>
      </c>
    </row>
    <row r="396" spans="1:68" hidden="1" x14ac:dyDescent="0.25">
      <c r="A396" t="str">
        <f t="shared" si="827"/>
        <v>passenger-LV-CNG</v>
      </c>
      <c r="B396" s="1">
        <v>362</v>
      </c>
      <c r="C396" t="s">
        <v>25</v>
      </c>
      <c r="D396" t="s">
        <v>27</v>
      </c>
      <c r="E396" t="s">
        <v>28</v>
      </c>
      <c r="F396" t="s">
        <v>45</v>
      </c>
      <c r="G396">
        <v>1.333221025926209E-3</v>
      </c>
      <c r="H396">
        <v>1.908111646124437E-3</v>
      </c>
      <c r="I396">
        <v>2.4826138345364788E-3</v>
      </c>
      <c r="J396">
        <v>3.056727984702321E-3</v>
      </c>
      <c r="K396">
        <v>3.388247056760464E-3</v>
      </c>
      <c r="L396">
        <v>3.7196728202883961E-3</v>
      </c>
      <c r="O396"/>
      <c r="AO396">
        <f t="shared" ref="AO396:BH396" si="935">AN396</f>
        <v>0</v>
      </c>
      <c r="AP396">
        <f t="shared" si="935"/>
        <v>0</v>
      </c>
      <c r="AQ396">
        <f t="shared" si="935"/>
        <v>0</v>
      </c>
      <c r="AR396">
        <f t="shared" si="935"/>
        <v>0</v>
      </c>
      <c r="AS396">
        <f t="shared" si="935"/>
        <v>0</v>
      </c>
      <c r="AT396">
        <f t="shared" si="935"/>
        <v>0</v>
      </c>
      <c r="AU396">
        <f t="shared" si="935"/>
        <v>0</v>
      </c>
      <c r="AV396">
        <f t="shared" si="935"/>
        <v>0</v>
      </c>
      <c r="AW396">
        <f t="shared" si="935"/>
        <v>0</v>
      </c>
      <c r="AX396">
        <f t="shared" si="935"/>
        <v>0</v>
      </c>
      <c r="AY396">
        <f t="shared" si="935"/>
        <v>0</v>
      </c>
      <c r="AZ396">
        <f t="shared" si="935"/>
        <v>0</v>
      </c>
      <c r="BA396">
        <f t="shared" si="935"/>
        <v>0</v>
      </c>
      <c r="BB396">
        <f t="shared" si="935"/>
        <v>0</v>
      </c>
      <c r="BC396">
        <f t="shared" si="935"/>
        <v>0</v>
      </c>
      <c r="BD396">
        <f t="shared" si="935"/>
        <v>0</v>
      </c>
      <c r="BE396">
        <f t="shared" si="935"/>
        <v>0</v>
      </c>
      <c r="BF396">
        <f t="shared" si="935"/>
        <v>0</v>
      </c>
      <c r="BG396">
        <f t="shared" si="935"/>
        <v>0</v>
      </c>
      <c r="BH396">
        <f t="shared" si="935"/>
        <v>0</v>
      </c>
      <c r="BK396">
        <f t="shared" si="929"/>
        <v>3.388247056760464E-3</v>
      </c>
      <c r="BL396">
        <f t="shared" si="837"/>
        <v>3.1476815157304712E-3</v>
      </c>
      <c r="BM396">
        <f t="shared" si="838"/>
        <v>1.1016885305056648E-3</v>
      </c>
      <c r="BN396">
        <f t="shared" si="863"/>
        <v>7.1000000000000008E-2</v>
      </c>
      <c r="BO396">
        <f t="shared" si="864"/>
        <v>0.65</v>
      </c>
      <c r="BP396" t="str">
        <f t="shared" si="831"/>
        <v>-LV-Total</v>
      </c>
    </row>
    <row r="397" spans="1:68" hidden="1" x14ac:dyDescent="0.25">
      <c r="A397" t="str">
        <f t="shared" si="827"/>
        <v>passenger-LV-D</v>
      </c>
      <c r="B397" s="1">
        <v>363</v>
      </c>
      <c r="C397" t="s">
        <v>25</v>
      </c>
      <c r="D397" t="s">
        <v>27</v>
      </c>
      <c r="E397" t="s">
        <v>28</v>
      </c>
      <c r="F397" t="s">
        <v>46</v>
      </c>
      <c r="G397">
        <v>2.4705382759909371E-3</v>
      </c>
      <c r="H397">
        <v>2.1038213887749038E-3</v>
      </c>
      <c r="I397">
        <v>1.7373522782498129E-3</v>
      </c>
      <c r="J397">
        <v>1.3711306933805009E-3</v>
      </c>
      <c r="K397">
        <v>1.3252397850876899E-3</v>
      </c>
      <c r="L397">
        <v>1.279361793135336E-3</v>
      </c>
      <c r="M397">
        <f t="shared" ref="M397:Y397" si="936">($K397*(($BL397/($K397))^((M$33-$K$33)/($BL$33-$K$33))))</f>
        <v>1.3113701132532365E-3</v>
      </c>
      <c r="N397">
        <f t="shared" si="936"/>
        <v>1.3044898065246344E-3</v>
      </c>
      <c r="O397">
        <f t="shared" si="936"/>
        <v>1.2976455983926079E-3</v>
      </c>
      <c r="P397">
        <f t="shared" si="936"/>
        <v>1.2908372994602701E-3</v>
      </c>
      <c r="Q397">
        <f t="shared" si="936"/>
        <v>1.2840647213244346E-3</v>
      </c>
      <c r="R397">
        <f t="shared" si="936"/>
        <v>1.277327676570401E-3</v>
      </c>
      <c r="S397">
        <f t="shared" si="936"/>
        <v>1.2706259787667697E-3</v>
      </c>
      <c r="T397">
        <f t="shared" si="936"/>
        <v>1.2639594424602818E-3</v>
      </c>
      <c r="U397">
        <f t="shared" si="936"/>
        <v>1.2573278831706884E-3</v>
      </c>
      <c r="V397">
        <f t="shared" si="936"/>
        <v>1.2507311173856443E-3</v>
      </c>
      <c r="W397">
        <f t="shared" si="936"/>
        <v>1.2441689625556304E-3</v>
      </c>
      <c r="X397">
        <f t="shared" si="936"/>
        <v>1.2376412370889022E-3</v>
      </c>
      <c r="Y397">
        <f t="shared" si="936"/>
        <v>1.2311477603464641E-3</v>
      </c>
      <c r="Z397">
        <f t="shared" ref="Z397:AN397" si="937">($Y397*(($BM397/($Y397))^((Z$33-$Y$33)/($BM$33-$Y$33))))</f>
        <v>1.1479281756106962E-3</v>
      </c>
      <c r="AA397">
        <f t="shared" si="937"/>
        <v>1.0703338289711618E-3</v>
      </c>
      <c r="AB397">
        <f t="shared" si="937"/>
        <v>9.9798448176481331E-4</v>
      </c>
      <c r="AC397">
        <f t="shared" si="937"/>
        <v>9.3052559760793815E-4</v>
      </c>
      <c r="AD397">
        <f t="shared" si="937"/>
        <v>8.6762660504741671E-4</v>
      </c>
      <c r="AE397">
        <f t="shared" si="937"/>
        <v>8.0897927764828233E-4</v>
      </c>
      <c r="AF397">
        <f t="shared" si="937"/>
        <v>7.54296223579463E-4</v>
      </c>
      <c r="AG397">
        <f t="shared" si="937"/>
        <v>7.0330947729616065E-4</v>
      </c>
      <c r="AH397">
        <f t="shared" si="937"/>
        <v>6.5576918641763497E-4</v>
      </c>
      <c r="AI397">
        <f t="shared" si="937"/>
        <v>6.1144238736564262E-4</v>
      </c>
      <c r="AJ397">
        <f t="shared" si="937"/>
        <v>5.7011186376375116E-4</v>
      </c>
      <c r="AK397">
        <f t="shared" si="937"/>
        <v>5.3157508200328844E-4</v>
      </c>
      <c r="AL397">
        <f t="shared" si="937"/>
        <v>4.9564319875984543E-4</v>
      </c>
      <c r="AM397">
        <f t="shared" si="937"/>
        <v>4.6214013559682233E-4</v>
      </c>
      <c r="AN397">
        <f t="shared" si="937"/>
        <v>4.3090171612126241E-4</v>
      </c>
      <c r="AO397">
        <f t="shared" ref="AO397:BH397" si="938">AN397</f>
        <v>4.3090171612126241E-4</v>
      </c>
      <c r="AP397">
        <f t="shared" si="938"/>
        <v>4.3090171612126241E-4</v>
      </c>
      <c r="AQ397">
        <f t="shared" si="938"/>
        <v>4.3090171612126241E-4</v>
      </c>
      <c r="AR397">
        <f t="shared" si="938"/>
        <v>4.3090171612126241E-4</v>
      </c>
      <c r="AS397">
        <f t="shared" si="938"/>
        <v>4.3090171612126241E-4</v>
      </c>
      <c r="AT397">
        <f t="shared" si="938"/>
        <v>4.3090171612126241E-4</v>
      </c>
      <c r="AU397">
        <f t="shared" si="938"/>
        <v>4.3090171612126241E-4</v>
      </c>
      <c r="AV397">
        <f t="shared" si="938"/>
        <v>4.3090171612126241E-4</v>
      </c>
      <c r="AW397">
        <f t="shared" si="938"/>
        <v>4.3090171612126241E-4</v>
      </c>
      <c r="AX397">
        <f t="shared" si="938"/>
        <v>4.3090171612126241E-4</v>
      </c>
      <c r="AY397">
        <f t="shared" si="938"/>
        <v>4.3090171612126241E-4</v>
      </c>
      <c r="AZ397">
        <f t="shared" si="938"/>
        <v>4.3090171612126241E-4</v>
      </c>
      <c r="BA397">
        <f t="shared" si="938"/>
        <v>4.3090171612126241E-4</v>
      </c>
      <c r="BB397">
        <f t="shared" si="938"/>
        <v>4.3090171612126241E-4</v>
      </c>
      <c r="BC397">
        <f t="shared" si="938"/>
        <v>4.3090171612126241E-4</v>
      </c>
      <c r="BD397">
        <f t="shared" si="938"/>
        <v>4.3090171612126241E-4</v>
      </c>
      <c r="BE397">
        <f t="shared" si="938"/>
        <v>4.3090171612126241E-4</v>
      </c>
      <c r="BF397">
        <f t="shared" si="938"/>
        <v>4.3090171612126241E-4</v>
      </c>
      <c r="BG397">
        <f t="shared" si="938"/>
        <v>4.3090171612126241E-4</v>
      </c>
      <c r="BH397">
        <f t="shared" si="938"/>
        <v>4.3090171612126241E-4</v>
      </c>
      <c r="BK397">
        <f t="shared" si="929"/>
        <v>1.3252397850876899E-3</v>
      </c>
      <c r="BL397">
        <f t="shared" si="837"/>
        <v>1.2311477603464641E-3</v>
      </c>
      <c r="BM397">
        <f t="shared" si="838"/>
        <v>4.3090171612126241E-4</v>
      </c>
      <c r="BN397">
        <f t="shared" si="863"/>
        <v>7.1000000000000008E-2</v>
      </c>
      <c r="BO397">
        <f t="shared" si="864"/>
        <v>0.65</v>
      </c>
      <c r="BP397" t="str">
        <f t="shared" si="831"/>
        <v>-LV-Total</v>
      </c>
    </row>
    <row r="398" spans="1:68" hidden="1" x14ac:dyDescent="0.25">
      <c r="A398" t="str">
        <f t="shared" si="827"/>
        <v>passenger-LV-FCEV</v>
      </c>
      <c r="B398" s="1">
        <v>364</v>
      </c>
      <c r="C398" t="s">
        <v>25</v>
      </c>
      <c r="D398" t="s">
        <v>27</v>
      </c>
      <c r="E398" t="s">
        <v>28</v>
      </c>
      <c r="F398" t="s">
        <v>30</v>
      </c>
      <c r="G398">
        <v>0</v>
      </c>
      <c r="H398">
        <f>IF(G398=0,0.0000001,$G398)*((INDEX($N$7:$N$29,MATCH($A398,$H$7:$H$29,0))/($G398+0.00001))^((H$33-$G$33)/($Y$33-$G$33)))</f>
        <v>1.2915496650148837E-7</v>
      </c>
      <c r="I398">
        <f>IF(H398=0,0.0000001,$G398)*((INDEX($N$7:$N$29,MATCH($A398,$H$7:$H$29,0))/($G398+0.00001))^((I$33-$G$33)/($Y$33-$G$33)))</f>
        <v>0</v>
      </c>
      <c r="J398">
        <f>IF(I398=0,0.0000001,$G398)*((INDEX($N$7:$N$29,MATCH($A398,$H$7:$H$29,0))/($G398+0.00001))^((J$33-$G$33)/($Y$33-$G$33)))</f>
        <v>2.1544346900318838E-7</v>
      </c>
      <c r="K398">
        <f>IF(J398=0,0.0000001,$G398)*((INDEX($N$7:$N$29,MATCH($A398,$H$7:$H$29,0))/($G398+0.00001))^((K$33-$G$33)/($Y$33-$G$33)))</f>
        <v>0</v>
      </c>
      <c r="L398">
        <f t="shared" ref="L398:Y398" si="939">IF(K398=0,0.0000001,K398)*((INDEX($N$7:$N$29,MATCH($A398,$H$7:$H$28,0))/IF(K398=0,0.0000001,K398))^((L$33-$K$33)/($Y$33-$K$33)))</f>
        <v>1.93069772888325E-7</v>
      </c>
      <c r="M398">
        <f t="shared" si="939"/>
        <v>6.5512855685955084E-7</v>
      </c>
      <c r="N398">
        <f t="shared" si="939"/>
        <v>3.1516811486658755E-6</v>
      </c>
      <c r="O398">
        <f t="shared" si="939"/>
        <v>1.6339715159504212E-5</v>
      </c>
      <c r="P398">
        <f t="shared" si="939"/>
        <v>7.1018492993558591E-5</v>
      </c>
      <c r="Q398">
        <f t="shared" si="939"/>
        <v>2.2061794245877724E-4</v>
      </c>
      <c r="R398">
        <f t="shared" si="939"/>
        <v>4.6969984294097572E-4</v>
      </c>
      <c r="S398">
        <f t="shared" si="939"/>
        <v>7.2335519763494136E-4</v>
      </c>
      <c r="T398">
        <f t="shared" si="939"/>
        <v>8.9077584299261604E-4</v>
      </c>
      <c r="U398">
        <f t="shared" si="939"/>
        <v>9.6749364962123467E-4</v>
      </c>
      <c r="V398">
        <f t="shared" si="939"/>
        <v>9.9294363861607998E-4</v>
      </c>
      <c r="W398">
        <f t="shared" si="939"/>
        <v>9.9898888648544725E-4</v>
      </c>
      <c r="X398">
        <f t="shared" si="939"/>
        <v>9.9992774367956699E-4</v>
      </c>
      <c r="Y398">
        <f t="shared" si="939"/>
        <v>1E-3</v>
      </c>
      <c r="Z398">
        <f t="shared" ref="Z398:AN398" si="940">IF(Y398=0,0.0000001,$Y398)*((INDEX($O$7:$O$29,MATCH($A398,$H$7:$H$28,0))/IF(Y398=0,0.0000001,$Y398))^((Z$33-$Y$33)/($AN$33-$Y$33)))</f>
        <v>1.2210553000675682E-3</v>
      </c>
      <c r="AA398">
        <f t="shared" si="940"/>
        <v>1.490976045823099E-3</v>
      </c>
      <c r="AB398">
        <f t="shared" si="940"/>
        <v>1.8205642030260803E-3</v>
      </c>
      <c r="AC398">
        <f t="shared" si="940"/>
        <v>2.2230095692182834E-3</v>
      </c>
      <c r="AD398">
        <f t="shared" si="940"/>
        <v>2.7144176165949064E-3</v>
      </c>
      <c r="AE398">
        <f t="shared" si="940"/>
        <v>3.3144540173399867E-3</v>
      </c>
      <c r="AF398">
        <f t="shared" si="940"/>
        <v>4.0471316447032342E-3</v>
      </c>
      <c r="AG398">
        <f t="shared" si="940"/>
        <v>4.9417715448360584E-3</v>
      </c>
      <c r="AH398">
        <f t="shared" si="940"/>
        <v>6.034176336545162E-3</v>
      </c>
      <c r="AI398">
        <f t="shared" si="940"/>
        <v>7.3680629972807717E-3</v>
      </c>
      <c r="AJ398">
        <f t="shared" si="940"/>
        <v>8.9968123740614171E-3</v>
      </c>
      <c r="AK398">
        <f t="shared" si="940"/>
        <v>1.0985605433061178E-2</v>
      </c>
      <c r="AL398">
        <f t="shared" si="940"/>
        <v>1.3414031738490423E-2</v>
      </c>
      <c r="AM398">
        <f t="shared" si="940"/>
        <v>1.6379274549558304E-2</v>
      </c>
      <c r="AN398">
        <f t="shared" si="940"/>
        <v>0.02</v>
      </c>
      <c r="AO398">
        <f t="shared" ref="AO398:BH398" si="941">IF(AN398=0,0.0000001,$G398)*((INDEX($N$7:$N$29,MATCH($A398,$H$7:$H$29,0))/($G398+0.00001))^((AO$33-$G$33)/($Y$33-$G$33)))</f>
        <v>0</v>
      </c>
      <c r="AP398">
        <f t="shared" si="941"/>
        <v>7.7426368268112785E-4</v>
      </c>
      <c r="AQ398">
        <f t="shared" si="941"/>
        <v>0</v>
      </c>
      <c r="AR398">
        <f t="shared" si="941"/>
        <v>1.2915496650148846E-3</v>
      </c>
      <c r="AS398">
        <f t="shared" si="941"/>
        <v>0</v>
      </c>
      <c r="AT398">
        <f t="shared" si="941"/>
        <v>2.1544346900318834E-3</v>
      </c>
      <c r="AU398">
        <f t="shared" si="941"/>
        <v>0</v>
      </c>
      <c r="AV398">
        <f t="shared" si="941"/>
        <v>3.5938136638046319E-3</v>
      </c>
      <c r="AW398">
        <f t="shared" si="941"/>
        <v>0</v>
      </c>
      <c r="AX398">
        <f t="shared" si="941"/>
        <v>5.9948425031894148E-3</v>
      </c>
      <c r="AY398">
        <f t="shared" si="941"/>
        <v>0</v>
      </c>
      <c r="AZ398">
        <f t="shared" si="941"/>
        <v>1.0000000000000019E-2</v>
      </c>
      <c r="BA398">
        <f t="shared" si="941"/>
        <v>0</v>
      </c>
      <c r="BB398">
        <f t="shared" si="941"/>
        <v>1.668100537200061E-2</v>
      </c>
      <c r="BC398">
        <f t="shared" si="941"/>
        <v>0</v>
      </c>
      <c r="BD398">
        <f t="shared" si="941"/>
        <v>2.7825594022071267E-2</v>
      </c>
      <c r="BE398">
        <f t="shared" si="941"/>
        <v>0</v>
      </c>
      <c r="BF398">
        <f t="shared" si="941"/>
        <v>4.6415888336127885E-2</v>
      </c>
      <c r="BG398">
        <f t="shared" si="941"/>
        <v>0</v>
      </c>
      <c r="BH398">
        <f t="shared" si="941"/>
        <v>7.7426368268112819E-2</v>
      </c>
      <c r="BK398">
        <f>G398</f>
        <v>0</v>
      </c>
      <c r="BL398">
        <f t="shared" si="837"/>
        <v>0</v>
      </c>
      <c r="BM398">
        <f t="shared" si="838"/>
        <v>0</v>
      </c>
      <c r="BN398">
        <f t="shared" si="863"/>
        <v>7.1000000000000008E-2</v>
      </c>
      <c r="BO398">
        <f t="shared" si="864"/>
        <v>0.65</v>
      </c>
      <c r="BP398" t="str">
        <f t="shared" si="831"/>
        <v>-LV-Total</v>
      </c>
    </row>
    <row r="399" spans="1:68" hidden="1" x14ac:dyDescent="0.25">
      <c r="A399" t="str">
        <f t="shared" si="827"/>
        <v>passenger-LV-G</v>
      </c>
      <c r="B399" s="1">
        <v>365</v>
      </c>
      <c r="C399" t="s">
        <v>25</v>
      </c>
      <c r="D399" t="s">
        <v>27</v>
      </c>
      <c r="E399" t="s">
        <v>28</v>
      </c>
      <c r="F399" t="s">
        <v>47</v>
      </c>
      <c r="G399">
        <v>0.99515215351972364</v>
      </c>
      <c r="H399">
        <v>0.99444186829625003</v>
      </c>
      <c r="I399">
        <v>0.99373206298556027</v>
      </c>
      <c r="J399">
        <v>0.99302273710143041</v>
      </c>
      <c r="K399">
        <v>0.99249382327373492</v>
      </c>
      <c r="L399">
        <v>0.99196505831280457</v>
      </c>
      <c r="M399">
        <f t="shared" ref="M399:Y401" si="942">($K399*(($BL399/($K399))^((M$33-$K$33)/($BL$33-$K$33))))</f>
        <v>0.98210659842474823</v>
      </c>
      <c r="N399">
        <f t="shared" si="942"/>
        <v>0.97695382380448237</v>
      </c>
      <c r="O399">
        <f t="shared" si="942"/>
        <v>0.97182808401559828</v>
      </c>
      <c r="P399">
        <f t="shared" si="942"/>
        <v>0.96672923721565918</v>
      </c>
      <c r="Q399">
        <f t="shared" si="942"/>
        <v>0.96165714230642674</v>
      </c>
      <c r="R399">
        <f t="shared" si="942"/>
        <v>0.95661165892995637</v>
      </c>
      <c r="S399">
        <f t="shared" si="942"/>
        <v>0.95159264746471339</v>
      </c>
      <c r="T399">
        <f t="shared" si="942"/>
        <v>0.94659996902170884</v>
      </c>
      <c r="U399">
        <f t="shared" si="942"/>
        <v>0.94163348544065673</v>
      </c>
      <c r="V399">
        <f t="shared" si="942"/>
        <v>0.93669305928615021</v>
      </c>
      <c r="W399">
        <f t="shared" si="942"/>
        <v>0.93177855384385866</v>
      </c>
      <c r="X399">
        <f t="shared" si="942"/>
        <v>0.92688983311674467</v>
      </c>
      <c r="Y399">
        <f t="shared" si="942"/>
        <v>0.92202676182129983</v>
      </c>
      <c r="Z399">
        <f t="shared" ref="Z399:AN401" si="943">($Y399*(($BM399/($Y399))^((Z$33-$Y$33)/($BM$33-$Y$33))))</f>
        <v>0.85970224911419779</v>
      </c>
      <c r="AA399">
        <f t="shared" si="943"/>
        <v>0.80159056953192265</v>
      </c>
      <c r="AB399">
        <f t="shared" si="943"/>
        <v>0.74740695609970431</v>
      </c>
      <c r="AC399">
        <f t="shared" si="943"/>
        <v>0.6968858907015606</v>
      </c>
      <c r="AD399">
        <f t="shared" si="943"/>
        <v>0.64977980295131443</v>
      </c>
      <c r="AE399">
        <f t="shared" si="943"/>
        <v>0.60585785701358219</v>
      </c>
      <c r="AF399">
        <f t="shared" si="943"/>
        <v>0.56490482042974943</v>
      </c>
      <c r="AG399">
        <f t="shared" si="943"/>
        <v>0.52672000940579256</v>
      </c>
      <c r="AH399">
        <f t="shared" si="943"/>
        <v>0.49111630539350215</v>
      </c>
      <c r="AI399">
        <f t="shared" si="943"/>
        <v>0.45791923814601732</v>
      </c>
      <c r="AJ399">
        <f t="shared" si="943"/>
        <v>0.42696613075433698</v>
      </c>
      <c r="AK399">
        <f t="shared" si="943"/>
        <v>0.39810530247519177</v>
      </c>
      <c r="AL399">
        <f t="shared" si="943"/>
        <v>0.37119532544386497</v>
      </c>
      <c r="AM399">
        <f t="shared" si="943"/>
        <v>0.34610433162960214</v>
      </c>
      <c r="AN399">
        <f t="shared" si="943"/>
        <v>0.32270936663745492</v>
      </c>
      <c r="AO399">
        <f t="shared" ref="AO399:BH399" si="944">AN399</f>
        <v>0.32270936663745492</v>
      </c>
      <c r="AP399">
        <f t="shared" si="944"/>
        <v>0.32270936663745492</v>
      </c>
      <c r="AQ399">
        <f t="shared" si="944"/>
        <v>0.32270936663745492</v>
      </c>
      <c r="AR399">
        <f t="shared" si="944"/>
        <v>0.32270936663745492</v>
      </c>
      <c r="AS399">
        <f t="shared" si="944"/>
        <v>0.32270936663745492</v>
      </c>
      <c r="AT399">
        <f t="shared" si="944"/>
        <v>0.32270936663745492</v>
      </c>
      <c r="AU399">
        <f t="shared" si="944"/>
        <v>0.32270936663745492</v>
      </c>
      <c r="AV399">
        <f t="shared" si="944"/>
        <v>0.32270936663745492</v>
      </c>
      <c r="AW399">
        <f t="shared" si="944"/>
        <v>0.32270936663745492</v>
      </c>
      <c r="AX399">
        <f t="shared" si="944"/>
        <v>0.32270936663745492</v>
      </c>
      <c r="AY399">
        <f t="shared" si="944"/>
        <v>0.32270936663745492</v>
      </c>
      <c r="AZ399">
        <f t="shared" si="944"/>
        <v>0.32270936663745492</v>
      </c>
      <c r="BA399">
        <f t="shared" si="944"/>
        <v>0.32270936663745492</v>
      </c>
      <c r="BB399">
        <f t="shared" si="944"/>
        <v>0.32270936663745492</v>
      </c>
      <c r="BC399">
        <f t="shared" si="944"/>
        <v>0.32270936663745492</v>
      </c>
      <c r="BD399">
        <f t="shared" si="944"/>
        <v>0.32270936663745492</v>
      </c>
      <c r="BE399">
        <f t="shared" si="944"/>
        <v>0.32270936663745492</v>
      </c>
      <c r="BF399">
        <f t="shared" si="944"/>
        <v>0.32270936663745492</v>
      </c>
      <c r="BG399">
        <f t="shared" si="944"/>
        <v>0.32270936663745492</v>
      </c>
      <c r="BH399">
        <f t="shared" si="944"/>
        <v>0.32270936663745492</v>
      </c>
      <c r="BK399">
        <f t="shared" ref="BK399:BK404" si="945">K399</f>
        <v>0.99249382327373492</v>
      </c>
      <c r="BL399">
        <f t="shared" si="837"/>
        <v>0.92202676182129983</v>
      </c>
      <c r="BM399">
        <f t="shared" si="838"/>
        <v>0.32270936663745492</v>
      </c>
      <c r="BN399">
        <f t="shared" si="863"/>
        <v>7.1000000000000008E-2</v>
      </c>
      <c r="BO399">
        <f t="shared" si="864"/>
        <v>0.65</v>
      </c>
      <c r="BP399" t="str">
        <f t="shared" si="831"/>
        <v>-LV-Total</v>
      </c>
    </row>
    <row r="400" spans="1:68" hidden="1" x14ac:dyDescent="0.25">
      <c r="A400" t="str">
        <f t="shared" si="827"/>
        <v>passenger-LV-LPG</v>
      </c>
      <c r="B400" s="1">
        <v>366</v>
      </c>
      <c r="C400" t="s">
        <v>25</v>
      </c>
      <c r="D400" t="s">
        <v>27</v>
      </c>
      <c r="E400" t="s">
        <v>28</v>
      </c>
      <c r="F400" t="s">
        <v>48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e">
        <f t="shared" si="942"/>
        <v>#DIV/0!</v>
      </c>
      <c r="N400" t="e">
        <f t="shared" si="942"/>
        <v>#DIV/0!</v>
      </c>
      <c r="O400" t="e">
        <f t="shared" si="942"/>
        <v>#DIV/0!</v>
      </c>
      <c r="P400" t="e">
        <f t="shared" si="942"/>
        <v>#DIV/0!</v>
      </c>
      <c r="Q400" t="e">
        <f t="shared" si="942"/>
        <v>#DIV/0!</v>
      </c>
      <c r="R400" t="e">
        <f t="shared" si="942"/>
        <v>#DIV/0!</v>
      </c>
      <c r="S400" t="e">
        <f t="shared" si="942"/>
        <v>#DIV/0!</v>
      </c>
      <c r="T400" t="e">
        <f t="shared" si="942"/>
        <v>#DIV/0!</v>
      </c>
      <c r="U400" t="e">
        <f t="shared" si="942"/>
        <v>#DIV/0!</v>
      </c>
      <c r="V400" t="e">
        <f t="shared" si="942"/>
        <v>#DIV/0!</v>
      </c>
      <c r="W400" t="e">
        <f t="shared" si="942"/>
        <v>#DIV/0!</v>
      </c>
      <c r="X400" t="e">
        <f t="shared" si="942"/>
        <v>#DIV/0!</v>
      </c>
      <c r="Y400" t="e">
        <f t="shared" si="942"/>
        <v>#DIV/0!</v>
      </c>
      <c r="Z400" t="e">
        <f t="shared" si="943"/>
        <v>#DIV/0!</v>
      </c>
      <c r="AA400" t="e">
        <f t="shared" si="943"/>
        <v>#DIV/0!</v>
      </c>
      <c r="AB400" t="e">
        <f t="shared" si="943"/>
        <v>#DIV/0!</v>
      </c>
      <c r="AC400" t="e">
        <f t="shared" si="943"/>
        <v>#DIV/0!</v>
      </c>
      <c r="AD400" t="e">
        <f t="shared" si="943"/>
        <v>#DIV/0!</v>
      </c>
      <c r="AE400" t="e">
        <f t="shared" si="943"/>
        <v>#DIV/0!</v>
      </c>
      <c r="AF400" t="e">
        <f t="shared" si="943"/>
        <v>#DIV/0!</v>
      </c>
      <c r="AG400" t="e">
        <f t="shared" si="943"/>
        <v>#DIV/0!</v>
      </c>
      <c r="AH400" t="e">
        <f t="shared" si="943"/>
        <v>#DIV/0!</v>
      </c>
      <c r="AI400" t="e">
        <f t="shared" si="943"/>
        <v>#DIV/0!</v>
      </c>
      <c r="AJ400" t="e">
        <f t="shared" si="943"/>
        <v>#DIV/0!</v>
      </c>
      <c r="AK400" t="e">
        <f t="shared" si="943"/>
        <v>#DIV/0!</v>
      </c>
      <c r="AL400" t="e">
        <f t="shared" si="943"/>
        <v>#DIV/0!</v>
      </c>
      <c r="AM400" t="e">
        <f t="shared" si="943"/>
        <v>#DIV/0!</v>
      </c>
      <c r="AN400" t="e">
        <f t="shared" si="943"/>
        <v>#DIV/0!</v>
      </c>
      <c r="AO400" t="e">
        <f t="shared" ref="AO400:BH400" si="946">AN400</f>
        <v>#DIV/0!</v>
      </c>
      <c r="AP400" t="e">
        <f t="shared" si="946"/>
        <v>#DIV/0!</v>
      </c>
      <c r="AQ400" t="e">
        <f t="shared" si="946"/>
        <v>#DIV/0!</v>
      </c>
      <c r="AR400" t="e">
        <f t="shared" si="946"/>
        <v>#DIV/0!</v>
      </c>
      <c r="AS400" t="e">
        <f t="shared" si="946"/>
        <v>#DIV/0!</v>
      </c>
      <c r="AT400" t="e">
        <f t="shared" si="946"/>
        <v>#DIV/0!</v>
      </c>
      <c r="AU400" t="e">
        <f t="shared" si="946"/>
        <v>#DIV/0!</v>
      </c>
      <c r="AV400" t="e">
        <f t="shared" si="946"/>
        <v>#DIV/0!</v>
      </c>
      <c r="AW400" t="e">
        <f t="shared" si="946"/>
        <v>#DIV/0!</v>
      </c>
      <c r="AX400" t="e">
        <f t="shared" si="946"/>
        <v>#DIV/0!</v>
      </c>
      <c r="AY400" t="e">
        <f t="shared" si="946"/>
        <v>#DIV/0!</v>
      </c>
      <c r="AZ400" t="e">
        <f t="shared" si="946"/>
        <v>#DIV/0!</v>
      </c>
      <c r="BA400" t="e">
        <f t="shared" si="946"/>
        <v>#DIV/0!</v>
      </c>
      <c r="BB400" t="e">
        <f t="shared" si="946"/>
        <v>#DIV/0!</v>
      </c>
      <c r="BC400" t="e">
        <f t="shared" si="946"/>
        <v>#DIV/0!</v>
      </c>
      <c r="BD400" t="e">
        <f t="shared" si="946"/>
        <v>#DIV/0!</v>
      </c>
      <c r="BE400" t="e">
        <f t="shared" si="946"/>
        <v>#DIV/0!</v>
      </c>
      <c r="BF400" t="e">
        <f t="shared" si="946"/>
        <v>#DIV/0!</v>
      </c>
      <c r="BG400" t="e">
        <f t="shared" si="946"/>
        <v>#DIV/0!</v>
      </c>
      <c r="BH400" t="e">
        <f t="shared" si="946"/>
        <v>#DIV/0!</v>
      </c>
      <c r="BK400">
        <f t="shared" si="945"/>
        <v>0</v>
      </c>
      <c r="BL400">
        <f t="shared" si="837"/>
        <v>0</v>
      </c>
      <c r="BM400">
        <f t="shared" si="838"/>
        <v>0</v>
      </c>
      <c r="BN400">
        <f t="shared" si="863"/>
        <v>7.1000000000000008E-2</v>
      </c>
      <c r="BO400">
        <f t="shared" si="864"/>
        <v>0.65</v>
      </c>
      <c r="BP400" t="str">
        <f t="shared" si="831"/>
        <v>-LV-Total</v>
      </c>
    </row>
    <row r="401" spans="1:68" hidden="1" x14ac:dyDescent="0.25">
      <c r="A401" t="str">
        <f t="shared" si="827"/>
        <v>passenger-LV-PHEVG</v>
      </c>
      <c r="B401" s="1">
        <v>367</v>
      </c>
      <c r="C401" t="s">
        <v>25</v>
      </c>
      <c r="D401" t="s">
        <v>27</v>
      </c>
      <c r="E401" t="s">
        <v>28</v>
      </c>
      <c r="F401" t="s">
        <v>31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e">
        <f t="shared" si="942"/>
        <v>#DIV/0!</v>
      </c>
      <c r="N401" t="e">
        <f t="shared" si="942"/>
        <v>#DIV/0!</v>
      </c>
      <c r="O401" t="e">
        <f t="shared" si="942"/>
        <v>#DIV/0!</v>
      </c>
      <c r="P401" t="e">
        <f t="shared" si="942"/>
        <v>#DIV/0!</v>
      </c>
      <c r="Q401" t="e">
        <f t="shared" si="942"/>
        <v>#DIV/0!</v>
      </c>
      <c r="R401" t="e">
        <f t="shared" si="942"/>
        <v>#DIV/0!</v>
      </c>
      <c r="S401" t="e">
        <f t="shared" si="942"/>
        <v>#DIV/0!</v>
      </c>
      <c r="T401" t="e">
        <f t="shared" si="942"/>
        <v>#DIV/0!</v>
      </c>
      <c r="U401" t="e">
        <f t="shared" si="942"/>
        <v>#DIV/0!</v>
      </c>
      <c r="V401" t="e">
        <f t="shared" si="942"/>
        <v>#DIV/0!</v>
      </c>
      <c r="W401" t="e">
        <f t="shared" si="942"/>
        <v>#DIV/0!</v>
      </c>
      <c r="X401" t="e">
        <f t="shared" si="942"/>
        <v>#DIV/0!</v>
      </c>
      <c r="Y401" t="e">
        <f t="shared" si="942"/>
        <v>#DIV/0!</v>
      </c>
      <c r="Z401" t="e">
        <f t="shared" si="943"/>
        <v>#DIV/0!</v>
      </c>
      <c r="AA401" t="e">
        <f t="shared" si="943"/>
        <v>#DIV/0!</v>
      </c>
      <c r="AB401" t="e">
        <f t="shared" si="943"/>
        <v>#DIV/0!</v>
      </c>
      <c r="AC401" t="e">
        <f t="shared" si="943"/>
        <v>#DIV/0!</v>
      </c>
      <c r="AD401" t="e">
        <f t="shared" si="943"/>
        <v>#DIV/0!</v>
      </c>
      <c r="AE401" t="e">
        <f t="shared" si="943"/>
        <v>#DIV/0!</v>
      </c>
      <c r="AF401" t="e">
        <f t="shared" si="943"/>
        <v>#DIV/0!</v>
      </c>
      <c r="AG401" t="e">
        <f t="shared" si="943"/>
        <v>#DIV/0!</v>
      </c>
      <c r="AH401" t="e">
        <f t="shared" si="943"/>
        <v>#DIV/0!</v>
      </c>
      <c r="AI401" t="e">
        <f t="shared" si="943"/>
        <v>#DIV/0!</v>
      </c>
      <c r="AJ401" t="e">
        <f t="shared" si="943"/>
        <v>#DIV/0!</v>
      </c>
      <c r="AK401" t="e">
        <f t="shared" si="943"/>
        <v>#DIV/0!</v>
      </c>
      <c r="AL401" t="e">
        <f t="shared" si="943"/>
        <v>#DIV/0!</v>
      </c>
      <c r="AM401" t="e">
        <f t="shared" si="943"/>
        <v>#DIV/0!</v>
      </c>
      <c r="AN401" t="e">
        <f t="shared" si="943"/>
        <v>#DIV/0!</v>
      </c>
      <c r="AO401" t="e">
        <f t="shared" ref="AO401:BH401" si="947">AN401</f>
        <v>#DIV/0!</v>
      </c>
      <c r="AP401" t="e">
        <f t="shared" si="947"/>
        <v>#DIV/0!</v>
      </c>
      <c r="AQ401" t="e">
        <f t="shared" si="947"/>
        <v>#DIV/0!</v>
      </c>
      <c r="AR401" t="e">
        <f t="shared" si="947"/>
        <v>#DIV/0!</v>
      </c>
      <c r="AS401" t="e">
        <f t="shared" si="947"/>
        <v>#DIV/0!</v>
      </c>
      <c r="AT401" t="e">
        <f t="shared" si="947"/>
        <v>#DIV/0!</v>
      </c>
      <c r="AU401" t="e">
        <f t="shared" si="947"/>
        <v>#DIV/0!</v>
      </c>
      <c r="AV401" t="e">
        <f t="shared" si="947"/>
        <v>#DIV/0!</v>
      </c>
      <c r="AW401" t="e">
        <f t="shared" si="947"/>
        <v>#DIV/0!</v>
      </c>
      <c r="AX401" t="e">
        <f t="shared" si="947"/>
        <v>#DIV/0!</v>
      </c>
      <c r="AY401" t="e">
        <f t="shared" si="947"/>
        <v>#DIV/0!</v>
      </c>
      <c r="AZ401" t="e">
        <f t="shared" si="947"/>
        <v>#DIV/0!</v>
      </c>
      <c r="BA401" t="e">
        <f t="shared" si="947"/>
        <v>#DIV/0!</v>
      </c>
      <c r="BB401" t="e">
        <f t="shared" si="947"/>
        <v>#DIV/0!</v>
      </c>
      <c r="BC401" t="e">
        <f t="shared" si="947"/>
        <v>#DIV/0!</v>
      </c>
      <c r="BD401" t="e">
        <f t="shared" si="947"/>
        <v>#DIV/0!</v>
      </c>
      <c r="BE401" t="e">
        <f t="shared" si="947"/>
        <v>#DIV/0!</v>
      </c>
      <c r="BF401" t="e">
        <f t="shared" si="947"/>
        <v>#DIV/0!</v>
      </c>
      <c r="BG401" t="e">
        <f t="shared" si="947"/>
        <v>#DIV/0!</v>
      </c>
      <c r="BH401" t="e">
        <f t="shared" si="947"/>
        <v>#DIV/0!</v>
      </c>
      <c r="BK401">
        <f t="shared" si="945"/>
        <v>0</v>
      </c>
      <c r="BL401">
        <f t="shared" si="837"/>
        <v>0</v>
      </c>
      <c r="BM401">
        <f t="shared" si="838"/>
        <v>0</v>
      </c>
      <c r="BN401">
        <f t="shared" si="863"/>
        <v>7.1000000000000008E-2</v>
      </c>
      <c r="BO401">
        <f t="shared" si="864"/>
        <v>0.65</v>
      </c>
      <c r="BP401" t="str">
        <f t="shared" si="831"/>
        <v>-LV-Total</v>
      </c>
    </row>
    <row r="402" spans="1:68" hidden="1" x14ac:dyDescent="0.25">
      <c r="A402" t="str">
        <f t="shared" si="827"/>
        <v>freight-HT-BEV</v>
      </c>
      <c r="B402" s="1">
        <v>368</v>
      </c>
      <c r="C402" t="s">
        <v>11</v>
      </c>
      <c r="D402" t="s">
        <v>36</v>
      </c>
      <c r="E402" t="s">
        <v>39</v>
      </c>
      <c r="F402" t="s">
        <v>29</v>
      </c>
      <c r="G402">
        <v>0</v>
      </c>
      <c r="H402">
        <f>IF(G402=0,0.0000001,$G402)*((INDEX($N$7:$N$29,MATCH($A402,$H$7:$H$29,0))/($G402+0.00001))^((H$33-$G$33)/($Y$33-$G$33)))</f>
        <v>1.5254239308390186E-7</v>
      </c>
      <c r="I402">
        <f>IF(H402=0,0.0000001,$G402)*((INDEX($N$7:$N$29,MATCH($A402,$H$7:$H$29,0))/($G402+0.00001))^((I$33-$G$33)/($Y$33-$G$33)))</f>
        <v>0</v>
      </c>
      <c r="J402">
        <f>IF(I402=0,0.0000001,$G402)*((INDEX($N$7:$N$29,MATCH($A402,$H$7:$H$29,0))/($G402+0.00001))^((J$33-$G$33)/($Y$33-$G$33)))</f>
        <v>3.5495366597555701E-7</v>
      </c>
      <c r="K402">
        <f>IF(J402=0,0.0000001,$G402)*((INDEX($N$7:$N$29,MATCH($A402,$H$7:$H$29,0))/($G402+0.00001))^((K$33-$G$33)/($Y$33-$G$33)))</f>
        <v>0</v>
      </c>
      <c r="L402">
        <f t="shared" ref="L402:Y402" si="948">IF(K402=0,0.0000001,K402)*((INDEX($N$7:$N$29,MATCH($A402,$H$7:$H$28,0))/IF(K402=0,0.0000001,K402))^((L$33-$K$33)/($Y$33-$K$33)))</f>
        <v>2.3913602153749675E-7</v>
      </c>
      <c r="M402">
        <f t="shared" si="948"/>
        <v>1.2073768826254454E-6</v>
      </c>
      <c r="N402">
        <f t="shared" si="948"/>
        <v>9.6817616355708969E-6</v>
      </c>
      <c r="O402">
        <f t="shared" si="948"/>
        <v>8.5727240831951875E-5</v>
      </c>
      <c r="P402">
        <f t="shared" si="948"/>
        <v>6.0089888678811732E-4</v>
      </c>
      <c r="Q402">
        <f t="shared" si="948"/>
        <v>2.6988893747058782E-3</v>
      </c>
      <c r="R402">
        <f t="shared" si="948"/>
        <v>7.3469577033026109E-3</v>
      </c>
      <c r="S402">
        <f t="shared" si="948"/>
        <v>1.30207097313783E-2</v>
      </c>
      <c r="T402">
        <f t="shared" si="948"/>
        <v>1.7157745907394672E-2</v>
      </c>
      <c r="U402">
        <f t="shared" si="948"/>
        <v>1.9143002814013585E-2</v>
      </c>
      <c r="V402">
        <f t="shared" si="948"/>
        <v>1.9813185054264333E-2</v>
      </c>
      <c r="W402">
        <f t="shared" si="948"/>
        <v>1.9973204692495656E-2</v>
      </c>
      <c r="X402">
        <f t="shared" si="948"/>
        <v>1.9998084857895417E-2</v>
      </c>
      <c r="Y402">
        <f t="shared" si="948"/>
        <v>0.02</v>
      </c>
      <c r="Z402">
        <f t="shared" ref="Z402:AN402" si="949">IF(Y402=0,0.0000001,$Y402)*((INDEX($O$7:$O$29,MATCH($A402,$H$7:$H$28,0))/IF(Y402=0,0.0000001,$Y402))^((Z$33-$Y$33)/($AN$33-$Y$33)))</f>
        <v>2.2875332385968089E-2</v>
      </c>
      <c r="AA402">
        <f t="shared" si="949"/>
        <v>2.6164041588426029E-2</v>
      </c>
      <c r="AB402">
        <f t="shared" si="949"/>
        <v>2.9925557394776897E-2</v>
      </c>
      <c r="AC402">
        <f t="shared" si="949"/>
        <v>3.4227853612044334E-2</v>
      </c>
      <c r="AD402">
        <f t="shared" si="949"/>
        <v>3.9148676411688635E-2</v>
      </c>
      <c r="AE402">
        <f t="shared" si="949"/>
        <v>4.4776949269404308E-2</v>
      </c>
      <c r="AF402">
        <f t="shared" si="949"/>
        <v>5.1214379888362728E-2</v>
      </c>
      <c r="AG402">
        <f t="shared" si="949"/>
        <v>5.8577298144376837E-2</v>
      </c>
      <c r="AH402">
        <f t="shared" si="949"/>
        <v>6.6998758266228586E-2</v>
      </c>
      <c r="AI402">
        <f t="shared" si="949"/>
        <v>7.6630943239355306E-2</v>
      </c>
      <c r="AJ402">
        <f t="shared" si="949"/>
        <v>8.7647914882525324E-2</v>
      </c>
      <c r="AK402">
        <f t="shared" si="949"/>
        <v>0.10024875929374033</v>
      </c>
      <c r="AL402">
        <f t="shared" si="949"/>
        <v>0.11466118450626089</v>
      </c>
      <c r="AM402">
        <f t="shared" si="949"/>
        <v>0.13114563536747662</v>
      </c>
      <c r="AN402">
        <f t="shared" si="949"/>
        <v>0.15</v>
      </c>
      <c r="AO402">
        <f t="shared" ref="AO402:BH402" si="950">AN402</f>
        <v>0.15</v>
      </c>
      <c r="AP402">
        <f t="shared" si="950"/>
        <v>0.15</v>
      </c>
      <c r="AQ402">
        <f t="shared" si="950"/>
        <v>0.15</v>
      </c>
      <c r="AR402">
        <f t="shared" si="950"/>
        <v>0.15</v>
      </c>
      <c r="AS402">
        <f t="shared" si="950"/>
        <v>0.15</v>
      </c>
      <c r="AT402">
        <f t="shared" si="950"/>
        <v>0.15</v>
      </c>
      <c r="AU402">
        <f t="shared" si="950"/>
        <v>0.15</v>
      </c>
      <c r="AV402">
        <f t="shared" si="950"/>
        <v>0.15</v>
      </c>
      <c r="AW402">
        <f t="shared" si="950"/>
        <v>0.15</v>
      </c>
      <c r="AX402">
        <f t="shared" si="950"/>
        <v>0.15</v>
      </c>
      <c r="AY402">
        <f t="shared" si="950"/>
        <v>0.15</v>
      </c>
      <c r="AZ402">
        <f t="shared" si="950"/>
        <v>0.15</v>
      </c>
      <c r="BA402">
        <f t="shared" si="950"/>
        <v>0.15</v>
      </c>
      <c r="BB402">
        <f t="shared" si="950"/>
        <v>0.15</v>
      </c>
      <c r="BC402">
        <f t="shared" si="950"/>
        <v>0.15</v>
      </c>
      <c r="BD402">
        <f t="shared" si="950"/>
        <v>0.15</v>
      </c>
      <c r="BE402">
        <f t="shared" si="950"/>
        <v>0.15</v>
      </c>
      <c r="BF402">
        <f t="shared" si="950"/>
        <v>0.15</v>
      </c>
      <c r="BG402">
        <f t="shared" si="950"/>
        <v>0.15</v>
      </c>
      <c r="BH402">
        <f t="shared" si="950"/>
        <v>0.15</v>
      </c>
      <c r="BK402">
        <f t="shared" si="945"/>
        <v>0</v>
      </c>
      <c r="BL402">
        <f t="shared" si="837"/>
        <v>0</v>
      </c>
      <c r="BM402">
        <f t="shared" si="838"/>
        <v>0</v>
      </c>
      <c r="BN402">
        <f t="shared" si="863"/>
        <v>2.1000000000000001E-2</v>
      </c>
      <c r="BO402">
        <f t="shared" si="864"/>
        <v>0.4</v>
      </c>
      <c r="BP402" t="str">
        <f t="shared" si="831"/>
        <v>-HT-Total</v>
      </c>
    </row>
    <row r="403" spans="1:68" hidden="1" x14ac:dyDescent="0.25">
      <c r="A403" t="str">
        <f t="shared" si="827"/>
        <v>freight-HT-CNG</v>
      </c>
      <c r="B403" s="1">
        <v>369</v>
      </c>
      <c r="C403" t="s">
        <v>11</v>
      </c>
      <c r="D403" t="s">
        <v>36</v>
      </c>
      <c r="E403" t="s">
        <v>39</v>
      </c>
      <c r="F403" t="s">
        <v>45</v>
      </c>
      <c r="G403">
        <v>1.4295195516011869E-4</v>
      </c>
      <c r="H403">
        <v>0.03</v>
      </c>
      <c r="I403">
        <v>0.03</v>
      </c>
      <c r="J403">
        <v>0.03</v>
      </c>
      <c r="K403">
        <v>0.03</v>
      </c>
      <c r="L403">
        <v>0.03</v>
      </c>
      <c r="M403">
        <f t="shared" ref="M403:Y404" si="951">($K403*(($BL403/($K403))^((M$33-$K$33)/($BL$33-$K$33))))</f>
        <v>2.9909179309446931E-2</v>
      </c>
      <c r="N403">
        <f t="shared" si="951"/>
        <v>2.9863872121225033E-2</v>
      </c>
      <c r="O403">
        <f t="shared" si="951"/>
        <v>2.9818633565488282E-2</v>
      </c>
      <c r="P403">
        <f t="shared" si="951"/>
        <v>2.9773463538270428E-2</v>
      </c>
      <c r="Q403">
        <f t="shared" si="951"/>
        <v>2.9728361935762729E-2</v>
      </c>
      <c r="R403">
        <f t="shared" si="951"/>
        <v>2.9683328654313685E-2</v>
      </c>
      <c r="S403">
        <f t="shared" si="951"/>
        <v>2.9638363590428814E-2</v>
      </c>
      <c r="T403">
        <f t="shared" si="951"/>
        <v>2.9593466640770404E-2</v>
      </c>
      <c r="U403">
        <f t="shared" si="951"/>
        <v>2.9548637702157293E-2</v>
      </c>
      <c r="V403">
        <f t="shared" si="951"/>
        <v>2.9503876671564608E-2</v>
      </c>
      <c r="W403">
        <f t="shared" si="951"/>
        <v>2.9459183446123548E-2</v>
      </c>
      <c r="X403">
        <f t="shared" si="951"/>
        <v>2.9414557923121139E-2</v>
      </c>
      <c r="Y403">
        <f t="shared" si="951"/>
        <v>2.9369999999999997E-2</v>
      </c>
      <c r="Z403">
        <f t="shared" ref="Z403:AN404" si="952">($Y403*(($BM403/($Y403))^((Z$33-$Y$33)/($BM$33-$Y$33))))</f>
        <v>2.8386642602418417E-2</v>
      </c>
      <c r="AA403">
        <f t="shared" si="952"/>
        <v>2.7436209677815331E-2</v>
      </c>
      <c r="AB403">
        <f t="shared" si="952"/>
        <v>2.651759885901114E-2</v>
      </c>
      <c r="AC403">
        <f t="shared" si="952"/>
        <v>2.562974468794851E-2</v>
      </c>
      <c r="AD403">
        <f t="shared" si="952"/>
        <v>2.4771617379912372E-2</v>
      </c>
      <c r="AE403">
        <f t="shared" si="952"/>
        <v>2.3942221629125949E-2</v>
      </c>
      <c r="AF403">
        <f t="shared" si="952"/>
        <v>2.3140595454337432E-2</v>
      </c>
      <c r="AG403">
        <f t="shared" si="952"/>
        <v>2.236580908305839E-2</v>
      </c>
      <c r="AH403">
        <f t="shared" si="952"/>
        <v>2.1616963873159763E-2</v>
      </c>
      <c r="AI403">
        <f t="shared" si="952"/>
        <v>2.0893191270574624E-2</v>
      </c>
      <c r="AJ403">
        <f t="shared" si="952"/>
        <v>2.0193651801898888E-2</v>
      </c>
      <c r="AK403">
        <f t="shared" si="952"/>
        <v>1.9517534100721361E-2</v>
      </c>
      <c r="AL403">
        <f t="shared" si="952"/>
        <v>1.8864053966554013E-2</v>
      </c>
      <c r="AM403">
        <f t="shared" si="952"/>
        <v>1.8232453455270761E-2</v>
      </c>
      <c r="AN403">
        <f t="shared" si="952"/>
        <v>1.7621999999999999E-2</v>
      </c>
      <c r="AO403">
        <f t="shared" ref="AO403:BH403" si="953">AN403</f>
        <v>1.7621999999999999E-2</v>
      </c>
      <c r="AP403">
        <f t="shared" si="953"/>
        <v>1.7621999999999999E-2</v>
      </c>
      <c r="AQ403">
        <f t="shared" si="953"/>
        <v>1.7621999999999999E-2</v>
      </c>
      <c r="AR403">
        <f t="shared" si="953"/>
        <v>1.7621999999999999E-2</v>
      </c>
      <c r="AS403">
        <f t="shared" si="953"/>
        <v>1.7621999999999999E-2</v>
      </c>
      <c r="AT403">
        <f t="shared" si="953"/>
        <v>1.7621999999999999E-2</v>
      </c>
      <c r="AU403">
        <f t="shared" si="953"/>
        <v>1.7621999999999999E-2</v>
      </c>
      <c r="AV403">
        <f t="shared" si="953"/>
        <v>1.7621999999999999E-2</v>
      </c>
      <c r="AW403">
        <f t="shared" si="953"/>
        <v>1.7621999999999999E-2</v>
      </c>
      <c r="AX403">
        <f t="shared" si="953"/>
        <v>1.7621999999999999E-2</v>
      </c>
      <c r="AY403">
        <f t="shared" si="953"/>
        <v>1.7621999999999999E-2</v>
      </c>
      <c r="AZ403">
        <f t="shared" si="953"/>
        <v>1.7621999999999999E-2</v>
      </c>
      <c r="BA403">
        <f t="shared" si="953"/>
        <v>1.7621999999999999E-2</v>
      </c>
      <c r="BB403">
        <f t="shared" si="953"/>
        <v>1.7621999999999999E-2</v>
      </c>
      <c r="BC403">
        <f t="shared" si="953"/>
        <v>1.7621999999999999E-2</v>
      </c>
      <c r="BD403">
        <f t="shared" si="953"/>
        <v>1.7621999999999999E-2</v>
      </c>
      <c r="BE403">
        <f t="shared" si="953"/>
        <v>1.7621999999999999E-2</v>
      </c>
      <c r="BF403">
        <f t="shared" si="953"/>
        <v>1.7621999999999999E-2</v>
      </c>
      <c r="BG403">
        <f t="shared" si="953"/>
        <v>1.7621999999999999E-2</v>
      </c>
      <c r="BH403">
        <f t="shared" si="953"/>
        <v>1.7621999999999999E-2</v>
      </c>
      <c r="BK403">
        <f t="shared" si="945"/>
        <v>0.03</v>
      </c>
      <c r="BL403">
        <f t="shared" si="837"/>
        <v>2.9369999999999997E-2</v>
      </c>
      <c r="BM403">
        <f t="shared" si="838"/>
        <v>1.7621999999999999E-2</v>
      </c>
      <c r="BN403">
        <f t="shared" si="863"/>
        <v>2.1000000000000001E-2</v>
      </c>
      <c r="BO403">
        <f t="shared" si="864"/>
        <v>0.4</v>
      </c>
      <c r="BP403" t="str">
        <f t="shared" si="831"/>
        <v>-HT-Total</v>
      </c>
    </row>
    <row r="404" spans="1:68" hidden="1" x14ac:dyDescent="0.25">
      <c r="A404" t="str">
        <f t="shared" si="827"/>
        <v>freight-HT-D</v>
      </c>
      <c r="B404" s="1">
        <v>370</v>
      </c>
      <c r="C404" t="s">
        <v>11</v>
      </c>
      <c r="D404" t="s">
        <v>36</v>
      </c>
      <c r="E404" t="s">
        <v>39</v>
      </c>
      <c r="F404" t="s">
        <v>46</v>
      </c>
      <c r="G404">
        <v>0.88545260634691403</v>
      </c>
      <c r="H404">
        <v>0.88594462519753658</v>
      </c>
      <c r="I404">
        <v>0.88643670696936261</v>
      </c>
      <c r="J404">
        <v>0.88692885167446278</v>
      </c>
      <c r="K404">
        <v>0.88738667739459753</v>
      </c>
      <c r="L404">
        <v>0.88784452181022311</v>
      </c>
      <c r="M404">
        <f t="shared" si="951"/>
        <v>0.88470024170031181</v>
      </c>
      <c r="N404">
        <f t="shared" si="951"/>
        <v>0.8833600751930345</v>
      </c>
      <c r="O404">
        <f t="shared" si="951"/>
        <v>0.882021938804189</v>
      </c>
      <c r="P404">
        <f t="shared" si="951"/>
        <v>0.88068582945849982</v>
      </c>
      <c r="Q404">
        <f t="shared" si="951"/>
        <v>0.87935174408535055</v>
      </c>
      <c r="R404">
        <f t="shared" si="951"/>
        <v>0.87801967961877569</v>
      </c>
      <c r="S404">
        <f t="shared" si="951"/>
        <v>0.87668963299745462</v>
      </c>
      <c r="T404">
        <f t="shared" si="951"/>
        <v>0.87536160116470374</v>
      </c>
      <c r="U404">
        <f t="shared" si="951"/>
        <v>0.8740355810684699</v>
      </c>
      <c r="V404">
        <f t="shared" si="951"/>
        <v>0.87271156966132313</v>
      </c>
      <c r="W404">
        <f t="shared" si="951"/>
        <v>0.87138956390045019</v>
      </c>
      <c r="X404">
        <f t="shared" si="951"/>
        <v>0.87006956074764674</v>
      </c>
      <c r="Y404">
        <f t="shared" si="951"/>
        <v>0.86875155716931096</v>
      </c>
      <c r="Z404">
        <f t="shared" si="952"/>
        <v>0.83966428204493371</v>
      </c>
      <c r="AA404">
        <f t="shared" si="952"/>
        <v>0.81155089820993498</v>
      </c>
      <c r="AB404">
        <f t="shared" si="952"/>
        <v>0.78437879813268896</v>
      </c>
      <c r="AC404">
        <f t="shared" si="952"/>
        <v>0.75811646603701555</v>
      </c>
      <c r="AD404">
        <f t="shared" si="952"/>
        <v>0.73273344134835694</v>
      </c>
      <c r="AE404">
        <f t="shared" si="952"/>
        <v>0.70820028336383811</v>
      </c>
      <c r="AF404">
        <f t="shared" si="952"/>
        <v>0.68448853710523416</v>
      </c>
      <c r="AG404">
        <f t="shared" si="952"/>
        <v>0.66157070031523657</v>
      </c>
      <c r="AH404">
        <f t="shared" si="952"/>
        <v>0.63942019155874308</v>
      </c>
      <c r="AI404">
        <f t="shared" si="952"/>
        <v>0.61801131939216758</v>
      </c>
      <c r="AJ404">
        <f t="shared" si="952"/>
        <v>0.59731925256501617</v>
      </c>
      <c r="AK404">
        <f t="shared" si="952"/>
        <v>0.57731999121916278</v>
      </c>
      <c r="AL404">
        <f t="shared" si="952"/>
        <v>0.55799033905242479</v>
      </c>
      <c r="AM404">
        <f t="shared" si="952"/>
        <v>0.53930787641414579</v>
      </c>
      <c r="AN404">
        <f t="shared" si="952"/>
        <v>0.52125093430158653</v>
      </c>
      <c r="AO404">
        <f t="shared" ref="AO404:BH404" si="954">AN404</f>
        <v>0.52125093430158653</v>
      </c>
      <c r="AP404">
        <f t="shared" si="954"/>
        <v>0.52125093430158653</v>
      </c>
      <c r="AQ404">
        <f t="shared" si="954"/>
        <v>0.52125093430158653</v>
      </c>
      <c r="AR404">
        <f t="shared" si="954"/>
        <v>0.52125093430158653</v>
      </c>
      <c r="AS404">
        <f t="shared" si="954"/>
        <v>0.52125093430158653</v>
      </c>
      <c r="AT404">
        <f t="shared" si="954"/>
        <v>0.52125093430158653</v>
      </c>
      <c r="AU404">
        <f t="shared" si="954"/>
        <v>0.52125093430158653</v>
      </c>
      <c r="AV404">
        <f t="shared" si="954"/>
        <v>0.52125093430158653</v>
      </c>
      <c r="AW404">
        <f t="shared" si="954"/>
        <v>0.52125093430158653</v>
      </c>
      <c r="AX404">
        <f t="shared" si="954"/>
        <v>0.52125093430158653</v>
      </c>
      <c r="AY404">
        <f t="shared" si="954"/>
        <v>0.52125093430158653</v>
      </c>
      <c r="AZ404">
        <f t="shared" si="954"/>
        <v>0.52125093430158653</v>
      </c>
      <c r="BA404">
        <f t="shared" si="954"/>
        <v>0.52125093430158653</v>
      </c>
      <c r="BB404">
        <f t="shared" si="954"/>
        <v>0.52125093430158653</v>
      </c>
      <c r="BC404">
        <f t="shared" si="954"/>
        <v>0.52125093430158653</v>
      </c>
      <c r="BD404">
        <f t="shared" si="954"/>
        <v>0.52125093430158653</v>
      </c>
      <c r="BE404">
        <f t="shared" si="954"/>
        <v>0.52125093430158653</v>
      </c>
      <c r="BF404">
        <f t="shared" si="954"/>
        <v>0.52125093430158653</v>
      </c>
      <c r="BG404">
        <f t="shared" si="954"/>
        <v>0.52125093430158653</v>
      </c>
      <c r="BH404">
        <f t="shared" si="954"/>
        <v>0.52125093430158653</v>
      </c>
      <c r="BK404">
        <f t="shared" si="945"/>
        <v>0.88738667739459753</v>
      </c>
      <c r="BL404">
        <f t="shared" si="837"/>
        <v>0.86875155716931096</v>
      </c>
      <c r="BM404">
        <f t="shared" si="838"/>
        <v>0.52125093430158653</v>
      </c>
      <c r="BN404">
        <f t="shared" si="863"/>
        <v>2.1000000000000001E-2</v>
      </c>
      <c r="BO404">
        <f t="shared" si="864"/>
        <v>0.4</v>
      </c>
      <c r="BP404" t="str">
        <f t="shared" si="831"/>
        <v>-HT-Total</v>
      </c>
    </row>
    <row r="405" spans="1:68" hidden="1" x14ac:dyDescent="0.25">
      <c r="A405" t="str">
        <f t="shared" si="827"/>
        <v>freight-HT-FCEV</v>
      </c>
      <c r="B405" s="1">
        <v>371</v>
      </c>
      <c r="C405" t="s">
        <v>11</v>
      </c>
      <c r="D405" t="s">
        <v>36</v>
      </c>
      <c r="E405" t="s">
        <v>39</v>
      </c>
      <c r="F405" t="s">
        <v>30</v>
      </c>
      <c r="G405">
        <v>0</v>
      </c>
      <c r="H405">
        <f>IF(G405=0,0.0000001,$G405)*((INDEX($N$7:$N$29,MATCH($A405,$H$7:$H$29,0))/($G405+0.00001))^((H$33-$G$33)/($Y$33-$G$33)))</f>
        <v>1.2915496650148837E-7</v>
      </c>
      <c r="I405">
        <f>IF(H405=0,0.0000001,$G405)*((INDEX($N$7:$N$29,MATCH($A405,$H$7:$H$29,0))/($G405+0.00001))^((I$33-$G$33)/($Y$33-$G$33)))</f>
        <v>0</v>
      </c>
      <c r="J405">
        <f>IF(I405=0,0.0000001,$G405)*((INDEX($N$7:$N$29,MATCH($A405,$H$7:$H$29,0))/($G405+0.00001))^((J$33-$G$33)/($Y$33-$G$33)))</f>
        <v>2.1544346900318838E-7</v>
      </c>
      <c r="K405">
        <f>IF(J405=0,0.0000001,$G405)*((INDEX($N$7:$N$29,MATCH($A405,$H$7:$H$29,0))/($G405+0.00001))^((K$33-$G$33)/($Y$33-$G$33)))</f>
        <v>0</v>
      </c>
      <c r="L405">
        <f t="shared" ref="L405:Y405" si="955">IF(K405=0,0.0000001,K405)*((INDEX($N$7:$N$29,MATCH($A405,$H$7:$H$28,0))/IF(K405=0,0.0000001,K405))^((L$33-$K$33)/($Y$33-$K$33)))</f>
        <v>1.93069772888325E-7</v>
      </c>
      <c r="M405">
        <f t="shared" si="955"/>
        <v>6.5512855685955084E-7</v>
      </c>
      <c r="N405">
        <f t="shared" si="955"/>
        <v>3.1516811486658755E-6</v>
      </c>
      <c r="O405">
        <f t="shared" si="955"/>
        <v>1.6339715159504212E-5</v>
      </c>
      <c r="P405">
        <f t="shared" si="955"/>
        <v>7.1018492993558591E-5</v>
      </c>
      <c r="Q405">
        <f t="shared" si="955"/>
        <v>2.2061794245877724E-4</v>
      </c>
      <c r="R405">
        <f t="shared" si="955"/>
        <v>4.6969984294097572E-4</v>
      </c>
      <c r="S405">
        <f t="shared" si="955"/>
        <v>7.2335519763494136E-4</v>
      </c>
      <c r="T405">
        <f t="shared" si="955"/>
        <v>8.9077584299261604E-4</v>
      </c>
      <c r="U405">
        <f t="shared" si="955"/>
        <v>9.6749364962123467E-4</v>
      </c>
      <c r="V405">
        <f t="shared" si="955"/>
        <v>9.9294363861607998E-4</v>
      </c>
      <c r="W405">
        <f t="shared" si="955"/>
        <v>9.9898888648544725E-4</v>
      </c>
      <c r="X405">
        <f t="shared" si="955"/>
        <v>9.9992774367956699E-4</v>
      </c>
      <c r="Y405">
        <f t="shared" si="955"/>
        <v>1E-3</v>
      </c>
      <c r="Z405">
        <f t="shared" ref="Z405:AN405" si="956">IF(Y405=0,0.0000001,$Y405)*((INDEX($O$7:$O$29,MATCH($A405,$H$7:$H$28,0))/IF(Y405=0,0.0000001,$Y405))^((Z$33-$Y$33)/($AN$33-$Y$33)))</f>
        <v>1.2979700365523266E-3</v>
      </c>
      <c r="AA405">
        <f t="shared" si="956"/>
        <v>1.6847262157876481E-3</v>
      </c>
      <c r="AB405">
        <f t="shared" si="956"/>
        <v>2.1867241478865564E-3</v>
      </c>
      <c r="AC405">
        <f t="shared" si="956"/>
        <v>2.8383024221621685E-3</v>
      </c>
      <c r="AD405">
        <f t="shared" si="956"/>
        <v>3.6840314986403863E-3</v>
      </c>
      <c r="AE405">
        <f t="shared" si="956"/>
        <v>4.781762498950186E-3</v>
      </c>
      <c r="AF405">
        <f t="shared" si="956"/>
        <v>6.2065844455469164E-3</v>
      </c>
      <c r="AG405">
        <f t="shared" si="956"/>
        <v>8.0559606396516329E-3</v>
      </c>
      <c r="AH405">
        <f t="shared" si="956"/>
        <v>1.0456395525912732E-2</v>
      </c>
      <c r="AI405">
        <f t="shared" si="956"/>
        <v>1.3572088082974531E-2</v>
      </c>
      <c r="AJ405">
        <f t="shared" si="956"/>
        <v>1.7616163665149849E-2</v>
      </c>
      <c r="AK405">
        <f t="shared" si="956"/>
        <v>2.2865252596366323E-2</v>
      </c>
      <c r="AL405">
        <f t="shared" si="956"/>
        <v>2.9678412748283773E-2</v>
      </c>
      <c r="AM405">
        <f t="shared" si="956"/>
        <v>3.8521690479704919E-2</v>
      </c>
      <c r="AN405">
        <f t="shared" si="956"/>
        <v>0.05</v>
      </c>
      <c r="AO405">
        <f t="shared" ref="AO405:BH405" si="957">AN405</f>
        <v>0.05</v>
      </c>
      <c r="AP405">
        <f t="shared" si="957"/>
        <v>0.05</v>
      </c>
      <c r="AQ405">
        <f t="shared" si="957"/>
        <v>0.05</v>
      </c>
      <c r="AR405">
        <f t="shared" si="957"/>
        <v>0.05</v>
      </c>
      <c r="AS405">
        <f t="shared" si="957"/>
        <v>0.05</v>
      </c>
      <c r="AT405">
        <f t="shared" si="957"/>
        <v>0.05</v>
      </c>
      <c r="AU405">
        <f t="shared" si="957"/>
        <v>0.05</v>
      </c>
      <c r="AV405">
        <f t="shared" si="957"/>
        <v>0.05</v>
      </c>
      <c r="AW405">
        <f t="shared" si="957"/>
        <v>0.05</v>
      </c>
      <c r="AX405">
        <f t="shared" si="957"/>
        <v>0.05</v>
      </c>
      <c r="AY405">
        <f t="shared" si="957"/>
        <v>0.05</v>
      </c>
      <c r="AZ405">
        <f t="shared" si="957"/>
        <v>0.05</v>
      </c>
      <c r="BA405">
        <f t="shared" si="957"/>
        <v>0.05</v>
      </c>
      <c r="BB405">
        <f t="shared" si="957"/>
        <v>0.05</v>
      </c>
      <c r="BC405">
        <f t="shared" si="957"/>
        <v>0.05</v>
      </c>
      <c r="BD405">
        <f t="shared" si="957"/>
        <v>0.05</v>
      </c>
      <c r="BE405">
        <f t="shared" si="957"/>
        <v>0.05</v>
      </c>
      <c r="BF405">
        <f t="shared" si="957"/>
        <v>0.05</v>
      </c>
      <c r="BG405">
        <f t="shared" si="957"/>
        <v>0.05</v>
      </c>
      <c r="BH405">
        <f t="shared" si="957"/>
        <v>0.05</v>
      </c>
      <c r="BK405">
        <f>G405</f>
        <v>0</v>
      </c>
      <c r="BL405">
        <f t="shared" si="837"/>
        <v>0</v>
      </c>
      <c r="BM405">
        <f t="shared" si="838"/>
        <v>0</v>
      </c>
      <c r="BN405">
        <f t="shared" si="863"/>
        <v>2.1000000000000001E-2</v>
      </c>
      <c r="BO405">
        <f t="shared" si="864"/>
        <v>0.4</v>
      </c>
      <c r="BP405" t="str">
        <f t="shared" si="831"/>
        <v>-HT-Total</v>
      </c>
    </row>
    <row r="406" spans="1:68" hidden="1" x14ac:dyDescent="0.25">
      <c r="A406" t="str">
        <f t="shared" si="827"/>
        <v>freight-HT-G</v>
      </c>
      <c r="B406" s="1">
        <v>372</v>
      </c>
      <c r="C406" t="s">
        <v>11</v>
      </c>
      <c r="D406" t="s">
        <v>36</v>
      </c>
      <c r="E406" t="s">
        <v>39</v>
      </c>
      <c r="F406" t="s">
        <v>47</v>
      </c>
      <c r="G406">
        <v>0.1144044416979258</v>
      </c>
      <c r="H406">
        <v>0.113933593128783</v>
      </c>
      <c r="I406">
        <v>0.11346268434577129</v>
      </c>
      <c r="J406">
        <v>0.1129917153373392</v>
      </c>
      <c r="K406">
        <v>0.1125365358157325</v>
      </c>
      <c r="L406">
        <v>0.11208133770669371</v>
      </c>
      <c r="M406">
        <f t="shared" ref="M406:Y406" si="958">($K406*(($BL406/($K406))^((M$33-$K$33)/($BL$33-$K$33))))</f>
        <v>0.11219584761922467</v>
      </c>
      <c r="N406">
        <f t="shared" si="958"/>
        <v>0.11202589048555656</v>
      </c>
      <c r="O406">
        <f t="shared" si="958"/>
        <v>0.11185619080729252</v>
      </c>
      <c r="P406">
        <f t="shared" si="958"/>
        <v>0.11168674819443253</v>
      </c>
      <c r="Q406">
        <f t="shared" si="958"/>
        <v>0.11151756225756738</v>
      </c>
      <c r="R406">
        <f t="shared" si="958"/>
        <v>0.1113486326078777</v>
      </c>
      <c r="S406">
        <f t="shared" si="958"/>
        <v>0.11117995885713315</v>
      </c>
      <c r="T406">
        <f t="shared" si="958"/>
        <v>0.11101154061769146</v>
      </c>
      <c r="U406">
        <f t="shared" si="958"/>
        <v>0.11084337750249761</v>
      </c>
      <c r="V406">
        <f t="shared" si="958"/>
        <v>0.11067546912508283</v>
      </c>
      <c r="W406">
        <f t="shared" si="958"/>
        <v>0.11050781509956389</v>
      </c>
      <c r="X406">
        <f t="shared" si="958"/>
        <v>0.11034041504064201</v>
      </c>
      <c r="Y406">
        <f t="shared" si="958"/>
        <v>0.11017326856360211</v>
      </c>
      <c r="Z406">
        <f t="shared" ref="Z406:AN406" si="959">($Y406*(($BM406/($Y406))^((Z$33-$Y$33)/($BM$33-$Y$33))))</f>
        <v>0.10648448073051528</v>
      </c>
      <c r="AA406">
        <f t="shared" si="959"/>
        <v>0.10291919976851373</v>
      </c>
      <c r="AB406">
        <f t="shared" si="959"/>
        <v>9.9473290458144487E-2</v>
      </c>
      <c r="AC406">
        <f t="shared" si="959"/>
        <v>9.614275603411325E-2</v>
      </c>
      <c r="AD406">
        <f t="shared" si="959"/>
        <v>9.2923733549604356E-2</v>
      </c>
      <c r="AE406">
        <f t="shared" si="959"/>
        <v>8.9812489395811254E-2</v>
      </c>
      <c r="AF406">
        <f t="shared" si="959"/>
        <v>8.6805414971480713E-2</v>
      </c>
      <c r="AG406">
        <f t="shared" si="959"/>
        <v>8.3899022497447864E-2</v>
      </c>
      <c r="AH406">
        <f t="shared" si="959"/>
        <v>8.1089940971307978E-2</v>
      </c>
      <c r="AI406">
        <f t="shared" si="959"/>
        <v>7.8374912257532375E-2</v>
      </c>
      <c r="AJ406">
        <f t="shared" si="959"/>
        <v>7.5750787308494189E-2</v>
      </c>
      <c r="AK406">
        <f t="shared" si="959"/>
        <v>7.3214522512020333E-2</v>
      </c>
      <c r="AL406">
        <f t="shared" si="959"/>
        <v>7.0763176161233884E-2</v>
      </c>
      <c r="AM406">
        <f t="shared" si="959"/>
        <v>6.839390504259181E-2</v>
      </c>
      <c r="AN406">
        <f t="shared" si="959"/>
        <v>6.6103961138161263E-2</v>
      </c>
      <c r="AO406">
        <f t="shared" ref="AO406:BH406" si="960">AN406</f>
        <v>6.6103961138161263E-2</v>
      </c>
      <c r="AP406">
        <f t="shared" si="960"/>
        <v>6.6103961138161263E-2</v>
      </c>
      <c r="AQ406">
        <f t="shared" si="960"/>
        <v>6.6103961138161263E-2</v>
      </c>
      <c r="AR406">
        <f t="shared" si="960"/>
        <v>6.6103961138161263E-2</v>
      </c>
      <c r="AS406">
        <f t="shared" si="960"/>
        <v>6.6103961138161263E-2</v>
      </c>
      <c r="AT406">
        <f t="shared" si="960"/>
        <v>6.6103961138161263E-2</v>
      </c>
      <c r="AU406">
        <f t="shared" si="960"/>
        <v>6.6103961138161263E-2</v>
      </c>
      <c r="AV406">
        <f t="shared" si="960"/>
        <v>6.6103961138161263E-2</v>
      </c>
      <c r="AW406">
        <f t="shared" si="960"/>
        <v>6.6103961138161263E-2</v>
      </c>
      <c r="AX406">
        <f t="shared" si="960"/>
        <v>6.6103961138161263E-2</v>
      </c>
      <c r="AY406">
        <f t="shared" si="960"/>
        <v>6.6103961138161263E-2</v>
      </c>
      <c r="AZ406">
        <f t="shared" si="960"/>
        <v>6.6103961138161263E-2</v>
      </c>
      <c r="BA406">
        <f t="shared" si="960"/>
        <v>6.6103961138161263E-2</v>
      </c>
      <c r="BB406">
        <f t="shared" si="960"/>
        <v>6.6103961138161263E-2</v>
      </c>
      <c r="BC406">
        <f t="shared" si="960"/>
        <v>6.6103961138161263E-2</v>
      </c>
      <c r="BD406">
        <f t="shared" si="960"/>
        <v>6.6103961138161263E-2</v>
      </c>
      <c r="BE406">
        <f t="shared" si="960"/>
        <v>6.6103961138161263E-2</v>
      </c>
      <c r="BF406">
        <f t="shared" si="960"/>
        <v>6.6103961138161263E-2</v>
      </c>
      <c r="BG406">
        <f t="shared" si="960"/>
        <v>6.6103961138161263E-2</v>
      </c>
      <c r="BH406">
        <f t="shared" si="960"/>
        <v>6.6103961138161263E-2</v>
      </c>
      <c r="BK406">
        <f t="shared" ref="BK406:BK411" si="961">K406</f>
        <v>0.1125365358157325</v>
      </c>
      <c r="BL406">
        <f t="shared" si="837"/>
        <v>0.11017326856360211</v>
      </c>
      <c r="BM406">
        <f t="shared" si="838"/>
        <v>6.6103961138161263E-2</v>
      </c>
      <c r="BN406">
        <f t="shared" si="863"/>
        <v>2.1000000000000001E-2</v>
      </c>
      <c r="BO406">
        <f t="shared" si="864"/>
        <v>0.4</v>
      </c>
      <c r="BP406" t="str">
        <f t="shared" si="831"/>
        <v>-HT-Total</v>
      </c>
    </row>
    <row r="407" spans="1:68" hidden="1" x14ac:dyDescent="0.25">
      <c r="A407" t="str">
        <f t="shared" si="827"/>
        <v>freight-HT-LPG</v>
      </c>
      <c r="B407" s="1">
        <v>373</v>
      </c>
      <c r="C407" t="s">
        <v>11</v>
      </c>
      <c r="D407" t="s">
        <v>36</v>
      </c>
      <c r="E407" t="s">
        <v>39</v>
      </c>
      <c r="F407" t="s">
        <v>48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f t="shared" ref="AO407:BH407" si="962">AN407</f>
        <v>0</v>
      </c>
      <c r="AP407">
        <f t="shared" si="962"/>
        <v>0</v>
      </c>
      <c r="AQ407">
        <f t="shared" si="962"/>
        <v>0</v>
      </c>
      <c r="AR407">
        <f t="shared" si="962"/>
        <v>0</v>
      </c>
      <c r="AS407">
        <f t="shared" si="962"/>
        <v>0</v>
      </c>
      <c r="AT407">
        <f t="shared" si="962"/>
        <v>0</v>
      </c>
      <c r="AU407">
        <f t="shared" si="962"/>
        <v>0</v>
      </c>
      <c r="AV407">
        <f t="shared" si="962"/>
        <v>0</v>
      </c>
      <c r="AW407">
        <f t="shared" si="962"/>
        <v>0</v>
      </c>
      <c r="AX407">
        <f t="shared" si="962"/>
        <v>0</v>
      </c>
      <c r="AY407">
        <f t="shared" si="962"/>
        <v>0</v>
      </c>
      <c r="AZ407">
        <f t="shared" si="962"/>
        <v>0</v>
      </c>
      <c r="BA407">
        <f t="shared" si="962"/>
        <v>0</v>
      </c>
      <c r="BB407">
        <f t="shared" si="962"/>
        <v>0</v>
      </c>
      <c r="BC407">
        <f t="shared" si="962"/>
        <v>0</v>
      </c>
      <c r="BD407">
        <f t="shared" si="962"/>
        <v>0</v>
      </c>
      <c r="BE407">
        <f t="shared" si="962"/>
        <v>0</v>
      </c>
      <c r="BF407">
        <f t="shared" si="962"/>
        <v>0</v>
      </c>
      <c r="BG407">
        <f t="shared" si="962"/>
        <v>0</v>
      </c>
      <c r="BH407">
        <f t="shared" si="962"/>
        <v>0</v>
      </c>
      <c r="BK407">
        <f t="shared" si="961"/>
        <v>0</v>
      </c>
      <c r="BL407">
        <f t="shared" si="837"/>
        <v>0</v>
      </c>
      <c r="BM407">
        <f t="shared" si="838"/>
        <v>0</v>
      </c>
      <c r="BN407">
        <f t="shared" si="863"/>
        <v>2.1000000000000001E-2</v>
      </c>
      <c r="BO407">
        <f t="shared" si="864"/>
        <v>0.4</v>
      </c>
      <c r="BP407" t="str">
        <f t="shared" si="831"/>
        <v>-HT-Total</v>
      </c>
    </row>
    <row r="408" spans="1:68" hidden="1" x14ac:dyDescent="0.25">
      <c r="A408" t="str">
        <f t="shared" si="827"/>
        <v>freight-HT-PHEVD</v>
      </c>
      <c r="B408" s="1">
        <v>374</v>
      </c>
      <c r="C408" t="s">
        <v>11</v>
      </c>
      <c r="D408" t="s">
        <v>36</v>
      </c>
      <c r="E408" t="s">
        <v>39</v>
      </c>
      <c r="F408" t="s">
        <v>37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f t="shared" ref="AO408:BH408" si="963">AN408</f>
        <v>0</v>
      </c>
      <c r="AP408">
        <f t="shared" si="963"/>
        <v>0</v>
      </c>
      <c r="AQ408">
        <f t="shared" si="963"/>
        <v>0</v>
      </c>
      <c r="AR408">
        <f t="shared" si="963"/>
        <v>0</v>
      </c>
      <c r="AS408">
        <f t="shared" si="963"/>
        <v>0</v>
      </c>
      <c r="AT408">
        <f t="shared" si="963"/>
        <v>0</v>
      </c>
      <c r="AU408">
        <f t="shared" si="963"/>
        <v>0</v>
      </c>
      <c r="AV408">
        <f t="shared" si="963"/>
        <v>0</v>
      </c>
      <c r="AW408">
        <f t="shared" si="963"/>
        <v>0</v>
      </c>
      <c r="AX408">
        <f t="shared" si="963"/>
        <v>0</v>
      </c>
      <c r="AY408">
        <f t="shared" si="963"/>
        <v>0</v>
      </c>
      <c r="AZ408">
        <f t="shared" si="963"/>
        <v>0</v>
      </c>
      <c r="BA408">
        <f t="shared" si="963"/>
        <v>0</v>
      </c>
      <c r="BB408">
        <f t="shared" si="963"/>
        <v>0</v>
      </c>
      <c r="BC408">
        <f t="shared" si="963"/>
        <v>0</v>
      </c>
      <c r="BD408">
        <f t="shared" si="963"/>
        <v>0</v>
      </c>
      <c r="BE408">
        <f t="shared" si="963"/>
        <v>0</v>
      </c>
      <c r="BF408">
        <f t="shared" si="963"/>
        <v>0</v>
      </c>
      <c r="BG408">
        <f t="shared" si="963"/>
        <v>0</v>
      </c>
      <c r="BH408">
        <f t="shared" si="963"/>
        <v>0</v>
      </c>
      <c r="BK408">
        <f t="shared" si="961"/>
        <v>0</v>
      </c>
      <c r="BL408">
        <f t="shared" si="837"/>
        <v>0</v>
      </c>
      <c r="BM408">
        <f t="shared" si="838"/>
        <v>0</v>
      </c>
      <c r="BN408">
        <f t="shared" si="863"/>
        <v>2.1000000000000001E-2</v>
      </c>
      <c r="BO408">
        <f t="shared" si="864"/>
        <v>0.4</v>
      </c>
      <c r="BP408" t="str">
        <f t="shared" si="831"/>
        <v>-HT-Total</v>
      </c>
    </row>
    <row r="409" spans="1:68" hidden="1" x14ac:dyDescent="0.25">
      <c r="A409" t="str">
        <f t="shared" si="827"/>
        <v>freight-LT-BEV</v>
      </c>
      <c r="B409" s="1">
        <v>375</v>
      </c>
      <c r="C409" t="s">
        <v>11</v>
      </c>
      <c r="D409" t="s">
        <v>36</v>
      </c>
      <c r="E409" t="s">
        <v>33</v>
      </c>
      <c r="F409" t="s">
        <v>29</v>
      </c>
      <c r="G409">
        <v>5.707662102989085E-4</v>
      </c>
      <c r="H409">
        <f>IF(G409=0,0.0000001,$G409)*((INDEX($N$7:$N$29,MATCH($A409,$H$7:$H$29,0))/($G409+0.00001))^((H$33-$G$33)/($Y$33-$G$33)))</f>
        <v>7.1061043933322169E-4</v>
      </c>
      <c r="I409">
        <f>IF(H409=0,0.0000001,$G409)*((INDEX($N$7:$N$29,MATCH($A409,$H$7:$H$29,0))/($G409+0.00001))^((I$33-$G$33)/($Y$33-$G$33)))</f>
        <v>8.8471809889535094E-4</v>
      </c>
      <c r="J409">
        <f>IF(I409=0,0.0000001,$G409)*((INDEX($N$7:$N$29,MATCH($A409,$H$7:$H$29,0))/($G409+0.00001))^((J$33-$G$33)/($Y$33-$G$33)))</f>
        <v>1.1014841201143198E-3</v>
      </c>
      <c r="K409">
        <f>IF(J409=0,0.0000001,$G409)*((INDEX($N$7:$N$29,MATCH($A409,$H$7:$H$29,0))/($G409+0.00001))^((K$33-$G$33)/($Y$33-$G$33)))</f>
        <v>1.3713602879593953E-3</v>
      </c>
      <c r="L409">
        <f t="shared" ref="L409:Y409" si="964">IF(K409=0,0.0000001,K409)*((INDEX($N$7:$N$29,MATCH($A409,$H$7:$H$28,0))/IF(K409=0,0.0000001,K409))^((L$33-$K$33)/($Y$33-$K$33)))</f>
        <v>1.7094786822090477E-3</v>
      </c>
      <c r="M409">
        <f t="shared" si="964"/>
        <v>2.5740369101072539E-3</v>
      </c>
      <c r="N409">
        <f t="shared" si="964"/>
        <v>4.356642000135527E-3</v>
      </c>
      <c r="O409">
        <f t="shared" si="964"/>
        <v>7.5608687131262136E-3</v>
      </c>
      <c r="P409">
        <f t="shared" si="964"/>
        <v>1.23691368985637E-2</v>
      </c>
      <c r="Q409">
        <f t="shared" si="964"/>
        <v>1.808197677139339E-2</v>
      </c>
      <c r="R409">
        <f t="shared" si="964"/>
        <v>2.3290755744324865E-2</v>
      </c>
      <c r="S409">
        <f t="shared" si="964"/>
        <v>2.6915664657152071E-2</v>
      </c>
      <c r="T409">
        <f t="shared" si="964"/>
        <v>2.8859849351254137E-2</v>
      </c>
      <c r="U409">
        <f t="shared" si="964"/>
        <v>2.9669722522741405E-2</v>
      </c>
      <c r="V409">
        <f t="shared" si="964"/>
        <v>2.9928918132597196E-2</v>
      </c>
      <c r="W409">
        <f t="shared" si="964"/>
        <v>2.9989835120870046E-2</v>
      </c>
      <c r="X409">
        <f t="shared" si="964"/>
        <v>2.9999273822960561E-2</v>
      </c>
      <c r="Y409">
        <f t="shared" si="964"/>
        <v>0.03</v>
      </c>
      <c r="Z409">
        <f t="shared" ref="Z409:AN409" si="965">IF(Y409=0,0.0000001,$Y409)*((INDEX($O$7:$O$29,MATCH($A409,$H$7:$H$28,0))/IF(Y409=0,0.0000001,$Y409))^((Z$33-$Y$33)/($AN$33-$Y$33)))</f>
        <v>3.4044621026320339E-2</v>
      </c>
      <c r="AA409">
        <f t="shared" si="965"/>
        <v>3.8634540694192442E-2</v>
      </c>
      <c r="AB409">
        <f t="shared" si="965"/>
        <v>4.3843276548657759E-2</v>
      </c>
      <c r="AC409">
        <f t="shared" si="965"/>
        <v>4.9754257821707046E-2</v>
      </c>
      <c r="AD409">
        <f t="shared" si="965"/>
        <v>5.6462161732861706E-2</v>
      </c>
      <c r="AE409">
        <f t="shared" si="965"/>
        <v>6.4074429950736117E-2</v>
      </c>
      <c r="AF409">
        <f t="shared" si="965"/>
        <v>7.2712989505010692E-2</v>
      </c>
      <c r="AG409">
        <f t="shared" si="965"/>
        <v>8.2516205712963225E-2</v>
      </c>
      <c r="AH409">
        <f t="shared" si="965"/>
        <v>9.3641098400924092E-2</v>
      </c>
      <c r="AI409">
        <f t="shared" si="965"/>
        <v>0.1062658569182611</v>
      </c>
      <c r="AJ409">
        <f t="shared" si="965"/>
        <v>0.12059269422731268</v>
      </c>
      <c r="AK409">
        <f t="shared" si="965"/>
        <v>0.13685108578372635</v>
      </c>
      <c r="AL409">
        <f t="shared" si="965"/>
        <v>0.15530144508491395</v>
      </c>
      <c r="AM409">
        <f t="shared" si="965"/>
        <v>0.17623929475852648</v>
      </c>
      <c r="AN409">
        <f t="shared" si="965"/>
        <v>0.2</v>
      </c>
      <c r="AO409">
        <f t="shared" ref="AO409:BH409" si="966">AN409</f>
        <v>0.2</v>
      </c>
      <c r="AP409">
        <f t="shared" si="966"/>
        <v>0.2</v>
      </c>
      <c r="AQ409">
        <f t="shared" si="966"/>
        <v>0.2</v>
      </c>
      <c r="AR409">
        <f t="shared" si="966"/>
        <v>0.2</v>
      </c>
      <c r="AS409">
        <f t="shared" si="966"/>
        <v>0.2</v>
      </c>
      <c r="AT409">
        <f t="shared" si="966"/>
        <v>0.2</v>
      </c>
      <c r="AU409">
        <f t="shared" si="966"/>
        <v>0.2</v>
      </c>
      <c r="AV409">
        <f t="shared" si="966"/>
        <v>0.2</v>
      </c>
      <c r="AW409">
        <f t="shared" si="966"/>
        <v>0.2</v>
      </c>
      <c r="AX409">
        <f t="shared" si="966"/>
        <v>0.2</v>
      </c>
      <c r="AY409">
        <f t="shared" si="966"/>
        <v>0.2</v>
      </c>
      <c r="AZ409">
        <f t="shared" si="966"/>
        <v>0.2</v>
      </c>
      <c r="BA409">
        <f t="shared" si="966"/>
        <v>0.2</v>
      </c>
      <c r="BB409">
        <f t="shared" si="966"/>
        <v>0.2</v>
      </c>
      <c r="BC409">
        <f t="shared" si="966"/>
        <v>0.2</v>
      </c>
      <c r="BD409">
        <f t="shared" si="966"/>
        <v>0.2</v>
      </c>
      <c r="BE409">
        <f t="shared" si="966"/>
        <v>0.2</v>
      </c>
      <c r="BF409">
        <f t="shared" si="966"/>
        <v>0.2</v>
      </c>
      <c r="BG409">
        <f t="shared" si="966"/>
        <v>0.2</v>
      </c>
      <c r="BH409">
        <f t="shared" si="966"/>
        <v>0.2</v>
      </c>
      <c r="BK409">
        <f t="shared" si="961"/>
        <v>1.3713602879593953E-3</v>
      </c>
      <c r="BL409">
        <f t="shared" si="837"/>
        <v>1.3151345161530601E-3</v>
      </c>
      <c r="BM409">
        <f t="shared" si="838"/>
        <v>5.7865918710734636E-4</v>
      </c>
      <c r="BN409">
        <f t="shared" si="863"/>
        <v>4.1000000000000002E-2</v>
      </c>
      <c r="BO409">
        <f t="shared" si="864"/>
        <v>0.56000000000000005</v>
      </c>
      <c r="BP409" t="str">
        <f t="shared" si="831"/>
        <v>-LT-Total</v>
      </c>
    </row>
    <row r="410" spans="1:68" hidden="1" x14ac:dyDescent="0.25">
      <c r="A410" t="str">
        <f t="shared" si="827"/>
        <v>freight-LT-CNG</v>
      </c>
      <c r="B410" s="1">
        <v>376</v>
      </c>
      <c r="C410" t="s">
        <v>11</v>
      </c>
      <c r="D410" t="s">
        <v>36</v>
      </c>
      <c r="E410" t="s">
        <v>33</v>
      </c>
      <c r="F410" t="s">
        <v>45</v>
      </c>
      <c r="G410">
        <v>3.373397488527522E-3</v>
      </c>
      <c r="H410">
        <v>0.03</v>
      </c>
      <c r="I410">
        <v>0.03</v>
      </c>
      <c r="J410">
        <v>0.03</v>
      </c>
      <c r="K410">
        <v>0.03</v>
      </c>
      <c r="L410">
        <v>0.03</v>
      </c>
      <c r="M410">
        <f t="shared" ref="M410:Y411" si="967">($K410*(($BL410/($K410))^((M$33-$K$33)/($BL$33-$K$33))))</f>
        <v>2.982111742822369E-2</v>
      </c>
      <c r="N410">
        <f t="shared" si="967"/>
        <v>2.9732076527912179E-2</v>
      </c>
      <c r="O410">
        <f t="shared" si="967"/>
        <v>2.9643301488930227E-2</v>
      </c>
      <c r="P410">
        <f t="shared" si="967"/>
        <v>2.9554791517460082E-2</v>
      </c>
      <c r="Q410">
        <f t="shared" si="967"/>
        <v>2.9466545822054217E-2</v>
      </c>
      <c r="R410">
        <f t="shared" si="967"/>
        <v>2.9378563613628218E-2</v>
      </c>
      <c r="S410">
        <f t="shared" si="967"/>
        <v>2.9290844105453764E-2</v>
      </c>
      <c r="T410">
        <f t="shared" si="967"/>
        <v>2.9203386513151561E-2</v>
      </c>
      <c r="U410">
        <f t="shared" si="967"/>
        <v>2.9116190054684347E-2</v>
      </c>
      <c r="V410">
        <f t="shared" si="967"/>
        <v>2.902925395034989E-2</v>
      </c>
      <c r="W410">
        <f t="shared" si="967"/>
        <v>2.8942577422774025E-2</v>
      </c>
      <c r="X410">
        <f t="shared" si="967"/>
        <v>2.8856159696903687E-2</v>
      </c>
      <c r="Y410">
        <f t="shared" si="967"/>
        <v>2.8769999999999997E-2</v>
      </c>
      <c r="Z410">
        <f t="shared" ref="Z410:AN411" si="968">($Y410*(($BM410/($Y410))^((Z$33-$Y$33)/($BM$33-$Y$33))))</f>
        <v>2.7237675423358518E-2</v>
      </c>
      <c r="AA410">
        <f t="shared" si="968"/>
        <v>2.578696428460996E-2</v>
      </c>
      <c r="AB410">
        <f t="shared" si="968"/>
        <v>2.4413519754534051E-2</v>
      </c>
      <c r="AC410">
        <f t="shared" si="968"/>
        <v>2.3113226521228707E-2</v>
      </c>
      <c r="AD410">
        <f t="shared" si="968"/>
        <v>2.1882188459221047E-2</v>
      </c>
      <c r="AE410">
        <f t="shared" si="968"/>
        <v>2.0716716955336268E-2</v>
      </c>
      <c r="AF410">
        <f t="shared" si="968"/>
        <v>1.9613319856344714E-2</v>
      </c>
      <c r="AG410">
        <f t="shared" si="968"/>
        <v>1.8568691005270425E-2</v>
      </c>
      <c r="AH410">
        <f t="shared" si="968"/>
        <v>1.7579700335008434E-2</v>
      </c>
      <c r="AI410">
        <f t="shared" si="968"/>
        <v>1.6643384489567838E-2</v>
      </c>
      <c r="AJ410">
        <f t="shared" si="968"/>
        <v>1.5756937944838661E-2</v>
      </c>
      <c r="AK410">
        <f t="shared" si="968"/>
        <v>1.4917704602277277E-2</v>
      </c>
      <c r="AL410">
        <f t="shared" si="968"/>
        <v>1.4123169830322212E-2</v>
      </c>
      <c r="AM410">
        <f t="shared" si="968"/>
        <v>1.3370952929693635E-2</v>
      </c>
      <c r="AN410">
        <f t="shared" si="968"/>
        <v>1.2658799999999998E-2</v>
      </c>
      <c r="AO410">
        <f t="shared" ref="AO410:BH410" si="969">AN410</f>
        <v>1.2658799999999998E-2</v>
      </c>
      <c r="AP410">
        <f t="shared" si="969"/>
        <v>1.2658799999999998E-2</v>
      </c>
      <c r="AQ410">
        <f t="shared" si="969"/>
        <v>1.2658799999999998E-2</v>
      </c>
      <c r="AR410">
        <f t="shared" si="969"/>
        <v>1.2658799999999998E-2</v>
      </c>
      <c r="AS410">
        <f t="shared" si="969"/>
        <v>1.2658799999999998E-2</v>
      </c>
      <c r="AT410">
        <f t="shared" si="969"/>
        <v>1.2658799999999998E-2</v>
      </c>
      <c r="AU410">
        <f t="shared" si="969"/>
        <v>1.2658799999999998E-2</v>
      </c>
      <c r="AV410">
        <f t="shared" si="969"/>
        <v>1.2658799999999998E-2</v>
      </c>
      <c r="AW410">
        <f t="shared" si="969"/>
        <v>1.2658799999999998E-2</v>
      </c>
      <c r="AX410">
        <f t="shared" si="969"/>
        <v>1.2658799999999998E-2</v>
      </c>
      <c r="AY410">
        <f t="shared" si="969"/>
        <v>1.2658799999999998E-2</v>
      </c>
      <c r="AZ410">
        <f t="shared" si="969"/>
        <v>1.2658799999999998E-2</v>
      </c>
      <c r="BA410">
        <f t="shared" si="969"/>
        <v>1.2658799999999998E-2</v>
      </c>
      <c r="BB410">
        <f t="shared" si="969"/>
        <v>1.2658799999999998E-2</v>
      </c>
      <c r="BC410">
        <f t="shared" si="969"/>
        <v>1.2658799999999998E-2</v>
      </c>
      <c r="BD410">
        <f t="shared" si="969"/>
        <v>1.2658799999999998E-2</v>
      </c>
      <c r="BE410">
        <f t="shared" si="969"/>
        <v>1.2658799999999998E-2</v>
      </c>
      <c r="BF410">
        <f t="shared" si="969"/>
        <v>1.2658799999999998E-2</v>
      </c>
      <c r="BG410">
        <f t="shared" si="969"/>
        <v>1.2658799999999998E-2</v>
      </c>
      <c r="BH410">
        <f t="shared" si="969"/>
        <v>1.2658799999999998E-2</v>
      </c>
      <c r="BK410">
        <f t="shared" si="961"/>
        <v>0.03</v>
      </c>
      <c r="BL410">
        <f t="shared" si="837"/>
        <v>2.8769999999999997E-2</v>
      </c>
      <c r="BM410">
        <f t="shared" si="838"/>
        <v>1.2658799999999998E-2</v>
      </c>
      <c r="BN410">
        <f t="shared" si="863"/>
        <v>4.1000000000000002E-2</v>
      </c>
      <c r="BO410">
        <f t="shared" si="864"/>
        <v>0.56000000000000005</v>
      </c>
      <c r="BP410" t="str">
        <f t="shared" si="831"/>
        <v>-LT-Total</v>
      </c>
    </row>
    <row r="411" spans="1:68" hidden="1" x14ac:dyDescent="0.25">
      <c r="A411" t="str">
        <f t="shared" si="827"/>
        <v>freight-LT-D</v>
      </c>
      <c r="B411" s="1">
        <v>377</v>
      </c>
      <c r="C411" t="s">
        <v>11</v>
      </c>
      <c r="D411" t="s">
        <v>36</v>
      </c>
      <c r="E411" t="s">
        <v>33</v>
      </c>
      <c r="F411" t="s">
        <v>46</v>
      </c>
      <c r="G411">
        <v>3.3076250085331939E-3</v>
      </c>
      <c r="H411">
        <v>2.8159744457373912E-3</v>
      </c>
      <c r="I411">
        <v>2.324893111019923E-3</v>
      </c>
      <c r="J411">
        <v>1.834380016382917E-3</v>
      </c>
      <c r="K411">
        <v>1.772874978147643E-3</v>
      </c>
      <c r="L411">
        <v>1.7113948414835139E-3</v>
      </c>
      <c r="M411">
        <f t="shared" si="967"/>
        <v>1.7623037636300123E-3</v>
      </c>
      <c r="N411">
        <f t="shared" si="967"/>
        <v>1.7570418174902118E-3</v>
      </c>
      <c r="O411">
        <f t="shared" si="967"/>
        <v>1.7517955826470389E-3</v>
      </c>
      <c r="P411">
        <f t="shared" si="967"/>
        <v>1.7465650121891731E-3</v>
      </c>
      <c r="Q411">
        <f t="shared" si="967"/>
        <v>1.7413500593453631E-3</v>
      </c>
      <c r="R411">
        <f t="shared" si="967"/>
        <v>1.7361506774840091E-3</v>
      </c>
      <c r="S411">
        <f t="shared" si="967"/>
        <v>1.7309668201127455E-3</v>
      </c>
      <c r="T411">
        <f t="shared" si="967"/>
        <v>1.725798440878025E-3</v>
      </c>
      <c r="U411">
        <f t="shared" si="967"/>
        <v>1.7206454935647043E-3</v>
      </c>
      <c r="V411">
        <f t="shared" si="967"/>
        <v>1.7155079320956314E-3</v>
      </c>
      <c r="W411">
        <f t="shared" si="967"/>
        <v>1.7103857105312322E-3</v>
      </c>
      <c r="X411">
        <f t="shared" si="967"/>
        <v>1.7052787830691006E-3</v>
      </c>
      <c r="Y411">
        <f t="shared" si="967"/>
        <v>1.7001871040435896E-3</v>
      </c>
      <c r="Z411">
        <f t="shared" si="968"/>
        <v>1.6096331073659775E-3</v>
      </c>
      <c r="AA411">
        <f t="shared" si="968"/>
        <v>1.523902124752398E-3</v>
      </c>
      <c r="AB411">
        <f t="shared" si="968"/>
        <v>1.442737276710887E-3</v>
      </c>
      <c r="AC411">
        <f t="shared" si="968"/>
        <v>1.3658953654581624E-3</v>
      </c>
      <c r="AD411">
        <f t="shared" si="968"/>
        <v>1.2931461462154707E-3</v>
      </c>
      <c r="AE411">
        <f t="shared" si="968"/>
        <v>1.2242716373160897E-3</v>
      </c>
      <c r="AF411">
        <f t="shared" si="968"/>
        <v>1.1590654670573291E-3</v>
      </c>
      <c r="AG411">
        <f t="shared" si="968"/>
        <v>1.0973322553399713E-3</v>
      </c>
      <c r="AH411">
        <f t="shared" si="968"/>
        <v>1.0388870282423397E-3</v>
      </c>
      <c r="AI411">
        <f t="shared" si="968"/>
        <v>9.835546637748467E-4</v>
      </c>
      <c r="AJ411">
        <f t="shared" si="968"/>
        <v>9.3116936715432043E-4</v>
      </c>
      <c r="AK411">
        <f t="shared" si="968"/>
        <v>8.8157417402584407E-4</v>
      </c>
      <c r="AL411">
        <f t="shared" si="968"/>
        <v>8.3462048014359817E-4</v>
      </c>
      <c r="AM411">
        <f t="shared" si="968"/>
        <v>7.9016759610145892E-4</v>
      </c>
      <c r="AN411">
        <f t="shared" si="968"/>
        <v>7.4808232577917931E-4</v>
      </c>
      <c r="AO411">
        <f t="shared" ref="AO411:BH411" si="970">AN411</f>
        <v>7.4808232577917931E-4</v>
      </c>
      <c r="AP411">
        <f t="shared" si="970"/>
        <v>7.4808232577917931E-4</v>
      </c>
      <c r="AQ411">
        <f t="shared" si="970"/>
        <v>7.4808232577917931E-4</v>
      </c>
      <c r="AR411">
        <f t="shared" si="970"/>
        <v>7.4808232577917931E-4</v>
      </c>
      <c r="AS411">
        <f t="shared" si="970"/>
        <v>7.4808232577917931E-4</v>
      </c>
      <c r="AT411">
        <f t="shared" si="970"/>
        <v>7.4808232577917931E-4</v>
      </c>
      <c r="AU411">
        <f t="shared" si="970"/>
        <v>7.4808232577917931E-4</v>
      </c>
      <c r="AV411">
        <f t="shared" si="970"/>
        <v>7.4808232577917931E-4</v>
      </c>
      <c r="AW411">
        <f t="shared" si="970"/>
        <v>7.4808232577917931E-4</v>
      </c>
      <c r="AX411">
        <f t="shared" si="970"/>
        <v>7.4808232577917931E-4</v>
      </c>
      <c r="AY411">
        <f t="shared" si="970"/>
        <v>7.4808232577917931E-4</v>
      </c>
      <c r="AZ411">
        <f t="shared" si="970"/>
        <v>7.4808232577917931E-4</v>
      </c>
      <c r="BA411">
        <f t="shared" si="970"/>
        <v>7.4808232577917931E-4</v>
      </c>
      <c r="BB411">
        <f t="shared" si="970"/>
        <v>7.4808232577917931E-4</v>
      </c>
      <c r="BC411">
        <f t="shared" si="970"/>
        <v>7.4808232577917931E-4</v>
      </c>
      <c r="BD411">
        <f t="shared" si="970"/>
        <v>7.4808232577917931E-4</v>
      </c>
      <c r="BE411">
        <f t="shared" si="970"/>
        <v>7.4808232577917931E-4</v>
      </c>
      <c r="BF411">
        <f t="shared" si="970"/>
        <v>7.4808232577917931E-4</v>
      </c>
      <c r="BG411">
        <f t="shared" si="970"/>
        <v>7.4808232577917931E-4</v>
      </c>
      <c r="BH411">
        <f t="shared" si="970"/>
        <v>7.4808232577917931E-4</v>
      </c>
      <c r="BK411">
        <f t="shared" si="961"/>
        <v>1.772874978147643E-3</v>
      </c>
      <c r="BL411">
        <f t="shared" si="837"/>
        <v>1.7001871040435896E-3</v>
      </c>
      <c r="BM411">
        <f t="shared" si="838"/>
        <v>7.4808232577917931E-4</v>
      </c>
      <c r="BN411">
        <f t="shared" si="863"/>
        <v>4.1000000000000002E-2</v>
      </c>
      <c r="BO411">
        <f t="shared" si="864"/>
        <v>0.56000000000000005</v>
      </c>
      <c r="BP411" t="str">
        <f t="shared" si="831"/>
        <v>-LT-Total</v>
      </c>
    </row>
    <row r="412" spans="1:68" hidden="1" x14ac:dyDescent="0.25">
      <c r="A412" t="str">
        <f t="shared" si="827"/>
        <v>freight-LT-FCEV</v>
      </c>
      <c r="B412" s="1">
        <v>378</v>
      </c>
      <c r="C412" t="s">
        <v>11</v>
      </c>
      <c r="D412" t="s">
        <v>36</v>
      </c>
      <c r="E412" t="s">
        <v>33</v>
      </c>
      <c r="F412" t="s">
        <v>30</v>
      </c>
      <c r="G412">
        <v>0</v>
      </c>
      <c r="H412">
        <f>IF(G412=0,0.0000001,$G412)*((INDEX($N$7:$N$29,MATCH($A412,$H$7:$H$29,0))/($G412+0.00001))^((H$33-$G$33)/($Y$33-$G$33)))</f>
        <v>1.2915496650148837E-7</v>
      </c>
      <c r="I412">
        <f>IF(H412=0,0.0000001,$G412)*((INDEX($N$7:$N$29,MATCH($A412,$H$7:$H$29,0))/($G412+0.00001))^((I$33-$G$33)/($Y$33-$G$33)))</f>
        <v>0</v>
      </c>
      <c r="J412">
        <f>IF(I412=0,0.0000001,$G412)*((INDEX($N$7:$N$29,MATCH($A412,$H$7:$H$29,0))/($G412+0.00001))^((J$33-$G$33)/($Y$33-$G$33)))</f>
        <v>2.1544346900318838E-7</v>
      </c>
      <c r="K412">
        <f>IF(J412=0,0.0000001,$G412)*((INDEX($N$7:$N$29,MATCH($A412,$H$7:$H$29,0))/($G412+0.00001))^((K$33-$G$33)/($Y$33-$G$33)))</f>
        <v>0</v>
      </c>
      <c r="L412">
        <f t="shared" ref="L412:Y412" si="971">IF(K412=0,0.0000001,K412)*((INDEX($N$7:$N$29,MATCH($A412,$H$7:$H$28,0))/IF(K412=0,0.0000001,K412))^((L$33-$K$33)/($Y$33-$K$33)))</f>
        <v>1.93069772888325E-7</v>
      </c>
      <c r="M412">
        <f t="shared" si="971"/>
        <v>6.5512855685955084E-7</v>
      </c>
      <c r="N412">
        <f t="shared" si="971"/>
        <v>3.1516811486658755E-6</v>
      </c>
      <c r="O412">
        <f t="shared" si="971"/>
        <v>1.6339715159504212E-5</v>
      </c>
      <c r="P412">
        <f t="shared" si="971"/>
        <v>7.1018492993558591E-5</v>
      </c>
      <c r="Q412">
        <f t="shared" si="971"/>
        <v>2.2061794245877724E-4</v>
      </c>
      <c r="R412">
        <f t="shared" si="971"/>
        <v>4.6969984294097572E-4</v>
      </c>
      <c r="S412">
        <f t="shared" si="971"/>
        <v>7.2335519763494136E-4</v>
      </c>
      <c r="T412">
        <f t="shared" si="971"/>
        <v>8.9077584299261604E-4</v>
      </c>
      <c r="U412">
        <f t="shared" si="971"/>
        <v>9.6749364962123467E-4</v>
      </c>
      <c r="V412">
        <f t="shared" si="971"/>
        <v>9.9294363861607998E-4</v>
      </c>
      <c r="W412">
        <f t="shared" si="971"/>
        <v>9.9898888648544725E-4</v>
      </c>
      <c r="X412">
        <f t="shared" si="971"/>
        <v>9.9992774367956699E-4</v>
      </c>
      <c r="Y412">
        <f t="shared" si="971"/>
        <v>1E-3</v>
      </c>
      <c r="Z412">
        <f t="shared" ref="Z412:AN412" si="972">IF(Y412=0,0.0000001,$Y412)*((INDEX($O$7:$O$29,MATCH($A412,$H$7:$H$28,0))/IF(Y412=0,0.0000001,$Y412))^((Z$33-$Y$33)/($AN$33-$Y$33)))</f>
        <v>1.2545117989873635E-3</v>
      </c>
      <c r="AA412">
        <f t="shared" si="972"/>
        <v>1.5737998537985111E-3</v>
      </c>
      <c r="AB412">
        <f t="shared" si="972"/>
        <v>1.97435048583482E-3</v>
      </c>
      <c r="AC412">
        <f t="shared" si="972"/>
        <v>2.4768459798162148E-3</v>
      </c>
      <c r="AD412">
        <f t="shared" si="972"/>
        <v>3.1072325059538588E-3</v>
      </c>
      <c r="AE412">
        <f t="shared" si="972"/>
        <v>3.8980598409161893E-3</v>
      </c>
      <c r="AF412">
        <f t="shared" si="972"/>
        <v>4.8901620635881651E-3</v>
      </c>
      <c r="AG412">
        <f t="shared" si="972"/>
        <v>6.1347660077317456E-3</v>
      </c>
      <c r="AH412">
        <f t="shared" si="972"/>
        <v>7.6961363407260786E-3</v>
      </c>
      <c r="AI412">
        <f t="shared" si="972"/>
        <v>9.6548938460562974E-3</v>
      </c>
      <c r="AJ412">
        <f t="shared" si="972"/>
        <v>1.2112178247848108E-2</v>
      </c>
      <c r="AK412">
        <f t="shared" si="972"/>
        <v>1.5194870523363546E-2</v>
      </c>
      <c r="AL412">
        <f t="shared" si="972"/>
        <v>1.9062144355644871E-2</v>
      </c>
      <c r="AM412">
        <f t="shared" si="972"/>
        <v>2.3913685008156861E-2</v>
      </c>
      <c r="AN412">
        <f t="shared" si="972"/>
        <v>0.03</v>
      </c>
      <c r="AO412">
        <f t="shared" ref="AO412:BH412" si="973">AN412</f>
        <v>0.03</v>
      </c>
      <c r="AP412">
        <f t="shared" si="973"/>
        <v>0.03</v>
      </c>
      <c r="AQ412">
        <f t="shared" si="973"/>
        <v>0.03</v>
      </c>
      <c r="AR412">
        <f t="shared" si="973"/>
        <v>0.03</v>
      </c>
      <c r="AS412">
        <f t="shared" si="973"/>
        <v>0.03</v>
      </c>
      <c r="AT412">
        <f t="shared" si="973"/>
        <v>0.03</v>
      </c>
      <c r="AU412">
        <f t="shared" si="973"/>
        <v>0.03</v>
      </c>
      <c r="AV412">
        <f t="shared" si="973"/>
        <v>0.03</v>
      </c>
      <c r="AW412">
        <f t="shared" si="973"/>
        <v>0.03</v>
      </c>
      <c r="AX412">
        <f t="shared" si="973"/>
        <v>0.03</v>
      </c>
      <c r="AY412">
        <f t="shared" si="973"/>
        <v>0.03</v>
      </c>
      <c r="AZ412">
        <f t="shared" si="973"/>
        <v>0.03</v>
      </c>
      <c r="BA412">
        <f t="shared" si="973"/>
        <v>0.03</v>
      </c>
      <c r="BB412">
        <f t="shared" si="973"/>
        <v>0.03</v>
      </c>
      <c r="BC412">
        <f t="shared" si="973"/>
        <v>0.03</v>
      </c>
      <c r="BD412">
        <f t="shared" si="973"/>
        <v>0.03</v>
      </c>
      <c r="BE412">
        <f t="shared" si="973"/>
        <v>0.03</v>
      </c>
      <c r="BF412">
        <f t="shared" si="973"/>
        <v>0.03</v>
      </c>
      <c r="BG412">
        <f t="shared" si="973"/>
        <v>0.03</v>
      </c>
      <c r="BH412">
        <f t="shared" si="973"/>
        <v>0.03</v>
      </c>
      <c r="BK412">
        <f>G412</f>
        <v>0</v>
      </c>
      <c r="BL412">
        <f t="shared" si="837"/>
        <v>0</v>
      </c>
      <c r="BM412">
        <f t="shared" si="838"/>
        <v>0</v>
      </c>
      <c r="BN412">
        <f t="shared" si="863"/>
        <v>4.1000000000000002E-2</v>
      </c>
      <c r="BO412">
        <f t="shared" si="864"/>
        <v>0.56000000000000005</v>
      </c>
      <c r="BP412" t="str">
        <f t="shared" si="831"/>
        <v>-LT-Total</v>
      </c>
    </row>
    <row r="413" spans="1:68" hidden="1" x14ac:dyDescent="0.25">
      <c r="A413" t="str">
        <f t="shared" si="827"/>
        <v>freight-LT-G</v>
      </c>
      <c r="B413" s="1">
        <v>379</v>
      </c>
      <c r="C413" t="s">
        <v>11</v>
      </c>
      <c r="D413" t="s">
        <v>36</v>
      </c>
      <c r="E413" t="s">
        <v>33</v>
      </c>
      <c r="F413" t="s">
        <v>47</v>
      </c>
      <c r="G413">
        <v>0.98393843705580952</v>
      </c>
      <c r="H413">
        <v>0.98161929135771708</v>
      </c>
      <c r="I413">
        <v>0.97930283074319646</v>
      </c>
      <c r="J413">
        <v>0.97698905055180096</v>
      </c>
      <c r="K413">
        <v>0.97508434222922979</v>
      </c>
      <c r="L413">
        <v>0.97318040506673242</v>
      </c>
      <c r="M413">
        <f t="shared" ref="M413:Y413" si="974">($K413*(($BL413/($K413))^((M$33-$K$33)/($BL$33-$K$33))))</f>
        <v>0.96927015573467068</v>
      </c>
      <c r="N413">
        <f t="shared" si="974"/>
        <v>0.96637607614427901</v>
      </c>
      <c r="O413">
        <f t="shared" si="974"/>
        <v>0.96349063779454258</v>
      </c>
      <c r="P413">
        <f t="shared" si="974"/>
        <v>0.96061381488415287</v>
      </c>
      <c r="Q413">
        <f t="shared" si="974"/>
        <v>0.95774558168883983</v>
      </c>
      <c r="R413">
        <f t="shared" si="974"/>
        <v>0.95488591256114197</v>
      </c>
      <c r="S413">
        <f t="shared" si="974"/>
        <v>0.95203478193017665</v>
      </c>
      <c r="T413">
        <f t="shared" si="974"/>
        <v>0.94919216430141173</v>
      </c>
      <c r="U413">
        <f t="shared" si="974"/>
        <v>0.94635803425643761</v>
      </c>
      <c r="V413">
        <f t="shared" si="974"/>
        <v>0.94353236645273986</v>
      </c>
      <c r="W413">
        <f t="shared" si="974"/>
        <v>0.9407151356234722</v>
      </c>
      <c r="X413">
        <f t="shared" si="974"/>
        <v>0.93790631657723145</v>
      </c>
      <c r="Y413">
        <f t="shared" si="974"/>
        <v>0.93510588419783136</v>
      </c>
      <c r="Z413">
        <f t="shared" ref="Z413:AN415" si="975">($Y413*(($BM413/($Y413))^((Z$33-$Y$33)/($BM$33-$Y$33))))</f>
        <v>0.88530102746796002</v>
      </c>
      <c r="AA413">
        <f t="shared" si="975"/>
        <v>0.83814883691825159</v>
      </c>
      <c r="AB413">
        <f t="shared" si="975"/>
        <v>0.79350802837833811</v>
      </c>
      <c r="AC413">
        <f t="shared" si="975"/>
        <v>0.75124484264158287</v>
      </c>
      <c r="AD413">
        <f t="shared" si="975"/>
        <v>0.71123264467651992</v>
      </c>
      <c r="AE413">
        <f t="shared" si="975"/>
        <v>0.67335154418477328</v>
      </c>
      <c r="AF413">
        <f t="shared" si="975"/>
        <v>0.6374880363685127</v>
      </c>
      <c r="AG413">
        <f t="shared" si="975"/>
        <v>0.6035346618310643</v>
      </c>
      <c r="AH413">
        <f t="shared" si="975"/>
        <v>0.57138968459162232</v>
      </c>
      <c r="AI413">
        <f t="shared" si="975"/>
        <v>0.54095678724928076</v>
      </c>
      <c r="AJ413">
        <f t="shared" si="975"/>
        <v>0.51214478238299332</v>
      </c>
      <c r="AK413">
        <f t="shared" si="975"/>
        <v>0.48486733932271642</v>
      </c>
      <c r="AL413">
        <f t="shared" si="975"/>
        <v>0.45904272547304797</v>
      </c>
      <c r="AM413">
        <f t="shared" si="975"/>
        <v>0.43459356141427707</v>
      </c>
      <c r="AN413">
        <f t="shared" si="975"/>
        <v>0.41144658904704573</v>
      </c>
      <c r="AO413">
        <f t="shared" ref="AO413:BH413" si="976">AN413</f>
        <v>0.41144658904704573</v>
      </c>
      <c r="AP413">
        <f t="shared" si="976"/>
        <v>0.41144658904704573</v>
      </c>
      <c r="AQ413">
        <f t="shared" si="976"/>
        <v>0.41144658904704573</v>
      </c>
      <c r="AR413">
        <f t="shared" si="976"/>
        <v>0.41144658904704573</v>
      </c>
      <c r="AS413">
        <f t="shared" si="976"/>
        <v>0.41144658904704573</v>
      </c>
      <c r="AT413">
        <f t="shared" si="976"/>
        <v>0.41144658904704573</v>
      </c>
      <c r="AU413">
        <f t="shared" si="976"/>
        <v>0.41144658904704573</v>
      </c>
      <c r="AV413">
        <f t="shared" si="976"/>
        <v>0.41144658904704573</v>
      </c>
      <c r="AW413">
        <f t="shared" si="976"/>
        <v>0.41144658904704573</v>
      </c>
      <c r="AX413">
        <f t="shared" si="976"/>
        <v>0.41144658904704573</v>
      </c>
      <c r="AY413">
        <f t="shared" si="976"/>
        <v>0.41144658904704573</v>
      </c>
      <c r="AZ413">
        <f t="shared" si="976"/>
        <v>0.41144658904704573</v>
      </c>
      <c r="BA413">
        <f t="shared" si="976"/>
        <v>0.41144658904704573</v>
      </c>
      <c r="BB413">
        <f t="shared" si="976"/>
        <v>0.41144658904704573</v>
      </c>
      <c r="BC413">
        <f t="shared" si="976"/>
        <v>0.41144658904704573</v>
      </c>
      <c r="BD413">
        <f t="shared" si="976"/>
        <v>0.41144658904704573</v>
      </c>
      <c r="BE413">
        <f t="shared" si="976"/>
        <v>0.41144658904704573</v>
      </c>
      <c r="BF413">
        <f t="shared" si="976"/>
        <v>0.41144658904704573</v>
      </c>
      <c r="BG413">
        <f t="shared" si="976"/>
        <v>0.41144658904704573</v>
      </c>
      <c r="BH413">
        <f t="shared" si="976"/>
        <v>0.41144658904704573</v>
      </c>
      <c r="BK413">
        <f t="shared" ref="BK413:BK420" si="977">K413</f>
        <v>0.97508434222922979</v>
      </c>
      <c r="BL413">
        <f t="shared" si="837"/>
        <v>0.93510588419783136</v>
      </c>
      <c r="BM413">
        <f t="shared" si="838"/>
        <v>0.41144658904704573</v>
      </c>
      <c r="BN413">
        <f t="shared" si="863"/>
        <v>4.1000000000000002E-2</v>
      </c>
      <c r="BO413">
        <f t="shared" si="864"/>
        <v>0.56000000000000005</v>
      </c>
      <c r="BP413" t="str">
        <f t="shared" si="831"/>
        <v>-LT-Total</v>
      </c>
    </row>
    <row r="414" spans="1:68" hidden="1" x14ac:dyDescent="0.25">
      <c r="A414" t="str">
        <f t="shared" si="827"/>
        <v>freight-LT-LPG</v>
      </c>
      <c r="B414" s="1">
        <v>380</v>
      </c>
      <c r="C414" t="s">
        <v>11</v>
      </c>
      <c r="D414" t="s">
        <v>36</v>
      </c>
      <c r="E414" t="s">
        <v>33</v>
      </c>
      <c r="F414" t="s">
        <v>48</v>
      </c>
      <c r="G414">
        <v>8.2390080265318192E-3</v>
      </c>
      <c r="H414">
        <v>8.9121474148357895E-3</v>
      </c>
      <c r="I414">
        <v>8.9121474148357895E-3</v>
      </c>
      <c r="J414">
        <v>8.9121474148357895E-3</v>
      </c>
      <c r="K414">
        <v>8.9121474148357895E-3</v>
      </c>
      <c r="L414">
        <v>8.9121474148357895E-3</v>
      </c>
      <c r="M414">
        <v>8.9121474148357895E-3</v>
      </c>
      <c r="N414">
        <v>8.9121474148357895E-3</v>
      </c>
      <c r="O414">
        <v>8.9121474148357895E-3</v>
      </c>
      <c r="P414">
        <v>8.9121474148357895E-3</v>
      </c>
      <c r="Q414">
        <v>8.9121474148357895E-3</v>
      </c>
      <c r="R414">
        <v>8.9121474148357895E-3</v>
      </c>
      <c r="S414">
        <v>8.9121474148357895E-3</v>
      </c>
      <c r="T414">
        <v>8.9121474148357895E-3</v>
      </c>
      <c r="U414">
        <v>8.9121474148357895E-3</v>
      </c>
      <c r="V414">
        <v>8.9121474148357895E-3</v>
      </c>
      <c r="W414">
        <v>8.9121474148357895E-3</v>
      </c>
      <c r="X414">
        <v>8.9121474148357895E-3</v>
      </c>
      <c r="Y414">
        <v>8.9121474148357895E-3</v>
      </c>
      <c r="Z414">
        <f t="shared" si="975"/>
        <v>8.4139600781656197E-3</v>
      </c>
      <c r="AA414">
        <f t="shared" si="975"/>
        <v>7.943621318372146E-3</v>
      </c>
      <c r="AB414">
        <f t="shared" si="975"/>
        <v>7.4995744053320381E-3</v>
      </c>
      <c r="AC414">
        <f t="shared" si="975"/>
        <v>7.0803496298382429E-3</v>
      </c>
      <c r="AD414">
        <f t="shared" si="975"/>
        <v>6.6845594391474021E-3</v>
      </c>
      <c r="AE414">
        <f t="shared" si="975"/>
        <v>6.3108938444492411E-3</v>
      </c>
      <c r="AF414">
        <f t="shared" si="975"/>
        <v>5.9581160850575377E-3</v>
      </c>
      <c r="AG414">
        <f t="shared" si="975"/>
        <v>5.625058534971983E-3</v>
      </c>
      <c r="AH414">
        <f t="shared" si="975"/>
        <v>5.3106188382624625E-3</v>
      </c>
      <c r="AI414">
        <f t="shared" si="975"/>
        <v>5.0137562604846064E-3</v>
      </c>
      <c r="AJ414">
        <f t="shared" si="975"/>
        <v>4.7334882440505177E-3</v>
      </c>
      <c r="AK414">
        <f t="shared" si="975"/>
        <v>4.4688871561536173E-3</v>
      </c>
      <c r="AL414">
        <f t="shared" si="975"/>
        <v>4.2190772184838733E-3</v>
      </c>
      <c r="AM414">
        <f t="shared" si="975"/>
        <v>3.983231608571349E-3</v>
      </c>
      <c r="AN414">
        <f t="shared" si="975"/>
        <v>3.7605697231641094E-3</v>
      </c>
      <c r="AO414">
        <f t="shared" ref="AO414:BH414" si="978">AN414</f>
        <v>3.7605697231641094E-3</v>
      </c>
      <c r="AP414">
        <f t="shared" si="978"/>
        <v>3.7605697231641094E-3</v>
      </c>
      <c r="AQ414">
        <f t="shared" si="978"/>
        <v>3.7605697231641094E-3</v>
      </c>
      <c r="AR414">
        <f t="shared" si="978"/>
        <v>3.7605697231641094E-3</v>
      </c>
      <c r="AS414">
        <f t="shared" si="978"/>
        <v>3.7605697231641094E-3</v>
      </c>
      <c r="AT414">
        <f t="shared" si="978"/>
        <v>3.7605697231641094E-3</v>
      </c>
      <c r="AU414">
        <f t="shared" si="978"/>
        <v>3.7605697231641094E-3</v>
      </c>
      <c r="AV414">
        <f t="shared" si="978"/>
        <v>3.7605697231641094E-3</v>
      </c>
      <c r="AW414">
        <f t="shared" si="978"/>
        <v>3.7605697231641094E-3</v>
      </c>
      <c r="AX414">
        <f t="shared" si="978"/>
        <v>3.7605697231641094E-3</v>
      </c>
      <c r="AY414">
        <f t="shared" si="978"/>
        <v>3.7605697231641094E-3</v>
      </c>
      <c r="AZ414">
        <f t="shared" si="978"/>
        <v>3.7605697231641094E-3</v>
      </c>
      <c r="BA414">
        <f t="shared" si="978"/>
        <v>3.7605697231641094E-3</v>
      </c>
      <c r="BB414">
        <f t="shared" si="978"/>
        <v>3.7605697231641094E-3</v>
      </c>
      <c r="BC414">
        <f t="shared" si="978"/>
        <v>3.7605697231641094E-3</v>
      </c>
      <c r="BD414">
        <f t="shared" si="978"/>
        <v>3.7605697231641094E-3</v>
      </c>
      <c r="BE414">
        <f t="shared" si="978"/>
        <v>3.7605697231641094E-3</v>
      </c>
      <c r="BF414">
        <f t="shared" si="978"/>
        <v>3.7605697231641094E-3</v>
      </c>
      <c r="BG414">
        <f t="shared" si="978"/>
        <v>3.7605697231641094E-3</v>
      </c>
      <c r="BH414">
        <f t="shared" si="978"/>
        <v>3.7605697231641094E-3</v>
      </c>
      <c r="BK414">
        <f t="shared" si="977"/>
        <v>8.9121474148357895E-3</v>
      </c>
      <c r="BL414">
        <f t="shared" si="837"/>
        <v>8.5467493708275225E-3</v>
      </c>
      <c r="BM414">
        <f t="shared" si="838"/>
        <v>3.7605697231641094E-3</v>
      </c>
      <c r="BN414">
        <f t="shared" si="863"/>
        <v>4.1000000000000002E-2</v>
      </c>
      <c r="BO414">
        <f t="shared" si="864"/>
        <v>0.56000000000000005</v>
      </c>
      <c r="BP414" t="str">
        <f t="shared" si="831"/>
        <v>-LT-Total</v>
      </c>
    </row>
    <row r="415" spans="1:68" hidden="1" x14ac:dyDescent="0.25">
      <c r="A415" t="str">
        <f t="shared" si="827"/>
        <v>freight-LT-PHEVG</v>
      </c>
      <c r="B415" s="1">
        <v>381</v>
      </c>
      <c r="C415" t="s">
        <v>11</v>
      </c>
      <c r="D415" t="s">
        <v>36</v>
      </c>
      <c r="E415" t="s">
        <v>33</v>
      </c>
      <c r="F415" t="s">
        <v>31</v>
      </c>
      <c r="G415">
        <v>5.707662102989085E-4</v>
      </c>
      <c r="H415">
        <v>8.5565340783527581E-4</v>
      </c>
      <c r="I415">
        <v>1.1402107658387171E-3</v>
      </c>
      <c r="J415">
        <v>1.4244388568051571E-3</v>
      </c>
      <c r="K415">
        <v>1.708980530202162E-3</v>
      </c>
      <c r="L415">
        <v>1.993407001090128E-3</v>
      </c>
      <c r="M415">
        <f t="shared" ref="M415:Y415" si="979">($K415*(($BL415/($K415))^((M$33-$K$33)/($BL$33-$K$33))))</f>
        <v>1.6987903024568887E-3</v>
      </c>
      <c r="N415">
        <f t="shared" si="979"/>
        <v>1.6937179969560871E-3</v>
      </c>
      <c r="O415">
        <f t="shared" si="979"/>
        <v>1.6886608365164839E-3</v>
      </c>
      <c r="P415">
        <f t="shared" si="979"/>
        <v>1.6836187759174432E-3</v>
      </c>
      <c r="Q415">
        <f t="shared" si="979"/>
        <v>1.6785917700733507E-3</v>
      </c>
      <c r="R415">
        <f t="shared" si="979"/>
        <v>1.67357977403321E-3</v>
      </c>
      <c r="S415">
        <f t="shared" si="979"/>
        <v>1.6685827429802416E-3</v>
      </c>
      <c r="T415">
        <f t="shared" si="979"/>
        <v>1.6636006322314808E-3</v>
      </c>
      <c r="U415">
        <f t="shared" si="979"/>
        <v>1.6586333972373791E-3</v>
      </c>
      <c r="V415">
        <f t="shared" si="979"/>
        <v>1.6536809935814056E-3</v>
      </c>
      <c r="W415">
        <f t="shared" si="979"/>
        <v>1.6487433769796494E-3</v>
      </c>
      <c r="X415">
        <f t="shared" si="979"/>
        <v>1.6438205032804241E-3</v>
      </c>
      <c r="Y415">
        <f t="shared" si="979"/>
        <v>1.6389123284638733E-3</v>
      </c>
      <c r="Z415">
        <f t="shared" si="975"/>
        <v>1.5516218995495212E-3</v>
      </c>
      <c r="AA415">
        <f t="shared" si="975"/>
        <v>1.4689806631805649E-3</v>
      </c>
      <c r="AB415">
        <f t="shared" si="975"/>
        <v>1.3907409978068186E-3</v>
      </c>
      <c r="AC415">
        <f t="shared" si="975"/>
        <v>1.3166684704977369E-3</v>
      </c>
      <c r="AD415">
        <f t="shared" si="975"/>
        <v>1.2465411345007739E-3</v>
      </c>
      <c r="AE415">
        <f t="shared" si="975"/>
        <v>1.1801488642126231E-3</v>
      </c>
      <c r="AF415">
        <f t="shared" si="975"/>
        <v>1.1172927255706862E-3</v>
      </c>
      <c r="AG415">
        <f t="shared" si="975"/>
        <v>1.057784379978239E-3</v>
      </c>
      <c r="AH415">
        <f t="shared" si="975"/>
        <v>1.0014455199772612E-3</v>
      </c>
      <c r="AI415">
        <f t="shared" si="975"/>
        <v>9.4810733497800281E-4</v>
      </c>
      <c r="AJ415">
        <f t="shared" si="975"/>
        <v>8.9761000544443144E-4</v>
      </c>
      <c r="AK415">
        <f t="shared" si="975"/>
        <v>8.4980222401996846E-4</v>
      </c>
      <c r="AL415">
        <f t="shared" si="975"/>
        <v>8.0454074215864115E-4</v>
      </c>
      <c r="AM415">
        <f t="shared" si="975"/>
        <v>7.6168994090319939E-4</v>
      </c>
      <c r="AN415">
        <f t="shared" si="975"/>
        <v>7.2112142452410415E-4</v>
      </c>
      <c r="AO415">
        <f t="shared" ref="AO415:BH415" si="980">AN415</f>
        <v>7.2112142452410415E-4</v>
      </c>
      <c r="AP415">
        <f t="shared" si="980"/>
        <v>7.2112142452410415E-4</v>
      </c>
      <c r="AQ415">
        <f t="shared" si="980"/>
        <v>7.2112142452410415E-4</v>
      </c>
      <c r="AR415">
        <f t="shared" si="980"/>
        <v>7.2112142452410415E-4</v>
      </c>
      <c r="AS415">
        <f t="shared" si="980"/>
        <v>7.2112142452410415E-4</v>
      </c>
      <c r="AT415">
        <f t="shared" si="980"/>
        <v>7.2112142452410415E-4</v>
      </c>
      <c r="AU415">
        <f t="shared" si="980"/>
        <v>7.2112142452410415E-4</v>
      </c>
      <c r="AV415">
        <f t="shared" si="980"/>
        <v>7.2112142452410415E-4</v>
      </c>
      <c r="AW415">
        <f t="shared" si="980"/>
        <v>7.2112142452410415E-4</v>
      </c>
      <c r="AX415">
        <f t="shared" si="980"/>
        <v>7.2112142452410415E-4</v>
      </c>
      <c r="AY415">
        <f t="shared" si="980"/>
        <v>7.2112142452410415E-4</v>
      </c>
      <c r="AZ415">
        <f t="shared" si="980"/>
        <v>7.2112142452410415E-4</v>
      </c>
      <c r="BA415">
        <f t="shared" si="980"/>
        <v>7.2112142452410415E-4</v>
      </c>
      <c r="BB415">
        <f t="shared" si="980"/>
        <v>7.2112142452410415E-4</v>
      </c>
      <c r="BC415">
        <f t="shared" si="980"/>
        <v>7.2112142452410415E-4</v>
      </c>
      <c r="BD415">
        <f t="shared" si="980"/>
        <v>7.2112142452410415E-4</v>
      </c>
      <c r="BE415">
        <f t="shared" si="980"/>
        <v>7.2112142452410415E-4</v>
      </c>
      <c r="BF415">
        <f t="shared" si="980"/>
        <v>7.2112142452410415E-4</v>
      </c>
      <c r="BG415">
        <f t="shared" si="980"/>
        <v>7.2112142452410415E-4</v>
      </c>
      <c r="BH415">
        <f t="shared" si="980"/>
        <v>7.2112142452410415E-4</v>
      </c>
      <c r="BK415">
        <f t="shared" si="977"/>
        <v>1.708980530202162E-3</v>
      </c>
      <c r="BL415">
        <f t="shared" si="837"/>
        <v>1.6389123284638733E-3</v>
      </c>
      <c r="BM415">
        <f t="shared" si="838"/>
        <v>7.2112142452410415E-4</v>
      </c>
      <c r="BN415">
        <f t="shared" si="863"/>
        <v>4.1000000000000002E-2</v>
      </c>
      <c r="BO415">
        <f t="shared" si="864"/>
        <v>0.56000000000000005</v>
      </c>
      <c r="BP415" t="str">
        <f t="shared" si="831"/>
        <v>-LT-Total</v>
      </c>
    </row>
    <row r="416" spans="1:68" hidden="1" x14ac:dyDescent="0.25">
      <c r="A416" t="str">
        <f t="shared" si="827"/>
        <v>passenger-2W-BEV</v>
      </c>
      <c r="B416" s="1">
        <v>382</v>
      </c>
      <c r="C416" t="s">
        <v>11</v>
      </c>
      <c r="D416" t="s">
        <v>27</v>
      </c>
      <c r="E416" t="s">
        <v>35</v>
      </c>
      <c r="F416" t="s">
        <v>29</v>
      </c>
      <c r="G416">
        <v>1.8172218244458401E-3</v>
      </c>
      <c r="H416">
        <f>IF(G416=0,0.0000001,$G416)*((INDEX($N$7:$N$29,MATCH($A416,$H$7:$H$29,0))/($G416+0.00001))^((H$33-$G$33)/($Y$33-$G$33)))</f>
        <v>2.2697346903648133E-3</v>
      </c>
      <c r="I416">
        <f>IF(H416=0,0.0000001,$G416)*((INDEX($N$7:$N$29,MATCH($A416,$H$7:$H$29,0))/($G416+0.00001))^((I$33-$G$33)/($Y$33-$G$33)))</f>
        <v>2.8349293935078395E-3</v>
      </c>
      <c r="J416">
        <f>IF(I416=0,0.0000001,$G416)*((INDEX($N$7:$N$29,MATCH($A416,$H$7:$H$29,0))/($G416+0.00001))^((J$33-$G$33)/($Y$33-$G$33)))</f>
        <v>3.5408652386957934E-3</v>
      </c>
      <c r="K416">
        <f>IF(J416=0,0.0000001,$G416)*((INDEX($N$7:$N$29,MATCH($A416,$H$7:$H$29,0))/($G416+0.00001))^((K$33-$G$33)/($Y$33-$G$33)))</f>
        <v>4.4225886779813185E-3</v>
      </c>
      <c r="L416">
        <f t="shared" ref="L416:Y416" si="981">IF(K416=0,0.0000001,K416)*((INDEX($N$7:$N$29,MATCH($A416,$H$7:$H$28,0))/IF(K416=0,0.0000001,K416))^((L$33-$K$33)/($Y$33-$K$33)))</f>
        <v>5.526038916670438E-3</v>
      </c>
      <c r="M416">
        <f t="shared" si="981"/>
        <v>8.3573596243841277E-3</v>
      </c>
      <c r="N416">
        <f t="shared" si="981"/>
        <v>1.4225065850383663E-2</v>
      </c>
      <c r="O416">
        <f t="shared" si="981"/>
        <v>2.483354818150476E-2</v>
      </c>
      <c r="P416">
        <f t="shared" si="981"/>
        <v>4.0840998895452903E-2</v>
      </c>
      <c r="Q416">
        <f t="shared" si="981"/>
        <v>5.9947261158166495E-2</v>
      </c>
      <c r="R416">
        <f t="shared" si="981"/>
        <v>7.7425616664103164E-2</v>
      </c>
      <c r="S416">
        <f t="shared" si="981"/>
        <v>8.9614677369193096E-2</v>
      </c>
      <c r="T416">
        <f t="shared" si="981"/>
        <v>9.6159578719319183E-2</v>
      </c>
      <c r="U416">
        <f t="shared" si="981"/>
        <v>9.8887347812043641E-2</v>
      </c>
      <c r="V416">
        <f t="shared" si="981"/>
        <v>9.9760525385287291E-2</v>
      </c>
      <c r="W416">
        <f t="shared" si="981"/>
        <v>9.9965754177539112E-2</v>
      </c>
      <c r="X416">
        <f t="shared" si="981"/>
        <v>9.9997553480807647E-2</v>
      </c>
      <c r="Y416">
        <f t="shared" si="981"/>
        <v>9.9999999999999992E-2</v>
      </c>
      <c r="Z416">
        <f t="shared" ref="Z416:AN416" si="982">IF(Y416=0,0.0000001,$Y416)*((INDEX($O$7:$O$29,MATCH($A416,$H$7:$H$28,0))/IF(Y416=0,0.0000001,$Y416))^((Z$33-$Y$33)/($AN$33-$Y$33)))</f>
        <v>0.11132635768448033</v>
      </c>
      <c r="AA416">
        <f t="shared" si="982"/>
        <v>0.12393557915292853</v>
      </c>
      <c r="AB416">
        <f t="shared" si="982"/>
        <v>0.13797296614612148</v>
      </c>
      <c r="AC416">
        <f t="shared" si="982"/>
        <v>0.15360027779971816</v>
      </c>
      <c r="AD416">
        <f t="shared" si="982"/>
        <v>0.17099759466766967</v>
      </c>
      <c r="AE416">
        <f t="shared" si="982"/>
        <v>0.19036539387158785</v>
      </c>
      <c r="AF416">
        <f t="shared" si="982"/>
        <v>0.21192685928895369</v>
      </c>
      <c r="AG416">
        <f t="shared" si="982"/>
        <v>0.23593045340150592</v>
      </c>
      <c r="AH416">
        <f t="shared" si="982"/>
        <v>0.26265278044037665</v>
      </c>
      <c r="AI416">
        <f t="shared" si="982"/>
        <v>0.29240177382128651</v>
      </c>
      <c r="AJ416">
        <f t="shared" si="982"/>
        <v>0.32552024460005063</v>
      </c>
      <c r="AK416">
        <f t="shared" si="982"/>
        <v>0.36238983183884776</v>
      </c>
      <c r="AL416">
        <f t="shared" si="982"/>
        <v>0.40343540040510234</v>
      </c>
      <c r="AM416">
        <f t="shared" si="982"/>
        <v>0.44912993688079977</v>
      </c>
      <c r="AN416">
        <f t="shared" si="982"/>
        <v>0.49999999999999994</v>
      </c>
      <c r="AO416">
        <f t="shared" ref="AO416:BH416" si="983">AN416</f>
        <v>0.49999999999999994</v>
      </c>
      <c r="AP416">
        <f t="shared" si="983"/>
        <v>0.49999999999999994</v>
      </c>
      <c r="AQ416">
        <f t="shared" si="983"/>
        <v>0.49999999999999994</v>
      </c>
      <c r="AR416">
        <f t="shared" si="983"/>
        <v>0.49999999999999994</v>
      </c>
      <c r="AS416">
        <f t="shared" si="983"/>
        <v>0.49999999999999994</v>
      </c>
      <c r="AT416">
        <f t="shared" si="983"/>
        <v>0.49999999999999994</v>
      </c>
      <c r="AU416">
        <f t="shared" si="983"/>
        <v>0.49999999999999994</v>
      </c>
      <c r="AV416">
        <f t="shared" si="983"/>
        <v>0.49999999999999994</v>
      </c>
      <c r="AW416">
        <f t="shared" si="983"/>
        <v>0.49999999999999994</v>
      </c>
      <c r="AX416">
        <f t="shared" si="983"/>
        <v>0.49999999999999994</v>
      </c>
      <c r="AY416">
        <f t="shared" si="983"/>
        <v>0.49999999999999994</v>
      </c>
      <c r="AZ416">
        <f t="shared" si="983"/>
        <v>0.49999999999999994</v>
      </c>
      <c r="BA416">
        <f t="shared" si="983"/>
        <v>0.49999999999999994</v>
      </c>
      <c r="BB416">
        <f t="shared" si="983"/>
        <v>0.49999999999999994</v>
      </c>
      <c r="BC416">
        <f t="shared" si="983"/>
        <v>0.49999999999999994</v>
      </c>
      <c r="BD416">
        <f t="shared" si="983"/>
        <v>0.49999999999999994</v>
      </c>
      <c r="BE416">
        <f t="shared" si="983"/>
        <v>0.49999999999999994</v>
      </c>
      <c r="BF416">
        <f t="shared" si="983"/>
        <v>0.49999999999999994</v>
      </c>
      <c r="BG416">
        <f t="shared" si="983"/>
        <v>0.49999999999999994</v>
      </c>
      <c r="BH416">
        <f t="shared" si="983"/>
        <v>0.49999999999999994</v>
      </c>
      <c r="BK416">
        <f t="shared" si="977"/>
        <v>4.4225886779813185E-3</v>
      </c>
      <c r="BL416">
        <f t="shared" si="837"/>
        <v>3.9759072215052055E-3</v>
      </c>
      <c r="BM416">
        <f t="shared" si="838"/>
        <v>9.9397680537630139E-4</v>
      </c>
      <c r="BN416">
        <f t="shared" si="863"/>
        <v>0.10100000000000001</v>
      </c>
      <c r="BO416">
        <f t="shared" si="864"/>
        <v>0.75</v>
      </c>
      <c r="BP416" t="str">
        <f t="shared" si="831"/>
        <v>-2W-Total</v>
      </c>
    </row>
    <row r="417" spans="1:68" hidden="1" x14ac:dyDescent="0.25">
      <c r="A417" t="str">
        <f t="shared" si="827"/>
        <v>passenger-2W-G</v>
      </c>
      <c r="B417" s="1">
        <v>383</v>
      </c>
      <c r="C417" t="s">
        <v>11</v>
      </c>
      <c r="D417" t="s">
        <v>27</v>
      </c>
      <c r="E417" t="s">
        <v>35</v>
      </c>
      <c r="F417" t="s">
        <v>47</v>
      </c>
      <c r="G417">
        <v>0.99818277817555412</v>
      </c>
      <c r="H417">
        <v>0.99777435257872316</v>
      </c>
      <c r="I417">
        <v>0.99736605045079096</v>
      </c>
      <c r="J417">
        <v>0.99695787173577877</v>
      </c>
      <c r="K417">
        <v>0.99665621455057651</v>
      </c>
      <c r="L417">
        <v>0.9963545842761139</v>
      </c>
      <c r="M417">
        <f t="shared" ref="M417:Y417" si="984">($K417*(($BL417/($K417))^((M$33-$K$33)/($BL$33-$K$33))))</f>
        <v>0.98161146176601288</v>
      </c>
      <c r="N417">
        <f t="shared" si="984"/>
        <v>0.97417446484747194</v>
      </c>
      <c r="O417">
        <f t="shared" si="984"/>
        <v>0.96679381295475919</v>
      </c>
      <c r="P417">
        <f t="shared" si="984"/>
        <v>0.95946907920025171</v>
      </c>
      <c r="Q417">
        <f t="shared" si="984"/>
        <v>0.95219983993056145</v>
      </c>
      <c r="R417">
        <f t="shared" si="984"/>
        <v>0.94498567470203165</v>
      </c>
      <c r="S417">
        <f t="shared" si="984"/>
        <v>0.93782616625641868</v>
      </c>
      <c r="T417">
        <f t="shared" si="984"/>
        <v>0.9307209004967586</v>
      </c>
      <c r="U417">
        <f t="shared" si="984"/>
        <v>0.92366946646341597</v>
      </c>
      <c r="V417">
        <f t="shared" si="984"/>
        <v>0.91667145631031521</v>
      </c>
      <c r="W417">
        <f t="shared" si="984"/>
        <v>0.90972646528135015</v>
      </c>
      <c r="X417">
        <f t="shared" si="984"/>
        <v>0.9028340916869747</v>
      </c>
      <c r="Y417">
        <f t="shared" si="984"/>
        <v>0.89599393688096829</v>
      </c>
      <c r="Z417">
        <f t="shared" ref="Z417:AN417" si="985">($Y417*(($BM417/($Y417))^((Z$33-$Y$33)/($BM$33-$Y$33))))</f>
        <v>0.8168978218661902</v>
      </c>
      <c r="AA417">
        <f t="shared" si="985"/>
        <v>0.74478411504962982</v>
      </c>
      <c r="AB417">
        <f t="shared" si="985"/>
        <v>0.67903642681167786</v>
      </c>
      <c r="AC417">
        <f t="shared" si="985"/>
        <v>0.61909278087442232</v>
      </c>
      <c r="AD417">
        <f t="shared" si="985"/>
        <v>0.56444081082725517</v>
      </c>
      <c r="AE417">
        <f t="shared" si="985"/>
        <v>0.51461338069124274</v>
      </c>
      <c r="AF417">
        <f t="shared" si="985"/>
        <v>0.46918459208917684</v>
      </c>
      <c r="AG417">
        <f t="shared" si="985"/>
        <v>0.42776614389271617</v>
      </c>
      <c r="AH417">
        <f t="shared" si="985"/>
        <v>0.3900040132308194</v>
      </c>
      <c r="AI417">
        <f t="shared" si="985"/>
        <v>0.35557542949049442</v>
      </c>
      <c r="AJ417">
        <f t="shared" si="985"/>
        <v>0.32418611544523035</v>
      </c>
      <c r="AK417">
        <f t="shared" si="985"/>
        <v>0.29556777192974676</v>
      </c>
      <c r="AL417">
        <f t="shared" si="985"/>
        <v>0.26947578456139615</v>
      </c>
      <c r="AM417">
        <f t="shared" si="985"/>
        <v>0.24568713290649399</v>
      </c>
      <c r="AN417">
        <f t="shared" si="985"/>
        <v>0.22399848422024207</v>
      </c>
      <c r="AO417">
        <f t="shared" ref="AO417:BH417" si="986">AN417</f>
        <v>0.22399848422024207</v>
      </c>
      <c r="AP417">
        <f t="shared" si="986"/>
        <v>0.22399848422024207</v>
      </c>
      <c r="AQ417">
        <f t="shared" si="986"/>
        <v>0.22399848422024207</v>
      </c>
      <c r="AR417">
        <f t="shared" si="986"/>
        <v>0.22399848422024207</v>
      </c>
      <c r="AS417">
        <f t="shared" si="986"/>
        <v>0.22399848422024207</v>
      </c>
      <c r="AT417">
        <f t="shared" si="986"/>
        <v>0.22399848422024207</v>
      </c>
      <c r="AU417">
        <f t="shared" si="986"/>
        <v>0.22399848422024207</v>
      </c>
      <c r="AV417">
        <f t="shared" si="986"/>
        <v>0.22399848422024207</v>
      </c>
      <c r="AW417">
        <f t="shared" si="986"/>
        <v>0.22399848422024207</v>
      </c>
      <c r="AX417">
        <f t="shared" si="986"/>
        <v>0.22399848422024207</v>
      </c>
      <c r="AY417">
        <f t="shared" si="986"/>
        <v>0.22399848422024207</v>
      </c>
      <c r="AZ417">
        <f t="shared" si="986"/>
        <v>0.22399848422024207</v>
      </c>
      <c r="BA417">
        <f t="shared" si="986"/>
        <v>0.22399848422024207</v>
      </c>
      <c r="BB417">
        <f t="shared" si="986"/>
        <v>0.22399848422024207</v>
      </c>
      <c r="BC417">
        <f t="shared" si="986"/>
        <v>0.22399848422024207</v>
      </c>
      <c r="BD417">
        <f t="shared" si="986"/>
        <v>0.22399848422024207</v>
      </c>
      <c r="BE417">
        <f t="shared" si="986"/>
        <v>0.22399848422024207</v>
      </c>
      <c r="BF417">
        <f t="shared" si="986"/>
        <v>0.22399848422024207</v>
      </c>
      <c r="BG417">
        <f t="shared" si="986"/>
        <v>0.22399848422024207</v>
      </c>
      <c r="BH417">
        <f t="shared" si="986"/>
        <v>0.22399848422024207</v>
      </c>
      <c r="BK417">
        <f t="shared" si="977"/>
        <v>0.99665621455057651</v>
      </c>
      <c r="BL417">
        <f t="shared" si="837"/>
        <v>0.89599393688096829</v>
      </c>
      <c r="BM417">
        <f t="shared" si="838"/>
        <v>0.22399848422024207</v>
      </c>
      <c r="BN417">
        <f t="shared" si="863"/>
        <v>0.10100000000000001</v>
      </c>
      <c r="BO417">
        <f t="shared" si="864"/>
        <v>0.75</v>
      </c>
      <c r="BP417" t="str">
        <f t="shared" si="831"/>
        <v>-2W-Total</v>
      </c>
    </row>
    <row r="418" spans="1:68" hidden="1" x14ac:dyDescent="0.25">
      <c r="A418" t="str">
        <f t="shared" ref="A418:A481" si="987">D418&amp;"-"&amp;E418&amp;"-"&amp;F418</f>
        <v>passenger-BUS-BEV</v>
      </c>
      <c r="B418" s="1">
        <v>384</v>
      </c>
      <c r="C418" t="s">
        <v>11</v>
      </c>
      <c r="D418" t="s">
        <v>27</v>
      </c>
      <c r="E418" t="s">
        <v>34</v>
      </c>
      <c r="F418" t="s">
        <v>29</v>
      </c>
      <c r="G418">
        <v>2.8564866965751579E-3</v>
      </c>
      <c r="H418">
        <f>IF(G418=0,0.0000001,$G418)*((INDEX($N$7:$N$29,MATCH($A418,$H$7:$H$29,0))/($G418+0.00001))^((H$33-$G$33)/($Y$33-$G$33)))</f>
        <v>3.4796453906262054E-3</v>
      </c>
      <c r="I418">
        <f>IF(H418=0,0.0000001,$G418)*((INDEX($N$7:$N$29,MATCH($A418,$H$7:$H$29,0))/($G418+0.00001))^((I$33-$G$33)/($Y$33-$G$33)))</f>
        <v>4.238749670713764E-3</v>
      </c>
      <c r="J418">
        <f>IF(I418=0,0.0000001,$G418)*((INDEX($N$7:$N$29,MATCH($A418,$H$7:$H$29,0))/($G418+0.00001))^((J$33-$G$33)/($Y$33-$G$33)))</f>
        <v>5.1634568336696692E-3</v>
      </c>
      <c r="K418">
        <f>IF(J418=0,0.0000001,$G418)*((INDEX($N$7:$N$29,MATCH($A418,$H$7:$H$29,0))/($G418+0.00001))^((K$33-$G$33)/($Y$33-$G$33)))</f>
        <v>6.289894083006912E-3</v>
      </c>
      <c r="L418">
        <f t="shared" ref="L418:Y418" si="988">IF(K418=0,0.0000001,K418)*((INDEX($N$7:$N$29,MATCH($A418,$H$7:$H$28,0))/IF(K418=0,0.0000001,K418))^((L$33-$K$33)/($Y$33-$K$33)))</f>
        <v>7.6639828259262473E-3</v>
      </c>
      <c r="M418">
        <f t="shared" si="988"/>
        <v>1.1061605415574875E-2</v>
      </c>
      <c r="N418">
        <f t="shared" si="988"/>
        <v>1.7730225962930491E-2</v>
      </c>
      <c r="O418">
        <f t="shared" si="988"/>
        <v>2.9064799814497725E-2</v>
      </c>
      <c r="P418">
        <f t="shared" si="988"/>
        <v>4.5187868775541845E-2</v>
      </c>
      <c r="Q418">
        <f t="shared" si="988"/>
        <v>6.3514024709351399E-2</v>
      </c>
      <c r="R418">
        <f t="shared" si="988"/>
        <v>7.9695686652008588E-2</v>
      </c>
      <c r="S418">
        <f t="shared" si="988"/>
        <v>9.0731434780297798E-2</v>
      </c>
      <c r="T418">
        <f t="shared" si="988"/>
        <v>9.6585846934407693E-2</v>
      </c>
      <c r="U418">
        <f t="shared" si="988"/>
        <v>9.9012395799927669E-2</v>
      </c>
      <c r="V418">
        <f t="shared" si="988"/>
        <v>9.978754457260848E-2</v>
      </c>
      <c r="W418">
        <f t="shared" si="988"/>
        <v>9.9969621553170546E-2</v>
      </c>
      <c r="X418">
        <f t="shared" si="988"/>
        <v>9.9997829804833765E-2</v>
      </c>
      <c r="Y418">
        <f t="shared" si="988"/>
        <v>0.10000000000000002</v>
      </c>
      <c r="Z418">
        <f t="shared" ref="Z418:AN418" si="989">IF(Y418=0,0.0000001,$Y418)*((INDEX($O$7:$O$29,MATCH($A418,$H$7:$H$28,0))/IF(Y418=0,0.0000001,$Y418))^((Z$33-$Y$33)/($AN$33-$Y$33)))</f>
        <v>0.108710427340416</v>
      </c>
      <c r="AA418">
        <f t="shared" si="989"/>
        <v>0.11817957012535865</v>
      </c>
      <c r="AB418">
        <f t="shared" si="989"/>
        <v>0.12847351571234394</v>
      </c>
      <c r="AC418">
        <f t="shared" si="989"/>
        <v>0.13966410795014558</v>
      </c>
      <c r="AD418">
        <f t="shared" si="989"/>
        <v>0.15182944859378314</v>
      </c>
      <c r="AE418">
        <f t="shared" si="989"/>
        <v>0.16505444239489886</v>
      </c>
      <c r="AF418">
        <f t="shared" si="989"/>
        <v>0.17943138967183525</v>
      </c>
      <c r="AG418">
        <f t="shared" si="989"/>
        <v>0.19506063049509914</v>
      </c>
      <c r="AH418">
        <f t="shared" si="989"/>
        <v>0.21205124498413203</v>
      </c>
      <c r="AI418">
        <f t="shared" si="989"/>
        <v>0.23052181460292234</v>
      </c>
      <c r="AJ418">
        <f t="shared" si="989"/>
        <v>0.2506012497677183</v>
      </c>
      <c r="AK418">
        <f t="shared" si="989"/>
        <v>0.2724296895429098</v>
      </c>
      <c r="AL418">
        <f t="shared" si="989"/>
        <v>0.29615947970426582</v>
      </c>
      <c r="AM418">
        <f t="shared" si="989"/>
        <v>0.32195623599565987</v>
      </c>
      <c r="AN418">
        <f t="shared" si="989"/>
        <v>0.35</v>
      </c>
      <c r="AO418">
        <f t="shared" ref="AO418:BH418" si="990">AN418</f>
        <v>0.35</v>
      </c>
      <c r="AP418">
        <f t="shared" si="990"/>
        <v>0.35</v>
      </c>
      <c r="AQ418">
        <f t="shared" si="990"/>
        <v>0.35</v>
      </c>
      <c r="AR418">
        <f t="shared" si="990"/>
        <v>0.35</v>
      </c>
      <c r="AS418">
        <f t="shared" si="990"/>
        <v>0.35</v>
      </c>
      <c r="AT418">
        <f t="shared" si="990"/>
        <v>0.35</v>
      </c>
      <c r="AU418">
        <f t="shared" si="990"/>
        <v>0.35</v>
      </c>
      <c r="AV418">
        <f t="shared" si="990"/>
        <v>0.35</v>
      </c>
      <c r="AW418">
        <f t="shared" si="990"/>
        <v>0.35</v>
      </c>
      <c r="AX418">
        <f t="shared" si="990"/>
        <v>0.35</v>
      </c>
      <c r="AY418">
        <f t="shared" si="990"/>
        <v>0.35</v>
      </c>
      <c r="AZ418">
        <f t="shared" si="990"/>
        <v>0.35</v>
      </c>
      <c r="BA418">
        <f t="shared" si="990"/>
        <v>0.35</v>
      </c>
      <c r="BB418">
        <f t="shared" si="990"/>
        <v>0.35</v>
      </c>
      <c r="BC418">
        <f t="shared" si="990"/>
        <v>0.35</v>
      </c>
      <c r="BD418">
        <f t="shared" si="990"/>
        <v>0.35</v>
      </c>
      <c r="BE418">
        <f t="shared" si="990"/>
        <v>0.35</v>
      </c>
      <c r="BF418">
        <f t="shared" si="990"/>
        <v>0.35</v>
      </c>
      <c r="BG418">
        <f t="shared" si="990"/>
        <v>0.35</v>
      </c>
      <c r="BH418">
        <f t="shared" si="990"/>
        <v>0.35</v>
      </c>
      <c r="BK418">
        <f t="shared" si="977"/>
        <v>6.289894083006912E-3</v>
      </c>
      <c r="BL418">
        <f t="shared" si="837"/>
        <v>5.6546147806232142E-3</v>
      </c>
      <c r="BM418">
        <f t="shared" si="838"/>
        <v>2.2618459122492858E-3</v>
      </c>
      <c r="BN418">
        <f t="shared" si="863"/>
        <v>0.10100000000000001</v>
      </c>
      <c r="BO418">
        <f t="shared" si="864"/>
        <v>0.6</v>
      </c>
      <c r="BP418" t="str">
        <f t="shared" ref="BP418:BP481" si="991">"-"&amp;E418&amp;"-"&amp;"Total"</f>
        <v>-BUS-Total</v>
      </c>
    </row>
    <row r="419" spans="1:68" hidden="1" x14ac:dyDescent="0.25">
      <c r="A419" t="str">
        <f t="shared" si="987"/>
        <v>passenger-BUS-CNG</v>
      </c>
      <c r="B419" s="1">
        <v>385</v>
      </c>
      <c r="C419" t="s">
        <v>11</v>
      </c>
      <c r="D419" t="s">
        <v>27</v>
      </c>
      <c r="E419" t="s">
        <v>34</v>
      </c>
      <c r="F419" t="s">
        <v>45</v>
      </c>
      <c r="G419">
        <v>8.1217828138520673E-2</v>
      </c>
      <c r="H419">
        <v>8.3638280979873941E-2</v>
      </c>
      <c r="I419">
        <v>8.6058178076858685E-2</v>
      </c>
      <c r="J419">
        <v>8.8477519620854178E-2</v>
      </c>
      <c r="K419">
        <v>9.0718740036431683E-2</v>
      </c>
      <c r="L419">
        <v>9.2959772080674519E-2</v>
      </c>
      <c r="M419">
        <f t="shared" ref="M419:Y420" si="992">($K419*(($BL419/($K419))^((M$33-$K$33)/($BL$33-$K$33))))</f>
        <v>8.9349319972773456E-2</v>
      </c>
      <c r="N419">
        <f t="shared" si="992"/>
        <v>8.8672381445470863E-2</v>
      </c>
      <c r="O419">
        <f t="shared" si="992"/>
        <v>8.8000571617187856E-2</v>
      </c>
      <c r="P419">
        <f t="shared" si="992"/>
        <v>8.7333851631288928E-2</v>
      </c>
      <c r="Q419">
        <f t="shared" si="992"/>
        <v>8.6672182925528626E-2</v>
      </c>
      <c r="R419">
        <f t="shared" si="992"/>
        <v>8.601552722982117E-2</v>
      </c>
      <c r="S419">
        <f t="shared" si="992"/>
        <v>8.5363846564027027E-2</v>
      </c>
      <c r="T419">
        <f t="shared" si="992"/>
        <v>8.4717103235756069E-2</v>
      </c>
      <c r="U419">
        <f t="shared" si="992"/>
        <v>8.4075259838187616E-2</v>
      </c>
      <c r="V419">
        <f t="shared" si="992"/>
        <v>8.343827924790681E-2</v>
      </c>
      <c r="W419">
        <f t="shared" si="992"/>
        <v>8.2806124622757424E-2</v>
      </c>
      <c r="X419">
        <f t="shared" si="992"/>
        <v>8.2178759399711004E-2</v>
      </c>
      <c r="Y419">
        <f t="shared" si="992"/>
        <v>8.1556147292752082E-2</v>
      </c>
      <c r="Z419">
        <f t="shared" ref="Z419:AN420" si="993">($Y419*(($BM419/($Y419))^((Z$33-$Y$33)/($BM$33-$Y$33))))</f>
        <v>7.672331648689143E-2</v>
      </c>
      <c r="AA419">
        <f t="shared" si="993"/>
        <v>7.2176868184047213E-2</v>
      </c>
      <c r="AB419">
        <f t="shared" si="993"/>
        <v>6.7899832011920333E-2</v>
      </c>
      <c r="AC419">
        <f t="shared" si="993"/>
        <v>6.387624322367047E-2</v>
      </c>
      <c r="AD419">
        <f t="shared" si="993"/>
        <v>6.0091083106850712E-2</v>
      </c>
      <c r="AE419">
        <f t="shared" si="993"/>
        <v>5.6530222923572654E-2</v>
      </c>
      <c r="AF419">
        <f t="shared" si="993"/>
        <v>5.3180371172649017E-2</v>
      </c>
      <c r="AG419">
        <f t="shared" si="993"/>
        <v>5.0029023976861077E-2</v>
      </c>
      <c r="AH419">
        <f t="shared" si="993"/>
        <v>4.7064418410163317E-2</v>
      </c>
      <c r="AI419">
        <f t="shared" si="993"/>
        <v>4.4275488590611055E-2</v>
      </c>
      <c r="AJ419">
        <f t="shared" si="993"/>
        <v>4.1651824375120904E-2</v>
      </c>
      <c r="AK419">
        <f t="shared" si="993"/>
        <v>3.9183632501885231E-2</v>
      </c>
      <c r="AL419">
        <f t="shared" si="993"/>
        <v>3.6861700035398272E-2</v>
      </c>
      <c r="AM419">
        <f t="shared" si="993"/>
        <v>3.4677359977646434E-2</v>
      </c>
      <c r="AN419">
        <f t="shared" si="993"/>
        <v>3.2622458917100833E-2</v>
      </c>
      <c r="AO419">
        <f t="shared" ref="AO419:BH419" si="994">AN419</f>
        <v>3.2622458917100833E-2</v>
      </c>
      <c r="AP419">
        <f t="shared" si="994"/>
        <v>3.2622458917100833E-2</v>
      </c>
      <c r="AQ419">
        <f t="shared" si="994"/>
        <v>3.2622458917100833E-2</v>
      </c>
      <c r="AR419">
        <f t="shared" si="994"/>
        <v>3.2622458917100833E-2</v>
      </c>
      <c r="AS419">
        <f t="shared" si="994"/>
        <v>3.2622458917100833E-2</v>
      </c>
      <c r="AT419">
        <f t="shared" si="994"/>
        <v>3.2622458917100833E-2</v>
      </c>
      <c r="AU419">
        <f t="shared" si="994"/>
        <v>3.2622458917100833E-2</v>
      </c>
      <c r="AV419">
        <f t="shared" si="994"/>
        <v>3.2622458917100833E-2</v>
      </c>
      <c r="AW419">
        <f t="shared" si="994"/>
        <v>3.2622458917100833E-2</v>
      </c>
      <c r="AX419">
        <f t="shared" si="994"/>
        <v>3.2622458917100833E-2</v>
      </c>
      <c r="AY419">
        <f t="shared" si="994"/>
        <v>3.2622458917100833E-2</v>
      </c>
      <c r="AZ419">
        <f t="shared" si="994"/>
        <v>3.2622458917100833E-2</v>
      </c>
      <c r="BA419">
        <f t="shared" si="994"/>
        <v>3.2622458917100833E-2</v>
      </c>
      <c r="BB419">
        <f t="shared" si="994"/>
        <v>3.2622458917100833E-2</v>
      </c>
      <c r="BC419">
        <f t="shared" si="994"/>
        <v>3.2622458917100833E-2</v>
      </c>
      <c r="BD419">
        <f t="shared" si="994"/>
        <v>3.2622458917100833E-2</v>
      </c>
      <c r="BE419">
        <f t="shared" si="994"/>
        <v>3.2622458917100833E-2</v>
      </c>
      <c r="BF419">
        <f t="shared" si="994"/>
        <v>3.2622458917100833E-2</v>
      </c>
      <c r="BG419">
        <f t="shared" si="994"/>
        <v>3.2622458917100833E-2</v>
      </c>
      <c r="BH419">
        <f t="shared" si="994"/>
        <v>3.2622458917100833E-2</v>
      </c>
      <c r="BK419">
        <f t="shared" si="977"/>
        <v>9.0718740036431683E-2</v>
      </c>
      <c r="BL419">
        <f t="shared" ref="BL419:BL482" si="995">(1-BN419)*BK419</f>
        <v>8.1556147292752082E-2</v>
      </c>
      <c r="BM419">
        <f t="shared" ref="BM419:BM482" si="996">(1-BO419)*BL419</f>
        <v>3.2622458917100833E-2</v>
      </c>
      <c r="BN419">
        <f t="shared" ref="BN419:BN472" si="997">INDEX($N$7:$N$30,MATCH(BP419,$H$7:$H$30,0))</f>
        <v>0.10100000000000001</v>
      </c>
      <c r="BO419">
        <f t="shared" si="864"/>
        <v>0.6</v>
      </c>
      <c r="BP419" t="str">
        <f t="shared" si="991"/>
        <v>-BUS-Total</v>
      </c>
    </row>
    <row r="420" spans="1:68" hidden="1" x14ac:dyDescent="0.25">
      <c r="A420" t="str">
        <f t="shared" si="987"/>
        <v>passenger-BUS-D</v>
      </c>
      <c r="B420" s="1">
        <v>386</v>
      </c>
      <c r="C420" t="s">
        <v>11</v>
      </c>
      <c r="D420" t="s">
        <v>27</v>
      </c>
      <c r="E420" t="s">
        <v>34</v>
      </c>
      <c r="F420" t="s">
        <v>46</v>
      </c>
      <c r="G420">
        <v>0.53319662597009898</v>
      </c>
      <c r="H420">
        <v>0.48049980162353889</v>
      </c>
      <c r="I420">
        <v>0.47780359647720311</v>
      </c>
      <c r="J420">
        <v>0.47510801031786082</v>
      </c>
      <c r="K420">
        <v>0.47250501546272389</v>
      </c>
      <c r="L420">
        <v>0.46990223938554032</v>
      </c>
      <c r="M420">
        <f t="shared" si="992"/>
        <v>0.46537244452871462</v>
      </c>
      <c r="N420">
        <f t="shared" si="992"/>
        <v>0.46184663663960623</v>
      </c>
      <c r="O420">
        <f t="shared" si="992"/>
        <v>0.45834754137909672</v>
      </c>
      <c r="P420">
        <f t="shared" si="992"/>
        <v>0.45487495636391717</v>
      </c>
      <c r="Q420">
        <f t="shared" si="992"/>
        <v>0.45142868074411779</v>
      </c>
      <c r="R420">
        <f t="shared" si="992"/>
        <v>0.44800851519145102</v>
      </c>
      <c r="S420">
        <f t="shared" si="992"/>
        <v>0.44461426188784292</v>
      </c>
      <c r="T420">
        <f t="shared" si="992"/>
        <v>0.44124572451395128</v>
      </c>
      <c r="U420">
        <f t="shared" si="992"/>
        <v>0.43790270823781102</v>
      </c>
      <c r="V420">
        <f t="shared" si="992"/>
        <v>0.43458501970356533</v>
      </c>
      <c r="W420">
        <f t="shared" si="992"/>
        <v>0.4312924670202819</v>
      </c>
      <c r="X420">
        <f t="shared" si="992"/>
        <v>0.42802485975085469</v>
      </c>
      <c r="Y420">
        <f t="shared" si="992"/>
        <v>0.42478200890098877</v>
      </c>
      <c r="Z420">
        <f t="shared" si="993"/>
        <v>0.39961039834141893</v>
      </c>
      <c r="AA420">
        <f t="shared" si="993"/>
        <v>0.37593039986730892</v>
      </c>
      <c r="AB420">
        <f t="shared" si="993"/>
        <v>0.35365362395712924</v>
      </c>
      <c r="AC420">
        <f t="shared" si="993"/>
        <v>0.33269691885028846</v>
      </c>
      <c r="AD420">
        <f t="shared" si="993"/>
        <v>0.31298206016939673</v>
      </c>
      <c r="AE420">
        <f t="shared" si="993"/>
        <v>0.29443545893480383</v>
      </c>
      <c r="AF420">
        <f t="shared" si="993"/>
        <v>0.27698788688152837</v>
      </c>
      <c r="AG420">
        <f t="shared" si="993"/>
        <v>0.2605742180532773</v>
      </c>
      <c r="AH420">
        <f t="shared" si="993"/>
        <v>0.24513318570901349</v>
      </c>
      <c r="AI420">
        <f t="shared" si="993"/>
        <v>0.2306071536346837</v>
      </c>
      <c r="AJ420">
        <f t="shared" si="993"/>
        <v>0.21694190100649111</v>
      </c>
      <c r="AK420">
        <f t="shared" si="993"/>
        <v>0.20408642000267818</v>
      </c>
      <c r="AL420">
        <f t="shared" si="993"/>
        <v>0.19199272540837242</v>
      </c>
      <c r="AM420">
        <f t="shared" si="993"/>
        <v>0.18061567550281382</v>
      </c>
      <c r="AN420">
        <f t="shared" si="993"/>
        <v>0.16991280356039551</v>
      </c>
      <c r="AO420">
        <f t="shared" ref="AO420:BH420" si="998">AN420</f>
        <v>0.16991280356039551</v>
      </c>
      <c r="AP420">
        <f t="shared" si="998"/>
        <v>0.16991280356039551</v>
      </c>
      <c r="AQ420">
        <f t="shared" si="998"/>
        <v>0.16991280356039551</v>
      </c>
      <c r="AR420">
        <f t="shared" si="998"/>
        <v>0.16991280356039551</v>
      </c>
      <c r="AS420">
        <f t="shared" si="998"/>
        <v>0.16991280356039551</v>
      </c>
      <c r="AT420">
        <f t="shared" si="998"/>
        <v>0.16991280356039551</v>
      </c>
      <c r="AU420">
        <f t="shared" si="998"/>
        <v>0.16991280356039551</v>
      </c>
      <c r="AV420">
        <f t="shared" si="998"/>
        <v>0.16991280356039551</v>
      </c>
      <c r="AW420">
        <f t="shared" si="998"/>
        <v>0.16991280356039551</v>
      </c>
      <c r="AX420">
        <f t="shared" si="998"/>
        <v>0.16991280356039551</v>
      </c>
      <c r="AY420">
        <f t="shared" si="998"/>
        <v>0.16991280356039551</v>
      </c>
      <c r="AZ420">
        <f t="shared" si="998"/>
        <v>0.16991280356039551</v>
      </c>
      <c r="BA420">
        <f t="shared" si="998"/>
        <v>0.16991280356039551</v>
      </c>
      <c r="BB420">
        <f t="shared" si="998"/>
        <v>0.16991280356039551</v>
      </c>
      <c r="BC420">
        <f t="shared" si="998"/>
        <v>0.16991280356039551</v>
      </c>
      <c r="BD420">
        <f t="shared" si="998"/>
        <v>0.16991280356039551</v>
      </c>
      <c r="BE420">
        <f t="shared" si="998"/>
        <v>0.16991280356039551</v>
      </c>
      <c r="BF420">
        <f t="shared" si="998"/>
        <v>0.16991280356039551</v>
      </c>
      <c r="BG420">
        <f t="shared" si="998"/>
        <v>0.16991280356039551</v>
      </c>
      <c r="BH420">
        <f t="shared" si="998"/>
        <v>0.16991280356039551</v>
      </c>
      <c r="BK420">
        <f t="shared" si="977"/>
        <v>0.47250501546272389</v>
      </c>
      <c r="BL420">
        <f t="shared" si="995"/>
        <v>0.42478200890098877</v>
      </c>
      <c r="BM420">
        <f t="shared" si="996"/>
        <v>0.16991280356039551</v>
      </c>
      <c r="BN420">
        <f t="shared" si="997"/>
        <v>0.10100000000000001</v>
      </c>
      <c r="BO420">
        <f t="shared" si="864"/>
        <v>0.6</v>
      </c>
      <c r="BP420" t="str">
        <f t="shared" si="991"/>
        <v>-BUS-Total</v>
      </c>
    </row>
    <row r="421" spans="1:68" hidden="1" x14ac:dyDescent="0.25">
      <c r="A421" t="str">
        <f t="shared" si="987"/>
        <v>passenger-BUS-FCEV</v>
      </c>
      <c r="B421" s="1">
        <v>387</v>
      </c>
      <c r="C421" t="s">
        <v>11</v>
      </c>
      <c r="D421" t="s">
        <v>27</v>
      </c>
      <c r="E421" t="s">
        <v>34</v>
      </c>
      <c r="F421" t="s">
        <v>30</v>
      </c>
      <c r="G421">
        <v>0</v>
      </c>
      <c r="H421">
        <f>IF(G421=0,0.0000001,$G421)*((INDEX($N$7:$N$29,MATCH($A421,$H$7:$H$29,0))/($G421+0.00001))^((H$33-$G$33)/($Y$33-$G$33)))</f>
        <v>1.2915496650148837E-7</v>
      </c>
      <c r="I421">
        <f>IF(H421=0,0.0000001,$G421)*((INDEX($N$7:$N$29,MATCH($A421,$H$7:$H$29,0))/($G421+0.00001))^((I$33-$G$33)/($Y$33-$G$33)))</f>
        <v>0</v>
      </c>
      <c r="J421">
        <f>IF(I421=0,0.0000001,$G421)*((INDEX($N$7:$N$29,MATCH($A421,$H$7:$H$29,0))/($G421+0.00001))^((J$33-$G$33)/($Y$33-$G$33)))</f>
        <v>2.1544346900318838E-7</v>
      </c>
      <c r="K421">
        <f>IF(J421=0,0.0000001,$G421)*((INDEX($N$7:$N$29,MATCH($A421,$H$7:$H$29,0))/($G421+0.00001))^((K$33-$G$33)/($Y$33-$G$33)))</f>
        <v>0</v>
      </c>
      <c r="L421">
        <f t="shared" ref="L421:Y421" si="999">IF(K421=0,0.0000001,K421)*((INDEX($N$7:$N$29,MATCH($A421,$H$7:$H$28,0))/IF(K421=0,0.0000001,K421))^((L$33-$K$33)/($Y$33-$K$33)))</f>
        <v>1.93069772888325E-7</v>
      </c>
      <c r="M421">
        <f t="shared" si="999"/>
        <v>6.5512855685955084E-7</v>
      </c>
      <c r="N421">
        <f t="shared" si="999"/>
        <v>3.1516811486658755E-6</v>
      </c>
      <c r="O421">
        <f t="shared" si="999"/>
        <v>1.6339715159504212E-5</v>
      </c>
      <c r="P421">
        <f t="shared" si="999"/>
        <v>7.1018492993558591E-5</v>
      </c>
      <c r="Q421">
        <f t="shared" si="999"/>
        <v>2.2061794245877724E-4</v>
      </c>
      <c r="R421">
        <f t="shared" si="999"/>
        <v>4.6969984294097572E-4</v>
      </c>
      <c r="S421">
        <f t="shared" si="999"/>
        <v>7.2335519763494136E-4</v>
      </c>
      <c r="T421">
        <f t="shared" si="999"/>
        <v>8.9077584299261604E-4</v>
      </c>
      <c r="U421">
        <f t="shared" si="999"/>
        <v>9.6749364962123467E-4</v>
      </c>
      <c r="V421">
        <f t="shared" si="999"/>
        <v>9.9294363861607998E-4</v>
      </c>
      <c r="W421">
        <f t="shared" si="999"/>
        <v>9.9898888648544725E-4</v>
      </c>
      <c r="X421">
        <f t="shared" si="999"/>
        <v>9.9992774367956699E-4</v>
      </c>
      <c r="Y421">
        <f t="shared" si="999"/>
        <v>1E-3</v>
      </c>
      <c r="Z421">
        <f t="shared" ref="Z421:AN421" si="1000">IF(Y421=0,0.0000001,$Y421)*((INDEX($O$7:$O$29,MATCH($A421,$H$7:$H$28,0))/IF(Y421=0,0.0000001,$Y421))^((Z$33-$Y$33)/($AN$33-$Y$33)))</f>
        <v>1.2979700365523266E-3</v>
      </c>
      <c r="AA421">
        <f t="shared" si="1000"/>
        <v>1.6847262157876481E-3</v>
      </c>
      <c r="AB421">
        <f t="shared" si="1000"/>
        <v>2.1867241478865564E-3</v>
      </c>
      <c r="AC421">
        <f t="shared" si="1000"/>
        <v>2.8383024221621685E-3</v>
      </c>
      <c r="AD421">
        <f t="shared" si="1000"/>
        <v>3.6840314986403863E-3</v>
      </c>
      <c r="AE421">
        <f t="shared" si="1000"/>
        <v>4.781762498950186E-3</v>
      </c>
      <c r="AF421">
        <f t="shared" si="1000"/>
        <v>6.2065844455469164E-3</v>
      </c>
      <c r="AG421">
        <f t="shared" si="1000"/>
        <v>8.0559606396516329E-3</v>
      </c>
      <c r="AH421">
        <f t="shared" si="1000"/>
        <v>1.0456395525912732E-2</v>
      </c>
      <c r="AI421">
        <f t="shared" si="1000"/>
        <v>1.3572088082974531E-2</v>
      </c>
      <c r="AJ421">
        <f t="shared" si="1000"/>
        <v>1.7616163665149849E-2</v>
      </c>
      <c r="AK421">
        <f t="shared" si="1000"/>
        <v>2.2865252596366323E-2</v>
      </c>
      <c r="AL421">
        <f t="shared" si="1000"/>
        <v>2.9678412748283773E-2</v>
      </c>
      <c r="AM421">
        <f t="shared" si="1000"/>
        <v>3.8521690479704919E-2</v>
      </c>
      <c r="AN421">
        <f t="shared" si="1000"/>
        <v>0.05</v>
      </c>
      <c r="AO421">
        <f t="shared" ref="AO421:BH421" si="1001">AN421</f>
        <v>0.05</v>
      </c>
      <c r="AP421">
        <f t="shared" si="1001"/>
        <v>0.05</v>
      </c>
      <c r="AQ421">
        <f t="shared" si="1001"/>
        <v>0.05</v>
      </c>
      <c r="AR421">
        <f t="shared" si="1001"/>
        <v>0.05</v>
      </c>
      <c r="AS421">
        <f t="shared" si="1001"/>
        <v>0.05</v>
      </c>
      <c r="AT421">
        <f t="shared" si="1001"/>
        <v>0.05</v>
      </c>
      <c r="AU421">
        <f t="shared" si="1001"/>
        <v>0.05</v>
      </c>
      <c r="AV421">
        <f t="shared" si="1001"/>
        <v>0.05</v>
      </c>
      <c r="AW421">
        <f t="shared" si="1001"/>
        <v>0.05</v>
      </c>
      <c r="AX421">
        <f t="shared" si="1001"/>
        <v>0.05</v>
      </c>
      <c r="AY421">
        <f t="shared" si="1001"/>
        <v>0.05</v>
      </c>
      <c r="AZ421">
        <f t="shared" si="1001"/>
        <v>0.05</v>
      </c>
      <c r="BA421">
        <f t="shared" si="1001"/>
        <v>0.05</v>
      </c>
      <c r="BB421">
        <f t="shared" si="1001"/>
        <v>0.05</v>
      </c>
      <c r="BC421">
        <f t="shared" si="1001"/>
        <v>0.05</v>
      </c>
      <c r="BD421">
        <f t="shared" si="1001"/>
        <v>0.05</v>
      </c>
      <c r="BE421">
        <f t="shared" si="1001"/>
        <v>0.05</v>
      </c>
      <c r="BF421">
        <f t="shared" si="1001"/>
        <v>0.05</v>
      </c>
      <c r="BG421">
        <f t="shared" si="1001"/>
        <v>0.05</v>
      </c>
      <c r="BH421">
        <f t="shared" si="1001"/>
        <v>0.05</v>
      </c>
      <c r="BK421">
        <f>G421</f>
        <v>0</v>
      </c>
      <c r="BL421">
        <f t="shared" si="995"/>
        <v>0</v>
      </c>
      <c r="BM421">
        <f t="shared" si="996"/>
        <v>0</v>
      </c>
      <c r="BN421">
        <f t="shared" si="997"/>
        <v>0.10100000000000001</v>
      </c>
      <c r="BO421">
        <f t="shared" si="864"/>
        <v>0.6</v>
      </c>
      <c r="BP421" t="str">
        <f t="shared" si="991"/>
        <v>-BUS-Total</v>
      </c>
    </row>
    <row r="422" spans="1:68" hidden="1" x14ac:dyDescent="0.25">
      <c r="A422" t="str">
        <f t="shared" si="987"/>
        <v>passenger-BUS-G</v>
      </c>
      <c r="B422" s="1">
        <v>388</v>
      </c>
      <c r="C422" t="s">
        <v>11</v>
      </c>
      <c r="D422" t="s">
        <v>27</v>
      </c>
      <c r="E422" t="s">
        <v>34</v>
      </c>
      <c r="F422" t="s">
        <v>47</v>
      </c>
      <c r="G422">
        <v>0.20244086602222949</v>
      </c>
      <c r="H422">
        <v>0.200708471425326</v>
      </c>
      <c r="I422">
        <v>0.19897647459223131</v>
      </c>
      <c r="J422">
        <v>0.19724487538596919</v>
      </c>
      <c r="K422">
        <v>0.19558743816527399</v>
      </c>
      <c r="L422">
        <v>0.19393014024978031</v>
      </c>
      <c r="M422">
        <f t="shared" ref="M422:Y422" si="1002">($K422*(($BL422/($K422))^((M$33-$K$33)/($BL$33-$K$33))))</f>
        <v>0.1926350011945282</v>
      </c>
      <c r="N422">
        <f t="shared" si="1002"/>
        <v>0.19117553788741745</v>
      </c>
      <c r="O422">
        <f t="shared" si="1002"/>
        <v>0.18972713193297677</v>
      </c>
      <c r="P422">
        <f t="shared" si="1002"/>
        <v>0.18828969955722738</v>
      </c>
      <c r="Q422">
        <f t="shared" si="1002"/>
        <v>0.18686315762088854</v>
      </c>
      <c r="R422">
        <f t="shared" si="1002"/>
        <v>0.18544742361456881</v>
      </c>
      <c r="S422">
        <f t="shared" si="1002"/>
        <v>0.18404241565399385</v>
      </c>
      <c r="T422">
        <f t="shared" si="1002"/>
        <v>0.18264805247527025</v>
      </c>
      <c r="U422">
        <f t="shared" si="1002"/>
        <v>0.18126425343018546</v>
      </c>
      <c r="V422">
        <f t="shared" si="1002"/>
        <v>0.17989093848154317</v>
      </c>
      <c r="W422">
        <f t="shared" si="1002"/>
        <v>0.17852802819853386</v>
      </c>
      <c r="X422">
        <f t="shared" si="1002"/>
        <v>0.17717544375214103</v>
      </c>
      <c r="Y422">
        <f t="shared" si="1002"/>
        <v>0.17583310691058132</v>
      </c>
      <c r="Z422">
        <f t="shared" ref="Z422:AN422" si="1003">($Y422*(($BM422/($Y422))^((Z$33-$Y$33)/($BM$33-$Y$33))))</f>
        <v>0.16541363904732723</v>
      </c>
      <c r="AA422">
        <f t="shared" si="1003"/>
        <v>0.15561160502495155</v>
      </c>
      <c r="AB422">
        <f t="shared" si="1003"/>
        <v>0.14639041712584094</v>
      </c>
      <c r="AC422">
        <f t="shared" si="1003"/>
        <v>0.137715655736868</v>
      </c>
      <c r="AD422">
        <f t="shared" si="1003"/>
        <v>0.12955494087247685</v>
      </c>
      <c r="AE422">
        <f t="shared" si="1003"/>
        <v>0.12187781131101696</v>
      </c>
      <c r="AF422">
        <f t="shared" si="1003"/>
        <v>0.11465561089318163</v>
      </c>
      <c r="AG422">
        <f t="shared" si="1003"/>
        <v>0.10786138155814062</v>
      </c>
      <c r="AH422">
        <f t="shared" si="1003"/>
        <v>0.1014697627181075</v>
      </c>
      <c r="AI422">
        <f t="shared" si="1003"/>
        <v>9.5456896595739527E-2</v>
      </c>
      <c r="AJ422">
        <f t="shared" si="1003"/>
        <v>8.9800339171027227E-2</v>
      </c>
      <c r="AK422">
        <f t="shared" si="1003"/>
        <v>8.44789764052674E-2</v>
      </c>
      <c r="AL422">
        <f t="shared" si="1003"/>
        <v>7.9472945429411884E-2</v>
      </c>
      <c r="AM422">
        <f t="shared" si="1003"/>
        <v>7.4763560402614795E-2</v>
      </c>
      <c r="AN422">
        <f t="shared" si="1003"/>
        <v>7.0333242764232529E-2</v>
      </c>
      <c r="AO422">
        <f t="shared" ref="AO422:BH422" si="1004">AN422</f>
        <v>7.0333242764232529E-2</v>
      </c>
      <c r="AP422">
        <f t="shared" si="1004"/>
        <v>7.0333242764232529E-2</v>
      </c>
      <c r="AQ422">
        <f t="shared" si="1004"/>
        <v>7.0333242764232529E-2</v>
      </c>
      <c r="AR422">
        <f t="shared" si="1004"/>
        <v>7.0333242764232529E-2</v>
      </c>
      <c r="AS422">
        <f t="shared" si="1004"/>
        <v>7.0333242764232529E-2</v>
      </c>
      <c r="AT422">
        <f t="shared" si="1004"/>
        <v>7.0333242764232529E-2</v>
      </c>
      <c r="AU422">
        <f t="shared" si="1004"/>
        <v>7.0333242764232529E-2</v>
      </c>
      <c r="AV422">
        <f t="shared" si="1004"/>
        <v>7.0333242764232529E-2</v>
      </c>
      <c r="AW422">
        <f t="shared" si="1004"/>
        <v>7.0333242764232529E-2</v>
      </c>
      <c r="AX422">
        <f t="shared" si="1004"/>
        <v>7.0333242764232529E-2</v>
      </c>
      <c r="AY422">
        <f t="shared" si="1004"/>
        <v>7.0333242764232529E-2</v>
      </c>
      <c r="AZ422">
        <f t="shared" si="1004"/>
        <v>7.0333242764232529E-2</v>
      </c>
      <c r="BA422">
        <f t="shared" si="1004"/>
        <v>7.0333242764232529E-2</v>
      </c>
      <c r="BB422">
        <f t="shared" si="1004"/>
        <v>7.0333242764232529E-2</v>
      </c>
      <c r="BC422">
        <f t="shared" si="1004"/>
        <v>7.0333242764232529E-2</v>
      </c>
      <c r="BD422">
        <f t="shared" si="1004"/>
        <v>7.0333242764232529E-2</v>
      </c>
      <c r="BE422">
        <f t="shared" si="1004"/>
        <v>7.0333242764232529E-2</v>
      </c>
      <c r="BF422">
        <f t="shared" si="1004"/>
        <v>7.0333242764232529E-2</v>
      </c>
      <c r="BG422">
        <f t="shared" si="1004"/>
        <v>7.0333242764232529E-2</v>
      </c>
      <c r="BH422">
        <f t="shared" si="1004"/>
        <v>7.0333242764232529E-2</v>
      </c>
      <c r="BK422">
        <f t="shared" ref="BK422:BK427" si="1005">K422</f>
        <v>0.19558743816527399</v>
      </c>
      <c r="BL422">
        <f t="shared" si="995"/>
        <v>0.17583310691058132</v>
      </c>
      <c r="BM422">
        <f t="shared" si="996"/>
        <v>7.0333242764232529E-2</v>
      </c>
      <c r="BN422">
        <f t="shared" si="997"/>
        <v>0.10100000000000001</v>
      </c>
      <c r="BO422">
        <f t="shared" si="864"/>
        <v>0.6</v>
      </c>
      <c r="BP422" t="str">
        <f t="shared" si="991"/>
        <v>-BUS-Total</v>
      </c>
    </row>
    <row r="423" spans="1:68" hidden="1" x14ac:dyDescent="0.25">
      <c r="A423" t="str">
        <f t="shared" si="987"/>
        <v>passenger-BUS-LPG</v>
      </c>
      <c r="B423" s="1">
        <v>389</v>
      </c>
      <c r="C423" t="s">
        <v>11</v>
      </c>
      <c r="D423" t="s">
        <v>27</v>
      </c>
      <c r="E423" t="s">
        <v>34</v>
      </c>
      <c r="F423" t="s">
        <v>48</v>
      </c>
      <c r="G423">
        <v>7.0288193172574995E-2</v>
      </c>
      <c r="H423">
        <v>7.0288193172574995E-2</v>
      </c>
      <c r="I423">
        <v>7.0288193172574995E-2</v>
      </c>
      <c r="J423">
        <v>7.0288193172574995E-2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K423">
        <f t="shared" si="1005"/>
        <v>0</v>
      </c>
      <c r="BL423">
        <f t="shared" si="995"/>
        <v>0</v>
      </c>
      <c r="BM423">
        <f t="shared" si="996"/>
        <v>0</v>
      </c>
      <c r="BN423">
        <f t="shared" si="997"/>
        <v>0.10100000000000001</v>
      </c>
      <c r="BO423">
        <f t="shared" si="864"/>
        <v>0.6</v>
      </c>
      <c r="BP423" t="str">
        <f t="shared" si="991"/>
        <v>-BUS-Total</v>
      </c>
    </row>
    <row r="424" spans="1:68" hidden="1" x14ac:dyDescent="0.25">
      <c r="A424" t="str">
        <f t="shared" si="987"/>
        <v>passenger-BUS-PHEVD</v>
      </c>
      <c r="B424" s="1">
        <v>390</v>
      </c>
      <c r="C424" t="s">
        <v>11</v>
      </c>
      <c r="D424" t="s">
        <v>27</v>
      </c>
      <c r="E424" t="s">
        <v>34</v>
      </c>
      <c r="F424" t="s">
        <v>37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e">
        <f t="shared" ref="M424:Y424" si="1006">($K424*(($BL424/($K424))^((M$33-$K$33)/($BL$33-$K$33))))</f>
        <v>#DIV/0!</v>
      </c>
      <c r="N424" t="e">
        <f t="shared" si="1006"/>
        <v>#DIV/0!</v>
      </c>
      <c r="O424" t="e">
        <f t="shared" si="1006"/>
        <v>#DIV/0!</v>
      </c>
      <c r="P424" t="e">
        <f t="shared" si="1006"/>
        <v>#DIV/0!</v>
      </c>
      <c r="Q424" t="e">
        <f t="shared" si="1006"/>
        <v>#DIV/0!</v>
      </c>
      <c r="R424" t="e">
        <f t="shared" si="1006"/>
        <v>#DIV/0!</v>
      </c>
      <c r="S424" t="e">
        <f t="shared" si="1006"/>
        <v>#DIV/0!</v>
      </c>
      <c r="T424" t="e">
        <f t="shared" si="1006"/>
        <v>#DIV/0!</v>
      </c>
      <c r="U424" t="e">
        <f t="shared" si="1006"/>
        <v>#DIV/0!</v>
      </c>
      <c r="V424" t="e">
        <f t="shared" si="1006"/>
        <v>#DIV/0!</v>
      </c>
      <c r="W424" t="e">
        <f t="shared" si="1006"/>
        <v>#DIV/0!</v>
      </c>
      <c r="X424" t="e">
        <f t="shared" si="1006"/>
        <v>#DIV/0!</v>
      </c>
      <c r="Y424" t="e">
        <f t="shared" si="1006"/>
        <v>#DIV/0!</v>
      </c>
      <c r="Z424" t="e">
        <f t="shared" ref="Z424:AN424" si="1007">($Y424*(($BM424/($Y424))^((Z$33-$Y$33)/($BM$33-$Y$33))))</f>
        <v>#DIV/0!</v>
      </c>
      <c r="AA424" t="e">
        <f t="shared" si="1007"/>
        <v>#DIV/0!</v>
      </c>
      <c r="AB424" t="e">
        <f t="shared" si="1007"/>
        <v>#DIV/0!</v>
      </c>
      <c r="AC424" t="e">
        <f t="shared" si="1007"/>
        <v>#DIV/0!</v>
      </c>
      <c r="AD424" t="e">
        <f t="shared" si="1007"/>
        <v>#DIV/0!</v>
      </c>
      <c r="AE424" t="e">
        <f t="shared" si="1007"/>
        <v>#DIV/0!</v>
      </c>
      <c r="AF424" t="e">
        <f t="shared" si="1007"/>
        <v>#DIV/0!</v>
      </c>
      <c r="AG424" t="e">
        <f t="shared" si="1007"/>
        <v>#DIV/0!</v>
      </c>
      <c r="AH424" t="e">
        <f t="shared" si="1007"/>
        <v>#DIV/0!</v>
      </c>
      <c r="AI424" t="e">
        <f t="shared" si="1007"/>
        <v>#DIV/0!</v>
      </c>
      <c r="AJ424" t="e">
        <f t="shared" si="1007"/>
        <v>#DIV/0!</v>
      </c>
      <c r="AK424" t="e">
        <f t="shared" si="1007"/>
        <v>#DIV/0!</v>
      </c>
      <c r="AL424" t="e">
        <f t="shared" si="1007"/>
        <v>#DIV/0!</v>
      </c>
      <c r="AM424" t="e">
        <f t="shared" si="1007"/>
        <v>#DIV/0!</v>
      </c>
      <c r="AN424" t="e">
        <f t="shared" si="1007"/>
        <v>#DIV/0!</v>
      </c>
      <c r="AO424" t="e">
        <f t="shared" ref="AO424:BH424" si="1008">AN424</f>
        <v>#DIV/0!</v>
      </c>
      <c r="AP424" t="e">
        <f t="shared" si="1008"/>
        <v>#DIV/0!</v>
      </c>
      <c r="AQ424" t="e">
        <f t="shared" si="1008"/>
        <v>#DIV/0!</v>
      </c>
      <c r="AR424" t="e">
        <f t="shared" si="1008"/>
        <v>#DIV/0!</v>
      </c>
      <c r="AS424" t="e">
        <f t="shared" si="1008"/>
        <v>#DIV/0!</v>
      </c>
      <c r="AT424" t="e">
        <f t="shared" si="1008"/>
        <v>#DIV/0!</v>
      </c>
      <c r="AU424" t="e">
        <f t="shared" si="1008"/>
        <v>#DIV/0!</v>
      </c>
      <c r="AV424" t="e">
        <f t="shared" si="1008"/>
        <v>#DIV/0!</v>
      </c>
      <c r="AW424" t="e">
        <f t="shared" si="1008"/>
        <v>#DIV/0!</v>
      </c>
      <c r="AX424" t="e">
        <f t="shared" si="1008"/>
        <v>#DIV/0!</v>
      </c>
      <c r="AY424" t="e">
        <f t="shared" si="1008"/>
        <v>#DIV/0!</v>
      </c>
      <c r="AZ424" t="e">
        <f t="shared" si="1008"/>
        <v>#DIV/0!</v>
      </c>
      <c r="BA424" t="e">
        <f t="shared" si="1008"/>
        <v>#DIV/0!</v>
      </c>
      <c r="BB424" t="e">
        <f t="shared" si="1008"/>
        <v>#DIV/0!</v>
      </c>
      <c r="BC424" t="e">
        <f t="shared" si="1008"/>
        <v>#DIV/0!</v>
      </c>
      <c r="BD424" t="e">
        <f t="shared" si="1008"/>
        <v>#DIV/0!</v>
      </c>
      <c r="BE424" t="e">
        <f t="shared" si="1008"/>
        <v>#DIV/0!</v>
      </c>
      <c r="BF424" t="e">
        <f t="shared" si="1008"/>
        <v>#DIV/0!</v>
      </c>
      <c r="BG424" t="e">
        <f t="shared" si="1008"/>
        <v>#DIV/0!</v>
      </c>
      <c r="BH424" t="e">
        <f t="shared" si="1008"/>
        <v>#DIV/0!</v>
      </c>
      <c r="BK424">
        <f t="shared" si="1005"/>
        <v>0</v>
      </c>
      <c r="BL424">
        <f t="shared" si="995"/>
        <v>0</v>
      </c>
      <c r="BM424">
        <f t="shared" si="996"/>
        <v>0</v>
      </c>
      <c r="BN424">
        <f t="shared" si="997"/>
        <v>0.10100000000000001</v>
      </c>
      <c r="BO424">
        <f t="shared" si="864"/>
        <v>0.6</v>
      </c>
      <c r="BP424" t="str">
        <f t="shared" si="991"/>
        <v>-BUS-Total</v>
      </c>
    </row>
    <row r="425" spans="1:68" hidden="1" x14ac:dyDescent="0.25">
      <c r="A425" t="str">
        <f t="shared" si="987"/>
        <v>passenger-LT-BEV</v>
      </c>
      <c r="B425" s="1">
        <v>391</v>
      </c>
      <c r="C425" t="s">
        <v>11</v>
      </c>
      <c r="D425" t="s">
        <v>27</v>
      </c>
      <c r="E425" t="s">
        <v>33</v>
      </c>
      <c r="F425" t="s">
        <v>29</v>
      </c>
      <c r="G425">
        <v>5.707662102989085E-4</v>
      </c>
      <c r="H425">
        <f>IF(G425=0,0.0000001,$G425)*((INDEX($N$7:$N$29,MATCH($A425,$H$7:$H$29,0))/($G425+0.00001))^((H$33-$G$33)/($Y$33-$G$33)))</f>
        <v>7.2205889797537768E-4</v>
      </c>
      <c r="I425">
        <f>IF(H425=0,0.0000001,$G425)*((INDEX($N$7:$N$29,MATCH($A425,$H$7:$H$29,0))/($G425+0.00001))^((I$33-$G$33)/($Y$33-$G$33)))</f>
        <v>9.1345465575542323E-4</v>
      </c>
      <c r="J425">
        <f>IF(I425=0,0.0000001,$G425)*((INDEX($N$7:$N$29,MATCH($A425,$H$7:$H$29,0))/($G425+0.00001))^((J$33-$G$33)/($Y$33-$G$33)))</f>
        <v>1.1555835825316728E-3</v>
      </c>
      <c r="K425">
        <f>IF(J425=0,0.0000001,$G425)*((INDEX($N$7:$N$29,MATCH($A425,$H$7:$H$29,0))/($G425+0.00001))^((K$33-$G$33)/($Y$33-$G$33)))</f>
        <v>1.4618934917052752E-3</v>
      </c>
      <c r="L425">
        <f t="shared" ref="L425:Y425" si="1009">IF(K425=0,0.0000001,K425)*((INDEX($N$7:$N$29,MATCH($A425,$H$7:$H$28,0))/IF(K425=0,0.0000001,K425))^((L$33-$K$33)/($Y$33-$K$33)))</f>
        <v>1.851692612767433E-3</v>
      </c>
      <c r="M425">
        <f t="shared" si="1009"/>
        <v>2.872172233070556E-3</v>
      </c>
      <c r="N425">
        <f t="shared" si="1009"/>
        <v>5.0503454919270056E-3</v>
      </c>
      <c r="O425">
        <f t="shared" si="1009"/>
        <v>9.1222849185890083E-3</v>
      </c>
      <c r="P425">
        <f t="shared" si="1009"/>
        <v>1.5465848823000629E-2</v>
      </c>
      <c r="Q425">
        <f t="shared" si="1009"/>
        <v>2.3240169333322437E-2</v>
      </c>
      <c r="R425">
        <f t="shared" si="1009"/>
        <v>3.0489453477110698E-2</v>
      </c>
      <c r="S425">
        <f t="shared" si="1009"/>
        <v>3.5606311218731423E-2</v>
      </c>
      <c r="T425">
        <f t="shared" si="1009"/>
        <v>3.8371827949925948E-2</v>
      </c>
      <c r="U425">
        <f t="shared" si="1009"/>
        <v>3.9527883596856009E-2</v>
      </c>
      <c r="V425">
        <f t="shared" si="1009"/>
        <v>3.9898359775626911E-2</v>
      </c>
      <c r="W425">
        <f t="shared" si="1009"/>
        <v>3.9985464130678772E-2</v>
      </c>
      <c r="X425">
        <f t="shared" si="1009"/>
        <v>3.9998961548401074E-2</v>
      </c>
      <c r="Y425">
        <f t="shared" si="1009"/>
        <v>0.04</v>
      </c>
      <c r="Z425">
        <f t="shared" ref="Z425:AN425" si="1010">IF(Y425=0,0.0000001,$Y425)*((INDEX($O$7:$O$29,MATCH($A425,$H$7:$H$28,0))/IF(Y425=0,0.0000001,$Y425))^((Z$33-$Y$33)/($AN$33-$Y$33)))</f>
        <v>4.5750664771936178E-2</v>
      </c>
      <c r="AA425">
        <f t="shared" si="1010"/>
        <v>5.2328083176852058E-2</v>
      </c>
      <c r="AB425">
        <f t="shared" si="1010"/>
        <v>5.9851114789553794E-2</v>
      </c>
      <c r="AC425">
        <f t="shared" si="1010"/>
        <v>6.8455707224088669E-2</v>
      </c>
      <c r="AD425">
        <f t="shared" si="1010"/>
        <v>7.829735282337727E-2</v>
      </c>
      <c r="AE425">
        <f t="shared" si="1010"/>
        <v>8.9553898538808616E-2</v>
      </c>
      <c r="AF425">
        <f t="shared" si="1010"/>
        <v>0.10242875977672546</v>
      </c>
      <c r="AG425">
        <f t="shared" si="1010"/>
        <v>0.11715459628875367</v>
      </c>
      <c r="AH425">
        <f t="shared" si="1010"/>
        <v>0.13399751653245717</v>
      </c>
      <c r="AI425">
        <f t="shared" si="1010"/>
        <v>0.15326188647871061</v>
      </c>
      <c r="AJ425">
        <f t="shared" si="1010"/>
        <v>0.17529582976505065</v>
      </c>
      <c r="AK425">
        <f t="shared" si="1010"/>
        <v>0.20049751858748066</v>
      </c>
      <c r="AL425">
        <f t="shared" si="1010"/>
        <v>0.22932236901252179</v>
      </c>
      <c r="AM425">
        <f t="shared" si="1010"/>
        <v>0.26229127073495323</v>
      </c>
      <c r="AN425">
        <f t="shared" si="1010"/>
        <v>0.3</v>
      </c>
      <c r="AO425">
        <f t="shared" ref="AO425:BH425" si="1011">AN425</f>
        <v>0.3</v>
      </c>
      <c r="AP425">
        <f t="shared" si="1011"/>
        <v>0.3</v>
      </c>
      <c r="AQ425">
        <f t="shared" si="1011"/>
        <v>0.3</v>
      </c>
      <c r="AR425">
        <f t="shared" si="1011"/>
        <v>0.3</v>
      </c>
      <c r="AS425">
        <f t="shared" si="1011"/>
        <v>0.3</v>
      </c>
      <c r="AT425">
        <f t="shared" si="1011"/>
        <v>0.3</v>
      </c>
      <c r="AU425">
        <f t="shared" si="1011"/>
        <v>0.3</v>
      </c>
      <c r="AV425">
        <f t="shared" si="1011"/>
        <v>0.3</v>
      </c>
      <c r="AW425">
        <f t="shared" si="1011"/>
        <v>0.3</v>
      </c>
      <c r="AX425">
        <f t="shared" si="1011"/>
        <v>0.3</v>
      </c>
      <c r="AY425">
        <f t="shared" si="1011"/>
        <v>0.3</v>
      </c>
      <c r="AZ425">
        <f t="shared" si="1011"/>
        <v>0.3</v>
      </c>
      <c r="BA425">
        <f t="shared" si="1011"/>
        <v>0.3</v>
      </c>
      <c r="BB425">
        <f t="shared" si="1011"/>
        <v>0.3</v>
      </c>
      <c r="BC425">
        <f t="shared" si="1011"/>
        <v>0.3</v>
      </c>
      <c r="BD425">
        <f t="shared" si="1011"/>
        <v>0.3</v>
      </c>
      <c r="BE425">
        <f t="shared" si="1011"/>
        <v>0.3</v>
      </c>
      <c r="BF425">
        <f t="shared" si="1011"/>
        <v>0.3</v>
      </c>
      <c r="BG425">
        <f t="shared" si="1011"/>
        <v>0.3</v>
      </c>
      <c r="BH425">
        <f t="shared" si="1011"/>
        <v>0.3</v>
      </c>
      <c r="BK425">
        <f t="shared" si="1005"/>
        <v>1.4618934917052752E-3</v>
      </c>
      <c r="BL425">
        <f t="shared" si="995"/>
        <v>1.4019558585453588E-3</v>
      </c>
      <c r="BM425">
        <f t="shared" si="996"/>
        <v>6.1686057775995782E-4</v>
      </c>
      <c r="BN425">
        <f t="shared" si="997"/>
        <v>4.1000000000000002E-2</v>
      </c>
      <c r="BO425">
        <f t="shared" si="864"/>
        <v>0.56000000000000005</v>
      </c>
      <c r="BP425" t="str">
        <f t="shared" si="991"/>
        <v>-LT-Total</v>
      </c>
    </row>
    <row r="426" spans="1:68" hidden="1" x14ac:dyDescent="0.25">
      <c r="A426" t="str">
        <f t="shared" si="987"/>
        <v>passenger-LT-CNG</v>
      </c>
      <c r="B426" s="1">
        <v>392</v>
      </c>
      <c r="C426" t="s">
        <v>11</v>
      </c>
      <c r="D426" t="s">
        <v>27</v>
      </c>
      <c r="E426" t="s">
        <v>33</v>
      </c>
      <c r="F426" t="s">
        <v>45</v>
      </c>
      <c r="G426">
        <v>0.01</v>
      </c>
      <c r="H426">
        <v>0.03</v>
      </c>
      <c r="I426">
        <v>0.03</v>
      </c>
      <c r="J426">
        <v>0.03</v>
      </c>
      <c r="K426">
        <v>0.03</v>
      </c>
      <c r="L426">
        <v>0.03</v>
      </c>
      <c r="M426">
        <f t="shared" ref="M426:Y427" si="1012">($K426*(($BL426/($K426))^((M$33-$K$33)/($BL$33-$K$33))))</f>
        <v>2.982111742822369E-2</v>
      </c>
      <c r="N426">
        <f t="shared" si="1012"/>
        <v>2.9732076527912179E-2</v>
      </c>
      <c r="O426">
        <f t="shared" si="1012"/>
        <v>2.9643301488930227E-2</v>
      </c>
      <c r="P426">
        <f t="shared" si="1012"/>
        <v>2.9554791517460082E-2</v>
      </c>
      <c r="Q426">
        <f t="shared" si="1012"/>
        <v>2.9466545822054217E-2</v>
      </c>
      <c r="R426">
        <f t="shared" si="1012"/>
        <v>2.9378563613628218E-2</v>
      </c>
      <c r="S426">
        <f t="shared" si="1012"/>
        <v>2.9290844105453764E-2</v>
      </c>
      <c r="T426">
        <f t="shared" si="1012"/>
        <v>2.9203386513151561E-2</v>
      </c>
      <c r="U426">
        <f t="shared" si="1012"/>
        <v>2.9116190054684347E-2</v>
      </c>
      <c r="V426">
        <f t="shared" si="1012"/>
        <v>2.902925395034989E-2</v>
      </c>
      <c r="W426">
        <f t="shared" si="1012"/>
        <v>2.8942577422774025E-2</v>
      </c>
      <c r="X426">
        <f t="shared" si="1012"/>
        <v>2.8856159696903687E-2</v>
      </c>
      <c r="Y426">
        <f t="shared" si="1012"/>
        <v>2.8769999999999997E-2</v>
      </c>
      <c r="Z426">
        <f t="shared" ref="Z426:AN427" si="1013">($Y426*(($BM426/($Y426))^((Z$33-$Y$33)/($BM$33-$Y$33))))</f>
        <v>2.7237675423358518E-2</v>
      </c>
      <c r="AA426">
        <f t="shared" si="1013"/>
        <v>2.578696428460996E-2</v>
      </c>
      <c r="AB426">
        <f t="shared" si="1013"/>
        <v>2.4413519754534051E-2</v>
      </c>
      <c r="AC426">
        <f t="shared" si="1013"/>
        <v>2.3113226521228707E-2</v>
      </c>
      <c r="AD426">
        <f t="shared" si="1013"/>
        <v>2.1882188459221047E-2</v>
      </c>
      <c r="AE426">
        <f t="shared" si="1013"/>
        <v>2.0716716955336268E-2</v>
      </c>
      <c r="AF426">
        <f t="shared" si="1013"/>
        <v>1.9613319856344714E-2</v>
      </c>
      <c r="AG426">
        <f t="shared" si="1013"/>
        <v>1.8568691005270425E-2</v>
      </c>
      <c r="AH426">
        <f t="shared" si="1013"/>
        <v>1.7579700335008434E-2</v>
      </c>
      <c r="AI426">
        <f t="shared" si="1013"/>
        <v>1.6643384489567838E-2</v>
      </c>
      <c r="AJ426">
        <f t="shared" si="1013"/>
        <v>1.5756937944838661E-2</v>
      </c>
      <c r="AK426">
        <f t="shared" si="1013"/>
        <v>1.4917704602277277E-2</v>
      </c>
      <c r="AL426">
        <f t="shared" si="1013"/>
        <v>1.4123169830322212E-2</v>
      </c>
      <c r="AM426">
        <f t="shared" si="1013"/>
        <v>1.3370952929693635E-2</v>
      </c>
      <c r="AN426">
        <f t="shared" si="1013"/>
        <v>1.2658799999999998E-2</v>
      </c>
      <c r="AO426">
        <f t="shared" ref="AO426:BH426" si="1014">AN426</f>
        <v>1.2658799999999998E-2</v>
      </c>
      <c r="AP426">
        <f t="shared" si="1014"/>
        <v>1.2658799999999998E-2</v>
      </c>
      <c r="AQ426">
        <f t="shared" si="1014"/>
        <v>1.2658799999999998E-2</v>
      </c>
      <c r="AR426">
        <f t="shared" si="1014"/>
        <v>1.2658799999999998E-2</v>
      </c>
      <c r="AS426">
        <f t="shared" si="1014"/>
        <v>1.2658799999999998E-2</v>
      </c>
      <c r="AT426">
        <f t="shared" si="1014"/>
        <v>1.2658799999999998E-2</v>
      </c>
      <c r="AU426">
        <f t="shared" si="1014"/>
        <v>1.2658799999999998E-2</v>
      </c>
      <c r="AV426">
        <f t="shared" si="1014"/>
        <v>1.2658799999999998E-2</v>
      </c>
      <c r="AW426">
        <f t="shared" si="1014"/>
        <v>1.2658799999999998E-2</v>
      </c>
      <c r="AX426">
        <f t="shared" si="1014"/>
        <v>1.2658799999999998E-2</v>
      </c>
      <c r="AY426">
        <f t="shared" si="1014"/>
        <v>1.2658799999999998E-2</v>
      </c>
      <c r="AZ426">
        <f t="shared" si="1014"/>
        <v>1.2658799999999998E-2</v>
      </c>
      <c r="BA426">
        <f t="shared" si="1014"/>
        <v>1.2658799999999998E-2</v>
      </c>
      <c r="BB426">
        <f t="shared" si="1014"/>
        <v>1.2658799999999998E-2</v>
      </c>
      <c r="BC426">
        <f t="shared" si="1014"/>
        <v>1.2658799999999998E-2</v>
      </c>
      <c r="BD426">
        <f t="shared" si="1014"/>
        <v>1.2658799999999998E-2</v>
      </c>
      <c r="BE426">
        <f t="shared" si="1014"/>
        <v>1.2658799999999998E-2</v>
      </c>
      <c r="BF426">
        <f t="shared" si="1014"/>
        <v>1.2658799999999998E-2</v>
      </c>
      <c r="BG426">
        <f t="shared" si="1014"/>
        <v>1.2658799999999998E-2</v>
      </c>
      <c r="BH426">
        <f t="shared" si="1014"/>
        <v>1.2658799999999998E-2</v>
      </c>
      <c r="BK426">
        <f t="shared" si="1005"/>
        <v>0.03</v>
      </c>
      <c r="BL426">
        <f t="shared" si="995"/>
        <v>2.8769999999999997E-2</v>
      </c>
      <c r="BM426">
        <f t="shared" si="996"/>
        <v>1.2658799999999998E-2</v>
      </c>
      <c r="BN426">
        <f t="shared" si="997"/>
        <v>4.1000000000000002E-2</v>
      </c>
      <c r="BO426">
        <f t="shared" ref="BO426:BO475" si="1015">INDEX($M$7:$M$30,MATCH(BP426,$H$7:$H$30,0))</f>
        <v>0.56000000000000005</v>
      </c>
      <c r="BP426" t="str">
        <f t="shared" si="991"/>
        <v>-LT-Total</v>
      </c>
    </row>
    <row r="427" spans="1:68" hidden="1" x14ac:dyDescent="0.25">
      <c r="A427" t="str">
        <f t="shared" si="987"/>
        <v>passenger-LT-D</v>
      </c>
      <c r="B427" s="1">
        <v>393</v>
      </c>
      <c r="C427" t="s">
        <v>11</v>
      </c>
      <c r="D427" t="s">
        <v>27</v>
      </c>
      <c r="E427" t="s">
        <v>33</v>
      </c>
      <c r="F427" t="s">
        <v>46</v>
      </c>
      <c r="G427">
        <v>3.3076250085331939E-3</v>
      </c>
      <c r="H427">
        <v>2.8159744457373912E-3</v>
      </c>
      <c r="I427">
        <v>2.324893111019923E-3</v>
      </c>
      <c r="J427">
        <v>1.834380016382917E-3</v>
      </c>
      <c r="K427">
        <v>1.772874978147643E-3</v>
      </c>
      <c r="L427">
        <v>1.7113948414835139E-3</v>
      </c>
      <c r="M427">
        <f t="shared" si="1012"/>
        <v>1.7623037636300123E-3</v>
      </c>
      <c r="N427">
        <f t="shared" si="1012"/>
        <v>1.7570418174902118E-3</v>
      </c>
      <c r="O427">
        <f t="shared" si="1012"/>
        <v>1.7517955826470389E-3</v>
      </c>
      <c r="P427">
        <f t="shared" si="1012"/>
        <v>1.7465650121891731E-3</v>
      </c>
      <c r="Q427">
        <f t="shared" si="1012"/>
        <v>1.7413500593453631E-3</v>
      </c>
      <c r="R427">
        <f t="shared" si="1012"/>
        <v>1.7361506774840091E-3</v>
      </c>
      <c r="S427">
        <f t="shared" si="1012"/>
        <v>1.7309668201127455E-3</v>
      </c>
      <c r="T427">
        <f t="shared" si="1012"/>
        <v>1.725798440878025E-3</v>
      </c>
      <c r="U427">
        <f t="shared" si="1012"/>
        <v>1.7206454935647043E-3</v>
      </c>
      <c r="V427">
        <f t="shared" si="1012"/>
        <v>1.7155079320956314E-3</v>
      </c>
      <c r="W427">
        <f t="shared" si="1012"/>
        <v>1.7103857105312322E-3</v>
      </c>
      <c r="X427">
        <f t="shared" si="1012"/>
        <v>1.7052787830691006E-3</v>
      </c>
      <c r="Y427">
        <f t="shared" si="1012"/>
        <v>1.7001871040435896E-3</v>
      </c>
      <c r="Z427">
        <f t="shared" si="1013"/>
        <v>1.6096331073659775E-3</v>
      </c>
      <c r="AA427">
        <f t="shared" si="1013"/>
        <v>1.523902124752398E-3</v>
      </c>
      <c r="AB427">
        <f t="shared" si="1013"/>
        <v>1.442737276710887E-3</v>
      </c>
      <c r="AC427">
        <f t="shared" si="1013"/>
        <v>1.3658953654581624E-3</v>
      </c>
      <c r="AD427">
        <f t="shared" si="1013"/>
        <v>1.2931461462154707E-3</v>
      </c>
      <c r="AE427">
        <f t="shared" si="1013"/>
        <v>1.2242716373160897E-3</v>
      </c>
      <c r="AF427">
        <f t="shared" si="1013"/>
        <v>1.1590654670573291E-3</v>
      </c>
      <c r="AG427">
        <f t="shared" si="1013"/>
        <v>1.0973322553399713E-3</v>
      </c>
      <c r="AH427">
        <f t="shared" si="1013"/>
        <v>1.0388870282423397E-3</v>
      </c>
      <c r="AI427">
        <f t="shared" si="1013"/>
        <v>9.835546637748467E-4</v>
      </c>
      <c r="AJ427">
        <f t="shared" si="1013"/>
        <v>9.3116936715432043E-4</v>
      </c>
      <c r="AK427">
        <f t="shared" si="1013"/>
        <v>8.8157417402584407E-4</v>
      </c>
      <c r="AL427">
        <f t="shared" si="1013"/>
        <v>8.3462048014359817E-4</v>
      </c>
      <c r="AM427">
        <f t="shared" si="1013"/>
        <v>7.9016759610145892E-4</v>
      </c>
      <c r="AN427">
        <f t="shared" si="1013"/>
        <v>7.4808232577917931E-4</v>
      </c>
      <c r="AO427">
        <f t="shared" ref="AO427:BH427" si="1016">AN427</f>
        <v>7.4808232577917931E-4</v>
      </c>
      <c r="AP427">
        <f t="shared" si="1016"/>
        <v>7.4808232577917931E-4</v>
      </c>
      <c r="AQ427">
        <f t="shared" si="1016"/>
        <v>7.4808232577917931E-4</v>
      </c>
      <c r="AR427">
        <f t="shared" si="1016"/>
        <v>7.4808232577917931E-4</v>
      </c>
      <c r="AS427">
        <f t="shared" si="1016"/>
        <v>7.4808232577917931E-4</v>
      </c>
      <c r="AT427">
        <f t="shared" si="1016"/>
        <v>7.4808232577917931E-4</v>
      </c>
      <c r="AU427">
        <f t="shared" si="1016"/>
        <v>7.4808232577917931E-4</v>
      </c>
      <c r="AV427">
        <f t="shared" si="1016"/>
        <v>7.4808232577917931E-4</v>
      </c>
      <c r="AW427">
        <f t="shared" si="1016"/>
        <v>7.4808232577917931E-4</v>
      </c>
      <c r="AX427">
        <f t="shared" si="1016"/>
        <v>7.4808232577917931E-4</v>
      </c>
      <c r="AY427">
        <f t="shared" si="1016"/>
        <v>7.4808232577917931E-4</v>
      </c>
      <c r="AZ427">
        <f t="shared" si="1016"/>
        <v>7.4808232577917931E-4</v>
      </c>
      <c r="BA427">
        <f t="shared" si="1016"/>
        <v>7.4808232577917931E-4</v>
      </c>
      <c r="BB427">
        <f t="shared" si="1016"/>
        <v>7.4808232577917931E-4</v>
      </c>
      <c r="BC427">
        <f t="shared" si="1016"/>
        <v>7.4808232577917931E-4</v>
      </c>
      <c r="BD427">
        <f t="shared" si="1016"/>
        <v>7.4808232577917931E-4</v>
      </c>
      <c r="BE427">
        <f t="shared" si="1016"/>
        <v>7.4808232577917931E-4</v>
      </c>
      <c r="BF427">
        <f t="shared" si="1016"/>
        <v>7.4808232577917931E-4</v>
      </c>
      <c r="BG427">
        <f t="shared" si="1016"/>
        <v>7.4808232577917931E-4</v>
      </c>
      <c r="BH427">
        <f t="shared" si="1016"/>
        <v>7.4808232577917931E-4</v>
      </c>
      <c r="BK427">
        <f t="shared" si="1005"/>
        <v>1.772874978147643E-3</v>
      </c>
      <c r="BL427">
        <f t="shared" si="995"/>
        <v>1.7001871040435896E-3</v>
      </c>
      <c r="BM427">
        <f t="shared" si="996"/>
        <v>7.4808232577917931E-4</v>
      </c>
      <c r="BN427">
        <f t="shared" si="997"/>
        <v>4.1000000000000002E-2</v>
      </c>
      <c r="BO427">
        <f t="shared" si="1015"/>
        <v>0.56000000000000005</v>
      </c>
      <c r="BP427" t="str">
        <f t="shared" si="991"/>
        <v>-LT-Total</v>
      </c>
    </row>
    <row r="428" spans="1:68" hidden="1" x14ac:dyDescent="0.25">
      <c r="A428" t="str">
        <f t="shared" si="987"/>
        <v>passenger-LT-FCEV</v>
      </c>
      <c r="B428" s="1">
        <v>394</v>
      </c>
      <c r="C428" t="s">
        <v>11</v>
      </c>
      <c r="D428" t="s">
        <v>27</v>
      </c>
      <c r="E428" t="s">
        <v>33</v>
      </c>
      <c r="F428" t="s">
        <v>30</v>
      </c>
      <c r="G428">
        <v>0</v>
      </c>
      <c r="H428">
        <f>IF(G428=0,0.0000001,$G428)*((INDEX($N$7:$N$29,MATCH($A428,$H$7:$H$29,0))/($G428+0.00001))^((H$33-$G$33)/($Y$33-$G$33)))</f>
        <v>1.2915496650148837E-7</v>
      </c>
      <c r="I428">
        <f>IF(H428=0,0.0000001,$G428)*((INDEX($N$7:$N$29,MATCH($A428,$H$7:$H$29,0))/($G428+0.00001))^((I$33-$G$33)/($Y$33-$G$33)))</f>
        <v>0</v>
      </c>
      <c r="J428">
        <f>IF(I428=0,0.0000001,$G428)*((INDEX($N$7:$N$29,MATCH($A428,$H$7:$H$29,0))/($G428+0.00001))^((J$33-$G$33)/($Y$33-$G$33)))</f>
        <v>2.1544346900318838E-7</v>
      </c>
      <c r="K428">
        <f>IF(J428=0,0.0000001,$G428)*((INDEX($N$7:$N$29,MATCH($A428,$H$7:$H$29,0))/($G428+0.00001))^((K$33-$G$33)/($Y$33-$G$33)))</f>
        <v>0</v>
      </c>
      <c r="L428">
        <f t="shared" ref="L428:Y428" si="1017">IF(K428=0,0.0000001,K428)*((INDEX($N$7:$N$29,MATCH($A428,$H$7:$H$28,0))/IF(K428=0,0.0000001,K428))^((L$33-$K$33)/($Y$33-$K$33)))</f>
        <v>1.93069772888325E-7</v>
      </c>
      <c r="M428">
        <f t="shared" si="1017"/>
        <v>6.5512855685955084E-7</v>
      </c>
      <c r="N428">
        <f t="shared" si="1017"/>
        <v>3.1516811486658755E-6</v>
      </c>
      <c r="O428">
        <f t="shared" si="1017"/>
        <v>1.6339715159504212E-5</v>
      </c>
      <c r="P428">
        <f t="shared" si="1017"/>
        <v>7.1018492993558591E-5</v>
      </c>
      <c r="Q428">
        <f t="shared" si="1017"/>
        <v>2.2061794245877724E-4</v>
      </c>
      <c r="R428">
        <f t="shared" si="1017"/>
        <v>4.6969984294097572E-4</v>
      </c>
      <c r="S428">
        <f t="shared" si="1017"/>
        <v>7.2335519763494136E-4</v>
      </c>
      <c r="T428">
        <f t="shared" si="1017"/>
        <v>8.9077584299261604E-4</v>
      </c>
      <c r="U428">
        <f t="shared" si="1017"/>
        <v>9.6749364962123467E-4</v>
      </c>
      <c r="V428">
        <f t="shared" si="1017"/>
        <v>9.9294363861607998E-4</v>
      </c>
      <c r="W428">
        <f t="shared" si="1017"/>
        <v>9.9898888648544725E-4</v>
      </c>
      <c r="X428">
        <f t="shared" si="1017"/>
        <v>9.9992774367956699E-4</v>
      </c>
      <c r="Y428">
        <f t="shared" si="1017"/>
        <v>1E-3</v>
      </c>
      <c r="Z428">
        <f t="shared" ref="Z428:AN428" si="1018">IF(Y428=0,0.0000001,$Y428)*((INDEX($O$7:$O$29,MATCH($A428,$H$7:$H$28,0))/IF(Y428=0,0.0000001,$Y428))^((Z$33-$Y$33)/($AN$33-$Y$33)))</f>
        <v>1.2545117989873635E-3</v>
      </c>
      <c r="AA428">
        <f t="shared" si="1018"/>
        <v>1.5737998537985111E-3</v>
      </c>
      <c r="AB428">
        <f t="shared" si="1018"/>
        <v>1.97435048583482E-3</v>
      </c>
      <c r="AC428">
        <f t="shared" si="1018"/>
        <v>2.4768459798162148E-3</v>
      </c>
      <c r="AD428">
        <f t="shared" si="1018"/>
        <v>3.1072325059538588E-3</v>
      </c>
      <c r="AE428">
        <f t="shared" si="1018"/>
        <v>3.8980598409161893E-3</v>
      </c>
      <c r="AF428">
        <f t="shared" si="1018"/>
        <v>4.8901620635881651E-3</v>
      </c>
      <c r="AG428">
        <f t="shared" si="1018"/>
        <v>6.1347660077317456E-3</v>
      </c>
      <c r="AH428">
        <f t="shared" si="1018"/>
        <v>7.6961363407260786E-3</v>
      </c>
      <c r="AI428">
        <f t="shared" si="1018"/>
        <v>9.6548938460562974E-3</v>
      </c>
      <c r="AJ428">
        <f t="shared" si="1018"/>
        <v>1.2112178247848108E-2</v>
      </c>
      <c r="AK428">
        <f t="shared" si="1018"/>
        <v>1.5194870523363546E-2</v>
      </c>
      <c r="AL428">
        <f t="shared" si="1018"/>
        <v>1.9062144355644871E-2</v>
      </c>
      <c r="AM428">
        <f t="shared" si="1018"/>
        <v>2.3913685008156861E-2</v>
      </c>
      <c r="AN428">
        <f t="shared" si="1018"/>
        <v>0.03</v>
      </c>
      <c r="AO428">
        <f t="shared" ref="AO428:BH428" si="1019">AN428</f>
        <v>0.03</v>
      </c>
      <c r="AP428">
        <f t="shared" si="1019"/>
        <v>0.03</v>
      </c>
      <c r="AQ428">
        <f t="shared" si="1019"/>
        <v>0.03</v>
      </c>
      <c r="AR428">
        <f t="shared" si="1019"/>
        <v>0.03</v>
      </c>
      <c r="AS428">
        <f t="shared" si="1019"/>
        <v>0.03</v>
      </c>
      <c r="AT428">
        <f t="shared" si="1019"/>
        <v>0.03</v>
      </c>
      <c r="AU428">
        <f t="shared" si="1019"/>
        <v>0.03</v>
      </c>
      <c r="AV428">
        <f t="shared" si="1019"/>
        <v>0.03</v>
      </c>
      <c r="AW428">
        <f t="shared" si="1019"/>
        <v>0.03</v>
      </c>
      <c r="AX428">
        <f t="shared" si="1019"/>
        <v>0.03</v>
      </c>
      <c r="AY428">
        <f t="shared" si="1019"/>
        <v>0.03</v>
      </c>
      <c r="AZ428">
        <f t="shared" si="1019"/>
        <v>0.03</v>
      </c>
      <c r="BA428">
        <f t="shared" si="1019"/>
        <v>0.03</v>
      </c>
      <c r="BB428">
        <f t="shared" si="1019"/>
        <v>0.03</v>
      </c>
      <c r="BC428">
        <f t="shared" si="1019"/>
        <v>0.03</v>
      </c>
      <c r="BD428">
        <f t="shared" si="1019"/>
        <v>0.03</v>
      </c>
      <c r="BE428">
        <f t="shared" si="1019"/>
        <v>0.03</v>
      </c>
      <c r="BF428">
        <f t="shared" si="1019"/>
        <v>0.03</v>
      </c>
      <c r="BG428">
        <f t="shared" si="1019"/>
        <v>0.03</v>
      </c>
      <c r="BH428">
        <f t="shared" si="1019"/>
        <v>0.03</v>
      </c>
      <c r="BK428">
        <f>G428</f>
        <v>0</v>
      </c>
      <c r="BL428">
        <f t="shared" si="995"/>
        <v>0</v>
      </c>
      <c r="BM428">
        <f t="shared" si="996"/>
        <v>0</v>
      </c>
      <c r="BN428">
        <f t="shared" si="997"/>
        <v>4.1000000000000002E-2</v>
      </c>
      <c r="BO428">
        <f t="shared" si="1015"/>
        <v>0.56000000000000005</v>
      </c>
      <c r="BP428" t="str">
        <f t="shared" si="991"/>
        <v>-LT-Total</v>
      </c>
    </row>
    <row r="429" spans="1:68" hidden="1" x14ac:dyDescent="0.25">
      <c r="A429" t="str">
        <f t="shared" si="987"/>
        <v>passenger-LT-G</v>
      </c>
      <c r="B429" s="1">
        <v>395</v>
      </c>
      <c r="C429" t="s">
        <v>11</v>
      </c>
      <c r="D429" t="s">
        <v>27</v>
      </c>
      <c r="E429" t="s">
        <v>33</v>
      </c>
      <c r="F429" t="s">
        <v>47</v>
      </c>
      <c r="G429">
        <v>0.98393843705580952</v>
      </c>
      <c r="H429">
        <v>0.98161929135771708</v>
      </c>
      <c r="I429">
        <v>0.97930283074319646</v>
      </c>
      <c r="J429">
        <v>0.97698905055180096</v>
      </c>
      <c r="K429">
        <v>0.97508434222922979</v>
      </c>
      <c r="L429">
        <v>0.97318040506673242</v>
      </c>
      <c r="M429">
        <f t="shared" ref="M429:Y431" si="1020">($K429*(($BL429/($K429))^((M$33-$K$33)/($BL$33-$K$33))))</f>
        <v>0.96927015573467068</v>
      </c>
      <c r="N429">
        <f t="shared" si="1020"/>
        <v>0.96637607614427901</v>
      </c>
      <c r="O429">
        <f t="shared" si="1020"/>
        <v>0.96349063779454258</v>
      </c>
      <c r="P429">
        <f t="shared" si="1020"/>
        <v>0.96061381488415287</v>
      </c>
      <c r="Q429">
        <f t="shared" si="1020"/>
        <v>0.95774558168883983</v>
      </c>
      <c r="R429">
        <f t="shared" si="1020"/>
        <v>0.95488591256114197</v>
      </c>
      <c r="S429">
        <f t="shared" si="1020"/>
        <v>0.95203478193017665</v>
      </c>
      <c r="T429">
        <f t="shared" si="1020"/>
        <v>0.94919216430141173</v>
      </c>
      <c r="U429">
        <f t="shared" si="1020"/>
        <v>0.94635803425643761</v>
      </c>
      <c r="V429">
        <f t="shared" si="1020"/>
        <v>0.94353236645273986</v>
      </c>
      <c r="W429">
        <f t="shared" si="1020"/>
        <v>0.9407151356234722</v>
      </c>
      <c r="X429">
        <f t="shared" si="1020"/>
        <v>0.93790631657723145</v>
      </c>
      <c r="Y429">
        <f t="shared" si="1020"/>
        <v>0.93510588419783136</v>
      </c>
      <c r="Z429">
        <f t="shared" ref="Z429:AN431" si="1021">($Y429*(($BM429/($Y429))^((Z$33-$Y$33)/($BM$33-$Y$33))))</f>
        <v>0.88530102746796002</v>
      </c>
      <c r="AA429">
        <f t="shared" si="1021"/>
        <v>0.83814883691825159</v>
      </c>
      <c r="AB429">
        <f t="shared" si="1021"/>
        <v>0.79350802837833811</v>
      </c>
      <c r="AC429">
        <f t="shared" si="1021"/>
        <v>0.75124484264158287</v>
      </c>
      <c r="AD429">
        <f t="shared" si="1021"/>
        <v>0.71123264467651992</v>
      </c>
      <c r="AE429">
        <f t="shared" si="1021"/>
        <v>0.67335154418477328</v>
      </c>
      <c r="AF429">
        <f t="shared" si="1021"/>
        <v>0.6374880363685127</v>
      </c>
      <c r="AG429">
        <f t="shared" si="1021"/>
        <v>0.6035346618310643</v>
      </c>
      <c r="AH429">
        <f t="shared" si="1021"/>
        <v>0.57138968459162232</v>
      </c>
      <c r="AI429">
        <f t="shared" si="1021"/>
        <v>0.54095678724928076</v>
      </c>
      <c r="AJ429">
        <f t="shared" si="1021"/>
        <v>0.51214478238299332</v>
      </c>
      <c r="AK429">
        <f t="shared" si="1021"/>
        <v>0.48486733932271642</v>
      </c>
      <c r="AL429">
        <f t="shared" si="1021"/>
        <v>0.45904272547304797</v>
      </c>
      <c r="AM429">
        <f t="shared" si="1021"/>
        <v>0.43459356141427707</v>
      </c>
      <c r="AN429">
        <f t="shared" si="1021"/>
        <v>0.41144658904704573</v>
      </c>
      <c r="AO429">
        <f t="shared" ref="AO429:BH429" si="1022">AN429</f>
        <v>0.41144658904704573</v>
      </c>
      <c r="AP429">
        <f t="shared" si="1022"/>
        <v>0.41144658904704573</v>
      </c>
      <c r="AQ429">
        <f t="shared" si="1022"/>
        <v>0.41144658904704573</v>
      </c>
      <c r="AR429">
        <f t="shared" si="1022"/>
        <v>0.41144658904704573</v>
      </c>
      <c r="AS429">
        <f t="shared" si="1022"/>
        <v>0.41144658904704573</v>
      </c>
      <c r="AT429">
        <f t="shared" si="1022"/>
        <v>0.41144658904704573</v>
      </c>
      <c r="AU429">
        <f t="shared" si="1022"/>
        <v>0.41144658904704573</v>
      </c>
      <c r="AV429">
        <f t="shared" si="1022"/>
        <v>0.41144658904704573</v>
      </c>
      <c r="AW429">
        <f t="shared" si="1022"/>
        <v>0.41144658904704573</v>
      </c>
      <c r="AX429">
        <f t="shared" si="1022"/>
        <v>0.41144658904704573</v>
      </c>
      <c r="AY429">
        <f t="shared" si="1022"/>
        <v>0.41144658904704573</v>
      </c>
      <c r="AZ429">
        <f t="shared" si="1022"/>
        <v>0.41144658904704573</v>
      </c>
      <c r="BA429">
        <f t="shared" si="1022"/>
        <v>0.41144658904704573</v>
      </c>
      <c r="BB429">
        <f t="shared" si="1022"/>
        <v>0.41144658904704573</v>
      </c>
      <c r="BC429">
        <f t="shared" si="1022"/>
        <v>0.41144658904704573</v>
      </c>
      <c r="BD429">
        <f t="shared" si="1022"/>
        <v>0.41144658904704573</v>
      </c>
      <c r="BE429">
        <f t="shared" si="1022"/>
        <v>0.41144658904704573</v>
      </c>
      <c r="BF429">
        <f t="shared" si="1022"/>
        <v>0.41144658904704573</v>
      </c>
      <c r="BG429">
        <f t="shared" si="1022"/>
        <v>0.41144658904704573</v>
      </c>
      <c r="BH429">
        <f t="shared" si="1022"/>
        <v>0.41144658904704573</v>
      </c>
      <c r="BK429">
        <f t="shared" ref="BK429:BK434" si="1023">K429</f>
        <v>0.97508434222922979</v>
      </c>
      <c r="BL429">
        <f t="shared" si="995"/>
        <v>0.93510588419783136</v>
      </c>
      <c r="BM429">
        <f t="shared" si="996"/>
        <v>0.41144658904704573</v>
      </c>
      <c r="BN429">
        <f t="shared" si="997"/>
        <v>4.1000000000000002E-2</v>
      </c>
      <c r="BO429">
        <f t="shared" si="1015"/>
        <v>0.56000000000000005</v>
      </c>
      <c r="BP429" t="str">
        <f t="shared" si="991"/>
        <v>-LT-Total</v>
      </c>
    </row>
    <row r="430" spans="1:68" hidden="1" x14ac:dyDescent="0.25">
      <c r="A430" t="str">
        <f t="shared" si="987"/>
        <v>passenger-LT-LPG</v>
      </c>
      <c r="B430" s="1">
        <v>396</v>
      </c>
      <c r="C430" t="s">
        <v>11</v>
      </c>
      <c r="D430" t="s">
        <v>27</v>
      </c>
      <c r="E430" t="s">
        <v>33</v>
      </c>
      <c r="F430" t="s">
        <v>48</v>
      </c>
      <c r="G430">
        <v>8.2390080265318192E-3</v>
      </c>
      <c r="H430">
        <v>8.9121474148357895E-3</v>
      </c>
      <c r="I430">
        <v>9.5845074491240217E-3</v>
      </c>
      <c r="J430">
        <v>1.0256089482105799E-2</v>
      </c>
      <c r="K430">
        <v>1.0831222932553401E-2</v>
      </c>
      <c r="L430">
        <v>1.140612352847487E-2</v>
      </c>
      <c r="M430">
        <f t="shared" si="1020"/>
        <v>1.0766639032098145E-2</v>
      </c>
      <c r="N430">
        <f t="shared" si="1020"/>
        <v>1.0734491637385169E-2</v>
      </c>
      <c r="O430">
        <f t="shared" si="1020"/>
        <v>1.0702440229449849E-2</v>
      </c>
      <c r="P430">
        <f t="shared" si="1020"/>
        <v>1.0670484521691613E-2</v>
      </c>
      <c r="Q430">
        <f t="shared" si="1020"/>
        <v>1.063862422836564E-2</v>
      </c>
      <c r="R430">
        <f t="shared" si="1020"/>
        <v>1.0606859064580296E-2</v>
      </c>
      <c r="S430">
        <f t="shared" si="1020"/>
        <v>1.0575188746294581E-2</v>
      </c>
      <c r="T430">
        <f t="shared" si="1020"/>
        <v>1.0543612990315596E-2</v>
      </c>
      <c r="U430">
        <f t="shared" si="1020"/>
        <v>1.0512131514296011E-2</v>
      </c>
      <c r="V430">
        <f t="shared" si="1020"/>
        <v>1.0480744036731538E-2</v>
      </c>
      <c r="W430">
        <f t="shared" si="1020"/>
        <v>1.044945027695841E-2</v>
      </c>
      <c r="X430">
        <f t="shared" si="1020"/>
        <v>1.0418249955150879E-2</v>
      </c>
      <c r="Y430">
        <f t="shared" si="1020"/>
        <v>1.0387142792318711E-2</v>
      </c>
      <c r="Z430">
        <f t="shared" si="1021"/>
        <v>9.8339111558308975E-3</v>
      </c>
      <c r="AA430">
        <f t="shared" si="1021"/>
        <v>9.3101452973467641E-3</v>
      </c>
      <c r="AB430">
        <f t="shared" si="1021"/>
        <v>8.8142758343218233E-3</v>
      </c>
      <c r="AC430">
        <f t="shared" si="1021"/>
        <v>8.3448169714011276E-3</v>
      </c>
      <c r="AD430">
        <f t="shared" si="1021"/>
        <v>7.9003620484656787E-3</v>
      </c>
      <c r="AE430">
        <f t="shared" si="1021"/>
        <v>7.4795793257952017E-3</v>
      </c>
      <c r="AF430">
        <f t="shared" si="1021"/>
        <v>7.0812079937181954E-3</v>
      </c>
      <c r="AG430">
        <f t="shared" si="1021"/>
        <v>6.7040543947927697E-3</v>
      </c>
      <c r="AH430">
        <f t="shared" si="1021"/>
        <v>6.3469884471986692E-3</v>
      </c>
      <c r="AI430">
        <f t="shared" si="1021"/>
        <v>6.0089402586236918E-3</v>
      </c>
      <c r="AJ430">
        <f t="shared" si="1021"/>
        <v>5.688896920498579E-3</v>
      </c>
      <c r="AK430">
        <f t="shared" si="1021"/>
        <v>5.3858994729747683E-3</v>
      </c>
      <c r="AL430">
        <f t="shared" si="1021"/>
        <v>5.099040031551076E-3</v>
      </c>
      <c r="AM430">
        <f t="shared" si="1021"/>
        <v>4.8274590667396599E-3</v>
      </c>
      <c r="AN430">
        <f t="shared" si="1021"/>
        <v>4.5703428286202321E-3</v>
      </c>
      <c r="AO430">
        <f t="shared" ref="AO430:BH430" si="1024">AN430</f>
        <v>4.5703428286202321E-3</v>
      </c>
      <c r="AP430">
        <f t="shared" si="1024"/>
        <v>4.5703428286202321E-3</v>
      </c>
      <c r="AQ430">
        <f t="shared" si="1024"/>
        <v>4.5703428286202321E-3</v>
      </c>
      <c r="AR430">
        <f t="shared" si="1024"/>
        <v>4.5703428286202321E-3</v>
      </c>
      <c r="AS430">
        <f t="shared" si="1024"/>
        <v>4.5703428286202321E-3</v>
      </c>
      <c r="AT430">
        <f t="shared" si="1024"/>
        <v>4.5703428286202321E-3</v>
      </c>
      <c r="AU430">
        <f t="shared" si="1024"/>
        <v>4.5703428286202321E-3</v>
      </c>
      <c r="AV430">
        <f t="shared" si="1024"/>
        <v>4.5703428286202321E-3</v>
      </c>
      <c r="AW430">
        <f t="shared" si="1024"/>
        <v>4.5703428286202321E-3</v>
      </c>
      <c r="AX430">
        <f t="shared" si="1024"/>
        <v>4.5703428286202321E-3</v>
      </c>
      <c r="AY430">
        <f t="shared" si="1024"/>
        <v>4.5703428286202321E-3</v>
      </c>
      <c r="AZ430">
        <f t="shared" si="1024"/>
        <v>4.5703428286202321E-3</v>
      </c>
      <c r="BA430">
        <f t="shared" si="1024"/>
        <v>4.5703428286202321E-3</v>
      </c>
      <c r="BB430">
        <f t="shared" si="1024"/>
        <v>4.5703428286202321E-3</v>
      </c>
      <c r="BC430">
        <f t="shared" si="1024"/>
        <v>4.5703428286202321E-3</v>
      </c>
      <c r="BD430">
        <f t="shared" si="1024"/>
        <v>4.5703428286202321E-3</v>
      </c>
      <c r="BE430">
        <f t="shared" si="1024"/>
        <v>4.5703428286202321E-3</v>
      </c>
      <c r="BF430">
        <f t="shared" si="1024"/>
        <v>4.5703428286202321E-3</v>
      </c>
      <c r="BG430">
        <f t="shared" si="1024"/>
        <v>4.5703428286202321E-3</v>
      </c>
      <c r="BH430">
        <f t="shared" si="1024"/>
        <v>4.5703428286202321E-3</v>
      </c>
      <c r="BK430">
        <f t="shared" si="1023"/>
        <v>1.0831222932553401E-2</v>
      </c>
      <c r="BL430">
        <f t="shared" si="995"/>
        <v>1.0387142792318711E-2</v>
      </c>
      <c r="BM430">
        <f t="shared" si="996"/>
        <v>4.5703428286202321E-3</v>
      </c>
      <c r="BN430">
        <f t="shared" si="997"/>
        <v>4.1000000000000002E-2</v>
      </c>
      <c r="BO430">
        <f t="shared" si="1015"/>
        <v>0.56000000000000005</v>
      </c>
      <c r="BP430" t="str">
        <f t="shared" si="991"/>
        <v>-LT-Total</v>
      </c>
    </row>
    <row r="431" spans="1:68" hidden="1" x14ac:dyDescent="0.25">
      <c r="A431" t="str">
        <f t="shared" si="987"/>
        <v>passenger-LT-PHEVG</v>
      </c>
      <c r="B431" s="1">
        <v>397</v>
      </c>
      <c r="C431" t="s">
        <v>11</v>
      </c>
      <c r="D431" t="s">
        <v>27</v>
      </c>
      <c r="E431" t="s">
        <v>33</v>
      </c>
      <c r="F431" t="s">
        <v>31</v>
      </c>
      <c r="G431">
        <v>5.707662102989085E-4</v>
      </c>
      <c r="H431">
        <v>8.5565340783527581E-4</v>
      </c>
      <c r="I431">
        <v>1.1402107658387171E-3</v>
      </c>
      <c r="J431">
        <v>1.4244388568051571E-3</v>
      </c>
      <c r="K431">
        <v>1.708980530202162E-3</v>
      </c>
      <c r="L431">
        <v>1.993407001090128E-3</v>
      </c>
      <c r="M431">
        <f t="shared" si="1020"/>
        <v>1.6987903024568887E-3</v>
      </c>
      <c r="N431">
        <f t="shared" si="1020"/>
        <v>1.6937179969560871E-3</v>
      </c>
      <c r="O431">
        <f t="shared" si="1020"/>
        <v>1.6886608365164839E-3</v>
      </c>
      <c r="P431">
        <f t="shared" si="1020"/>
        <v>1.6836187759174432E-3</v>
      </c>
      <c r="Q431">
        <f t="shared" si="1020"/>
        <v>1.6785917700733507E-3</v>
      </c>
      <c r="R431">
        <f t="shared" si="1020"/>
        <v>1.67357977403321E-3</v>
      </c>
      <c r="S431">
        <f t="shared" si="1020"/>
        <v>1.6685827429802416E-3</v>
      </c>
      <c r="T431">
        <f t="shared" si="1020"/>
        <v>1.6636006322314808E-3</v>
      </c>
      <c r="U431">
        <f t="shared" si="1020"/>
        <v>1.6586333972373791E-3</v>
      </c>
      <c r="V431">
        <f t="shared" si="1020"/>
        <v>1.6536809935814056E-3</v>
      </c>
      <c r="W431">
        <f t="shared" si="1020"/>
        <v>1.6487433769796494E-3</v>
      </c>
      <c r="X431">
        <f t="shared" si="1020"/>
        <v>1.6438205032804241E-3</v>
      </c>
      <c r="Y431">
        <f t="shared" si="1020"/>
        <v>1.6389123284638733E-3</v>
      </c>
      <c r="Z431">
        <f t="shared" si="1021"/>
        <v>1.5516218995495212E-3</v>
      </c>
      <c r="AA431">
        <f t="shared" si="1021"/>
        <v>1.4689806631805649E-3</v>
      </c>
      <c r="AB431">
        <f t="shared" si="1021"/>
        <v>1.3907409978068186E-3</v>
      </c>
      <c r="AC431">
        <f t="shared" si="1021"/>
        <v>1.3166684704977369E-3</v>
      </c>
      <c r="AD431">
        <f t="shared" si="1021"/>
        <v>1.2465411345007739E-3</v>
      </c>
      <c r="AE431">
        <f t="shared" si="1021"/>
        <v>1.1801488642126231E-3</v>
      </c>
      <c r="AF431">
        <f t="shared" si="1021"/>
        <v>1.1172927255706862E-3</v>
      </c>
      <c r="AG431">
        <f t="shared" si="1021"/>
        <v>1.057784379978239E-3</v>
      </c>
      <c r="AH431">
        <f t="shared" si="1021"/>
        <v>1.0014455199772612E-3</v>
      </c>
      <c r="AI431">
        <f t="shared" si="1021"/>
        <v>9.4810733497800281E-4</v>
      </c>
      <c r="AJ431">
        <f t="shared" si="1021"/>
        <v>8.9761000544443144E-4</v>
      </c>
      <c r="AK431">
        <f t="shared" si="1021"/>
        <v>8.4980222401996846E-4</v>
      </c>
      <c r="AL431">
        <f t="shared" si="1021"/>
        <v>8.0454074215864115E-4</v>
      </c>
      <c r="AM431">
        <f t="shared" si="1021"/>
        <v>7.6168994090319939E-4</v>
      </c>
      <c r="AN431">
        <f t="shared" si="1021"/>
        <v>7.2112142452410415E-4</v>
      </c>
      <c r="AO431">
        <f t="shared" ref="AO431:BH431" si="1025">AN431</f>
        <v>7.2112142452410415E-4</v>
      </c>
      <c r="AP431">
        <f t="shared" si="1025"/>
        <v>7.2112142452410415E-4</v>
      </c>
      <c r="AQ431">
        <f t="shared" si="1025"/>
        <v>7.2112142452410415E-4</v>
      </c>
      <c r="AR431">
        <f t="shared" si="1025"/>
        <v>7.2112142452410415E-4</v>
      </c>
      <c r="AS431">
        <f t="shared" si="1025"/>
        <v>7.2112142452410415E-4</v>
      </c>
      <c r="AT431">
        <f t="shared" si="1025"/>
        <v>7.2112142452410415E-4</v>
      </c>
      <c r="AU431">
        <f t="shared" si="1025"/>
        <v>7.2112142452410415E-4</v>
      </c>
      <c r="AV431">
        <f t="shared" si="1025"/>
        <v>7.2112142452410415E-4</v>
      </c>
      <c r="AW431">
        <f t="shared" si="1025"/>
        <v>7.2112142452410415E-4</v>
      </c>
      <c r="AX431">
        <f t="shared" si="1025"/>
        <v>7.2112142452410415E-4</v>
      </c>
      <c r="AY431">
        <f t="shared" si="1025"/>
        <v>7.2112142452410415E-4</v>
      </c>
      <c r="AZ431">
        <f t="shared" si="1025"/>
        <v>7.2112142452410415E-4</v>
      </c>
      <c r="BA431">
        <f t="shared" si="1025"/>
        <v>7.2112142452410415E-4</v>
      </c>
      <c r="BB431">
        <f t="shared" si="1025"/>
        <v>7.2112142452410415E-4</v>
      </c>
      <c r="BC431">
        <f t="shared" si="1025"/>
        <v>7.2112142452410415E-4</v>
      </c>
      <c r="BD431">
        <f t="shared" si="1025"/>
        <v>7.2112142452410415E-4</v>
      </c>
      <c r="BE431">
        <f t="shared" si="1025"/>
        <v>7.2112142452410415E-4</v>
      </c>
      <c r="BF431">
        <f t="shared" si="1025"/>
        <v>7.2112142452410415E-4</v>
      </c>
      <c r="BG431">
        <f t="shared" si="1025"/>
        <v>7.2112142452410415E-4</v>
      </c>
      <c r="BH431">
        <f t="shared" si="1025"/>
        <v>7.2112142452410415E-4</v>
      </c>
      <c r="BK431">
        <f t="shared" si="1023"/>
        <v>1.708980530202162E-3</v>
      </c>
      <c r="BL431">
        <f t="shared" si="995"/>
        <v>1.6389123284638733E-3</v>
      </c>
      <c r="BM431">
        <f t="shared" si="996"/>
        <v>7.2112142452410415E-4</v>
      </c>
      <c r="BN431">
        <f t="shared" si="997"/>
        <v>4.1000000000000002E-2</v>
      </c>
      <c r="BO431">
        <f t="shared" si="1015"/>
        <v>0.56000000000000005</v>
      </c>
      <c r="BP431" t="str">
        <f t="shared" si="991"/>
        <v>-LT-Total</v>
      </c>
    </row>
    <row r="432" spans="1:68" hidden="1" x14ac:dyDescent="0.25">
      <c r="A432" t="str">
        <f t="shared" si="987"/>
        <v>passenger-LV-BEV</v>
      </c>
      <c r="B432" s="1">
        <v>398</v>
      </c>
      <c r="C432" t="s">
        <v>11</v>
      </c>
      <c r="D432" t="s">
        <v>27</v>
      </c>
      <c r="E432" t="s">
        <v>28</v>
      </c>
      <c r="F432" t="s">
        <v>29</v>
      </c>
      <c r="G432">
        <v>7.01714298828584E-3</v>
      </c>
      <c r="H432">
        <f>IF(G432=0,0.0000001,$G432)*((INDEX($N$7:$N$29,MATCH($A432,$H$7:$H$29,0))/($G432+0.00001))^((H$33-$G$33)/($Y$33-$G$33)))</f>
        <v>7.9730136341844629E-3</v>
      </c>
      <c r="I432">
        <f>IF(H432=0,0.0000001,$G432)*((INDEX($N$7:$N$29,MATCH($A432,$H$7:$H$29,0))/($G432+0.00001))^((I$33-$G$33)/($Y$33-$G$33)))</f>
        <v>9.0590923566772098E-3</v>
      </c>
      <c r="J432">
        <f>IF(I432=0,0.0000001,$G432)*((INDEX($N$7:$N$29,MATCH($A432,$H$7:$H$29,0))/($G432+0.00001))^((J$33-$G$33)/($Y$33-$G$33)))</f>
        <v>1.0293116015121661E-2</v>
      </c>
      <c r="K432">
        <f>IF(J432=0,0.0000001,$G432)*((INDEX($N$7:$N$29,MATCH($A432,$H$7:$H$29,0))/($G432+0.00001))^((K$33-$G$33)/($Y$33-$G$33)))</f>
        <v>1.1695237572300766E-2</v>
      </c>
      <c r="L432">
        <f t="shared" ref="L432:Y432" si="1026">IF(K432=0,0.0000001,K432)*((INDEX($N$7:$N$29,MATCH($A432,$H$7:$H$28,0))/IF(K432=0,0.0000001,K432))^((L$33-$K$33)/($Y$33-$K$33)))</f>
        <v>1.3289706962303322E-2</v>
      </c>
      <c r="M432">
        <f t="shared" si="1026"/>
        <v>1.6849950852050901E-2</v>
      </c>
      <c r="N432">
        <f t="shared" si="1026"/>
        <v>2.2863053073641171E-2</v>
      </c>
      <c r="O432">
        <f t="shared" si="1026"/>
        <v>3.1476108156314075E-2</v>
      </c>
      <c r="P432">
        <f t="shared" si="1026"/>
        <v>4.1874669277285705E-2</v>
      </c>
      <c r="Q432">
        <f t="shared" si="1026"/>
        <v>5.2189804329570627E-2</v>
      </c>
      <c r="R432">
        <f t="shared" si="1026"/>
        <v>6.044242138655552E-2</v>
      </c>
      <c r="S432">
        <f t="shared" si="1026"/>
        <v>6.5731563172118895E-2</v>
      </c>
      <c r="T432">
        <f t="shared" si="1026"/>
        <v>6.8444639463575305E-2</v>
      </c>
      <c r="U432">
        <f t="shared" si="1026"/>
        <v>6.9552039361665832E-2</v>
      </c>
      <c r="V432">
        <f t="shared" si="1026"/>
        <v>6.99037661822417E-2</v>
      </c>
      <c r="W432">
        <f t="shared" si="1026"/>
        <v>6.9986244204894368E-2</v>
      </c>
      <c r="X432">
        <f t="shared" si="1026"/>
        <v>6.9999017353549464E-2</v>
      </c>
      <c r="Y432">
        <f t="shared" si="1026"/>
        <v>7.0000000000000007E-2</v>
      </c>
      <c r="Z432">
        <f t="shared" ref="Z432:AN432" si="1027">IF(Y432=0,0.0000001,$Y432)*((INDEX($O$7:$O$29,MATCH($A432,$H$7:$H$28,0))/IF(Y432=0,0.0000001,$Y432))^((Z$33-$Y$33)/($AN$33-$Y$33)))</f>
        <v>7.8625273670461043E-2</v>
      </c>
      <c r="AA432">
        <f t="shared" si="1027"/>
        <v>8.83133379964985E-2</v>
      </c>
      <c r="AB432">
        <f t="shared" si="1027"/>
        <v>9.9195148124666011E-2</v>
      </c>
      <c r="AC432">
        <f t="shared" si="1027"/>
        <v>0.11141779525833981</v>
      </c>
      <c r="AD432">
        <f t="shared" si="1027"/>
        <v>0.12514649491351948</v>
      </c>
      <c r="AE432">
        <f t="shared" si="1027"/>
        <v>0.14056682016392044</v>
      </c>
      <c r="AF432">
        <f t="shared" si="1027"/>
        <v>0.15788721006249609</v>
      </c>
      <c r="AG432">
        <f t="shared" si="1027"/>
        <v>0.17734178714613322</v>
      </c>
      <c r="AH432">
        <f t="shared" si="1027"/>
        <v>0.19919352210819105</v>
      </c>
      <c r="AI432">
        <f t="shared" si="1027"/>
        <v>0.22373778841627934</v>
      </c>
      <c r="AJ432">
        <f t="shared" si="1027"/>
        <v>0.25130635492362391</v>
      </c>
      <c r="AK432">
        <f t="shared" si="1027"/>
        <v>0.28227187044279928</v>
      </c>
      <c r="AL432">
        <f t="shared" si="1027"/>
        <v>0.31705290090054306</v>
      </c>
      <c r="AM432">
        <f t="shared" si="1027"/>
        <v>0.35611958716169662</v>
      </c>
      <c r="AN432">
        <f t="shared" si="1027"/>
        <v>0.4</v>
      </c>
      <c r="AO432">
        <f t="shared" ref="AO432:BH432" si="1028">AN432</f>
        <v>0.4</v>
      </c>
      <c r="AP432">
        <f t="shared" si="1028"/>
        <v>0.4</v>
      </c>
      <c r="AQ432">
        <f t="shared" si="1028"/>
        <v>0.4</v>
      </c>
      <c r="AR432">
        <f t="shared" si="1028"/>
        <v>0.4</v>
      </c>
      <c r="AS432">
        <f t="shared" si="1028"/>
        <v>0.4</v>
      </c>
      <c r="AT432">
        <f t="shared" si="1028"/>
        <v>0.4</v>
      </c>
      <c r="AU432">
        <f t="shared" si="1028"/>
        <v>0.4</v>
      </c>
      <c r="AV432">
        <f t="shared" si="1028"/>
        <v>0.4</v>
      </c>
      <c r="AW432">
        <f t="shared" si="1028"/>
        <v>0.4</v>
      </c>
      <c r="AX432">
        <f t="shared" si="1028"/>
        <v>0.4</v>
      </c>
      <c r="AY432">
        <f t="shared" si="1028"/>
        <v>0.4</v>
      </c>
      <c r="AZ432">
        <f t="shared" si="1028"/>
        <v>0.4</v>
      </c>
      <c r="BA432">
        <f t="shared" si="1028"/>
        <v>0.4</v>
      </c>
      <c r="BB432">
        <f t="shared" si="1028"/>
        <v>0.4</v>
      </c>
      <c r="BC432">
        <f t="shared" si="1028"/>
        <v>0.4</v>
      </c>
      <c r="BD432">
        <f t="shared" si="1028"/>
        <v>0.4</v>
      </c>
      <c r="BE432">
        <f t="shared" si="1028"/>
        <v>0.4</v>
      </c>
      <c r="BF432">
        <f t="shared" si="1028"/>
        <v>0.4</v>
      </c>
      <c r="BG432">
        <f t="shared" si="1028"/>
        <v>0.4</v>
      </c>
      <c r="BH432">
        <f t="shared" si="1028"/>
        <v>0.4</v>
      </c>
      <c r="BK432">
        <f t="shared" si="1023"/>
        <v>1.1695237572300766E-2</v>
      </c>
      <c r="BL432">
        <f t="shared" si="995"/>
        <v>1.0864875704667412E-2</v>
      </c>
      <c r="BM432">
        <f t="shared" si="996"/>
        <v>3.8027064966335939E-3</v>
      </c>
      <c r="BN432">
        <f t="shared" si="997"/>
        <v>7.1000000000000008E-2</v>
      </c>
      <c r="BO432">
        <f t="shared" si="1015"/>
        <v>0.65</v>
      </c>
      <c r="BP432" t="str">
        <f t="shared" si="991"/>
        <v>-LV-Total</v>
      </c>
    </row>
    <row r="433" spans="1:68" hidden="1" x14ac:dyDescent="0.25">
      <c r="A433" t="str">
        <f t="shared" si="987"/>
        <v>passenger-LV-CNG</v>
      </c>
      <c r="B433" s="1">
        <v>399</v>
      </c>
      <c r="C433" t="s">
        <v>11</v>
      </c>
      <c r="D433" t="s">
        <v>27</v>
      </c>
      <c r="E433" t="s">
        <v>28</v>
      </c>
      <c r="F433" t="s">
        <v>45</v>
      </c>
      <c r="G433">
        <v>3.50857149414292E-3</v>
      </c>
      <c r="H433">
        <v>4.7521086979911264E-3</v>
      </c>
      <c r="I433">
        <v>5.9885618479403237E-3</v>
      </c>
      <c r="J433">
        <v>7.217991305615983E-3</v>
      </c>
      <c r="K433">
        <v>8.0193346782768613E-3</v>
      </c>
      <c r="L433">
        <v>8.8197774706393478E-3</v>
      </c>
      <c r="M433">
        <f t="shared" ref="M433:Y434" si="1029">($K433*(($BL433/($K433))^((M$33-$K$33)/($BL$33-$K$33))))</f>
        <v>7.9354060628142702E-3</v>
      </c>
      <c r="N433">
        <f t="shared" si="1029"/>
        <v>7.8937717239069075E-3</v>
      </c>
      <c r="O433">
        <f t="shared" si="1029"/>
        <v>7.8523558260172495E-3</v>
      </c>
      <c r="P433">
        <f t="shared" si="1029"/>
        <v>7.8111572230606082E-3</v>
      </c>
      <c r="Q433">
        <f t="shared" si="1029"/>
        <v>7.7701747749654116E-3</v>
      </c>
      <c r="R433">
        <f t="shared" si="1029"/>
        <v>7.7294073476416461E-3</v>
      </c>
      <c r="S433">
        <f t="shared" si="1029"/>
        <v>7.6888538129494793E-3</v>
      </c>
      <c r="T433">
        <f t="shared" si="1029"/>
        <v>7.6485130486680392E-3</v>
      </c>
      <c r="U433">
        <f t="shared" si="1029"/>
        <v>7.608383938464359E-3</v>
      </c>
      <c r="V433">
        <f t="shared" si="1029"/>
        <v>7.568465371862486E-3</v>
      </c>
      <c r="W433">
        <f t="shared" si="1029"/>
        <v>7.5287562442127526E-3</v>
      </c>
      <c r="X433">
        <f t="shared" si="1029"/>
        <v>7.4892554566612065E-3</v>
      </c>
      <c r="Y433">
        <f t="shared" si="1029"/>
        <v>7.4499619161192045E-3</v>
      </c>
      <c r="Z433">
        <f t="shared" ref="Z433:AN434" si="1030">($Y433*(($BM433/($Y433))^((Z$33-$Y$33)/($BM$33-$Y$33))))</f>
        <v>6.9463808213672202E-3</v>
      </c>
      <c r="AA433">
        <f t="shared" si="1030"/>
        <v>6.4768393528370702E-3</v>
      </c>
      <c r="AB433">
        <f t="shared" si="1030"/>
        <v>6.0390365977951426E-3</v>
      </c>
      <c r="AC433">
        <f t="shared" si="1030"/>
        <v>5.6308271739878924E-3</v>
      </c>
      <c r="AD433">
        <f t="shared" si="1030"/>
        <v>5.2502107165398604E-3</v>
      </c>
      <c r="AE433">
        <f t="shared" si="1030"/>
        <v>4.8953220754861092E-3</v>
      </c>
      <c r="AF433">
        <f t="shared" si="1030"/>
        <v>4.5644221759036686E-3</v>
      </c>
      <c r="AG433">
        <f t="shared" si="1030"/>
        <v>4.2558894958535185E-3</v>
      </c>
      <c r="AH433">
        <f t="shared" si="1030"/>
        <v>3.9682121203721415E-3</v>
      </c>
      <c r="AI433">
        <f t="shared" si="1030"/>
        <v>3.699980332574486E-3</v>
      </c>
      <c r="AJ433">
        <f t="shared" si="1030"/>
        <v>3.449879705562253E-3</v>
      </c>
      <c r="AK433">
        <f t="shared" si="1030"/>
        <v>3.2166846612854791E-3</v>
      </c>
      <c r="AL433">
        <f t="shared" si="1030"/>
        <v>2.9992524647936792E-3</v>
      </c>
      <c r="AM433">
        <f t="shared" si="1030"/>
        <v>2.7965176244463125E-3</v>
      </c>
      <c r="AN433">
        <f t="shared" si="1030"/>
        <v>2.6074866706417214E-3</v>
      </c>
      <c r="AO433">
        <f t="shared" ref="AO433:BH433" si="1031">AN433</f>
        <v>2.6074866706417214E-3</v>
      </c>
      <c r="AP433">
        <f t="shared" si="1031"/>
        <v>2.6074866706417214E-3</v>
      </c>
      <c r="AQ433">
        <f t="shared" si="1031"/>
        <v>2.6074866706417214E-3</v>
      </c>
      <c r="AR433">
        <f t="shared" si="1031"/>
        <v>2.6074866706417214E-3</v>
      </c>
      <c r="AS433">
        <f t="shared" si="1031"/>
        <v>2.6074866706417214E-3</v>
      </c>
      <c r="AT433">
        <f t="shared" si="1031"/>
        <v>2.6074866706417214E-3</v>
      </c>
      <c r="AU433">
        <f t="shared" si="1031"/>
        <v>2.6074866706417214E-3</v>
      </c>
      <c r="AV433">
        <f t="shared" si="1031"/>
        <v>2.6074866706417214E-3</v>
      </c>
      <c r="AW433">
        <f t="shared" si="1031"/>
        <v>2.6074866706417214E-3</v>
      </c>
      <c r="AX433">
        <f t="shared" si="1031"/>
        <v>2.6074866706417214E-3</v>
      </c>
      <c r="AY433">
        <f t="shared" si="1031"/>
        <v>2.6074866706417214E-3</v>
      </c>
      <c r="AZ433">
        <f t="shared" si="1031"/>
        <v>2.6074866706417214E-3</v>
      </c>
      <c r="BA433">
        <f t="shared" si="1031"/>
        <v>2.6074866706417214E-3</v>
      </c>
      <c r="BB433">
        <f t="shared" si="1031"/>
        <v>2.6074866706417214E-3</v>
      </c>
      <c r="BC433">
        <f t="shared" si="1031"/>
        <v>2.6074866706417214E-3</v>
      </c>
      <c r="BD433">
        <f t="shared" si="1031"/>
        <v>2.6074866706417214E-3</v>
      </c>
      <c r="BE433">
        <f t="shared" si="1031"/>
        <v>2.6074866706417214E-3</v>
      </c>
      <c r="BF433">
        <f t="shared" si="1031"/>
        <v>2.6074866706417214E-3</v>
      </c>
      <c r="BG433">
        <f t="shared" si="1031"/>
        <v>2.6074866706417214E-3</v>
      </c>
      <c r="BH433">
        <f t="shared" si="1031"/>
        <v>2.6074866706417214E-3</v>
      </c>
      <c r="BK433">
        <f t="shared" si="1023"/>
        <v>8.0193346782768613E-3</v>
      </c>
      <c r="BL433">
        <f t="shared" si="995"/>
        <v>7.4499619161192045E-3</v>
      </c>
      <c r="BM433">
        <f t="shared" si="996"/>
        <v>2.6074866706417214E-3</v>
      </c>
      <c r="BN433">
        <f t="shared" si="997"/>
        <v>7.1000000000000008E-2</v>
      </c>
      <c r="BO433">
        <f t="shared" si="1015"/>
        <v>0.65</v>
      </c>
      <c r="BP433" t="str">
        <f t="shared" si="991"/>
        <v>-LV-Total</v>
      </c>
    </row>
    <row r="434" spans="1:68" hidden="1" x14ac:dyDescent="0.25">
      <c r="A434" t="str">
        <f t="shared" si="987"/>
        <v>passenger-LV-D</v>
      </c>
      <c r="B434" s="1">
        <v>400</v>
      </c>
      <c r="C434" t="s">
        <v>11</v>
      </c>
      <c r="D434" t="s">
        <v>27</v>
      </c>
      <c r="E434" t="s">
        <v>28</v>
      </c>
      <c r="F434" t="s">
        <v>46</v>
      </c>
      <c r="G434">
        <v>7.6700879896937136E-4</v>
      </c>
      <c r="H434">
        <v>6.515115020705825E-4</v>
      </c>
      <c r="I434">
        <v>5.3667215820600057E-4</v>
      </c>
      <c r="J434">
        <v>4.2248516110622158E-4</v>
      </c>
      <c r="K434">
        <v>4.0817270430920177E-4</v>
      </c>
      <c r="L434">
        <v>3.9387633239795371E-4</v>
      </c>
      <c r="M434">
        <f t="shared" si="1029"/>
        <v>4.039008574145846E-4</v>
      </c>
      <c r="N434">
        <f t="shared" si="1029"/>
        <v>4.0178172891007437E-4</v>
      </c>
      <c r="O434">
        <f t="shared" si="1029"/>
        <v>3.996737187419979E-4</v>
      </c>
      <c r="P434">
        <f t="shared" si="1029"/>
        <v>3.9757676857627837E-4</v>
      </c>
      <c r="Q434">
        <f t="shared" si="1029"/>
        <v>3.9549082038489768E-4</v>
      </c>
      <c r="R434">
        <f t="shared" si="1029"/>
        <v>3.934158164442908E-4</v>
      </c>
      <c r="S434">
        <f t="shared" si="1029"/>
        <v>3.9135169933374821E-4</v>
      </c>
      <c r="T434">
        <f t="shared" si="1029"/>
        <v>3.8929841193382716E-4</v>
      </c>
      <c r="U434">
        <f t="shared" si="1029"/>
        <v>3.8725589742477098E-4</v>
      </c>
      <c r="V434">
        <f t="shared" si="1029"/>
        <v>3.8522409928493643E-4</v>
      </c>
      <c r="W434">
        <f t="shared" si="1029"/>
        <v>3.8320296128923004E-4</v>
      </c>
      <c r="X434">
        <f t="shared" si="1029"/>
        <v>3.8119242750755207E-4</v>
      </c>
      <c r="Y434">
        <f t="shared" si="1029"/>
        <v>3.7919244230324848E-4</v>
      </c>
      <c r="Z434">
        <f t="shared" si="1030"/>
        <v>3.5356088238834631E-4</v>
      </c>
      <c r="AA434">
        <f t="shared" si="1030"/>
        <v>3.2966189092781706E-4</v>
      </c>
      <c r="AB434">
        <f t="shared" si="1030"/>
        <v>3.073783547432566E-4</v>
      </c>
      <c r="AC434">
        <f t="shared" si="1030"/>
        <v>2.8660107693600232E-4</v>
      </c>
      <c r="AD434">
        <f t="shared" si="1030"/>
        <v>2.6722824178522725E-4</v>
      </c>
      <c r="AE434">
        <f t="shared" si="1030"/>
        <v>2.4916491581631375E-4</v>
      </c>
      <c r="AF434">
        <f t="shared" si="1030"/>
        <v>2.3232258259457198E-4</v>
      </c>
      <c r="AG434">
        <f t="shared" si="1030"/>
        <v>2.1661870896463447E-4</v>
      </c>
      <c r="AH434">
        <f t="shared" si="1030"/>
        <v>2.019763406099522E-4</v>
      </c>
      <c r="AI434">
        <f t="shared" si="1030"/>
        <v>1.8832372495049623E-4</v>
      </c>
      <c r="AJ434">
        <f t="shared" si="1030"/>
        <v>1.7559395953073632E-4</v>
      </c>
      <c r="AK434">
        <f t="shared" si="1030"/>
        <v>1.6372466417487679E-4</v>
      </c>
      <c r="AL434">
        <f t="shared" si="1030"/>
        <v>1.5265767530280022E-4</v>
      </c>
      <c r="AM434">
        <f t="shared" si="1030"/>
        <v>1.4233876090876226E-4</v>
      </c>
      <c r="AN434">
        <f t="shared" si="1030"/>
        <v>1.3271735480613697E-4</v>
      </c>
      <c r="AO434">
        <f t="shared" ref="AO434:BH434" si="1032">AN434</f>
        <v>1.3271735480613697E-4</v>
      </c>
      <c r="AP434">
        <f t="shared" si="1032"/>
        <v>1.3271735480613697E-4</v>
      </c>
      <c r="AQ434">
        <f t="shared" si="1032"/>
        <v>1.3271735480613697E-4</v>
      </c>
      <c r="AR434">
        <f t="shared" si="1032"/>
        <v>1.3271735480613697E-4</v>
      </c>
      <c r="AS434">
        <f t="shared" si="1032"/>
        <v>1.3271735480613697E-4</v>
      </c>
      <c r="AT434">
        <f t="shared" si="1032"/>
        <v>1.3271735480613697E-4</v>
      </c>
      <c r="AU434">
        <f t="shared" si="1032"/>
        <v>1.3271735480613697E-4</v>
      </c>
      <c r="AV434">
        <f t="shared" si="1032"/>
        <v>1.3271735480613697E-4</v>
      </c>
      <c r="AW434">
        <f t="shared" si="1032"/>
        <v>1.3271735480613697E-4</v>
      </c>
      <c r="AX434">
        <f t="shared" si="1032"/>
        <v>1.3271735480613697E-4</v>
      </c>
      <c r="AY434">
        <f t="shared" si="1032"/>
        <v>1.3271735480613697E-4</v>
      </c>
      <c r="AZ434">
        <f t="shared" si="1032"/>
        <v>1.3271735480613697E-4</v>
      </c>
      <c r="BA434">
        <f t="shared" si="1032"/>
        <v>1.3271735480613697E-4</v>
      </c>
      <c r="BB434">
        <f t="shared" si="1032"/>
        <v>1.3271735480613697E-4</v>
      </c>
      <c r="BC434">
        <f t="shared" si="1032"/>
        <v>1.3271735480613697E-4</v>
      </c>
      <c r="BD434">
        <f t="shared" si="1032"/>
        <v>1.3271735480613697E-4</v>
      </c>
      <c r="BE434">
        <f t="shared" si="1032"/>
        <v>1.3271735480613697E-4</v>
      </c>
      <c r="BF434">
        <f t="shared" si="1032"/>
        <v>1.3271735480613697E-4</v>
      </c>
      <c r="BG434">
        <f t="shared" si="1032"/>
        <v>1.3271735480613697E-4</v>
      </c>
      <c r="BH434">
        <f t="shared" si="1032"/>
        <v>1.3271735480613697E-4</v>
      </c>
      <c r="BK434">
        <f t="shared" si="1023"/>
        <v>4.0817270430920177E-4</v>
      </c>
      <c r="BL434">
        <f t="shared" si="995"/>
        <v>3.7919244230324848E-4</v>
      </c>
      <c r="BM434">
        <f t="shared" si="996"/>
        <v>1.3271735480613697E-4</v>
      </c>
      <c r="BN434">
        <f t="shared" si="997"/>
        <v>7.1000000000000008E-2</v>
      </c>
      <c r="BO434">
        <f t="shared" si="1015"/>
        <v>0.65</v>
      </c>
      <c r="BP434" t="str">
        <f t="shared" si="991"/>
        <v>-LV-Total</v>
      </c>
    </row>
    <row r="435" spans="1:68" hidden="1" x14ac:dyDescent="0.25">
      <c r="A435" t="str">
        <f t="shared" si="987"/>
        <v>passenger-LV-FCEV</v>
      </c>
      <c r="B435" s="1">
        <v>401</v>
      </c>
      <c r="C435" t="s">
        <v>11</v>
      </c>
      <c r="D435" t="s">
        <v>27</v>
      </c>
      <c r="E435" t="s">
        <v>28</v>
      </c>
      <c r="F435" t="s">
        <v>30</v>
      </c>
      <c r="G435">
        <v>0</v>
      </c>
      <c r="H435">
        <f>IF(G435=0,0.0000001,$G435)*((INDEX($N$7:$N$29,MATCH($A435,$H$7:$H$29,0))/($G435+0.00001))^((H$33-$G$33)/($Y$33-$G$33)))</f>
        <v>1.2915496650148837E-7</v>
      </c>
      <c r="I435">
        <f>IF(H435=0,0.0000001,$G435)*((INDEX($N$7:$N$29,MATCH($A435,$H$7:$H$29,0))/($G435+0.00001))^((I$33-$G$33)/($Y$33-$G$33)))</f>
        <v>0</v>
      </c>
      <c r="J435">
        <f>IF(I435=0,0.0000001,$G435)*((INDEX($N$7:$N$29,MATCH($A435,$H$7:$H$29,0))/($G435+0.00001))^((J$33-$G$33)/($Y$33-$G$33)))</f>
        <v>2.1544346900318838E-7</v>
      </c>
      <c r="K435">
        <f>IF(J435=0,0.0000001,$G435)*((INDEX($N$7:$N$29,MATCH($A435,$H$7:$H$29,0))/($G435+0.00001))^((K$33-$G$33)/($Y$33-$G$33)))</f>
        <v>0</v>
      </c>
      <c r="L435">
        <f t="shared" ref="L435:Y435" si="1033">IF(K435=0,0.0000001,K435)*((INDEX($N$7:$N$29,MATCH($A435,$H$7:$H$28,0))/IF(K435=0,0.0000001,K435))^((L$33-$K$33)/($Y$33-$K$33)))</f>
        <v>1.93069772888325E-7</v>
      </c>
      <c r="M435">
        <f t="shared" si="1033"/>
        <v>6.5512855685955084E-7</v>
      </c>
      <c r="N435">
        <f t="shared" si="1033"/>
        <v>3.1516811486658755E-6</v>
      </c>
      <c r="O435">
        <f t="shared" si="1033"/>
        <v>1.6339715159504212E-5</v>
      </c>
      <c r="P435">
        <f t="shared" si="1033"/>
        <v>7.1018492993558591E-5</v>
      </c>
      <c r="Q435">
        <f t="shared" si="1033"/>
        <v>2.2061794245877724E-4</v>
      </c>
      <c r="R435">
        <f t="shared" si="1033"/>
        <v>4.6969984294097572E-4</v>
      </c>
      <c r="S435">
        <f t="shared" si="1033"/>
        <v>7.2335519763494136E-4</v>
      </c>
      <c r="T435">
        <f t="shared" si="1033"/>
        <v>8.9077584299261604E-4</v>
      </c>
      <c r="U435">
        <f t="shared" si="1033"/>
        <v>9.6749364962123467E-4</v>
      </c>
      <c r="V435">
        <f t="shared" si="1033"/>
        <v>9.9294363861607998E-4</v>
      </c>
      <c r="W435">
        <f t="shared" si="1033"/>
        <v>9.9898888648544725E-4</v>
      </c>
      <c r="X435">
        <f t="shared" si="1033"/>
        <v>9.9992774367956699E-4</v>
      </c>
      <c r="Y435">
        <f t="shared" si="1033"/>
        <v>1E-3</v>
      </c>
      <c r="Z435">
        <f t="shared" ref="Z435:AN435" si="1034">IF(Y435=0,0.0000001,$Y435)*((INDEX($O$7:$O$29,MATCH($A435,$H$7:$H$28,0))/IF(Y435=0,0.0000001,$Y435))^((Z$33-$Y$33)/($AN$33-$Y$33)))</f>
        <v>1.2210553000675682E-3</v>
      </c>
      <c r="AA435">
        <f t="shared" si="1034"/>
        <v>1.490976045823099E-3</v>
      </c>
      <c r="AB435">
        <f t="shared" si="1034"/>
        <v>1.8205642030260803E-3</v>
      </c>
      <c r="AC435">
        <f t="shared" si="1034"/>
        <v>2.2230095692182834E-3</v>
      </c>
      <c r="AD435">
        <f t="shared" si="1034"/>
        <v>2.7144176165949064E-3</v>
      </c>
      <c r="AE435">
        <f t="shared" si="1034"/>
        <v>3.3144540173399867E-3</v>
      </c>
      <c r="AF435">
        <f t="shared" si="1034"/>
        <v>4.0471316447032342E-3</v>
      </c>
      <c r="AG435">
        <f t="shared" si="1034"/>
        <v>4.9417715448360584E-3</v>
      </c>
      <c r="AH435">
        <f t="shared" si="1034"/>
        <v>6.034176336545162E-3</v>
      </c>
      <c r="AI435">
        <f t="shared" si="1034"/>
        <v>7.3680629972807717E-3</v>
      </c>
      <c r="AJ435">
        <f t="shared" si="1034"/>
        <v>8.9968123740614171E-3</v>
      </c>
      <c r="AK435">
        <f t="shared" si="1034"/>
        <v>1.0985605433061178E-2</v>
      </c>
      <c r="AL435">
        <f t="shared" si="1034"/>
        <v>1.3414031738490423E-2</v>
      </c>
      <c r="AM435">
        <f t="shared" si="1034"/>
        <v>1.6379274549558304E-2</v>
      </c>
      <c r="AN435">
        <f t="shared" si="1034"/>
        <v>0.02</v>
      </c>
      <c r="AO435">
        <f t="shared" ref="AO435:BH435" si="1035">AN435</f>
        <v>0.02</v>
      </c>
      <c r="AP435">
        <f t="shared" si="1035"/>
        <v>0.02</v>
      </c>
      <c r="AQ435">
        <f t="shared" si="1035"/>
        <v>0.02</v>
      </c>
      <c r="AR435">
        <f t="shared" si="1035"/>
        <v>0.02</v>
      </c>
      <c r="AS435">
        <f t="shared" si="1035"/>
        <v>0.02</v>
      </c>
      <c r="AT435">
        <f t="shared" si="1035"/>
        <v>0.02</v>
      </c>
      <c r="AU435">
        <f t="shared" si="1035"/>
        <v>0.02</v>
      </c>
      <c r="AV435">
        <f t="shared" si="1035"/>
        <v>0.02</v>
      </c>
      <c r="AW435">
        <f t="shared" si="1035"/>
        <v>0.02</v>
      </c>
      <c r="AX435">
        <f t="shared" si="1035"/>
        <v>0.02</v>
      </c>
      <c r="AY435">
        <f t="shared" si="1035"/>
        <v>0.02</v>
      </c>
      <c r="AZ435">
        <f t="shared" si="1035"/>
        <v>0.02</v>
      </c>
      <c r="BA435">
        <f t="shared" si="1035"/>
        <v>0.02</v>
      </c>
      <c r="BB435">
        <f t="shared" si="1035"/>
        <v>0.02</v>
      </c>
      <c r="BC435">
        <f t="shared" si="1035"/>
        <v>0.02</v>
      </c>
      <c r="BD435">
        <f t="shared" si="1035"/>
        <v>0.02</v>
      </c>
      <c r="BE435">
        <f t="shared" si="1035"/>
        <v>0.02</v>
      </c>
      <c r="BF435">
        <f t="shared" si="1035"/>
        <v>0.02</v>
      </c>
      <c r="BG435">
        <f t="shared" si="1035"/>
        <v>0.02</v>
      </c>
      <c r="BH435">
        <f t="shared" si="1035"/>
        <v>0.02</v>
      </c>
      <c r="BK435">
        <f>G435</f>
        <v>0</v>
      </c>
      <c r="BL435">
        <f t="shared" si="995"/>
        <v>0</v>
      </c>
      <c r="BM435">
        <f t="shared" si="996"/>
        <v>0</v>
      </c>
      <c r="BN435">
        <f t="shared" si="997"/>
        <v>7.1000000000000008E-2</v>
      </c>
      <c r="BO435">
        <f t="shared" si="1015"/>
        <v>0.65</v>
      </c>
      <c r="BP435" t="str">
        <f t="shared" si="991"/>
        <v>-LV-Total</v>
      </c>
    </row>
    <row r="436" spans="1:68" hidden="1" x14ac:dyDescent="0.25">
      <c r="A436" t="str">
        <f t="shared" si="987"/>
        <v>passenger-LV-G</v>
      </c>
      <c r="B436" s="1">
        <v>402</v>
      </c>
      <c r="C436" t="s">
        <v>11</v>
      </c>
      <c r="D436" t="s">
        <v>27</v>
      </c>
      <c r="E436" t="s">
        <v>28</v>
      </c>
      <c r="F436" t="s">
        <v>47</v>
      </c>
      <c r="G436">
        <v>0.96688073259731799</v>
      </c>
      <c r="H436">
        <v>0.9553773113711107</v>
      </c>
      <c r="I436">
        <v>0.94891093816112038</v>
      </c>
      <c r="J436">
        <v>0.94248129728955676</v>
      </c>
      <c r="K436">
        <v>0.93832985606247432</v>
      </c>
      <c r="L436">
        <v>0.9341830803836535</v>
      </c>
      <c r="M436">
        <f t="shared" ref="M436:Y438" si="1036">($K436*(($BL436/($K436))^((M$33-$K$33)/($BL$33-$K$33))))</f>
        <v>0.928509499533414</v>
      </c>
      <c r="N436">
        <f t="shared" si="1036"/>
        <v>0.92363793040685949</v>
      </c>
      <c r="O436">
        <f t="shared" si="1036"/>
        <v>0.91879192072344129</v>
      </c>
      <c r="P436">
        <f t="shared" si="1036"/>
        <v>0.91397133638157579</v>
      </c>
      <c r="Q436">
        <f t="shared" si="1036"/>
        <v>0.90917604398326468</v>
      </c>
      <c r="R436">
        <f t="shared" si="1036"/>
        <v>0.90440591083040245</v>
      </c>
      <c r="S436">
        <f t="shared" si="1036"/>
        <v>0.89966080492110501</v>
      </c>
      <c r="T436">
        <f t="shared" si="1036"/>
        <v>0.8949405949460566</v>
      </c>
      <c r="U436">
        <f t="shared" si="1036"/>
        <v>0.89024515028487616</v>
      </c>
      <c r="V436">
        <f t="shared" si="1036"/>
        <v>0.88557434100250254</v>
      </c>
      <c r="W436">
        <f t="shared" si="1036"/>
        <v>0.88092803784559937</v>
      </c>
      <c r="X436">
        <f t="shared" si="1036"/>
        <v>0.87630611223897792</v>
      </c>
      <c r="Y436">
        <f t="shared" si="1036"/>
        <v>0.87170843628203865</v>
      </c>
      <c r="Z436">
        <f t="shared" ref="Z436:AN438" si="1037">($Y436*(($BM436/($Y436))^((Z$33-$Y$33)/($BM$33-$Y$33))))</f>
        <v>0.81278519699706275</v>
      </c>
      <c r="AA436">
        <f t="shared" si="1037"/>
        <v>0.75784488134036188</v>
      </c>
      <c r="AB436">
        <f t="shared" si="1037"/>
        <v>0.70661826309794717</v>
      </c>
      <c r="AC436">
        <f t="shared" si="1037"/>
        <v>0.65885431443497566</v>
      </c>
      <c r="AD436">
        <f t="shared" si="1037"/>
        <v>0.61431897577406802</v>
      </c>
      <c r="AE436">
        <f t="shared" si="1037"/>
        <v>0.57279400882385134</v>
      </c>
      <c r="AF436">
        <f t="shared" si="1037"/>
        <v>0.53407592713718011</v>
      </c>
      <c r="AG436">
        <f t="shared" si="1037"/>
        <v>0.49797499895840586</v>
      </c>
      <c r="AH436">
        <f t="shared" si="1037"/>
        <v>0.46431431747330881</v>
      </c>
      <c r="AI436">
        <f t="shared" si="1037"/>
        <v>0.43292893390559928</v>
      </c>
      <c r="AJ436">
        <f t="shared" si="1037"/>
        <v>0.40366504921186935</v>
      </c>
      <c r="AK436">
        <f t="shared" si="1037"/>
        <v>0.37637926041402303</v>
      </c>
      <c r="AL436">
        <f t="shared" si="1037"/>
        <v>0.35093785787595894</v>
      </c>
      <c r="AM436">
        <f t="shared" si="1037"/>
        <v>0.32721617008092241</v>
      </c>
      <c r="AN436">
        <f t="shared" si="1037"/>
        <v>0.30509795269871348</v>
      </c>
      <c r="AO436">
        <f t="shared" ref="AO436:BH436" si="1038">AN436</f>
        <v>0.30509795269871348</v>
      </c>
      <c r="AP436">
        <f t="shared" si="1038"/>
        <v>0.30509795269871348</v>
      </c>
      <c r="AQ436">
        <f t="shared" si="1038"/>
        <v>0.30509795269871348</v>
      </c>
      <c r="AR436">
        <f t="shared" si="1038"/>
        <v>0.30509795269871348</v>
      </c>
      <c r="AS436">
        <f t="shared" si="1038"/>
        <v>0.30509795269871348</v>
      </c>
      <c r="AT436">
        <f t="shared" si="1038"/>
        <v>0.30509795269871348</v>
      </c>
      <c r="AU436">
        <f t="shared" si="1038"/>
        <v>0.30509795269871348</v>
      </c>
      <c r="AV436">
        <f t="shared" si="1038"/>
        <v>0.30509795269871348</v>
      </c>
      <c r="AW436">
        <f t="shared" si="1038"/>
        <v>0.30509795269871348</v>
      </c>
      <c r="AX436">
        <f t="shared" si="1038"/>
        <v>0.30509795269871348</v>
      </c>
      <c r="AY436">
        <f t="shared" si="1038"/>
        <v>0.30509795269871348</v>
      </c>
      <c r="AZ436">
        <f t="shared" si="1038"/>
        <v>0.30509795269871348</v>
      </c>
      <c r="BA436">
        <f t="shared" si="1038"/>
        <v>0.30509795269871348</v>
      </c>
      <c r="BB436">
        <f t="shared" si="1038"/>
        <v>0.30509795269871348</v>
      </c>
      <c r="BC436">
        <f t="shared" si="1038"/>
        <v>0.30509795269871348</v>
      </c>
      <c r="BD436">
        <f t="shared" si="1038"/>
        <v>0.30509795269871348</v>
      </c>
      <c r="BE436">
        <f t="shared" si="1038"/>
        <v>0.30509795269871348</v>
      </c>
      <c r="BF436">
        <f t="shared" si="1038"/>
        <v>0.30509795269871348</v>
      </c>
      <c r="BG436">
        <f t="shared" si="1038"/>
        <v>0.30509795269871348</v>
      </c>
      <c r="BH436">
        <f t="shared" si="1038"/>
        <v>0.30509795269871348</v>
      </c>
      <c r="BK436">
        <f t="shared" ref="BK436:BK441" si="1039">K436</f>
        <v>0.93832985606247432</v>
      </c>
      <c r="BL436">
        <f t="shared" si="995"/>
        <v>0.87170843628203865</v>
      </c>
      <c r="BM436">
        <f t="shared" si="996"/>
        <v>0.30509795269871348</v>
      </c>
      <c r="BN436">
        <f t="shared" si="997"/>
        <v>7.1000000000000008E-2</v>
      </c>
      <c r="BO436">
        <f t="shared" si="1015"/>
        <v>0.65</v>
      </c>
      <c r="BP436" t="str">
        <f t="shared" si="991"/>
        <v>-LV-Total</v>
      </c>
    </row>
    <row r="437" spans="1:68" hidden="1" x14ac:dyDescent="0.25">
      <c r="A437" t="str">
        <f t="shared" si="987"/>
        <v>passenger-LV-LPG</v>
      </c>
      <c r="B437" s="1">
        <v>403</v>
      </c>
      <c r="C437" t="s">
        <v>11</v>
      </c>
      <c r="D437" t="s">
        <v>27</v>
      </c>
      <c r="E437" t="s">
        <v>28</v>
      </c>
      <c r="F437" t="s">
        <v>48</v>
      </c>
      <c r="G437">
        <v>5.0183427756539398E-3</v>
      </c>
      <c r="H437">
        <v>5.0183427756539398E-3</v>
      </c>
      <c r="I437">
        <v>5.0183427756539398E-3</v>
      </c>
      <c r="J437">
        <v>5.0183427756539398E-3</v>
      </c>
      <c r="K437">
        <v>5.0183427756539398E-3</v>
      </c>
      <c r="L437">
        <v>5.0183427756539398E-3</v>
      </c>
      <c r="M437">
        <f t="shared" si="1036"/>
        <v>4.9658218898230681E-3</v>
      </c>
      <c r="N437">
        <f t="shared" si="1036"/>
        <v>4.9397679349431371E-3</v>
      </c>
      <c r="O437">
        <f t="shared" si="1036"/>
        <v>4.9138506761791656E-3</v>
      </c>
      <c r="P437">
        <f t="shared" si="1036"/>
        <v>4.8880693963337767E-3</v>
      </c>
      <c r="Q437">
        <f t="shared" si="1036"/>
        <v>4.8624233819724782E-3</v>
      </c>
      <c r="R437">
        <f t="shared" si="1036"/>
        <v>4.8369119234039264E-3</v>
      </c>
      <c r="S437">
        <f t="shared" si="1036"/>
        <v>4.8115343146602797E-3</v>
      </c>
      <c r="T437">
        <f t="shared" si="1036"/>
        <v>4.7862898534776687E-3</v>
      </c>
      <c r="U437">
        <f t="shared" si="1036"/>
        <v>4.7611778412767602E-3</v>
      </c>
      <c r="V437">
        <f t="shared" si="1036"/>
        <v>4.7361975831434243E-3</v>
      </c>
      <c r="W437">
        <f t="shared" si="1036"/>
        <v>4.7113483878095065E-3</v>
      </c>
      <c r="X437">
        <f t="shared" si="1036"/>
        <v>4.6866295676336999E-3</v>
      </c>
      <c r="Y437">
        <f t="shared" si="1036"/>
        <v>4.6620404385825107E-3</v>
      </c>
      <c r="Z437">
        <f t="shared" si="1037"/>
        <v>4.3469092400243358E-3</v>
      </c>
      <c r="AA437">
        <f t="shared" si="1037"/>
        <v>4.0530793737074793E-3</v>
      </c>
      <c r="AB437">
        <f t="shared" si="1037"/>
        <v>3.7791109734513456E-3</v>
      </c>
      <c r="AC437">
        <f t="shared" si="1037"/>
        <v>3.523661501007436E-3</v>
      </c>
      <c r="AD437">
        <f t="shared" si="1037"/>
        <v>3.2854791671657778E-3</v>
      </c>
      <c r="AE437">
        <f t="shared" si="1037"/>
        <v>3.0633967975624665E-3</v>
      </c>
      <c r="AF437">
        <f t="shared" si="1037"/>
        <v>2.8563261131287088E-3</v>
      </c>
      <c r="AG437">
        <f t="shared" si="1037"/>
        <v>2.6632523971536187E-3</v>
      </c>
      <c r="AH437">
        <f t="shared" si="1037"/>
        <v>2.4832295228275581E-3</v>
      </c>
      <c r="AI437">
        <f t="shared" si="1037"/>
        <v>2.3153753168993004E-3</v>
      </c>
      <c r="AJ437">
        <f t="shared" si="1037"/>
        <v>2.1588672367273617E-3</v>
      </c>
      <c r="AK437">
        <f t="shared" si="1037"/>
        <v>2.012938339541579E-3</v>
      </c>
      <c r="AL437">
        <f t="shared" si="1037"/>
        <v>1.8768735241629479E-3</v>
      </c>
      <c r="AM437">
        <f t="shared" si="1037"/>
        <v>1.7500060267648754E-3</v>
      </c>
      <c r="AN437">
        <f t="shared" si="1037"/>
        <v>1.6317141535038787E-3</v>
      </c>
      <c r="AO437">
        <f t="shared" ref="AO437:BH437" si="1040">AN437</f>
        <v>1.6317141535038787E-3</v>
      </c>
      <c r="AP437">
        <f t="shared" si="1040"/>
        <v>1.6317141535038787E-3</v>
      </c>
      <c r="AQ437">
        <f t="shared" si="1040"/>
        <v>1.6317141535038787E-3</v>
      </c>
      <c r="AR437">
        <f t="shared" si="1040"/>
        <v>1.6317141535038787E-3</v>
      </c>
      <c r="AS437">
        <f t="shared" si="1040"/>
        <v>1.6317141535038787E-3</v>
      </c>
      <c r="AT437">
        <f t="shared" si="1040"/>
        <v>1.6317141535038787E-3</v>
      </c>
      <c r="AU437">
        <f t="shared" si="1040"/>
        <v>1.6317141535038787E-3</v>
      </c>
      <c r="AV437">
        <f t="shared" si="1040"/>
        <v>1.6317141535038787E-3</v>
      </c>
      <c r="AW437">
        <f t="shared" si="1040"/>
        <v>1.6317141535038787E-3</v>
      </c>
      <c r="AX437">
        <f t="shared" si="1040"/>
        <v>1.6317141535038787E-3</v>
      </c>
      <c r="AY437">
        <f t="shared" si="1040"/>
        <v>1.6317141535038787E-3</v>
      </c>
      <c r="AZ437">
        <f t="shared" si="1040"/>
        <v>1.6317141535038787E-3</v>
      </c>
      <c r="BA437">
        <f t="shared" si="1040"/>
        <v>1.6317141535038787E-3</v>
      </c>
      <c r="BB437">
        <f t="shared" si="1040"/>
        <v>1.6317141535038787E-3</v>
      </c>
      <c r="BC437">
        <f t="shared" si="1040"/>
        <v>1.6317141535038787E-3</v>
      </c>
      <c r="BD437">
        <f t="shared" si="1040"/>
        <v>1.6317141535038787E-3</v>
      </c>
      <c r="BE437">
        <f t="shared" si="1040"/>
        <v>1.6317141535038787E-3</v>
      </c>
      <c r="BF437">
        <f t="shared" si="1040"/>
        <v>1.6317141535038787E-3</v>
      </c>
      <c r="BG437">
        <f t="shared" si="1040"/>
        <v>1.6317141535038787E-3</v>
      </c>
      <c r="BH437">
        <f t="shared" si="1040"/>
        <v>1.6317141535038787E-3</v>
      </c>
      <c r="BK437">
        <f t="shared" si="1039"/>
        <v>5.0183427756539398E-3</v>
      </c>
      <c r="BL437">
        <f t="shared" si="995"/>
        <v>4.6620404385825107E-3</v>
      </c>
      <c r="BM437">
        <f t="shared" si="996"/>
        <v>1.6317141535038787E-3</v>
      </c>
      <c r="BN437">
        <f t="shared" si="997"/>
        <v>7.1000000000000008E-2</v>
      </c>
      <c r="BO437">
        <f t="shared" si="1015"/>
        <v>0.65</v>
      </c>
      <c r="BP437" t="str">
        <f t="shared" si="991"/>
        <v>-LV-Total</v>
      </c>
    </row>
    <row r="438" spans="1:68" hidden="1" x14ac:dyDescent="0.25">
      <c r="A438" t="str">
        <f t="shared" si="987"/>
        <v>passenger-LV-PHEVG</v>
      </c>
      <c r="B438" s="1">
        <v>404</v>
      </c>
      <c r="C438" t="s">
        <v>11</v>
      </c>
      <c r="D438" t="s">
        <v>27</v>
      </c>
      <c r="E438" t="s">
        <v>28</v>
      </c>
      <c r="F438" t="s">
        <v>31</v>
      </c>
      <c r="G438">
        <v>6.6431163647442107E-3</v>
      </c>
      <c r="H438">
        <v>9.4404953358393304E-3</v>
      </c>
      <c r="I438">
        <v>1.222193848825056E-2</v>
      </c>
      <c r="J438">
        <v>1.498758160749461E-2</v>
      </c>
      <c r="K438">
        <v>1.6616749934976069E-2</v>
      </c>
      <c r="L438">
        <v>1.8244087340846961E-2</v>
      </c>
      <c r="M438">
        <f t="shared" si="1036"/>
        <v>1.6442842638238791E-2</v>
      </c>
      <c r="N438">
        <f t="shared" si="1036"/>
        <v>1.6356572713602056E-2</v>
      </c>
      <c r="O438">
        <f t="shared" si="1036"/>
        <v>1.6270755417507759E-2</v>
      </c>
      <c r="P438">
        <f t="shared" si="1036"/>
        <v>1.6185388375170032E-2</v>
      </c>
      <c r="Q438">
        <f t="shared" si="1036"/>
        <v>1.6100469224262694E-2</v>
      </c>
      <c r="R438">
        <f t="shared" si="1036"/>
        <v>1.6015995614853881E-2</v>
      </c>
      <c r="S438">
        <f t="shared" si="1036"/>
        <v>1.5931965209341002E-2</v>
      </c>
      <c r="T438">
        <f t="shared" si="1036"/>
        <v>1.5848375682386062E-2</v>
      </c>
      <c r="U438">
        <f t="shared" si="1036"/>
        <v>1.5765224720851314E-2</v>
      </c>
      <c r="V438">
        <f t="shared" si="1036"/>
        <v>1.5682510023735254E-2</v>
      </c>
      <c r="W438">
        <f t="shared" si="1036"/>
        <v>1.5600229302108923E-2</v>
      </c>
      <c r="X438">
        <f t="shared" si="1036"/>
        <v>1.55183802790526E-2</v>
      </c>
      <c r="Y438">
        <f t="shared" si="1036"/>
        <v>1.543696068959277E-2</v>
      </c>
      <c r="Z438">
        <f t="shared" si="1037"/>
        <v>1.4393497427466734E-2</v>
      </c>
      <c r="AA438">
        <f t="shared" si="1037"/>
        <v>1.342056719326638E-2</v>
      </c>
      <c r="AB438">
        <f t="shared" si="1037"/>
        <v>1.2513402298268073E-2</v>
      </c>
      <c r="AC438">
        <f t="shared" si="1037"/>
        <v>1.1667557326255601E-2</v>
      </c>
      <c r="AD438">
        <f t="shared" si="1037"/>
        <v>1.0878887349470271E-2</v>
      </c>
      <c r="AE438">
        <f t="shared" si="1037"/>
        <v>1.014352761705656E-2</v>
      </c>
      <c r="AF438">
        <f t="shared" si="1037"/>
        <v>9.4578746164697847E-3</v>
      </c>
      <c r="AG438">
        <f t="shared" si="1037"/>
        <v>8.8185684150402493E-3</v>
      </c>
      <c r="AH438">
        <f t="shared" si="1037"/>
        <v>8.2224761951615547E-3</v>
      </c>
      <c r="AI438">
        <f t="shared" si="1037"/>
        <v>7.6666769024198627E-3</v>
      </c>
      <c r="AJ438">
        <f t="shared" si="1037"/>
        <v>7.1484469314347897E-3</v>
      </c>
      <c r="AK438">
        <f t="shared" si="1037"/>
        <v>6.6652467792676232E-3</v>
      </c>
      <c r="AL438">
        <f t="shared" si="1037"/>
        <v>6.2147086009940655E-3</v>
      </c>
      <c r="AM438">
        <f t="shared" si="1037"/>
        <v>5.794624606459577E-3</v>
      </c>
      <c r="AN438">
        <f t="shared" si="1037"/>
        <v>5.4029362413574693E-3</v>
      </c>
      <c r="AO438">
        <f t="shared" ref="AO438:BH439" si="1041">AN438</f>
        <v>5.4029362413574693E-3</v>
      </c>
      <c r="AP438">
        <f t="shared" si="1041"/>
        <v>5.4029362413574693E-3</v>
      </c>
      <c r="AQ438">
        <f t="shared" si="1041"/>
        <v>5.4029362413574693E-3</v>
      </c>
      <c r="AR438">
        <f t="shared" si="1041"/>
        <v>5.4029362413574693E-3</v>
      </c>
      <c r="AS438">
        <f t="shared" si="1041"/>
        <v>5.4029362413574693E-3</v>
      </c>
      <c r="AT438">
        <f t="shared" si="1041"/>
        <v>5.4029362413574693E-3</v>
      </c>
      <c r="AU438">
        <f t="shared" si="1041"/>
        <v>5.4029362413574693E-3</v>
      </c>
      <c r="AV438">
        <f t="shared" si="1041"/>
        <v>5.4029362413574693E-3</v>
      </c>
      <c r="AW438">
        <f t="shared" si="1041"/>
        <v>5.4029362413574693E-3</v>
      </c>
      <c r="AX438">
        <f t="shared" si="1041"/>
        <v>5.4029362413574693E-3</v>
      </c>
      <c r="AY438">
        <f t="shared" si="1041"/>
        <v>5.4029362413574693E-3</v>
      </c>
      <c r="AZ438">
        <f t="shared" si="1041"/>
        <v>5.4029362413574693E-3</v>
      </c>
      <c r="BA438">
        <f t="shared" si="1041"/>
        <v>5.4029362413574693E-3</v>
      </c>
      <c r="BB438">
        <f t="shared" si="1041"/>
        <v>5.4029362413574693E-3</v>
      </c>
      <c r="BC438">
        <f t="shared" si="1041"/>
        <v>5.4029362413574693E-3</v>
      </c>
      <c r="BD438">
        <f t="shared" si="1041"/>
        <v>5.4029362413574693E-3</v>
      </c>
      <c r="BE438">
        <f t="shared" si="1041"/>
        <v>5.4029362413574693E-3</v>
      </c>
      <c r="BF438">
        <f t="shared" si="1041"/>
        <v>5.4029362413574693E-3</v>
      </c>
      <c r="BG438">
        <f t="shared" si="1041"/>
        <v>5.4029362413574693E-3</v>
      </c>
      <c r="BH438">
        <f t="shared" si="1041"/>
        <v>5.4029362413574693E-3</v>
      </c>
      <c r="BK438">
        <f t="shared" si="1039"/>
        <v>1.6616749934976069E-2</v>
      </c>
      <c r="BL438">
        <f t="shared" si="995"/>
        <v>1.543696068959277E-2</v>
      </c>
      <c r="BM438">
        <f t="shared" si="996"/>
        <v>5.4029362413574693E-3</v>
      </c>
      <c r="BN438">
        <f t="shared" si="997"/>
        <v>7.1000000000000008E-2</v>
      </c>
      <c r="BO438">
        <f t="shared" si="1015"/>
        <v>0.65</v>
      </c>
      <c r="BP438" t="str">
        <f t="shared" si="991"/>
        <v>-LV-Total</v>
      </c>
    </row>
    <row r="439" spans="1:68" hidden="1" x14ac:dyDescent="0.25">
      <c r="A439" t="str">
        <f t="shared" si="987"/>
        <v>freight-HT-BEV</v>
      </c>
      <c r="B439" s="1">
        <v>405</v>
      </c>
      <c r="C439" t="s">
        <v>51</v>
      </c>
      <c r="D439" t="s">
        <v>36</v>
      </c>
      <c r="E439" t="s">
        <v>39</v>
      </c>
      <c r="F439" t="s">
        <v>29</v>
      </c>
      <c r="G439">
        <v>5.7159583580655606E-4</v>
      </c>
      <c r="H439">
        <f>IF(G439=0,0.0000001,$G439)*((INDEX($L$7:$L$29,MATCH($A439,$H$7:$H$29,0))/($G439+0.00001))^((H$33-$G$33)/($Y$33-$G$33)))</f>
        <v>7.458836681679496E-4</v>
      </c>
      <c r="I439">
        <f>IF(H439=0,0.0000001,$G439)*((INDEX($L$7:$L$29,MATCH($A439,$H$7:$H$29,0))/($G439+0.00001))^((I$33-$G$33)/($Y$33-$G$33)))</f>
        <v>9.7331437982686373E-4</v>
      </c>
      <c r="J439">
        <f>IF(I439=0,0.0000001,$G439)*((INDEX($N$7:$N$29,MATCH($A439,$H$7:$H$29,0))/($G439+0.00001))^((J$33-$G$33)/($Y$33-$G$33)))</f>
        <v>1.0307590915935255E-3</v>
      </c>
      <c r="K439">
        <f>IF(J439=0,0.0000001,$G439)*((INDEX($N$7:$N$29,MATCH($A439,$H$7:$H$29,0))/($G439+0.00001))^((K$33-$G$33)/($Y$33-$G$33)))</f>
        <v>1.2546229091203683E-3</v>
      </c>
      <c r="L439">
        <f>IF(K439=0,0.0000001,K439)*((INDEX($L$7:$L$29,MATCH($A439,$H$7:$H$29,0))/IF(K439=0,0.0000001,K439))^((L$33-$K$33)/($Y$33-$K$33)))</f>
        <v>1.6721270496857224E-3</v>
      </c>
      <c r="M439">
        <f t="shared" ref="M439:Y439" si="1042">IF(L439=0,0.0000001,L439)*((INDEX($L$7:$L$29,MATCH($A439,$H$7:$H$29,0))/IF(L439=0,0.0000001,L439))^((M$33-$K$33)/($Y$33-$K$33)))</f>
        <v>2.8507497596169944E-3</v>
      </c>
      <c r="N439">
        <f t="shared" si="1042"/>
        <v>5.6603855402685551E-3</v>
      </c>
      <c r="O439">
        <f t="shared" si="1042"/>
        <v>1.161229394277918E-2</v>
      </c>
      <c r="P439">
        <f t="shared" si="1042"/>
        <v>2.205737068765589E-2</v>
      </c>
      <c r="Q439">
        <f t="shared" si="1042"/>
        <v>3.6182727230861154E-2</v>
      </c>
      <c r="R439">
        <f t="shared" si="1042"/>
        <v>5.0326840812436074E-2</v>
      </c>
      <c r="S439">
        <f t="shared" si="1042"/>
        <v>6.0769330606535055E-2</v>
      </c>
      <c r="T439">
        <f t="shared" si="1042"/>
        <v>6.6552537053773592E-2</v>
      </c>
      <c r="U439">
        <f t="shared" si="1042"/>
        <v>6.8997181026478629E-2</v>
      </c>
      <c r="V439">
        <f t="shared" si="1042"/>
        <v>6.9783890389021469E-2</v>
      </c>
      <c r="W439">
        <f t="shared" si="1042"/>
        <v>6.9969086271767372E-2</v>
      </c>
      <c r="X439">
        <f t="shared" si="1042"/>
        <v>6.9997791423672545E-2</v>
      </c>
      <c r="Y439">
        <f t="shared" si="1042"/>
        <v>7.0000000000000007E-2</v>
      </c>
      <c r="Z439">
        <f>IF(Y439=0,0.0000001,$Y439)*((INDEX($M$7:$M$29,MATCH($A439,$H$7:$H$29,0))/IF(Y439=0,0.0000001,$Y439))^((Z$33-$Y$33)/($AN$33-$Y$33)))</f>
        <v>7.7131703122006789E-2</v>
      </c>
      <c r="AA439">
        <f t="shared" ref="AA439:AN439" si="1043">IF(Z439=0,0.0000001,$Y439)*((INDEX($M$7:$M$29,MATCH($A439,$H$7:$H$29,0))/IF(Z439=0,0.0000001,$Y439))^((AA$33-$Y$33)/($AN$33-$Y$33)))</f>
        <v>8.4989994664305568E-2</v>
      </c>
      <c r="AB439">
        <f t="shared" si="1043"/>
        <v>9.3648900525545087E-2</v>
      </c>
      <c r="AC439">
        <f t="shared" si="1043"/>
        <v>0.10318998847198126</v>
      </c>
      <c r="AD439">
        <f t="shared" si="1043"/>
        <v>0.11370313651405943</v>
      </c>
      <c r="AE439">
        <f t="shared" si="1043"/>
        <v>0.12528737956633487</v>
      </c>
      <c r="AF439">
        <f t="shared" si="1043"/>
        <v>0.13805184236635312</v>
      </c>
      <c r="AG439">
        <f t="shared" si="1043"/>
        <v>0.15211676744068037</v>
      </c>
      <c r="AH439">
        <f t="shared" si="1043"/>
        <v>0.16761464780162721</v>
      </c>
      <c r="AI439">
        <f t="shared" si="1043"/>
        <v>0.18469147504478334</v>
      </c>
      <c r="AJ439">
        <f t="shared" si="1043"/>
        <v>0.20350811460456789</v>
      </c>
      <c r="AK439">
        <f t="shared" si="1043"/>
        <v>0.22424182112284086</v>
      </c>
      <c r="AL439">
        <f t="shared" si="1043"/>
        <v>0.24708790820550156</v>
      </c>
      <c r="AM439">
        <f t="shared" si="1043"/>
        <v>0.27226158829634867</v>
      </c>
      <c r="AN439">
        <f t="shared" si="1043"/>
        <v>0.30000000000000004</v>
      </c>
      <c r="AO439">
        <f>AN439</f>
        <v>0.30000000000000004</v>
      </c>
      <c r="AP439">
        <f t="shared" si="1041"/>
        <v>0.30000000000000004</v>
      </c>
      <c r="AQ439">
        <f t="shared" si="1041"/>
        <v>0.30000000000000004</v>
      </c>
      <c r="AR439">
        <f t="shared" si="1041"/>
        <v>0.30000000000000004</v>
      </c>
      <c r="AS439">
        <f t="shared" si="1041"/>
        <v>0.30000000000000004</v>
      </c>
      <c r="AT439">
        <f t="shared" si="1041"/>
        <v>0.30000000000000004</v>
      </c>
      <c r="AU439">
        <f t="shared" si="1041"/>
        <v>0.30000000000000004</v>
      </c>
      <c r="AV439">
        <f t="shared" si="1041"/>
        <v>0.30000000000000004</v>
      </c>
      <c r="AW439">
        <f t="shared" si="1041"/>
        <v>0.30000000000000004</v>
      </c>
      <c r="AX439">
        <f t="shared" si="1041"/>
        <v>0.30000000000000004</v>
      </c>
      <c r="AY439">
        <f t="shared" si="1041"/>
        <v>0.30000000000000004</v>
      </c>
      <c r="AZ439">
        <f t="shared" si="1041"/>
        <v>0.30000000000000004</v>
      </c>
      <c r="BA439">
        <f t="shared" si="1041"/>
        <v>0.30000000000000004</v>
      </c>
      <c r="BB439">
        <f t="shared" si="1041"/>
        <v>0.30000000000000004</v>
      </c>
      <c r="BC439">
        <f t="shared" si="1041"/>
        <v>0.30000000000000004</v>
      </c>
      <c r="BD439">
        <f t="shared" si="1041"/>
        <v>0.30000000000000004</v>
      </c>
      <c r="BE439">
        <f t="shared" si="1041"/>
        <v>0.30000000000000004</v>
      </c>
      <c r="BF439">
        <f t="shared" si="1041"/>
        <v>0.30000000000000004</v>
      </c>
      <c r="BG439">
        <f t="shared" si="1041"/>
        <v>0.30000000000000004</v>
      </c>
      <c r="BH439">
        <f t="shared" si="1041"/>
        <v>0.30000000000000004</v>
      </c>
      <c r="BK439">
        <f t="shared" si="1039"/>
        <v>1.2546229091203683E-3</v>
      </c>
      <c r="BL439">
        <f t="shared" si="995"/>
        <v>1.2282758280288406E-3</v>
      </c>
      <c r="BM439">
        <f t="shared" si="996"/>
        <v>7.3696549681730433E-4</v>
      </c>
      <c r="BN439">
        <f t="shared" si="997"/>
        <v>2.1000000000000001E-2</v>
      </c>
      <c r="BO439">
        <f t="shared" si="1015"/>
        <v>0.4</v>
      </c>
      <c r="BP439" t="str">
        <f t="shared" si="991"/>
        <v>-HT-Total</v>
      </c>
    </row>
    <row r="440" spans="1:68" hidden="1" x14ac:dyDescent="0.25">
      <c r="A440" t="str">
        <f t="shared" si="987"/>
        <v>freight-HT-CNG</v>
      </c>
      <c r="B440" s="1">
        <v>406</v>
      </c>
      <c r="C440" t="s">
        <v>51</v>
      </c>
      <c r="D440" t="s">
        <v>36</v>
      </c>
      <c r="E440" t="s">
        <v>39</v>
      </c>
      <c r="F440" t="s">
        <v>45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e">
        <f t="shared" ref="M440:Y441" si="1044">($K440*(($BL440/($K440))^((M$33-$K$33)/($BL$33-$K$33))))</f>
        <v>#DIV/0!</v>
      </c>
      <c r="N440" t="e">
        <f t="shared" si="1044"/>
        <v>#DIV/0!</v>
      </c>
      <c r="O440" t="e">
        <f t="shared" si="1044"/>
        <v>#DIV/0!</v>
      </c>
      <c r="P440" t="e">
        <f t="shared" si="1044"/>
        <v>#DIV/0!</v>
      </c>
      <c r="Q440" t="e">
        <f t="shared" si="1044"/>
        <v>#DIV/0!</v>
      </c>
      <c r="R440" t="e">
        <f t="shared" si="1044"/>
        <v>#DIV/0!</v>
      </c>
      <c r="S440" t="e">
        <f t="shared" si="1044"/>
        <v>#DIV/0!</v>
      </c>
      <c r="T440" t="e">
        <f t="shared" si="1044"/>
        <v>#DIV/0!</v>
      </c>
      <c r="U440" t="e">
        <f t="shared" si="1044"/>
        <v>#DIV/0!</v>
      </c>
      <c r="V440" t="e">
        <f t="shared" si="1044"/>
        <v>#DIV/0!</v>
      </c>
      <c r="W440" t="e">
        <f t="shared" si="1044"/>
        <v>#DIV/0!</v>
      </c>
      <c r="X440" t="e">
        <f t="shared" si="1044"/>
        <v>#DIV/0!</v>
      </c>
      <c r="Y440" t="e">
        <f t="shared" si="1044"/>
        <v>#DIV/0!</v>
      </c>
      <c r="Z440" t="e">
        <f t="shared" ref="Z440:AN441" si="1045">($Y440*(($BM440/($Y440))^((Z$33-$Y$33)/($BM$33-$Y$33))))</f>
        <v>#DIV/0!</v>
      </c>
      <c r="AA440" t="e">
        <f t="shared" si="1045"/>
        <v>#DIV/0!</v>
      </c>
      <c r="AB440" t="e">
        <f t="shared" si="1045"/>
        <v>#DIV/0!</v>
      </c>
      <c r="AC440" t="e">
        <f t="shared" si="1045"/>
        <v>#DIV/0!</v>
      </c>
      <c r="AD440" t="e">
        <f t="shared" si="1045"/>
        <v>#DIV/0!</v>
      </c>
      <c r="AE440" t="e">
        <f t="shared" si="1045"/>
        <v>#DIV/0!</v>
      </c>
      <c r="AF440" t="e">
        <f t="shared" si="1045"/>
        <v>#DIV/0!</v>
      </c>
      <c r="AG440" t="e">
        <f t="shared" si="1045"/>
        <v>#DIV/0!</v>
      </c>
      <c r="AH440" t="e">
        <f t="shared" si="1045"/>
        <v>#DIV/0!</v>
      </c>
      <c r="AI440" t="e">
        <f t="shared" si="1045"/>
        <v>#DIV/0!</v>
      </c>
      <c r="AJ440" t="e">
        <f t="shared" si="1045"/>
        <v>#DIV/0!</v>
      </c>
      <c r="AK440" t="e">
        <f t="shared" si="1045"/>
        <v>#DIV/0!</v>
      </c>
      <c r="AL440" t="e">
        <f t="shared" si="1045"/>
        <v>#DIV/0!</v>
      </c>
      <c r="AM440" t="e">
        <f t="shared" si="1045"/>
        <v>#DIV/0!</v>
      </c>
      <c r="AN440" t="e">
        <f t="shared" si="1045"/>
        <v>#DIV/0!</v>
      </c>
      <c r="AO440" t="e">
        <f t="shared" ref="AO440:BH440" si="1046">AN440</f>
        <v>#DIV/0!</v>
      </c>
      <c r="AP440" t="e">
        <f t="shared" si="1046"/>
        <v>#DIV/0!</v>
      </c>
      <c r="AQ440" t="e">
        <f t="shared" si="1046"/>
        <v>#DIV/0!</v>
      </c>
      <c r="AR440" t="e">
        <f t="shared" si="1046"/>
        <v>#DIV/0!</v>
      </c>
      <c r="AS440" t="e">
        <f t="shared" si="1046"/>
        <v>#DIV/0!</v>
      </c>
      <c r="AT440" t="e">
        <f t="shared" si="1046"/>
        <v>#DIV/0!</v>
      </c>
      <c r="AU440" t="e">
        <f t="shared" si="1046"/>
        <v>#DIV/0!</v>
      </c>
      <c r="AV440" t="e">
        <f t="shared" si="1046"/>
        <v>#DIV/0!</v>
      </c>
      <c r="AW440" t="e">
        <f t="shared" si="1046"/>
        <v>#DIV/0!</v>
      </c>
      <c r="AX440" t="e">
        <f t="shared" si="1046"/>
        <v>#DIV/0!</v>
      </c>
      <c r="AY440" t="e">
        <f t="shared" si="1046"/>
        <v>#DIV/0!</v>
      </c>
      <c r="AZ440" t="e">
        <f t="shared" si="1046"/>
        <v>#DIV/0!</v>
      </c>
      <c r="BA440" t="e">
        <f t="shared" si="1046"/>
        <v>#DIV/0!</v>
      </c>
      <c r="BB440" t="e">
        <f t="shared" si="1046"/>
        <v>#DIV/0!</v>
      </c>
      <c r="BC440" t="e">
        <f t="shared" si="1046"/>
        <v>#DIV/0!</v>
      </c>
      <c r="BD440" t="e">
        <f t="shared" si="1046"/>
        <v>#DIV/0!</v>
      </c>
      <c r="BE440" t="e">
        <f t="shared" si="1046"/>
        <v>#DIV/0!</v>
      </c>
      <c r="BF440" t="e">
        <f t="shared" si="1046"/>
        <v>#DIV/0!</v>
      </c>
      <c r="BG440" t="e">
        <f t="shared" si="1046"/>
        <v>#DIV/0!</v>
      </c>
      <c r="BH440" t="e">
        <f t="shared" si="1046"/>
        <v>#DIV/0!</v>
      </c>
      <c r="BK440">
        <f t="shared" si="1039"/>
        <v>0</v>
      </c>
      <c r="BL440">
        <f t="shared" si="995"/>
        <v>0</v>
      </c>
      <c r="BM440">
        <f t="shared" si="996"/>
        <v>0</v>
      </c>
      <c r="BN440">
        <f>INDEX($L$7:$L$30,MATCH(BP440,$H$7:$H$30,0))</f>
        <v>9.0000000000000011E-2</v>
      </c>
      <c r="BO440">
        <f>INDEX($M$7:$M$30,MATCH(BP440,$H$7:$H$30,0))</f>
        <v>0.4</v>
      </c>
      <c r="BP440" t="str">
        <f t="shared" si="991"/>
        <v>-HT-Total</v>
      </c>
    </row>
    <row r="441" spans="1:68" hidden="1" x14ac:dyDescent="0.25">
      <c r="A441" t="str">
        <f t="shared" si="987"/>
        <v>freight-HT-D</v>
      </c>
      <c r="B441" s="1">
        <v>407</v>
      </c>
      <c r="C441" t="s">
        <v>51</v>
      </c>
      <c r="D441" t="s">
        <v>36</v>
      </c>
      <c r="E441" t="s">
        <v>39</v>
      </c>
      <c r="F441" t="s">
        <v>46</v>
      </c>
      <c r="G441">
        <v>0.97708093441434629</v>
      </c>
      <c r="H441">
        <v>0.9769356712673225</v>
      </c>
      <c r="I441">
        <v>0.97679036558748678</v>
      </c>
      <c r="J441">
        <v>0.9766450173561555</v>
      </c>
      <c r="K441">
        <v>0.97646181394268339</v>
      </c>
      <c r="L441">
        <v>0.97627858594591876</v>
      </c>
      <c r="M441">
        <f t="shared" si="1044"/>
        <v>0.9633942158797576</v>
      </c>
      <c r="N441">
        <f t="shared" si="1044"/>
        <v>0.95692614327296632</v>
      </c>
      <c r="O441">
        <f t="shared" si="1044"/>
        <v>0.95050149625723346</v>
      </c>
      <c r="P441">
        <f t="shared" si="1044"/>
        <v>0.94411998328017954</v>
      </c>
      <c r="Q441">
        <f t="shared" si="1044"/>
        <v>0.93778131474686033</v>
      </c>
      <c r="R441">
        <f t="shared" si="1044"/>
        <v>0.93148520300662552</v>
      </c>
      <c r="S441">
        <f t="shared" si="1044"/>
        <v>0.92523136234006453</v>
      </c>
      <c r="T441">
        <f t="shared" si="1044"/>
        <v>0.91901950894604045</v>
      </c>
      <c r="U441">
        <f t="shared" si="1044"/>
        <v>0.9128493609288113</v>
      </c>
      <c r="V441">
        <f t="shared" si="1044"/>
        <v>0.90672063828523719</v>
      </c>
      <c r="W441">
        <f t="shared" si="1044"/>
        <v>0.90063306289207445</v>
      </c>
      <c r="X441">
        <f t="shared" si="1044"/>
        <v>0.89458635849335322</v>
      </c>
      <c r="Y441">
        <f t="shared" si="1044"/>
        <v>0.88858025068784197</v>
      </c>
      <c r="Z441">
        <f t="shared" si="1045"/>
        <v>0.85882907728441049</v>
      </c>
      <c r="AA441">
        <f t="shared" si="1045"/>
        <v>0.83007402361039651</v>
      </c>
      <c r="AB441">
        <f t="shared" si="1045"/>
        <v>0.80228173788831303</v>
      </c>
      <c r="AC441">
        <f t="shared" si="1045"/>
        <v>0.77541998501473186</v>
      </c>
      <c r="AD441">
        <f t="shared" si="1045"/>
        <v>0.74945760917214299</v>
      </c>
      <c r="AE441">
        <f t="shared" si="1045"/>
        <v>0.72436449769263223</v>
      </c>
      <c r="AF441">
        <f t="shared" si="1045"/>
        <v>0.70011154613146387</v>
      </c>
      <c r="AG441">
        <f t="shared" si="1045"/>
        <v>0.67667062451005922</v>
      </c>
      <c r="AH441">
        <f t="shared" si="1045"/>
        <v>0.65401454468921782</v>
      </c>
      <c r="AI441">
        <f t="shared" si="1045"/>
        <v>0.6321170288347373</v>
      </c>
      <c r="AJ441">
        <f t="shared" si="1045"/>
        <v>0.61095267893885963</v>
      </c>
      <c r="AK441">
        <f t="shared" si="1045"/>
        <v>0.59049694736218905</v>
      </c>
      <c r="AL441">
        <f t="shared" si="1045"/>
        <v>0.5707261083619185</v>
      </c>
      <c r="AM441">
        <f t="shared" si="1045"/>
        <v>0.551617230573337</v>
      </c>
      <c r="AN441">
        <f t="shared" si="1045"/>
        <v>0.53314815041270514</v>
      </c>
      <c r="AO441">
        <f t="shared" ref="AO441:BH442" si="1047">AN441</f>
        <v>0.53314815041270514</v>
      </c>
      <c r="AP441">
        <f t="shared" si="1047"/>
        <v>0.53314815041270514</v>
      </c>
      <c r="AQ441">
        <f t="shared" si="1047"/>
        <v>0.53314815041270514</v>
      </c>
      <c r="AR441">
        <f t="shared" si="1047"/>
        <v>0.53314815041270514</v>
      </c>
      <c r="AS441">
        <f t="shared" si="1047"/>
        <v>0.53314815041270514</v>
      </c>
      <c r="AT441">
        <f t="shared" si="1047"/>
        <v>0.53314815041270514</v>
      </c>
      <c r="AU441">
        <f t="shared" si="1047"/>
        <v>0.53314815041270514</v>
      </c>
      <c r="AV441">
        <f t="shared" si="1047"/>
        <v>0.53314815041270514</v>
      </c>
      <c r="AW441">
        <f t="shared" si="1047"/>
        <v>0.53314815041270514</v>
      </c>
      <c r="AX441">
        <f t="shared" si="1047"/>
        <v>0.53314815041270514</v>
      </c>
      <c r="AY441">
        <f t="shared" si="1047"/>
        <v>0.53314815041270514</v>
      </c>
      <c r="AZ441">
        <f t="shared" si="1047"/>
        <v>0.53314815041270514</v>
      </c>
      <c r="BA441">
        <f t="shared" si="1047"/>
        <v>0.53314815041270514</v>
      </c>
      <c r="BB441">
        <f t="shared" si="1047"/>
        <v>0.53314815041270514</v>
      </c>
      <c r="BC441">
        <f t="shared" si="1047"/>
        <v>0.53314815041270514</v>
      </c>
      <c r="BD441">
        <f t="shared" si="1047"/>
        <v>0.53314815041270514</v>
      </c>
      <c r="BE441">
        <f t="shared" si="1047"/>
        <v>0.53314815041270514</v>
      </c>
      <c r="BF441">
        <f t="shared" si="1047"/>
        <v>0.53314815041270514</v>
      </c>
      <c r="BG441">
        <f t="shared" si="1047"/>
        <v>0.53314815041270514</v>
      </c>
      <c r="BH441">
        <f t="shared" si="1047"/>
        <v>0.53314815041270514</v>
      </c>
      <c r="BK441">
        <f t="shared" si="1039"/>
        <v>0.97646181394268339</v>
      </c>
      <c r="BL441">
        <f t="shared" si="995"/>
        <v>0.88858025068784197</v>
      </c>
      <c r="BM441">
        <f t="shared" si="996"/>
        <v>0.53314815041270514</v>
      </c>
      <c r="BN441">
        <f>INDEX($L$7:$L$30,MATCH(BP441,$H$7:$H$30,0))</f>
        <v>9.0000000000000011E-2</v>
      </c>
      <c r="BO441">
        <f>INDEX($M$7:$M$30,MATCH(BP441,$H$7:$H$30,0))</f>
        <v>0.4</v>
      </c>
      <c r="BP441" t="str">
        <f t="shared" si="991"/>
        <v>-HT-Total</v>
      </c>
    </row>
    <row r="442" spans="1:68" hidden="1" x14ac:dyDescent="0.25">
      <c r="A442" t="str">
        <f t="shared" si="987"/>
        <v>freight-HT-FCEV</v>
      </c>
      <c r="B442" s="1">
        <v>408</v>
      </c>
      <c r="C442" t="s">
        <v>51</v>
      </c>
      <c r="D442" t="s">
        <v>36</v>
      </c>
      <c r="E442" t="s">
        <v>39</v>
      </c>
      <c r="F442" t="s">
        <v>30</v>
      </c>
      <c r="G442">
        <v>0</v>
      </c>
      <c r="H442">
        <f>IF(G442=0,0.0000001,$G442)*((INDEX($L$7:$L$29,MATCH($A442,$H$7:$H$29,0))/($G442+0.00001))^((H$33-$G$33)/($Y$33-$G$33)))</f>
        <v>1.5254239308390186E-7</v>
      </c>
      <c r="I442">
        <f>IF(H442=0,0.0000001,$G442)*((INDEX($N$7:$N$29,MATCH($A442,$H$7:$H$29,0))/($G442+0.00001))^((I$33-$G$33)/($Y$33-$G$33)))</f>
        <v>0</v>
      </c>
      <c r="J442">
        <f>IF(I442=0,0.0000001,$G442)*((INDEX($N$7:$N$29,MATCH($A442,$H$7:$H$29,0))/($G442+0.00001))^((J$33-$G$33)/($Y$33-$G$33)))</f>
        <v>2.1544346900318838E-7</v>
      </c>
      <c r="K442">
        <f>IF(J442=0,0.0000001,$G442)*((INDEX($N$7:$N$29,MATCH($A442,$H$7:$H$29,0))/($G442+0.00001))^((K$33-$G$33)/($Y$33-$G$33)))</f>
        <v>0</v>
      </c>
      <c r="L442">
        <f>IF(K442=0,0.0000001,K442)*((INDEX($L$7:$L$29,MATCH($A442,$H$7:$H$29,0))/IF(K442=0,0.0000001,K442))^((L$33-$K$33)/($Y$33-$K$33)))</f>
        <v>2.3913602153749675E-7</v>
      </c>
      <c r="M442">
        <f t="shared" ref="M442:Y442" si="1048">IF(L442=0,0.0000001,L442)*((INDEX($L$7:$L$29,MATCH($A442,$H$7:$H$29,0))/IF(L442=0,0.0000001,L442))^((M$33-$K$33)/($Y$33-$K$33)))</f>
        <v>1.2073768826254454E-6</v>
      </c>
      <c r="N442">
        <f t="shared" si="1048"/>
        <v>9.6817616355708969E-6</v>
      </c>
      <c r="O442">
        <f t="shared" si="1048"/>
        <v>8.5727240831951875E-5</v>
      </c>
      <c r="P442">
        <f t="shared" si="1048"/>
        <v>6.0089888678811732E-4</v>
      </c>
      <c r="Q442">
        <f t="shared" si="1048"/>
        <v>2.6988893747058782E-3</v>
      </c>
      <c r="R442">
        <f t="shared" si="1048"/>
        <v>7.3469577033026109E-3</v>
      </c>
      <c r="S442">
        <f t="shared" si="1048"/>
        <v>1.30207097313783E-2</v>
      </c>
      <c r="T442">
        <f t="shared" si="1048"/>
        <v>1.7157745907394672E-2</v>
      </c>
      <c r="U442">
        <f t="shared" si="1048"/>
        <v>1.9143002814013585E-2</v>
      </c>
      <c r="V442">
        <f t="shared" si="1048"/>
        <v>1.9813185054264333E-2</v>
      </c>
      <c r="W442">
        <f t="shared" si="1048"/>
        <v>1.9973204692495656E-2</v>
      </c>
      <c r="X442">
        <f t="shared" si="1048"/>
        <v>1.9998084857895417E-2</v>
      </c>
      <c r="Y442">
        <f t="shared" si="1048"/>
        <v>0.02</v>
      </c>
      <c r="Z442">
        <f>IF(Y442=0,0.0000001,$Y442)*((INDEX($M$7:$M$29,MATCH($A442,$H$7:$H$29,0))/IF(Y442=0,0.0000001,$Y442))^((Z$33-$Y$33)/($AN$33-$Y$33)))</f>
        <v>2.2265271536896069E-2</v>
      </c>
      <c r="AA442">
        <f t="shared" ref="AA442:AN442" si="1049">IF(Z442=0,0.0000001,$Y442)*((INDEX($M$7:$M$29,MATCH($A442,$H$7:$H$29,0))/IF(Z442=0,0.0000001,$Y442))^((AA$33-$Y$33)/($AN$33-$Y$33)))</f>
        <v>2.478711583058571E-2</v>
      </c>
      <c r="AB442">
        <f t="shared" si="1049"/>
        <v>2.75945932292243E-2</v>
      </c>
      <c r="AC442">
        <f t="shared" si="1049"/>
        <v>3.0720055559943633E-2</v>
      </c>
      <c r="AD442">
        <f t="shared" si="1049"/>
        <v>3.4199518933533936E-2</v>
      </c>
      <c r="AE442">
        <f t="shared" si="1049"/>
        <v>3.8073078774317572E-2</v>
      </c>
      <c r="AF442">
        <f t="shared" si="1049"/>
        <v>4.2385371857790739E-2</v>
      </c>
      <c r="AG442">
        <f t="shared" si="1049"/>
        <v>4.718609068030119E-2</v>
      </c>
      <c r="AH442">
        <f t="shared" si="1049"/>
        <v>5.2530556088075338E-2</v>
      </c>
      <c r="AI442">
        <f t="shared" si="1049"/>
        <v>5.8480354764257315E-2</v>
      </c>
      <c r="AJ442">
        <f t="shared" si="1049"/>
        <v>6.5104048920010135E-2</v>
      </c>
      <c r="AK442">
        <f t="shared" si="1049"/>
        <v>7.2477966367769556E-2</v>
      </c>
      <c r="AL442">
        <f t="shared" si="1049"/>
        <v>8.0687080081020476E-2</v>
      </c>
      <c r="AM442">
        <f t="shared" si="1049"/>
        <v>8.982598737615996E-2</v>
      </c>
      <c r="AN442">
        <f t="shared" si="1049"/>
        <v>0.1</v>
      </c>
      <c r="AO442">
        <f>AN442</f>
        <v>0.1</v>
      </c>
      <c r="AP442">
        <f t="shared" si="1047"/>
        <v>0.1</v>
      </c>
      <c r="AQ442">
        <f t="shared" si="1047"/>
        <v>0.1</v>
      </c>
      <c r="AR442">
        <f t="shared" si="1047"/>
        <v>0.1</v>
      </c>
      <c r="AS442">
        <f t="shared" si="1047"/>
        <v>0.1</v>
      </c>
      <c r="AT442">
        <f t="shared" si="1047"/>
        <v>0.1</v>
      </c>
      <c r="AU442">
        <f t="shared" si="1047"/>
        <v>0.1</v>
      </c>
      <c r="AV442">
        <f t="shared" si="1047"/>
        <v>0.1</v>
      </c>
      <c r="AW442">
        <f t="shared" si="1047"/>
        <v>0.1</v>
      </c>
      <c r="AX442">
        <f t="shared" si="1047"/>
        <v>0.1</v>
      </c>
      <c r="AY442">
        <f t="shared" si="1047"/>
        <v>0.1</v>
      </c>
      <c r="AZ442">
        <f t="shared" si="1047"/>
        <v>0.1</v>
      </c>
      <c r="BA442">
        <f t="shared" si="1047"/>
        <v>0.1</v>
      </c>
      <c r="BB442">
        <f t="shared" si="1047"/>
        <v>0.1</v>
      </c>
      <c r="BC442">
        <f t="shared" si="1047"/>
        <v>0.1</v>
      </c>
      <c r="BD442">
        <f t="shared" si="1047"/>
        <v>0.1</v>
      </c>
      <c r="BE442">
        <f t="shared" si="1047"/>
        <v>0.1</v>
      </c>
      <c r="BF442">
        <f t="shared" si="1047"/>
        <v>0.1</v>
      </c>
      <c r="BG442">
        <f t="shared" si="1047"/>
        <v>0.1</v>
      </c>
      <c r="BH442">
        <f>BG442</f>
        <v>0.1</v>
      </c>
      <c r="BK442">
        <f>G442</f>
        <v>0</v>
      </c>
      <c r="BL442">
        <f t="shared" si="995"/>
        <v>0</v>
      </c>
      <c r="BM442">
        <f t="shared" si="996"/>
        <v>0</v>
      </c>
      <c r="BN442">
        <f t="shared" si="997"/>
        <v>2.1000000000000001E-2</v>
      </c>
      <c r="BO442">
        <f t="shared" si="1015"/>
        <v>0.4</v>
      </c>
      <c r="BP442" t="str">
        <f t="shared" si="991"/>
        <v>-HT-Total</v>
      </c>
    </row>
    <row r="443" spans="1:68" hidden="1" x14ac:dyDescent="0.25">
      <c r="A443" t="str">
        <f t="shared" si="987"/>
        <v>freight-HT-G</v>
      </c>
      <c r="B443" s="1">
        <v>409</v>
      </c>
      <c r="C443" t="s">
        <v>51</v>
      </c>
      <c r="D443" t="s">
        <v>36</v>
      </c>
      <c r="E443" t="s">
        <v>39</v>
      </c>
      <c r="F443" t="s">
        <v>47</v>
      </c>
      <c r="G443">
        <v>2.2347469749847249E-2</v>
      </c>
      <c r="H443">
        <v>2.2206809475595571E-2</v>
      </c>
      <c r="I443">
        <v>2.206610801624527E-2</v>
      </c>
      <c r="J443">
        <v>2.1925365353705269E-2</v>
      </c>
      <c r="K443">
        <v>2.182253021628721E-2</v>
      </c>
      <c r="L443">
        <v>2.1719681279856309E-2</v>
      </c>
      <c r="M443">
        <f t="shared" ref="M443:Y445" si="1050">($K443*(($BL443/($K443))^((M$33-$K$33)/($BL$33-$K$33))))</f>
        <v>2.1530488019131475E-2</v>
      </c>
      <c r="N443">
        <f t="shared" si="1050"/>
        <v>2.1385935812493803E-2</v>
      </c>
      <c r="O443">
        <f>($K443*(($BL443/($K443))^((O$33-$K$33)/($BL$33-$K$33))))</f>
        <v>2.1242354105940716E-2</v>
      </c>
      <c r="P443">
        <f t="shared" si="1050"/>
        <v>2.1099736383691968E-2</v>
      </c>
      <c r="Q443">
        <f t="shared" si="1050"/>
        <v>2.0958076173713182E-2</v>
      </c>
      <c r="R443">
        <f t="shared" si="1050"/>
        <v>2.0817367047422188E-2</v>
      </c>
      <c r="S443">
        <f t="shared" si="1050"/>
        <v>2.0677602619397269E-2</v>
      </c>
      <c r="T443">
        <f t="shared" si="1050"/>
        <v>2.0538776547087394E-2</v>
      </c>
      <c r="U443">
        <f t="shared" si="1050"/>
        <v>2.0400882530524397E-2</v>
      </c>
      <c r="V443">
        <f t="shared" si="1050"/>
        <v>2.0263914312037064E-2</v>
      </c>
      <c r="W443">
        <f t="shared" si="1050"/>
        <v>2.0127865675967187E-2</v>
      </c>
      <c r="X443">
        <f t="shared" si="1050"/>
        <v>1.9992730448387466E-2</v>
      </c>
      <c r="Y443">
        <f t="shared" si="1050"/>
        <v>1.9858502496821362E-2</v>
      </c>
      <c r="Z443">
        <f t="shared" ref="Z443:AN445" si="1051">($Y443*(($BM443/($Y443))^((Z$33-$Y$33)/($BM$33-$Y$33))))</f>
        <v>1.9193606162632E-2</v>
      </c>
      <c r="AA443">
        <f t="shared" si="1051"/>
        <v>1.8550971685059932E-2</v>
      </c>
      <c r="AB443">
        <f t="shared" si="1051"/>
        <v>1.7929853699400072E-2</v>
      </c>
      <c r="AC443">
        <f t="shared" si="1051"/>
        <v>1.7329531797021434E-2</v>
      </c>
      <c r="AD443">
        <f t="shared" si="1051"/>
        <v>1.6749309689795482E-2</v>
      </c>
      <c r="AE443">
        <f t="shared" si="1051"/>
        <v>1.6188514402500787E-2</v>
      </c>
      <c r="AF443">
        <f t="shared" si="1051"/>
        <v>1.5646495492267383E-2</v>
      </c>
      <c r="AG443">
        <f t="shared" si="1051"/>
        <v>1.512262429415543E-2</v>
      </c>
      <c r="AH443">
        <f t="shared" si="1051"/>
        <v>1.4616293191993202E-2</v>
      </c>
      <c r="AI443">
        <f t="shared" si="1051"/>
        <v>1.4126914913628618E-2</v>
      </c>
      <c r="AJ443">
        <f t="shared" si="1051"/>
        <v>1.3653921849776995E-2</v>
      </c>
      <c r="AK443">
        <f t="shared" si="1051"/>
        <v>1.3196765395674881E-2</v>
      </c>
      <c r="AL443">
        <f t="shared" si="1051"/>
        <v>1.27549153147765E-2</v>
      </c>
      <c r="AM443">
        <f t="shared" si="1051"/>
        <v>1.2327859123754639E-2</v>
      </c>
      <c r="AN443">
        <f t="shared" si="1051"/>
        <v>1.1915101498092816E-2</v>
      </c>
      <c r="AO443">
        <f t="shared" ref="AO443:BH443" si="1052">AN443</f>
        <v>1.1915101498092816E-2</v>
      </c>
      <c r="AP443">
        <f t="shared" si="1052"/>
        <v>1.1915101498092816E-2</v>
      </c>
      <c r="AQ443">
        <f t="shared" si="1052"/>
        <v>1.1915101498092816E-2</v>
      </c>
      <c r="AR443">
        <f t="shared" si="1052"/>
        <v>1.1915101498092816E-2</v>
      </c>
      <c r="AS443">
        <f t="shared" si="1052"/>
        <v>1.1915101498092816E-2</v>
      </c>
      <c r="AT443">
        <f t="shared" si="1052"/>
        <v>1.1915101498092816E-2</v>
      </c>
      <c r="AU443">
        <f t="shared" si="1052"/>
        <v>1.1915101498092816E-2</v>
      </c>
      <c r="AV443">
        <f t="shared" si="1052"/>
        <v>1.1915101498092816E-2</v>
      </c>
      <c r="AW443">
        <f t="shared" si="1052"/>
        <v>1.1915101498092816E-2</v>
      </c>
      <c r="AX443">
        <f t="shared" si="1052"/>
        <v>1.1915101498092816E-2</v>
      </c>
      <c r="AY443">
        <f t="shared" si="1052"/>
        <v>1.1915101498092816E-2</v>
      </c>
      <c r="AZ443">
        <f t="shared" si="1052"/>
        <v>1.1915101498092816E-2</v>
      </c>
      <c r="BA443">
        <f t="shared" si="1052"/>
        <v>1.1915101498092816E-2</v>
      </c>
      <c r="BB443">
        <f t="shared" si="1052"/>
        <v>1.1915101498092816E-2</v>
      </c>
      <c r="BC443">
        <f t="shared" si="1052"/>
        <v>1.1915101498092816E-2</v>
      </c>
      <c r="BD443">
        <f t="shared" si="1052"/>
        <v>1.1915101498092816E-2</v>
      </c>
      <c r="BE443">
        <f t="shared" si="1052"/>
        <v>1.1915101498092816E-2</v>
      </c>
      <c r="BF443">
        <f t="shared" si="1052"/>
        <v>1.1915101498092816E-2</v>
      </c>
      <c r="BG443">
        <f t="shared" si="1052"/>
        <v>1.1915101498092816E-2</v>
      </c>
      <c r="BH443">
        <f t="shared" si="1052"/>
        <v>1.1915101498092816E-2</v>
      </c>
      <c r="BK443">
        <f t="shared" ref="BK443:BK448" si="1053">K443</f>
        <v>2.182253021628721E-2</v>
      </c>
      <c r="BL443">
        <f t="shared" si="995"/>
        <v>1.9858502496821362E-2</v>
      </c>
      <c r="BM443">
        <f t="shared" si="996"/>
        <v>1.1915101498092816E-2</v>
      </c>
      <c r="BN443">
        <f t="shared" ref="BN443:BN445" si="1054">INDEX($L$7:$L$30,MATCH(BP443,$H$7:$H$30,0))</f>
        <v>9.0000000000000011E-2</v>
      </c>
      <c r="BO443">
        <f t="shared" si="1015"/>
        <v>0.4</v>
      </c>
      <c r="BP443" t="str">
        <f t="shared" si="991"/>
        <v>-HT-Total</v>
      </c>
    </row>
    <row r="444" spans="1:68" hidden="1" x14ac:dyDescent="0.25">
      <c r="A444" t="str">
        <f t="shared" si="987"/>
        <v>freight-HT-LPG</v>
      </c>
      <c r="B444" s="1">
        <v>410</v>
      </c>
      <c r="C444" t="s">
        <v>51</v>
      </c>
      <c r="D444" t="s">
        <v>36</v>
      </c>
      <c r="E444" t="s">
        <v>39</v>
      </c>
      <c r="F444" t="s">
        <v>48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e">
        <f t="shared" si="1050"/>
        <v>#DIV/0!</v>
      </c>
      <c r="N444" t="e">
        <f t="shared" si="1050"/>
        <v>#DIV/0!</v>
      </c>
      <c r="O444" t="e">
        <f t="shared" si="1050"/>
        <v>#DIV/0!</v>
      </c>
      <c r="P444" t="e">
        <f t="shared" si="1050"/>
        <v>#DIV/0!</v>
      </c>
      <c r="Q444" t="e">
        <f t="shared" si="1050"/>
        <v>#DIV/0!</v>
      </c>
      <c r="R444" t="e">
        <f t="shared" si="1050"/>
        <v>#DIV/0!</v>
      </c>
      <c r="S444" t="e">
        <f t="shared" si="1050"/>
        <v>#DIV/0!</v>
      </c>
      <c r="T444" t="e">
        <f t="shared" si="1050"/>
        <v>#DIV/0!</v>
      </c>
      <c r="U444" t="e">
        <f t="shared" si="1050"/>
        <v>#DIV/0!</v>
      </c>
      <c r="V444" t="e">
        <f t="shared" si="1050"/>
        <v>#DIV/0!</v>
      </c>
      <c r="W444" t="e">
        <f t="shared" si="1050"/>
        <v>#DIV/0!</v>
      </c>
      <c r="X444" t="e">
        <f t="shared" si="1050"/>
        <v>#DIV/0!</v>
      </c>
      <c r="Y444" t="e">
        <f t="shared" si="1050"/>
        <v>#DIV/0!</v>
      </c>
      <c r="Z444" t="e">
        <f t="shared" si="1051"/>
        <v>#DIV/0!</v>
      </c>
      <c r="AA444" t="e">
        <f t="shared" si="1051"/>
        <v>#DIV/0!</v>
      </c>
      <c r="AB444" t="e">
        <f t="shared" si="1051"/>
        <v>#DIV/0!</v>
      </c>
      <c r="AC444" t="e">
        <f t="shared" si="1051"/>
        <v>#DIV/0!</v>
      </c>
      <c r="AD444" t="e">
        <f t="shared" si="1051"/>
        <v>#DIV/0!</v>
      </c>
      <c r="AE444" t="e">
        <f t="shared" si="1051"/>
        <v>#DIV/0!</v>
      </c>
      <c r="AF444" t="e">
        <f t="shared" si="1051"/>
        <v>#DIV/0!</v>
      </c>
      <c r="AG444" t="e">
        <f t="shared" si="1051"/>
        <v>#DIV/0!</v>
      </c>
      <c r="AH444" t="e">
        <f t="shared" si="1051"/>
        <v>#DIV/0!</v>
      </c>
      <c r="AI444" t="e">
        <f t="shared" si="1051"/>
        <v>#DIV/0!</v>
      </c>
      <c r="AJ444" t="e">
        <f t="shared" si="1051"/>
        <v>#DIV/0!</v>
      </c>
      <c r="AK444" t="e">
        <f t="shared" si="1051"/>
        <v>#DIV/0!</v>
      </c>
      <c r="AL444" t="e">
        <f t="shared" si="1051"/>
        <v>#DIV/0!</v>
      </c>
      <c r="AM444" t="e">
        <f t="shared" si="1051"/>
        <v>#DIV/0!</v>
      </c>
      <c r="AN444" t="e">
        <f t="shared" si="1051"/>
        <v>#DIV/0!</v>
      </c>
      <c r="AO444" t="e">
        <f t="shared" ref="AO444:BH444" si="1055">AN444</f>
        <v>#DIV/0!</v>
      </c>
      <c r="AP444" t="e">
        <f t="shared" si="1055"/>
        <v>#DIV/0!</v>
      </c>
      <c r="AQ444" t="e">
        <f t="shared" si="1055"/>
        <v>#DIV/0!</v>
      </c>
      <c r="AR444" t="e">
        <f t="shared" si="1055"/>
        <v>#DIV/0!</v>
      </c>
      <c r="AS444" t="e">
        <f t="shared" si="1055"/>
        <v>#DIV/0!</v>
      </c>
      <c r="AT444" t="e">
        <f t="shared" si="1055"/>
        <v>#DIV/0!</v>
      </c>
      <c r="AU444" t="e">
        <f t="shared" si="1055"/>
        <v>#DIV/0!</v>
      </c>
      <c r="AV444" t="e">
        <f t="shared" si="1055"/>
        <v>#DIV/0!</v>
      </c>
      <c r="AW444" t="e">
        <f t="shared" si="1055"/>
        <v>#DIV/0!</v>
      </c>
      <c r="AX444" t="e">
        <f t="shared" si="1055"/>
        <v>#DIV/0!</v>
      </c>
      <c r="AY444" t="e">
        <f t="shared" si="1055"/>
        <v>#DIV/0!</v>
      </c>
      <c r="AZ444" t="e">
        <f t="shared" si="1055"/>
        <v>#DIV/0!</v>
      </c>
      <c r="BA444" t="e">
        <f t="shared" si="1055"/>
        <v>#DIV/0!</v>
      </c>
      <c r="BB444" t="e">
        <f t="shared" si="1055"/>
        <v>#DIV/0!</v>
      </c>
      <c r="BC444" t="e">
        <f t="shared" si="1055"/>
        <v>#DIV/0!</v>
      </c>
      <c r="BD444" t="e">
        <f t="shared" si="1055"/>
        <v>#DIV/0!</v>
      </c>
      <c r="BE444" t="e">
        <f t="shared" si="1055"/>
        <v>#DIV/0!</v>
      </c>
      <c r="BF444" t="e">
        <f t="shared" si="1055"/>
        <v>#DIV/0!</v>
      </c>
      <c r="BG444" t="e">
        <f t="shared" si="1055"/>
        <v>#DIV/0!</v>
      </c>
      <c r="BH444" t="e">
        <f t="shared" si="1055"/>
        <v>#DIV/0!</v>
      </c>
      <c r="BK444">
        <f t="shared" si="1053"/>
        <v>0</v>
      </c>
      <c r="BL444">
        <f t="shared" si="995"/>
        <v>0</v>
      </c>
      <c r="BM444">
        <f t="shared" si="996"/>
        <v>0</v>
      </c>
      <c r="BN444">
        <f t="shared" si="1054"/>
        <v>9.0000000000000011E-2</v>
      </c>
      <c r="BO444">
        <f t="shared" si="1015"/>
        <v>0.4</v>
      </c>
      <c r="BP444" t="str">
        <f t="shared" si="991"/>
        <v>-HT-Total</v>
      </c>
    </row>
    <row r="445" spans="1:68" hidden="1" x14ac:dyDescent="0.25">
      <c r="A445" t="str">
        <f t="shared" si="987"/>
        <v>freight-HT-PHEVD</v>
      </c>
      <c r="B445" s="1">
        <v>411</v>
      </c>
      <c r="C445" t="s">
        <v>51</v>
      </c>
      <c r="D445" t="s">
        <v>36</v>
      </c>
      <c r="E445" t="s">
        <v>39</v>
      </c>
      <c r="F445" t="s">
        <v>37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e">
        <f t="shared" si="1050"/>
        <v>#DIV/0!</v>
      </c>
      <c r="N445" t="e">
        <f t="shared" si="1050"/>
        <v>#DIV/0!</v>
      </c>
      <c r="O445" t="e">
        <f t="shared" si="1050"/>
        <v>#DIV/0!</v>
      </c>
      <c r="P445" t="e">
        <f t="shared" si="1050"/>
        <v>#DIV/0!</v>
      </c>
      <c r="Q445" t="e">
        <f t="shared" si="1050"/>
        <v>#DIV/0!</v>
      </c>
      <c r="R445" t="e">
        <f t="shared" si="1050"/>
        <v>#DIV/0!</v>
      </c>
      <c r="S445" t="e">
        <f t="shared" si="1050"/>
        <v>#DIV/0!</v>
      </c>
      <c r="T445" t="e">
        <f t="shared" si="1050"/>
        <v>#DIV/0!</v>
      </c>
      <c r="U445" t="e">
        <f t="shared" si="1050"/>
        <v>#DIV/0!</v>
      </c>
      <c r="V445" t="e">
        <f t="shared" si="1050"/>
        <v>#DIV/0!</v>
      </c>
      <c r="W445" t="e">
        <f t="shared" si="1050"/>
        <v>#DIV/0!</v>
      </c>
      <c r="X445" t="e">
        <f t="shared" si="1050"/>
        <v>#DIV/0!</v>
      </c>
      <c r="Y445" t="e">
        <f t="shared" si="1050"/>
        <v>#DIV/0!</v>
      </c>
      <c r="Z445" t="e">
        <f t="shared" si="1051"/>
        <v>#DIV/0!</v>
      </c>
      <c r="AA445" t="e">
        <f t="shared" si="1051"/>
        <v>#DIV/0!</v>
      </c>
      <c r="AB445" t="e">
        <f t="shared" si="1051"/>
        <v>#DIV/0!</v>
      </c>
      <c r="AC445" t="e">
        <f t="shared" si="1051"/>
        <v>#DIV/0!</v>
      </c>
      <c r="AD445" t="e">
        <f t="shared" si="1051"/>
        <v>#DIV/0!</v>
      </c>
      <c r="AE445" t="e">
        <f t="shared" si="1051"/>
        <v>#DIV/0!</v>
      </c>
      <c r="AF445" t="e">
        <f t="shared" si="1051"/>
        <v>#DIV/0!</v>
      </c>
      <c r="AG445" t="e">
        <f t="shared" si="1051"/>
        <v>#DIV/0!</v>
      </c>
      <c r="AH445" t="e">
        <f t="shared" si="1051"/>
        <v>#DIV/0!</v>
      </c>
      <c r="AI445" t="e">
        <f t="shared" si="1051"/>
        <v>#DIV/0!</v>
      </c>
      <c r="AJ445" t="e">
        <f t="shared" si="1051"/>
        <v>#DIV/0!</v>
      </c>
      <c r="AK445" t="e">
        <f t="shared" si="1051"/>
        <v>#DIV/0!</v>
      </c>
      <c r="AL445" t="e">
        <f t="shared" si="1051"/>
        <v>#DIV/0!</v>
      </c>
      <c r="AM445" t="e">
        <f t="shared" si="1051"/>
        <v>#DIV/0!</v>
      </c>
      <c r="AN445" t="e">
        <f t="shared" si="1051"/>
        <v>#DIV/0!</v>
      </c>
      <c r="AO445" t="e">
        <f t="shared" ref="AO445:BH446" si="1056">AN445</f>
        <v>#DIV/0!</v>
      </c>
      <c r="AP445" t="e">
        <f t="shared" si="1056"/>
        <v>#DIV/0!</v>
      </c>
      <c r="AQ445" t="e">
        <f t="shared" si="1056"/>
        <v>#DIV/0!</v>
      </c>
      <c r="AR445" t="e">
        <f t="shared" si="1056"/>
        <v>#DIV/0!</v>
      </c>
      <c r="AS445" t="e">
        <f t="shared" si="1056"/>
        <v>#DIV/0!</v>
      </c>
      <c r="AT445" t="e">
        <f t="shared" si="1056"/>
        <v>#DIV/0!</v>
      </c>
      <c r="AU445" t="e">
        <f t="shared" si="1056"/>
        <v>#DIV/0!</v>
      </c>
      <c r="AV445" t="e">
        <f t="shared" si="1056"/>
        <v>#DIV/0!</v>
      </c>
      <c r="AW445" t="e">
        <f t="shared" si="1056"/>
        <v>#DIV/0!</v>
      </c>
      <c r="AX445" t="e">
        <f t="shared" si="1056"/>
        <v>#DIV/0!</v>
      </c>
      <c r="AY445" t="e">
        <f t="shared" si="1056"/>
        <v>#DIV/0!</v>
      </c>
      <c r="AZ445" t="e">
        <f t="shared" si="1056"/>
        <v>#DIV/0!</v>
      </c>
      <c r="BA445" t="e">
        <f t="shared" si="1056"/>
        <v>#DIV/0!</v>
      </c>
      <c r="BB445" t="e">
        <f t="shared" si="1056"/>
        <v>#DIV/0!</v>
      </c>
      <c r="BC445" t="e">
        <f t="shared" si="1056"/>
        <v>#DIV/0!</v>
      </c>
      <c r="BD445" t="e">
        <f t="shared" si="1056"/>
        <v>#DIV/0!</v>
      </c>
      <c r="BE445" t="e">
        <f t="shared" si="1056"/>
        <v>#DIV/0!</v>
      </c>
      <c r="BF445" t="e">
        <f t="shared" si="1056"/>
        <v>#DIV/0!</v>
      </c>
      <c r="BG445" t="e">
        <f t="shared" si="1056"/>
        <v>#DIV/0!</v>
      </c>
      <c r="BH445" t="e">
        <f t="shared" si="1056"/>
        <v>#DIV/0!</v>
      </c>
      <c r="BK445">
        <f t="shared" si="1053"/>
        <v>0</v>
      </c>
      <c r="BL445">
        <f t="shared" si="995"/>
        <v>0</v>
      </c>
      <c r="BM445">
        <f t="shared" si="996"/>
        <v>0</v>
      </c>
      <c r="BN445">
        <f t="shared" si="1054"/>
        <v>9.0000000000000011E-2</v>
      </c>
      <c r="BO445">
        <f t="shared" si="1015"/>
        <v>0.4</v>
      </c>
      <c r="BP445" t="str">
        <f t="shared" si="991"/>
        <v>-HT-Total</v>
      </c>
    </row>
    <row r="446" spans="1:68" hidden="1" x14ac:dyDescent="0.25">
      <c r="A446" t="str">
        <f t="shared" si="987"/>
        <v>freight-LT-BEV</v>
      </c>
      <c r="B446" s="1">
        <v>412</v>
      </c>
      <c r="C446" t="s">
        <v>51</v>
      </c>
      <c r="D446" t="s">
        <v>36</v>
      </c>
      <c r="E446" t="s">
        <v>33</v>
      </c>
      <c r="F446" t="s">
        <v>29</v>
      </c>
      <c r="G446">
        <v>6.7524639676868206E-3</v>
      </c>
      <c r="H446">
        <f>IF(G446=0,0.0000001,$G446)*((INDEX($L$7:$L$29,MATCH($A446,$H$7:$H$29,0))/($G446+0.00001))^((H$33-$G$33)/($Y$33-$G$33)))</f>
        <v>7.8425346116724279E-3</v>
      </c>
      <c r="I446">
        <f>IF(H446=0,0.0000001,$G446)*((INDEX($N$7:$N$29,MATCH($A446,$H$7:$H$29,0))/($G446+0.00001))^((I$33-$G$33)/($Y$33-$G$33)))</f>
        <v>7.968066947375535E-3</v>
      </c>
      <c r="J446">
        <f>IF(I446=0,0.0000001,$G446)*((INDEX($N$7:$N$29,MATCH($A446,$H$7:$H$29,0))/($G446+0.00001))^((J$33-$G$33)/($Y$33-$G$33)))</f>
        <v>8.6556228320917548E-3</v>
      </c>
      <c r="K446">
        <f>IF(J446=0,0.0000001,$G446)*((INDEX($N$7:$N$29,MATCH($A446,$H$7:$H$29,0))/($G446+0.00001))^((K$33-$G$33)/($Y$33-$G$33)))</f>
        <v>9.4025071709650538E-3</v>
      </c>
      <c r="L446">
        <f>IF(K446=0,0.0000001,K446)*((INDEX($L$7:$L$29,MATCH($A446,$H$7:$H$29,0))/IF(K446=0,0.0000001,K446))^((L$33-$K$33)/($Y$33-$K$33)))</f>
        <v>1.1132261793574141E-2</v>
      </c>
      <c r="M446">
        <f t="shared" ref="M446:Y446" si="1057">IF(L446=0,0.0000001,L446)*((INDEX($L$7:$L$29,MATCH($A446,$H$7:$H$29,0))/IF(L446=0,0.0000001,L446))^((M$33-$K$33)/($Y$33-$K$33)))</f>
        <v>1.5233011880623426E-2</v>
      </c>
      <c r="N446">
        <f t="shared" si="1057"/>
        <v>2.2798334085073646E-2</v>
      </c>
      <c r="O446">
        <f t="shared" si="1057"/>
        <v>3.4782385710223386E-2</v>
      </c>
      <c r="P446">
        <f t="shared" si="1057"/>
        <v>5.0717704957866545E-2</v>
      </c>
      <c r="Q446">
        <f t="shared" si="1057"/>
        <v>6.7845300032439965E-2</v>
      </c>
      <c r="R446">
        <f t="shared" si="1057"/>
        <v>8.2368258469170008E-2</v>
      </c>
      <c r="S446">
        <f t="shared" si="1057"/>
        <v>9.2023149513439817E-2</v>
      </c>
      <c r="T446">
        <f t="shared" si="1057"/>
        <v>9.7074710633437949E-2</v>
      </c>
      <c r="U446">
        <f t="shared" si="1057"/>
        <v>9.915532215641E-2</v>
      </c>
      <c r="V446">
        <f t="shared" si="1057"/>
        <v>9.981839393294184E-2</v>
      </c>
      <c r="W446">
        <f t="shared" si="1057"/>
        <v>9.9974036061100072E-2</v>
      </c>
      <c r="X446">
        <f t="shared" si="1057"/>
        <v>9.999814520933617E-2</v>
      </c>
      <c r="Y446">
        <f t="shared" si="1057"/>
        <v>0.1</v>
      </c>
      <c r="Z446">
        <f>IF(Y446=0,0.0000001,$Y446)*((INDEX($M$7:$M$29,MATCH($A446,$H$7:$H$29,0))/IF(Y446=0,0.0000001,$Y446))^((Z$33-$Y$33)/($AN$33-$Y$33)))</f>
        <v>0.1096824979694626</v>
      </c>
      <c r="AA446">
        <f t="shared" ref="AA446:AN446" si="1058">IF(Z446=0,0.0000001,$Y446)*((INDEX($M$7:$M$29,MATCH($A446,$H$7:$H$29,0))/IF(Z446=0,0.0000001,$Y446))^((AA$33-$Y$33)/($AN$33-$Y$33)))</f>
        <v>0.12030250360821167</v>
      </c>
      <c r="AB446">
        <f t="shared" si="1058"/>
        <v>0.13195079107728944</v>
      </c>
      <c r="AC446">
        <f t="shared" si="1058"/>
        <v>0.14472692374403781</v>
      </c>
      <c r="AD446">
        <f t="shared" si="1058"/>
        <v>0.15874010519681994</v>
      </c>
      <c r="AE446">
        <f t="shared" si="1058"/>
        <v>0.17411011265922482</v>
      </c>
      <c r="AF446">
        <f t="shared" si="1058"/>
        <v>0.19096832078208331</v>
      </c>
      <c r="AG446">
        <f t="shared" si="1058"/>
        <v>0.20945882456412535</v>
      </c>
      <c r="AH446">
        <f t="shared" si="1058"/>
        <v>0.22973967099940704</v>
      </c>
      <c r="AI446">
        <f t="shared" si="1058"/>
        <v>0.25198420997897458</v>
      </c>
      <c r="AJ446">
        <f t="shared" si="1058"/>
        <v>0.2763825759935552</v>
      </c>
      <c r="AK446">
        <f t="shared" si="1058"/>
        <v>0.30314331330207961</v>
      </c>
      <c r="AL446">
        <f t="shared" si="1058"/>
        <v>0.33249515845711519</v>
      </c>
      <c r="AM446">
        <f t="shared" si="1058"/>
        <v>0.36468899542328675</v>
      </c>
      <c r="AN446">
        <f t="shared" si="1058"/>
        <v>0.4</v>
      </c>
      <c r="AO446">
        <f>AN446</f>
        <v>0.4</v>
      </c>
      <c r="AP446">
        <f t="shared" si="1056"/>
        <v>0.4</v>
      </c>
      <c r="AQ446">
        <f t="shared" si="1056"/>
        <v>0.4</v>
      </c>
      <c r="AR446">
        <f t="shared" si="1056"/>
        <v>0.4</v>
      </c>
      <c r="AS446">
        <f t="shared" si="1056"/>
        <v>0.4</v>
      </c>
      <c r="AT446">
        <f t="shared" si="1056"/>
        <v>0.4</v>
      </c>
      <c r="AU446">
        <f t="shared" si="1056"/>
        <v>0.4</v>
      </c>
      <c r="AV446">
        <f t="shared" si="1056"/>
        <v>0.4</v>
      </c>
      <c r="AW446">
        <f t="shared" si="1056"/>
        <v>0.4</v>
      </c>
      <c r="AX446">
        <f t="shared" si="1056"/>
        <v>0.4</v>
      </c>
      <c r="AY446">
        <f t="shared" si="1056"/>
        <v>0.4</v>
      </c>
      <c r="AZ446">
        <f t="shared" si="1056"/>
        <v>0.4</v>
      </c>
      <c r="BA446">
        <f t="shared" si="1056"/>
        <v>0.4</v>
      </c>
      <c r="BB446">
        <f t="shared" si="1056"/>
        <v>0.4</v>
      </c>
      <c r="BC446">
        <f t="shared" si="1056"/>
        <v>0.4</v>
      </c>
      <c r="BD446">
        <f t="shared" si="1056"/>
        <v>0.4</v>
      </c>
      <c r="BE446">
        <f t="shared" si="1056"/>
        <v>0.4</v>
      </c>
      <c r="BF446">
        <f t="shared" si="1056"/>
        <v>0.4</v>
      </c>
      <c r="BG446">
        <f t="shared" si="1056"/>
        <v>0.4</v>
      </c>
      <c r="BH446">
        <f t="shared" si="1056"/>
        <v>0.4</v>
      </c>
      <c r="BK446">
        <f t="shared" si="1053"/>
        <v>9.4025071709650538E-3</v>
      </c>
      <c r="BL446">
        <f t="shared" si="995"/>
        <v>9.0170043769554863E-3</v>
      </c>
      <c r="BM446">
        <f t="shared" si="996"/>
        <v>3.9674819258604136E-3</v>
      </c>
      <c r="BN446">
        <f t="shared" si="997"/>
        <v>4.1000000000000002E-2</v>
      </c>
      <c r="BO446">
        <f t="shared" si="1015"/>
        <v>0.56000000000000005</v>
      </c>
      <c r="BP446" t="str">
        <f t="shared" si="991"/>
        <v>-LT-Total</v>
      </c>
    </row>
    <row r="447" spans="1:68" hidden="1" x14ac:dyDescent="0.25">
      <c r="A447" t="str">
        <f t="shared" si="987"/>
        <v>freight-LT-CNG</v>
      </c>
      <c r="B447" s="1">
        <v>413</v>
      </c>
      <c r="C447" t="s">
        <v>51</v>
      </c>
      <c r="D447" t="s">
        <v>36</v>
      </c>
      <c r="E447" t="s">
        <v>33</v>
      </c>
      <c r="F447" t="s">
        <v>45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e">
        <f t="shared" ref="M447:Y448" si="1059">($K447*(($BL447/($K447))^((M$33-$K$33)/($BL$33-$K$33))))</f>
        <v>#DIV/0!</v>
      </c>
      <c r="N447" t="e">
        <f t="shared" si="1059"/>
        <v>#DIV/0!</v>
      </c>
      <c r="O447" t="e">
        <f t="shared" si="1059"/>
        <v>#DIV/0!</v>
      </c>
      <c r="P447" t="e">
        <f t="shared" si="1059"/>
        <v>#DIV/0!</v>
      </c>
      <c r="Q447" t="e">
        <f t="shared" si="1059"/>
        <v>#DIV/0!</v>
      </c>
      <c r="R447" t="e">
        <f t="shared" si="1059"/>
        <v>#DIV/0!</v>
      </c>
      <c r="S447" t="e">
        <f t="shared" si="1059"/>
        <v>#DIV/0!</v>
      </c>
      <c r="T447" t="e">
        <f t="shared" si="1059"/>
        <v>#DIV/0!</v>
      </c>
      <c r="U447" t="e">
        <f t="shared" si="1059"/>
        <v>#DIV/0!</v>
      </c>
      <c r="V447" t="e">
        <f t="shared" si="1059"/>
        <v>#DIV/0!</v>
      </c>
      <c r="W447" t="e">
        <f t="shared" si="1059"/>
        <v>#DIV/0!</v>
      </c>
      <c r="X447" t="e">
        <f t="shared" si="1059"/>
        <v>#DIV/0!</v>
      </c>
      <c r="Y447" t="e">
        <f t="shared" si="1059"/>
        <v>#DIV/0!</v>
      </c>
      <c r="Z447" t="e">
        <f t="shared" ref="Z447:AN448" si="1060">($Y447*(($BM447/($Y447))^((Z$33-$Y$33)/($BM$33-$Y$33))))</f>
        <v>#DIV/0!</v>
      </c>
      <c r="AA447" t="e">
        <f t="shared" si="1060"/>
        <v>#DIV/0!</v>
      </c>
      <c r="AB447" t="e">
        <f t="shared" si="1060"/>
        <v>#DIV/0!</v>
      </c>
      <c r="AC447" t="e">
        <f t="shared" si="1060"/>
        <v>#DIV/0!</v>
      </c>
      <c r="AD447" t="e">
        <f t="shared" si="1060"/>
        <v>#DIV/0!</v>
      </c>
      <c r="AE447" t="e">
        <f t="shared" si="1060"/>
        <v>#DIV/0!</v>
      </c>
      <c r="AF447" t="e">
        <f t="shared" si="1060"/>
        <v>#DIV/0!</v>
      </c>
      <c r="AG447" t="e">
        <f t="shared" si="1060"/>
        <v>#DIV/0!</v>
      </c>
      <c r="AH447" t="e">
        <f t="shared" si="1060"/>
        <v>#DIV/0!</v>
      </c>
      <c r="AI447" t="e">
        <f t="shared" si="1060"/>
        <v>#DIV/0!</v>
      </c>
      <c r="AJ447" t="e">
        <f t="shared" si="1060"/>
        <v>#DIV/0!</v>
      </c>
      <c r="AK447" t="e">
        <f t="shared" si="1060"/>
        <v>#DIV/0!</v>
      </c>
      <c r="AL447" t="e">
        <f t="shared" si="1060"/>
        <v>#DIV/0!</v>
      </c>
      <c r="AM447" t="e">
        <f t="shared" si="1060"/>
        <v>#DIV/0!</v>
      </c>
      <c r="AN447" t="e">
        <f t="shared" si="1060"/>
        <v>#DIV/0!</v>
      </c>
      <c r="AO447" t="e">
        <f t="shared" ref="AO447:BH447" si="1061">AN447</f>
        <v>#DIV/0!</v>
      </c>
      <c r="AP447" t="e">
        <f t="shared" si="1061"/>
        <v>#DIV/0!</v>
      </c>
      <c r="AQ447" t="e">
        <f t="shared" si="1061"/>
        <v>#DIV/0!</v>
      </c>
      <c r="AR447" t="e">
        <f t="shared" si="1061"/>
        <v>#DIV/0!</v>
      </c>
      <c r="AS447" t="e">
        <f t="shared" si="1061"/>
        <v>#DIV/0!</v>
      </c>
      <c r="AT447" t="e">
        <f t="shared" si="1061"/>
        <v>#DIV/0!</v>
      </c>
      <c r="AU447" t="e">
        <f t="shared" si="1061"/>
        <v>#DIV/0!</v>
      </c>
      <c r="AV447" t="e">
        <f t="shared" si="1061"/>
        <v>#DIV/0!</v>
      </c>
      <c r="AW447" t="e">
        <f t="shared" si="1061"/>
        <v>#DIV/0!</v>
      </c>
      <c r="AX447" t="e">
        <f t="shared" si="1061"/>
        <v>#DIV/0!</v>
      </c>
      <c r="AY447" t="e">
        <f t="shared" si="1061"/>
        <v>#DIV/0!</v>
      </c>
      <c r="AZ447" t="e">
        <f t="shared" si="1061"/>
        <v>#DIV/0!</v>
      </c>
      <c r="BA447" t="e">
        <f t="shared" si="1061"/>
        <v>#DIV/0!</v>
      </c>
      <c r="BB447" t="e">
        <f t="shared" si="1061"/>
        <v>#DIV/0!</v>
      </c>
      <c r="BC447" t="e">
        <f t="shared" si="1061"/>
        <v>#DIV/0!</v>
      </c>
      <c r="BD447" t="e">
        <f t="shared" si="1061"/>
        <v>#DIV/0!</v>
      </c>
      <c r="BE447" t="e">
        <f t="shared" si="1061"/>
        <v>#DIV/0!</v>
      </c>
      <c r="BF447" t="e">
        <f t="shared" si="1061"/>
        <v>#DIV/0!</v>
      </c>
      <c r="BG447" t="e">
        <f t="shared" si="1061"/>
        <v>#DIV/0!</v>
      </c>
      <c r="BH447" t="e">
        <f t="shared" si="1061"/>
        <v>#DIV/0!</v>
      </c>
      <c r="BK447">
        <f t="shared" si="1053"/>
        <v>0</v>
      </c>
      <c r="BL447">
        <f t="shared" si="995"/>
        <v>0</v>
      </c>
      <c r="BM447">
        <f t="shared" si="996"/>
        <v>0</v>
      </c>
      <c r="BN447">
        <f t="shared" ref="BN447:BN448" si="1062">INDEX($L$7:$L$30,MATCH(BP447,$H$7:$H$30,0))</f>
        <v>0.11</v>
      </c>
      <c r="BO447">
        <f t="shared" si="1015"/>
        <v>0.56000000000000005</v>
      </c>
      <c r="BP447" t="str">
        <f t="shared" si="991"/>
        <v>-LT-Total</v>
      </c>
    </row>
    <row r="448" spans="1:68" hidden="1" x14ac:dyDescent="0.25">
      <c r="A448" t="str">
        <f t="shared" si="987"/>
        <v>freight-LT-D</v>
      </c>
      <c r="B448" s="1">
        <v>414</v>
      </c>
      <c r="C448" t="s">
        <v>51</v>
      </c>
      <c r="D448" t="s">
        <v>36</v>
      </c>
      <c r="E448" t="s">
        <v>33</v>
      </c>
      <c r="F448" t="s">
        <v>46</v>
      </c>
      <c r="G448">
        <v>0.86317002389458575</v>
      </c>
      <c r="H448">
        <v>0.85890697079836997</v>
      </c>
      <c r="I448">
        <v>0.85465570377588018</v>
      </c>
      <c r="J448">
        <v>0.85041617401710701</v>
      </c>
      <c r="K448">
        <v>0.84746859201177438</v>
      </c>
      <c r="L448">
        <v>0.84452137878950762</v>
      </c>
      <c r="M448">
        <f t="shared" si="1059"/>
        <v>0.83347698635529821</v>
      </c>
      <c r="N448">
        <f t="shared" si="1059"/>
        <v>0.8265680482807104</v>
      </c>
      <c r="O448">
        <f t="shared" si="1059"/>
        <v>0.81971638044405348</v>
      </c>
      <c r="P448">
        <f t="shared" si="1059"/>
        <v>0.81292150811533026</v>
      </c>
      <c r="Q448">
        <f t="shared" si="1059"/>
        <v>0.80618296049972149</v>
      </c>
      <c r="R448">
        <f t="shared" si="1059"/>
        <v>0.79950027070496554</v>
      </c>
      <c r="S448">
        <f t="shared" si="1059"/>
        <v>0.79287297570900972</v>
      </c>
      <c r="T448">
        <f t="shared" si="1059"/>
        <v>0.78630061632792825</v>
      </c>
      <c r="U448">
        <f t="shared" si="1059"/>
        <v>0.7797827371841074</v>
      </c>
      <c r="V448">
        <f t="shared" si="1059"/>
        <v>0.7733188866746934</v>
      </c>
      <c r="W448">
        <f t="shared" si="1059"/>
        <v>0.76690861694030255</v>
      </c>
      <c r="X448">
        <f t="shared" si="1059"/>
        <v>0.76055148383399063</v>
      </c>
      <c r="Y448">
        <f t="shared" si="1059"/>
        <v>0.75424704689047917</v>
      </c>
      <c r="Z448">
        <f t="shared" si="1060"/>
        <v>0.71407494793985216</v>
      </c>
      <c r="AA448">
        <f t="shared" si="1060"/>
        <v>0.67604246298009463</v>
      </c>
      <c r="AB448">
        <f t="shared" si="1060"/>
        <v>0.64003563361347537</v>
      </c>
      <c r="AC448">
        <f t="shared" si="1060"/>
        <v>0.60594657100269222</v>
      </c>
      <c r="AD448">
        <f t="shared" si="1060"/>
        <v>0.57367313259883213</v>
      </c>
      <c r="AE448">
        <f t="shared" si="1060"/>
        <v>0.54311861608718459</v>
      </c>
      <c r="AF448">
        <f t="shared" si="1060"/>
        <v>0.51419146963386864</v>
      </c>
      <c r="AG448">
        <f t="shared" si="1060"/>
        <v>0.4868050175650685</v>
      </c>
      <c r="AH448">
        <f t="shared" si="1060"/>
        <v>0.46087720065692317</v>
      </c>
      <c r="AI448">
        <f t="shared" si="1060"/>
        <v>0.43633033025788487</v>
      </c>
      <c r="AJ448">
        <f t="shared" si="1060"/>
        <v>0.41309085550681607</v>
      </c>
      <c r="AK448">
        <f t="shared" si="1060"/>
        <v>0.39108914294932734</v>
      </c>
      <c r="AL448">
        <f t="shared" si="1060"/>
        <v>0.37025926789201391</v>
      </c>
      <c r="AM448">
        <f t="shared" si="1060"/>
        <v>0.35053881686941346</v>
      </c>
      <c r="AN448">
        <f t="shared" si="1060"/>
        <v>0.33186870063181079</v>
      </c>
      <c r="AO448">
        <f t="shared" ref="AO448:BH449" si="1063">AN448</f>
        <v>0.33186870063181079</v>
      </c>
      <c r="AP448">
        <f t="shared" si="1063"/>
        <v>0.33186870063181079</v>
      </c>
      <c r="AQ448">
        <f t="shared" si="1063"/>
        <v>0.33186870063181079</v>
      </c>
      <c r="AR448">
        <f t="shared" si="1063"/>
        <v>0.33186870063181079</v>
      </c>
      <c r="AS448">
        <f t="shared" si="1063"/>
        <v>0.33186870063181079</v>
      </c>
      <c r="AT448">
        <f t="shared" si="1063"/>
        <v>0.33186870063181079</v>
      </c>
      <c r="AU448">
        <f t="shared" si="1063"/>
        <v>0.33186870063181079</v>
      </c>
      <c r="AV448">
        <f t="shared" si="1063"/>
        <v>0.33186870063181079</v>
      </c>
      <c r="AW448">
        <f t="shared" si="1063"/>
        <v>0.33186870063181079</v>
      </c>
      <c r="AX448">
        <f t="shared" si="1063"/>
        <v>0.33186870063181079</v>
      </c>
      <c r="AY448">
        <f t="shared" si="1063"/>
        <v>0.33186870063181079</v>
      </c>
      <c r="AZ448">
        <f t="shared" si="1063"/>
        <v>0.33186870063181079</v>
      </c>
      <c r="BA448">
        <f t="shared" si="1063"/>
        <v>0.33186870063181079</v>
      </c>
      <c r="BB448">
        <f t="shared" si="1063"/>
        <v>0.33186870063181079</v>
      </c>
      <c r="BC448">
        <f t="shared" si="1063"/>
        <v>0.33186870063181079</v>
      </c>
      <c r="BD448">
        <f t="shared" si="1063"/>
        <v>0.33186870063181079</v>
      </c>
      <c r="BE448">
        <f t="shared" si="1063"/>
        <v>0.33186870063181079</v>
      </c>
      <c r="BF448">
        <f t="shared" si="1063"/>
        <v>0.33186870063181079</v>
      </c>
      <c r="BG448">
        <f t="shared" si="1063"/>
        <v>0.33186870063181079</v>
      </c>
      <c r="BH448">
        <f t="shared" si="1063"/>
        <v>0.33186870063181079</v>
      </c>
      <c r="BK448">
        <f t="shared" si="1053"/>
        <v>0.84746859201177438</v>
      </c>
      <c r="BL448">
        <f t="shared" si="995"/>
        <v>0.75424704689047917</v>
      </c>
      <c r="BM448">
        <f t="shared" si="996"/>
        <v>0.33186870063181079</v>
      </c>
      <c r="BN448">
        <f t="shared" si="1062"/>
        <v>0.11</v>
      </c>
      <c r="BO448">
        <f t="shared" si="1015"/>
        <v>0.56000000000000005</v>
      </c>
      <c r="BP448" t="str">
        <f t="shared" si="991"/>
        <v>-LT-Total</v>
      </c>
    </row>
    <row r="449" spans="1:68" hidden="1" x14ac:dyDescent="0.25">
      <c r="A449" t="str">
        <f t="shared" si="987"/>
        <v>freight-LT-FCEV</v>
      </c>
      <c r="B449" s="1">
        <v>415</v>
      </c>
      <c r="C449" t="s">
        <v>51</v>
      </c>
      <c r="D449" t="s">
        <v>36</v>
      </c>
      <c r="E449" t="s">
        <v>33</v>
      </c>
      <c r="F449" t="s">
        <v>30</v>
      </c>
      <c r="G449">
        <v>0</v>
      </c>
      <c r="H449">
        <f>IF(G449=0,0.0000001,$G449)*((INDEX($L$7:$L$29,MATCH($A449,$H$7:$H$29,0))/($G449+0.00001))^((H$33-$G$33)/($Y$33-$G$33)))</f>
        <v>1.5254239308390186E-7</v>
      </c>
      <c r="I449">
        <f>IF(H449=0,0.0000001,$G449)*((INDEX($N$7:$N$29,MATCH($A449,$H$7:$H$29,0))/($G449+0.00001))^((I$33-$G$33)/($Y$33-$G$33)))</f>
        <v>0</v>
      </c>
      <c r="J449">
        <f>IF(I449=0,0.0000001,$G449)*((INDEX($N$7:$N$29,MATCH($A449,$H$7:$H$29,0))/($G449+0.00001))^((J$33-$G$33)/($Y$33-$G$33)))</f>
        <v>2.1544346900318838E-7</v>
      </c>
      <c r="K449">
        <f>IF(J449=0,0.0000001,$G449)*((INDEX($N$7:$N$29,MATCH($A449,$H$7:$H$29,0))/($G449+0.00001))^((K$33-$G$33)/($Y$33-$G$33)))</f>
        <v>0</v>
      </c>
      <c r="L449">
        <f>IF(K449=0,0.0000001,K449)*((INDEX($L$7:$L$29,MATCH($A449,$H$7:$H$29,0))/IF(K449=0,0.0000001,K449))^((L$33-$K$33)/($Y$33-$K$33)))</f>
        <v>2.3913602153749675E-7</v>
      </c>
      <c r="M449">
        <f t="shared" ref="M449:Y449" si="1064">IF(L449=0,0.0000001,L449)*((INDEX($L$7:$L$29,MATCH($A449,$H$7:$H$29,0))/IF(L449=0,0.0000001,L449))^((M$33-$K$33)/($Y$33-$K$33)))</f>
        <v>1.2073768826254454E-6</v>
      </c>
      <c r="N449">
        <f t="shared" si="1064"/>
        <v>9.6817616355708969E-6</v>
      </c>
      <c r="O449">
        <f t="shared" si="1064"/>
        <v>8.5727240831951875E-5</v>
      </c>
      <c r="P449">
        <f t="shared" si="1064"/>
        <v>6.0089888678811732E-4</v>
      </c>
      <c r="Q449">
        <f t="shared" si="1064"/>
        <v>2.6988893747058782E-3</v>
      </c>
      <c r="R449">
        <f t="shared" si="1064"/>
        <v>7.3469577033026109E-3</v>
      </c>
      <c r="S449">
        <f t="shared" si="1064"/>
        <v>1.30207097313783E-2</v>
      </c>
      <c r="T449">
        <f t="shared" si="1064"/>
        <v>1.7157745907394672E-2</v>
      </c>
      <c r="U449">
        <f t="shared" si="1064"/>
        <v>1.9143002814013585E-2</v>
      </c>
      <c r="V449">
        <f t="shared" si="1064"/>
        <v>1.9813185054264333E-2</v>
      </c>
      <c r="W449">
        <f t="shared" si="1064"/>
        <v>1.9973204692495656E-2</v>
      </c>
      <c r="X449">
        <f t="shared" si="1064"/>
        <v>1.9998084857895417E-2</v>
      </c>
      <c r="Y449">
        <f t="shared" si="1064"/>
        <v>0.02</v>
      </c>
      <c r="Z449">
        <f>IF(Y449=0,0.0000001,$Y449)*((INDEX($M$7:$M$29,MATCH($A449,$H$7:$H$29,0))/IF(Y449=0,0.0000001,$Y449))^((Z$33-$Y$33)/($AN$33-$Y$33)))</f>
        <v>2.1742085468083198E-2</v>
      </c>
      <c r="AA449">
        <f t="shared" ref="AA449:AN449" si="1065">IF(Z449=0,0.0000001,$Y449)*((INDEX($M$7:$M$29,MATCH($A449,$H$7:$H$29,0))/IF(Z449=0,0.0000001,$Y449))^((AA$33-$Y$33)/($AN$33-$Y$33)))</f>
        <v>2.3635914025071727E-2</v>
      </c>
      <c r="AB449">
        <f t="shared" si="1065"/>
        <v>2.5694703142468786E-2</v>
      </c>
      <c r="AC449">
        <f t="shared" si="1065"/>
        <v>2.7932821590029112E-2</v>
      </c>
      <c r="AD449">
        <f t="shared" si="1065"/>
        <v>3.0365889718756627E-2</v>
      </c>
      <c r="AE449">
        <f t="shared" si="1065"/>
        <v>3.3010888478979768E-2</v>
      </c>
      <c r="AF449">
        <f t="shared" si="1065"/>
        <v>3.588627793436705E-2</v>
      </c>
      <c r="AG449">
        <f t="shared" si="1065"/>
        <v>3.9012126099019821E-2</v>
      </c>
      <c r="AH449">
        <f t="shared" si="1065"/>
        <v>4.2410248996826411E-2</v>
      </c>
      <c r="AI449">
        <f t="shared" si="1065"/>
        <v>4.6104362920584466E-2</v>
      </c>
      <c r="AJ449">
        <f t="shared" si="1065"/>
        <v>5.0120249953543666E-2</v>
      </c>
      <c r="AK449">
        <f t="shared" si="1065"/>
        <v>5.4485937908581965E-2</v>
      </c>
      <c r="AL449">
        <f t="shared" si="1065"/>
        <v>5.9231895940853159E-2</v>
      </c>
      <c r="AM449">
        <f t="shared" si="1065"/>
        <v>6.4391247199131973E-2</v>
      </c>
      <c r="AN449">
        <f t="shared" si="1065"/>
        <v>7.0000000000000007E-2</v>
      </c>
      <c r="AO449">
        <f>AN449</f>
        <v>7.0000000000000007E-2</v>
      </c>
      <c r="AP449">
        <f t="shared" si="1063"/>
        <v>7.0000000000000007E-2</v>
      </c>
      <c r="AQ449">
        <f t="shared" si="1063"/>
        <v>7.0000000000000007E-2</v>
      </c>
      <c r="AR449">
        <f t="shared" si="1063"/>
        <v>7.0000000000000007E-2</v>
      </c>
      <c r="AS449">
        <f t="shared" si="1063"/>
        <v>7.0000000000000007E-2</v>
      </c>
      <c r="AT449">
        <f t="shared" si="1063"/>
        <v>7.0000000000000007E-2</v>
      </c>
      <c r="AU449">
        <f t="shared" si="1063"/>
        <v>7.0000000000000007E-2</v>
      </c>
      <c r="AV449">
        <f t="shared" si="1063"/>
        <v>7.0000000000000007E-2</v>
      </c>
      <c r="AW449">
        <f t="shared" si="1063"/>
        <v>7.0000000000000007E-2</v>
      </c>
      <c r="AX449">
        <f t="shared" si="1063"/>
        <v>7.0000000000000007E-2</v>
      </c>
      <c r="AY449">
        <f t="shared" si="1063"/>
        <v>7.0000000000000007E-2</v>
      </c>
      <c r="AZ449">
        <f t="shared" si="1063"/>
        <v>7.0000000000000007E-2</v>
      </c>
      <c r="BA449">
        <f t="shared" si="1063"/>
        <v>7.0000000000000007E-2</v>
      </c>
      <c r="BB449">
        <f t="shared" si="1063"/>
        <v>7.0000000000000007E-2</v>
      </c>
      <c r="BC449">
        <f t="shared" si="1063"/>
        <v>7.0000000000000007E-2</v>
      </c>
      <c r="BD449">
        <f t="shared" si="1063"/>
        <v>7.0000000000000007E-2</v>
      </c>
      <c r="BE449">
        <f t="shared" si="1063"/>
        <v>7.0000000000000007E-2</v>
      </c>
      <c r="BF449">
        <f t="shared" si="1063"/>
        <v>7.0000000000000007E-2</v>
      </c>
      <c r="BG449">
        <f t="shared" si="1063"/>
        <v>7.0000000000000007E-2</v>
      </c>
      <c r="BH449">
        <f t="shared" si="1063"/>
        <v>7.0000000000000007E-2</v>
      </c>
      <c r="BK449">
        <f>G449</f>
        <v>0</v>
      </c>
      <c r="BL449">
        <f t="shared" si="995"/>
        <v>0</v>
      </c>
      <c r="BM449">
        <f t="shared" si="996"/>
        <v>0</v>
      </c>
      <c r="BN449">
        <f t="shared" si="997"/>
        <v>4.1000000000000002E-2</v>
      </c>
      <c r="BO449">
        <f t="shared" si="1015"/>
        <v>0.56000000000000005</v>
      </c>
      <c r="BP449" t="str">
        <f t="shared" si="991"/>
        <v>-LT-Total</v>
      </c>
    </row>
    <row r="450" spans="1:68" hidden="1" x14ac:dyDescent="0.25">
      <c r="A450" t="str">
        <f t="shared" si="987"/>
        <v>freight-LT-G</v>
      </c>
      <c r="B450" s="1">
        <v>416</v>
      </c>
      <c r="C450" t="s">
        <v>51</v>
      </c>
      <c r="D450" t="s">
        <v>36</v>
      </c>
      <c r="E450" t="s">
        <v>33</v>
      </c>
      <c r="F450" t="s">
        <v>47</v>
      </c>
      <c r="G450">
        <v>0.1286529012338869</v>
      </c>
      <c r="H450">
        <v>0.12906276505186701</v>
      </c>
      <c r="I450">
        <v>0.12947149571830829</v>
      </c>
      <c r="J450">
        <v>0.12987909792596411</v>
      </c>
      <c r="K450">
        <v>0.13047962711958849</v>
      </c>
      <c r="L450">
        <v>0.13108008117874789</v>
      </c>
      <c r="M450">
        <f t="shared" ref="M450:Y452" si="1066">($K450*(($BL450/($K450))^((M$33-$K$33)/($BL$33-$K$33))))</f>
        <v>0.12832542399504843</v>
      </c>
      <c r="N450">
        <f t="shared" si="1066"/>
        <v>0.12726169647492339</v>
      </c>
      <c r="O450">
        <f t="shared" si="1066"/>
        <v>0.12620678650787431</v>
      </c>
      <c r="P450">
        <f t="shared" si="1066"/>
        <v>0.12516062100258712</v>
      </c>
      <c r="Q450">
        <f t="shared" si="1066"/>
        <v>0.12412312747362338</v>
      </c>
      <c r="R450">
        <f t="shared" si="1066"/>
        <v>0.1230942340363979</v>
      </c>
      <c r="S450">
        <f t="shared" si="1066"/>
        <v>0.12207386940219821</v>
      </c>
      <c r="T450">
        <f t="shared" si="1066"/>
        <v>0.12106196287324505</v>
      </c>
      <c r="U450">
        <f t="shared" si="1066"/>
        <v>0.12005844433779415</v>
      </c>
      <c r="V450">
        <f t="shared" si="1066"/>
        <v>0.11906324426527823</v>
      </c>
      <c r="W450">
        <f t="shared" si="1066"/>
        <v>0.11807629370148945</v>
      </c>
      <c r="X450">
        <f t="shared" si="1066"/>
        <v>0.11709752426380196</v>
      </c>
      <c r="Y450">
        <f t="shared" si="1066"/>
        <v>0.11612686813643376</v>
      </c>
      <c r="Z450">
        <f t="shared" ref="Z450:AN452" si="1067">($Y450*(($BM450/($Y450))^((Z$33-$Y$33)/($BM$33-$Y$33))))</f>
        <v>0.10994181238204162</v>
      </c>
      <c r="AA450">
        <f t="shared" si="1067"/>
        <v>0.10408618008751576</v>
      </c>
      <c r="AB450">
        <f t="shared" si="1067"/>
        <v>9.8542425765762831E-2</v>
      </c>
      <c r="AC450">
        <f t="shared" si="1067"/>
        <v>9.3293938423296835E-2</v>
      </c>
      <c r="AD450">
        <f t="shared" si="1067"/>
        <v>8.8324991787992885E-2</v>
      </c>
      <c r="AE450">
        <f t="shared" si="1067"/>
        <v>8.3620697187770474E-2</v>
      </c>
      <c r="AF450">
        <f t="shared" si="1067"/>
        <v>7.9166958939014279E-2</v>
      </c>
      <c r="AG450">
        <f t="shared" si="1067"/>
        <v>7.4950432111060908E-2</v>
      </c>
      <c r="AH450">
        <f t="shared" si="1067"/>
        <v>7.0958482540199694E-2</v>
      </c>
      <c r="AI450">
        <f t="shared" si="1067"/>
        <v>6.7179148973375444E-2</v>
      </c>
      <c r="AJ450">
        <f t="shared" si="1067"/>
        <v>6.3601107228162992E-2</v>
      </c>
      <c r="AK450">
        <f t="shared" si="1067"/>
        <v>6.0213636261624071E-2</v>
      </c>
      <c r="AL450">
        <f t="shared" si="1067"/>
        <v>5.7006586046377733E-2</v>
      </c>
      <c r="AM450">
        <f t="shared" si="1067"/>
        <v>5.3970347157629321E-2</v>
      </c>
      <c r="AN450">
        <f t="shared" si="1067"/>
        <v>5.1095821980030848E-2</v>
      </c>
      <c r="AO450">
        <f t="shared" ref="AO450:BH450" si="1068">AN450</f>
        <v>5.1095821980030848E-2</v>
      </c>
      <c r="AP450">
        <f t="shared" si="1068"/>
        <v>5.1095821980030848E-2</v>
      </c>
      <c r="AQ450">
        <f t="shared" si="1068"/>
        <v>5.1095821980030848E-2</v>
      </c>
      <c r="AR450">
        <f t="shared" si="1068"/>
        <v>5.1095821980030848E-2</v>
      </c>
      <c r="AS450">
        <f t="shared" si="1068"/>
        <v>5.1095821980030848E-2</v>
      </c>
      <c r="AT450">
        <f t="shared" si="1068"/>
        <v>5.1095821980030848E-2</v>
      </c>
      <c r="AU450">
        <f t="shared" si="1068"/>
        <v>5.1095821980030848E-2</v>
      </c>
      <c r="AV450">
        <f t="shared" si="1068"/>
        <v>5.1095821980030848E-2</v>
      </c>
      <c r="AW450">
        <f t="shared" si="1068"/>
        <v>5.1095821980030848E-2</v>
      </c>
      <c r="AX450">
        <f t="shared" si="1068"/>
        <v>5.1095821980030848E-2</v>
      </c>
      <c r="AY450">
        <f t="shared" si="1068"/>
        <v>5.1095821980030848E-2</v>
      </c>
      <c r="AZ450">
        <f t="shared" si="1068"/>
        <v>5.1095821980030848E-2</v>
      </c>
      <c r="BA450">
        <f t="shared" si="1068"/>
        <v>5.1095821980030848E-2</v>
      </c>
      <c r="BB450">
        <f t="shared" si="1068"/>
        <v>5.1095821980030848E-2</v>
      </c>
      <c r="BC450">
        <f t="shared" si="1068"/>
        <v>5.1095821980030848E-2</v>
      </c>
      <c r="BD450">
        <f t="shared" si="1068"/>
        <v>5.1095821980030848E-2</v>
      </c>
      <c r="BE450">
        <f t="shared" si="1068"/>
        <v>5.1095821980030848E-2</v>
      </c>
      <c r="BF450">
        <f t="shared" si="1068"/>
        <v>5.1095821980030848E-2</v>
      </c>
      <c r="BG450">
        <f t="shared" si="1068"/>
        <v>5.1095821980030848E-2</v>
      </c>
      <c r="BH450">
        <f t="shared" si="1068"/>
        <v>5.1095821980030848E-2</v>
      </c>
      <c r="BK450">
        <f t="shared" ref="BK450:BK457" si="1069">K450</f>
        <v>0.13047962711958849</v>
      </c>
      <c r="BL450">
        <f t="shared" si="995"/>
        <v>0.11612686813643376</v>
      </c>
      <c r="BM450">
        <f t="shared" si="996"/>
        <v>5.1095821980030848E-2</v>
      </c>
      <c r="BN450">
        <f t="shared" ref="BN450:BN452" si="1070">INDEX($L$7:$L$30,MATCH(BP450,$H$7:$H$30,0))</f>
        <v>0.11</v>
      </c>
      <c r="BO450">
        <f t="shared" si="1015"/>
        <v>0.56000000000000005</v>
      </c>
      <c r="BP450" t="str">
        <f t="shared" si="991"/>
        <v>-LT-Total</v>
      </c>
    </row>
    <row r="451" spans="1:68" hidden="1" x14ac:dyDescent="0.25">
      <c r="A451" t="str">
        <f t="shared" si="987"/>
        <v>freight-LT-LPG</v>
      </c>
      <c r="B451" s="1">
        <v>417</v>
      </c>
      <c r="C451" t="s">
        <v>51</v>
      </c>
      <c r="D451" t="s">
        <v>36</v>
      </c>
      <c r="E451" t="s">
        <v>33</v>
      </c>
      <c r="F451" t="s">
        <v>48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e">
        <f t="shared" si="1066"/>
        <v>#DIV/0!</v>
      </c>
      <c r="N451" t="e">
        <f t="shared" si="1066"/>
        <v>#DIV/0!</v>
      </c>
      <c r="O451" t="e">
        <f t="shared" si="1066"/>
        <v>#DIV/0!</v>
      </c>
      <c r="P451" t="e">
        <f t="shared" si="1066"/>
        <v>#DIV/0!</v>
      </c>
      <c r="Q451" t="e">
        <f t="shared" si="1066"/>
        <v>#DIV/0!</v>
      </c>
      <c r="R451" t="e">
        <f t="shared" si="1066"/>
        <v>#DIV/0!</v>
      </c>
      <c r="S451" t="e">
        <f t="shared" si="1066"/>
        <v>#DIV/0!</v>
      </c>
      <c r="T451" t="e">
        <f t="shared" si="1066"/>
        <v>#DIV/0!</v>
      </c>
      <c r="U451" t="e">
        <f t="shared" si="1066"/>
        <v>#DIV/0!</v>
      </c>
      <c r="V451" t="e">
        <f t="shared" si="1066"/>
        <v>#DIV/0!</v>
      </c>
      <c r="W451" t="e">
        <f t="shared" si="1066"/>
        <v>#DIV/0!</v>
      </c>
      <c r="X451" t="e">
        <f t="shared" si="1066"/>
        <v>#DIV/0!</v>
      </c>
      <c r="Y451" t="e">
        <f t="shared" si="1066"/>
        <v>#DIV/0!</v>
      </c>
      <c r="Z451" t="e">
        <f t="shared" si="1067"/>
        <v>#DIV/0!</v>
      </c>
      <c r="AA451" t="e">
        <f t="shared" si="1067"/>
        <v>#DIV/0!</v>
      </c>
      <c r="AB451" t="e">
        <f t="shared" si="1067"/>
        <v>#DIV/0!</v>
      </c>
      <c r="AC451" t="e">
        <f t="shared" si="1067"/>
        <v>#DIV/0!</v>
      </c>
      <c r="AD451" t="e">
        <f t="shared" si="1067"/>
        <v>#DIV/0!</v>
      </c>
      <c r="AE451" t="e">
        <f t="shared" si="1067"/>
        <v>#DIV/0!</v>
      </c>
      <c r="AF451" t="e">
        <f t="shared" si="1067"/>
        <v>#DIV/0!</v>
      </c>
      <c r="AG451" t="e">
        <f t="shared" si="1067"/>
        <v>#DIV/0!</v>
      </c>
      <c r="AH451" t="e">
        <f t="shared" si="1067"/>
        <v>#DIV/0!</v>
      </c>
      <c r="AI451" t="e">
        <f t="shared" si="1067"/>
        <v>#DIV/0!</v>
      </c>
      <c r="AJ451" t="e">
        <f t="shared" si="1067"/>
        <v>#DIV/0!</v>
      </c>
      <c r="AK451" t="e">
        <f t="shared" si="1067"/>
        <v>#DIV/0!</v>
      </c>
      <c r="AL451" t="e">
        <f t="shared" si="1067"/>
        <v>#DIV/0!</v>
      </c>
      <c r="AM451" t="e">
        <f t="shared" si="1067"/>
        <v>#DIV/0!</v>
      </c>
      <c r="AN451" t="e">
        <f t="shared" si="1067"/>
        <v>#DIV/0!</v>
      </c>
      <c r="AO451" t="e">
        <f t="shared" ref="AO451:BH451" si="1071">AN451</f>
        <v>#DIV/0!</v>
      </c>
      <c r="AP451" t="e">
        <f t="shared" si="1071"/>
        <v>#DIV/0!</v>
      </c>
      <c r="AQ451" t="e">
        <f t="shared" si="1071"/>
        <v>#DIV/0!</v>
      </c>
      <c r="AR451" t="e">
        <f t="shared" si="1071"/>
        <v>#DIV/0!</v>
      </c>
      <c r="AS451" t="e">
        <f t="shared" si="1071"/>
        <v>#DIV/0!</v>
      </c>
      <c r="AT451" t="e">
        <f t="shared" si="1071"/>
        <v>#DIV/0!</v>
      </c>
      <c r="AU451" t="e">
        <f t="shared" si="1071"/>
        <v>#DIV/0!</v>
      </c>
      <c r="AV451" t="e">
        <f t="shared" si="1071"/>
        <v>#DIV/0!</v>
      </c>
      <c r="AW451" t="e">
        <f t="shared" si="1071"/>
        <v>#DIV/0!</v>
      </c>
      <c r="AX451" t="e">
        <f t="shared" si="1071"/>
        <v>#DIV/0!</v>
      </c>
      <c r="AY451" t="e">
        <f t="shared" si="1071"/>
        <v>#DIV/0!</v>
      </c>
      <c r="AZ451" t="e">
        <f t="shared" si="1071"/>
        <v>#DIV/0!</v>
      </c>
      <c r="BA451" t="e">
        <f t="shared" si="1071"/>
        <v>#DIV/0!</v>
      </c>
      <c r="BB451" t="e">
        <f t="shared" si="1071"/>
        <v>#DIV/0!</v>
      </c>
      <c r="BC451" t="e">
        <f t="shared" si="1071"/>
        <v>#DIV/0!</v>
      </c>
      <c r="BD451" t="e">
        <f t="shared" si="1071"/>
        <v>#DIV/0!</v>
      </c>
      <c r="BE451" t="e">
        <f t="shared" si="1071"/>
        <v>#DIV/0!</v>
      </c>
      <c r="BF451" t="e">
        <f t="shared" si="1071"/>
        <v>#DIV/0!</v>
      </c>
      <c r="BG451" t="e">
        <f t="shared" si="1071"/>
        <v>#DIV/0!</v>
      </c>
      <c r="BH451" t="e">
        <f t="shared" si="1071"/>
        <v>#DIV/0!</v>
      </c>
      <c r="BK451">
        <f t="shared" si="1069"/>
        <v>0</v>
      </c>
      <c r="BL451">
        <f t="shared" si="995"/>
        <v>0</v>
      </c>
      <c r="BM451">
        <f t="shared" si="996"/>
        <v>0</v>
      </c>
      <c r="BN451">
        <f t="shared" si="1070"/>
        <v>0.11</v>
      </c>
      <c r="BO451">
        <f t="shared" si="1015"/>
        <v>0.56000000000000005</v>
      </c>
      <c r="BP451" t="str">
        <f t="shared" si="991"/>
        <v>-LT-Total</v>
      </c>
    </row>
    <row r="452" spans="1:68" hidden="1" x14ac:dyDescent="0.25">
      <c r="A452" t="str">
        <f t="shared" si="987"/>
        <v>freight-LT-PHEVG</v>
      </c>
      <c r="B452" s="1">
        <v>418</v>
      </c>
      <c r="C452" t="s">
        <v>51</v>
      </c>
      <c r="D452" t="s">
        <v>36</v>
      </c>
      <c r="E452" t="s">
        <v>33</v>
      </c>
      <c r="F452" t="s">
        <v>31</v>
      </c>
      <c r="G452">
        <v>1.4246109038405759E-3</v>
      </c>
      <c r="H452">
        <v>2.1339582976465121E-3</v>
      </c>
      <c r="I452">
        <v>2.841344556910591E-3</v>
      </c>
      <c r="J452">
        <v>3.5467778033362418E-3</v>
      </c>
      <c r="K452">
        <v>4.255867096923765E-3</v>
      </c>
      <c r="L452">
        <v>4.9648676736839996E-3</v>
      </c>
      <c r="M452">
        <f t="shared" si="1066"/>
        <v>4.185603237345E-3</v>
      </c>
      <c r="N452">
        <f t="shared" si="1066"/>
        <v>4.1509075300309121E-3</v>
      </c>
      <c r="O452">
        <f t="shared" si="1066"/>
        <v>4.1164994257307198E-3</v>
      </c>
      <c r="P452">
        <f t="shared" si="1066"/>
        <v>4.0823765404176919E-3</v>
      </c>
      <c r="Q452">
        <f t="shared" si="1066"/>
        <v>4.0485365098270054E-3</v>
      </c>
      <c r="R452">
        <f t="shared" si="1066"/>
        <v>4.0149769892919313E-3</v>
      </c>
      <c r="S452">
        <f t="shared" si="1066"/>
        <v>3.9816956535813752E-3</v>
      </c>
      <c r="T452">
        <f t="shared" si="1066"/>
        <v>3.9486901967387767E-3</v>
      </c>
      <c r="U452">
        <f t="shared" si="1066"/>
        <v>3.9159583319223305E-3</v>
      </c>
      <c r="V452">
        <f t="shared" si="1066"/>
        <v>3.8834977912465454E-3</v>
      </c>
      <c r="W452">
        <f t="shared" si="1066"/>
        <v>3.8513063256251016E-3</v>
      </c>
      <c r="X452">
        <f t="shared" si="1066"/>
        <v>3.8193817046150271E-3</v>
      </c>
      <c r="Y452">
        <f t="shared" si="1066"/>
        <v>3.7877217162621511E-3</v>
      </c>
      <c r="Z452">
        <f t="shared" si="1067"/>
        <v>3.5859831317884929E-3</v>
      </c>
      <c r="AA452">
        <f t="shared" si="1067"/>
        <v>3.3949893853769081E-3</v>
      </c>
      <c r="AB452">
        <f t="shared" si="1067"/>
        <v>3.2141681941134396E-3</v>
      </c>
      <c r="AC452">
        <f t="shared" si="1067"/>
        <v>3.0429777555559356E-3</v>
      </c>
      <c r="AD452">
        <f t="shared" si="1067"/>
        <v>2.8809051243077022E-3</v>
      </c>
      <c r="AE452">
        <f t="shared" si="1067"/>
        <v>2.727464675056778E-3</v>
      </c>
      <c r="AF452">
        <f t="shared" si="1067"/>
        <v>2.5821966474755837E-3</v>
      </c>
      <c r="AG452">
        <f t="shared" si="1067"/>
        <v>2.4446657686209407E-3</v>
      </c>
      <c r="AH452">
        <f t="shared" si="1067"/>
        <v>2.3144599487067243E-3</v>
      </c>
      <c r="AI452">
        <f t="shared" si="1067"/>
        <v>2.1911890463412152E-3</v>
      </c>
      <c r="AJ452">
        <f t="shared" si="1067"/>
        <v>2.0744836995293886E-3</v>
      </c>
      <c r="AK452">
        <f t="shared" si="1067"/>
        <v>1.963994218937417E-3</v>
      </c>
      <c r="AL452">
        <f t="shared" si="1067"/>
        <v>1.8593895401032288E-3</v>
      </c>
      <c r="AM452">
        <f t="shared" si="1067"/>
        <v>1.7603562314535842E-3</v>
      </c>
      <c r="AN452">
        <f t="shared" si="1067"/>
        <v>1.6665975551553463E-3</v>
      </c>
      <c r="AO452">
        <f t="shared" ref="AO452:BH453" si="1072">AN452</f>
        <v>1.6665975551553463E-3</v>
      </c>
      <c r="AP452">
        <f t="shared" si="1072"/>
        <v>1.6665975551553463E-3</v>
      </c>
      <c r="AQ452">
        <f t="shared" si="1072"/>
        <v>1.6665975551553463E-3</v>
      </c>
      <c r="AR452">
        <f t="shared" si="1072"/>
        <v>1.6665975551553463E-3</v>
      </c>
      <c r="AS452">
        <f t="shared" si="1072"/>
        <v>1.6665975551553463E-3</v>
      </c>
      <c r="AT452">
        <f t="shared" si="1072"/>
        <v>1.6665975551553463E-3</v>
      </c>
      <c r="AU452">
        <f t="shared" si="1072"/>
        <v>1.6665975551553463E-3</v>
      </c>
      <c r="AV452">
        <f t="shared" si="1072"/>
        <v>1.6665975551553463E-3</v>
      </c>
      <c r="AW452">
        <f t="shared" si="1072"/>
        <v>1.6665975551553463E-3</v>
      </c>
      <c r="AX452">
        <f t="shared" si="1072"/>
        <v>1.6665975551553463E-3</v>
      </c>
      <c r="AY452">
        <f t="shared" si="1072"/>
        <v>1.6665975551553463E-3</v>
      </c>
      <c r="AZ452">
        <f t="shared" si="1072"/>
        <v>1.6665975551553463E-3</v>
      </c>
      <c r="BA452">
        <f t="shared" si="1072"/>
        <v>1.6665975551553463E-3</v>
      </c>
      <c r="BB452">
        <f t="shared" si="1072"/>
        <v>1.6665975551553463E-3</v>
      </c>
      <c r="BC452">
        <f t="shared" si="1072"/>
        <v>1.6665975551553463E-3</v>
      </c>
      <c r="BD452">
        <f t="shared" si="1072"/>
        <v>1.6665975551553463E-3</v>
      </c>
      <c r="BE452">
        <f t="shared" si="1072"/>
        <v>1.6665975551553463E-3</v>
      </c>
      <c r="BF452">
        <f t="shared" si="1072"/>
        <v>1.6665975551553463E-3</v>
      </c>
      <c r="BG452">
        <f t="shared" si="1072"/>
        <v>1.6665975551553463E-3</v>
      </c>
      <c r="BH452">
        <f t="shared" si="1072"/>
        <v>1.6665975551553463E-3</v>
      </c>
      <c r="BK452">
        <f t="shared" si="1069"/>
        <v>4.255867096923765E-3</v>
      </c>
      <c r="BL452">
        <f t="shared" si="995"/>
        <v>3.7877217162621511E-3</v>
      </c>
      <c r="BM452">
        <f t="shared" si="996"/>
        <v>1.6665975551553463E-3</v>
      </c>
      <c r="BN452">
        <f t="shared" si="1070"/>
        <v>0.11</v>
      </c>
      <c r="BO452">
        <f t="shared" si="1015"/>
        <v>0.56000000000000005</v>
      </c>
      <c r="BP452" t="str">
        <f t="shared" si="991"/>
        <v>-LT-Total</v>
      </c>
    </row>
    <row r="453" spans="1:68" hidden="1" x14ac:dyDescent="0.25">
      <c r="A453" t="str">
        <f t="shared" si="987"/>
        <v>passenger-2W-BEV</v>
      </c>
      <c r="B453" s="1">
        <v>419</v>
      </c>
      <c r="C453" t="s">
        <v>51</v>
      </c>
      <c r="D453" t="s">
        <v>27</v>
      </c>
      <c r="E453" t="s">
        <v>35</v>
      </c>
      <c r="F453" t="s">
        <v>29</v>
      </c>
      <c r="G453">
        <v>3.073171390469974E-3</v>
      </c>
      <c r="H453">
        <f>IF(G453=0,0.0000001,$G453)*((INDEX($L$7:$L$29,MATCH($A453,$H$7:$H$29,0))/($G453+0.00001))^((H$33-$G$33)/($Y$33-$G$33)))</f>
        <v>3.8748531143432212E-3</v>
      </c>
      <c r="I453">
        <f>IF(H453=0,0.0000001,$G453)*((INDEX($N$7:$N$29,MATCH($A453,$H$7:$H$29,0))/($G453+0.00001))^((I$33-$G$33)/($Y$33-$G$33)))</f>
        <v>4.5235139040670806E-3</v>
      </c>
      <c r="J453">
        <f>IF(I453=0,0.0000001,$G453)*((INDEX($N$7:$N$29,MATCH($A453,$H$7:$H$29,0))/($G453+0.00001))^((J$33-$G$33)/($Y$33-$G$33)))</f>
        <v>5.4880808860493149E-3</v>
      </c>
      <c r="K453">
        <f>IF(J453=0,0.0000001,$G453)*((INDEX($N$7:$N$29,MATCH($A453,$H$7:$H$29,0))/($G453+0.00001))^((K$33-$G$33)/($Y$33-$G$33)))</f>
        <v>6.6583263477403903E-3</v>
      </c>
      <c r="L453">
        <f>IF(K453=0,0.0000001,K453)*((INDEX($L$7:$L$29,MATCH($A453,$H$7:$H$29,0))/IF(K453=0,0.0000001,K453))^((L$33-$K$33)/($Y$33-$K$33)))</f>
        <v>8.4900954292614472E-3</v>
      </c>
      <c r="M453">
        <f t="shared" ref="M453:Y453" si="1073">IF(L453=0,0.0000001,L453)*((INDEX($L$7:$L$29,MATCH($A453,$H$7:$H$29,0))/IF(L453=0,0.0000001,L453))^((M$33-$K$33)/($Y$33-$K$33)))</f>
        <v>1.3333045052948751E-2</v>
      </c>
      <c r="N453">
        <f t="shared" si="1073"/>
        <v>2.3820502251151354E-2</v>
      </c>
      <c r="O453">
        <f t="shared" si="1073"/>
        <v>4.3749541804581939E-2</v>
      </c>
      <c r="P453">
        <f t="shared" si="1073"/>
        <v>7.528491570927251E-2</v>
      </c>
      <c r="Q453">
        <f t="shared" si="1073"/>
        <v>0.11443536676120376</v>
      </c>
      <c r="R453">
        <f t="shared" si="1073"/>
        <v>0.15128474262872893</v>
      </c>
      <c r="S453">
        <f t="shared" si="1073"/>
        <v>0.17744844438215279</v>
      </c>
      <c r="T453">
        <f t="shared" si="1073"/>
        <v>0.19163447391339583</v>
      </c>
      <c r="U453">
        <f t="shared" si="1073"/>
        <v>0.19757326616744922</v>
      </c>
      <c r="V453">
        <f t="shared" si="1073"/>
        <v>0.19947748874777602</v>
      </c>
      <c r="W453">
        <f t="shared" si="1073"/>
        <v>0.19992527182303368</v>
      </c>
      <c r="X453">
        <f t="shared" si="1073"/>
        <v>0.19999466134688318</v>
      </c>
      <c r="Y453">
        <f t="shared" si="1073"/>
        <v>0.20000000000000004</v>
      </c>
      <c r="Z453">
        <f>IF(Y453=0,0.0000001,$Y453)*((INDEX($M$7:$M$29,MATCH($A453,$H$7:$H$29,0))/IF(Y453=0,0.0000001,$Y453))^((Z$33-$Y$33)/($AN$33-$Y$33)))</f>
        <v>0.21842319065401669</v>
      </c>
      <c r="AA453">
        <f t="shared" ref="AA453:AN453" si="1074">IF(Z453=0,0.0000001,$Y453)*((INDEX($M$7:$M$29,MATCH($A453,$H$7:$H$29,0))/IF(Z453=0,0.0000001,$Y453))^((AA$33-$Y$33)/($AN$33-$Y$33)))</f>
        <v>0.23854345107740463</v>
      </c>
      <c r="AB453">
        <f t="shared" si="1074"/>
        <v>0.26051710846973525</v>
      </c>
      <c r="AC453">
        <f t="shared" si="1074"/>
        <v>0.28451489025959059</v>
      </c>
      <c r="AD453">
        <f t="shared" si="1074"/>
        <v>0.31072325059538591</v>
      </c>
      <c r="AE453">
        <f t="shared" si="1074"/>
        <v>0.33934581902715888</v>
      </c>
      <c r="AF453">
        <f t="shared" si="1074"/>
        <v>0.37060498263506281</v>
      </c>
      <c r="AG453">
        <f t="shared" si="1074"/>
        <v>0.40474361389713431</v>
      </c>
      <c r="AH453">
        <f t="shared" si="1074"/>
        <v>0.44202695772124734</v>
      </c>
      <c r="AI453">
        <f t="shared" si="1074"/>
        <v>0.48274469230281492</v>
      </c>
      <c r="AJ453">
        <f t="shared" si="1074"/>
        <v>0.52721317982036175</v>
      </c>
      <c r="AK453">
        <f t="shared" si="1074"/>
        <v>0.57577792445606624</v>
      </c>
      <c r="AL453">
        <f t="shared" si="1074"/>
        <v>0.62881625683920683</v>
      </c>
      <c r="AM453">
        <f t="shared" si="1074"/>
        <v>0.68674026576967595</v>
      </c>
      <c r="AN453">
        <f t="shared" si="1074"/>
        <v>0.75</v>
      </c>
      <c r="AO453">
        <f>AN453</f>
        <v>0.75</v>
      </c>
      <c r="AP453">
        <f t="shared" si="1072"/>
        <v>0.75</v>
      </c>
      <c r="AQ453">
        <f t="shared" si="1072"/>
        <v>0.75</v>
      </c>
      <c r="AR453">
        <f t="shared" si="1072"/>
        <v>0.75</v>
      </c>
      <c r="AS453">
        <f t="shared" si="1072"/>
        <v>0.75</v>
      </c>
      <c r="AT453">
        <f t="shared" si="1072"/>
        <v>0.75</v>
      </c>
      <c r="AU453">
        <f t="shared" si="1072"/>
        <v>0.75</v>
      </c>
      <c r="AV453">
        <f t="shared" si="1072"/>
        <v>0.75</v>
      </c>
      <c r="AW453">
        <f t="shared" si="1072"/>
        <v>0.75</v>
      </c>
      <c r="AX453">
        <f t="shared" si="1072"/>
        <v>0.75</v>
      </c>
      <c r="AY453">
        <f t="shared" si="1072"/>
        <v>0.75</v>
      </c>
      <c r="AZ453">
        <f t="shared" si="1072"/>
        <v>0.75</v>
      </c>
      <c r="BA453">
        <f t="shared" si="1072"/>
        <v>0.75</v>
      </c>
      <c r="BB453">
        <f t="shared" si="1072"/>
        <v>0.75</v>
      </c>
      <c r="BC453">
        <f t="shared" si="1072"/>
        <v>0.75</v>
      </c>
      <c r="BD453">
        <f t="shared" si="1072"/>
        <v>0.75</v>
      </c>
      <c r="BE453">
        <f t="shared" si="1072"/>
        <v>0.75</v>
      </c>
      <c r="BF453">
        <f t="shared" si="1072"/>
        <v>0.75</v>
      </c>
      <c r="BG453">
        <f t="shared" si="1072"/>
        <v>0.75</v>
      </c>
      <c r="BH453">
        <f t="shared" si="1072"/>
        <v>0.75</v>
      </c>
      <c r="BK453">
        <f t="shared" si="1069"/>
        <v>6.6583263477403903E-3</v>
      </c>
      <c r="BL453">
        <f t="shared" si="995"/>
        <v>5.9858353866186114E-3</v>
      </c>
      <c r="BM453">
        <f t="shared" si="996"/>
        <v>1.4964588466546528E-3</v>
      </c>
      <c r="BN453">
        <f t="shared" si="997"/>
        <v>0.10100000000000001</v>
      </c>
      <c r="BO453">
        <f t="shared" si="1015"/>
        <v>0.75</v>
      </c>
      <c r="BP453" t="str">
        <f t="shared" si="991"/>
        <v>-2W-Total</v>
      </c>
    </row>
    <row r="454" spans="1:68" hidden="1" x14ac:dyDescent="0.25">
      <c r="A454" t="str">
        <f t="shared" si="987"/>
        <v>passenger-2W-G</v>
      </c>
      <c r="B454" s="1">
        <v>420</v>
      </c>
      <c r="C454" t="s">
        <v>51</v>
      </c>
      <c r="D454" t="s">
        <v>27</v>
      </c>
      <c r="E454" t="s">
        <v>35</v>
      </c>
      <c r="F454" t="s">
        <v>47</v>
      </c>
      <c r="G454">
        <v>0.99692682860952997</v>
      </c>
      <c r="H454">
        <v>0.99664030495376099</v>
      </c>
      <c r="I454">
        <v>0.99635382264569916</v>
      </c>
      <c r="J454">
        <v>0.99606738167639464</v>
      </c>
      <c r="K454">
        <v>0.99582629250010424</v>
      </c>
      <c r="L454">
        <v>0.99558521625494101</v>
      </c>
      <c r="M454">
        <f t="shared" ref="M454:Y454" si="1075">($K454*(($BL454/($K454))^((M$33-$K$33)/($BL$33-$K$33))))</f>
        <v>0.96458232814127665</v>
      </c>
      <c r="N454">
        <f t="shared" si="1075"/>
        <v>0.94932989495723541</v>
      </c>
      <c r="O454">
        <f t="shared" si="1075"/>
        <v>0.9343186404795073</v>
      </c>
      <c r="P454">
        <f t="shared" si="1075"/>
        <v>0.91954475107601952</v>
      </c>
      <c r="Q454">
        <f t="shared" si="1075"/>
        <v>0.90500447341765811</v>
      </c>
      <c r="R454">
        <f t="shared" si="1075"/>
        <v>0.89069411352472883</v>
      </c>
      <c r="S454">
        <f t="shared" si="1075"/>
        <v>0.87661003582849617</v>
      </c>
      <c r="T454">
        <f t="shared" si="1075"/>
        <v>0.86274866224756119</v>
      </c>
      <c r="U454">
        <f t="shared" si="1075"/>
        <v>0.84910647127884531</v>
      </c>
      <c r="V454">
        <f t="shared" si="1075"/>
        <v>0.83567999710294605</v>
      </c>
      <c r="W454">
        <f t="shared" si="1075"/>
        <v>0.82246582870364104</v>
      </c>
      <c r="X454">
        <f t="shared" si="1075"/>
        <v>0.809460609001314</v>
      </c>
      <c r="Y454">
        <f t="shared" si="1075"/>
        <v>0.79666103400008348</v>
      </c>
      <c r="Z454">
        <f t="shared" ref="Z454:AN454" si="1076">($Y454*(($BM454/($Y454))^((Z$33-$Y$33)/($BM$33-$Y$33))))</f>
        <v>0.72633378045591823</v>
      </c>
      <c r="AA454">
        <f t="shared" si="1076"/>
        <v>0.6622148418411673</v>
      </c>
      <c r="AB454">
        <f t="shared" si="1076"/>
        <v>0.60375616356361506</v>
      </c>
      <c r="AC454">
        <f t="shared" si="1076"/>
        <v>0.55045807192658081</v>
      </c>
      <c r="AD454">
        <f t="shared" si="1076"/>
        <v>0.50186500318386018</v>
      </c>
      <c r="AE454">
        <f t="shared" si="1076"/>
        <v>0.45756160962306647</v>
      </c>
      <c r="AF454">
        <f t="shared" si="1076"/>
        <v>0.41716920939424545</v>
      </c>
      <c r="AG454">
        <f t="shared" si="1076"/>
        <v>0.38034254973878534</v>
      </c>
      <c r="AH454">
        <f t="shared" si="1076"/>
        <v>0.34676685595242268</v>
      </c>
      <c r="AI454">
        <f t="shared" si="1076"/>
        <v>0.31615514085845153</v>
      </c>
      <c r="AJ454">
        <f t="shared" si="1076"/>
        <v>0.28824575179394102</v>
      </c>
      <c r="AK454">
        <f t="shared" si="1076"/>
        <v>0.26280013414190601</v>
      </c>
      <c r="AL454">
        <f t="shared" si="1076"/>
        <v>0.2396007922932917</v>
      </c>
      <c r="AM454">
        <f t="shared" si="1076"/>
        <v>0.21844943061016031</v>
      </c>
      <c r="AN454">
        <f t="shared" si="1076"/>
        <v>0.19916525850002087</v>
      </c>
      <c r="AO454">
        <f t="shared" ref="AO454:BH455" si="1077">AN454</f>
        <v>0.19916525850002087</v>
      </c>
      <c r="AP454">
        <f t="shared" si="1077"/>
        <v>0.19916525850002087</v>
      </c>
      <c r="AQ454">
        <f t="shared" si="1077"/>
        <v>0.19916525850002087</v>
      </c>
      <c r="AR454">
        <f t="shared" si="1077"/>
        <v>0.19916525850002087</v>
      </c>
      <c r="AS454">
        <f t="shared" si="1077"/>
        <v>0.19916525850002087</v>
      </c>
      <c r="AT454">
        <f t="shared" si="1077"/>
        <v>0.19916525850002087</v>
      </c>
      <c r="AU454">
        <f t="shared" si="1077"/>
        <v>0.19916525850002087</v>
      </c>
      <c r="AV454">
        <f t="shared" si="1077"/>
        <v>0.19916525850002087</v>
      </c>
      <c r="AW454">
        <f t="shared" si="1077"/>
        <v>0.19916525850002087</v>
      </c>
      <c r="AX454">
        <f t="shared" si="1077"/>
        <v>0.19916525850002087</v>
      </c>
      <c r="AY454">
        <f t="shared" si="1077"/>
        <v>0.19916525850002087</v>
      </c>
      <c r="AZ454">
        <f t="shared" si="1077"/>
        <v>0.19916525850002087</v>
      </c>
      <c r="BA454">
        <f t="shared" si="1077"/>
        <v>0.19916525850002087</v>
      </c>
      <c r="BB454">
        <f t="shared" si="1077"/>
        <v>0.19916525850002087</v>
      </c>
      <c r="BC454">
        <f t="shared" si="1077"/>
        <v>0.19916525850002087</v>
      </c>
      <c r="BD454">
        <f t="shared" si="1077"/>
        <v>0.19916525850002087</v>
      </c>
      <c r="BE454">
        <f t="shared" si="1077"/>
        <v>0.19916525850002087</v>
      </c>
      <c r="BF454">
        <f t="shared" si="1077"/>
        <v>0.19916525850002087</v>
      </c>
      <c r="BG454">
        <f t="shared" si="1077"/>
        <v>0.19916525850002087</v>
      </c>
      <c r="BH454">
        <f t="shared" si="1077"/>
        <v>0.19916525850002087</v>
      </c>
      <c r="BK454">
        <f t="shared" si="1069"/>
        <v>0.99582629250010424</v>
      </c>
      <c r="BL454">
        <f t="shared" si="995"/>
        <v>0.79666103400008348</v>
      </c>
      <c r="BM454">
        <f t="shared" si="996"/>
        <v>0.19916525850002087</v>
      </c>
      <c r="BN454">
        <f>INDEX($L$7:$L$30,MATCH(BP454,$H$7:$H$30,0))</f>
        <v>0.2</v>
      </c>
      <c r="BO454">
        <f>INDEX($M$7:$M$30,MATCH(BP454,$H$7:$H$30,0))</f>
        <v>0.75</v>
      </c>
      <c r="BP454" t="str">
        <f t="shared" si="991"/>
        <v>-2W-Total</v>
      </c>
    </row>
    <row r="455" spans="1:68" hidden="1" x14ac:dyDescent="0.25">
      <c r="A455" t="str">
        <f t="shared" si="987"/>
        <v>passenger-BUS-BEV</v>
      </c>
      <c r="B455" s="1">
        <v>421</v>
      </c>
      <c r="C455" t="s">
        <v>51</v>
      </c>
      <c r="D455" t="s">
        <v>27</v>
      </c>
      <c r="E455" t="s">
        <v>34</v>
      </c>
      <c r="F455" t="s">
        <v>29</v>
      </c>
      <c r="G455">
        <v>1.6071943888936211E-2</v>
      </c>
      <c r="H455">
        <f>IF(G455=0,0.0000001,$G455)*((INDEX($L$7:$L$29,MATCH($A455,$H$7:$H$29,0))/($G455+0.00001))^((H$33-$G$33)/($Y$33-$G$33)))</f>
        <v>1.8487772969731191E-2</v>
      </c>
      <c r="I455">
        <f>IF(H455=0,0.0000001,$G455)*((INDEX($N$7:$N$29,MATCH($A455,$H$7:$H$29,0))/($G455+0.00001))^((I$33-$G$33)/($Y$33-$G$33)))</f>
        <v>1.9690330868178292E-2</v>
      </c>
      <c r="J455">
        <f>IF(I455=0,0.0000001,$G455)*((INDEX($N$7:$N$29,MATCH($A455,$H$7:$H$29,0))/($G455+0.00001))^((J$33-$G$33)/($Y$33-$G$33)))</f>
        <v>2.1794420058893101E-2</v>
      </c>
      <c r="K455">
        <f>IF(J455=0,0.0000001,$G455)*((INDEX($N$7:$N$29,MATCH($A455,$H$7:$H$29,0))/($G455+0.00001))^((K$33-$G$33)/($Y$33-$G$33)))</f>
        <v>2.4123350129739474E-2</v>
      </c>
      <c r="L455">
        <f>IF(K455=0,0.0000001,K455)*((INDEX($L$7:$L$29,MATCH($A455,$H$7:$H$29,0))/IF(K455=0,0.0000001,K455))^((L$33-$K$33)/($Y$33-$K$33)))</f>
        <v>2.8057654393024406E-2</v>
      </c>
      <c r="M455">
        <f t="shared" ref="M455:Y455" si="1078">IF(L455=0,0.0000001,L455)*((INDEX($L$7:$L$29,MATCH($A455,$H$7:$H$29,0))/IF(L455=0,0.0000001,L455))^((M$33-$K$33)/($Y$33-$K$33)))</f>
        <v>3.7145435289408328E-2</v>
      </c>
      <c r="N455">
        <f t="shared" si="1078"/>
        <v>5.3281322637142435E-2</v>
      </c>
      <c r="O455">
        <f t="shared" si="1078"/>
        <v>7.7750823339697198E-2</v>
      </c>
      <c r="P455">
        <f t="shared" si="1078"/>
        <v>0.10895562070819363</v>
      </c>
      <c r="Q455">
        <f t="shared" si="1078"/>
        <v>0.1413508301325645</v>
      </c>
      <c r="R455">
        <f t="shared" si="1078"/>
        <v>0.16813734274845937</v>
      </c>
      <c r="S455">
        <f t="shared" si="1078"/>
        <v>0.18566513605591045</v>
      </c>
      <c r="T455">
        <f t="shared" si="1078"/>
        <v>0.19475759886515767</v>
      </c>
      <c r="U455">
        <f t="shared" si="1078"/>
        <v>0.19848793545029803</v>
      </c>
      <c r="V455">
        <f t="shared" si="1078"/>
        <v>0.19967501945200805</v>
      </c>
      <c r="W455">
        <f t="shared" si="1078"/>
        <v>0.19995354184455791</v>
      </c>
      <c r="X455">
        <f t="shared" si="1078"/>
        <v>0.19999668120238079</v>
      </c>
      <c r="Y455">
        <f t="shared" si="1078"/>
        <v>0.2</v>
      </c>
      <c r="Z455">
        <f>IF(Y455=0,0.0000001,$Y455)*((INDEX($M$7:$M$29,MATCH($A455,$H$7:$H$29,0))/IF(Y455=0,0.0000001,$Y455))^((Z$33-$Y$33)/($AN$33-$Y$33)))</f>
        <v>0.21259807585790791</v>
      </c>
      <c r="AA455">
        <f t="shared" ref="AA455:AN455" si="1079">IF(Z455=0,0.0000001,$Y455)*((INDEX($M$7:$M$29,MATCH($A455,$H$7:$H$29,0))/IF(Z455=0,0.0000001,$Y455))^((AA$33-$Y$33)/($AN$33-$Y$33)))</f>
        <v>0.22598970929242373</v>
      </c>
      <c r="AB455">
        <f t="shared" si="1079"/>
        <v>0.24022488679628629</v>
      </c>
      <c r="AC455">
        <f t="shared" si="1079"/>
        <v>0.25535674353037097</v>
      </c>
      <c r="AD455">
        <f t="shared" si="1079"/>
        <v>0.27144176165949069</v>
      </c>
      <c r="AE455">
        <f t="shared" si="1079"/>
        <v>0.28853998118144275</v>
      </c>
      <c r="AF455">
        <f t="shared" si="1079"/>
        <v>0.30671522403625834</v>
      </c>
      <c r="AG455">
        <f t="shared" si="1079"/>
        <v>0.3260353323321783</v>
      </c>
      <c r="AH455">
        <f t="shared" si="1079"/>
        <v>0.34657242157757323</v>
      </c>
      <c r="AI455">
        <f t="shared" si="1079"/>
        <v>0.36840314986403866</v>
      </c>
      <c r="AJ455">
        <f t="shared" si="1079"/>
        <v>0.39160900400543541</v>
      </c>
      <c r="AK455">
        <f t="shared" si="1079"/>
        <v>0.41627660370093661</v>
      </c>
      <c r="AL455">
        <f t="shared" si="1079"/>
        <v>0.44249802485741985</v>
      </c>
      <c r="AM455">
        <f t="shared" si="1079"/>
        <v>0.47037114327806073</v>
      </c>
      <c r="AN455">
        <f t="shared" si="1079"/>
        <v>0.5</v>
      </c>
      <c r="AO455">
        <f>AN455</f>
        <v>0.5</v>
      </c>
      <c r="AP455">
        <f t="shared" si="1077"/>
        <v>0.5</v>
      </c>
      <c r="AQ455">
        <f t="shared" si="1077"/>
        <v>0.5</v>
      </c>
      <c r="AR455">
        <f t="shared" si="1077"/>
        <v>0.5</v>
      </c>
      <c r="AS455">
        <f t="shared" si="1077"/>
        <v>0.5</v>
      </c>
      <c r="AT455">
        <f t="shared" si="1077"/>
        <v>0.5</v>
      </c>
      <c r="AU455">
        <f t="shared" si="1077"/>
        <v>0.5</v>
      </c>
      <c r="AV455">
        <f t="shared" si="1077"/>
        <v>0.5</v>
      </c>
      <c r="AW455">
        <f t="shared" si="1077"/>
        <v>0.5</v>
      </c>
      <c r="AX455">
        <f t="shared" si="1077"/>
        <v>0.5</v>
      </c>
      <c r="AY455">
        <f t="shared" si="1077"/>
        <v>0.5</v>
      </c>
      <c r="AZ455">
        <f t="shared" si="1077"/>
        <v>0.5</v>
      </c>
      <c r="BA455">
        <f t="shared" si="1077"/>
        <v>0.5</v>
      </c>
      <c r="BB455">
        <f t="shared" si="1077"/>
        <v>0.5</v>
      </c>
      <c r="BC455">
        <f t="shared" si="1077"/>
        <v>0.5</v>
      </c>
      <c r="BD455">
        <f t="shared" si="1077"/>
        <v>0.5</v>
      </c>
      <c r="BE455">
        <f t="shared" si="1077"/>
        <v>0.5</v>
      </c>
      <c r="BF455">
        <f t="shared" si="1077"/>
        <v>0.5</v>
      </c>
      <c r="BG455">
        <f t="shared" si="1077"/>
        <v>0.5</v>
      </c>
      <c r="BH455">
        <f t="shared" si="1077"/>
        <v>0.5</v>
      </c>
      <c r="BK455">
        <f t="shared" si="1069"/>
        <v>2.4123350129739474E-2</v>
      </c>
      <c r="BL455">
        <f t="shared" si="995"/>
        <v>2.1686891766635789E-2</v>
      </c>
      <c r="BM455">
        <f t="shared" si="996"/>
        <v>8.6747567066543154E-3</v>
      </c>
      <c r="BN455">
        <f t="shared" si="997"/>
        <v>0.10100000000000001</v>
      </c>
      <c r="BO455">
        <f t="shared" si="1015"/>
        <v>0.6</v>
      </c>
      <c r="BP455" t="str">
        <f t="shared" si="991"/>
        <v>-BUS-Total</v>
      </c>
    </row>
    <row r="456" spans="1:68" hidden="1" x14ac:dyDescent="0.25">
      <c r="A456" t="str">
        <f t="shared" si="987"/>
        <v>passenger-BUS-CNG</v>
      </c>
      <c r="B456" s="1">
        <v>422</v>
      </c>
      <c r="C456" t="s">
        <v>51</v>
      </c>
      <c r="D456" t="s">
        <v>27</v>
      </c>
      <c r="E456" t="s">
        <v>34</v>
      </c>
      <c r="F456" t="s">
        <v>45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e">
        <f t="shared" ref="M456:Y457" si="1080">($K456*(($BL456/($K456))^((M$33-$K$33)/($BL$33-$K$33))))</f>
        <v>#DIV/0!</v>
      </c>
      <c r="N456" t="e">
        <f t="shared" si="1080"/>
        <v>#DIV/0!</v>
      </c>
      <c r="O456" t="e">
        <f t="shared" si="1080"/>
        <v>#DIV/0!</v>
      </c>
      <c r="P456" t="e">
        <f t="shared" si="1080"/>
        <v>#DIV/0!</v>
      </c>
      <c r="Q456" t="e">
        <f t="shared" si="1080"/>
        <v>#DIV/0!</v>
      </c>
      <c r="R456" t="e">
        <f t="shared" si="1080"/>
        <v>#DIV/0!</v>
      </c>
      <c r="S456" t="e">
        <f t="shared" si="1080"/>
        <v>#DIV/0!</v>
      </c>
      <c r="T456" t="e">
        <f t="shared" si="1080"/>
        <v>#DIV/0!</v>
      </c>
      <c r="U456" t="e">
        <f t="shared" si="1080"/>
        <v>#DIV/0!</v>
      </c>
      <c r="V456" t="e">
        <f t="shared" si="1080"/>
        <v>#DIV/0!</v>
      </c>
      <c r="W456" t="e">
        <f t="shared" si="1080"/>
        <v>#DIV/0!</v>
      </c>
      <c r="X456" t="e">
        <f t="shared" si="1080"/>
        <v>#DIV/0!</v>
      </c>
      <c r="Y456" t="e">
        <f t="shared" si="1080"/>
        <v>#DIV/0!</v>
      </c>
      <c r="Z456" t="e">
        <f t="shared" ref="Z456:AN457" si="1081">($Y456*(($BM456/($Y456))^((Z$33-$Y$33)/($BM$33-$Y$33))))</f>
        <v>#DIV/0!</v>
      </c>
      <c r="AA456" t="e">
        <f t="shared" si="1081"/>
        <v>#DIV/0!</v>
      </c>
      <c r="AB456" t="e">
        <f t="shared" si="1081"/>
        <v>#DIV/0!</v>
      </c>
      <c r="AC456" t="e">
        <f t="shared" si="1081"/>
        <v>#DIV/0!</v>
      </c>
      <c r="AD456" t="e">
        <f t="shared" si="1081"/>
        <v>#DIV/0!</v>
      </c>
      <c r="AE456" t="e">
        <f t="shared" si="1081"/>
        <v>#DIV/0!</v>
      </c>
      <c r="AF456" t="e">
        <f t="shared" si="1081"/>
        <v>#DIV/0!</v>
      </c>
      <c r="AG456" t="e">
        <f t="shared" si="1081"/>
        <v>#DIV/0!</v>
      </c>
      <c r="AH456" t="e">
        <f t="shared" si="1081"/>
        <v>#DIV/0!</v>
      </c>
      <c r="AI456" t="e">
        <f t="shared" si="1081"/>
        <v>#DIV/0!</v>
      </c>
      <c r="AJ456" t="e">
        <f t="shared" si="1081"/>
        <v>#DIV/0!</v>
      </c>
      <c r="AK456" t="e">
        <f t="shared" si="1081"/>
        <v>#DIV/0!</v>
      </c>
      <c r="AL456" t="e">
        <f t="shared" si="1081"/>
        <v>#DIV/0!</v>
      </c>
      <c r="AM456" t="e">
        <f t="shared" si="1081"/>
        <v>#DIV/0!</v>
      </c>
      <c r="AN456" t="e">
        <f t="shared" si="1081"/>
        <v>#DIV/0!</v>
      </c>
      <c r="AO456" t="e">
        <f t="shared" ref="AO456:BH456" si="1082">AN456</f>
        <v>#DIV/0!</v>
      </c>
      <c r="AP456" t="e">
        <f t="shared" si="1082"/>
        <v>#DIV/0!</v>
      </c>
      <c r="AQ456" t="e">
        <f t="shared" si="1082"/>
        <v>#DIV/0!</v>
      </c>
      <c r="AR456" t="e">
        <f t="shared" si="1082"/>
        <v>#DIV/0!</v>
      </c>
      <c r="AS456" t="e">
        <f t="shared" si="1082"/>
        <v>#DIV/0!</v>
      </c>
      <c r="AT456" t="e">
        <f t="shared" si="1082"/>
        <v>#DIV/0!</v>
      </c>
      <c r="AU456" t="e">
        <f t="shared" si="1082"/>
        <v>#DIV/0!</v>
      </c>
      <c r="AV456" t="e">
        <f t="shared" si="1082"/>
        <v>#DIV/0!</v>
      </c>
      <c r="AW456" t="e">
        <f t="shared" si="1082"/>
        <v>#DIV/0!</v>
      </c>
      <c r="AX456" t="e">
        <f t="shared" si="1082"/>
        <v>#DIV/0!</v>
      </c>
      <c r="AY456" t="e">
        <f t="shared" si="1082"/>
        <v>#DIV/0!</v>
      </c>
      <c r="AZ456" t="e">
        <f t="shared" si="1082"/>
        <v>#DIV/0!</v>
      </c>
      <c r="BA456" t="e">
        <f t="shared" si="1082"/>
        <v>#DIV/0!</v>
      </c>
      <c r="BB456" t="e">
        <f t="shared" si="1082"/>
        <v>#DIV/0!</v>
      </c>
      <c r="BC456" t="e">
        <f t="shared" si="1082"/>
        <v>#DIV/0!</v>
      </c>
      <c r="BD456" t="e">
        <f t="shared" si="1082"/>
        <v>#DIV/0!</v>
      </c>
      <c r="BE456" t="e">
        <f t="shared" si="1082"/>
        <v>#DIV/0!</v>
      </c>
      <c r="BF456" t="e">
        <f t="shared" si="1082"/>
        <v>#DIV/0!</v>
      </c>
      <c r="BG456" t="e">
        <f t="shared" si="1082"/>
        <v>#DIV/0!</v>
      </c>
      <c r="BH456" t="e">
        <f t="shared" si="1082"/>
        <v>#DIV/0!</v>
      </c>
      <c r="BK456">
        <f t="shared" si="1069"/>
        <v>0</v>
      </c>
      <c r="BL456">
        <f t="shared" si="995"/>
        <v>0</v>
      </c>
      <c r="BM456">
        <f t="shared" si="996"/>
        <v>0</v>
      </c>
      <c r="BN456">
        <f t="shared" ref="BN456:BN457" si="1083">INDEX($L$7:$L$30,MATCH(BP456,$H$7:$H$30,0))</f>
        <v>0.22</v>
      </c>
      <c r="BO456">
        <f t="shared" si="1015"/>
        <v>0.6</v>
      </c>
      <c r="BP456" t="str">
        <f t="shared" si="991"/>
        <v>-BUS-Total</v>
      </c>
    </row>
    <row r="457" spans="1:68" hidden="1" x14ac:dyDescent="0.25">
      <c r="A457" t="str">
        <f t="shared" si="987"/>
        <v>passenger-BUS-D</v>
      </c>
      <c r="B457" s="1">
        <v>423</v>
      </c>
      <c r="C457" t="s">
        <v>51</v>
      </c>
      <c r="D457" t="s">
        <v>27</v>
      </c>
      <c r="E457" t="s">
        <v>34</v>
      </c>
      <c r="F457" t="s">
        <v>46</v>
      </c>
      <c r="G457">
        <v>0.96474797380261734</v>
      </c>
      <c r="H457">
        <v>0.96123623731397634</v>
      </c>
      <c r="I457">
        <v>0.95772056476552847</v>
      </c>
      <c r="J457">
        <v>0.95420094953608148</v>
      </c>
      <c r="K457">
        <v>0.94994468033739354</v>
      </c>
      <c r="L457">
        <v>0.94569289867401785</v>
      </c>
      <c r="M457">
        <f t="shared" si="1080"/>
        <v>0.9168182681692193</v>
      </c>
      <c r="N457">
        <f t="shared" si="1080"/>
        <v>0.90069080663436341</v>
      </c>
      <c r="O457">
        <f t="shared" si="1080"/>
        <v>0.88484703819833455</v>
      </c>
      <c r="P457">
        <f t="shared" si="1080"/>
        <v>0.86928197250514005</v>
      </c>
      <c r="Q457">
        <f t="shared" si="1080"/>
        <v>0.85399070698256785</v>
      </c>
      <c r="R457">
        <f t="shared" si="1080"/>
        <v>0.83896842529801086</v>
      </c>
      <c r="S457">
        <f t="shared" si="1080"/>
        <v>0.82421039584145239</v>
      </c>
      <c r="T457">
        <f t="shared" si="1080"/>
        <v>0.80971197023513808</v>
      </c>
      <c r="U457">
        <f t="shared" si="1080"/>
        <v>0.79546858186946323</v>
      </c>
      <c r="V457">
        <f t="shared" si="1080"/>
        <v>0.78147574446461532</v>
      </c>
      <c r="W457">
        <f t="shared" si="1080"/>
        <v>0.76772905065751751</v>
      </c>
      <c r="X457">
        <f t="shared" si="1080"/>
        <v>0.75422417061362945</v>
      </c>
      <c r="Y457">
        <f t="shared" si="1080"/>
        <v>0.74095685066316697</v>
      </c>
      <c r="Z457">
        <f t="shared" si="1081"/>
        <v>0.69704944193229035</v>
      </c>
      <c r="AA457">
        <f t="shared" si="1081"/>
        <v>0.65574388584605114</v>
      </c>
      <c r="AB457">
        <f t="shared" si="1081"/>
        <v>0.61688600256601034</v>
      </c>
      <c r="AC457">
        <f t="shared" si="1081"/>
        <v>0.58033074859841405</v>
      </c>
      <c r="AD457">
        <f t="shared" si="1081"/>
        <v>0.54594167539529759</v>
      </c>
      <c r="AE457">
        <f t="shared" si="1081"/>
        <v>0.5135904200376521</v>
      </c>
      <c r="AF457">
        <f t="shared" si="1081"/>
        <v>0.48315622609953968</v>
      </c>
      <c r="AG457">
        <f t="shared" si="1081"/>
        <v>0.45452549290470734</v>
      </c>
      <c r="AH457">
        <f t="shared" si="1081"/>
        <v>0.42759135149322258</v>
      </c>
      <c r="AI457">
        <f t="shared" si="1081"/>
        <v>0.40225326571535641</v>
      </c>
      <c r="AJ457">
        <f t="shared" si="1081"/>
        <v>0.37841665696373139</v>
      </c>
      <c r="AK457">
        <f t="shared" si="1081"/>
        <v>0.35599255114298411</v>
      </c>
      <c r="AL457">
        <f t="shared" si="1081"/>
        <v>0.33489724655919789</v>
      </c>
      <c r="AM457">
        <f t="shared" si="1081"/>
        <v>0.31505200148944901</v>
      </c>
      <c r="AN457">
        <f t="shared" si="1081"/>
        <v>0.29638274026526679</v>
      </c>
      <c r="AO457">
        <f t="shared" ref="AO457:BH458" si="1084">AN457</f>
        <v>0.29638274026526679</v>
      </c>
      <c r="AP457">
        <f t="shared" si="1084"/>
        <v>0.29638274026526679</v>
      </c>
      <c r="AQ457">
        <f t="shared" si="1084"/>
        <v>0.29638274026526679</v>
      </c>
      <c r="AR457">
        <f t="shared" si="1084"/>
        <v>0.29638274026526679</v>
      </c>
      <c r="AS457">
        <f t="shared" si="1084"/>
        <v>0.29638274026526679</v>
      </c>
      <c r="AT457">
        <f t="shared" si="1084"/>
        <v>0.29638274026526679</v>
      </c>
      <c r="AU457">
        <f t="shared" si="1084"/>
        <v>0.29638274026526679</v>
      </c>
      <c r="AV457">
        <f t="shared" si="1084"/>
        <v>0.29638274026526679</v>
      </c>
      <c r="AW457">
        <f t="shared" si="1084"/>
        <v>0.29638274026526679</v>
      </c>
      <c r="AX457">
        <f t="shared" si="1084"/>
        <v>0.29638274026526679</v>
      </c>
      <c r="AY457">
        <f t="shared" si="1084"/>
        <v>0.29638274026526679</v>
      </c>
      <c r="AZ457">
        <f t="shared" si="1084"/>
        <v>0.29638274026526679</v>
      </c>
      <c r="BA457">
        <f t="shared" si="1084"/>
        <v>0.29638274026526679</v>
      </c>
      <c r="BB457">
        <f t="shared" si="1084"/>
        <v>0.29638274026526679</v>
      </c>
      <c r="BC457">
        <f t="shared" si="1084"/>
        <v>0.29638274026526679</v>
      </c>
      <c r="BD457">
        <f t="shared" si="1084"/>
        <v>0.29638274026526679</v>
      </c>
      <c r="BE457">
        <f t="shared" si="1084"/>
        <v>0.29638274026526679</v>
      </c>
      <c r="BF457">
        <f t="shared" si="1084"/>
        <v>0.29638274026526679</v>
      </c>
      <c r="BG457">
        <f t="shared" si="1084"/>
        <v>0.29638274026526679</v>
      </c>
      <c r="BH457">
        <f t="shared" si="1084"/>
        <v>0.29638274026526679</v>
      </c>
      <c r="BK457">
        <f t="shared" si="1069"/>
        <v>0.94994468033739354</v>
      </c>
      <c r="BL457">
        <f t="shared" si="995"/>
        <v>0.74095685066316697</v>
      </c>
      <c r="BM457">
        <f t="shared" si="996"/>
        <v>0.29638274026526679</v>
      </c>
      <c r="BN457">
        <f t="shared" si="1083"/>
        <v>0.22</v>
      </c>
      <c r="BO457">
        <f t="shared" si="1015"/>
        <v>0.6</v>
      </c>
      <c r="BP457" t="str">
        <f t="shared" si="991"/>
        <v>-BUS-Total</v>
      </c>
    </row>
    <row r="458" spans="1:68" hidden="1" x14ac:dyDescent="0.25">
      <c r="A458" t="str">
        <f t="shared" si="987"/>
        <v>passenger-BUS-FCEV</v>
      </c>
      <c r="B458" s="1">
        <v>424</v>
      </c>
      <c r="C458" t="s">
        <v>51</v>
      </c>
      <c r="D458" t="s">
        <v>27</v>
      </c>
      <c r="E458" t="s">
        <v>34</v>
      </c>
      <c r="F458" t="s">
        <v>30</v>
      </c>
      <c r="G458">
        <v>0</v>
      </c>
      <c r="H458">
        <f>IF(G458=0,0.0000001,$G458)*((INDEX($L$7:$L$29,MATCH($A458,$H$7:$H$29,0))/($G458+0.00001))^((H$33-$G$33)/($Y$33-$G$33)))</f>
        <v>1.5254239308390186E-7</v>
      </c>
      <c r="I458">
        <f>IF(H458=0,0.0000001,$G458)*((INDEX($N$7:$N$29,MATCH($A458,$H$7:$H$29,0))/($G458+0.00001))^((I$33-$G$33)/($Y$33-$G$33)))</f>
        <v>0</v>
      </c>
      <c r="J458">
        <f>IF(I458=0,0.0000001,$G458)*((INDEX($N$7:$N$29,MATCH($A458,$H$7:$H$29,0))/($G458+0.00001))^((J$33-$G$33)/($Y$33-$G$33)))</f>
        <v>2.1544346900318838E-7</v>
      </c>
      <c r="K458">
        <f>IF(J458=0,0.0000001,$G458)*((INDEX($N$7:$N$29,MATCH($A458,$H$7:$H$29,0))/($G458+0.00001))^((K$33-$G$33)/($Y$33-$G$33)))</f>
        <v>0</v>
      </c>
      <c r="L458">
        <f>IF(K458=0,0.0000001,K458)*((INDEX($L$7:$L$29,MATCH($A458,$H$7:$H$29,0))/IF(K458=0,0.0000001,K458))^((L$33-$K$33)/($Y$33-$K$33)))</f>
        <v>2.3913602153749675E-7</v>
      </c>
      <c r="M458">
        <f t="shared" ref="M458:Y458" si="1085">IF(L458=0,0.0000001,L458)*((INDEX($L$7:$L$29,MATCH($A458,$H$7:$H$29,0))/IF(L458=0,0.0000001,L458))^((M$33-$K$33)/($Y$33-$K$33)))</f>
        <v>1.2073768826254454E-6</v>
      </c>
      <c r="N458">
        <f t="shared" si="1085"/>
        <v>9.6817616355708969E-6</v>
      </c>
      <c r="O458">
        <f t="shared" si="1085"/>
        <v>8.5727240831951875E-5</v>
      </c>
      <c r="P458">
        <f t="shared" si="1085"/>
        <v>6.0089888678811732E-4</v>
      </c>
      <c r="Q458">
        <f t="shared" si="1085"/>
        <v>2.6988893747058782E-3</v>
      </c>
      <c r="R458">
        <f t="shared" si="1085"/>
        <v>7.3469577033026109E-3</v>
      </c>
      <c r="S458">
        <f t="shared" si="1085"/>
        <v>1.30207097313783E-2</v>
      </c>
      <c r="T458">
        <f t="shared" si="1085"/>
        <v>1.7157745907394672E-2</v>
      </c>
      <c r="U458">
        <f t="shared" si="1085"/>
        <v>1.9143002814013585E-2</v>
      </c>
      <c r="V458">
        <f t="shared" si="1085"/>
        <v>1.9813185054264333E-2</v>
      </c>
      <c r="W458">
        <f t="shared" si="1085"/>
        <v>1.9973204692495656E-2</v>
      </c>
      <c r="X458">
        <f t="shared" si="1085"/>
        <v>1.9998084857895417E-2</v>
      </c>
      <c r="Y458">
        <f t="shared" si="1085"/>
        <v>0.02</v>
      </c>
      <c r="Z458">
        <f>IF(Y458=0,0.0000001,$Y458)*((INDEX($M$7:$M$29,MATCH($A458,$H$7:$H$29,0))/IF(Y458=0,0.0000001,$Y458))^((Z$33-$Y$33)/($AN$33-$Y$33)))</f>
        <v>2.2265271536896069E-2</v>
      </c>
      <c r="AA458">
        <f t="shared" ref="AA458:AN458" si="1086">IF(Z458=0,0.0000001,$Y458)*((INDEX($M$7:$M$29,MATCH($A458,$H$7:$H$29,0))/IF(Z458=0,0.0000001,$Y458))^((AA$33-$Y$33)/($AN$33-$Y$33)))</f>
        <v>2.478711583058571E-2</v>
      </c>
      <c r="AB458">
        <f t="shared" si="1086"/>
        <v>2.75945932292243E-2</v>
      </c>
      <c r="AC458">
        <f t="shared" si="1086"/>
        <v>3.0720055559943633E-2</v>
      </c>
      <c r="AD458">
        <f t="shared" si="1086"/>
        <v>3.4199518933533936E-2</v>
      </c>
      <c r="AE458">
        <f t="shared" si="1086"/>
        <v>3.8073078774317572E-2</v>
      </c>
      <c r="AF458">
        <f t="shared" si="1086"/>
        <v>4.2385371857790739E-2</v>
      </c>
      <c r="AG458">
        <f t="shared" si="1086"/>
        <v>4.718609068030119E-2</v>
      </c>
      <c r="AH458">
        <f t="shared" si="1086"/>
        <v>5.2530556088075338E-2</v>
      </c>
      <c r="AI458">
        <f t="shared" si="1086"/>
        <v>5.8480354764257315E-2</v>
      </c>
      <c r="AJ458">
        <f t="shared" si="1086"/>
        <v>6.5104048920010135E-2</v>
      </c>
      <c r="AK458">
        <f t="shared" si="1086"/>
        <v>7.2477966367769556E-2</v>
      </c>
      <c r="AL458">
        <f t="shared" si="1086"/>
        <v>8.0687080081020476E-2</v>
      </c>
      <c r="AM458">
        <f t="shared" si="1086"/>
        <v>8.982598737615996E-2</v>
      </c>
      <c r="AN458">
        <f t="shared" si="1086"/>
        <v>0.1</v>
      </c>
      <c r="AO458">
        <f>AN458</f>
        <v>0.1</v>
      </c>
      <c r="AP458">
        <f t="shared" si="1084"/>
        <v>0.1</v>
      </c>
      <c r="AQ458">
        <f t="shared" si="1084"/>
        <v>0.1</v>
      </c>
      <c r="AR458">
        <f t="shared" si="1084"/>
        <v>0.1</v>
      </c>
      <c r="AS458">
        <f t="shared" si="1084"/>
        <v>0.1</v>
      </c>
      <c r="AT458">
        <f t="shared" si="1084"/>
        <v>0.1</v>
      </c>
      <c r="AU458">
        <f t="shared" si="1084"/>
        <v>0.1</v>
      </c>
      <c r="AV458">
        <f t="shared" si="1084"/>
        <v>0.1</v>
      </c>
      <c r="AW458">
        <f t="shared" si="1084"/>
        <v>0.1</v>
      </c>
      <c r="AX458">
        <f t="shared" si="1084"/>
        <v>0.1</v>
      </c>
      <c r="AY458">
        <f t="shared" si="1084"/>
        <v>0.1</v>
      </c>
      <c r="AZ458">
        <f t="shared" si="1084"/>
        <v>0.1</v>
      </c>
      <c r="BA458">
        <f t="shared" si="1084"/>
        <v>0.1</v>
      </c>
      <c r="BB458">
        <f t="shared" si="1084"/>
        <v>0.1</v>
      </c>
      <c r="BC458">
        <f t="shared" si="1084"/>
        <v>0.1</v>
      </c>
      <c r="BD458">
        <f t="shared" si="1084"/>
        <v>0.1</v>
      </c>
      <c r="BE458">
        <f t="shared" si="1084"/>
        <v>0.1</v>
      </c>
      <c r="BF458">
        <f t="shared" si="1084"/>
        <v>0.1</v>
      </c>
      <c r="BG458">
        <f t="shared" si="1084"/>
        <v>0.1</v>
      </c>
      <c r="BH458">
        <f t="shared" si="1084"/>
        <v>0.1</v>
      </c>
      <c r="BK458">
        <f>G458</f>
        <v>0</v>
      </c>
      <c r="BL458">
        <f t="shared" si="995"/>
        <v>0</v>
      </c>
      <c r="BM458">
        <f t="shared" si="996"/>
        <v>0</v>
      </c>
      <c r="BN458">
        <f t="shared" si="997"/>
        <v>0.10100000000000001</v>
      </c>
      <c r="BO458">
        <f t="shared" si="1015"/>
        <v>0.6</v>
      </c>
      <c r="BP458" t="str">
        <f t="shared" si="991"/>
        <v>-BUS-Total</v>
      </c>
    </row>
    <row r="459" spans="1:68" hidden="1" x14ac:dyDescent="0.25">
      <c r="A459" t="str">
        <f t="shared" si="987"/>
        <v>passenger-BUS-G</v>
      </c>
      <c r="B459" s="1">
        <v>425</v>
      </c>
      <c r="C459" t="s">
        <v>51</v>
      </c>
      <c r="D459" t="s">
        <v>27</v>
      </c>
      <c r="E459" t="s">
        <v>34</v>
      </c>
      <c r="F459" t="s">
        <v>47</v>
      </c>
      <c r="G459">
        <v>1.9180082308446519E-2</v>
      </c>
      <c r="H459">
        <v>1.8202703420074209E-2</v>
      </c>
      <c r="I459">
        <v>1.722422905606719E-2</v>
      </c>
      <c r="J459">
        <v>1.624465737362971E-2</v>
      </c>
      <c r="K459">
        <v>1.7365344094485539E-2</v>
      </c>
      <c r="L459">
        <v>1.8484849235652918E-2</v>
      </c>
      <c r="M459">
        <f t="shared" ref="M459:Y461" si="1087">($K459*(($BL459/($K459))^((M$33-$K$33)/($BL$33-$K$33))))</f>
        <v>1.6759780888729404E-2</v>
      </c>
      <c r="N459">
        <f t="shared" si="1087"/>
        <v>1.6464964859206628E-2</v>
      </c>
      <c r="O459">
        <f t="shared" si="1087"/>
        <v>1.6175334845649134E-2</v>
      </c>
      <c r="P459">
        <f t="shared" si="1087"/>
        <v>1.589079962248267E-2</v>
      </c>
      <c r="Q459">
        <f t="shared" si="1087"/>
        <v>1.5611269568853338E-2</v>
      </c>
      <c r="R459">
        <f t="shared" si="1087"/>
        <v>1.5336656640399475E-2</v>
      </c>
      <c r="S459">
        <f t="shared" si="1087"/>
        <v>1.5066874341520063E-2</v>
      </c>
      <c r="T459">
        <f t="shared" si="1087"/>
        <v>1.480183769813097E-2</v>
      </c>
      <c r="U459">
        <f t="shared" si="1087"/>
        <v>1.454146323090043E-2</v>
      </c>
      <c r="V459">
        <f t="shared" si="1087"/>
        <v>1.4285668928955322E-2</v>
      </c>
      <c r="W459">
        <f t="shared" si="1087"/>
        <v>1.4034374224049977E-2</v>
      </c>
      <c r="X459">
        <f t="shared" si="1087"/>
        <v>1.3787499965189373E-2</v>
      </c>
      <c r="Y459">
        <f t="shared" si="1087"/>
        <v>1.354496839369872E-2</v>
      </c>
      <c r="Z459">
        <f t="shared" ref="Z459:AN461" si="1088">($Y459*(($BM459/($Y459))^((Z$33-$Y$33)/($BM$33-$Y$33))))</f>
        <v>1.274232453801853E-2</v>
      </c>
      <c r="AA459">
        <f t="shared" si="1088"/>
        <v>1.1987243521935725E-2</v>
      </c>
      <c r="AB459">
        <f t="shared" si="1088"/>
        <v>1.1276906880330867E-2</v>
      </c>
      <c r="AC459">
        <f t="shared" si="1088"/>
        <v>1.0608663163882918E-2</v>
      </c>
      <c r="AD459">
        <f t="shared" si="1088"/>
        <v>9.9800180420949128E-3</v>
      </c>
      <c r="AE459">
        <f t="shared" si="1088"/>
        <v>9.3886249927917134E-3</v>
      </c>
      <c r="AF459">
        <f t="shared" si="1088"/>
        <v>8.8322765433368269E-3</v>
      </c>
      <c r="AG459">
        <f t="shared" si="1088"/>
        <v>8.3088960308746827E-3</v>
      </c>
      <c r="AH459">
        <f t="shared" si="1088"/>
        <v>7.816529850842132E-3</v>
      </c>
      <c r="AI459">
        <f t="shared" si="1088"/>
        <v>7.3533401648154051E-3</v>
      </c>
      <c r="AJ459">
        <f t="shared" si="1088"/>
        <v>6.9175980404734098E-3</v>
      </c>
      <c r="AK459">
        <f t="shared" si="1088"/>
        <v>6.507676998071101E-3</v>
      </c>
      <c r="AL459">
        <f t="shared" si="1088"/>
        <v>6.1220469393340835E-3</v>
      </c>
      <c r="AM459">
        <f t="shared" si="1088"/>
        <v>5.7592684361130507E-3</v>
      </c>
      <c r="AN459">
        <f t="shared" si="1088"/>
        <v>5.4179873574794887E-3</v>
      </c>
      <c r="AO459">
        <f t="shared" ref="AO459:BH459" si="1089">AN459</f>
        <v>5.4179873574794887E-3</v>
      </c>
      <c r="AP459">
        <f t="shared" si="1089"/>
        <v>5.4179873574794887E-3</v>
      </c>
      <c r="AQ459">
        <f t="shared" si="1089"/>
        <v>5.4179873574794887E-3</v>
      </c>
      <c r="AR459">
        <f t="shared" si="1089"/>
        <v>5.4179873574794887E-3</v>
      </c>
      <c r="AS459">
        <f t="shared" si="1089"/>
        <v>5.4179873574794887E-3</v>
      </c>
      <c r="AT459">
        <f t="shared" si="1089"/>
        <v>5.4179873574794887E-3</v>
      </c>
      <c r="AU459">
        <f t="shared" si="1089"/>
        <v>5.4179873574794887E-3</v>
      </c>
      <c r="AV459">
        <f t="shared" si="1089"/>
        <v>5.4179873574794887E-3</v>
      </c>
      <c r="AW459">
        <f t="shared" si="1089"/>
        <v>5.4179873574794887E-3</v>
      </c>
      <c r="AX459">
        <f t="shared" si="1089"/>
        <v>5.4179873574794887E-3</v>
      </c>
      <c r="AY459">
        <f t="shared" si="1089"/>
        <v>5.4179873574794887E-3</v>
      </c>
      <c r="AZ459">
        <f t="shared" si="1089"/>
        <v>5.4179873574794887E-3</v>
      </c>
      <c r="BA459">
        <f t="shared" si="1089"/>
        <v>5.4179873574794887E-3</v>
      </c>
      <c r="BB459">
        <f t="shared" si="1089"/>
        <v>5.4179873574794887E-3</v>
      </c>
      <c r="BC459">
        <f t="shared" si="1089"/>
        <v>5.4179873574794887E-3</v>
      </c>
      <c r="BD459">
        <f t="shared" si="1089"/>
        <v>5.4179873574794887E-3</v>
      </c>
      <c r="BE459">
        <f t="shared" si="1089"/>
        <v>5.4179873574794887E-3</v>
      </c>
      <c r="BF459">
        <f t="shared" si="1089"/>
        <v>5.4179873574794887E-3</v>
      </c>
      <c r="BG459">
        <f t="shared" si="1089"/>
        <v>5.4179873574794887E-3</v>
      </c>
      <c r="BH459">
        <f t="shared" si="1089"/>
        <v>5.4179873574794887E-3</v>
      </c>
      <c r="BK459">
        <f t="shared" ref="BK459:BK464" si="1090">K459</f>
        <v>1.7365344094485539E-2</v>
      </c>
      <c r="BL459">
        <f t="shared" si="995"/>
        <v>1.354496839369872E-2</v>
      </c>
      <c r="BM459">
        <f t="shared" si="996"/>
        <v>5.4179873574794887E-3</v>
      </c>
      <c r="BN459">
        <f t="shared" ref="BN459:BN461" si="1091">INDEX($L$7:$L$30,MATCH(BP459,$H$7:$H$30,0))</f>
        <v>0.22</v>
      </c>
      <c r="BO459">
        <f t="shared" si="1015"/>
        <v>0.6</v>
      </c>
      <c r="BP459" t="str">
        <f t="shared" si="991"/>
        <v>-BUS-Total</v>
      </c>
    </row>
    <row r="460" spans="1:68" hidden="1" x14ac:dyDescent="0.25">
      <c r="A460" t="str">
        <f t="shared" si="987"/>
        <v>passenger-BUS-LPG</v>
      </c>
      <c r="B460" s="1">
        <v>426</v>
      </c>
      <c r="C460" t="s">
        <v>51</v>
      </c>
      <c r="D460" t="s">
        <v>27</v>
      </c>
      <c r="E460" t="s">
        <v>34</v>
      </c>
      <c r="F460" t="s">
        <v>48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e">
        <f t="shared" si="1087"/>
        <v>#DIV/0!</v>
      </c>
      <c r="N460" t="e">
        <f t="shared" si="1087"/>
        <v>#DIV/0!</v>
      </c>
      <c r="O460" t="e">
        <f t="shared" si="1087"/>
        <v>#DIV/0!</v>
      </c>
      <c r="P460" t="e">
        <f t="shared" si="1087"/>
        <v>#DIV/0!</v>
      </c>
      <c r="Q460" t="e">
        <f t="shared" si="1087"/>
        <v>#DIV/0!</v>
      </c>
      <c r="R460" t="e">
        <f t="shared" si="1087"/>
        <v>#DIV/0!</v>
      </c>
      <c r="S460" t="e">
        <f t="shared" si="1087"/>
        <v>#DIV/0!</v>
      </c>
      <c r="T460" t="e">
        <f t="shared" si="1087"/>
        <v>#DIV/0!</v>
      </c>
      <c r="U460" t="e">
        <f t="shared" si="1087"/>
        <v>#DIV/0!</v>
      </c>
      <c r="V460" t="e">
        <f t="shared" si="1087"/>
        <v>#DIV/0!</v>
      </c>
      <c r="W460" t="e">
        <f t="shared" si="1087"/>
        <v>#DIV/0!</v>
      </c>
      <c r="X460" t="e">
        <f t="shared" si="1087"/>
        <v>#DIV/0!</v>
      </c>
      <c r="Y460" t="e">
        <f t="shared" si="1087"/>
        <v>#DIV/0!</v>
      </c>
      <c r="Z460" t="e">
        <f t="shared" si="1088"/>
        <v>#DIV/0!</v>
      </c>
      <c r="AA460" t="e">
        <f t="shared" si="1088"/>
        <v>#DIV/0!</v>
      </c>
      <c r="AB460" t="e">
        <f t="shared" si="1088"/>
        <v>#DIV/0!</v>
      </c>
      <c r="AC460" t="e">
        <f t="shared" si="1088"/>
        <v>#DIV/0!</v>
      </c>
      <c r="AD460" t="e">
        <f t="shared" si="1088"/>
        <v>#DIV/0!</v>
      </c>
      <c r="AE460" t="e">
        <f t="shared" si="1088"/>
        <v>#DIV/0!</v>
      </c>
      <c r="AF460" t="e">
        <f t="shared" si="1088"/>
        <v>#DIV/0!</v>
      </c>
      <c r="AG460" t="e">
        <f t="shared" si="1088"/>
        <v>#DIV/0!</v>
      </c>
      <c r="AH460" t="e">
        <f t="shared" si="1088"/>
        <v>#DIV/0!</v>
      </c>
      <c r="AI460" t="e">
        <f t="shared" si="1088"/>
        <v>#DIV/0!</v>
      </c>
      <c r="AJ460" t="e">
        <f t="shared" si="1088"/>
        <v>#DIV/0!</v>
      </c>
      <c r="AK460" t="e">
        <f t="shared" si="1088"/>
        <v>#DIV/0!</v>
      </c>
      <c r="AL460" t="e">
        <f t="shared" si="1088"/>
        <v>#DIV/0!</v>
      </c>
      <c r="AM460" t="e">
        <f t="shared" si="1088"/>
        <v>#DIV/0!</v>
      </c>
      <c r="AN460" t="e">
        <f t="shared" si="1088"/>
        <v>#DIV/0!</v>
      </c>
      <c r="AO460" t="e">
        <f t="shared" ref="AO460:BH460" si="1092">AN460</f>
        <v>#DIV/0!</v>
      </c>
      <c r="AP460" t="e">
        <f t="shared" si="1092"/>
        <v>#DIV/0!</v>
      </c>
      <c r="AQ460" t="e">
        <f t="shared" si="1092"/>
        <v>#DIV/0!</v>
      </c>
      <c r="AR460" t="e">
        <f t="shared" si="1092"/>
        <v>#DIV/0!</v>
      </c>
      <c r="AS460" t="e">
        <f t="shared" si="1092"/>
        <v>#DIV/0!</v>
      </c>
      <c r="AT460" t="e">
        <f t="shared" si="1092"/>
        <v>#DIV/0!</v>
      </c>
      <c r="AU460" t="e">
        <f t="shared" si="1092"/>
        <v>#DIV/0!</v>
      </c>
      <c r="AV460" t="e">
        <f t="shared" si="1092"/>
        <v>#DIV/0!</v>
      </c>
      <c r="AW460" t="e">
        <f t="shared" si="1092"/>
        <v>#DIV/0!</v>
      </c>
      <c r="AX460" t="e">
        <f t="shared" si="1092"/>
        <v>#DIV/0!</v>
      </c>
      <c r="AY460" t="e">
        <f t="shared" si="1092"/>
        <v>#DIV/0!</v>
      </c>
      <c r="AZ460" t="e">
        <f t="shared" si="1092"/>
        <v>#DIV/0!</v>
      </c>
      <c r="BA460" t="e">
        <f t="shared" si="1092"/>
        <v>#DIV/0!</v>
      </c>
      <c r="BB460" t="e">
        <f t="shared" si="1092"/>
        <v>#DIV/0!</v>
      </c>
      <c r="BC460" t="e">
        <f t="shared" si="1092"/>
        <v>#DIV/0!</v>
      </c>
      <c r="BD460" t="e">
        <f t="shared" si="1092"/>
        <v>#DIV/0!</v>
      </c>
      <c r="BE460" t="e">
        <f t="shared" si="1092"/>
        <v>#DIV/0!</v>
      </c>
      <c r="BF460" t="e">
        <f t="shared" si="1092"/>
        <v>#DIV/0!</v>
      </c>
      <c r="BG460" t="e">
        <f t="shared" si="1092"/>
        <v>#DIV/0!</v>
      </c>
      <c r="BH460" t="e">
        <f t="shared" si="1092"/>
        <v>#DIV/0!</v>
      </c>
      <c r="BK460">
        <f t="shared" si="1090"/>
        <v>0</v>
      </c>
      <c r="BL460">
        <f t="shared" si="995"/>
        <v>0</v>
      </c>
      <c r="BM460">
        <f t="shared" si="996"/>
        <v>0</v>
      </c>
      <c r="BN460">
        <f t="shared" si="1091"/>
        <v>0.22</v>
      </c>
      <c r="BO460">
        <f t="shared" si="1015"/>
        <v>0.6</v>
      </c>
      <c r="BP460" t="str">
        <f t="shared" si="991"/>
        <v>-BUS-Total</v>
      </c>
    </row>
    <row r="461" spans="1:68" hidden="1" x14ac:dyDescent="0.25">
      <c r="A461" t="str">
        <f t="shared" si="987"/>
        <v>passenger-BUS-PHEVD</v>
      </c>
      <c r="B461" s="1">
        <v>427</v>
      </c>
      <c r="C461" t="s">
        <v>51</v>
      </c>
      <c r="D461" t="s">
        <v>27</v>
      </c>
      <c r="E461" t="s">
        <v>34</v>
      </c>
      <c r="F461" t="s">
        <v>37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e">
        <f t="shared" si="1087"/>
        <v>#DIV/0!</v>
      </c>
      <c r="N461" t="e">
        <f t="shared" si="1087"/>
        <v>#DIV/0!</v>
      </c>
      <c r="O461" t="e">
        <f t="shared" si="1087"/>
        <v>#DIV/0!</v>
      </c>
      <c r="P461" t="e">
        <f t="shared" si="1087"/>
        <v>#DIV/0!</v>
      </c>
      <c r="Q461" t="e">
        <f t="shared" si="1087"/>
        <v>#DIV/0!</v>
      </c>
      <c r="R461" t="e">
        <f t="shared" si="1087"/>
        <v>#DIV/0!</v>
      </c>
      <c r="S461" t="e">
        <f t="shared" si="1087"/>
        <v>#DIV/0!</v>
      </c>
      <c r="T461" t="e">
        <f t="shared" si="1087"/>
        <v>#DIV/0!</v>
      </c>
      <c r="U461" t="e">
        <f t="shared" si="1087"/>
        <v>#DIV/0!</v>
      </c>
      <c r="V461" t="e">
        <f t="shared" si="1087"/>
        <v>#DIV/0!</v>
      </c>
      <c r="W461" t="e">
        <f t="shared" si="1087"/>
        <v>#DIV/0!</v>
      </c>
      <c r="X461" t="e">
        <f t="shared" si="1087"/>
        <v>#DIV/0!</v>
      </c>
      <c r="Y461" t="e">
        <f t="shared" si="1087"/>
        <v>#DIV/0!</v>
      </c>
      <c r="Z461" t="e">
        <f t="shared" si="1088"/>
        <v>#DIV/0!</v>
      </c>
      <c r="AA461" t="e">
        <f t="shared" si="1088"/>
        <v>#DIV/0!</v>
      </c>
      <c r="AB461" t="e">
        <f t="shared" si="1088"/>
        <v>#DIV/0!</v>
      </c>
      <c r="AC461" t="e">
        <f t="shared" si="1088"/>
        <v>#DIV/0!</v>
      </c>
      <c r="AD461" t="e">
        <f t="shared" si="1088"/>
        <v>#DIV/0!</v>
      </c>
      <c r="AE461" t="e">
        <f t="shared" si="1088"/>
        <v>#DIV/0!</v>
      </c>
      <c r="AF461" t="e">
        <f t="shared" si="1088"/>
        <v>#DIV/0!</v>
      </c>
      <c r="AG461" t="e">
        <f t="shared" si="1088"/>
        <v>#DIV/0!</v>
      </c>
      <c r="AH461" t="e">
        <f t="shared" si="1088"/>
        <v>#DIV/0!</v>
      </c>
      <c r="AI461" t="e">
        <f t="shared" si="1088"/>
        <v>#DIV/0!</v>
      </c>
      <c r="AJ461" t="e">
        <f t="shared" si="1088"/>
        <v>#DIV/0!</v>
      </c>
      <c r="AK461" t="e">
        <f t="shared" si="1088"/>
        <v>#DIV/0!</v>
      </c>
      <c r="AL461" t="e">
        <f t="shared" si="1088"/>
        <v>#DIV/0!</v>
      </c>
      <c r="AM461" t="e">
        <f t="shared" si="1088"/>
        <v>#DIV/0!</v>
      </c>
      <c r="AN461" t="e">
        <f t="shared" si="1088"/>
        <v>#DIV/0!</v>
      </c>
      <c r="AO461" t="e">
        <f t="shared" ref="AO461:BH462" si="1093">AN461</f>
        <v>#DIV/0!</v>
      </c>
      <c r="AP461" t="e">
        <f t="shared" si="1093"/>
        <v>#DIV/0!</v>
      </c>
      <c r="AQ461" t="e">
        <f t="shared" si="1093"/>
        <v>#DIV/0!</v>
      </c>
      <c r="AR461" t="e">
        <f t="shared" si="1093"/>
        <v>#DIV/0!</v>
      </c>
      <c r="AS461" t="e">
        <f t="shared" si="1093"/>
        <v>#DIV/0!</v>
      </c>
      <c r="AT461" t="e">
        <f t="shared" si="1093"/>
        <v>#DIV/0!</v>
      </c>
      <c r="AU461" t="e">
        <f t="shared" si="1093"/>
        <v>#DIV/0!</v>
      </c>
      <c r="AV461" t="e">
        <f t="shared" si="1093"/>
        <v>#DIV/0!</v>
      </c>
      <c r="AW461" t="e">
        <f t="shared" si="1093"/>
        <v>#DIV/0!</v>
      </c>
      <c r="AX461" t="e">
        <f t="shared" si="1093"/>
        <v>#DIV/0!</v>
      </c>
      <c r="AY461" t="e">
        <f t="shared" si="1093"/>
        <v>#DIV/0!</v>
      </c>
      <c r="AZ461" t="e">
        <f t="shared" si="1093"/>
        <v>#DIV/0!</v>
      </c>
      <c r="BA461" t="e">
        <f t="shared" si="1093"/>
        <v>#DIV/0!</v>
      </c>
      <c r="BB461" t="e">
        <f t="shared" si="1093"/>
        <v>#DIV/0!</v>
      </c>
      <c r="BC461" t="e">
        <f t="shared" si="1093"/>
        <v>#DIV/0!</v>
      </c>
      <c r="BD461" t="e">
        <f t="shared" si="1093"/>
        <v>#DIV/0!</v>
      </c>
      <c r="BE461" t="e">
        <f t="shared" si="1093"/>
        <v>#DIV/0!</v>
      </c>
      <c r="BF461" t="e">
        <f t="shared" si="1093"/>
        <v>#DIV/0!</v>
      </c>
      <c r="BG461" t="e">
        <f t="shared" si="1093"/>
        <v>#DIV/0!</v>
      </c>
      <c r="BH461" t="e">
        <f t="shared" si="1093"/>
        <v>#DIV/0!</v>
      </c>
      <c r="BK461">
        <f t="shared" si="1090"/>
        <v>0</v>
      </c>
      <c r="BL461">
        <f t="shared" si="995"/>
        <v>0</v>
      </c>
      <c r="BM461">
        <f t="shared" si="996"/>
        <v>0</v>
      </c>
      <c r="BN461">
        <f t="shared" si="1091"/>
        <v>0.22</v>
      </c>
      <c r="BO461">
        <f t="shared" si="1015"/>
        <v>0.6</v>
      </c>
      <c r="BP461" t="str">
        <f t="shared" si="991"/>
        <v>-BUS-Total</v>
      </c>
    </row>
    <row r="462" spans="1:68" hidden="1" x14ac:dyDescent="0.25">
      <c r="A462" t="str">
        <f t="shared" si="987"/>
        <v>passenger-LT-BEV</v>
      </c>
      <c r="B462" s="1">
        <v>428</v>
      </c>
      <c r="C462" t="s">
        <v>51</v>
      </c>
      <c r="D462" t="s">
        <v>27</v>
      </c>
      <c r="E462" t="s">
        <v>33</v>
      </c>
      <c r="F462" t="s">
        <v>29</v>
      </c>
      <c r="G462">
        <v>6.7524639676868206E-3</v>
      </c>
      <c r="H462">
        <f>IF(G462=0,0.0000001,$G462)*((INDEX($L$7:$L$29,MATCH($A462,$H$7:$H$29,0))/($G462+0.00001))^((H$33-$G$33)/($Y$33-$G$33)))</f>
        <v>7.8425346116724279E-3</v>
      </c>
      <c r="I462">
        <f>IF(H462=0,0.0000001,$G462)*((INDEX($N$7:$N$29,MATCH($A462,$H$7:$H$29,0))/($G462+0.00001))^((I$33-$G$33)/($Y$33-$G$33)))</f>
        <v>8.226877984681108E-3</v>
      </c>
      <c r="J462">
        <f>IF(I462=0,0.0000001,$G462)*((INDEX($N$7:$N$29,MATCH($A462,$H$7:$H$29,0))/($G462+0.00001))^((J$33-$G$33)/($Y$33-$G$33)))</f>
        <v>9.080744296443807E-3</v>
      </c>
      <c r="K462">
        <f>IF(J462=0,0.0000001,$G462)*((INDEX($N$7:$N$29,MATCH($A462,$H$7:$H$29,0))/($G462+0.00001))^((K$33-$G$33)/($Y$33-$G$33)))</f>
        <v>1.0023233252145172E-2</v>
      </c>
      <c r="L462">
        <f>IF(K462=0,0.0000001,K462)*((INDEX($L$7:$L$29,MATCH($A462,$H$7:$H$29,0))/IF(K462=0,0.0000001,K462))^((L$33-$K$33)/($Y$33-$K$33)))</f>
        <v>1.1813114680704383E-2</v>
      </c>
      <c r="M462">
        <f t="shared" ref="M462:Y462" si="1094">IF(L462=0,0.0000001,L462)*((INDEX($L$7:$L$29,MATCH($A462,$H$7:$H$29,0))/IF(L462=0,0.0000001,L462))^((M$33-$K$33)/($Y$33-$K$33)))</f>
        <v>1.6028164411802315E-2</v>
      </c>
      <c r="N462">
        <f t="shared" si="1094"/>
        <v>2.3728256802774676E-2</v>
      </c>
      <c r="O462">
        <f t="shared" si="1094"/>
        <v>3.5789967988846566E-2</v>
      </c>
      <c r="P462">
        <f t="shared" si="1094"/>
        <v>5.1657367531943672E-2</v>
      </c>
      <c r="Q462">
        <f t="shared" si="1094"/>
        <v>6.856075370513974E-2</v>
      </c>
      <c r="R462">
        <f t="shared" si="1094"/>
        <v>8.2801421307330064E-2</v>
      </c>
      <c r="S462">
        <f t="shared" si="1094"/>
        <v>9.2230240109167555E-2</v>
      </c>
      <c r="T462">
        <f t="shared" si="1094"/>
        <v>9.7152675238722008E-2</v>
      </c>
      <c r="U462">
        <f t="shared" si="1094"/>
        <v>9.9178068669617647E-2</v>
      </c>
      <c r="V462">
        <f t="shared" si="1094"/>
        <v>9.9823300338733365E-2</v>
      </c>
      <c r="W462">
        <f t="shared" si="1094"/>
        <v>9.9974738054329285E-2</v>
      </c>
      <c r="X462">
        <f t="shared" si="1094"/>
        <v>9.9998195363638215E-2</v>
      </c>
      <c r="Y462">
        <f t="shared" si="1094"/>
        <v>9.9999999999999992E-2</v>
      </c>
      <c r="Z462">
        <f>IF(Y462=0,0.0000001,$Y462)*((INDEX($M$7:$M$29,MATCH($A462,$H$7:$H$29,0))/IF(Y462=0,0.0000001,$Y462))^((Z$33-$Y$33)/($AN$33-$Y$33)))</f>
        <v>0.11132635768448033</v>
      </c>
      <c r="AA462">
        <f t="shared" ref="AA462:AN462" si="1095">IF(Z462=0,0.0000001,$Y462)*((INDEX($M$7:$M$29,MATCH($A462,$H$7:$H$29,0))/IF(Z462=0,0.0000001,$Y462))^((AA$33-$Y$33)/($AN$33-$Y$33)))</f>
        <v>0.12393557915292853</v>
      </c>
      <c r="AB462">
        <f t="shared" si="1095"/>
        <v>0.13797296614612148</v>
      </c>
      <c r="AC462">
        <f t="shared" si="1095"/>
        <v>0.15360027779971816</v>
      </c>
      <c r="AD462">
        <f t="shared" si="1095"/>
        <v>0.17099759466766967</v>
      </c>
      <c r="AE462">
        <f t="shared" si="1095"/>
        <v>0.19036539387158785</v>
      </c>
      <c r="AF462">
        <f t="shared" si="1095"/>
        <v>0.21192685928895369</v>
      </c>
      <c r="AG462">
        <f t="shared" si="1095"/>
        <v>0.23593045340150592</v>
      </c>
      <c r="AH462">
        <f t="shared" si="1095"/>
        <v>0.26265278044037665</v>
      </c>
      <c r="AI462">
        <f t="shared" si="1095"/>
        <v>0.29240177382128651</v>
      </c>
      <c r="AJ462">
        <f t="shared" si="1095"/>
        <v>0.32552024460005063</v>
      </c>
      <c r="AK462">
        <f t="shared" si="1095"/>
        <v>0.36238983183884776</v>
      </c>
      <c r="AL462">
        <f t="shared" si="1095"/>
        <v>0.40343540040510234</v>
      </c>
      <c r="AM462">
        <f t="shared" si="1095"/>
        <v>0.44912993688079977</v>
      </c>
      <c r="AN462">
        <f t="shared" si="1095"/>
        <v>0.49999999999999994</v>
      </c>
      <c r="AO462">
        <f>AN462</f>
        <v>0.49999999999999994</v>
      </c>
      <c r="AP462">
        <f t="shared" si="1093"/>
        <v>0.49999999999999994</v>
      </c>
      <c r="AQ462">
        <f t="shared" si="1093"/>
        <v>0.49999999999999994</v>
      </c>
      <c r="AR462">
        <f t="shared" si="1093"/>
        <v>0.49999999999999994</v>
      </c>
      <c r="AS462">
        <f t="shared" si="1093"/>
        <v>0.49999999999999994</v>
      </c>
      <c r="AT462">
        <f t="shared" si="1093"/>
        <v>0.49999999999999994</v>
      </c>
      <c r="AU462">
        <f t="shared" si="1093"/>
        <v>0.49999999999999994</v>
      </c>
      <c r="AV462">
        <f t="shared" si="1093"/>
        <v>0.49999999999999994</v>
      </c>
      <c r="AW462">
        <f t="shared" si="1093"/>
        <v>0.49999999999999994</v>
      </c>
      <c r="AX462">
        <f t="shared" si="1093"/>
        <v>0.49999999999999994</v>
      </c>
      <c r="AY462">
        <f t="shared" si="1093"/>
        <v>0.49999999999999994</v>
      </c>
      <c r="AZ462">
        <f t="shared" si="1093"/>
        <v>0.49999999999999994</v>
      </c>
      <c r="BA462">
        <f t="shared" si="1093"/>
        <v>0.49999999999999994</v>
      </c>
      <c r="BB462">
        <f t="shared" si="1093"/>
        <v>0.49999999999999994</v>
      </c>
      <c r="BC462">
        <f t="shared" si="1093"/>
        <v>0.49999999999999994</v>
      </c>
      <c r="BD462">
        <f t="shared" si="1093"/>
        <v>0.49999999999999994</v>
      </c>
      <c r="BE462">
        <f t="shared" si="1093"/>
        <v>0.49999999999999994</v>
      </c>
      <c r="BF462">
        <f t="shared" si="1093"/>
        <v>0.49999999999999994</v>
      </c>
      <c r="BG462">
        <f t="shared" si="1093"/>
        <v>0.49999999999999994</v>
      </c>
      <c r="BH462">
        <f t="shared" si="1093"/>
        <v>0.49999999999999994</v>
      </c>
      <c r="BK462">
        <f t="shared" si="1090"/>
        <v>1.0023233252145172E-2</v>
      </c>
      <c r="BL462">
        <f t="shared" si="995"/>
        <v>9.6122806888072204E-3</v>
      </c>
      <c r="BM462">
        <f t="shared" si="996"/>
        <v>4.2294035030751766E-3</v>
      </c>
      <c r="BN462">
        <f t="shared" si="997"/>
        <v>4.1000000000000002E-2</v>
      </c>
      <c r="BO462">
        <f t="shared" si="1015"/>
        <v>0.56000000000000005</v>
      </c>
      <c r="BP462" t="str">
        <f t="shared" si="991"/>
        <v>-LT-Total</v>
      </c>
    </row>
    <row r="463" spans="1:68" hidden="1" x14ac:dyDescent="0.25">
      <c r="A463" t="str">
        <f t="shared" si="987"/>
        <v>passenger-LT-CNG</v>
      </c>
      <c r="B463" s="1">
        <v>429</v>
      </c>
      <c r="C463" t="s">
        <v>51</v>
      </c>
      <c r="D463" t="s">
        <v>27</v>
      </c>
      <c r="E463" t="s">
        <v>33</v>
      </c>
      <c r="F463" t="s">
        <v>45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e">
        <f t="shared" ref="M463:Y464" si="1096">($K463*(($BL463/($K463))^((M$33-$K$33)/($BL$33-$K$33))))</f>
        <v>#DIV/0!</v>
      </c>
      <c r="N463" t="e">
        <f t="shared" si="1096"/>
        <v>#DIV/0!</v>
      </c>
      <c r="O463" t="e">
        <f t="shared" si="1096"/>
        <v>#DIV/0!</v>
      </c>
      <c r="P463" t="e">
        <f t="shared" si="1096"/>
        <v>#DIV/0!</v>
      </c>
      <c r="Q463" t="e">
        <f t="shared" si="1096"/>
        <v>#DIV/0!</v>
      </c>
      <c r="R463" t="e">
        <f t="shared" si="1096"/>
        <v>#DIV/0!</v>
      </c>
      <c r="S463" t="e">
        <f t="shared" si="1096"/>
        <v>#DIV/0!</v>
      </c>
      <c r="T463" t="e">
        <f t="shared" si="1096"/>
        <v>#DIV/0!</v>
      </c>
      <c r="U463" t="e">
        <f t="shared" si="1096"/>
        <v>#DIV/0!</v>
      </c>
      <c r="V463" t="e">
        <f t="shared" si="1096"/>
        <v>#DIV/0!</v>
      </c>
      <c r="W463" t="e">
        <f t="shared" si="1096"/>
        <v>#DIV/0!</v>
      </c>
      <c r="X463" t="e">
        <f t="shared" si="1096"/>
        <v>#DIV/0!</v>
      </c>
      <c r="Y463" t="e">
        <f t="shared" si="1096"/>
        <v>#DIV/0!</v>
      </c>
      <c r="Z463" t="e">
        <f t="shared" ref="Z463:AN464" si="1097">($Y463*(($BM463/($Y463))^((Z$33-$Y$33)/($BM$33-$Y$33))))</f>
        <v>#DIV/0!</v>
      </c>
      <c r="AA463" t="e">
        <f t="shared" si="1097"/>
        <v>#DIV/0!</v>
      </c>
      <c r="AB463" t="e">
        <f t="shared" si="1097"/>
        <v>#DIV/0!</v>
      </c>
      <c r="AC463" t="e">
        <f t="shared" si="1097"/>
        <v>#DIV/0!</v>
      </c>
      <c r="AD463" t="e">
        <f t="shared" si="1097"/>
        <v>#DIV/0!</v>
      </c>
      <c r="AE463" t="e">
        <f t="shared" si="1097"/>
        <v>#DIV/0!</v>
      </c>
      <c r="AF463" t="e">
        <f t="shared" si="1097"/>
        <v>#DIV/0!</v>
      </c>
      <c r="AG463" t="e">
        <f t="shared" si="1097"/>
        <v>#DIV/0!</v>
      </c>
      <c r="AH463" t="e">
        <f t="shared" si="1097"/>
        <v>#DIV/0!</v>
      </c>
      <c r="AI463" t="e">
        <f t="shared" si="1097"/>
        <v>#DIV/0!</v>
      </c>
      <c r="AJ463" t="e">
        <f t="shared" si="1097"/>
        <v>#DIV/0!</v>
      </c>
      <c r="AK463" t="e">
        <f t="shared" si="1097"/>
        <v>#DIV/0!</v>
      </c>
      <c r="AL463" t="e">
        <f t="shared" si="1097"/>
        <v>#DIV/0!</v>
      </c>
      <c r="AM463" t="e">
        <f t="shared" si="1097"/>
        <v>#DIV/0!</v>
      </c>
      <c r="AN463" t="e">
        <f t="shared" si="1097"/>
        <v>#DIV/0!</v>
      </c>
      <c r="AO463" t="e">
        <f t="shared" ref="AO463:BH463" si="1098">AN463</f>
        <v>#DIV/0!</v>
      </c>
      <c r="AP463" t="e">
        <f t="shared" si="1098"/>
        <v>#DIV/0!</v>
      </c>
      <c r="AQ463" t="e">
        <f t="shared" si="1098"/>
        <v>#DIV/0!</v>
      </c>
      <c r="AR463" t="e">
        <f t="shared" si="1098"/>
        <v>#DIV/0!</v>
      </c>
      <c r="AS463" t="e">
        <f t="shared" si="1098"/>
        <v>#DIV/0!</v>
      </c>
      <c r="AT463" t="e">
        <f t="shared" si="1098"/>
        <v>#DIV/0!</v>
      </c>
      <c r="AU463" t="e">
        <f t="shared" si="1098"/>
        <v>#DIV/0!</v>
      </c>
      <c r="AV463" t="e">
        <f t="shared" si="1098"/>
        <v>#DIV/0!</v>
      </c>
      <c r="AW463" t="e">
        <f t="shared" si="1098"/>
        <v>#DIV/0!</v>
      </c>
      <c r="AX463" t="e">
        <f t="shared" si="1098"/>
        <v>#DIV/0!</v>
      </c>
      <c r="AY463" t="e">
        <f t="shared" si="1098"/>
        <v>#DIV/0!</v>
      </c>
      <c r="AZ463" t="e">
        <f t="shared" si="1098"/>
        <v>#DIV/0!</v>
      </c>
      <c r="BA463" t="e">
        <f t="shared" si="1098"/>
        <v>#DIV/0!</v>
      </c>
      <c r="BB463" t="e">
        <f t="shared" si="1098"/>
        <v>#DIV/0!</v>
      </c>
      <c r="BC463" t="e">
        <f t="shared" si="1098"/>
        <v>#DIV/0!</v>
      </c>
      <c r="BD463" t="e">
        <f t="shared" si="1098"/>
        <v>#DIV/0!</v>
      </c>
      <c r="BE463" t="e">
        <f t="shared" si="1098"/>
        <v>#DIV/0!</v>
      </c>
      <c r="BF463" t="e">
        <f t="shared" si="1098"/>
        <v>#DIV/0!</v>
      </c>
      <c r="BG463" t="e">
        <f t="shared" si="1098"/>
        <v>#DIV/0!</v>
      </c>
      <c r="BH463" t="e">
        <f t="shared" si="1098"/>
        <v>#DIV/0!</v>
      </c>
      <c r="BK463">
        <f t="shared" si="1090"/>
        <v>0</v>
      </c>
      <c r="BL463">
        <f t="shared" si="995"/>
        <v>0</v>
      </c>
      <c r="BM463">
        <f t="shared" si="996"/>
        <v>0</v>
      </c>
      <c r="BN463">
        <f t="shared" ref="BN463:BN464" si="1099">INDEX($L$7:$L$30,MATCH(BP463,$H$7:$H$30,0))</f>
        <v>0.11</v>
      </c>
      <c r="BO463">
        <f t="shared" si="1015"/>
        <v>0.56000000000000005</v>
      </c>
      <c r="BP463" t="str">
        <f t="shared" si="991"/>
        <v>-LT-Total</v>
      </c>
    </row>
    <row r="464" spans="1:68" hidden="1" x14ac:dyDescent="0.25">
      <c r="A464" t="str">
        <f t="shared" si="987"/>
        <v>passenger-LT-D</v>
      </c>
      <c r="B464" s="1">
        <v>430</v>
      </c>
      <c r="C464" t="s">
        <v>51</v>
      </c>
      <c r="D464" t="s">
        <v>27</v>
      </c>
      <c r="E464" t="s">
        <v>33</v>
      </c>
      <c r="F464" t="s">
        <v>46</v>
      </c>
      <c r="G464">
        <v>0.86317002389458575</v>
      </c>
      <c r="H464">
        <v>0.85890697079836997</v>
      </c>
      <c r="I464">
        <v>0.85465570377588018</v>
      </c>
      <c r="J464">
        <v>0.85041617401710701</v>
      </c>
      <c r="K464">
        <v>0.84746859201177438</v>
      </c>
      <c r="L464">
        <v>0.84452137878950762</v>
      </c>
      <c r="M464">
        <f t="shared" si="1096"/>
        <v>0.83347698635529821</v>
      </c>
      <c r="N464">
        <f t="shared" si="1096"/>
        <v>0.8265680482807104</v>
      </c>
      <c r="O464">
        <f t="shared" si="1096"/>
        <v>0.81971638044405348</v>
      </c>
      <c r="P464">
        <f t="shared" si="1096"/>
        <v>0.81292150811533026</v>
      </c>
      <c r="Q464">
        <f t="shared" si="1096"/>
        <v>0.80618296049972149</v>
      </c>
      <c r="R464">
        <f t="shared" si="1096"/>
        <v>0.79950027070496554</v>
      </c>
      <c r="S464">
        <f t="shared" si="1096"/>
        <v>0.79287297570900972</v>
      </c>
      <c r="T464">
        <f t="shared" si="1096"/>
        <v>0.78630061632792825</v>
      </c>
      <c r="U464">
        <f t="shared" si="1096"/>
        <v>0.7797827371841074</v>
      </c>
      <c r="V464">
        <f t="shared" si="1096"/>
        <v>0.7733188866746934</v>
      </c>
      <c r="W464">
        <f t="shared" si="1096"/>
        <v>0.76690861694030255</v>
      </c>
      <c r="X464">
        <f t="shared" si="1096"/>
        <v>0.76055148383399063</v>
      </c>
      <c r="Y464">
        <f t="shared" si="1096"/>
        <v>0.75424704689047917</v>
      </c>
      <c r="Z464">
        <f t="shared" si="1097"/>
        <v>0.71407494793985216</v>
      </c>
      <c r="AA464">
        <f t="shared" si="1097"/>
        <v>0.67604246298009463</v>
      </c>
      <c r="AB464">
        <f t="shared" si="1097"/>
        <v>0.64003563361347537</v>
      </c>
      <c r="AC464">
        <f t="shared" si="1097"/>
        <v>0.60594657100269222</v>
      </c>
      <c r="AD464">
        <f t="shared" si="1097"/>
        <v>0.57367313259883213</v>
      </c>
      <c r="AE464">
        <f t="shared" si="1097"/>
        <v>0.54311861608718459</v>
      </c>
      <c r="AF464">
        <f t="shared" si="1097"/>
        <v>0.51419146963386864</v>
      </c>
      <c r="AG464">
        <f t="shared" si="1097"/>
        <v>0.4868050175650685</v>
      </c>
      <c r="AH464">
        <f t="shared" si="1097"/>
        <v>0.46087720065692317</v>
      </c>
      <c r="AI464">
        <f t="shared" si="1097"/>
        <v>0.43633033025788487</v>
      </c>
      <c r="AJ464">
        <f t="shared" si="1097"/>
        <v>0.41309085550681607</v>
      </c>
      <c r="AK464">
        <f t="shared" si="1097"/>
        <v>0.39108914294932734</v>
      </c>
      <c r="AL464">
        <f t="shared" si="1097"/>
        <v>0.37025926789201391</v>
      </c>
      <c r="AM464">
        <f t="shared" si="1097"/>
        <v>0.35053881686941346</v>
      </c>
      <c r="AN464">
        <f t="shared" si="1097"/>
        <v>0.33186870063181079</v>
      </c>
      <c r="AO464">
        <f t="shared" ref="AO464:BH465" si="1100">AN464</f>
        <v>0.33186870063181079</v>
      </c>
      <c r="AP464">
        <f t="shared" si="1100"/>
        <v>0.33186870063181079</v>
      </c>
      <c r="AQ464">
        <f t="shared" si="1100"/>
        <v>0.33186870063181079</v>
      </c>
      <c r="AR464">
        <f t="shared" si="1100"/>
        <v>0.33186870063181079</v>
      </c>
      <c r="AS464">
        <f t="shared" si="1100"/>
        <v>0.33186870063181079</v>
      </c>
      <c r="AT464">
        <f t="shared" si="1100"/>
        <v>0.33186870063181079</v>
      </c>
      <c r="AU464">
        <f t="shared" si="1100"/>
        <v>0.33186870063181079</v>
      </c>
      <c r="AV464">
        <f t="shared" si="1100"/>
        <v>0.33186870063181079</v>
      </c>
      <c r="AW464">
        <f t="shared" si="1100"/>
        <v>0.33186870063181079</v>
      </c>
      <c r="AX464">
        <f t="shared" si="1100"/>
        <v>0.33186870063181079</v>
      </c>
      <c r="AY464">
        <f t="shared" si="1100"/>
        <v>0.33186870063181079</v>
      </c>
      <c r="AZ464">
        <f t="shared" si="1100"/>
        <v>0.33186870063181079</v>
      </c>
      <c r="BA464">
        <f t="shared" si="1100"/>
        <v>0.33186870063181079</v>
      </c>
      <c r="BB464">
        <f t="shared" si="1100"/>
        <v>0.33186870063181079</v>
      </c>
      <c r="BC464">
        <f t="shared" si="1100"/>
        <v>0.33186870063181079</v>
      </c>
      <c r="BD464">
        <f t="shared" si="1100"/>
        <v>0.33186870063181079</v>
      </c>
      <c r="BE464">
        <f t="shared" si="1100"/>
        <v>0.33186870063181079</v>
      </c>
      <c r="BF464">
        <f t="shared" si="1100"/>
        <v>0.33186870063181079</v>
      </c>
      <c r="BG464">
        <f t="shared" si="1100"/>
        <v>0.33186870063181079</v>
      </c>
      <c r="BH464">
        <f t="shared" si="1100"/>
        <v>0.33186870063181079</v>
      </c>
      <c r="BK464">
        <f t="shared" si="1090"/>
        <v>0.84746859201177438</v>
      </c>
      <c r="BL464">
        <f t="shared" si="995"/>
        <v>0.75424704689047917</v>
      </c>
      <c r="BM464">
        <f t="shared" si="996"/>
        <v>0.33186870063181079</v>
      </c>
      <c r="BN464">
        <f t="shared" si="1099"/>
        <v>0.11</v>
      </c>
      <c r="BO464">
        <f t="shared" si="1015"/>
        <v>0.56000000000000005</v>
      </c>
      <c r="BP464" t="str">
        <f t="shared" si="991"/>
        <v>-LT-Total</v>
      </c>
    </row>
    <row r="465" spans="1:68" hidden="1" x14ac:dyDescent="0.25">
      <c r="A465" t="str">
        <f t="shared" si="987"/>
        <v>passenger-LT-FCEV</v>
      </c>
      <c r="B465" s="1">
        <v>431</v>
      </c>
      <c r="C465" t="s">
        <v>51</v>
      </c>
      <c r="D465" t="s">
        <v>27</v>
      </c>
      <c r="E465" t="s">
        <v>33</v>
      </c>
      <c r="F465" t="s">
        <v>30</v>
      </c>
      <c r="G465">
        <v>0</v>
      </c>
      <c r="H465">
        <f>IF(G465=0,0.0000001,$G465)*((INDEX($L$7:$L$29,MATCH($A465,$H$7:$H$29,0))/($G465+0.00001))^((H$33-$G$33)/($Y$33-$G$33)))</f>
        <v>1.4677992676220693E-7</v>
      </c>
      <c r="I465">
        <f>IF(H465=0,0.0000001,$G465)*((INDEX($N$7:$N$29,MATCH($A465,$H$7:$H$29,0))/($G465+0.00001))^((I$33-$G$33)/($Y$33-$G$33)))</f>
        <v>0</v>
      </c>
      <c r="J465">
        <f>IF(I465=0,0.0000001,$G465)*((INDEX($N$7:$N$29,MATCH($A465,$H$7:$H$29,0))/($G465+0.00001))^((J$33-$G$33)/($Y$33-$G$33)))</f>
        <v>2.1544346900318838E-7</v>
      </c>
      <c r="K465">
        <f>IF(J465=0,0.0000001,$G465)*((INDEX($N$7:$N$29,MATCH($A465,$H$7:$H$29,0))/($G465+0.00001))^((K$33-$G$33)/($Y$33-$G$33)))</f>
        <v>0</v>
      </c>
      <c r="L465">
        <f>IF(K465=0,0.0000001,K465)*((INDEX($L$7:$L$29,MATCH($A465,$H$7:$H$29,0))/IF(K465=0,0.0000001,K465))^((L$33-$K$33)/($Y$33-$K$33)))</f>
        <v>2.2758459260747883E-7</v>
      </c>
      <c r="M465">
        <f t="shared" ref="M465:Y465" si="1101">IF(L465=0,0.0000001,L465)*((INDEX($L$7:$L$29,MATCH($A465,$H$7:$H$29,0))/IF(L465=0,0.0000001,L465))^((M$33-$K$33)/($Y$33-$K$33)))</f>
        <v>1.048113134154686E-6</v>
      </c>
      <c r="N465">
        <f t="shared" si="1101"/>
        <v>7.4675449000926052E-6</v>
      </c>
      <c r="O465">
        <f t="shared" si="1101"/>
        <v>5.8419199520927467E-5</v>
      </c>
      <c r="P465">
        <f t="shared" si="1101"/>
        <v>3.6661844873787794E-4</v>
      </c>
      <c r="Q465">
        <f t="shared" si="1101"/>
        <v>1.5119973757896918E-3</v>
      </c>
      <c r="R465">
        <f t="shared" si="1101"/>
        <v>3.8884410446729059E-3</v>
      </c>
      <c r="S465">
        <f t="shared" si="1101"/>
        <v>6.6709779939569825E-3</v>
      </c>
      <c r="T465">
        <f t="shared" si="1101"/>
        <v>8.6538734216537495E-3</v>
      </c>
      <c r="U465">
        <f t="shared" si="1101"/>
        <v>9.5953352674962612E-3</v>
      </c>
      <c r="V465">
        <f t="shared" si="1101"/>
        <v>9.9118734207419533E-3</v>
      </c>
      <c r="W465">
        <f t="shared" si="1101"/>
        <v>9.9873626788947786E-3</v>
      </c>
      <c r="X465">
        <f t="shared" si="1101"/>
        <v>9.9990968041525092E-3</v>
      </c>
      <c r="Y465">
        <f t="shared" si="1101"/>
        <v>1.0000000000000002E-2</v>
      </c>
      <c r="Z465">
        <f>IF(Y465=0,0.0000001,$Y465)*((INDEX($M$7:$M$29,MATCH($A465,$H$7:$H$29,0))/IF(Y465=0,0.0000001,$Y465))^((Z$33-$Y$33)/($AN$33-$Y$33)))</f>
        <v>1.1268776101908266E-2</v>
      </c>
      <c r="AA465">
        <f t="shared" ref="AA465:AN465" si="1102">IF(Z465=0,0.0000001,$Y465)*((INDEX($M$7:$M$29,MATCH($A465,$H$7:$H$29,0))/IF(Z465=0,0.0000001,$Y465))^((AA$33-$Y$33)/($AN$33-$Y$33)))</f>
        <v>1.2698531483493885E-2</v>
      </c>
      <c r="AB465">
        <f t="shared" si="1102"/>
        <v>1.4309690811052557E-2</v>
      </c>
      <c r="AC465">
        <f t="shared" si="1102"/>
        <v>1.6125270183728533E-2</v>
      </c>
      <c r="AD465">
        <f t="shared" si="1102"/>
        <v>1.8171205928321398E-2</v>
      </c>
      <c r="AE465">
        <f t="shared" si="1102"/>
        <v>2.0476725110792193E-2</v>
      </c>
      <c r="AF465">
        <f t="shared" si="1102"/>
        <v>2.3074763057383995E-2</v>
      </c>
      <c r="AG465">
        <f t="shared" si="1102"/>
        <v>2.6002433849824442E-2</v>
      </c>
      <c r="AH465">
        <f t="shared" si="1102"/>
        <v>2.9301560515835219E-2</v>
      </c>
      <c r="AI465">
        <f t="shared" si="1102"/>
        <v>3.3019272488946261E-2</v>
      </c>
      <c r="AJ465">
        <f t="shared" si="1102"/>
        <v>3.7208678872583466E-2</v>
      </c>
      <c r="AK465">
        <f t="shared" si="1102"/>
        <v>4.192962712629475E-2</v>
      </c>
      <c r="AL465">
        <f t="shared" si="1102"/>
        <v>4.724955801227148E-2</v>
      </c>
      <c r="AM465">
        <f t="shared" si="1102"/>
        <v>5.324446901544129E-2</v>
      </c>
      <c r="AN465">
        <f t="shared" si="1102"/>
        <v>5.9999999999999991E-2</v>
      </c>
      <c r="AO465">
        <f>AN465</f>
        <v>5.9999999999999991E-2</v>
      </c>
      <c r="AP465">
        <f t="shared" si="1100"/>
        <v>5.9999999999999991E-2</v>
      </c>
      <c r="AQ465">
        <f t="shared" si="1100"/>
        <v>5.9999999999999991E-2</v>
      </c>
      <c r="AR465">
        <f t="shared" si="1100"/>
        <v>5.9999999999999991E-2</v>
      </c>
      <c r="AS465">
        <f t="shared" si="1100"/>
        <v>5.9999999999999991E-2</v>
      </c>
      <c r="AT465">
        <f t="shared" si="1100"/>
        <v>5.9999999999999991E-2</v>
      </c>
      <c r="AU465">
        <f t="shared" si="1100"/>
        <v>5.9999999999999991E-2</v>
      </c>
      <c r="AV465">
        <f t="shared" si="1100"/>
        <v>5.9999999999999991E-2</v>
      </c>
      <c r="AW465">
        <f t="shared" si="1100"/>
        <v>5.9999999999999991E-2</v>
      </c>
      <c r="AX465">
        <f t="shared" si="1100"/>
        <v>5.9999999999999991E-2</v>
      </c>
      <c r="AY465">
        <f t="shared" si="1100"/>
        <v>5.9999999999999991E-2</v>
      </c>
      <c r="AZ465">
        <f t="shared" si="1100"/>
        <v>5.9999999999999991E-2</v>
      </c>
      <c r="BA465">
        <f t="shared" si="1100"/>
        <v>5.9999999999999991E-2</v>
      </c>
      <c r="BB465">
        <f t="shared" si="1100"/>
        <v>5.9999999999999991E-2</v>
      </c>
      <c r="BC465">
        <f t="shared" si="1100"/>
        <v>5.9999999999999991E-2</v>
      </c>
      <c r="BD465">
        <f t="shared" si="1100"/>
        <v>5.9999999999999991E-2</v>
      </c>
      <c r="BE465">
        <f t="shared" si="1100"/>
        <v>5.9999999999999991E-2</v>
      </c>
      <c r="BF465">
        <f t="shared" si="1100"/>
        <v>5.9999999999999991E-2</v>
      </c>
      <c r="BG465">
        <f t="shared" si="1100"/>
        <v>5.9999999999999991E-2</v>
      </c>
      <c r="BH465">
        <f t="shared" si="1100"/>
        <v>5.9999999999999991E-2</v>
      </c>
      <c r="BK465">
        <f>G465</f>
        <v>0</v>
      </c>
      <c r="BL465">
        <f t="shared" si="995"/>
        <v>0</v>
      </c>
      <c r="BM465">
        <f t="shared" si="996"/>
        <v>0</v>
      </c>
      <c r="BN465">
        <f t="shared" si="997"/>
        <v>4.1000000000000002E-2</v>
      </c>
      <c r="BO465">
        <f t="shared" si="1015"/>
        <v>0.56000000000000005</v>
      </c>
      <c r="BP465" t="str">
        <f t="shared" si="991"/>
        <v>-LT-Total</v>
      </c>
    </row>
    <row r="466" spans="1:68" hidden="1" x14ac:dyDescent="0.25">
      <c r="A466" t="str">
        <f t="shared" si="987"/>
        <v>passenger-LT-G</v>
      </c>
      <c r="B466" s="1">
        <v>432</v>
      </c>
      <c r="C466" t="s">
        <v>51</v>
      </c>
      <c r="D466" t="s">
        <v>27</v>
      </c>
      <c r="E466" t="s">
        <v>33</v>
      </c>
      <c r="F466" t="s">
        <v>47</v>
      </c>
      <c r="G466">
        <v>0.1286529012338869</v>
      </c>
      <c r="H466">
        <v>0.12906276505186701</v>
      </c>
      <c r="I466">
        <v>0.12947149571830829</v>
      </c>
      <c r="J466">
        <v>0.12987909792596411</v>
      </c>
      <c r="K466">
        <v>0.13047962711958849</v>
      </c>
      <c r="L466">
        <v>0.13108008117874789</v>
      </c>
      <c r="M466">
        <f t="shared" ref="M466:Y468" si="1103">($K466*(($BL466/($K466))^((M$33-$K$33)/($BL$33-$K$33))))</f>
        <v>0.12832542399504843</v>
      </c>
      <c r="N466">
        <f t="shared" si="1103"/>
        <v>0.12726169647492339</v>
      </c>
      <c r="O466">
        <f t="shared" si="1103"/>
        <v>0.12620678650787431</v>
      </c>
      <c r="P466">
        <f t="shared" si="1103"/>
        <v>0.12516062100258712</v>
      </c>
      <c r="Q466">
        <f t="shared" si="1103"/>
        <v>0.12412312747362338</v>
      </c>
      <c r="R466">
        <f t="shared" si="1103"/>
        <v>0.1230942340363979</v>
      </c>
      <c r="S466">
        <f t="shared" si="1103"/>
        <v>0.12207386940219821</v>
      </c>
      <c r="T466">
        <f t="shared" si="1103"/>
        <v>0.12106196287324505</v>
      </c>
      <c r="U466">
        <f t="shared" si="1103"/>
        <v>0.12005844433779415</v>
      </c>
      <c r="V466">
        <f t="shared" si="1103"/>
        <v>0.11906324426527823</v>
      </c>
      <c r="W466">
        <f t="shared" si="1103"/>
        <v>0.11807629370148945</v>
      </c>
      <c r="X466">
        <f t="shared" si="1103"/>
        <v>0.11709752426380196</v>
      </c>
      <c r="Y466">
        <f t="shared" si="1103"/>
        <v>0.11612686813643376</v>
      </c>
      <c r="Z466">
        <f t="shared" ref="Z466:AN468" si="1104">($Y466*(($BM466/($Y466))^((Z$33-$Y$33)/($BM$33-$Y$33))))</f>
        <v>0.10994181238204162</v>
      </c>
      <c r="AA466">
        <f t="shared" si="1104"/>
        <v>0.10408618008751576</v>
      </c>
      <c r="AB466">
        <f t="shared" si="1104"/>
        <v>9.8542425765762831E-2</v>
      </c>
      <c r="AC466">
        <f t="shared" si="1104"/>
        <v>9.3293938423296835E-2</v>
      </c>
      <c r="AD466">
        <f t="shared" si="1104"/>
        <v>8.8324991787992885E-2</v>
      </c>
      <c r="AE466">
        <f t="shared" si="1104"/>
        <v>8.3620697187770474E-2</v>
      </c>
      <c r="AF466">
        <f t="shared" si="1104"/>
        <v>7.9166958939014279E-2</v>
      </c>
      <c r="AG466">
        <f t="shared" si="1104"/>
        <v>7.4950432111060908E-2</v>
      </c>
      <c r="AH466">
        <f t="shared" si="1104"/>
        <v>7.0958482540199694E-2</v>
      </c>
      <c r="AI466">
        <f t="shared" si="1104"/>
        <v>6.7179148973375444E-2</v>
      </c>
      <c r="AJ466">
        <f t="shared" si="1104"/>
        <v>6.3601107228162992E-2</v>
      </c>
      <c r="AK466">
        <f t="shared" si="1104"/>
        <v>6.0213636261624071E-2</v>
      </c>
      <c r="AL466">
        <f t="shared" si="1104"/>
        <v>5.7006586046377733E-2</v>
      </c>
      <c r="AM466">
        <f t="shared" si="1104"/>
        <v>5.3970347157629321E-2</v>
      </c>
      <c r="AN466">
        <f t="shared" si="1104"/>
        <v>5.1095821980030848E-2</v>
      </c>
      <c r="AO466">
        <f t="shared" ref="AO466:BH466" si="1105">AN466</f>
        <v>5.1095821980030848E-2</v>
      </c>
      <c r="AP466">
        <f t="shared" si="1105"/>
        <v>5.1095821980030848E-2</v>
      </c>
      <c r="AQ466">
        <f t="shared" si="1105"/>
        <v>5.1095821980030848E-2</v>
      </c>
      <c r="AR466">
        <f t="shared" si="1105"/>
        <v>5.1095821980030848E-2</v>
      </c>
      <c r="AS466">
        <f t="shared" si="1105"/>
        <v>5.1095821980030848E-2</v>
      </c>
      <c r="AT466">
        <f t="shared" si="1105"/>
        <v>5.1095821980030848E-2</v>
      </c>
      <c r="AU466">
        <f t="shared" si="1105"/>
        <v>5.1095821980030848E-2</v>
      </c>
      <c r="AV466">
        <f t="shared" si="1105"/>
        <v>5.1095821980030848E-2</v>
      </c>
      <c r="AW466">
        <f t="shared" si="1105"/>
        <v>5.1095821980030848E-2</v>
      </c>
      <c r="AX466">
        <f t="shared" si="1105"/>
        <v>5.1095821980030848E-2</v>
      </c>
      <c r="AY466">
        <f t="shared" si="1105"/>
        <v>5.1095821980030848E-2</v>
      </c>
      <c r="AZ466">
        <f t="shared" si="1105"/>
        <v>5.1095821980030848E-2</v>
      </c>
      <c r="BA466">
        <f t="shared" si="1105"/>
        <v>5.1095821980030848E-2</v>
      </c>
      <c r="BB466">
        <f t="shared" si="1105"/>
        <v>5.1095821980030848E-2</v>
      </c>
      <c r="BC466">
        <f t="shared" si="1105"/>
        <v>5.1095821980030848E-2</v>
      </c>
      <c r="BD466">
        <f t="shared" si="1105"/>
        <v>5.1095821980030848E-2</v>
      </c>
      <c r="BE466">
        <f t="shared" si="1105"/>
        <v>5.1095821980030848E-2</v>
      </c>
      <c r="BF466">
        <f t="shared" si="1105"/>
        <v>5.1095821980030848E-2</v>
      </c>
      <c r="BG466">
        <f t="shared" si="1105"/>
        <v>5.1095821980030848E-2</v>
      </c>
      <c r="BH466">
        <f t="shared" si="1105"/>
        <v>5.1095821980030848E-2</v>
      </c>
      <c r="BK466">
        <f t="shared" ref="BK466:BK471" si="1106">K466</f>
        <v>0.13047962711958849</v>
      </c>
      <c r="BL466">
        <f t="shared" si="995"/>
        <v>0.11612686813643376</v>
      </c>
      <c r="BM466">
        <f t="shared" si="996"/>
        <v>5.1095821980030848E-2</v>
      </c>
      <c r="BN466">
        <f t="shared" ref="BN466:BN468" si="1107">INDEX($L$7:$L$30,MATCH(BP466,$H$7:$H$30,0))</f>
        <v>0.11</v>
      </c>
      <c r="BO466">
        <f t="shared" si="1015"/>
        <v>0.56000000000000005</v>
      </c>
      <c r="BP466" t="str">
        <f t="shared" si="991"/>
        <v>-LT-Total</v>
      </c>
    </row>
    <row r="467" spans="1:68" hidden="1" x14ac:dyDescent="0.25">
      <c r="A467" t="str">
        <f t="shared" si="987"/>
        <v>passenger-LT-LPG</v>
      </c>
      <c r="B467" s="1">
        <v>433</v>
      </c>
      <c r="C467" t="s">
        <v>51</v>
      </c>
      <c r="D467" t="s">
        <v>27</v>
      </c>
      <c r="E467" t="s">
        <v>33</v>
      </c>
      <c r="F467" t="s">
        <v>48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e">
        <f t="shared" si="1103"/>
        <v>#DIV/0!</v>
      </c>
      <c r="N467" t="e">
        <f t="shared" si="1103"/>
        <v>#DIV/0!</v>
      </c>
      <c r="O467" t="e">
        <f t="shared" si="1103"/>
        <v>#DIV/0!</v>
      </c>
      <c r="P467" t="e">
        <f t="shared" si="1103"/>
        <v>#DIV/0!</v>
      </c>
      <c r="Q467" t="e">
        <f t="shared" si="1103"/>
        <v>#DIV/0!</v>
      </c>
      <c r="R467" t="e">
        <f t="shared" si="1103"/>
        <v>#DIV/0!</v>
      </c>
      <c r="S467" t="e">
        <f t="shared" si="1103"/>
        <v>#DIV/0!</v>
      </c>
      <c r="T467" t="e">
        <f t="shared" si="1103"/>
        <v>#DIV/0!</v>
      </c>
      <c r="U467" t="e">
        <f t="shared" si="1103"/>
        <v>#DIV/0!</v>
      </c>
      <c r="V467" t="e">
        <f t="shared" si="1103"/>
        <v>#DIV/0!</v>
      </c>
      <c r="W467" t="e">
        <f t="shared" si="1103"/>
        <v>#DIV/0!</v>
      </c>
      <c r="X467" t="e">
        <f t="shared" si="1103"/>
        <v>#DIV/0!</v>
      </c>
      <c r="Y467" t="e">
        <f t="shared" si="1103"/>
        <v>#DIV/0!</v>
      </c>
      <c r="Z467" t="e">
        <f t="shared" si="1104"/>
        <v>#DIV/0!</v>
      </c>
      <c r="AA467" t="e">
        <f t="shared" si="1104"/>
        <v>#DIV/0!</v>
      </c>
      <c r="AB467" t="e">
        <f t="shared" si="1104"/>
        <v>#DIV/0!</v>
      </c>
      <c r="AC467" t="e">
        <f t="shared" si="1104"/>
        <v>#DIV/0!</v>
      </c>
      <c r="AD467" t="e">
        <f t="shared" si="1104"/>
        <v>#DIV/0!</v>
      </c>
      <c r="AE467" t="e">
        <f t="shared" si="1104"/>
        <v>#DIV/0!</v>
      </c>
      <c r="AF467" t="e">
        <f t="shared" si="1104"/>
        <v>#DIV/0!</v>
      </c>
      <c r="AG467" t="e">
        <f t="shared" si="1104"/>
        <v>#DIV/0!</v>
      </c>
      <c r="AH467" t="e">
        <f t="shared" si="1104"/>
        <v>#DIV/0!</v>
      </c>
      <c r="AI467" t="e">
        <f t="shared" si="1104"/>
        <v>#DIV/0!</v>
      </c>
      <c r="AJ467" t="e">
        <f t="shared" si="1104"/>
        <v>#DIV/0!</v>
      </c>
      <c r="AK467" t="e">
        <f t="shared" si="1104"/>
        <v>#DIV/0!</v>
      </c>
      <c r="AL467" t="e">
        <f t="shared" si="1104"/>
        <v>#DIV/0!</v>
      </c>
      <c r="AM467" t="e">
        <f t="shared" si="1104"/>
        <v>#DIV/0!</v>
      </c>
      <c r="AN467" t="e">
        <f t="shared" si="1104"/>
        <v>#DIV/0!</v>
      </c>
      <c r="AO467" t="e">
        <f t="shared" ref="AO467:BH467" si="1108">AN467</f>
        <v>#DIV/0!</v>
      </c>
      <c r="AP467" t="e">
        <f t="shared" si="1108"/>
        <v>#DIV/0!</v>
      </c>
      <c r="AQ467" t="e">
        <f t="shared" si="1108"/>
        <v>#DIV/0!</v>
      </c>
      <c r="AR467" t="e">
        <f t="shared" si="1108"/>
        <v>#DIV/0!</v>
      </c>
      <c r="AS467" t="e">
        <f t="shared" si="1108"/>
        <v>#DIV/0!</v>
      </c>
      <c r="AT467" t="e">
        <f t="shared" si="1108"/>
        <v>#DIV/0!</v>
      </c>
      <c r="AU467" t="e">
        <f t="shared" si="1108"/>
        <v>#DIV/0!</v>
      </c>
      <c r="AV467" t="e">
        <f t="shared" si="1108"/>
        <v>#DIV/0!</v>
      </c>
      <c r="AW467" t="e">
        <f t="shared" si="1108"/>
        <v>#DIV/0!</v>
      </c>
      <c r="AX467" t="e">
        <f t="shared" si="1108"/>
        <v>#DIV/0!</v>
      </c>
      <c r="AY467" t="e">
        <f t="shared" si="1108"/>
        <v>#DIV/0!</v>
      </c>
      <c r="AZ467" t="e">
        <f t="shared" si="1108"/>
        <v>#DIV/0!</v>
      </c>
      <c r="BA467" t="e">
        <f t="shared" si="1108"/>
        <v>#DIV/0!</v>
      </c>
      <c r="BB467" t="e">
        <f t="shared" si="1108"/>
        <v>#DIV/0!</v>
      </c>
      <c r="BC467" t="e">
        <f t="shared" si="1108"/>
        <v>#DIV/0!</v>
      </c>
      <c r="BD467" t="e">
        <f t="shared" si="1108"/>
        <v>#DIV/0!</v>
      </c>
      <c r="BE467" t="e">
        <f t="shared" si="1108"/>
        <v>#DIV/0!</v>
      </c>
      <c r="BF467" t="e">
        <f t="shared" si="1108"/>
        <v>#DIV/0!</v>
      </c>
      <c r="BG467" t="e">
        <f t="shared" si="1108"/>
        <v>#DIV/0!</v>
      </c>
      <c r="BH467" t="e">
        <f t="shared" si="1108"/>
        <v>#DIV/0!</v>
      </c>
      <c r="BK467">
        <f t="shared" si="1106"/>
        <v>0</v>
      </c>
      <c r="BL467">
        <f t="shared" si="995"/>
        <v>0</v>
      </c>
      <c r="BM467">
        <f t="shared" si="996"/>
        <v>0</v>
      </c>
      <c r="BN467">
        <f t="shared" si="1107"/>
        <v>0.11</v>
      </c>
      <c r="BO467">
        <f t="shared" si="1015"/>
        <v>0.56000000000000005</v>
      </c>
      <c r="BP467" t="str">
        <f t="shared" si="991"/>
        <v>-LT-Total</v>
      </c>
    </row>
    <row r="468" spans="1:68" hidden="1" x14ac:dyDescent="0.25">
      <c r="A468" t="str">
        <f t="shared" si="987"/>
        <v>passenger-LT-PHEVG</v>
      </c>
      <c r="B468" s="1">
        <v>434</v>
      </c>
      <c r="C468" t="s">
        <v>51</v>
      </c>
      <c r="D468" t="s">
        <v>27</v>
      </c>
      <c r="E468" t="s">
        <v>33</v>
      </c>
      <c r="F468" t="s">
        <v>31</v>
      </c>
      <c r="G468">
        <v>1.4246109038405759E-3</v>
      </c>
      <c r="H468">
        <v>2.1339582976465121E-3</v>
      </c>
      <c r="I468">
        <v>2.841344556910591E-3</v>
      </c>
      <c r="J468">
        <v>3.5467778033362418E-3</v>
      </c>
      <c r="K468">
        <v>4.255867096923765E-3</v>
      </c>
      <c r="L468">
        <v>4.9648676736839996E-3</v>
      </c>
      <c r="M468">
        <f t="shared" si="1103"/>
        <v>4.185603237345E-3</v>
      </c>
      <c r="N468">
        <f t="shared" si="1103"/>
        <v>4.1509075300309121E-3</v>
      </c>
      <c r="O468">
        <f t="shared" si="1103"/>
        <v>4.1164994257307198E-3</v>
      </c>
      <c r="P468">
        <f t="shared" si="1103"/>
        <v>4.0823765404176919E-3</v>
      </c>
      <c r="Q468">
        <f t="shared" si="1103"/>
        <v>4.0485365098270054E-3</v>
      </c>
      <c r="R468">
        <f t="shared" si="1103"/>
        <v>4.0149769892919313E-3</v>
      </c>
      <c r="S468">
        <f t="shared" si="1103"/>
        <v>3.9816956535813752E-3</v>
      </c>
      <c r="T468">
        <f t="shared" si="1103"/>
        <v>3.9486901967387767E-3</v>
      </c>
      <c r="U468">
        <f t="shared" si="1103"/>
        <v>3.9159583319223305E-3</v>
      </c>
      <c r="V468">
        <f t="shared" si="1103"/>
        <v>3.8834977912465454E-3</v>
      </c>
      <c r="W468">
        <f t="shared" si="1103"/>
        <v>3.8513063256251016E-3</v>
      </c>
      <c r="X468">
        <f t="shared" si="1103"/>
        <v>3.8193817046150271E-3</v>
      </c>
      <c r="Y468">
        <f t="shared" si="1103"/>
        <v>3.7877217162621511E-3</v>
      </c>
      <c r="Z468">
        <f t="shared" si="1104"/>
        <v>3.5859831317884929E-3</v>
      </c>
      <c r="AA468">
        <f t="shared" si="1104"/>
        <v>3.3949893853769081E-3</v>
      </c>
      <c r="AB468">
        <f t="shared" si="1104"/>
        <v>3.2141681941134396E-3</v>
      </c>
      <c r="AC468">
        <f t="shared" si="1104"/>
        <v>3.0429777555559356E-3</v>
      </c>
      <c r="AD468">
        <f t="shared" si="1104"/>
        <v>2.8809051243077022E-3</v>
      </c>
      <c r="AE468">
        <f t="shared" si="1104"/>
        <v>2.727464675056778E-3</v>
      </c>
      <c r="AF468">
        <f t="shared" si="1104"/>
        <v>2.5821966474755837E-3</v>
      </c>
      <c r="AG468">
        <f t="shared" si="1104"/>
        <v>2.4446657686209407E-3</v>
      </c>
      <c r="AH468">
        <f t="shared" si="1104"/>
        <v>2.3144599487067243E-3</v>
      </c>
      <c r="AI468">
        <f t="shared" si="1104"/>
        <v>2.1911890463412152E-3</v>
      </c>
      <c r="AJ468">
        <f t="shared" si="1104"/>
        <v>2.0744836995293886E-3</v>
      </c>
      <c r="AK468">
        <f t="shared" si="1104"/>
        <v>1.963994218937417E-3</v>
      </c>
      <c r="AL468">
        <f t="shared" si="1104"/>
        <v>1.8593895401032288E-3</v>
      </c>
      <c r="AM468">
        <f t="shared" si="1104"/>
        <v>1.7603562314535842E-3</v>
      </c>
      <c r="AN468">
        <f t="shared" si="1104"/>
        <v>1.6665975551553463E-3</v>
      </c>
      <c r="AO468">
        <f t="shared" ref="AO468:BH469" si="1109">AN468</f>
        <v>1.6665975551553463E-3</v>
      </c>
      <c r="AP468">
        <f t="shared" si="1109"/>
        <v>1.6665975551553463E-3</v>
      </c>
      <c r="AQ468">
        <f t="shared" si="1109"/>
        <v>1.6665975551553463E-3</v>
      </c>
      <c r="AR468">
        <f t="shared" si="1109"/>
        <v>1.6665975551553463E-3</v>
      </c>
      <c r="AS468">
        <f t="shared" si="1109"/>
        <v>1.6665975551553463E-3</v>
      </c>
      <c r="AT468">
        <f t="shared" si="1109"/>
        <v>1.6665975551553463E-3</v>
      </c>
      <c r="AU468">
        <f t="shared" si="1109"/>
        <v>1.6665975551553463E-3</v>
      </c>
      <c r="AV468">
        <f t="shared" si="1109"/>
        <v>1.6665975551553463E-3</v>
      </c>
      <c r="AW468">
        <f t="shared" si="1109"/>
        <v>1.6665975551553463E-3</v>
      </c>
      <c r="AX468">
        <f t="shared" si="1109"/>
        <v>1.6665975551553463E-3</v>
      </c>
      <c r="AY468">
        <f t="shared" si="1109"/>
        <v>1.6665975551553463E-3</v>
      </c>
      <c r="AZ468">
        <f t="shared" si="1109"/>
        <v>1.6665975551553463E-3</v>
      </c>
      <c r="BA468">
        <f t="shared" si="1109"/>
        <v>1.6665975551553463E-3</v>
      </c>
      <c r="BB468">
        <f t="shared" si="1109"/>
        <v>1.6665975551553463E-3</v>
      </c>
      <c r="BC468">
        <f t="shared" si="1109"/>
        <v>1.6665975551553463E-3</v>
      </c>
      <c r="BD468">
        <f t="shared" si="1109"/>
        <v>1.6665975551553463E-3</v>
      </c>
      <c r="BE468">
        <f t="shared" si="1109"/>
        <v>1.6665975551553463E-3</v>
      </c>
      <c r="BF468">
        <f t="shared" si="1109"/>
        <v>1.6665975551553463E-3</v>
      </c>
      <c r="BG468">
        <f t="shared" si="1109"/>
        <v>1.6665975551553463E-3</v>
      </c>
      <c r="BH468">
        <f t="shared" si="1109"/>
        <v>1.6665975551553463E-3</v>
      </c>
      <c r="BK468">
        <f t="shared" si="1106"/>
        <v>4.255867096923765E-3</v>
      </c>
      <c r="BL468">
        <f t="shared" si="995"/>
        <v>3.7877217162621511E-3</v>
      </c>
      <c r="BM468">
        <f t="shared" si="996"/>
        <v>1.6665975551553463E-3</v>
      </c>
      <c r="BN468">
        <f t="shared" si="1107"/>
        <v>0.11</v>
      </c>
      <c r="BO468">
        <f t="shared" si="1015"/>
        <v>0.56000000000000005</v>
      </c>
      <c r="BP468" t="str">
        <f t="shared" si="991"/>
        <v>-LT-Total</v>
      </c>
    </row>
    <row r="469" spans="1:68" hidden="1" x14ac:dyDescent="0.25">
      <c r="A469" t="str">
        <f t="shared" si="987"/>
        <v>passenger-LV-BEV</v>
      </c>
      <c r="B469" s="1">
        <v>435</v>
      </c>
      <c r="C469" t="s">
        <v>51</v>
      </c>
      <c r="D469" t="s">
        <v>27</v>
      </c>
      <c r="E469" t="s">
        <v>28</v>
      </c>
      <c r="F469" t="s">
        <v>29</v>
      </c>
      <c r="G469">
        <v>3.3900584407529903E-2</v>
      </c>
      <c r="H469">
        <f>IF(G469=0,0.0000001,$G469)*((INDEX($L$7:$L$29,MATCH($A469,$H$7:$H$29,0))/($G469+0.00001))^((H$33-$G$33)/($Y$33-$G$33)))</f>
        <v>3.6819892609933721E-2</v>
      </c>
      <c r="I469">
        <f>IF(H469=0,0.0000001,$G469)*((INDEX($N$7:$N$29,MATCH($A469,$H$7:$H$29,0))/($G469+0.00001))^((I$33-$G$33)/($Y$33-$G$33)))</f>
        <v>3.6743525635386215E-2</v>
      </c>
      <c r="J469">
        <f>IF(I469=0,0.0000001,$G469)*((INDEX($N$7:$N$29,MATCH($A469,$H$7:$H$29,0))/($G469+0.00001))^((J$33-$G$33)/($Y$33-$G$33)))</f>
        <v>3.825318897637392E-2</v>
      </c>
      <c r="K469">
        <f>IF(J469=0,0.0000001,$G469)*((INDEX($N$7:$N$29,MATCH($A469,$H$7:$H$29,0))/($G469+0.00001))^((K$33-$G$33)/($Y$33-$G$33)))</f>
        <v>3.9824879119735958E-2</v>
      </c>
      <c r="L469">
        <f>IF(K469=0,0.0000001,K469)*((INDEX($L$7:$L$29,MATCH($A469,$H$7:$H$29,0))/IF(K469=0,0.0000001,K469))^((L$33-$K$33)/($Y$33-$K$33)))</f>
        <v>4.3781718934555583E-2</v>
      </c>
      <c r="M469">
        <f t="shared" ref="M469:Y469" si="1110">IF(L469=0,0.0000001,L469)*((INDEX($L$7:$L$29,MATCH($A469,$H$7:$H$29,0))/IF(L469=0,0.0000001,L469))^((M$33-$K$33)/($Y$33-$K$33)))</f>
        <v>5.2202654481314351E-2</v>
      </c>
      <c r="N469">
        <f t="shared" si="1110"/>
        <v>6.5451691400929379E-2</v>
      </c>
      <c r="O469">
        <f t="shared" si="1110"/>
        <v>8.29519688423037E-2</v>
      </c>
      <c r="P469">
        <f t="shared" si="1110"/>
        <v>0.102495995660829</v>
      </c>
      <c r="Q469">
        <f t="shared" si="1110"/>
        <v>0.12066627613052859</v>
      </c>
      <c r="R469">
        <f t="shared" si="1110"/>
        <v>0.13453602275814194</v>
      </c>
      <c r="S469">
        <f t="shared" si="1110"/>
        <v>0.14316607310367563</v>
      </c>
      <c r="T469">
        <f t="shared" si="1110"/>
        <v>0.14752265057358738</v>
      </c>
      <c r="U469">
        <f t="shared" si="1110"/>
        <v>0.14928797102245794</v>
      </c>
      <c r="V469">
        <f t="shared" si="1110"/>
        <v>0.14984713702279129</v>
      </c>
      <c r="W469">
        <f t="shared" si="1110"/>
        <v>0.14997815288821834</v>
      </c>
      <c r="X469">
        <f t="shared" si="1110"/>
        <v>0.14999843938648103</v>
      </c>
      <c r="Y469">
        <f t="shared" si="1110"/>
        <v>0.15</v>
      </c>
      <c r="Z469">
        <f>IF(Y469=0,0.0000001,$Y469)*((INDEX($M$7:$M$29,MATCH($A469,$H$7:$H$29,0))/IF(Y469=0,0.0000001,$Y469))^((Z$33-$Y$33)/($AN$33-$Y$33)))</f>
        <v>0.16452374695419389</v>
      </c>
      <c r="AA469">
        <f t="shared" ref="AA469:AN469" si="1111">IF(Z469=0,0.0000001,$Y469)*((INDEX($M$7:$M$29,MATCH($A469,$H$7:$H$29,0))/IF(Z469=0,0.0000001,$Y469))^((AA$33-$Y$33)/($AN$33-$Y$33)))</f>
        <v>0.18045375541231748</v>
      </c>
      <c r="AB469">
        <f t="shared" si="1111"/>
        <v>0.19792618661593411</v>
      </c>
      <c r="AC469">
        <f t="shared" si="1111"/>
        <v>0.21709038561605667</v>
      </c>
      <c r="AD469">
        <f t="shared" si="1111"/>
        <v>0.2381101577952299</v>
      </c>
      <c r="AE469">
        <f t="shared" si="1111"/>
        <v>0.26116516898883724</v>
      </c>
      <c r="AF469">
        <f t="shared" si="1111"/>
        <v>0.28645248117312494</v>
      </c>
      <c r="AG469">
        <f t="shared" si="1111"/>
        <v>0.31418823684618802</v>
      </c>
      <c r="AH469">
        <f t="shared" si="1111"/>
        <v>0.34460950649911054</v>
      </c>
      <c r="AI469">
        <f t="shared" si="1111"/>
        <v>0.3779763149684619</v>
      </c>
      <c r="AJ469">
        <f t="shared" si="1111"/>
        <v>0.4145738639903328</v>
      </c>
      <c r="AK469">
        <f t="shared" si="1111"/>
        <v>0.45471496995311939</v>
      </c>
      <c r="AL469">
        <f t="shared" si="1111"/>
        <v>0.49874273768567268</v>
      </c>
      <c r="AM469">
        <f t="shared" si="1111"/>
        <v>0.5470334931349301</v>
      </c>
      <c r="AN469">
        <f t="shared" si="1111"/>
        <v>0.6</v>
      </c>
      <c r="AO469">
        <f>AN469</f>
        <v>0.6</v>
      </c>
      <c r="AP469">
        <f t="shared" si="1109"/>
        <v>0.6</v>
      </c>
      <c r="AQ469">
        <f t="shared" si="1109"/>
        <v>0.6</v>
      </c>
      <c r="AR469">
        <f t="shared" si="1109"/>
        <v>0.6</v>
      </c>
      <c r="AS469">
        <f t="shared" si="1109"/>
        <v>0.6</v>
      </c>
      <c r="AT469">
        <f t="shared" si="1109"/>
        <v>0.6</v>
      </c>
      <c r="AU469">
        <f t="shared" si="1109"/>
        <v>0.6</v>
      </c>
      <c r="AV469">
        <f t="shared" si="1109"/>
        <v>0.6</v>
      </c>
      <c r="AW469">
        <f t="shared" si="1109"/>
        <v>0.6</v>
      </c>
      <c r="AX469">
        <f t="shared" si="1109"/>
        <v>0.6</v>
      </c>
      <c r="AY469">
        <f t="shared" si="1109"/>
        <v>0.6</v>
      </c>
      <c r="AZ469">
        <f t="shared" si="1109"/>
        <v>0.6</v>
      </c>
      <c r="BA469">
        <f t="shared" si="1109"/>
        <v>0.6</v>
      </c>
      <c r="BB469">
        <f t="shared" si="1109"/>
        <v>0.6</v>
      </c>
      <c r="BC469">
        <f t="shared" si="1109"/>
        <v>0.6</v>
      </c>
      <c r="BD469">
        <f t="shared" si="1109"/>
        <v>0.6</v>
      </c>
      <c r="BE469">
        <f t="shared" si="1109"/>
        <v>0.6</v>
      </c>
      <c r="BF469">
        <f t="shared" si="1109"/>
        <v>0.6</v>
      </c>
      <c r="BG469">
        <f t="shared" si="1109"/>
        <v>0.6</v>
      </c>
      <c r="BH469">
        <f t="shared" si="1109"/>
        <v>0.6</v>
      </c>
      <c r="BK469">
        <f t="shared" si="1106"/>
        <v>3.9824879119735958E-2</v>
      </c>
      <c r="BL469">
        <f t="shared" si="995"/>
        <v>3.6997312702234705E-2</v>
      </c>
      <c r="BM469">
        <f t="shared" si="996"/>
        <v>1.2949059445782146E-2</v>
      </c>
      <c r="BN469">
        <f t="shared" si="997"/>
        <v>7.1000000000000008E-2</v>
      </c>
      <c r="BO469">
        <f t="shared" si="1015"/>
        <v>0.65</v>
      </c>
      <c r="BP469" t="str">
        <f t="shared" si="991"/>
        <v>-LV-Total</v>
      </c>
    </row>
    <row r="470" spans="1:68" hidden="1" x14ac:dyDescent="0.25">
      <c r="A470" t="str">
        <f t="shared" si="987"/>
        <v>passenger-LV-CNG</v>
      </c>
      <c r="B470" s="1">
        <v>436</v>
      </c>
      <c r="C470" t="s">
        <v>51</v>
      </c>
      <c r="D470" t="s">
        <v>27</v>
      </c>
      <c r="E470" t="s">
        <v>28</v>
      </c>
      <c r="F470" t="s">
        <v>45</v>
      </c>
      <c r="G470">
        <v>6.3665368389715442E-5</v>
      </c>
      <c r="H470">
        <v>6.4035822896842253E-5</v>
      </c>
      <c r="I470">
        <v>6.4397566654076052E-5</v>
      </c>
      <c r="J470">
        <v>6.4750903324022857E-5</v>
      </c>
      <c r="K470">
        <v>6.5754626453575355E-5</v>
      </c>
      <c r="L470">
        <v>6.6757091941592399E-5</v>
      </c>
      <c r="M470">
        <f t="shared" ref="M470:Y471" si="1112">($K470*(($BL470/($K470))^((M$33-$K$33)/($BL$33-$K$33))))</f>
        <v>6.4137063218204881E-5</v>
      </c>
      <c r="N470">
        <f t="shared" si="1112"/>
        <v>6.3343265367730658E-5</v>
      </c>
      <c r="O470">
        <f t="shared" si="1112"/>
        <v>6.2559292024269995E-5</v>
      </c>
      <c r="P470">
        <f t="shared" si="1112"/>
        <v>6.1785021593971286E-5</v>
      </c>
      <c r="Q470">
        <f t="shared" si="1112"/>
        <v>6.1020333987899581E-5</v>
      </c>
      <c r="R470">
        <f t="shared" si="1112"/>
        <v>6.0265110603410951E-5</v>
      </c>
      <c r="S470">
        <f t="shared" si="1112"/>
        <v>5.9519234305757194E-5</v>
      </c>
      <c r="T470">
        <f t="shared" si="1112"/>
        <v>5.8782589409918375E-5</v>
      </c>
      <c r="U470">
        <f t="shared" si="1112"/>
        <v>5.8055061662660098E-5</v>
      </c>
      <c r="V470">
        <f t="shared" si="1112"/>
        <v>5.7336538224812884E-5</v>
      </c>
      <c r="W470">
        <f t="shared" si="1112"/>
        <v>5.6626907653770905E-5</v>
      </c>
      <c r="X470">
        <f t="shared" si="1112"/>
        <v>5.592605988620728E-5</v>
      </c>
      <c r="Y470">
        <f t="shared" si="1112"/>
        <v>5.5233886221003298E-5</v>
      </c>
      <c r="Z470">
        <f t="shared" ref="Z470:AN471" si="1113">($Y470*(($BM470/($Y470))^((Z$33-$Y$33)/($BM$33-$Y$33))))</f>
        <v>5.1500344868208235E-5</v>
      </c>
      <c r="AA470">
        <f t="shared" si="1113"/>
        <v>4.8019172703727318E-5</v>
      </c>
      <c r="AB470">
        <f t="shared" si="1113"/>
        <v>4.4773310801144044E-5</v>
      </c>
      <c r="AC470">
        <f t="shared" si="1113"/>
        <v>4.1746853334277416E-5</v>
      </c>
      <c r="AD470">
        <f t="shared" si="1113"/>
        <v>3.8924969633229301E-5</v>
      </c>
      <c r="AE470">
        <f t="shared" si="1113"/>
        <v>3.6293831509062857E-5</v>
      </c>
      <c r="AF470">
        <f t="shared" si="1113"/>
        <v>3.3840545490978262E-5</v>
      </c>
      <c r="AG470">
        <f t="shared" si="1113"/>
        <v>3.1553089643924975E-5</v>
      </c>
      <c r="AH470">
        <f t="shared" si="1113"/>
        <v>2.9420254657035225E-5</v>
      </c>
      <c r="AI470">
        <f t="shared" si="1113"/>
        <v>2.7431588914192127E-5</v>
      </c>
      <c r="AJ470">
        <f t="shared" si="1113"/>
        <v>2.5577347277559546E-5</v>
      </c>
      <c r="AK470">
        <f t="shared" si="1113"/>
        <v>2.3848443333095538E-5</v>
      </c>
      <c r="AL470">
        <f t="shared" si="1113"/>
        <v>2.2236404864036233E-5</v>
      </c>
      <c r="AM470">
        <f t="shared" si="1113"/>
        <v>2.0733332334155054E-5</v>
      </c>
      <c r="AN470">
        <f t="shared" si="1113"/>
        <v>1.9331860177351153E-5</v>
      </c>
      <c r="AO470">
        <f t="shared" ref="AO470:BH470" si="1114">AN470</f>
        <v>1.9331860177351153E-5</v>
      </c>
      <c r="AP470">
        <f t="shared" si="1114"/>
        <v>1.9331860177351153E-5</v>
      </c>
      <c r="AQ470">
        <f t="shared" si="1114"/>
        <v>1.9331860177351153E-5</v>
      </c>
      <c r="AR470">
        <f t="shared" si="1114"/>
        <v>1.9331860177351153E-5</v>
      </c>
      <c r="AS470">
        <f t="shared" si="1114"/>
        <v>1.9331860177351153E-5</v>
      </c>
      <c r="AT470">
        <f t="shared" si="1114"/>
        <v>1.9331860177351153E-5</v>
      </c>
      <c r="AU470">
        <f t="shared" si="1114"/>
        <v>1.9331860177351153E-5</v>
      </c>
      <c r="AV470">
        <f t="shared" si="1114"/>
        <v>1.9331860177351153E-5</v>
      </c>
      <c r="AW470">
        <f t="shared" si="1114"/>
        <v>1.9331860177351153E-5</v>
      </c>
      <c r="AX470">
        <f t="shared" si="1114"/>
        <v>1.9331860177351153E-5</v>
      </c>
      <c r="AY470">
        <f t="shared" si="1114"/>
        <v>1.9331860177351153E-5</v>
      </c>
      <c r="AZ470">
        <f t="shared" si="1114"/>
        <v>1.9331860177351153E-5</v>
      </c>
      <c r="BA470">
        <f t="shared" si="1114"/>
        <v>1.9331860177351153E-5</v>
      </c>
      <c r="BB470">
        <f t="shared" si="1114"/>
        <v>1.9331860177351153E-5</v>
      </c>
      <c r="BC470">
        <f t="shared" si="1114"/>
        <v>1.9331860177351153E-5</v>
      </c>
      <c r="BD470">
        <f t="shared" si="1114"/>
        <v>1.9331860177351153E-5</v>
      </c>
      <c r="BE470">
        <f t="shared" si="1114"/>
        <v>1.9331860177351153E-5</v>
      </c>
      <c r="BF470">
        <f t="shared" si="1114"/>
        <v>1.9331860177351153E-5</v>
      </c>
      <c r="BG470">
        <f t="shared" si="1114"/>
        <v>1.9331860177351153E-5</v>
      </c>
      <c r="BH470">
        <f t="shared" si="1114"/>
        <v>1.9331860177351153E-5</v>
      </c>
      <c r="BK470">
        <f t="shared" si="1106"/>
        <v>6.5754626453575355E-5</v>
      </c>
      <c r="BL470">
        <f t="shared" si="995"/>
        <v>5.5233886221003298E-5</v>
      </c>
      <c r="BM470">
        <f t="shared" si="996"/>
        <v>1.9331860177351153E-5</v>
      </c>
      <c r="BN470">
        <f t="shared" ref="BN470:BN471" si="1115">INDEX($L$7:$L$30,MATCH(BP470,$H$7:$H$30,0))</f>
        <v>0.16</v>
      </c>
      <c r="BO470">
        <f t="shared" si="1015"/>
        <v>0.65</v>
      </c>
      <c r="BP470" t="str">
        <f t="shared" si="991"/>
        <v>-LV-Total</v>
      </c>
    </row>
    <row r="471" spans="1:68" hidden="1" x14ac:dyDescent="0.25">
      <c r="A471" t="str">
        <f t="shared" si="987"/>
        <v>passenger-LV-D</v>
      </c>
      <c r="B471" s="1">
        <v>437</v>
      </c>
      <c r="C471" t="s">
        <v>51</v>
      </c>
      <c r="D471" t="s">
        <v>27</v>
      </c>
      <c r="E471" t="s">
        <v>28</v>
      </c>
      <c r="F471" t="s">
        <v>46</v>
      </c>
      <c r="G471">
        <v>6.7111932908951885E-2</v>
      </c>
      <c r="H471">
        <v>6.4686226295085775E-2</v>
      </c>
      <c r="I471">
        <v>6.2317556977893707E-2</v>
      </c>
      <c r="J471">
        <v>6.0003936598811793E-2</v>
      </c>
      <c r="K471">
        <v>5.8569616020055233E-2</v>
      </c>
      <c r="L471">
        <v>5.7137092611336773E-2</v>
      </c>
      <c r="M471">
        <f t="shared" si="1112"/>
        <v>5.7128803978476743E-2</v>
      </c>
      <c r="N471">
        <f t="shared" si="1112"/>
        <v>5.6421744448108248E-2</v>
      </c>
      <c r="O471">
        <f t="shared" si="1112"/>
        <v>5.5723435900513228E-2</v>
      </c>
      <c r="P471">
        <f t="shared" si="1112"/>
        <v>5.5033770028404656E-2</v>
      </c>
      <c r="Q471">
        <f t="shared" si="1112"/>
        <v>5.4352639864969902E-2</v>
      </c>
      <c r="R471">
        <f t="shared" si="1112"/>
        <v>5.3679939767280263E-2</v>
      </c>
      <c r="S471">
        <f t="shared" si="1112"/>
        <v>5.3015565399905755E-2</v>
      </c>
      <c r="T471">
        <f t="shared" si="1112"/>
        <v>5.2359413718732803E-2</v>
      </c>
      <c r="U471">
        <f t="shared" si="1112"/>
        <v>5.1711382954982094E-2</v>
      </c>
      <c r="V471">
        <f t="shared" si="1112"/>
        <v>5.107137259942432E-2</v>
      </c>
      <c r="W471">
        <f t="shared" si="1112"/>
        <v>5.0439283386791267E-2</v>
      </c>
      <c r="X471">
        <f t="shared" si="1112"/>
        <v>4.9815017280379785E-2</v>
      </c>
      <c r="Y471">
        <f t="shared" si="1112"/>
        <v>4.9198477456846391E-2</v>
      </c>
      <c r="Z471">
        <f t="shared" si="1113"/>
        <v>4.5872900303996267E-2</v>
      </c>
      <c r="AA471">
        <f t="shared" si="1113"/>
        <v>4.2772115949038299E-2</v>
      </c>
      <c r="AB471">
        <f t="shared" si="1113"/>
        <v>3.9880929495068398E-2</v>
      </c>
      <c r="AC471">
        <f t="shared" si="1113"/>
        <v>3.718517314611313E-2</v>
      </c>
      <c r="AD471">
        <f t="shared" si="1113"/>
        <v>3.4671636780115672E-2</v>
      </c>
      <c r="AE471">
        <f t="shared" si="1113"/>
        <v>3.2328003214849209E-2</v>
      </c>
      <c r="AF471">
        <f t="shared" si="1113"/>
        <v>3.014278784953902E-2</v>
      </c>
      <c r="AG471">
        <f t="shared" si="1113"/>
        <v>2.8105282386416484E-2</v>
      </c>
      <c r="AH471">
        <f t="shared" si="1113"/>
        <v>2.6205502356421658E-2</v>
      </c>
      <c r="AI471">
        <f t="shared" si="1113"/>
        <v>2.4434138191912366E-2</v>
      </c>
      <c r="AJ471">
        <f t="shared" si="1113"/>
        <v>2.2782509606619657E-2</v>
      </c>
      <c r="AK471">
        <f t="shared" si="1113"/>
        <v>2.1242523059295734E-2</v>
      </c>
      <c r="AL471">
        <f t="shared" si="1113"/>
        <v>1.980663209261186E-2</v>
      </c>
      <c r="AM471">
        <f t="shared" si="1113"/>
        <v>1.8467800352953385E-2</v>
      </c>
      <c r="AN471">
        <f t="shared" si="1113"/>
        <v>1.7219467109896237E-2</v>
      </c>
      <c r="AO471">
        <f t="shared" ref="AO471:BH472" si="1116">AN471</f>
        <v>1.7219467109896237E-2</v>
      </c>
      <c r="AP471">
        <f t="shared" si="1116"/>
        <v>1.7219467109896237E-2</v>
      </c>
      <c r="AQ471">
        <f t="shared" si="1116"/>
        <v>1.7219467109896237E-2</v>
      </c>
      <c r="AR471">
        <f t="shared" si="1116"/>
        <v>1.7219467109896237E-2</v>
      </c>
      <c r="AS471">
        <f t="shared" si="1116"/>
        <v>1.7219467109896237E-2</v>
      </c>
      <c r="AT471">
        <f t="shared" si="1116"/>
        <v>1.7219467109896237E-2</v>
      </c>
      <c r="AU471">
        <f t="shared" si="1116"/>
        <v>1.7219467109896237E-2</v>
      </c>
      <c r="AV471">
        <f t="shared" si="1116"/>
        <v>1.7219467109896237E-2</v>
      </c>
      <c r="AW471">
        <f t="shared" si="1116"/>
        <v>1.7219467109896237E-2</v>
      </c>
      <c r="AX471">
        <f t="shared" si="1116"/>
        <v>1.7219467109896237E-2</v>
      </c>
      <c r="AY471">
        <f t="shared" si="1116"/>
        <v>1.7219467109896237E-2</v>
      </c>
      <c r="AZ471">
        <f t="shared" si="1116"/>
        <v>1.7219467109896237E-2</v>
      </c>
      <c r="BA471">
        <f t="shared" si="1116"/>
        <v>1.7219467109896237E-2</v>
      </c>
      <c r="BB471">
        <f t="shared" si="1116"/>
        <v>1.7219467109896237E-2</v>
      </c>
      <c r="BC471">
        <f t="shared" si="1116"/>
        <v>1.7219467109896237E-2</v>
      </c>
      <c r="BD471">
        <f t="shared" si="1116"/>
        <v>1.7219467109896237E-2</v>
      </c>
      <c r="BE471">
        <f t="shared" si="1116"/>
        <v>1.7219467109896237E-2</v>
      </c>
      <c r="BF471">
        <f t="shared" si="1116"/>
        <v>1.7219467109896237E-2</v>
      </c>
      <c r="BG471">
        <f t="shared" si="1116"/>
        <v>1.7219467109896237E-2</v>
      </c>
      <c r="BH471">
        <f t="shared" si="1116"/>
        <v>1.7219467109896237E-2</v>
      </c>
      <c r="BK471">
        <f t="shared" si="1106"/>
        <v>5.8569616020055233E-2</v>
      </c>
      <c r="BL471">
        <f t="shared" si="995"/>
        <v>4.9198477456846391E-2</v>
      </c>
      <c r="BM471">
        <f t="shared" si="996"/>
        <v>1.7219467109896237E-2</v>
      </c>
      <c r="BN471">
        <f t="shared" si="1115"/>
        <v>0.16</v>
      </c>
      <c r="BO471">
        <f t="shared" si="1015"/>
        <v>0.65</v>
      </c>
      <c r="BP471" t="str">
        <f t="shared" si="991"/>
        <v>-LV-Total</v>
      </c>
    </row>
    <row r="472" spans="1:68" hidden="1" x14ac:dyDescent="0.25">
      <c r="A472" t="str">
        <f t="shared" si="987"/>
        <v>passenger-LV-FCEV</v>
      </c>
      <c r="B472" s="1">
        <v>438</v>
      </c>
      <c r="C472" t="s">
        <v>51</v>
      </c>
      <c r="D472" t="s">
        <v>27</v>
      </c>
      <c r="E472" t="s">
        <v>28</v>
      </c>
      <c r="F472" t="s">
        <v>30</v>
      </c>
      <c r="G472">
        <v>0</v>
      </c>
      <c r="H472">
        <f>IF(G472=0,0.0000001,$G472)*((INDEX($L$7:$L$29,MATCH($A472,$H$7:$H$29,0))/($G472+0.00001))^((H$33-$G$33)/($Y$33-$G$33)))</f>
        <v>1.4677992676220693E-7</v>
      </c>
      <c r="I472">
        <f>IF(H472=0,0.0000001,$G472)*((INDEX($N$7:$N$29,MATCH($A472,$H$7:$H$29,0))/($G472+0.00001))^((I$33-$G$33)/($Y$33-$G$33)))</f>
        <v>0</v>
      </c>
      <c r="J472">
        <f>IF(I472=0,0.0000001,$G472)*((INDEX($N$7:$N$29,MATCH($A472,$H$7:$H$29,0))/($G472+0.00001))^((J$33-$G$33)/($Y$33-$G$33)))</f>
        <v>2.1544346900318838E-7</v>
      </c>
      <c r="K472">
        <f>IF(J472=0,0.0000001,$G472)*((INDEX($N$7:$N$29,MATCH($A472,$H$7:$H$29,0))/($G472+0.00001))^((K$33-$G$33)/($Y$33-$G$33)))</f>
        <v>0</v>
      </c>
      <c r="L472">
        <f>IF(K472=0,0.0000001,K472)*((INDEX($L$7:$L$29,MATCH($A472,$H$7:$H$29,0))/IF(K472=0,0.0000001,K472))^((L$33-$K$33)/($Y$33-$K$33)))</f>
        <v>2.2758459260747883E-7</v>
      </c>
      <c r="M472">
        <f t="shared" ref="M472:Y472" si="1117">IF(L472=0,0.0000001,L472)*((INDEX($L$7:$L$29,MATCH($A472,$H$7:$H$29,0))/IF(L472=0,0.0000001,L472))^((M$33-$K$33)/($Y$33-$K$33)))</f>
        <v>1.048113134154686E-6</v>
      </c>
      <c r="N472">
        <f t="shared" si="1117"/>
        <v>7.4675449000926052E-6</v>
      </c>
      <c r="O472">
        <f t="shared" si="1117"/>
        <v>5.8419199520927467E-5</v>
      </c>
      <c r="P472">
        <f t="shared" si="1117"/>
        <v>3.6661844873787794E-4</v>
      </c>
      <c r="Q472">
        <f t="shared" si="1117"/>
        <v>1.5119973757896918E-3</v>
      </c>
      <c r="R472">
        <f t="shared" si="1117"/>
        <v>3.8884410446729059E-3</v>
      </c>
      <c r="S472">
        <f t="shared" si="1117"/>
        <v>6.6709779939569825E-3</v>
      </c>
      <c r="T472">
        <f t="shared" si="1117"/>
        <v>8.6538734216537495E-3</v>
      </c>
      <c r="U472">
        <f t="shared" si="1117"/>
        <v>9.5953352674962612E-3</v>
      </c>
      <c r="V472">
        <f t="shared" si="1117"/>
        <v>9.9118734207419533E-3</v>
      </c>
      <c r="W472">
        <f t="shared" si="1117"/>
        <v>9.9873626788947786E-3</v>
      </c>
      <c r="X472">
        <f t="shared" si="1117"/>
        <v>9.9990968041525092E-3</v>
      </c>
      <c r="Y472">
        <f t="shared" si="1117"/>
        <v>1.0000000000000002E-2</v>
      </c>
      <c r="Z472">
        <f>IF(Y472=0,0.0000001,$Y472)*((INDEX($M$7:$M$29,MATCH($A472,$H$7:$H$29,0))/IF(Y472=0,0.0000001,$Y472))^((Z$33-$Y$33)/($AN$33-$Y$33)))</f>
        <v>1.1132635768448036E-2</v>
      </c>
      <c r="AA472">
        <f t="shared" ref="AA472:AN472" si="1118">IF(Z472=0,0.0000001,$Y472)*((INDEX($M$7:$M$29,MATCH($A472,$H$7:$H$29,0))/IF(Z472=0,0.0000001,$Y472))^((AA$33-$Y$33)/($AN$33-$Y$33)))</f>
        <v>1.2393557915292857E-2</v>
      </c>
      <c r="AB472">
        <f t="shared" si="1118"/>
        <v>1.3797296614612152E-2</v>
      </c>
      <c r="AC472">
        <f t="shared" si="1118"/>
        <v>1.536002777997182E-2</v>
      </c>
      <c r="AD472">
        <f t="shared" si="1118"/>
        <v>1.7099759466766971E-2</v>
      </c>
      <c r="AE472">
        <f t="shared" si="1118"/>
        <v>1.9036539387158789E-2</v>
      </c>
      <c r="AF472">
        <f t="shared" si="1118"/>
        <v>2.1192685928895373E-2</v>
      </c>
      <c r="AG472">
        <f t="shared" si="1118"/>
        <v>2.3593045340150599E-2</v>
      </c>
      <c r="AH472">
        <f t="shared" si="1118"/>
        <v>2.6265278044037676E-2</v>
      </c>
      <c r="AI472">
        <f t="shared" si="1118"/>
        <v>2.9240177382128661E-2</v>
      </c>
      <c r="AJ472">
        <f t="shared" si="1118"/>
        <v>3.2552024460005068E-2</v>
      </c>
      <c r="AK472">
        <f t="shared" si="1118"/>
        <v>3.6238983183884785E-2</v>
      </c>
      <c r="AL472">
        <f t="shared" si="1118"/>
        <v>4.0343540040510245E-2</v>
      </c>
      <c r="AM472">
        <f t="shared" si="1118"/>
        <v>4.4912993688079987E-2</v>
      </c>
      <c r="AN472">
        <f t="shared" si="1118"/>
        <v>0.05</v>
      </c>
      <c r="AO472">
        <f>AN472</f>
        <v>0.05</v>
      </c>
      <c r="AP472">
        <f t="shared" si="1116"/>
        <v>0.05</v>
      </c>
      <c r="AQ472">
        <f t="shared" si="1116"/>
        <v>0.05</v>
      </c>
      <c r="AR472">
        <f t="shared" si="1116"/>
        <v>0.05</v>
      </c>
      <c r="AS472">
        <f t="shared" si="1116"/>
        <v>0.05</v>
      </c>
      <c r="AT472">
        <f t="shared" si="1116"/>
        <v>0.05</v>
      </c>
      <c r="AU472">
        <f t="shared" si="1116"/>
        <v>0.05</v>
      </c>
      <c r="AV472">
        <f t="shared" si="1116"/>
        <v>0.05</v>
      </c>
      <c r="AW472">
        <f t="shared" si="1116"/>
        <v>0.05</v>
      </c>
      <c r="AX472">
        <f t="shared" si="1116"/>
        <v>0.05</v>
      </c>
      <c r="AY472">
        <f t="shared" si="1116"/>
        <v>0.05</v>
      </c>
      <c r="AZ472">
        <f t="shared" si="1116"/>
        <v>0.05</v>
      </c>
      <c r="BA472">
        <f t="shared" si="1116"/>
        <v>0.05</v>
      </c>
      <c r="BB472">
        <f t="shared" si="1116"/>
        <v>0.05</v>
      </c>
      <c r="BC472">
        <f t="shared" si="1116"/>
        <v>0.05</v>
      </c>
      <c r="BD472">
        <f t="shared" si="1116"/>
        <v>0.05</v>
      </c>
      <c r="BE472">
        <f t="shared" si="1116"/>
        <v>0.05</v>
      </c>
      <c r="BF472">
        <f t="shared" si="1116"/>
        <v>0.05</v>
      </c>
      <c r="BG472">
        <f t="shared" si="1116"/>
        <v>0.05</v>
      </c>
      <c r="BH472">
        <f t="shared" si="1116"/>
        <v>0.05</v>
      </c>
      <c r="BK472">
        <f>G472</f>
        <v>0</v>
      </c>
      <c r="BL472">
        <f t="shared" si="995"/>
        <v>0</v>
      </c>
      <c r="BM472">
        <f t="shared" si="996"/>
        <v>0</v>
      </c>
      <c r="BN472">
        <f t="shared" si="997"/>
        <v>7.1000000000000008E-2</v>
      </c>
      <c r="BO472">
        <f t="shared" si="1015"/>
        <v>0.65</v>
      </c>
      <c r="BP472" t="str">
        <f t="shared" si="991"/>
        <v>-LV-Total</v>
      </c>
    </row>
    <row r="473" spans="1:68" hidden="1" x14ac:dyDescent="0.25">
      <c r="A473" t="str">
        <f t="shared" si="987"/>
        <v>passenger-LV-G</v>
      </c>
      <c r="B473" s="1">
        <v>439</v>
      </c>
      <c r="C473" t="s">
        <v>51</v>
      </c>
      <c r="D473" t="s">
        <v>27</v>
      </c>
      <c r="E473" t="s">
        <v>28</v>
      </c>
      <c r="F473" t="s">
        <v>47</v>
      </c>
      <c r="G473">
        <v>0.88175966588965471</v>
      </c>
      <c r="H473">
        <v>0.86063743215419386</v>
      </c>
      <c r="I473">
        <v>0.84001185992969285</v>
      </c>
      <c r="J473">
        <v>0.81986563526148981</v>
      </c>
      <c r="K473">
        <v>0.80987498038385253</v>
      </c>
      <c r="L473">
        <v>0.79989684356241053</v>
      </c>
      <c r="M473">
        <f t="shared" ref="M473:Y475" si="1119">($K473*(($BL473/($K473))^((M$33-$K$33)/($BL$33-$K$33))))</f>
        <v>0.78995206295324072</v>
      </c>
      <c r="N473">
        <f t="shared" si="1119"/>
        <v>0.78017515365796175</v>
      </c>
      <c r="O473">
        <f t="shared" si="1119"/>
        <v>0.77051924911708602</v>
      </c>
      <c r="P473">
        <f t="shared" si="1119"/>
        <v>0.76098285170491786</v>
      </c>
      <c r="Q473">
        <f t="shared" si="1119"/>
        <v>0.75156448233125339</v>
      </c>
      <c r="R473">
        <f t="shared" si="1119"/>
        <v>0.74226268021197606</v>
      </c>
      <c r="S473">
        <f t="shared" si="1119"/>
        <v>0.73307600264248818</v>
      </c>
      <c r="T473">
        <f t="shared" si="1119"/>
        <v>0.72400302477394929</v>
      </c>
      <c r="U473">
        <f t="shared" si="1119"/>
        <v>0.71504233939228268</v>
      </c>
      <c r="V473">
        <f t="shared" si="1119"/>
        <v>0.70619255669991654</v>
      </c>
      <c r="W473">
        <f t="shared" si="1119"/>
        <v>0.69745230410022807</v>
      </c>
      <c r="X473">
        <f t="shared" si="1119"/>
        <v>0.68882022598465398</v>
      </c>
      <c r="Y473">
        <f t="shared" si="1119"/>
        <v>0.68029498352243611</v>
      </c>
      <c r="Z473">
        <f t="shared" ref="Z473:AN475" si="1120">($Y473*(($BM473/($Y473))^((Z$33-$Y$33)/($BM$33-$Y$33))))</f>
        <v>0.63431036018962739</v>
      </c>
      <c r="AA473">
        <f t="shared" si="1120"/>
        <v>0.59143407314369134</v>
      </c>
      <c r="AB473">
        <f t="shared" si="1120"/>
        <v>0.55145601400987065</v>
      </c>
      <c r="AC473">
        <f t="shared" si="1120"/>
        <v>0.51418027671491873</v>
      </c>
      <c r="AD473">
        <f t="shared" si="1120"/>
        <v>0.47942419748077703</v>
      </c>
      <c r="AE473">
        <f t="shared" si="1120"/>
        <v>0.44701745970999857</v>
      </c>
      <c r="AF473">
        <f t="shared" si="1120"/>
        <v>0.4168012593765511</v>
      </c>
      <c r="AG473">
        <f t="shared" si="1120"/>
        <v>0.38862752683213209</v>
      </c>
      <c r="AH473">
        <f t="shared" si="1120"/>
        <v>0.36235820121458223</v>
      </c>
      <c r="AI473">
        <f t="shared" si="1120"/>
        <v>0.33786455390275083</v>
      </c>
      <c r="AJ473">
        <f t="shared" si="1120"/>
        <v>0.31502655770251414</v>
      </c>
      <c r="AK473">
        <f t="shared" si="1120"/>
        <v>0.29373229867274181</v>
      </c>
      <c r="AL473">
        <f t="shared" si="1120"/>
        <v>0.2738774277089599</v>
      </c>
      <c r="AM473">
        <f t="shared" si="1120"/>
        <v>0.25536464919728397</v>
      </c>
      <c r="AN473">
        <f t="shared" si="1120"/>
        <v>0.23810324423285262</v>
      </c>
      <c r="AO473">
        <f t="shared" ref="AO473:BH473" si="1121">AN473</f>
        <v>0.23810324423285262</v>
      </c>
      <c r="AP473">
        <f t="shared" si="1121"/>
        <v>0.23810324423285262</v>
      </c>
      <c r="AQ473">
        <f t="shared" si="1121"/>
        <v>0.23810324423285262</v>
      </c>
      <c r="AR473">
        <f t="shared" si="1121"/>
        <v>0.23810324423285262</v>
      </c>
      <c r="AS473">
        <f t="shared" si="1121"/>
        <v>0.23810324423285262</v>
      </c>
      <c r="AT473">
        <f t="shared" si="1121"/>
        <v>0.23810324423285262</v>
      </c>
      <c r="AU473">
        <f t="shared" si="1121"/>
        <v>0.23810324423285262</v>
      </c>
      <c r="AV473">
        <f t="shared" si="1121"/>
        <v>0.23810324423285262</v>
      </c>
      <c r="AW473">
        <f t="shared" si="1121"/>
        <v>0.23810324423285262</v>
      </c>
      <c r="AX473">
        <f t="shared" si="1121"/>
        <v>0.23810324423285262</v>
      </c>
      <c r="AY473">
        <f t="shared" si="1121"/>
        <v>0.23810324423285262</v>
      </c>
      <c r="AZ473">
        <f t="shared" si="1121"/>
        <v>0.23810324423285262</v>
      </c>
      <c r="BA473">
        <f t="shared" si="1121"/>
        <v>0.23810324423285262</v>
      </c>
      <c r="BB473">
        <f t="shared" si="1121"/>
        <v>0.23810324423285262</v>
      </c>
      <c r="BC473">
        <f t="shared" si="1121"/>
        <v>0.23810324423285262</v>
      </c>
      <c r="BD473">
        <f t="shared" si="1121"/>
        <v>0.23810324423285262</v>
      </c>
      <c r="BE473">
        <f t="shared" si="1121"/>
        <v>0.23810324423285262</v>
      </c>
      <c r="BF473">
        <f t="shared" si="1121"/>
        <v>0.23810324423285262</v>
      </c>
      <c r="BG473">
        <f t="shared" si="1121"/>
        <v>0.23810324423285262</v>
      </c>
      <c r="BH473">
        <f t="shared" si="1121"/>
        <v>0.23810324423285262</v>
      </c>
      <c r="BK473">
        <f t="shared" ref="BK473:BK478" si="1122">K473</f>
        <v>0.80987498038385253</v>
      </c>
      <c r="BL473">
        <f t="shared" si="995"/>
        <v>0.68029498352243611</v>
      </c>
      <c r="BM473">
        <f t="shared" si="996"/>
        <v>0.23810324423285262</v>
      </c>
      <c r="BN473">
        <f t="shared" ref="BN473:BN475" si="1123">INDEX($L$7:$L$30,MATCH(BP473,$H$7:$H$30,0))</f>
        <v>0.16</v>
      </c>
      <c r="BO473">
        <f t="shared" si="1015"/>
        <v>0.65</v>
      </c>
      <c r="BP473" t="str">
        <f t="shared" si="991"/>
        <v>-LV-Total</v>
      </c>
    </row>
    <row r="474" spans="1:68" hidden="1" x14ac:dyDescent="0.25">
      <c r="A474" t="str">
        <f t="shared" si="987"/>
        <v>passenger-LV-LPG</v>
      </c>
      <c r="B474" s="1">
        <v>440</v>
      </c>
      <c r="C474" t="s">
        <v>51</v>
      </c>
      <c r="D474" t="s">
        <v>27</v>
      </c>
      <c r="E474" t="s">
        <v>28</v>
      </c>
      <c r="F474" t="s">
        <v>48</v>
      </c>
      <c r="G474">
        <v>2.1385922170895591E-4</v>
      </c>
      <c r="H474">
        <v>2.1386370287648261E-4</v>
      </c>
      <c r="I474">
        <v>2.1386807867525601E-4</v>
      </c>
      <c r="J474">
        <v>2.138723527785019E-4</v>
      </c>
      <c r="K474">
        <v>2.1613352443976611E-4</v>
      </c>
      <c r="L474">
        <v>2.183918629059825E-4</v>
      </c>
      <c r="M474">
        <f t="shared" si="1119"/>
        <v>2.108166416298296E-4</v>
      </c>
      <c r="N474">
        <f t="shared" si="1119"/>
        <v>2.0820745142726893E-4</v>
      </c>
      <c r="O474">
        <f t="shared" si="1119"/>
        <v>2.0563055409049202E-4</v>
      </c>
      <c r="P474">
        <f t="shared" si="1119"/>
        <v>2.0308554994408255E-4</v>
      </c>
      <c r="Q474">
        <f t="shared" si="1119"/>
        <v>2.0057204425924115E-4</v>
      </c>
      <c r="R474">
        <f t="shared" si="1119"/>
        <v>1.9808964719256325E-4</v>
      </c>
      <c r="S474">
        <f t="shared" si="1119"/>
        <v>1.9563797372557445E-4</v>
      </c>
      <c r="T474">
        <f t="shared" si="1119"/>
        <v>1.9321664360501454E-4</v>
      </c>
      <c r="U474">
        <f t="shared" si="1119"/>
        <v>1.9082528128386023E-4</v>
      </c>
      <c r="V474">
        <f t="shared" si="1119"/>
        <v>1.8846351586307818E-4</v>
      </c>
      <c r="W474">
        <f t="shared" si="1119"/>
        <v>1.8613098103409861E-4</v>
      </c>
      <c r="X474">
        <f t="shared" si="1119"/>
        <v>1.8382731502200109E-4</v>
      </c>
      <c r="Y474">
        <f t="shared" si="1119"/>
        <v>1.8155216052940352E-4</v>
      </c>
      <c r="Z474">
        <f t="shared" si="1120"/>
        <v>1.6928011984203173E-4</v>
      </c>
      <c r="AA474">
        <f t="shared" si="1120"/>
        <v>1.5783760925880936E-4</v>
      </c>
      <c r="AB474">
        <f t="shared" si="1120"/>
        <v>1.4716855659001511E-4</v>
      </c>
      <c r="AC474">
        <f t="shared" si="1120"/>
        <v>1.3722067985250894E-4</v>
      </c>
      <c r="AD474">
        <f t="shared" si="1120"/>
        <v>1.2794523107025071E-4</v>
      </c>
      <c r="AE474">
        <f t="shared" si="1120"/>
        <v>1.1929675739265432E-4</v>
      </c>
      <c r="AF474">
        <f t="shared" si="1120"/>
        <v>1.1123287836017612E-4</v>
      </c>
      <c r="AG474">
        <f t="shared" si="1120"/>
        <v>1.0371407822566338E-4</v>
      </c>
      <c r="AH474">
        <f t="shared" si="1120"/>
        <v>9.6703512313766875E-5</v>
      </c>
      <c r="AI474">
        <f t="shared" si="1120"/>
        <v>9.0166826469512744E-5</v>
      </c>
      <c r="AJ474">
        <f t="shared" si="1120"/>
        <v>8.4071988711270572E-5</v>
      </c>
      <c r="AK474">
        <f t="shared" si="1120"/>
        <v>7.8389132263159746E-5</v>
      </c>
      <c r="AL474">
        <f t="shared" si="1120"/>
        <v>7.3090409197699643E-5</v>
      </c>
      <c r="AM474">
        <f t="shared" si="1120"/>
        <v>6.8149853971503078E-5</v>
      </c>
      <c r="AN474">
        <f t="shared" si="1120"/>
        <v>6.3543256185291227E-5</v>
      </c>
      <c r="AO474">
        <f t="shared" ref="AO474:BH474" si="1124">AN474</f>
        <v>6.3543256185291227E-5</v>
      </c>
      <c r="AP474">
        <f t="shared" si="1124"/>
        <v>6.3543256185291227E-5</v>
      </c>
      <c r="AQ474">
        <f t="shared" si="1124"/>
        <v>6.3543256185291227E-5</v>
      </c>
      <c r="AR474">
        <f t="shared" si="1124"/>
        <v>6.3543256185291227E-5</v>
      </c>
      <c r="AS474">
        <f t="shared" si="1124"/>
        <v>6.3543256185291227E-5</v>
      </c>
      <c r="AT474">
        <f t="shared" si="1124"/>
        <v>6.3543256185291227E-5</v>
      </c>
      <c r="AU474">
        <f t="shared" si="1124"/>
        <v>6.3543256185291227E-5</v>
      </c>
      <c r="AV474">
        <f t="shared" si="1124"/>
        <v>6.3543256185291227E-5</v>
      </c>
      <c r="AW474">
        <f t="shared" si="1124"/>
        <v>6.3543256185291227E-5</v>
      </c>
      <c r="AX474">
        <f t="shared" si="1124"/>
        <v>6.3543256185291227E-5</v>
      </c>
      <c r="AY474">
        <f t="shared" si="1124"/>
        <v>6.3543256185291227E-5</v>
      </c>
      <c r="AZ474">
        <f t="shared" si="1124"/>
        <v>6.3543256185291227E-5</v>
      </c>
      <c r="BA474">
        <f t="shared" si="1124"/>
        <v>6.3543256185291227E-5</v>
      </c>
      <c r="BB474">
        <f t="shared" si="1124"/>
        <v>6.3543256185291227E-5</v>
      </c>
      <c r="BC474">
        <f t="shared" si="1124"/>
        <v>6.3543256185291227E-5</v>
      </c>
      <c r="BD474">
        <f t="shared" si="1124"/>
        <v>6.3543256185291227E-5</v>
      </c>
      <c r="BE474">
        <f t="shared" si="1124"/>
        <v>6.3543256185291227E-5</v>
      </c>
      <c r="BF474">
        <f t="shared" si="1124"/>
        <v>6.3543256185291227E-5</v>
      </c>
      <c r="BG474">
        <f t="shared" si="1124"/>
        <v>6.3543256185291227E-5</v>
      </c>
      <c r="BH474">
        <f t="shared" si="1124"/>
        <v>6.3543256185291227E-5</v>
      </c>
      <c r="BK474">
        <f t="shared" si="1122"/>
        <v>2.1613352443976611E-4</v>
      </c>
      <c r="BL474">
        <f t="shared" si="995"/>
        <v>1.8155216052940352E-4</v>
      </c>
      <c r="BM474">
        <f t="shared" si="996"/>
        <v>6.3543256185291227E-5</v>
      </c>
      <c r="BN474">
        <f t="shared" si="1123"/>
        <v>0.16</v>
      </c>
      <c r="BO474">
        <f t="shared" si="1015"/>
        <v>0.65</v>
      </c>
      <c r="BP474" t="str">
        <f t="shared" si="991"/>
        <v>-LV-Total</v>
      </c>
    </row>
    <row r="475" spans="1:68" hidden="1" x14ac:dyDescent="0.25">
      <c r="A475" t="str">
        <f t="shared" si="987"/>
        <v>passenger-LV-PHEVG</v>
      </c>
      <c r="B475" s="1">
        <v>441</v>
      </c>
      <c r="C475" t="s">
        <v>51</v>
      </c>
      <c r="D475" t="s">
        <v>27</v>
      </c>
      <c r="E475" t="s">
        <v>28</v>
      </c>
      <c r="F475" t="s">
        <v>31</v>
      </c>
      <c r="G475">
        <v>1.6950292203764952E-2</v>
      </c>
      <c r="H475">
        <v>2.479948067498236E-2</v>
      </c>
      <c r="I475">
        <v>3.2464105815694651E-2</v>
      </c>
      <c r="J475">
        <v>3.9950601627865283E-2</v>
      </c>
      <c r="K475">
        <v>4.3757838481732987E-2</v>
      </c>
      <c r="L475">
        <v>4.7560304957135049E-2</v>
      </c>
      <c r="M475">
        <f t="shared" si="1119"/>
        <v>4.2681396037986402E-2</v>
      </c>
      <c r="N475">
        <f t="shared" si="1119"/>
        <v>4.2153146088110674E-2</v>
      </c>
      <c r="O475">
        <f t="shared" si="1119"/>
        <v>4.1631434068936546E-2</v>
      </c>
      <c r="P475">
        <f t="shared" si="1119"/>
        <v>4.1116179063205298E-2</v>
      </c>
      <c r="Q475">
        <f t="shared" si="1119"/>
        <v>4.0607301155137596E-2</v>
      </c>
      <c r="R475">
        <f t="shared" si="1119"/>
        <v>4.0104721418038586E-2</v>
      </c>
      <c r="S475">
        <f t="shared" si="1119"/>
        <v>3.9608361902056403E-2</v>
      </c>
      <c r="T475">
        <f t="shared" si="1119"/>
        <v>3.911814562209219E-2</v>
      </c>
      <c r="U475">
        <f t="shared" si="1119"/>
        <v>3.8633996545859764E-2</v>
      </c>
      <c r="V475">
        <f t="shared" si="1119"/>
        <v>3.8155839582093024E-2</v>
      </c>
      <c r="W475">
        <f t="shared" si="1119"/>
        <v>3.7683600568899356E-2</v>
      </c>
      <c r="X475">
        <f t="shared" si="1119"/>
        <v>3.7217206262257149E-2</v>
      </c>
      <c r="Y475">
        <f t="shared" si="1119"/>
        <v>3.6756584324655707E-2</v>
      </c>
      <c r="Z475">
        <f t="shared" si="1120"/>
        <v>3.4272018472915639E-2</v>
      </c>
      <c r="AA475">
        <f t="shared" si="1120"/>
        <v>3.1955397156421525E-2</v>
      </c>
      <c r="AB475">
        <f t="shared" si="1120"/>
        <v>2.9795368143595666E-2</v>
      </c>
      <c r="AC475">
        <f t="shared" si="1120"/>
        <v>2.7781346558354285E-2</v>
      </c>
      <c r="AD475">
        <f t="shared" si="1120"/>
        <v>2.5903463010618244E-2</v>
      </c>
      <c r="AE475">
        <f t="shared" si="1120"/>
        <v>2.4152515232948295E-2</v>
      </c>
      <c r="AF475">
        <f t="shared" si="1120"/>
        <v>2.2519922986307946E-2</v>
      </c>
      <c r="AG475">
        <f t="shared" si="1120"/>
        <v>2.0997686013976839E-2</v>
      </c>
      <c r="AH475">
        <f t="shared" si="1120"/>
        <v>1.9578344837574552E-2</v>
      </c>
      <c r="AI475">
        <f t="shared" si="1120"/>
        <v>1.8254944203081977E-2</v>
      </c>
      <c r="AJ475">
        <f t="shared" si="1120"/>
        <v>1.702099899773345E-2</v>
      </c>
      <c r="AK475">
        <f t="shared" si="1120"/>
        <v>1.58704624707607E-2</v>
      </c>
      <c r="AL475">
        <f t="shared" si="1120"/>
        <v>1.4797696602259568E-2</v>
      </c>
      <c r="AM475">
        <f t="shared" si="1120"/>
        <v>1.3797444474976833E-2</v>
      </c>
      <c r="AN475">
        <f t="shared" si="1120"/>
        <v>1.2864804513629497E-2</v>
      </c>
      <c r="AO475">
        <f t="shared" ref="AO475:BH476" si="1125">AN475</f>
        <v>1.2864804513629497E-2</v>
      </c>
      <c r="AP475">
        <f t="shared" si="1125"/>
        <v>1.2864804513629497E-2</v>
      </c>
      <c r="AQ475">
        <f t="shared" si="1125"/>
        <v>1.2864804513629497E-2</v>
      </c>
      <c r="AR475">
        <f t="shared" si="1125"/>
        <v>1.2864804513629497E-2</v>
      </c>
      <c r="AS475">
        <f t="shared" si="1125"/>
        <v>1.2864804513629497E-2</v>
      </c>
      <c r="AT475">
        <f t="shared" si="1125"/>
        <v>1.2864804513629497E-2</v>
      </c>
      <c r="AU475">
        <f t="shared" si="1125"/>
        <v>1.2864804513629497E-2</v>
      </c>
      <c r="AV475">
        <f t="shared" si="1125"/>
        <v>1.2864804513629497E-2</v>
      </c>
      <c r="AW475">
        <f t="shared" si="1125"/>
        <v>1.2864804513629497E-2</v>
      </c>
      <c r="AX475">
        <f t="shared" si="1125"/>
        <v>1.2864804513629497E-2</v>
      </c>
      <c r="AY475">
        <f t="shared" si="1125"/>
        <v>1.2864804513629497E-2</v>
      </c>
      <c r="AZ475">
        <f t="shared" si="1125"/>
        <v>1.2864804513629497E-2</v>
      </c>
      <c r="BA475">
        <f t="shared" si="1125"/>
        <v>1.2864804513629497E-2</v>
      </c>
      <c r="BB475">
        <f t="shared" si="1125"/>
        <v>1.2864804513629497E-2</v>
      </c>
      <c r="BC475">
        <f t="shared" si="1125"/>
        <v>1.2864804513629497E-2</v>
      </c>
      <c r="BD475">
        <f t="shared" si="1125"/>
        <v>1.2864804513629497E-2</v>
      </c>
      <c r="BE475">
        <f t="shared" si="1125"/>
        <v>1.2864804513629497E-2</v>
      </c>
      <c r="BF475">
        <f t="shared" si="1125"/>
        <v>1.2864804513629497E-2</v>
      </c>
      <c r="BG475">
        <f t="shared" si="1125"/>
        <v>1.2864804513629497E-2</v>
      </c>
      <c r="BH475">
        <f t="shared" si="1125"/>
        <v>1.2864804513629497E-2</v>
      </c>
      <c r="BK475">
        <f t="shared" si="1122"/>
        <v>4.3757838481732987E-2</v>
      </c>
      <c r="BL475">
        <f t="shared" si="995"/>
        <v>3.6756584324655707E-2</v>
      </c>
      <c r="BM475">
        <f t="shared" si="996"/>
        <v>1.2864804513629497E-2</v>
      </c>
      <c r="BN475">
        <f t="shared" si="1123"/>
        <v>0.16</v>
      </c>
      <c r="BO475">
        <f t="shared" si="1015"/>
        <v>0.65</v>
      </c>
      <c r="BP475" t="str">
        <f t="shared" si="991"/>
        <v>-LV-Total</v>
      </c>
    </row>
    <row r="476" spans="1:68" hidden="1" x14ac:dyDescent="0.25">
      <c r="A476" t="str">
        <f t="shared" si="987"/>
        <v>freight-HT-BEV</v>
      </c>
      <c r="B476" s="1">
        <v>442</v>
      </c>
      <c r="C476" t="s">
        <v>12</v>
      </c>
      <c r="D476" t="s">
        <v>36</v>
      </c>
      <c r="E476" t="s">
        <v>39</v>
      </c>
      <c r="F476" t="s">
        <v>29</v>
      </c>
      <c r="G476">
        <v>0</v>
      </c>
      <c r="H476">
        <f>IF(G476=0,0.0000001,$G476)*((INDEX($P$7:$P$29,MATCH($A476,$H$7:$H$29,0))/($G476+0.00001))^((H$33-$G$33)/($Y$33-$G$33)))</f>
        <v>1.4677992676220693E-7</v>
      </c>
      <c r="I476">
        <f t="shared" ref="I476:L476" si="1126">IF(H476=0,0.0000001,$G476)*((INDEX($P$7:$P$29,MATCH($A476,$H$7:$H$29,0))/($G476+0.00001))^((I$33-$G$33)/($Y$33-$G$33)))</f>
        <v>0</v>
      </c>
      <c r="J476">
        <f t="shared" si="1126"/>
        <v>3.1622776601683792E-7</v>
      </c>
      <c r="K476">
        <f t="shared" si="1126"/>
        <v>0</v>
      </c>
      <c r="L476">
        <f t="shared" si="1126"/>
        <v>6.8129206905796116E-7</v>
      </c>
      <c r="M476">
        <f>IF(L476=0,0.0000001,L476)*((INDEX($P$7:$P$29,MATCH($A476,$H$7:$H$28,0))/IF(L476=0,0.0000001,L476))^((M$33-$K$33)/($Y$33-$K$33)))</f>
        <v>2.6826957952797253E-6</v>
      </c>
      <c r="N476">
        <f t="shared" ref="N476" si="1127">IF(M476=0,0.0000001,M476)*((INDEX($P$7:$P$29,MATCH($A476,$H$7:$H$28,0))/IF(M476=0,0.0000001,M476))^((N$33-$K$33)/($Y$33-$K$33)))</f>
        <v>1.5627069765469949E-5</v>
      </c>
      <c r="O476">
        <f t="shared" ref="O476" si="1128">IF(N476=0,0.0000001,N476)*((INDEX($P$7:$P$29,MATCH($A476,$H$7:$H$28,0))/IF(N476=0,0.0000001,N476))^((O$33-$K$33)/($Y$33-$K$33)))</f>
        <v>9.8998091471072202E-5</v>
      </c>
      <c r="P476">
        <f t="shared" ref="P476" si="1129">IF(O476=0,0.0000001,O476)*((INDEX($P$7:$P$29,MATCH($A476,$H$7:$H$28,0))/IF(O476=0,0.0000001,O476))^((P$33-$K$33)/($Y$33-$K$33)))</f>
        <v>5.1460545511689752E-4</v>
      </c>
      <c r="Q476">
        <f t="shared" ref="Q476" si="1130">IF(P476=0,0.0000001,P476)*((INDEX($P$7:$P$29,MATCH($A476,$H$7:$H$28,0))/IF(P476=0,0.0000001,P476))^((Q$33-$K$33)/($Y$33-$K$33)))</f>
        <v>1.835268662210032E-3</v>
      </c>
      <c r="R476">
        <f t="shared" ref="R476" si="1131">IF(Q476=0,0.0000001,Q476)*((INDEX($P$7:$P$29,MATCH($A476,$H$7:$H$28,0))/IF(Q476=0,0.0000001,Q476))^((R$33-$K$33)/($Y$33-$K$33)))</f>
        <v>4.2840035740064827E-3</v>
      </c>
      <c r="S476">
        <f t="shared" ref="S476" si="1132">IF(R476=0,0.0000001,R476)*((INDEX($P$7:$P$29,MATCH($A476,$H$7:$H$28,0))/IF(R476=0,0.0000001,R476))^((S$33-$K$33)/($Y$33-$K$33)))</f>
        <v>6.9537865129315393E-3</v>
      </c>
      <c r="T476">
        <f t="shared" ref="T476" si="1133">IF(S476=0,0.0000001,S476)*((INDEX($P$7:$P$29,MATCH($A476,$H$7:$H$28,0))/IF(S476=0,0.0000001,S476))^((T$33-$K$33)/($Y$33-$K$33)))</f>
        <v>8.7831537125996791E-3</v>
      </c>
      <c r="U476">
        <f t="shared" ref="U476" si="1134">IF(T476=0,0.0000001,T476)*((INDEX($P$7:$P$29,MATCH($A476,$H$7:$H$28,0))/IF(T476=0,0.0000001,T476))^((U$33-$K$33)/($Y$33-$K$33)))</f>
        <v>9.6360742574569409E-3</v>
      </c>
      <c r="V476">
        <f t="shared" ref="V476" si="1135">IF(U476=0,0.0000001,U476)*((INDEX($P$7:$P$29,MATCH($A476,$H$7:$H$28,0))/IF(U476=0,0.0000001,U476))^((V$33-$K$33)/($Y$33-$K$33)))</f>
        <v>9.9208761856399395E-3</v>
      </c>
      <c r="W476">
        <f t="shared" ref="W476" si="1136">IF(V476=0,0.0000001,V476)*((INDEX($P$7:$P$29,MATCH($A476,$H$7:$H$28,0))/IF(V476=0,0.0000001,V476))^((W$33-$K$33)/($Y$33-$K$33)))</f>
        <v>9.9886580790654999E-3</v>
      </c>
      <c r="X476">
        <f t="shared" ref="X476" si="1137">IF(W476=0,0.0000001,W476)*((INDEX($P$7:$P$29,MATCH($A476,$H$7:$H$28,0))/IF(W476=0,0.0000001,W476))^((X$33-$K$33)/($Y$33-$K$33)))</f>
        <v>9.9991894358695908E-3</v>
      </c>
      <c r="Y476">
        <f t="shared" ref="Y476" si="1138">IF(X476=0,0.0000001,X476)*((INDEX($P$7:$P$29,MATCH($A476,$H$7:$H$28,0))/IF(X476=0,0.0000001,X476))^((Y$33-$K$33)/($Y$33-$K$33)))</f>
        <v>0.01</v>
      </c>
      <c r="Z476">
        <f>IF(Y476=0,0.0000001,$Y476)*((INDEX($Q$7:$Q$29,MATCH($A476,$H$7:$H$28,0))/IF(Y476=0,0.0000001,$Y476))^((Z$33-$Y$33)/($AN$33-$Y$33)))</f>
        <v>1.1978600582696362E-2</v>
      </c>
      <c r="AA476">
        <f t="shared" ref="AA476" si="1139">IF(Z476=0,0.0000001,$Y476)*((INDEX($Q$7:$Q$29,MATCH($A476,$H$7:$H$28,0))/IF(Z476=0,0.0000001,$Y476))^((AA$33-$Y$33)/($AN$33-$Y$33)))</f>
        <v>1.4348687191977363E-2</v>
      </c>
      <c r="AB476">
        <f t="shared" ref="AB476" si="1140">IF(AA476=0,0.0000001,$Y476)*((INDEX($Q$7:$Q$29,MATCH($A476,$H$7:$H$28,0))/IF(AA476=0,0.0000001,$Y476))^((AB$33-$Y$33)/($AN$33-$Y$33)))</f>
        <v>1.7187719275874789E-2</v>
      </c>
      <c r="AC476">
        <f t="shared" ref="AC476" si="1141">IF(AB476=0,0.0000001,$Y476)*((INDEX($Q$7:$Q$29,MATCH($A476,$H$7:$H$28,0))/IF(AB476=0,0.0000001,$Y476))^((AC$33-$Y$33)/($AN$33-$Y$33)))</f>
        <v>2.0588482413321525E-2</v>
      </c>
      <c r="AD476">
        <f t="shared" ref="AD476" si="1142">IF(AC476=0,0.0000001,$Y476)*((INDEX($Q$7:$Q$29,MATCH($A476,$H$7:$H$28,0))/IF(AC476=0,0.0000001,$Y476))^((AD$33-$Y$33)/($AN$33-$Y$33)))</f>
        <v>2.4662120743304705E-2</v>
      </c>
      <c r="AE476">
        <f t="shared" ref="AE476" si="1143">IF(AD476=0,0.0000001,$Y476)*((INDEX($Q$7:$Q$29,MATCH($A476,$H$7:$H$28,0))/IF(AD476=0,0.0000001,$Y476))^((AE$33-$Y$33)/($AN$33-$Y$33)))</f>
        <v>2.9541769390627772E-2</v>
      </c>
      <c r="AF476">
        <f t="shared" ref="AF476" si="1144">IF(AE476=0,0.0000001,$Y476)*((INDEX($Q$7:$Q$29,MATCH($A476,$H$7:$H$28,0))/IF(AE476=0,0.0000001,$Y476))^((AF$33-$Y$33)/($AN$33-$Y$33)))</f>
        <v>3.538690560364554E-2</v>
      </c>
      <c r="AG476">
        <f t="shared" ref="AG476" si="1145">IF(AF476=0,0.0000001,$Y476)*((INDEX($Q$7:$Q$29,MATCH($A476,$H$7:$H$28,0))/IF(AF476=0,0.0000001,$Y476))^((AG$33-$Y$33)/($AN$33-$Y$33)))</f>
        <v>4.2388560808364971E-2</v>
      </c>
      <c r="AH476">
        <f t="shared" ref="AH476" si="1146">IF(AG476=0,0.0000001,$Y476)*((INDEX($Q$7:$Q$29,MATCH($A476,$H$7:$H$28,0))/IF(AG476=0,0.0000001,$Y476))^((AH$33-$Y$33)/($AN$33-$Y$33)))</f>
        <v>5.0775563919874075E-2</v>
      </c>
      <c r="AI476">
        <f t="shared" ref="AI476" si="1147">IF(AH476=0,0.0000001,$Y476)*((INDEX($Q$7:$Q$29,MATCH($A476,$H$7:$H$28,0))/IF(AH476=0,0.0000001,$Y476))^((AI$33-$Y$33)/($AN$33-$Y$33)))</f>
        <v>6.0822019955734004E-2</v>
      </c>
      <c r="AJ476">
        <f t="shared" ref="AJ476" si="1148">IF(AI476=0,0.0000001,$Y476)*((INDEX($Q$7:$Q$29,MATCH($A476,$H$7:$H$28,0))/IF(AI476=0,0.0000001,$Y476))^((AJ$33-$Y$33)/($AN$33-$Y$33)))</f>
        <v>7.28562683682525E-2</v>
      </c>
      <c r="AK476">
        <f t="shared" ref="AK476" si="1149">IF(AJ476=0,0.0000001,$Y476)*((INDEX($Q$7:$Q$29,MATCH($A476,$H$7:$H$28,0))/IF(AJ476=0,0.0000001,$Y476))^((AK$33-$Y$33)/($AN$33-$Y$33)))</f>
        <v>8.727161387290322E-2</v>
      </c>
      <c r="AL476">
        <f t="shared" ref="AL476" si="1150">IF(AK476=0,0.0000001,$Y476)*((INDEX($Q$7:$Q$29,MATCH($A476,$H$7:$H$28,0))/IF(AK476=0,0.0000001,$Y476))^((AL$33-$Y$33)/($AN$33-$Y$33)))</f>
        <v>0.10453918047908102</v>
      </c>
      <c r="AM476">
        <f t="shared" ref="AM476" si="1151">IF(AL476=0,0.0000001,$Y476)*((INDEX($Q$7:$Q$29,MATCH($A476,$H$7:$H$28,0))/IF(AL476=0,0.0000001,$Y476))^((AM$33-$Y$33)/($AN$33-$Y$33)))</f>
        <v>0.12522330882013202</v>
      </c>
      <c r="AN476">
        <f t="shared" ref="AN476" si="1152">IF(AM476=0,0.0000001,$Y476)*((INDEX($Q$7:$Q$29,MATCH($A476,$H$7:$H$28,0))/IF(AM476=0,0.0000001,$Y476))^((AN$33-$Y$33)/($AN$33-$Y$33)))</f>
        <v>0.15</v>
      </c>
      <c r="AO476">
        <f>AN476</f>
        <v>0.15</v>
      </c>
      <c r="AP476">
        <f t="shared" si="1125"/>
        <v>0.15</v>
      </c>
      <c r="AQ476">
        <f t="shared" si="1125"/>
        <v>0.15</v>
      </c>
      <c r="AR476">
        <f t="shared" si="1125"/>
        <v>0.15</v>
      </c>
      <c r="AS476">
        <f t="shared" si="1125"/>
        <v>0.15</v>
      </c>
      <c r="AT476">
        <f t="shared" si="1125"/>
        <v>0.15</v>
      </c>
      <c r="AU476">
        <f t="shared" si="1125"/>
        <v>0.15</v>
      </c>
      <c r="AV476">
        <f t="shared" si="1125"/>
        <v>0.15</v>
      </c>
      <c r="AW476">
        <f t="shared" si="1125"/>
        <v>0.15</v>
      </c>
      <c r="AX476">
        <f t="shared" si="1125"/>
        <v>0.15</v>
      </c>
      <c r="AY476">
        <f t="shared" si="1125"/>
        <v>0.15</v>
      </c>
      <c r="AZ476">
        <f t="shared" si="1125"/>
        <v>0.15</v>
      </c>
      <c r="BA476">
        <f t="shared" si="1125"/>
        <v>0.15</v>
      </c>
      <c r="BB476">
        <f t="shared" si="1125"/>
        <v>0.15</v>
      </c>
      <c r="BC476">
        <f t="shared" si="1125"/>
        <v>0.15</v>
      </c>
      <c r="BD476">
        <f t="shared" si="1125"/>
        <v>0.15</v>
      </c>
      <c r="BE476">
        <f t="shared" si="1125"/>
        <v>0.15</v>
      </c>
      <c r="BF476">
        <f t="shared" si="1125"/>
        <v>0.15</v>
      </c>
      <c r="BG476">
        <f t="shared" si="1125"/>
        <v>0.15</v>
      </c>
      <c r="BH476">
        <f t="shared" si="1125"/>
        <v>0.15</v>
      </c>
      <c r="BK476">
        <f t="shared" si="1122"/>
        <v>0</v>
      </c>
      <c r="BL476">
        <f t="shared" si="995"/>
        <v>0</v>
      </c>
      <c r="BM476">
        <f t="shared" si="996"/>
        <v>0</v>
      </c>
      <c r="BN476">
        <f>INDEX($P$7:$P$30,MATCH(BP476,$H$7:$H$30,0))</f>
        <v>0.01</v>
      </c>
      <c r="BO476">
        <f>INDEX($Q$7:$Q$30,MATCH(BP476,$H$7:$H$30,0))</f>
        <v>0.15</v>
      </c>
      <c r="BP476" t="str">
        <f t="shared" si="991"/>
        <v>-HT-Total</v>
      </c>
    </row>
    <row r="477" spans="1:68" hidden="1" x14ac:dyDescent="0.25">
      <c r="A477" t="str">
        <f t="shared" si="987"/>
        <v>freight-HT-CNG</v>
      </c>
      <c r="B477" s="1">
        <v>443</v>
      </c>
      <c r="C477" t="s">
        <v>12</v>
      </c>
      <c r="D477" t="s">
        <v>36</v>
      </c>
      <c r="E477" t="s">
        <v>39</v>
      </c>
      <c r="F477" t="s">
        <v>45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e">
        <f t="shared" ref="M477:Y478" si="1153">($K477*(($BL477/($K477))^((M$33-$K$33)/($BL$33-$K$33))))</f>
        <v>#DIV/0!</v>
      </c>
      <c r="N477" t="e">
        <f t="shared" si="1153"/>
        <v>#DIV/0!</v>
      </c>
      <c r="O477" t="e">
        <f t="shared" si="1153"/>
        <v>#DIV/0!</v>
      </c>
      <c r="P477" t="e">
        <f t="shared" si="1153"/>
        <v>#DIV/0!</v>
      </c>
      <c r="Q477" t="e">
        <f t="shared" si="1153"/>
        <v>#DIV/0!</v>
      </c>
      <c r="R477" t="e">
        <f t="shared" si="1153"/>
        <v>#DIV/0!</v>
      </c>
      <c r="S477" t="e">
        <f t="shared" si="1153"/>
        <v>#DIV/0!</v>
      </c>
      <c r="T477" t="e">
        <f t="shared" si="1153"/>
        <v>#DIV/0!</v>
      </c>
      <c r="U477" t="e">
        <f t="shared" si="1153"/>
        <v>#DIV/0!</v>
      </c>
      <c r="V477" t="e">
        <f t="shared" si="1153"/>
        <v>#DIV/0!</v>
      </c>
      <c r="W477" t="e">
        <f t="shared" si="1153"/>
        <v>#DIV/0!</v>
      </c>
      <c r="X477" t="e">
        <f t="shared" si="1153"/>
        <v>#DIV/0!</v>
      </c>
      <c r="Y477" t="e">
        <f t="shared" si="1153"/>
        <v>#DIV/0!</v>
      </c>
      <c r="Z477" t="e">
        <f t="shared" ref="Z477:AN478" si="1154">($Y477*(($BM477/($Y477))^((Z$33-$Y$33)/($BM$33-$Y$33))))</f>
        <v>#DIV/0!</v>
      </c>
      <c r="AA477" t="e">
        <f t="shared" si="1154"/>
        <v>#DIV/0!</v>
      </c>
      <c r="AB477" t="e">
        <f t="shared" si="1154"/>
        <v>#DIV/0!</v>
      </c>
      <c r="AC477" t="e">
        <f t="shared" si="1154"/>
        <v>#DIV/0!</v>
      </c>
      <c r="AD477" t="e">
        <f t="shared" si="1154"/>
        <v>#DIV/0!</v>
      </c>
      <c r="AE477" t="e">
        <f t="shared" si="1154"/>
        <v>#DIV/0!</v>
      </c>
      <c r="AF477" t="e">
        <f t="shared" si="1154"/>
        <v>#DIV/0!</v>
      </c>
      <c r="AG477" t="e">
        <f t="shared" si="1154"/>
        <v>#DIV/0!</v>
      </c>
      <c r="AH477" t="e">
        <f t="shared" si="1154"/>
        <v>#DIV/0!</v>
      </c>
      <c r="AI477" t="e">
        <f t="shared" si="1154"/>
        <v>#DIV/0!</v>
      </c>
      <c r="AJ477" t="e">
        <f t="shared" si="1154"/>
        <v>#DIV/0!</v>
      </c>
      <c r="AK477" t="e">
        <f t="shared" si="1154"/>
        <v>#DIV/0!</v>
      </c>
      <c r="AL477" t="e">
        <f t="shared" si="1154"/>
        <v>#DIV/0!</v>
      </c>
      <c r="AM477" t="e">
        <f t="shared" si="1154"/>
        <v>#DIV/0!</v>
      </c>
      <c r="AN477" t="e">
        <f t="shared" si="1154"/>
        <v>#DIV/0!</v>
      </c>
      <c r="AO477" t="e">
        <f t="shared" ref="AO477:BH477" si="1155">AN477</f>
        <v>#DIV/0!</v>
      </c>
      <c r="AP477" t="e">
        <f t="shared" si="1155"/>
        <v>#DIV/0!</v>
      </c>
      <c r="AQ477" t="e">
        <f t="shared" si="1155"/>
        <v>#DIV/0!</v>
      </c>
      <c r="AR477" t="e">
        <f t="shared" si="1155"/>
        <v>#DIV/0!</v>
      </c>
      <c r="AS477" t="e">
        <f t="shared" si="1155"/>
        <v>#DIV/0!</v>
      </c>
      <c r="AT477" t="e">
        <f t="shared" si="1155"/>
        <v>#DIV/0!</v>
      </c>
      <c r="AU477" t="e">
        <f t="shared" si="1155"/>
        <v>#DIV/0!</v>
      </c>
      <c r="AV477" t="e">
        <f t="shared" si="1155"/>
        <v>#DIV/0!</v>
      </c>
      <c r="AW477" t="e">
        <f t="shared" si="1155"/>
        <v>#DIV/0!</v>
      </c>
      <c r="AX477" t="e">
        <f t="shared" si="1155"/>
        <v>#DIV/0!</v>
      </c>
      <c r="AY477" t="e">
        <f t="shared" si="1155"/>
        <v>#DIV/0!</v>
      </c>
      <c r="AZ477" t="e">
        <f t="shared" si="1155"/>
        <v>#DIV/0!</v>
      </c>
      <c r="BA477" t="e">
        <f t="shared" si="1155"/>
        <v>#DIV/0!</v>
      </c>
      <c r="BB477" t="e">
        <f t="shared" si="1155"/>
        <v>#DIV/0!</v>
      </c>
      <c r="BC477" t="e">
        <f t="shared" si="1155"/>
        <v>#DIV/0!</v>
      </c>
      <c r="BD477" t="e">
        <f t="shared" si="1155"/>
        <v>#DIV/0!</v>
      </c>
      <c r="BE477" t="e">
        <f t="shared" si="1155"/>
        <v>#DIV/0!</v>
      </c>
      <c r="BF477" t="e">
        <f t="shared" si="1155"/>
        <v>#DIV/0!</v>
      </c>
      <c r="BG477" t="e">
        <f t="shared" si="1155"/>
        <v>#DIV/0!</v>
      </c>
      <c r="BH477" t="e">
        <f t="shared" si="1155"/>
        <v>#DIV/0!</v>
      </c>
      <c r="BK477">
        <f t="shared" si="1122"/>
        <v>0</v>
      </c>
      <c r="BL477">
        <f t="shared" si="995"/>
        <v>0</v>
      </c>
      <c r="BM477">
        <f t="shared" si="996"/>
        <v>0</v>
      </c>
      <c r="BN477">
        <f t="shared" ref="BN477:BN512" si="1156">INDEX($P$7:$P$30,MATCH(BP477,$H$7:$H$30,0))</f>
        <v>0.01</v>
      </c>
      <c r="BO477">
        <f t="shared" ref="BO477:BO512" si="1157">INDEX($Q$7:$Q$30,MATCH(BP477,$H$7:$H$30,0))</f>
        <v>0.15</v>
      </c>
      <c r="BP477" t="str">
        <f t="shared" si="991"/>
        <v>-HT-Total</v>
      </c>
    </row>
    <row r="478" spans="1:68" hidden="1" x14ac:dyDescent="0.25">
      <c r="A478" t="str">
        <f t="shared" si="987"/>
        <v>freight-HT-D</v>
      </c>
      <c r="B478" s="1">
        <v>444</v>
      </c>
      <c r="C478" t="s">
        <v>12</v>
      </c>
      <c r="D478" t="s">
        <v>36</v>
      </c>
      <c r="E478" t="s">
        <v>39</v>
      </c>
      <c r="F478" t="s">
        <v>46</v>
      </c>
      <c r="G478">
        <v>0.90449999999999997</v>
      </c>
      <c r="H478">
        <v>0.90449999999999997</v>
      </c>
      <c r="I478">
        <v>0.90449999999999997</v>
      </c>
      <c r="J478">
        <v>0.90449999999999997</v>
      </c>
      <c r="K478">
        <v>0.90449999999999997</v>
      </c>
      <c r="L478">
        <v>0.90449999999999997</v>
      </c>
      <c r="M478">
        <f t="shared" si="1153"/>
        <v>0.90320228485964282</v>
      </c>
      <c r="N478">
        <f t="shared" si="1153"/>
        <v>0.90255412565907422</v>
      </c>
      <c r="O478">
        <f t="shared" si="1153"/>
        <v>0.90190643159279105</v>
      </c>
      <c r="P478">
        <f t="shared" si="1153"/>
        <v>0.90125920232700174</v>
      </c>
      <c r="Q478">
        <f t="shared" si="1153"/>
        <v>0.90061243752815479</v>
      </c>
      <c r="R478">
        <f t="shared" si="1153"/>
        <v>0.89996613686293769</v>
      </c>
      <c r="S478">
        <f t="shared" si="1153"/>
        <v>0.89932029999827723</v>
      </c>
      <c r="T478">
        <f t="shared" si="1153"/>
        <v>0.8986749266013393</v>
      </c>
      <c r="U478">
        <f t="shared" si="1153"/>
        <v>0.8980300163395285</v>
      </c>
      <c r="V478">
        <f t="shared" si="1153"/>
        <v>0.89738556888048815</v>
      </c>
      <c r="W478">
        <f t="shared" si="1153"/>
        <v>0.89674158389210012</v>
      </c>
      <c r="X478">
        <f t="shared" si="1153"/>
        <v>0.89609806104248468</v>
      </c>
      <c r="Y478">
        <f t="shared" si="1153"/>
        <v>0.895455</v>
      </c>
      <c r="Z478">
        <f t="shared" si="1154"/>
        <v>0.88580547620339722</v>
      </c>
      <c r="AA478">
        <f t="shared" si="1154"/>
        <v>0.87625993676056024</v>
      </c>
      <c r="AB478">
        <f t="shared" si="1154"/>
        <v>0.86681726112439694</v>
      </c>
      <c r="AC478">
        <f t="shared" si="1154"/>
        <v>0.85747634082295709</v>
      </c>
      <c r="AD478">
        <f t="shared" si="1154"/>
        <v>0.84823607932930867</v>
      </c>
      <c r="AE478">
        <f t="shared" si="1154"/>
        <v>0.83909539193281735</v>
      </c>
      <c r="AF478">
        <f t="shared" si="1154"/>
        <v>0.83005320561181251</v>
      </c>
      <c r="AG478">
        <f t="shared" si="1154"/>
        <v>0.82110845890762574</v>
      </c>
      <c r="AH478">
        <f t="shared" si="1154"/>
        <v>0.81226010179998676</v>
      </c>
      <c r="AI478">
        <f t="shared" si="1154"/>
        <v>0.80350709558376165</v>
      </c>
      <c r="AJ478">
        <f t="shared" si="1154"/>
        <v>0.79484841274701978</v>
      </c>
      <c r="AK478">
        <f t="shared" si="1154"/>
        <v>0.78628303685041501</v>
      </c>
      <c r="AL478">
        <f t="shared" si="1154"/>
        <v>0.77780996240786549</v>
      </c>
      <c r="AM478">
        <f t="shared" si="1154"/>
        <v>0.76942819476852098</v>
      </c>
      <c r="AN478">
        <f t="shared" si="1154"/>
        <v>0.76113675000000003</v>
      </c>
      <c r="AO478">
        <f t="shared" ref="AO478:BH479" si="1158">AN478</f>
        <v>0.76113675000000003</v>
      </c>
      <c r="AP478">
        <f t="shared" si="1158"/>
        <v>0.76113675000000003</v>
      </c>
      <c r="AQ478">
        <f t="shared" si="1158"/>
        <v>0.76113675000000003</v>
      </c>
      <c r="AR478">
        <f t="shared" si="1158"/>
        <v>0.76113675000000003</v>
      </c>
      <c r="AS478">
        <f t="shared" si="1158"/>
        <v>0.76113675000000003</v>
      </c>
      <c r="AT478">
        <f t="shared" si="1158"/>
        <v>0.76113675000000003</v>
      </c>
      <c r="AU478">
        <f t="shared" si="1158"/>
        <v>0.76113675000000003</v>
      </c>
      <c r="AV478">
        <f t="shared" si="1158"/>
        <v>0.76113675000000003</v>
      </c>
      <c r="AW478">
        <f t="shared" si="1158"/>
        <v>0.76113675000000003</v>
      </c>
      <c r="AX478">
        <f t="shared" si="1158"/>
        <v>0.76113675000000003</v>
      </c>
      <c r="AY478">
        <f t="shared" si="1158"/>
        <v>0.76113675000000003</v>
      </c>
      <c r="AZ478">
        <f t="shared" si="1158"/>
        <v>0.76113675000000003</v>
      </c>
      <c r="BA478">
        <f t="shared" si="1158"/>
        <v>0.76113675000000003</v>
      </c>
      <c r="BB478">
        <f t="shared" si="1158"/>
        <v>0.76113675000000003</v>
      </c>
      <c r="BC478">
        <f t="shared" si="1158"/>
        <v>0.76113675000000003</v>
      </c>
      <c r="BD478">
        <f t="shared" si="1158"/>
        <v>0.76113675000000003</v>
      </c>
      <c r="BE478">
        <f t="shared" si="1158"/>
        <v>0.76113675000000003</v>
      </c>
      <c r="BF478">
        <f t="shared" si="1158"/>
        <v>0.76113675000000003</v>
      </c>
      <c r="BG478">
        <f t="shared" si="1158"/>
        <v>0.76113675000000003</v>
      </c>
      <c r="BH478">
        <f t="shared" si="1158"/>
        <v>0.76113675000000003</v>
      </c>
      <c r="BK478">
        <f t="shared" si="1122"/>
        <v>0.90449999999999997</v>
      </c>
      <c r="BL478">
        <f t="shared" si="995"/>
        <v>0.895455</v>
      </c>
      <c r="BM478">
        <f t="shared" si="996"/>
        <v>0.76113675000000003</v>
      </c>
      <c r="BN478">
        <f t="shared" si="1156"/>
        <v>0.01</v>
      </c>
      <c r="BO478">
        <f t="shared" si="1157"/>
        <v>0.15</v>
      </c>
      <c r="BP478" t="str">
        <f t="shared" si="991"/>
        <v>-HT-Total</v>
      </c>
    </row>
    <row r="479" spans="1:68" hidden="1" x14ac:dyDescent="0.25">
      <c r="A479" t="str">
        <f t="shared" si="987"/>
        <v>freight-HT-FCEV</v>
      </c>
      <c r="B479" s="1">
        <v>445</v>
      </c>
      <c r="C479" t="s">
        <v>12</v>
      </c>
      <c r="D479" t="s">
        <v>36</v>
      </c>
      <c r="E479" t="s">
        <v>39</v>
      </c>
      <c r="F479" t="s">
        <v>30</v>
      </c>
      <c r="G479">
        <v>0</v>
      </c>
      <c r="H479">
        <f>IF(G479=0,0.0000001,$G479)*((INDEX($P$7:$P$29,MATCH($A479,$H$7:$H$29,0))/($G479+0.00001))^((H$33-$G$33)/($Y$33-$G$33)))</f>
        <v>0</v>
      </c>
      <c r="I479">
        <f t="shared" ref="I479:L479" si="1159">IF(H479=0,0.0000001,$G479)*((INDEX($P$7:$P$29,MATCH($A479,$H$7:$H$29,0))/($G479+0.00001))^((I$33-$G$33)/($Y$33-$G$33)))</f>
        <v>0</v>
      </c>
      <c r="J479">
        <f t="shared" si="1159"/>
        <v>0</v>
      </c>
      <c r="K479">
        <f t="shared" si="1159"/>
        <v>0</v>
      </c>
      <c r="L479">
        <f t="shared" si="1159"/>
        <v>0</v>
      </c>
      <c r="M479">
        <f t="shared" ref="M479:Y479" si="1160">IF(L479=0,0.0000001,L479)*((INDEX($P$7:$P$29,MATCH($A479,$H$7:$H$28,0))/IF(L479=0,0.0000001,L479))^((M$33-$K$33)/($Y$33-$K$33)))</f>
        <v>0</v>
      </c>
      <c r="N479">
        <f t="shared" si="1160"/>
        <v>0</v>
      </c>
      <c r="O479">
        <f t="shared" si="1160"/>
        <v>0</v>
      </c>
      <c r="P479">
        <f t="shared" si="1160"/>
        <v>0</v>
      </c>
      <c r="Q479">
        <f t="shared" si="1160"/>
        <v>0</v>
      </c>
      <c r="R479">
        <f t="shared" si="1160"/>
        <v>0</v>
      </c>
      <c r="S479">
        <f t="shared" si="1160"/>
        <v>0</v>
      </c>
      <c r="T479">
        <f t="shared" si="1160"/>
        <v>0</v>
      </c>
      <c r="U479">
        <f t="shared" si="1160"/>
        <v>0</v>
      </c>
      <c r="V479">
        <f t="shared" si="1160"/>
        <v>0</v>
      </c>
      <c r="W479">
        <f t="shared" si="1160"/>
        <v>0</v>
      </c>
      <c r="X479">
        <f t="shared" si="1160"/>
        <v>0</v>
      </c>
      <c r="Y479">
        <f t="shared" si="1160"/>
        <v>0</v>
      </c>
      <c r="Z479">
        <f>IF(Y479=0,0.0000001,$Y479)*((INDEX($Q$7:$Q$29,MATCH($A479,$H$7:$H$28,0))/IF(Y479=0,0.0000001,$Y479))^((Z$33-$Y$33)/($AN$33-$Y$33)))</f>
        <v>0</v>
      </c>
      <c r="AA479">
        <f t="shared" ref="AA479:AN479" si="1161">IF(Z479=0,0.0000001,$Y479)*((INDEX($Q$7:$Q$29,MATCH($A479,$H$7:$H$28,0))/IF(Z479=0,0.0000001,$Y479))^((AA$33-$Y$33)/($AN$33-$Y$33)))</f>
        <v>0</v>
      </c>
      <c r="AB479">
        <f t="shared" si="1161"/>
        <v>0</v>
      </c>
      <c r="AC479">
        <f t="shared" si="1161"/>
        <v>0</v>
      </c>
      <c r="AD479">
        <f t="shared" si="1161"/>
        <v>0</v>
      </c>
      <c r="AE479">
        <f t="shared" si="1161"/>
        <v>0</v>
      </c>
      <c r="AF479">
        <f t="shared" si="1161"/>
        <v>0</v>
      </c>
      <c r="AG479">
        <f t="shared" si="1161"/>
        <v>0</v>
      </c>
      <c r="AH479">
        <f t="shared" si="1161"/>
        <v>0</v>
      </c>
      <c r="AI479">
        <f t="shared" si="1161"/>
        <v>0</v>
      </c>
      <c r="AJ479">
        <f t="shared" si="1161"/>
        <v>0</v>
      </c>
      <c r="AK479">
        <f t="shared" si="1161"/>
        <v>0</v>
      </c>
      <c r="AL479">
        <f t="shared" si="1161"/>
        <v>0</v>
      </c>
      <c r="AM479">
        <f t="shared" si="1161"/>
        <v>0</v>
      </c>
      <c r="AN479">
        <f t="shared" si="1161"/>
        <v>0</v>
      </c>
      <c r="AO479">
        <f>AN479</f>
        <v>0</v>
      </c>
      <c r="AP479">
        <f t="shared" si="1158"/>
        <v>0</v>
      </c>
      <c r="AQ479">
        <f t="shared" si="1158"/>
        <v>0</v>
      </c>
      <c r="AR479">
        <f t="shared" si="1158"/>
        <v>0</v>
      </c>
      <c r="AS479">
        <f t="shared" si="1158"/>
        <v>0</v>
      </c>
      <c r="AT479">
        <f t="shared" si="1158"/>
        <v>0</v>
      </c>
      <c r="AU479">
        <f t="shared" si="1158"/>
        <v>0</v>
      </c>
      <c r="AV479">
        <f t="shared" si="1158"/>
        <v>0</v>
      </c>
      <c r="AW479">
        <f t="shared" si="1158"/>
        <v>0</v>
      </c>
      <c r="AX479">
        <f t="shared" si="1158"/>
        <v>0</v>
      </c>
      <c r="AY479">
        <f t="shared" si="1158"/>
        <v>0</v>
      </c>
      <c r="AZ479">
        <f t="shared" si="1158"/>
        <v>0</v>
      </c>
      <c r="BA479">
        <f t="shared" si="1158"/>
        <v>0</v>
      </c>
      <c r="BB479">
        <f t="shared" si="1158"/>
        <v>0</v>
      </c>
      <c r="BC479">
        <f t="shared" si="1158"/>
        <v>0</v>
      </c>
      <c r="BD479">
        <f t="shared" si="1158"/>
        <v>0</v>
      </c>
      <c r="BE479">
        <f t="shared" si="1158"/>
        <v>0</v>
      </c>
      <c r="BF479">
        <f t="shared" si="1158"/>
        <v>0</v>
      </c>
      <c r="BG479">
        <f t="shared" si="1158"/>
        <v>0</v>
      </c>
      <c r="BH479">
        <f t="shared" si="1158"/>
        <v>0</v>
      </c>
      <c r="BK479">
        <f>G479</f>
        <v>0</v>
      </c>
      <c r="BL479">
        <f t="shared" si="995"/>
        <v>0</v>
      </c>
      <c r="BM479">
        <f t="shared" si="996"/>
        <v>0</v>
      </c>
      <c r="BN479">
        <f t="shared" si="1156"/>
        <v>0.01</v>
      </c>
      <c r="BO479">
        <f t="shared" si="1157"/>
        <v>0.15</v>
      </c>
      <c r="BP479" t="str">
        <f t="shared" si="991"/>
        <v>-HT-Total</v>
      </c>
    </row>
    <row r="480" spans="1:68" hidden="1" x14ac:dyDescent="0.25">
      <c r="A480" t="str">
        <f t="shared" si="987"/>
        <v>freight-HT-G</v>
      </c>
      <c r="B480" s="1">
        <v>446</v>
      </c>
      <c r="C480" t="s">
        <v>12</v>
      </c>
      <c r="D480" t="s">
        <v>36</v>
      </c>
      <c r="E480" t="s">
        <v>39</v>
      </c>
      <c r="F480" t="s">
        <v>47</v>
      </c>
      <c r="G480">
        <v>9.5500000000000002E-2</v>
      </c>
      <c r="H480">
        <v>9.5500000000000002E-2</v>
      </c>
      <c r="I480">
        <v>9.5500000000000002E-2</v>
      </c>
      <c r="J480">
        <v>9.5500000000000002E-2</v>
      </c>
      <c r="K480">
        <v>9.5500000000000002E-2</v>
      </c>
      <c r="L480">
        <v>9.5500000000000002E-2</v>
      </c>
      <c r="M480">
        <f t="shared" ref="M480:Y482" si="1162">($K480*(($BL480/($K480))^((M$33-$K$33)/($BL$33-$K$33))))</f>
        <v>9.5362983089105471E-2</v>
      </c>
      <c r="N480">
        <f t="shared" si="1162"/>
        <v>9.5294548369752999E-2</v>
      </c>
      <c r="O480">
        <f t="shared" si="1162"/>
        <v>9.5226162760764566E-2</v>
      </c>
      <c r="P480">
        <f t="shared" si="1162"/>
        <v>9.5157826226897363E-2</v>
      </c>
      <c r="Q480">
        <f t="shared" si="1162"/>
        <v>9.5089538732933979E-2</v>
      </c>
      <c r="R480">
        <f t="shared" si="1162"/>
        <v>9.5021300243682202E-2</v>
      </c>
      <c r="S480">
        <f t="shared" si="1162"/>
        <v>9.4953110723975109E-2</v>
      </c>
      <c r="T480">
        <f t="shared" si="1162"/>
        <v>9.488497013867099E-2</v>
      </c>
      <c r="U480">
        <f t="shared" si="1162"/>
        <v>9.481687845265338E-2</v>
      </c>
      <c r="V480">
        <f t="shared" si="1162"/>
        <v>9.4748835630830988E-2</v>
      </c>
      <c r="W480">
        <f t="shared" si="1162"/>
        <v>9.4680841638137711E-2</v>
      </c>
      <c r="X480">
        <f t="shared" si="1162"/>
        <v>9.4612896439532662E-2</v>
      </c>
      <c r="Y480">
        <f t="shared" si="1162"/>
        <v>9.4545000000000004E-2</v>
      </c>
      <c r="Z480">
        <f t="shared" ref="Z480:AN482" si="1163">($Y480*(($BM480/($Y480))^((Z$33-$Y$33)/($BM$33-$Y$33))))</f>
        <v>9.3526172446019282E-2</v>
      </c>
      <c r="AA480">
        <f t="shared" si="1163"/>
        <v>9.2518323892353246E-2</v>
      </c>
      <c r="AB480">
        <f t="shared" si="1163"/>
        <v>9.1521336028059605E-2</v>
      </c>
      <c r="AC480">
        <f t="shared" si="1163"/>
        <v>9.0535091817128141E-2</v>
      </c>
      <c r="AD480">
        <f t="shared" si="1163"/>
        <v>8.955947548474183E-2</v>
      </c>
      <c r="AE480">
        <f t="shared" si="1163"/>
        <v>8.8594372503686084E-2</v>
      </c>
      <c r="AF480">
        <f t="shared" si="1163"/>
        <v>8.7639669580904481E-2</v>
      </c>
      <c r="AG480">
        <f t="shared" si="1163"/>
        <v>8.6695254644199304E-2</v>
      </c>
      <c r="AH480">
        <f t="shared" si="1163"/>
        <v>8.5761016829075443E-2</v>
      </c>
      <c r="AI480">
        <f t="shared" si="1163"/>
        <v>8.4836846465726076E-2</v>
      </c>
      <c r="AJ480">
        <f t="shared" si="1163"/>
        <v>8.3922635066158532E-2</v>
      </c>
      <c r="AK480">
        <f t="shared" si="1163"/>
        <v>8.3018275311458972E-2</v>
      </c>
      <c r="AL480">
        <f t="shared" si="1163"/>
        <v>8.2123661039194204E-2</v>
      </c>
      <c r="AM480">
        <f t="shared" si="1163"/>
        <v>8.1238687230949416E-2</v>
      </c>
      <c r="AN480">
        <f t="shared" si="1163"/>
        <v>8.0363249999999997E-2</v>
      </c>
      <c r="AO480">
        <f t="shared" ref="AO480:BH480" si="1164">AN480</f>
        <v>8.0363249999999997E-2</v>
      </c>
      <c r="AP480">
        <f t="shared" si="1164"/>
        <v>8.0363249999999997E-2</v>
      </c>
      <c r="AQ480">
        <f t="shared" si="1164"/>
        <v>8.0363249999999997E-2</v>
      </c>
      <c r="AR480">
        <f t="shared" si="1164"/>
        <v>8.0363249999999997E-2</v>
      </c>
      <c r="AS480">
        <f t="shared" si="1164"/>
        <v>8.0363249999999997E-2</v>
      </c>
      <c r="AT480">
        <f t="shared" si="1164"/>
        <v>8.0363249999999997E-2</v>
      </c>
      <c r="AU480">
        <f t="shared" si="1164"/>
        <v>8.0363249999999997E-2</v>
      </c>
      <c r="AV480">
        <f t="shared" si="1164"/>
        <v>8.0363249999999997E-2</v>
      </c>
      <c r="AW480">
        <f t="shared" si="1164"/>
        <v>8.0363249999999997E-2</v>
      </c>
      <c r="AX480">
        <f t="shared" si="1164"/>
        <v>8.0363249999999997E-2</v>
      </c>
      <c r="AY480">
        <f t="shared" si="1164"/>
        <v>8.0363249999999997E-2</v>
      </c>
      <c r="AZ480">
        <f t="shared" si="1164"/>
        <v>8.0363249999999997E-2</v>
      </c>
      <c r="BA480">
        <f t="shared" si="1164"/>
        <v>8.0363249999999997E-2</v>
      </c>
      <c r="BB480">
        <f t="shared" si="1164"/>
        <v>8.0363249999999997E-2</v>
      </c>
      <c r="BC480">
        <f t="shared" si="1164"/>
        <v>8.0363249999999997E-2</v>
      </c>
      <c r="BD480">
        <f t="shared" si="1164"/>
        <v>8.0363249999999997E-2</v>
      </c>
      <c r="BE480">
        <f t="shared" si="1164"/>
        <v>8.0363249999999997E-2</v>
      </c>
      <c r="BF480">
        <f t="shared" si="1164"/>
        <v>8.0363249999999997E-2</v>
      </c>
      <c r="BG480">
        <f t="shared" si="1164"/>
        <v>8.0363249999999997E-2</v>
      </c>
      <c r="BH480">
        <f t="shared" si="1164"/>
        <v>8.0363249999999997E-2</v>
      </c>
      <c r="BK480">
        <f t="shared" ref="BK480:BK485" si="1165">K480</f>
        <v>9.5500000000000002E-2</v>
      </c>
      <c r="BL480">
        <f t="shared" si="995"/>
        <v>9.4545000000000004E-2</v>
      </c>
      <c r="BM480">
        <f t="shared" si="996"/>
        <v>8.0363249999999997E-2</v>
      </c>
      <c r="BN480">
        <f t="shared" si="1156"/>
        <v>0.01</v>
      </c>
      <c r="BO480">
        <f t="shared" si="1157"/>
        <v>0.15</v>
      </c>
      <c r="BP480" t="str">
        <f t="shared" si="991"/>
        <v>-HT-Total</v>
      </c>
    </row>
    <row r="481" spans="1:68" hidden="1" x14ac:dyDescent="0.25">
      <c r="A481" t="str">
        <f t="shared" si="987"/>
        <v>freight-HT-LPG</v>
      </c>
      <c r="B481" s="1">
        <v>447</v>
      </c>
      <c r="C481" t="s">
        <v>12</v>
      </c>
      <c r="D481" t="s">
        <v>36</v>
      </c>
      <c r="E481" t="s">
        <v>39</v>
      </c>
      <c r="F481" t="s">
        <v>48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e">
        <f t="shared" si="1162"/>
        <v>#DIV/0!</v>
      </c>
      <c r="N481" t="e">
        <f t="shared" si="1162"/>
        <v>#DIV/0!</v>
      </c>
      <c r="O481" t="e">
        <f t="shared" si="1162"/>
        <v>#DIV/0!</v>
      </c>
      <c r="P481" t="e">
        <f t="shared" si="1162"/>
        <v>#DIV/0!</v>
      </c>
      <c r="Q481" t="e">
        <f t="shared" si="1162"/>
        <v>#DIV/0!</v>
      </c>
      <c r="R481" t="e">
        <f t="shared" si="1162"/>
        <v>#DIV/0!</v>
      </c>
      <c r="S481" t="e">
        <f t="shared" si="1162"/>
        <v>#DIV/0!</v>
      </c>
      <c r="T481" t="e">
        <f t="shared" si="1162"/>
        <v>#DIV/0!</v>
      </c>
      <c r="U481" t="e">
        <f t="shared" si="1162"/>
        <v>#DIV/0!</v>
      </c>
      <c r="V481" t="e">
        <f t="shared" si="1162"/>
        <v>#DIV/0!</v>
      </c>
      <c r="W481" t="e">
        <f t="shared" si="1162"/>
        <v>#DIV/0!</v>
      </c>
      <c r="X481" t="e">
        <f t="shared" si="1162"/>
        <v>#DIV/0!</v>
      </c>
      <c r="Y481" t="e">
        <f t="shared" si="1162"/>
        <v>#DIV/0!</v>
      </c>
      <c r="Z481" t="e">
        <f t="shared" si="1163"/>
        <v>#DIV/0!</v>
      </c>
      <c r="AA481" t="e">
        <f t="shared" si="1163"/>
        <v>#DIV/0!</v>
      </c>
      <c r="AB481" t="e">
        <f t="shared" si="1163"/>
        <v>#DIV/0!</v>
      </c>
      <c r="AC481" t="e">
        <f t="shared" si="1163"/>
        <v>#DIV/0!</v>
      </c>
      <c r="AD481" t="e">
        <f t="shared" si="1163"/>
        <v>#DIV/0!</v>
      </c>
      <c r="AE481" t="e">
        <f t="shared" si="1163"/>
        <v>#DIV/0!</v>
      </c>
      <c r="AF481" t="e">
        <f t="shared" si="1163"/>
        <v>#DIV/0!</v>
      </c>
      <c r="AG481" t="e">
        <f t="shared" si="1163"/>
        <v>#DIV/0!</v>
      </c>
      <c r="AH481" t="e">
        <f t="shared" si="1163"/>
        <v>#DIV/0!</v>
      </c>
      <c r="AI481" t="e">
        <f t="shared" si="1163"/>
        <v>#DIV/0!</v>
      </c>
      <c r="AJ481" t="e">
        <f t="shared" si="1163"/>
        <v>#DIV/0!</v>
      </c>
      <c r="AK481" t="e">
        <f t="shared" si="1163"/>
        <v>#DIV/0!</v>
      </c>
      <c r="AL481" t="e">
        <f t="shared" si="1163"/>
        <v>#DIV/0!</v>
      </c>
      <c r="AM481" t="e">
        <f t="shared" si="1163"/>
        <v>#DIV/0!</v>
      </c>
      <c r="AN481" t="e">
        <f t="shared" si="1163"/>
        <v>#DIV/0!</v>
      </c>
      <c r="AO481" t="e">
        <f t="shared" ref="AO481:BH481" si="1166">AN481</f>
        <v>#DIV/0!</v>
      </c>
      <c r="AP481" t="e">
        <f t="shared" si="1166"/>
        <v>#DIV/0!</v>
      </c>
      <c r="AQ481" t="e">
        <f t="shared" si="1166"/>
        <v>#DIV/0!</v>
      </c>
      <c r="AR481" t="e">
        <f t="shared" si="1166"/>
        <v>#DIV/0!</v>
      </c>
      <c r="AS481" t="e">
        <f t="shared" si="1166"/>
        <v>#DIV/0!</v>
      </c>
      <c r="AT481" t="e">
        <f t="shared" si="1166"/>
        <v>#DIV/0!</v>
      </c>
      <c r="AU481" t="e">
        <f t="shared" si="1166"/>
        <v>#DIV/0!</v>
      </c>
      <c r="AV481" t="e">
        <f t="shared" si="1166"/>
        <v>#DIV/0!</v>
      </c>
      <c r="AW481" t="e">
        <f t="shared" si="1166"/>
        <v>#DIV/0!</v>
      </c>
      <c r="AX481" t="e">
        <f t="shared" si="1166"/>
        <v>#DIV/0!</v>
      </c>
      <c r="AY481" t="e">
        <f t="shared" si="1166"/>
        <v>#DIV/0!</v>
      </c>
      <c r="AZ481" t="e">
        <f t="shared" si="1166"/>
        <v>#DIV/0!</v>
      </c>
      <c r="BA481" t="e">
        <f t="shared" si="1166"/>
        <v>#DIV/0!</v>
      </c>
      <c r="BB481" t="e">
        <f t="shared" si="1166"/>
        <v>#DIV/0!</v>
      </c>
      <c r="BC481" t="e">
        <f t="shared" si="1166"/>
        <v>#DIV/0!</v>
      </c>
      <c r="BD481" t="e">
        <f t="shared" si="1166"/>
        <v>#DIV/0!</v>
      </c>
      <c r="BE481" t="e">
        <f t="shared" si="1166"/>
        <v>#DIV/0!</v>
      </c>
      <c r="BF481" t="e">
        <f t="shared" si="1166"/>
        <v>#DIV/0!</v>
      </c>
      <c r="BG481" t="e">
        <f t="shared" si="1166"/>
        <v>#DIV/0!</v>
      </c>
      <c r="BH481" t="e">
        <f t="shared" si="1166"/>
        <v>#DIV/0!</v>
      </c>
      <c r="BK481">
        <f t="shared" si="1165"/>
        <v>0</v>
      </c>
      <c r="BL481">
        <f t="shared" si="995"/>
        <v>0</v>
      </c>
      <c r="BM481">
        <f t="shared" si="996"/>
        <v>0</v>
      </c>
      <c r="BN481">
        <f t="shared" si="1156"/>
        <v>0.01</v>
      </c>
      <c r="BO481">
        <f t="shared" si="1157"/>
        <v>0.15</v>
      </c>
      <c r="BP481" t="str">
        <f t="shared" si="991"/>
        <v>-HT-Total</v>
      </c>
    </row>
    <row r="482" spans="1:68" hidden="1" x14ac:dyDescent="0.25">
      <c r="A482" t="str">
        <f t="shared" ref="A482:A545" si="1167">D482&amp;"-"&amp;E482&amp;"-"&amp;F482</f>
        <v>freight-HT-PHEVD</v>
      </c>
      <c r="B482" s="1">
        <v>448</v>
      </c>
      <c r="C482" t="s">
        <v>12</v>
      </c>
      <c r="D482" t="s">
        <v>36</v>
      </c>
      <c r="E482" t="s">
        <v>39</v>
      </c>
      <c r="F482" t="s">
        <v>37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e">
        <f t="shared" si="1162"/>
        <v>#DIV/0!</v>
      </c>
      <c r="N482" t="e">
        <f t="shared" si="1162"/>
        <v>#DIV/0!</v>
      </c>
      <c r="O482" t="e">
        <f t="shared" si="1162"/>
        <v>#DIV/0!</v>
      </c>
      <c r="P482" t="e">
        <f t="shared" si="1162"/>
        <v>#DIV/0!</v>
      </c>
      <c r="Q482" t="e">
        <f t="shared" si="1162"/>
        <v>#DIV/0!</v>
      </c>
      <c r="R482" t="e">
        <f t="shared" si="1162"/>
        <v>#DIV/0!</v>
      </c>
      <c r="S482" t="e">
        <f t="shared" si="1162"/>
        <v>#DIV/0!</v>
      </c>
      <c r="T482" t="e">
        <f t="shared" si="1162"/>
        <v>#DIV/0!</v>
      </c>
      <c r="U482" t="e">
        <f t="shared" si="1162"/>
        <v>#DIV/0!</v>
      </c>
      <c r="V482" t="e">
        <f t="shared" si="1162"/>
        <v>#DIV/0!</v>
      </c>
      <c r="W482" t="e">
        <f t="shared" si="1162"/>
        <v>#DIV/0!</v>
      </c>
      <c r="X482" t="e">
        <f t="shared" si="1162"/>
        <v>#DIV/0!</v>
      </c>
      <c r="Y482" t="e">
        <f t="shared" si="1162"/>
        <v>#DIV/0!</v>
      </c>
      <c r="Z482" t="e">
        <f t="shared" si="1163"/>
        <v>#DIV/0!</v>
      </c>
      <c r="AA482" t="e">
        <f t="shared" si="1163"/>
        <v>#DIV/0!</v>
      </c>
      <c r="AB482" t="e">
        <f t="shared" si="1163"/>
        <v>#DIV/0!</v>
      </c>
      <c r="AC482" t="e">
        <f t="shared" si="1163"/>
        <v>#DIV/0!</v>
      </c>
      <c r="AD482" t="e">
        <f t="shared" si="1163"/>
        <v>#DIV/0!</v>
      </c>
      <c r="AE482" t="e">
        <f t="shared" si="1163"/>
        <v>#DIV/0!</v>
      </c>
      <c r="AF482" t="e">
        <f t="shared" si="1163"/>
        <v>#DIV/0!</v>
      </c>
      <c r="AG482" t="e">
        <f t="shared" si="1163"/>
        <v>#DIV/0!</v>
      </c>
      <c r="AH482" t="e">
        <f t="shared" si="1163"/>
        <v>#DIV/0!</v>
      </c>
      <c r="AI482" t="e">
        <f t="shared" si="1163"/>
        <v>#DIV/0!</v>
      </c>
      <c r="AJ482" t="e">
        <f t="shared" si="1163"/>
        <v>#DIV/0!</v>
      </c>
      <c r="AK482" t="e">
        <f t="shared" si="1163"/>
        <v>#DIV/0!</v>
      </c>
      <c r="AL482" t="e">
        <f t="shared" si="1163"/>
        <v>#DIV/0!</v>
      </c>
      <c r="AM482" t="e">
        <f t="shared" si="1163"/>
        <v>#DIV/0!</v>
      </c>
      <c r="AN482" t="e">
        <f t="shared" si="1163"/>
        <v>#DIV/0!</v>
      </c>
      <c r="AO482" t="e">
        <f t="shared" ref="AO482:BH483" si="1168">AN482</f>
        <v>#DIV/0!</v>
      </c>
      <c r="AP482" t="e">
        <f t="shared" si="1168"/>
        <v>#DIV/0!</v>
      </c>
      <c r="AQ482" t="e">
        <f t="shared" si="1168"/>
        <v>#DIV/0!</v>
      </c>
      <c r="AR482" t="e">
        <f t="shared" si="1168"/>
        <v>#DIV/0!</v>
      </c>
      <c r="AS482" t="e">
        <f t="shared" si="1168"/>
        <v>#DIV/0!</v>
      </c>
      <c r="AT482" t="e">
        <f t="shared" si="1168"/>
        <v>#DIV/0!</v>
      </c>
      <c r="AU482" t="e">
        <f t="shared" si="1168"/>
        <v>#DIV/0!</v>
      </c>
      <c r="AV482" t="e">
        <f t="shared" si="1168"/>
        <v>#DIV/0!</v>
      </c>
      <c r="AW482" t="e">
        <f t="shared" si="1168"/>
        <v>#DIV/0!</v>
      </c>
      <c r="AX482" t="e">
        <f t="shared" si="1168"/>
        <v>#DIV/0!</v>
      </c>
      <c r="AY482" t="e">
        <f t="shared" si="1168"/>
        <v>#DIV/0!</v>
      </c>
      <c r="AZ482" t="e">
        <f t="shared" si="1168"/>
        <v>#DIV/0!</v>
      </c>
      <c r="BA482" t="e">
        <f t="shared" si="1168"/>
        <v>#DIV/0!</v>
      </c>
      <c r="BB482" t="e">
        <f t="shared" si="1168"/>
        <v>#DIV/0!</v>
      </c>
      <c r="BC482" t="e">
        <f t="shared" si="1168"/>
        <v>#DIV/0!</v>
      </c>
      <c r="BD482" t="e">
        <f t="shared" si="1168"/>
        <v>#DIV/0!</v>
      </c>
      <c r="BE482" t="e">
        <f t="shared" si="1168"/>
        <v>#DIV/0!</v>
      </c>
      <c r="BF482" t="e">
        <f t="shared" si="1168"/>
        <v>#DIV/0!</v>
      </c>
      <c r="BG482" t="e">
        <f t="shared" si="1168"/>
        <v>#DIV/0!</v>
      </c>
      <c r="BH482" t="e">
        <f t="shared" si="1168"/>
        <v>#DIV/0!</v>
      </c>
      <c r="BK482">
        <f t="shared" si="1165"/>
        <v>0</v>
      </c>
      <c r="BL482">
        <f t="shared" si="995"/>
        <v>0</v>
      </c>
      <c r="BM482">
        <f t="shared" si="996"/>
        <v>0</v>
      </c>
      <c r="BN482">
        <f t="shared" si="1156"/>
        <v>0.01</v>
      </c>
      <c r="BO482">
        <f t="shared" si="1157"/>
        <v>0.15</v>
      </c>
      <c r="BP482" t="str">
        <f t="shared" ref="BP482:BP545" si="1169">"-"&amp;E482&amp;"-"&amp;"Total"</f>
        <v>-HT-Total</v>
      </c>
    </row>
    <row r="483" spans="1:68" hidden="1" x14ac:dyDescent="0.25">
      <c r="A483" t="str">
        <f t="shared" si="1167"/>
        <v>freight-LT-BEV</v>
      </c>
      <c r="B483" s="1">
        <v>449</v>
      </c>
      <c r="C483" t="s">
        <v>12</v>
      </c>
      <c r="D483" t="s">
        <v>36</v>
      </c>
      <c r="E483" t="s">
        <v>33</v>
      </c>
      <c r="F483" t="s">
        <v>29</v>
      </c>
      <c r="G483">
        <v>0</v>
      </c>
      <c r="H483">
        <f>IF(G483=0,0.0000001,$G483)*((INDEX($P$7:$P$29,MATCH($A483,$H$7:$H$29,0))/($G483+0.00001))^((H$33-$G$33)/($Y$33-$G$33)))</f>
        <v>1.5012378805972263E-7</v>
      </c>
      <c r="I483">
        <f t="shared" ref="I483:L483" si="1170">IF(H483=0,0.0000001,$G483)*((INDEX($P$7:$P$29,MATCH($A483,$H$7:$H$29,0))/($G483+0.00001))^((I$33-$G$33)/($Y$33-$G$33)))</f>
        <v>0</v>
      </c>
      <c r="J483">
        <f t="shared" si="1170"/>
        <v>3.3833625914958208E-7</v>
      </c>
      <c r="K483">
        <f t="shared" si="1170"/>
        <v>0</v>
      </c>
      <c r="L483">
        <f t="shared" si="1170"/>
        <v>7.6251356120719439E-7</v>
      </c>
      <c r="M483">
        <f>IF(L483=0,0.0000001,L483)*((INDEX($P$7:$P$29,MATCH($A483,$H$7:$H$28,0))/IF(L483=0,0.0000001,L483))^((M$33-$K$33)/($Y$33-$K$33)))</f>
        <v>3.130789098855487E-6</v>
      </c>
      <c r="N483">
        <f t="shared" ref="N483:Y483" si="1171">IF(M483=0,0.0000001,M483)*((INDEX($P$7:$P$29,MATCH($A483,$H$7:$H$28,0))/IF(M483=0,0.0000001,M483))^((N$33-$K$33)/($Y$33-$K$33)))</f>
        <v>1.9245047174196772E-5</v>
      </c>
      <c r="O483">
        <f t="shared" si="1171"/>
        <v>1.2898512567451357E-4</v>
      </c>
      <c r="P483">
        <f t="shared" si="1171"/>
        <v>7.050771512045836E-4</v>
      </c>
      <c r="Q483">
        <f t="shared" si="1171"/>
        <v>2.6140698715084489E-3</v>
      </c>
      <c r="R483">
        <f t="shared" si="1171"/>
        <v>6.261872569178227E-3</v>
      </c>
      <c r="S483">
        <f t="shared" si="1171"/>
        <v>1.0315655166623267E-2</v>
      </c>
      <c r="T483">
        <f t="shared" si="1171"/>
        <v>1.3122658140187154E-2</v>
      </c>
      <c r="U483">
        <f t="shared" si="1171"/>
        <v>1.4437765689205817E-2</v>
      </c>
      <c r="V483">
        <f t="shared" si="1171"/>
        <v>1.4877706502294474E-2</v>
      </c>
      <c r="W483">
        <f t="shared" si="1171"/>
        <v>1.4982468146761064E-2</v>
      </c>
      <c r="X483">
        <f t="shared" si="1171"/>
        <v>1.4998747044707208E-2</v>
      </c>
      <c r="Y483">
        <f t="shared" si="1171"/>
        <v>1.4999999999999999E-2</v>
      </c>
      <c r="Z483">
        <f>IF(Y483=0,0.0000001,$Y483)*((INDEX($Q$7:$Q$29,MATCH($A483,$H$7:$H$28,0))/IF(Y483=0,0.0000001,$Y483))^((Z$33-$Y$33)/($AN$33-$Y$33)))</f>
        <v>1.7827365757260412E-2</v>
      </c>
      <c r="AA483">
        <f t="shared" ref="AA483:AN483" si="1172">IF(Z483=0,0.0000001,$Y483)*((INDEX($Q$7:$Q$29,MATCH($A483,$H$7:$H$28,0))/IF(Z483=0,0.0000001,$Y483))^((AA$33-$Y$33)/($AN$33-$Y$33)))</f>
        <v>2.1187664656209412E-2</v>
      </c>
      <c r="AB483">
        <f t="shared" si="1172"/>
        <v>2.5181349824561629E-2</v>
      </c>
      <c r="AC483">
        <f t="shared" si="1172"/>
        <v>2.992780890559903E-2</v>
      </c>
      <c r="AD483">
        <f t="shared" si="1172"/>
        <v>3.5568933044900629E-2</v>
      </c>
      <c r="AE483">
        <f t="shared" si="1172"/>
        <v>4.2273358599129993E-2</v>
      </c>
      <c r="AF483">
        <f t="shared" si="1172"/>
        <v>5.0241508368967999E-2</v>
      </c>
      <c r="AG483">
        <f t="shared" si="1172"/>
        <v>5.9711583059336847E-2</v>
      </c>
      <c r="AH483">
        <f t="shared" si="1172"/>
        <v>7.0966682076255505E-2</v>
      </c>
      <c r="AI483">
        <f t="shared" si="1172"/>
        <v>8.4343266530174918E-2</v>
      </c>
      <c r="AJ483">
        <f t="shared" si="1172"/>
        <v>0.10024121743970191</v>
      </c>
      <c r="AK483">
        <f t="shared" si="1172"/>
        <v>0.11913578981670919</v>
      </c>
      <c r="AL483">
        <f t="shared" si="1172"/>
        <v>0.14159181998950496</v>
      </c>
      <c r="AM483">
        <f t="shared" si="1172"/>
        <v>0.1682806108792721</v>
      </c>
      <c r="AN483">
        <f t="shared" si="1172"/>
        <v>0.2</v>
      </c>
      <c r="AO483">
        <f>AN483</f>
        <v>0.2</v>
      </c>
      <c r="AP483">
        <f t="shared" si="1168"/>
        <v>0.2</v>
      </c>
      <c r="AQ483">
        <f t="shared" si="1168"/>
        <v>0.2</v>
      </c>
      <c r="AR483">
        <f t="shared" si="1168"/>
        <v>0.2</v>
      </c>
      <c r="AS483">
        <f t="shared" si="1168"/>
        <v>0.2</v>
      </c>
      <c r="AT483">
        <f t="shared" si="1168"/>
        <v>0.2</v>
      </c>
      <c r="AU483">
        <f t="shared" si="1168"/>
        <v>0.2</v>
      </c>
      <c r="AV483">
        <f t="shared" si="1168"/>
        <v>0.2</v>
      </c>
      <c r="AW483">
        <f t="shared" si="1168"/>
        <v>0.2</v>
      </c>
      <c r="AX483">
        <f t="shared" si="1168"/>
        <v>0.2</v>
      </c>
      <c r="AY483">
        <f t="shared" si="1168"/>
        <v>0.2</v>
      </c>
      <c r="AZ483">
        <f t="shared" si="1168"/>
        <v>0.2</v>
      </c>
      <c r="BA483">
        <f t="shared" si="1168"/>
        <v>0.2</v>
      </c>
      <c r="BB483">
        <f t="shared" si="1168"/>
        <v>0.2</v>
      </c>
      <c r="BC483">
        <f t="shared" si="1168"/>
        <v>0.2</v>
      </c>
      <c r="BD483">
        <f t="shared" si="1168"/>
        <v>0.2</v>
      </c>
      <c r="BE483">
        <f t="shared" si="1168"/>
        <v>0.2</v>
      </c>
      <c r="BF483">
        <f t="shared" si="1168"/>
        <v>0.2</v>
      </c>
      <c r="BG483">
        <f t="shared" si="1168"/>
        <v>0.2</v>
      </c>
      <c r="BH483">
        <f t="shared" si="1168"/>
        <v>0.2</v>
      </c>
      <c r="BK483">
        <f t="shared" si="1165"/>
        <v>0</v>
      </c>
      <c r="BL483">
        <f t="shared" ref="BL483:BL546" si="1173">(1-BN483)*BK483</f>
        <v>0</v>
      </c>
      <c r="BM483">
        <f t="shared" ref="BM483:BM546" si="1174">(1-BO483)*BL483</f>
        <v>0</v>
      </c>
      <c r="BN483">
        <f t="shared" si="1156"/>
        <v>0.02</v>
      </c>
      <c r="BO483">
        <f t="shared" si="1157"/>
        <v>0.3</v>
      </c>
      <c r="BP483" t="str">
        <f t="shared" si="1169"/>
        <v>-LT-Total</v>
      </c>
    </row>
    <row r="484" spans="1:68" hidden="1" x14ac:dyDescent="0.25">
      <c r="A484" t="str">
        <f t="shared" si="1167"/>
        <v>freight-LT-CNG</v>
      </c>
      <c r="B484" s="1">
        <v>450</v>
      </c>
      <c r="C484" t="s">
        <v>12</v>
      </c>
      <c r="D484" t="s">
        <v>36</v>
      </c>
      <c r="E484" t="s">
        <v>33</v>
      </c>
      <c r="F484" t="s">
        <v>45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e">
        <f t="shared" ref="M484:Y485" si="1175">($K484*(($BL484/($K484))^((M$33-$K$33)/($BL$33-$K$33))))</f>
        <v>#DIV/0!</v>
      </c>
      <c r="N484" t="e">
        <f t="shared" si="1175"/>
        <v>#DIV/0!</v>
      </c>
      <c r="O484" t="e">
        <f t="shared" si="1175"/>
        <v>#DIV/0!</v>
      </c>
      <c r="P484" t="e">
        <f t="shared" si="1175"/>
        <v>#DIV/0!</v>
      </c>
      <c r="Q484" t="e">
        <f t="shared" si="1175"/>
        <v>#DIV/0!</v>
      </c>
      <c r="R484" t="e">
        <f t="shared" si="1175"/>
        <v>#DIV/0!</v>
      </c>
      <c r="S484" t="e">
        <f t="shared" si="1175"/>
        <v>#DIV/0!</v>
      </c>
      <c r="T484" t="e">
        <f t="shared" si="1175"/>
        <v>#DIV/0!</v>
      </c>
      <c r="U484" t="e">
        <f t="shared" si="1175"/>
        <v>#DIV/0!</v>
      </c>
      <c r="V484" t="e">
        <f t="shared" si="1175"/>
        <v>#DIV/0!</v>
      </c>
      <c r="W484" t="e">
        <f t="shared" si="1175"/>
        <v>#DIV/0!</v>
      </c>
      <c r="X484" t="e">
        <f t="shared" si="1175"/>
        <v>#DIV/0!</v>
      </c>
      <c r="Y484" t="e">
        <f t="shared" si="1175"/>
        <v>#DIV/0!</v>
      </c>
      <c r="Z484" t="e">
        <f t="shared" ref="Z484:AN485" si="1176">($Y484*(($BM484/($Y484))^((Z$33-$Y$33)/($BM$33-$Y$33))))</f>
        <v>#DIV/0!</v>
      </c>
      <c r="AA484" t="e">
        <f t="shared" si="1176"/>
        <v>#DIV/0!</v>
      </c>
      <c r="AB484" t="e">
        <f t="shared" si="1176"/>
        <v>#DIV/0!</v>
      </c>
      <c r="AC484" t="e">
        <f t="shared" si="1176"/>
        <v>#DIV/0!</v>
      </c>
      <c r="AD484" t="e">
        <f t="shared" si="1176"/>
        <v>#DIV/0!</v>
      </c>
      <c r="AE484" t="e">
        <f t="shared" si="1176"/>
        <v>#DIV/0!</v>
      </c>
      <c r="AF484" t="e">
        <f t="shared" si="1176"/>
        <v>#DIV/0!</v>
      </c>
      <c r="AG484" t="e">
        <f t="shared" si="1176"/>
        <v>#DIV/0!</v>
      </c>
      <c r="AH484" t="e">
        <f t="shared" si="1176"/>
        <v>#DIV/0!</v>
      </c>
      <c r="AI484" t="e">
        <f t="shared" si="1176"/>
        <v>#DIV/0!</v>
      </c>
      <c r="AJ484" t="e">
        <f t="shared" si="1176"/>
        <v>#DIV/0!</v>
      </c>
      <c r="AK484" t="e">
        <f t="shared" si="1176"/>
        <v>#DIV/0!</v>
      </c>
      <c r="AL484" t="e">
        <f t="shared" si="1176"/>
        <v>#DIV/0!</v>
      </c>
      <c r="AM484" t="e">
        <f t="shared" si="1176"/>
        <v>#DIV/0!</v>
      </c>
      <c r="AN484" t="e">
        <f t="shared" si="1176"/>
        <v>#DIV/0!</v>
      </c>
      <c r="AO484" t="e">
        <f t="shared" ref="AO484:BH484" si="1177">AN484</f>
        <v>#DIV/0!</v>
      </c>
      <c r="AP484" t="e">
        <f t="shared" si="1177"/>
        <v>#DIV/0!</v>
      </c>
      <c r="AQ484" t="e">
        <f t="shared" si="1177"/>
        <v>#DIV/0!</v>
      </c>
      <c r="AR484" t="e">
        <f t="shared" si="1177"/>
        <v>#DIV/0!</v>
      </c>
      <c r="AS484" t="e">
        <f t="shared" si="1177"/>
        <v>#DIV/0!</v>
      </c>
      <c r="AT484" t="e">
        <f t="shared" si="1177"/>
        <v>#DIV/0!</v>
      </c>
      <c r="AU484" t="e">
        <f t="shared" si="1177"/>
        <v>#DIV/0!</v>
      </c>
      <c r="AV484" t="e">
        <f t="shared" si="1177"/>
        <v>#DIV/0!</v>
      </c>
      <c r="AW484" t="e">
        <f t="shared" si="1177"/>
        <v>#DIV/0!</v>
      </c>
      <c r="AX484" t="e">
        <f t="shared" si="1177"/>
        <v>#DIV/0!</v>
      </c>
      <c r="AY484" t="e">
        <f t="shared" si="1177"/>
        <v>#DIV/0!</v>
      </c>
      <c r="AZ484" t="e">
        <f t="shared" si="1177"/>
        <v>#DIV/0!</v>
      </c>
      <c r="BA484" t="e">
        <f t="shared" si="1177"/>
        <v>#DIV/0!</v>
      </c>
      <c r="BB484" t="e">
        <f t="shared" si="1177"/>
        <v>#DIV/0!</v>
      </c>
      <c r="BC484" t="e">
        <f t="shared" si="1177"/>
        <v>#DIV/0!</v>
      </c>
      <c r="BD484" t="e">
        <f t="shared" si="1177"/>
        <v>#DIV/0!</v>
      </c>
      <c r="BE484" t="e">
        <f t="shared" si="1177"/>
        <v>#DIV/0!</v>
      </c>
      <c r="BF484" t="e">
        <f t="shared" si="1177"/>
        <v>#DIV/0!</v>
      </c>
      <c r="BG484" t="e">
        <f t="shared" si="1177"/>
        <v>#DIV/0!</v>
      </c>
      <c r="BH484" t="e">
        <f t="shared" si="1177"/>
        <v>#DIV/0!</v>
      </c>
      <c r="BK484">
        <f t="shared" si="1165"/>
        <v>0</v>
      </c>
      <c r="BL484">
        <f t="shared" si="1173"/>
        <v>0</v>
      </c>
      <c r="BM484">
        <f t="shared" si="1174"/>
        <v>0</v>
      </c>
      <c r="BN484">
        <f t="shared" si="1156"/>
        <v>0.02</v>
      </c>
      <c r="BO484">
        <f t="shared" si="1157"/>
        <v>0.3</v>
      </c>
      <c r="BP484" t="str">
        <f t="shared" si="1169"/>
        <v>-LT-Total</v>
      </c>
    </row>
    <row r="485" spans="1:68" hidden="1" x14ac:dyDescent="0.25">
      <c r="A485" t="str">
        <f t="shared" si="1167"/>
        <v>freight-LT-D</v>
      </c>
      <c r="B485" s="1">
        <v>451</v>
      </c>
      <c r="C485" t="s">
        <v>12</v>
      </c>
      <c r="D485" t="s">
        <v>36</v>
      </c>
      <c r="E485" t="s">
        <v>33</v>
      </c>
      <c r="F485" t="s">
        <v>46</v>
      </c>
      <c r="G485">
        <v>5.6119226967120142E-2</v>
      </c>
      <c r="H485">
        <v>5.5928837788858259E-2</v>
      </c>
      <c r="I485">
        <v>5.5738446836015337E-2</v>
      </c>
      <c r="J485">
        <v>5.5548054108566558E-2</v>
      </c>
      <c r="K485">
        <v>5.5360051729650042E-2</v>
      </c>
      <c r="L485">
        <v>5.517204849605041E-2</v>
      </c>
      <c r="M485">
        <f t="shared" si="1175"/>
        <v>5.5200507367801445E-2</v>
      </c>
      <c r="N485">
        <f t="shared" si="1175"/>
        <v>5.5120907693780904E-2</v>
      </c>
      <c r="O485">
        <f t="shared" si="1175"/>
        <v>5.5041422803272434E-2</v>
      </c>
      <c r="P485">
        <f t="shared" si="1175"/>
        <v>5.4962052530757102E-2</v>
      </c>
      <c r="Q485">
        <f t="shared" si="1175"/>
        <v>5.4882796710954619E-2</v>
      </c>
      <c r="R485">
        <f t="shared" si="1175"/>
        <v>5.4803655178823046E-2</v>
      </c>
      <c r="S485">
        <f t="shared" si="1175"/>
        <v>5.472462776955845E-2</v>
      </c>
      <c r="T485">
        <f t="shared" si="1175"/>
        <v>5.4645714318594531E-2</v>
      </c>
      <c r="U485">
        <f t="shared" si="1175"/>
        <v>5.4566914661602302E-2</v>
      </c>
      <c r="V485">
        <f t="shared" si="1175"/>
        <v>5.4488228634489738E-2</v>
      </c>
      <c r="W485">
        <f t="shared" si="1175"/>
        <v>5.4409656073401431E-2</v>
      </c>
      <c r="X485">
        <f t="shared" si="1175"/>
        <v>5.4331196814718256E-2</v>
      </c>
      <c r="Y485">
        <f t="shared" si="1175"/>
        <v>5.4252850695057038E-2</v>
      </c>
      <c r="Z485">
        <f t="shared" si="1176"/>
        <v>5.2978025205953863E-2</v>
      </c>
      <c r="AA485">
        <f t="shared" si="1176"/>
        <v>5.1733155378292366E-2</v>
      </c>
      <c r="AB485">
        <f t="shared" si="1176"/>
        <v>5.0517537318355267E-2</v>
      </c>
      <c r="AC485">
        <f t="shared" si="1176"/>
        <v>4.933048367241611E-2</v>
      </c>
      <c r="AD485">
        <f t="shared" si="1176"/>
        <v>4.8171323238084977E-2</v>
      </c>
      <c r="AE485">
        <f t="shared" si="1176"/>
        <v>4.7039400584786797E-2</v>
      </c>
      <c r="AF485">
        <f t="shared" si="1176"/>
        <v>4.5934075683157528E-2</v>
      </c>
      <c r="AG485">
        <f t="shared" si="1176"/>
        <v>4.485472354314881E-2</v>
      </c>
      <c r="AH485">
        <f t="shared" si="1176"/>
        <v>4.3800733860636286E-2</v>
      </c>
      <c r="AI485">
        <f t="shared" si="1176"/>
        <v>4.2771510672331987E-2</v>
      </c>
      <c r="AJ485">
        <f t="shared" si="1176"/>
        <v>4.1766472018805435E-2</v>
      </c>
      <c r="AK485">
        <f t="shared" si="1176"/>
        <v>4.0785049615423057E-2</v>
      </c>
      <c r="AL485">
        <f t="shared" si="1176"/>
        <v>3.9826688531019873E-2</v>
      </c>
      <c r="AM485">
        <f t="shared" si="1176"/>
        <v>3.8890846874121587E-2</v>
      </c>
      <c r="AN485">
        <f t="shared" si="1176"/>
        <v>3.7976995486539926E-2</v>
      </c>
      <c r="AO485">
        <f t="shared" ref="AO485:BH486" si="1178">AN485</f>
        <v>3.7976995486539926E-2</v>
      </c>
      <c r="AP485">
        <f t="shared" si="1178"/>
        <v>3.7976995486539926E-2</v>
      </c>
      <c r="AQ485">
        <f t="shared" si="1178"/>
        <v>3.7976995486539926E-2</v>
      </c>
      <c r="AR485">
        <f t="shared" si="1178"/>
        <v>3.7976995486539926E-2</v>
      </c>
      <c r="AS485">
        <f t="shared" si="1178"/>
        <v>3.7976995486539926E-2</v>
      </c>
      <c r="AT485">
        <f t="shared" si="1178"/>
        <v>3.7976995486539926E-2</v>
      </c>
      <c r="AU485">
        <f t="shared" si="1178"/>
        <v>3.7976995486539926E-2</v>
      </c>
      <c r="AV485">
        <f t="shared" si="1178"/>
        <v>3.7976995486539926E-2</v>
      </c>
      <c r="AW485">
        <f t="shared" si="1178"/>
        <v>3.7976995486539926E-2</v>
      </c>
      <c r="AX485">
        <f t="shared" si="1178"/>
        <v>3.7976995486539926E-2</v>
      </c>
      <c r="AY485">
        <f t="shared" si="1178"/>
        <v>3.7976995486539926E-2</v>
      </c>
      <c r="AZ485">
        <f t="shared" si="1178"/>
        <v>3.7976995486539926E-2</v>
      </c>
      <c r="BA485">
        <f t="shared" si="1178"/>
        <v>3.7976995486539926E-2</v>
      </c>
      <c r="BB485">
        <f t="shared" si="1178"/>
        <v>3.7976995486539926E-2</v>
      </c>
      <c r="BC485">
        <f t="shared" si="1178"/>
        <v>3.7976995486539926E-2</v>
      </c>
      <c r="BD485">
        <f t="shared" si="1178"/>
        <v>3.7976995486539926E-2</v>
      </c>
      <c r="BE485">
        <f t="shared" si="1178"/>
        <v>3.7976995486539926E-2</v>
      </c>
      <c r="BF485">
        <f t="shared" si="1178"/>
        <v>3.7976995486539926E-2</v>
      </c>
      <c r="BG485">
        <f t="shared" si="1178"/>
        <v>3.7976995486539926E-2</v>
      </c>
      <c r="BH485">
        <f t="shared" si="1178"/>
        <v>3.7976995486539926E-2</v>
      </c>
      <c r="BK485">
        <f t="shared" si="1165"/>
        <v>5.5360051729650042E-2</v>
      </c>
      <c r="BL485">
        <f t="shared" si="1173"/>
        <v>5.4252850695057038E-2</v>
      </c>
      <c r="BM485">
        <f t="shared" si="1174"/>
        <v>3.7976995486539926E-2</v>
      </c>
      <c r="BN485">
        <f t="shared" si="1156"/>
        <v>0.02</v>
      </c>
      <c r="BO485">
        <f t="shared" si="1157"/>
        <v>0.3</v>
      </c>
      <c r="BP485" t="str">
        <f t="shared" si="1169"/>
        <v>-LT-Total</v>
      </c>
    </row>
    <row r="486" spans="1:68" hidden="1" x14ac:dyDescent="0.25">
      <c r="A486" t="str">
        <f t="shared" si="1167"/>
        <v>freight-LT-FCEV</v>
      </c>
      <c r="B486" s="1">
        <v>452</v>
      </c>
      <c r="C486" t="s">
        <v>12</v>
      </c>
      <c r="D486" t="s">
        <v>36</v>
      </c>
      <c r="E486" t="s">
        <v>33</v>
      </c>
      <c r="F486" t="s">
        <v>30</v>
      </c>
      <c r="G486">
        <v>0</v>
      </c>
      <c r="H486">
        <f>IF(G486=0,0.0000001,$G486)*((INDEX($P$7:$P$29,MATCH($A486,$H$7:$H$29,0))/($G486+0.00001))^((H$33-$G$33)/($Y$33-$G$33)))</f>
        <v>0</v>
      </c>
      <c r="I486">
        <f t="shared" ref="I486:L486" si="1179">IF(H486=0,0.0000001,$G486)*((INDEX($P$7:$P$29,MATCH($A486,$H$7:$H$29,0))/($G486+0.00001))^((I$33-$G$33)/($Y$33-$G$33)))</f>
        <v>0</v>
      </c>
      <c r="J486">
        <f t="shared" si="1179"/>
        <v>0</v>
      </c>
      <c r="K486">
        <f t="shared" si="1179"/>
        <v>0</v>
      </c>
      <c r="L486">
        <f t="shared" si="1179"/>
        <v>0</v>
      </c>
      <c r="M486">
        <f t="shared" ref="M486:Y486" si="1180">IF(L486=0,0.0000001,L486)*((INDEX($P$7:$P$29,MATCH($A486,$H$7:$H$28,0))/IF(L486=0,0.0000001,L486))^((M$33-$K$33)/($Y$33-$K$33)))</f>
        <v>0</v>
      </c>
      <c r="N486">
        <f t="shared" si="1180"/>
        <v>0</v>
      </c>
      <c r="O486">
        <f t="shared" si="1180"/>
        <v>0</v>
      </c>
      <c r="P486">
        <f t="shared" si="1180"/>
        <v>0</v>
      </c>
      <c r="Q486">
        <f t="shared" si="1180"/>
        <v>0</v>
      </c>
      <c r="R486">
        <f t="shared" si="1180"/>
        <v>0</v>
      </c>
      <c r="S486">
        <f t="shared" si="1180"/>
        <v>0</v>
      </c>
      <c r="T486">
        <f t="shared" si="1180"/>
        <v>0</v>
      </c>
      <c r="U486">
        <f t="shared" si="1180"/>
        <v>0</v>
      </c>
      <c r="V486">
        <f t="shared" si="1180"/>
        <v>0</v>
      </c>
      <c r="W486">
        <f t="shared" si="1180"/>
        <v>0</v>
      </c>
      <c r="X486">
        <f t="shared" si="1180"/>
        <v>0</v>
      </c>
      <c r="Y486">
        <f t="shared" si="1180"/>
        <v>0</v>
      </c>
      <c r="Z486">
        <f>IF(Y486=0,0.0000001,$Y486)*((INDEX($Q$7:$Q$29,MATCH($A486,$H$7:$H$28,0))/IF(Y486=0,0.0000001,$Y486))^((Z$33-$Y$33)/($AN$33-$Y$33)))</f>
        <v>0</v>
      </c>
      <c r="AA486">
        <f t="shared" ref="AA486:AN486" si="1181">IF(Z486=0,0.0000001,$Y486)*((INDEX($Q$7:$Q$29,MATCH($A486,$H$7:$H$28,0))/IF(Z486=0,0.0000001,$Y486))^((AA$33-$Y$33)/($AN$33-$Y$33)))</f>
        <v>0</v>
      </c>
      <c r="AB486">
        <f t="shared" si="1181"/>
        <v>0</v>
      </c>
      <c r="AC486">
        <f t="shared" si="1181"/>
        <v>0</v>
      </c>
      <c r="AD486">
        <f t="shared" si="1181"/>
        <v>0</v>
      </c>
      <c r="AE486">
        <f t="shared" si="1181"/>
        <v>0</v>
      </c>
      <c r="AF486">
        <f t="shared" si="1181"/>
        <v>0</v>
      </c>
      <c r="AG486">
        <f t="shared" si="1181"/>
        <v>0</v>
      </c>
      <c r="AH486">
        <f t="shared" si="1181"/>
        <v>0</v>
      </c>
      <c r="AI486">
        <f t="shared" si="1181"/>
        <v>0</v>
      </c>
      <c r="AJ486">
        <f t="shared" si="1181"/>
        <v>0</v>
      </c>
      <c r="AK486">
        <f t="shared" si="1181"/>
        <v>0</v>
      </c>
      <c r="AL486">
        <f t="shared" si="1181"/>
        <v>0</v>
      </c>
      <c r="AM486">
        <f t="shared" si="1181"/>
        <v>0</v>
      </c>
      <c r="AN486">
        <f t="shared" si="1181"/>
        <v>0</v>
      </c>
      <c r="AO486">
        <f>AN486</f>
        <v>0</v>
      </c>
      <c r="AP486">
        <f t="shared" si="1178"/>
        <v>0</v>
      </c>
      <c r="AQ486">
        <f t="shared" si="1178"/>
        <v>0</v>
      </c>
      <c r="AR486">
        <f t="shared" si="1178"/>
        <v>0</v>
      </c>
      <c r="AS486">
        <f t="shared" si="1178"/>
        <v>0</v>
      </c>
      <c r="AT486">
        <f t="shared" si="1178"/>
        <v>0</v>
      </c>
      <c r="AU486">
        <f t="shared" si="1178"/>
        <v>0</v>
      </c>
      <c r="AV486">
        <f t="shared" si="1178"/>
        <v>0</v>
      </c>
      <c r="AW486">
        <f t="shared" si="1178"/>
        <v>0</v>
      </c>
      <c r="AX486">
        <f t="shared" si="1178"/>
        <v>0</v>
      </c>
      <c r="AY486">
        <f t="shared" si="1178"/>
        <v>0</v>
      </c>
      <c r="AZ486">
        <f t="shared" si="1178"/>
        <v>0</v>
      </c>
      <c r="BA486">
        <f t="shared" si="1178"/>
        <v>0</v>
      </c>
      <c r="BB486">
        <f t="shared" si="1178"/>
        <v>0</v>
      </c>
      <c r="BC486">
        <f t="shared" si="1178"/>
        <v>0</v>
      </c>
      <c r="BD486">
        <f t="shared" si="1178"/>
        <v>0</v>
      </c>
      <c r="BE486">
        <f t="shared" si="1178"/>
        <v>0</v>
      </c>
      <c r="BF486">
        <f t="shared" si="1178"/>
        <v>0</v>
      </c>
      <c r="BG486">
        <f t="shared" si="1178"/>
        <v>0</v>
      </c>
      <c r="BH486">
        <f t="shared" si="1178"/>
        <v>0</v>
      </c>
      <c r="BK486">
        <f>G486</f>
        <v>0</v>
      </c>
      <c r="BL486">
        <f t="shared" si="1173"/>
        <v>0</v>
      </c>
      <c r="BM486">
        <f t="shared" si="1174"/>
        <v>0</v>
      </c>
      <c r="BN486">
        <f t="shared" si="1156"/>
        <v>0.02</v>
      </c>
      <c r="BO486">
        <f t="shared" si="1157"/>
        <v>0.3</v>
      </c>
      <c r="BP486" t="str">
        <f t="shared" si="1169"/>
        <v>-LT-Total</v>
      </c>
    </row>
    <row r="487" spans="1:68" hidden="1" x14ac:dyDescent="0.25">
      <c r="A487" t="str">
        <f t="shared" si="1167"/>
        <v>freight-LT-G</v>
      </c>
      <c r="B487" s="1">
        <v>453</v>
      </c>
      <c r="C487" t="s">
        <v>12</v>
      </c>
      <c r="D487" t="s">
        <v>36</v>
      </c>
      <c r="E487" t="s">
        <v>33</v>
      </c>
      <c r="F487" t="s">
        <v>47</v>
      </c>
      <c r="G487">
        <v>0.94388077303287987</v>
      </c>
      <c r="H487">
        <v>0.94407116221114173</v>
      </c>
      <c r="I487">
        <v>0.94426155316398463</v>
      </c>
      <c r="J487">
        <v>0.94445194589143344</v>
      </c>
      <c r="K487">
        <v>0.94463994827035003</v>
      </c>
      <c r="L487">
        <v>0.9448279515039496</v>
      </c>
      <c r="M487">
        <f t="shared" ref="M487:Y489" si="1182">($K487*(($BL487/($K487))^((M$33-$K$33)/($BL$33-$K$33))))</f>
        <v>0.94191755237268204</v>
      </c>
      <c r="N487">
        <f t="shared" si="1182"/>
        <v>0.94055929800694726</v>
      </c>
      <c r="O487">
        <f t="shared" si="1182"/>
        <v>0.93920300225735387</v>
      </c>
      <c r="P487">
        <f t="shared" si="1182"/>
        <v>0.93784866229955843</v>
      </c>
      <c r="Q487">
        <f t="shared" si="1182"/>
        <v>0.93649627531328972</v>
      </c>
      <c r="R487">
        <f t="shared" si="1182"/>
        <v>0.93514583848234356</v>
      </c>
      <c r="S487">
        <f t="shared" si="1182"/>
        <v>0.933797348994577</v>
      </c>
      <c r="T487">
        <f t="shared" si="1182"/>
        <v>0.93245080404190195</v>
      </c>
      <c r="U487">
        <f t="shared" si="1182"/>
        <v>0.93110620082027962</v>
      </c>
      <c r="V487">
        <f t="shared" si="1182"/>
        <v>0.929763536529715</v>
      </c>
      <c r="W487">
        <f t="shared" si="1182"/>
        <v>0.92842280837425029</v>
      </c>
      <c r="X487">
        <f t="shared" si="1182"/>
        <v>0.92708401356195946</v>
      </c>
      <c r="Y487">
        <f t="shared" si="1182"/>
        <v>0.92574714930494306</v>
      </c>
      <c r="Z487">
        <f t="shared" ref="Z487:AN489" si="1183">($Y487*(($BM487/($Y487))^((Z$33-$Y$33)/($BM$33-$Y$33))))</f>
        <v>0.90399407923988806</v>
      </c>
      <c r="AA487">
        <f t="shared" si="1183"/>
        <v>0.88275215960895581</v>
      </c>
      <c r="AB487">
        <f t="shared" si="1183"/>
        <v>0.86200937947458578</v>
      </c>
      <c r="AC487">
        <f t="shared" si="1183"/>
        <v>0.8417540101304577</v>
      </c>
      <c r="AD487">
        <f t="shared" si="1183"/>
        <v>0.8219745984696637</v>
      </c>
      <c r="AE487">
        <f t="shared" si="1183"/>
        <v>0.80265996050871424</v>
      </c>
      <c r="AF487">
        <f t="shared" si="1183"/>
        <v>0.78379917506371477</v>
      </c>
      <c r="AG487">
        <f t="shared" si="1183"/>
        <v>0.76538157757514069</v>
      </c>
      <c r="AH487">
        <f t="shared" si="1183"/>
        <v>0.747396754077715</v>
      </c>
      <c r="AI487">
        <f t="shared" si="1183"/>
        <v>0.72983453531198184</v>
      </c>
      <c r="AJ487">
        <f t="shared" si="1183"/>
        <v>0.7126849909742452</v>
      </c>
      <c r="AK487">
        <f t="shared" si="1183"/>
        <v>0.69593842410162154</v>
      </c>
      <c r="AL487">
        <f t="shared" si="1183"/>
        <v>0.67958536558903215</v>
      </c>
      <c r="AM487">
        <f t="shared" si="1183"/>
        <v>0.66361656883503362</v>
      </c>
      <c r="AN487">
        <f t="shared" si="1183"/>
        <v>0.64802300451346007</v>
      </c>
      <c r="AO487">
        <f t="shared" ref="AO487:BH487" si="1184">AN487</f>
        <v>0.64802300451346007</v>
      </c>
      <c r="AP487">
        <f t="shared" si="1184"/>
        <v>0.64802300451346007</v>
      </c>
      <c r="AQ487">
        <f t="shared" si="1184"/>
        <v>0.64802300451346007</v>
      </c>
      <c r="AR487">
        <f t="shared" si="1184"/>
        <v>0.64802300451346007</v>
      </c>
      <c r="AS487">
        <f t="shared" si="1184"/>
        <v>0.64802300451346007</v>
      </c>
      <c r="AT487">
        <f t="shared" si="1184"/>
        <v>0.64802300451346007</v>
      </c>
      <c r="AU487">
        <f t="shared" si="1184"/>
        <v>0.64802300451346007</v>
      </c>
      <c r="AV487">
        <f t="shared" si="1184"/>
        <v>0.64802300451346007</v>
      </c>
      <c r="AW487">
        <f t="shared" si="1184"/>
        <v>0.64802300451346007</v>
      </c>
      <c r="AX487">
        <f t="shared" si="1184"/>
        <v>0.64802300451346007</v>
      </c>
      <c r="AY487">
        <f t="shared" si="1184"/>
        <v>0.64802300451346007</v>
      </c>
      <c r="AZ487">
        <f t="shared" si="1184"/>
        <v>0.64802300451346007</v>
      </c>
      <c r="BA487">
        <f t="shared" si="1184"/>
        <v>0.64802300451346007</v>
      </c>
      <c r="BB487">
        <f t="shared" si="1184"/>
        <v>0.64802300451346007</v>
      </c>
      <c r="BC487">
        <f t="shared" si="1184"/>
        <v>0.64802300451346007</v>
      </c>
      <c r="BD487">
        <f t="shared" si="1184"/>
        <v>0.64802300451346007</v>
      </c>
      <c r="BE487">
        <f t="shared" si="1184"/>
        <v>0.64802300451346007</v>
      </c>
      <c r="BF487">
        <f t="shared" si="1184"/>
        <v>0.64802300451346007</v>
      </c>
      <c r="BG487">
        <f t="shared" si="1184"/>
        <v>0.64802300451346007</v>
      </c>
      <c r="BH487">
        <f t="shared" si="1184"/>
        <v>0.64802300451346007</v>
      </c>
      <c r="BK487">
        <f t="shared" ref="BK487:BK494" si="1185">K487</f>
        <v>0.94463994827035003</v>
      </c>
      <c r="BL487">
        <f t="shared" si="1173"/>
        <v>0.92574714930494306</v>
      </c>
      <c r="BM487">
        <f t="shared" si="1174"/>
        <v>0.64802300451346007</v>
      </c>
      <c r="BN487">
        <f t="shared" si="1156"/>
        <v>0.02</v>
      </c>
      <c r="BO487">
        <f t="shared" si="1157"/>
        <v>0.3</v>
      </c>
      <c r="BP487" t="str">
        <f t="shared" si="1169"/>
        <v>-LT-Total</v>
      </c>
    </row>
    <row r="488" spans="1:68" hidden="1" x14ac:dyDescent="0.25">
      <c r="A488" t="str">
        <f t="shared" si="1167"/>
        <v>freight-LT-LPG</v>
      </c>
      <c r="B488" s="1">
        <v>454</v>
      </c>
      <c r="C488" t="s">
        <v>12</v>
      </c>
      <c r="D488" t="s">
        <v>36</v>
      </c>
      <c r="E488" t="s">
        <v>33</v>
      </c>
      <c r="F488" t="s">
        <v>48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e">
        <f t="shared" si="1182"/>
        <v>#DIV/0!</v>
      </c>
      <c r="N488" t="e">
        <f t="shared" si="1182"/>
        <v>#DIV/0!</v>
      </c>
      <c r="O488" t="e">
        <f t="shared" si="1182"/>
        <v>#DIV/0!</v>
      </c>
      <c r="P488" t="e">
        <f t="shared" si="1182"/>
        <v>#DIV/0!</v>
      </c>
      <c r="Q488" t="e">
        <f t="shared" si="1182"/>
        <v>#DIV/0!</v>
      </c>
      <c r="R488" t="e">
        <f t="shared" si="1182"/>
        <v>#DIV/0!</v>
      </c>
      <c r="S488" t="e">
        <f t="shared" si="1182"/>
        <v>#DIV/0!</v>
      </c>
      <c r="T488" t="e">
        <f t="shared" si="1182"/>
        <v>#DIV/0!</v>
      </c>
      <c r="U488" t="e">
        <f t="shared" si="1182"/>
        <v>#DIV/0!</v>
      </c>
      <c r="V488" t="e">
        <f t="shared" si="1182"/>
        <v>#DIV/0!</v>
      </c>
      <c r="W488" t="e">
        <f t="shared" si="1182"/>
        <v>#DIV/0!</v>
      </c>
      <c r="X488" t="e">
        <f t="shared" si="1182"/>
        <v>#DIV/0!</v>
      </c>
      <c r="Y488" t="e">
        <f t="shared" si="1182"/>
        <v>#DIV/0!</v>
      </c>
      <c r="Z488" t="e">
        <f t="shared" si="1183"/>
        <v>#DIV/0!</v>
      </c>
      <c r="AA488" t="e">
        <f t="shared" si="1183"/>
        <v>#DIV/0!</v>
      </c>
      <c r="AB488" t="e">
        <f t="shared" si="1183"/>
        <v>#DIV/0!</v>
      </c>
      <c r="AC488" t="e">
        <f t="shared" si="1183"/>
        <v>#DIV/0!</v>
      </c>
      <c r="AD488" t="e">
        <f t="shared" si="1183"/>
        <v>#DIV/0!</v>
      </c>
      <c r="AE488" t="e">
        <f t="shared" si="1183"/>
        <v>#DIV/0!</v>
      </c>
      <c r="AF488" t="e">
        <f t="shared" si="1183"/>
        <v>#DIV/0!</v>
      </c>
      <c r="AG488" t="e">
        <f t="shared" si="1183"/>
        <v>#DIV/0!</v>
      </c>
      <c r="AH488" t="e">
        <f t="shared" si="1183"/>
        <v>#DIV/0!</v>
      </c>
      <c r="AI488" t="e">
        <f t="shared" si="1183"/>
        <v>#DIV/0!</v>
      </c>
      <c r="AJ488" t="e">
        <f t="shared" si="1183"/>
        <v>#DIV/0!</v>
      </c>
      <c r="AK488" t="e">
        <f t="shared" si="1183"/>
        <v>#DIV/0!</v>
      </c>
      <c r="AL488" t="e">
        <f t="shared" si="1183"/>
        <v>#DIV/0!</v>
      </c>
      <c r="AM488" t="e">
        <f t="shared" si="1183"/>
        <v>#DIV/0!</v>
      </c>
      <c r="AN488" t="e">
        <f t="shared" si="1183"/>
        <v>#DIV/0!</v>
      </c>
      <c r="AO488" t="e">
        <f t="shared" ref="AO488:BH488" si="1186">AN488</f>
        <v>#DIV/0!</v>
      </c>
      <c r="AP488" t="e">
        <f t="shared" si="1186"/>
        <v>#DIV/0!</v>
      </c>
      <c r="AQ488" t="e">
        <f t="shared" si="1186"/>
        <v>#DIV/0!</v>
      </c>
      <c r="AR488" t="e">
        <f t="shared" si="1186"/>
        <v>#DIV/0!</v>
      </c>
      <c r="AS488" t="e">
        <f t="shared" si="1186"/>
        <v>#DIV/0!</v>
      </c>
      <c r="AT488" t="e">
        <f t="shared" si="1186"/>
        <v>#DIV/0!</v>
      </c>
      <c r="AU488" t="e">
        <f t="shared" si="1186"/>
        <v>#DIV/0!</v>
      </c>
      <c r="AV488" t="e">
        <f t="shared" si="1186"/>
        <v>#DIV/0!</v>
      </c>
      <c r="AW488" t="e">
        <f t="shared" si="1186"/>
        <v>#DIV/0!</v>
      </c>
      <c r="AX488" t="e">
        <f t="shared" si="1186"/>
        <v>#DIV/0!</v>
      </c>
      <c r="AY488" t="e">
        <f t="shared" si="1186"/>
        <v>#DIV/0!</v>
      </c>
      <c r="AZ488" t="e">
        <f t="shared" si="1186"/>
        <v>#DIV/0!</v>
      </c>
      <c r="BA488" t="e">
        <f t="shared" si="1186"/>
        <v>#DIV/0!</v>
      </c>
      <c r="BB488" t="e">
        <f t="shared" si="1186"/>
        <v>#DIV/0!</v>
      </c>
      <c r="BC488" t="e">
        <f t="shared" si="1186"/>
        <v>#DIV/0!</v>
      </c>
      <c r="BD488" t="e">
        <f t="shared" si="1186"/>
        <v>#DIV/0!</v>
      </c>
      <c r="BE488" t="e">
        <f t="shared" si="1186"/>
        <v>#DIV/0!</v>
      </c>
      <c r="BF488" t="e">
        <f t="shared" si="1186"/>
        <v>#DIV/0!</v>
      </c>
      <c r="BG488" t="e">
        <f t="shared" si="1186"/>
        <v>#DIV/0!</v>
      </c>
      <c r="BH488" t="e">
        <f t="shared" si="1186"/>
        <v>#DIV/0!</v>
      </c>
      <c r="BK488">
        <f t="shared" si="1185"/>
        <v>0</v>
      </c>
      <c r="BL488">
        <f t="shared" si="1173"/>
        <v>0</v>
      </c>
      <c r="BM488">
        <f t="shared" si="1174"/>
        <v>0</v>
      </c>
      <c r="BN488">
        <f t="shared" si="1156"/>
        <v>0.02</v>
      </c>
      <c r="BO488">
        <f t="shared" si="1157"/>
        <v>0.3</v>
      </c>
      <c r="BP488" t="str">
        <f t="shared" si="1169"/>
        <v>-LT-Total</v>
      </c>
    </row>
    <row r="489" spans="1:68" hidden="1" x14ac:dyDescent="0.25">
      <c r="A489" t="str">
        <f t="shared" si="1167"/>
        <v>freight-LT-PHEVG</v>
      </c>
      <c r="B489" s="1">
        <v>455</v>
      </c>
      <c r="C489" t="s">
        <v>12</v>
      </c>
      <c r="D489" t="s">
        <v>36</v>
      </c>
      <c r="E489" t="s">
        <v>33</v>
      </c>
      <c r="F489" t="s">
        <v>31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e">
        <f t="shared" si="1182"/>
        <v>#DIV/0!</v>
      </c>
      <c r="N489" t="e">
        <f t="shared" si="1182"/>
        <v>#DIV/0!</v>
      </c>
      <c r="O489" t="e">
        <f t="shared" si="1182"/>
        <v>#DIV/0!</v>
      </c>
      <c r="P489" t="e">
        <f t="shared" si="1182"/>
        <v>#DIV/0!</v>
      </c>
      <c r="Q489" t="e">
        <f t="shared" si="1182"/>
        <v>#DIV/0!</v>
      </c>
      <c r="R489" t="e">
        <f t="shared" si="1182"/>
        <v>#DIV/0!</v>
      </c>
      <c r="S489" t="e">
        <f t="shared" si="1182"/>
        <v>#DIV/0!</v>
      </c>
      <c r="T489" t="e">
        <f t="shared" si="1182"/>
        <v>#DIV/0!</v>
      </c>
      <c r="U489" t="e">
        <f t="shared" si="1182"/>
        <v>#DIV/0!</v>
      </c>
      <c r="V489" t="e">
        <f t="shared" si="1182"/>
        <v>#DIV/0!</v>
      </c>
      <c r="W489" t="e">
        <f t="shared" si="1182"/>
        <v>#DIV/0!</v>
      </c>
      <c r="X489" t="e">
        <f t="shared" si="1182"/>
        <v>#DIV/0!</v>
      </c>
      <c r="Y489" t="e">
        <f t="shared" si="1182"/>
        <v>#DIV/0!</v>
      </c>
      <c r="Z489" t="e">
        <f t="shared" si="1183"/>
        <v>#DIV/0!</v>
      </c>
      <c r="AA489" t="e">
        <f t="shared" si="1183"/>
        <v>#DIV/0!</v>
      </c>
      <c r="AB489" t="e">
        <f t="shared" si="1183"/>
        <v>#DIV/0!</v>
      </c>
      <c r="AC489" t="e">
        <f t="shared" si="1183"/>
        <v>#DIV/0!</v>
      </c>
      <c r="AD489" t="e">
        <f t="shared" si="1183"/>
        <v>#DIV/0!</v>
      </c>
      <c r="AE489" t="e">
        <f t="shared" si="1183"/>
        <v>#DIV/0!</v>
      </c>
      <c r="AF489" t="e">
        <f t="shared" si="1183"/>
        <v>#DIV/0!</v>
      </c>
      <c r="AG489" t="e">
        <f t="shared" si="1183"/>
        <v>#DIV/0!</v>
      </c>
      <c r="AH489" t="e">
        <f t="shared" si="1183"/>
        <v>#DIV/0!</v>
      </c>
      <c r="AI489" t="e">
        <f t="shared" si="1183"/>
        <v>#DIV/0!</v>
      </c>
      <c r="AJ489" t="e">
        <f t="shared" si="1183"/>
        <v>#DIV/0!</v>
      </c>
      <c r="AK489" t="e">
        <f t="shared" si="1183"/>
        <v>#DIV/0!</v>
      </c>
      <c r="AL489" t="e">
        <f t="shared" si="1183"/>
        <v>#DIV/0!</v>
      </c>
      <c r="AM489" t="e">
        <f t="shared" si="1183"/>
        <v>#DIV/0!</v>
      </c>
      <c r="AN489" t="e">
        <f t="shared" si="1183"/>
        <v>#DIV/0!</v>
      </c>
      <c r="AO489" t="e">
        <f t="shared" ref="AO489:BH490" si="1187">AN489</f>
        <v>#DIV/0!</v>
      </c>
      <c r="AP489" t="e">
        <f t="shared" si="1187"/>
        <v>#DIV/0!</v>
      </c>
      <c r="AQ489" t="e">
        <f t="shared" si="1187"/>
        <v>#DIV/0!</v>
      </c>
      <c r="AR489" t="e">
        <f t="shared" si="1187"/>
        <v>#DIV/0!</v>
      </c>
      <c r="AS489" t="e">
        <f t="shared" si="1187"/>
        <v>#DIV/0!</v>
      </c>
      <c r="AT489" t="e">
        <f t="shared" si="1187"/>
        <v>#DIV/0!</v>
      </c>
      <c r="AU489" t="e">
        <f t="shared" si="1187"/>
        <v>#DIV/0!</v>
      </c>
      <c r="AV489" t="e">
        <f t="shared" si="1187"/>
        <v>#DIV/0!</v>
      </c>
      <c r="AW489" t="e">
        <f t="shared" si="1187"/>
        <v>#DIV/0!</v>
      </c>
      <c r="AX489" t="e">
        <f t="shared" si="1187"/>
        <v>#DIV/0!</v>
      </c>
      <c r="AY489" t="e">
        <f t="shared" si="1187"/>
        <v>#DIV/0!</v>
      </c>
      <c r="AZ489" t="e">
        <f t="shared" si="1187"/>
        <v>#DIV/0!</v>
      </c>
      <c r="BA489" t="e">
        <f t="shared" si="1187"/>
        <v>#DIV/0!</v>
      </c>
      <c r="BB489" t="e">
        <f t="shared" si="1187"/>
        <v>#DIV/0!</v>
      </c>
      <c r="BC489" t="e">
        <f t="shared" si="1187"/>
        <v>#DIV/0!</v>
      </c>
      <c r="BD489" t="e">
        <f t="shared" si="1187"/>
        <v>#DIV/0!</v>
      </c>
      <c r="BE489" t="e">
        <f t="shared" si="1187"/>
        <v>#DIV/0!</v>
      </c>
      <c r="BF489" t="e">
        <f t="shared" si="1187"/>
        <v>#DIV/0!</v>
      </c>
      <c r="BG489" t="e">
        <f t="shared" si="1187"/>
        <v>#DIV/0!</v>
      </c>
      <c r="BH489" t="e">
        <f t="shared" si="1187"/>
        <v>#DIV/0!</v>
      </c>
      <c r="BK489">
        <f t="shared" si="1185"/>
        <v>0</v>
      </c>
      <c r="BL489">
        <f t="shared" si="1173"/>
        <v>0</v>
      </c>
      <c r="BM489">
        <f t="shared" si="1174"/>
        <v>0</v>
      </c>
      <c r="BN489">
        <f t="shared" si="1156"/>
        <v>0.02</v>
      </c>
      <c r="BO489">
        <f t="shared" si="1157"/>
        <v>0.3</v>
      </c>
      <c r="BP489" t="str">
        <f t="shared" si="1169"/>
        <v>-LT-Total</v>
      </c>
    </row>
    <row r="490" spans="1:68" hidden="1" x14ac:dyDescent="0.25">
      <c r="A490" t="str">
        <f t="shared" si="1167"/>
        <v>passenger-2W-BEV</v>
      </c>
      <c r="B490" s="1">
        <v>456</v>
      </c>
      <c r="C490" t="s">
        <v>12</v>
      </c>
      <c r="D490" t="s">
        <v>27</v>
      </c>
      <c r="E490" t="s">
        <v>35</v>
      </c>
      <c r="F490" t="s">
        <v>29</v>
      </c>
      <c r="G490">
        <v>0</v>
      </c>
      <c r="H490">
        <f>IF(G490=0,0.0000001,$G490)*((INDEX($P$7:$P$29,MATCH($A490,$H$7:$H$29,0))/($G490+0.00001))^((H$33-$G$33)/($Y$33-$G$33)))</f>
        <v>1.7730825619614619E-7</v>
      </c>
      <c r="I490">
        <f t="shared" ref="I490:L490" si="1188">IF(H490=0,0.0000001,$G490)*((INDEX($P$7:$P$29,MATCH($A490,$H$7:$H$29,0))/($G490+0.00001))^((I$33-$G$33)/($Y$33-$G$33)))</f>
        <v>0</v>
      </c>
      <c r="J490">
        <f t="shared" si="1188"/>
        <v>5.5742555610178637E-7</v>
      </c>
      <c r="K490">
        <f t="shared" si="1188"/>
        <v>0</v>
      </c>
      <c r="L490">
        <f t="shared" si="1188"/>
        <v>1.7524465992810291E-6</v>
      </c>
      <c r="M490">
        <f t="shared" ref="M490:Y490" si="1189">IF(L490=0,0.0000001,L490)*((INDEX($P$7:$P$29,MATCH($A490,$H$7:$H$28,0))/IF(L490=0,0.0000001,L490))^((M$33-$K$33)/($Y$33-$K$33)))</f>
        <v>9.8013136571882179E-6</v>
      </c>
      <c r="N490">
        <f t="shared" si="1189"/>
        <v>8.9646856650711713E-5</v>
      </c>
      <c r="O490">
        <f t="shared" si="1189"/>
        <v>9.1108666772839577E-4</v>
      </c>
      <c r="P490">
        <f t="shared" si="1189"/>
        <v>7.222521132294971E-3</v>
      </c>
      <c r="Q490">
        <f t="shared" si="1189"/>
        <v>3.5669968128252898E-2</v>
      </c>
      <c r="R490">
        <f t="shared" si="1189"/>
        <v>0.10344559168217787</v>
      </c>
      <c r="S490">
        <f t="shared" si="1189"/>
        <v>0.19008412793531998</v>
      </c>
      <c r="T490">
        <f t="shared" si="1189"/>
        <v>0.25488502827656079</v>
      </c>
      <c r="U490">
        <f t="shared" si="1189"/>
        <v>0.28635137650277109</v>
      </c>
      <c r="V490">
        <f t="shared" si="1189"/>
        <v>0.2970215590717441</v>
      </c>
      <c r="W490">
        <f t="shared" si="1189"/>
        <v>0.29957268680173088</v>
      </c>
      <c r="X490">
        <f t="shared" si="1189"/>
        <v>0.29996945742519809</v>
      </c>
      <c r="Y490">
        <f t="shared" si="1189"/>
        <v>0.3</v>
      </c>
      <c r="Z490">
        <f>IF(Y490=0,0.0000001,$Y490)*((INDEX($Q$7:$Q$29,MATCH($A490,$H$7:$H$28,0))/IF(Y490=0,0.0000001,$Y490))^((Z$33-$Y$33)/($AN$33-$Y$33)))</f>
        <v>0.32485447274788332</v>
      </c>
      <c r="AA490">
        <f t="shared" ref="AA490:AN490" si="1190">IF(Z490=0,0.0000001,$Y490)*((INDEX($Q$7:$Q$29,MATCH($A490,$H$7:$H$28,0))/IF(Z490=0,0.0000001,$Y490))^((AA$33-$Y$33)/($AN$33-$Y$33)))</f>
        <v>0.35176809488101757</v>
      </c>
      <c r="AB490">
        <f t="shared" si="1190"/>
        <v>0.38091146330700126</v>
      </c>
      <c r="AC490">
        <f t="shared" si="1190"/>
        <v>0.41246930858740199</v>
      </c>
      <c r="AD490">
        <f t="shared" si="1190"/>
        <v>0.44664166588614818</v>
      </c>
      <c r="AE490">
        <f t="shared" si="1190"/>
        <v>0.48364514292893651</v>
      </c>
      <c r="AF490">
        <f t="shared" si="1190"/>
        <v>0.52371429301084782</v>
      </c>
      <c r="AG490">
        <f t="shared" si="1190"/>
        <v>0.56710310175523149</v>
      </c>
      <c r="AH490">
        <f t="shared" si="1190"/>
        <v>0.61408659704794999</v>
      </c>
      <c r="AI490">
        <f t="shared" si="1190"/>
        <v>0.66496259235184552</v>
      </c>
      <c r="AJ490">
        <f>IF(AI490=0,0.0000001,$Y490)*((INDEX($Q$7:$Q$29,MATCH($A490,$H$7:$H$28,0))/IF(AI490=0,0.0000001,$Y490))^((AJ$33-$Y$33)/($AN$33-$Y$33)))</f>
        <v>0.72005357445174822</v>
      </c>
      <c r="AK490">
        <f t="shared" si="1190"/>
        <v>0.77970874759583808</v>
      </c>
      <c r="AL490">
        <f t="shared" si="1190"/>
        <v>0.84430624699052836</v>
      </c>
      <c r="AM490">
        <f t="shared" si="1190"/>
        <v>0.91425553567950735</v>
      </c>
      <c r="AN490">
        <f t="shared" si="1190"/>
        <v>0.99</v>
      </c>
      <c r="AO490">
        <f>AN490</f>
        <v>0.99</v>
      </c>
      <c r="AP490">
        <f t="shared" si="1187"/>
        <v>0.99</v>
      </c>
      <c r="AQ490">
        <f t="shared" si="1187"/>
        <v>0.99</v>
      </c>
      <c r="AR490">
        <f t="shared" si="1187"/>
        <v>0.99</v>
      </c>
      <c r="AS490">
        <f t="shared" si="1187"/>
        <v>0.99</v>
      </c>
      <c r="AT490">
        <f t="shared" si="1187"/>
        <v>0.99</v>
      </c>
      <c r="AU490">
        <f t="shared" si="1187"/>
        <v>0.99</v>
      </c>
      <c r="AV490">
        <f t="shared" si="1187"/>
        <v>0.99</v>
      </c>
      <c r="AW490">
        <f t="shared" si="1187"/>
        <v>0.99</v>
      </c>
      <c r="AX490">
        <f t="shared" si="1187"/>
        <v>0.99</v>
      </c>
      <c r="AY490">
        <f t="shared" si="1187"/>
        <v>0.99</v>
      </c>
      <c r="AZ490">
        <f t="shared" si="1187"/>
        <v>0.99</v>
      </c>
      <c r="BA490">
        <f t="shared" si="1187"/>
        <v>0.99</v>
      </c>
      <c r="BB490">
        <f t="shared" si="1187"/>
        <v>0.99</v>
      </c>
      <c r="BC490">
        <f t="shared" si="1187"/>
        <v>0.99</v>
      </c>
      <c r="BD490">
        <f t="shared" si="1187"/>
        <v>0.99</v>
      </c>
      <c r="BE490">
        <f t="shared" si="1187"/>
        <v>0.99</v>
      </c>
      <c r="BF490">
        <f t="shared" si="1187"/>
        <v>0.99</v>
      </c>
      <c r="BG490">
        <f t="shared" si="1187"/>
        <v>0.99</v>
      </c>
      <c r="BH490">
        <f t="shared" si="1187"/>
        <v>0.99</v>
      </c>
      <c r="BK490">
        <f t="shared" si="1185"/>
        <v>0</v>
      </c>
      <c r="BL490">
        <f t="shared" si="1173"/>
        <v>0</v>
      </c>
      <c r="BM490">
        <f t="shared" si="1174"/>
        <v>0</v>
      </c>
      <c r="BN490">
        <f t="shared" si="1156"/>
        <v>0.3</v>
      </c>
      <c r="BO490">
        <f t="shared" si="1157"/>
        <v>0.99</v>
      </c>
      <c r="BP490" t="str">
        <f t="shared" si="1169"/>
        <v>-2W-Total</v>
      </c>
    </row>
    <row r="491" spans="1:68" hidden="1" x14ac:dyDescent="0.25">
      <c r="A491" t="str">
        <f t="shared" si="1167"/>
        <v>passenger-2W-G</v>
      </c>
      <c r="B491" s="1">
        <v>457</v>
      </c>
      <c r="C491" t="s">
        <v>12</v>
      </c>
      <c r="D491" t="s">
        <v>27</v>
      </c>
      <c r="E491" t="s">
        <v>35</v>
      </c>
      <c r="F491" t="s">
        <v>47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f t="shared" ref="M491:Y491" si="1191">($K491*(($BL491/($K491))^((M$33-$K$33)/($BL$33-$K$33))))</f>
        <v>0.9503227992486909</v>
      </c>
      <c r="N491">
        <f t="shared" si="1191"/>
        <v>0.92641744152818484</v>
      </c>
      <c r="O491">
        <f t="shared" si="1191"/>
        <v>0.90311342277186768</v>
      </c>
      <c r="P491">
        <f t="shared" si="1191"/>
        <v>0.88039561630587493</v>
      </c>
      <c r="Q491">
        <f t="shared" si="1191"/>
        <v>0.85824927596762768</v>
      </c>
      <c r="R491">
        <f t="shared" si="1191"/>
        <v>0.83666002653407556</v>
      </c>
      <c r="S491">
        <f t="shared" si="1191"/>
        <v>0.81561385439071821</v>
      </c>
      <c r="T491">
        <f t="shared" si="1191"/>
        <v>0.79509709843534659</v>
      </c>
      <c r="U491">
        <f t="shared" si="1191"/>
        <v>0.77509644121060139</v>
      </c>
      <c r="V491">
        <f t="shared" si="1191"/>
        <v>0.75559890025959053</v>
      </c>
      <c r="W491">
        <f t="shared" si="1191"/>
        <v>0.73659181969895715</v>
      </c>
      <c r="X491">
        <f t="shared" si="1191"/>
        <v>0.71806286200392644</v>
      </c>
      <c r="Y491">
        <f t="shared" si="1191"/>
        <v>0.7</v>
      </c>
      <c r="Z491">
        <f t="shared" ref="Z491:AN491" si="1192">($Y491*(($BM491/($Y491))^((Z$33-$Y$33)/($BM$33-$Y$33))))</f>
        <v>0.51494957812174891</v>
      </c>
      <c r="AA491">
        <f t="shared" si="1192"/>
        <v>0.37881866858252455</v>
      </c>
      <c r="AB491">
        <f t="shared" si="1192"/>
        <v>0.27867501938744804</v>
      </c>
      <c r="AC491">
        <f t="shared" si="1192"/>
        <v>0.20500511952376657</v>
      </c>
      <c r="AD491">
        <f t="shared" si="1192"/>
        <v>0.1508104283022319</v>
      </c>
      <c r="AE491">
        <f t="shared" si="1192"/>
        <v>0.11094252347227795</v>
      </c>
      <c r="AF491">
        <f t="shared" si="1192"/>
        <v>8.1614008082588244E-2</v>
      </c>
      <c r="AG491">
        <f t="shared" si="1192"/>
        <v>6.003871290136259E-2</v>
      </c>
      <c r="AH491">
        <f t="shared" si="1192"/>
        <v>4.416701411361354E-2</v>
      </c>
      <c r="AI491">
        <f t="shared" si="1192"/>
        <v>3.2491121835289467E-2</v>
      </c>
      <c r="AJ491">
        <f t="shared" si="1192"/>
        <v>2.3901842116835222E-2</v>
      </c>
      <c r="AK491">
        <f t="shared" si="1192"/>
        <v>1.7583205020567063E-2</v>
      </c>
      <c r="AL491">
        <f t="shared" si="1192"/>
        <v>1.2934948581956042E-2</v>
      </c>
      <c r="AM491">
        <f t="shared" si="1192"/>
        <v>9.5154947361496857E-3</v>
      </c>
      <c r="AN491">
        <f t="shared" si="1192"/>
        <v>7.0000000000000053E-3</v>
      </c>
      <c r="AO491">
        <f t="shared" ref="AO491:BH492" si="1193">AN491</f>
        <v>7.0000000000000053E-3</v>
      </c>
      <c r="AP491">
        <f t="shared" si="1193"/>
        <v>7.0000000000000053E-3</v>
      </c>
      <c r="AQ491">
        <f t="shared" si="1193"/>
        <v>7.0000000000000053E-3</v>
      </c>
      <c r="AR491">
        <f t="shared" si="1193"/>
        <v>7.0000000000000053E-3</v>
      </c>
      <c r="AS491">
        <f t="shared" si="1193"/>
        <v>7.0000000000000053E-3</v>
      </c>
      <c r="AT491">
        <f t="shared" si="1193"/>
        <v>7.0000000000000053E-3</v>
      </c>
      <c r="AU491">
        <f t="shared" si="1193"/>
        <v>7.0000000000000053E-3</v>
      </c>
      <c r="AV491">
        <f t="shared" si="1193"/>
        <v>7.0000000000000053E-3</v>
      </c>
      <c r="AW491">
        <f t="shared" si="1193"/>
        <v>7.0000000000000053E-3</v>
      </c>
      <c r="AX491">
        <f t="shared" si="1193"/>
        <v>7.0000000000000053E-3</v>
      </c>
      <c r="AY491">
        <f t="shared" si="1193"/>
        <v>7.0000000000000053E-3</v>
      </c>
      <c r="AZ491">
        <f t="shared" si="1193"/>
        <v>7.0000000000000053E-3</v>
      </c>
      <c r="BA491">
        <f t="shared" si="1193"/>
        <v>7.0000000000000053E-3</v>
      </c>
      <c r="BB491">
        <f t="shared" si="1193"/>
        <v>7.0000000000000053E-3</v>
      </c>
      <c r="BC491">
        <f t="shared" si="1193"/>
        <v>7.0000000000000053E-3</v>
      </c>
      <c r="BD491">
        <f t="shared" si="1193"/>
        <v>7.0000000000000053E-3</v>
      </c>
      <c r="BE491">
        <f t="shared" si="1193"/>
        <v>7.0000000000000053E-3</v>
      </c>
      <c r="BF491">
        <f t="shared" si="1193"/>
        <v>7.0000000000000053E-3</v>
      </c>
      <c r="BG491">
        <f t="shared" si="1193"/>
        <v>7.0000000000000053E-3</v>
      </c>
      <c r="BH491">
        <f t="shared" si="1193"/>
        <v>7.0000000000000053E-3</v>
      </c>
      <c r="BK491">
        <f t="shared" si="1185"/>
        <v>1</v>
      </c>
      <c r="BL491">
        <f t="shared" si="1173"/>
        <v>0.7</v>
      </c>
      <c r="BM491">
        <f t="shared" si="1174"/>
        <v>7.0000000000000053E-3</v>
      </c>
      <c r="BN491">
        <f t="shared" si="1156"/>
        <v>0.3</v>
      </c>
      <c r="BO491">
        <f t="shared" si="1157"/>
        <v>0.99</v>
      </c>
      <c r="BP491" t="str">
        <f t="shared" si="1169"/>
        <v>-2W-Total</v>
      </c>
    </row>
    <row r="492" spans="1:68" hidden="1" x14ac:dyDescent="0.25">
      <c r="A492" t="str">
        <f t="shared" si="1167"/>
        <v>passenger-BUS-BEV</v>
      </c>
      <c r="B492" s="1">
        <v>458</v>
      </c>
      <c r="C492" t="s">
        <v>12</v>
      </c>
      <c r="D492" t="s">
        <v>27</v>
      </c>
      <c r="E492" t="s">
        <v>34</v>
      </c>
      <c r="F492" t="s">
        <v>29</v>
      </c>
      <c r="G492">
        <v>0</v>
      </c>
      <c r="H492">
        <f>IF(G492=0,0.0000001,$G492)*((INDEX($P$7:$P$29,MATCH($A492,$H$7:$H$29,0))/($G492+0.00001))^((H$33-$G$33)/($Y$33-$G$33)))</f>
        <v>1.6050860992298251E-7</v>
      </c>
      <c r="I492">
        <f t="shared" ref="I492:L492" si="1194">IF(H492=0,0.0000001,$G492)*((INDEX($P$7:$P$29,MATCH($A492,$H$7:$H$29,0))/($G492+0.00001))^((I$33-$G$33)/($Y$33-$G$33)))</f>
        <v>0</v>
      </c>
      <c r="J492">
        <f t="shared" si="1194"/>
        <v>4.1351855420001376E-7</v>
      </c>
      <c r="K492">
        <f t="shared" si="1194"/>
        <v>0</v>
      </c>
      <c r="L492">
        <f t="shared" si="1194"/>
        <v>1.0653484242977383E-6</v>
      </c>
      <c r="M492">
        <f t="shared" ref="M492:Y492" si="1195">IF(L492=0,0.0000001,L492)*((INDEX($P$7:$P$29,MATCH($A492,$H$7:$H$28,0))/IF(L492=0,0.0000001,L492))^((M$33-$K$33)/($Y$33-$K$33)))</f>
        <v>4.9527421230349626E-6</v>
      </c>
      <c r="N492">
        <f t="shared" si="1195"/>
        <v>3.5716784148273225E-5</v>
      </c>
      <c r="O492">
        <f t="shared" si="1195"/>
        <v>2.8298107593262327E-4</v>
      </c>
      <c r="P492">
        <f t="shared" si="1195"/>
        <v>1.7961116340010964E-3</v>
      </c>
      <c r="Q492">
        <f t="shared" si="1195"/>
        <v>7.4724553892130622E-3</v>
      </c>
      <c r="R492">
        <f t="shared" si="1195"/>
        <v>1.9329324081836206E-2</v>
      </c>
      <c r="S492">
        <f t="shared" si="1195"/>
        <v>3.327175559674158E-2</v>
      </c>
      <c r="T492">
        <f t="shared" si="1195"/>
        <v>4.3230819992377233E-2</v>
      </c>
      <c r="U492">
        <f t="shared" si="1195"/>
        <v>4.7964460825149553E-2</v>
      </c>
      <c r="V492">
        <f t="shared" si="1195"/>
        <v>4.9556662871730009E-2</v>
      </c>
      <c r="W492">
        <f t="shared" si="1195"/>
        <v>4.9936424124295234E-2</v>
      </c>
      <c r="X492">
        <f t="shared" si="1195"/>
        <v>4.9995456182980992E-2</v>
      </c>
      <c r="Y492">
        <f t="shared" si="1195"/>
        <v>5.000000000000001E-2</v>
      </c>
      <c r="Z492">
        <f>IF(Y492=0,0.0000001,$Y492)*((INDEX($Q$7:$Q$29,MATCH($A492,$H$7:$H$28,0))/IF(Y492=0,0.0000001,$Y492))^((Z$33-$Y$33)/($AN$33-$Y$33)))</f>
        <v>5.8295720058991599E-2</v>
      </c>
      <c r="AA492">
        <f t="shared" ref="AA492:AN492" si="1196">IF(Z492=0,0.0000001,$Y492)*((INDEX($Q$7:$Q$29,MATCH($A492,$H$7:$H$28,0))/IF(Z492=0,0.0000001,$Y492))^((AA$33-$Y$33)/($AN$33-$Y$33)))</f>
        <v>6.7967819543926292E-2</v>
      </c>
      <c r="AB492">
        <f t="shared" si="1196"/>
        <v>7.9244659623055685E-2</v>
      </c>
      <c r="AC492">
        <f t="shared" si="1196"/>
        <v>9.2392489871114564E-2</v>
      </c>
      <c r="AD492">
        <f t="shared" si="1196"/>
        <v>0.1077217345015942</v>
      </c>
      <c r="AE492">
        <f t="shared" si="1196"/>
        <v>0.12559432157547903</v>
      </c>
      <c r="AF492">
        <f t="shared" si="1196"/>
        <v>0.14643222823126184</v>
      </c>
      <c r="AG492">
        <f t="shared" si="1196"/>
        <v>0.17072744369168011</v>
      </c>
      <c r="AH492">
        <f t="shared" si="1196"/>
        <v>0.19905358527674863</v>
      </c>
      <c r="AI492">
        <f t="shared" si="1196"/>
        <v>0.23207944168063893</v>
      </c>
      <c r="AJ492">
        <f t="shared" si="1196"/>
        <v>0.27058476327323183</v>
      </c>
      <c r="AK492">
        <f t="shared" si="1196"/>
        <v>0.31547867224009662</v>
      </c>
      <c r="AL492">
        <f t="shared" si="1196"/>
        <v>0.36782112722982063</v>
      </c>
      <c r="AM492">
        <f t="shared" si="1196"/>
        <v>0.42884794929544701</v>
      </c>
      <c r="AN492">
        <f t="shared" si="1196"/>
        <v>0.5</v>
      </c>
      <c r="AO492">
        <f>AN492</f>
        <v>0.5</v>
      </c>
      <c r="AP492">
        <f t="shared" si="1193"/>
        <v>0.5</v>
      </c>
      <c r="AQ492">
        <f t="shared" si="1193"/>
        <v>0.5</v>
      </c>
      <c r="AR492">
        <f t="shared" si="1193"/>
        <v>0.5</v>
      </c>
      <c r="AS492">
        <f t="shared" si="1193"/>
        <v>0.5</v>
      </c>
      <c r="AT492">
        <f t="shared" si="1193"/>
        <v>0.5</v>
      </c>
      <c r="AU492">
        <f t="shared" si="1193"/>
        <v>0.5</v>
      </c>
      <c r="AV492">
        <f t="shared" si="1193"/>
        <v>0.5</v>
      </c>
      <c r="AW492">
        <f t="shared" si="1193"/>
        <v>0.5</v>
      </c>
      <c r="AX492">
        <f t="shared" si="1193"/>
        <v>0.5</v>
      </c>
      <c r="AY492">
        <f t="shared" si="1193"/>
        <v>0.5</v>
      </c>
      <c r="AZ492">
        <f t="shared" si="1193"/>
        <v>0.5</v>
      </c>
      <c r="BA492">
        <f t="shared" si="1193"/>
        <v>0.5</v>
      </c>
      <c r="BB492">
        <f t="shared" si="1193"/>
        <v>0.5</v>
      </c>
      <c r="BC492">
        <f t="shared" si="1193"/>
        <v>0.5</v>
      </c>
      <c r="BD492">
        <f t="shared" si="1193"/>
        <v>0.5</v>
      </c>
      <c r="BE492">
        <f t="shared" si="1193"/>
        <v>0.5</v>
      </c>
      <c r="BF492">
        <f t="shared" si="1193"/>
        <v>0.5</v>
      </c>
      <c r="BG492">
        <f t="shared" si="1193"/>
        <v>0.5</v>
      </c>
      <c r="BH492">
        <f t="shared" si="1193"/>
        <v>0.5</v>
      </c>
      <c r="BK492">
        <f t="shared" si="1185"/>
        <v>0</v>
      </c>
      <c r="BL492">
        <f t="shared" si="1173"/>
        <v>0</v>
      </c>
      <c r="BM492">
        <f t="shared" si="1174"/>
        <v>0</v>
      </c>
      <c r="BN492">
        <f t="shared" si="1156"/>
        <v>0.05</v>
      </c>
      <c r="BO492">
        <f t="shared" si="1157"/>
        <v>0.5</v>
      </c>
      <c r="BP492" t="str">
        <f t="shared" si="1169"/>
        <v>-BUS-Total</v>
      </c>
    </row>
    <row r="493" spans="1:68" hidden="1" x14ac:dyDescent="0.25">
      <c r="A493" t="str">
        <f t="shared" si="1167"/>
        <v>passenger-BUS-CNG</v>
      </c>
      <c r="B493" s="1">
        <v>459</v>
      </c>
      <c r="C493" t="s">
        <v>12</v>
      </c>
      <c r="D493" t="s">
        <v>27</v>
      </c>
      <c r="E493" t="s">
        <v>34</v>
      </c>
      <c r="F493" t="s">
        <v>45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e">
        <f t="shared" ref="M493:Y494" si="1197">($K493*(($BL493/($K493))^((M$33-$K$33)/($BL$33-$K$33))))</f>
        <v>#DIV/0!</v>
      </c>
      <c r="N493" t="e">
        <f t="shared" si="1197"/>
        <v>#DIV/0!</v>
      </c>
      <c r="O493" t="e">
        <f t="shared" si="1197"/>
        <v>#DIV/0!</v>
      </c>
      <c r="P493" t="e">
        <f t="shared" si="1197"/>
        <v>#DIV/0!</v>
      </c>
      <c r="Q493" t="e">
        <f t="shared" si="1197"/>
        <v>#DIV/0!</v>
      </c>
      <c r="R493" t="e">
        <f t="shared" si="1197"/>
        <v>#DIV/0!</v>
      </c>
      <c r="S493" t="e">
        <f t="shared" si="1197"/>
        <v>#DIV/0!</v>
      </c>
      <c r="T493" t="e">
        <f t="shared" si="1197"/>
        <v>#DIV/0!</v>
      </c>
      <c r="U493" t="e">
        <f t="shared" si="1197"/>
        <v>#DIV/0!</v>
      </c>
      <c r="V493" t="e">
        <f t="shared" si="1197"/>
        <v>#DIV/0!</v>
      </c>
      <c r="W493" t="e">
        <f t="shared" si="1197"/>
        <v>#DIV/0!</v>
      </c>
      <c r="X493" t="e">
        <f t="shared" si="1197"/>
        <v>#DIV/0!</v>
      </c>
      <c r="Y493" t="e">
        <f t="shared" si="1197"/>
        <v>#DIV/0!</v>
      </c>
      <c r="Z493" t="e">
        <f t="shared" ref="Z493:AN494" si="1198">($Y493*(($BM493/($Y493))^((Z$33-$Y$33)/($BM$33-$Y$33))))</f>
        <v>#DIV/0!</v>
      </c>
      <c r="AA493" t="e">
        <f t="shared" si="1198"/>
        <v>#DIV/0!</v>
      </c>
      <c r="AB493" t="e">
        <f t="shared" si="1198"/>
        <v>#DIV/0!</v>
      </c>
      <c r="AC493" t="e">
        <f t="shared" si="1198"/>
        <v>#DIV/0!</v>
      </c>
      <c r="AD493" t="e">
        <f t="shared" si="1198"/>
        <v>#DIV/0!</v>
      </c>
      <c r="AE493" t="e">
        <f t="shared" si="1198"/>
        <v>#DIV/0!</v>
      </c>
      <c r="AF493" t="e">
        <f t="shared" si="1198"/>
        <v>#DIV/0!</v>
      </c>
      <c r="AG493" t="e">
        <f t="shared" si="1198"/>
        <v>#DIV/0!</v>
      </c>
      <c r="AH493" t="e">
        <f t="shared" si="1198"/>
        <v>#DIV/0!</v>
      </c>
      <c r="AI493" t="e">
        <f t="shared" si="1198"/>
        <v>#DIV/0!</v>
      </c>
      <c r="AJ493" t="e">
        <f t="shared" si="1198"/>
        <v>#DIV/0!</v>
      </c>
      <c r="AK493" t="e">
        <f t="shared" si="1198"/>
        <v>#DIV/0!</v>
      </c>
      <c r="AL493" t="e">
        <f t="shared" si="1198"/>
        <v>#DIV/0!</v>
      </c>
      <c r="AM493" t="e">
        <f t="shared" si="1198"/>
        <v>#DIV/0!</v>
      </c>
      <c r="AN493" t="e">
        <f t="shared" si="1198"/>
        <v>#DIV/0!</v>
      </c>
      <c r="AO493" t="e">
        <f t="shared" ref="AO493:BH493" si="1199">AN493</f>
        <v>#DIV/0!</v>
      </c>
      <c r="AP493" t="e">
        <f t="shared" si="1199"/>
        <v>#DIV/0!</v>
      </c>
      <c r="AQ493" t="e">
        <f t="shared" si="1199"/>
        <v>#DIV/0!</v>
      </c>
      <c r="AR493" t="e">
        <f t="shared" si="1199"/>
        <v>#DIV/0!</v>
      </c>
      <c r="AS493" t="e">
        <f t="shared" si="1199"/>
        <v>#DIV/0!</v>
      </c>
      <c r="AT493" t="e">
        <f t="shared" si="1199"/>
        <v>#DIV/0!</v>
      </c>
      <c r="AU493" t="e">
        <f t="shared" si="1199"/>
        <v>#DIV/0!</v>
      </c>
      <c r="AV493" t="e">
        <f t="shared" si="1199"/>
        <v>#DIV/0!</v>
      </c>
      <c r="AW493" t="e">
        <f t="shared" si="1199"/>
        <v>#DIV/0!</v>
      </c>
      <c r="AX493" t="e">
        <f t="shared" si="1199"/>
        <v>#DIV/0!</v>
      </c>
      <c r="AY493" t="e">
        <f t="shared" si="1199"/>
        <v>#DIV/0!</v>
      </c>
      <c r="AZ493" t="e">
        <f t="shared" si="1199"/>
        <v>#DIV/0!</v>
      </c>
      <c r="BA493" t="e">
        <f t="shared" si="1199"/>
        <v>#DIV/0!</v>
      </c>
      <c r="BB493" t="e">
        <f t="shared" si="1199"/>
        <v>#DIV/0!</v>
      </c>
      <c r="BC493" t="e">
        <f t="shared" si="1199"/>
        <v>#DIV/0!</v>
      </c>
      <c r="BD493" t="e">
        <f t="shared" si="1199"/>
        <v>#DIV/0!</v>
      </c>
      <c r="BE493" t="e">
        <f t="shared" si="1199"/>
        <v>#DIV/0!</v>
      </c>
      <c r="BF493" t="e">
        <f t="shared" si="1199"/>
        <v>#DIV/0!</v>
      </c>
      <c r="BG493" t="e">
        <f t="shared" si="1199"/>
        <v>#DIV/0!</v>
      </c>
      <c r="BH493" t="e">
        <f t="shared" si="1199"/>
        <v>#DIV/0!</v>
      </c>
      <c r="BK493">
        <f t="shared" si="1185"/>
        <v>0</v>
      </c>
      <c r="BL493">
        <f t="shared" si="1173"/>
        <v>0</v>
      </c>
      <c r="BM493">
        <f t="shared" si="1174"/>
        <v>0</v>
      </c>
      <c r="BN493">
        <f t="shared" si="1156"/>
        <v>0.05</v>
      </c>
      <c r="BO493">
        <f t="shared" si="1157"/>
        <v>0.5</v>
      </c>
      <c r="BP493" t="str">
        <f t="shared" si="1169"/>
        <v>-BUS-Total</v>
      </c>
    </row>
    <row r="494" spans="1:68" hidden="1" x14ac:dyDescent="0.25">
      <c r="A494" t="str">
        <f t="shared" si="1167"/>
        <v>passenger-BUS-D</v>
      </c>
      <c r="B494" s="1">
        <v>460</v>
      </c>
      <c r="C494" t="s">
        <v>12</v>
      </c>
      <c r="D494" t="s">
        <v>27</v>
      </c>
      <c r="E494" t="s">
        <v>34</v>
      </c>
      <c r="F494" t="s">
        <v>46</v>
      </c>
      <c r="G494">
        <v>0.90481796455298891</v>
      </c>
      <c r="H494">
        <v>0.90497694769139814</v>
      </c>
      <c r="I494">
        <v>0.9051359314044215</v>
      </c>
      <c r="J494">
        <v>0.905294915692062</v>
      </c>
      <c r="K494">
        <v>0.90545296996863234</v>
      </c>
      <c r="L494">
        <v>0.90561102452727993</v>
      </c>
      <c r="M494">
        <f t="shared" si="1197"/>
        <v>0.89884240996999143</v>
      </c>
      <c r="N494">
        <f t="shared" si="1197"/>
        <v>0.89555525052393936</v>
      </c>
      <c r="O494">
        <f t="shared" si="1197"/>
        <v>0.89228011255918793</v>
      </c>
      <c r="P494">
        <f t="shared" si="1197"/>
        <v>0.88901695211193965</v>
      </c>
      <c r="Q494">
        <f t="shared" si="1197"/>
        <v>0.88576572537917697</v>
      </c>
      <c r="R494">
        <f t="shared" si="1197"/>
        <v>0.88252638871807454</v>
      </c>
      <c r="S494">
        <f t="shared" si="1197"/>
        <v>0.87929889864541344</v>
      </c>
      <c r="T494">
        <f t="shared" si="1197"/>
        <v>0.87608321183699722</v>
      </c>
      <c r="U494">
        <f t="shared" si="1197"/>
        <v>0.87287928512707069</v>
      </c>
      <c r="V494">
        <f t="shared" si="1197"/>
        <v>0.86968707550773983</v>
      </c>
      <c r="W494">
        <f t="shared" si="1197"/>
        <v>0.86650654012839534</v>
      </c>
      <c r="X494">
        <f t="shared" si="1197"/>
        <v>0.86333763629513716</v>
      </c>
      <c r="Y494">
        <f t="shared" si="1197"/>
        <v>0.86018032147020063</v>
      </c>
      <c r="Z494">
        <f t="shared" si="1198"/>
        <v>0.82133595780478408</v>
      </c>
      <c r="AA494">
        <f t="shared" si="1198"/>
        <v>0.78424574329961827</v>
      </c>
      <c r="AB494">
        <f t="shared" si="1198"/>
        <v>0.74883046339212433</v>
      </c>
      <c r="AC494">
        <f t="shared" si="1198"/>
        <v>0.71501448072231644</v>
      </c>
      <c r="AD494">
        <f t="shared" si="1198"/>
        <v>0.68272557359207031</v>
      </c>
      <c r="AE494">
        <f t="shared" si="1198"/>
        <v>0.65189478171931148</v>
      </c>
      <c r="AF494">
        <f t="shared" si="1198"/>
        <v>0.62245625895769829</v>
      </c>
      <c r="AG494">
        <f t="shared" si="1198"/>
        <v>0.59434713266724615</v>
      </c>
      <c r="AH494">
        <f t="shared" si="1198"/>
        <v>0.56750736943555047</v>
      </c>
      <c r="AI494">
        <f t="shared" si="1198"/>
        <v>0.54187964686282231</v>
      </c>
      <c r="AJ494">
        <f t="shared" si="1198"/>
        <v>0.5174092311369074</v>
      </c>
      <c r="AK494">
        <f t="shared" si="1198"/>
        <v>0.49404386013682017</v>
      </c>
      <c r="AL494">
        <f t="shared" si="1198"/>
        <v>0.47173363181513478</v>
      </c>
      <c r="AM494">
        <f t="shared" si="1198"/>
        <v>0.45043089762084926</v>
      </c>
      <c r="AN494">
        <f t="shared" si="1198"/>
        <v>0.43009016073510031</v>
      </c>
      <c r="AO494">
        <f t="shared" ref="AO494:BH495" si="1200">AN494</f>
        <v>0.43009016073510031</v>
      </c>
      <c r="AP494">
        <f t="shared" si="1200"/>
        <v>0.43009016073510031</v>
      </c>
      <c r="AQ494">
        <f t="shared" si="1200"/>
        <v>0.43009016073510031</v>
      </c>
      <c r="AR494">
        <f t="shared" si="1200"/>
        <v>0.43009016073510031</v>
      </c>
      <c r="AS494">
        <f t="shared" si="1200"/>
        <v>0.43009016073510031</v>
      </c>
      <c r="AT494">
        <f t="shared" si="1200"/>
        <v>0.43009016073510031</v>
      </c>
      <c r="AU494">
        <f t="shared" si="1200"/>
        <v>0.43009016073510031</v>
      </c>
      <c r="AV494">
        <f t="shared" si="1200"/>
        <v>0.43009016073510031</v>
      </c>
      <c r="AW494">
        <f t="shared" si="1200"/>
        <v>0.43009016073510031</v>
      </c>
      <c r="AX494">
        <f t="shared" si="1200"/>
        <v>0.43009016073510031</v>
      </c>
      <c r="AY494">
        <f t="shared" si="1200"/>
        <v>0.43009016073510031</v>
      </c>
      <c r="AZ494">
        <f t="shared" si="1200"/>
        <v>0.43009016073510031</v>
      </c>
      <c r="BA494">
        <f t="shared" si="1200"/>
        <v>0.43009016073510031</v>
      </c>
      <c r="BB494">
        <f t="shared" si="1200"/>
        <v>0.43009016073510031</v>
      </c>
      <c r="BC494">
        <f t="shared" si="1200"/>
        <v>0.43009016073510031</v>
      </c>
      <c r="BD494">
        <f t="shared" si="1200"/>
        <v>0.43009016073510031</v>
      </c>
      <c r="BE494">
        <f t="shared" si="1200"/>
        <v>0.43009016073510031</v>
      </c>
      <c r="BF494">
        <f t="shared" si="1200"/>
        <v>0.43009016073510031</v>
      </c>
      <c r="BG494">
        <f t="shared" si="1200"/>
        <v>0.43009016073510031</v>
      </c>
      <c r="BH494">
        <f t="shared" si="1200"/>
        <v>0.43009016073510031</v>
      </c>
      <c r="BK494">
        <f t="shared" si="1185"/>
        <v>0.90545296996863234</v>
      </c>
      <c r="BL494">
        <f t="shared" si="1173"/>
        <v>0.86018032147020063</v>
      </c>
      <c r="BM494">
        <f t="shared" si="1174"/>
        <v>0.43009016073510031</v>
      </c>
      <c r="BN494">
        <f t="shared" si="1156"/>
        <v>0.05</v>
      </c>
      <c r="BO494">
        <f t="shared" si="1157"/>
        <v>0.5</v>
      </c>
      <c r="BP494" t="str">
        <f t="shared" si="1169"/>
        <v>-BUS-Total</v>
      </c>
    </row>
    <row r="495" spans="1:68" hidden="1" x14ac:dyDescent="0.25">
      <c r="A495" t="str">
        <f t="shared" si="1167"/>
        <v>passenger-BUS-FCEV</v>
      </c>
      <c r="B495" s="1">
        <v>461</v>
      </c>
      <c r="C495" t="s">
        <v>12</v>
      </c>
      <c r="D495" t="s">
        <v>27</v>
      </c>
      <c r="E495" t="s">
        <v>34</v>
      </c>
      <c r="F495" t="s">
        <v>30</v>
      </c>
      <c r="G495">
        <v>0</v>
      </c>
      <c r="H495">
        <f>IF(G495=0,0.0000001,$G495)*((INDEX($P$7:$P$29,MATCH($A495,$H$7:$H$29,0))/($G495+0.00001))^((H$33-$G$33)/($Y$33-$G$33)))</f>
        <v>0</v>
      </c>
      <c r="I495">
        <f t="shared" ref="I495:L495" si="1201">IF(H495=0,0.0000001,$G495)*((INDEX($P$7:$P$29,MATCH($A495,$H$7:$H$29,0))/($G495+0.00001))^((I$33-$G$33)/($Y$33-$G$33)))</f>
        <v>0</v>
      </c>
      <c r="J495">
        <f t="shared" si="1201"/>
        <v>0</v>
      </c>
      <c r="K495">
        <f t="shared" si="1201"/>
        <v>0</v>
      </c>
      <c r="L495">
        <f t="shared" si="1201"/>
        <v>0</v>
      </c>
      <c r="M495">
        <f t="shared" ref="M495:Y495" si="1202">IF(L495=0,0.0000001,L495)*((INDEX($P$7:$P$29,MATCH($A495,$H$7:$H$28,0))/IF(L495=0,0.0000001,L495))^((M$33-$K$33)/($Y$33-$K$33)))</f>
        <v>0</v>
      </c>
      <c r="N495">
        <f t="shared" si="1202"/>
        <v>0</v>
      </c>
      <c r="O495">
        <f t="shared" si="1202"/>
        <v>0</v>
      </c>
      <c r="P495">
        <f t="shared" si="1202"/>
        <v>0</v>
      </c>
      <c r="Q495">
        <f t="shared" si="1202"/>
        <v>0</v>
      </c>
      <c r="R495">
        <f t="shared" si="1202"/>
        <v>0</v>
      </c>
      <c r="S495">
        <f t="shared" si="1202"/>
        <v>0</v>
      </c>
      <c r="T495">
        <f t="shared" si="1202"/>
        <v>0</v>
      </c>
      <c r="U495">
        <f t="shared" si="1202"/>
        <v>0</v>
      </c>
      <c r="V495">
        <f t="shared" si="1202"/>
        <v>0</v>
      </c>
      <c r="W495">
        <f t="shared" si="1202"/>
        <v>0</v>
      </c>
      <c r="X495">
        <f t="shared" si="1202"/>
        <v>0</v>
      </c>
      <c r="Y495">
        <f t="shared" si="1202"/>
        <v>0</v>
      </c>
      <c r="Z495">
        <f>IF(Y495=0,0.0000001,$Y495)*((INDEX($Q$7:$Q$29,MATCH($A495,$H$7:$H$28,0))/IF(Y495=0,0.0000001,$Y495))^((Z$33-$Y$33)/($AN$33-$Y$33)))</f>
        <v>0</v>
      </c>
      <c r="AA495">
        <f t="shared" ref="AA495:AN495" si="1203">IF(Z495=0,0.0000001,$Y495)*((INDEX($Q$7:$Q$29,MATCH($A495,$H$7:$H$28,0))/IF(Z495=0,0.0000001,$Y495))^((AA$33-$Y$33)/($AN$33-$Y$33)))</f>
        <v>0</v>
      </c>
      <c r="AB495">
        <f t="shared" si="1203"/>
        <v>0</v>
      </c>
      <c r="AC495">
        <f t="shared" si="1203"/>
        <v>0</v>
      </c>
      <c r="AD495">
        <f t="shared" si="1203"/>
        <v>0</v>
      </c>
      <c r="AE495">
        <f t="shared" si="1203"/>
        <v>0</v>
      </c>
      <c r="AF495">
        <f t="shared" si="1203"/>
        <v>0</v>
      </c>
      <c r="AG495">
        <f t="shared" si="1203"/>
        <v>0</v>
      </c>
      <c r="AH495">
        <f t="shared" si="1203"/>
        <v>0</v>
      </c>
      <c r="AI495">
        <f t="shared" si="1203"/>
        <v>0</v>
      </c>
      <c r="AJ495">
        <f t="shared" si="1203"/>
        <v>0</v>
      </c>
      <c r="AK495">
        <f t="shared" si="1203"/>
        <v>0</v>
      </c>
      <c r="AL495">
        <f t="shared" si="1203"/>
        <v>0</v>
      </c>
      <c r="AM495">
        <f t="shared" si="1203"/>
        <v>0</v>
      </c>
      <c r="AN495">
        <f t="shared" si="1203"/>
        <v>0</v>
      </c>
      <c r="AO495">
        <f>AN495</f>
        <v>0</v>
      </c>
      <c r="AP495">
        <f t="shared" si="1200"/>
        <v>0</v>
      </c>
      <c r="AQ495">
        <f t="shared" si="1200"/>
        <v>0</v>
      </c>
      <c r="AR495">
        <f t="shared" si="1200"/>
        <v>0</v>
      </c>
      <c r="AS495">
        <f t="shared" si="1200"/>
        <v>0</v>
      </c>
      <c r="AT495">
        <f t="shared" si="1200"/>
        <v>0</v>
      </c>
      <c r="AU495">
        <f t="shared" si="1200"/>
        <v>0</v>
      </c>
      <c r="AV495">
        <f t="shared" si="1200"/>
        <v>0</v>
      </c>
      <c r="AW495">
        <f t="shared" si="1200"/>
        <v>0</v>
      </c>
      <c r="AX495">
        <f t="shared" si="1200"/>
        <v>0</v>
      </c>
      <c r="AY495">
        <f t="shared" si="1200"/>
        <v>0</v>
      </c>
      <c r="AZ495">
        <f t="shared" si="1200"/>
        <v>0</v>
      </c>
      <c r="BA495">
        <f t="shared" si="1200"/>
        <v>0</v>
      </c>
      <c r="BB495">
        <f t="shared" si="1200"/>
        <v>0</v>
      </c>
      <c r="BC495">
        <f t="shared" si="1200"/>
        <v>0</v>
      </c>
      <c r="BD495">
        <f t="shared" si="1200"/>
        <v>0</v>
      </c>
      <c r="BE495">
        <f t="shared" si="1200"/>
        <v>0</v>
      </c>
      <c r="BF495">
        <f t="shared" si="1200"/>
        <v>0</v>
      </c>
      <c r="BG495">
        <f t="shared" si="1200"/>
        <v>0</v>
      </c>
      <c r="BH495">
        <f t="shared" si="1200"/>
        <v>0</v>
      </c>
      <c r="BK495">
        <f>G495</f>
        <v>0</v>
      </c>
      <c r="BL495">
        <f t="shared" si="1173"/>
        <v>0</v>
      </c>
      <c r="BM495">
        <f t="shared" si="1174"/>
        <v>0</v>
      </c>
      <c r="BN495">
        <f t="shared" si="1156"/>
        <v>0.05</v>
      </c>
      <c r="BO495">
        <f t="shared" si="1157"/>
        <v>0.5</v>
      </c>
      <c r="BP495" t="str">
        <f t="shared" si="1169"/>
        <v>-BUS-Total</v>
      </c>
    </row>
    <row r="496" spans="1:68" hidden="1" x14ac:dyDescent="0.25">
      <c r="A496" t="str">
        <f t="shared" si="1167"/>
        <v>passenger-BUS-G</v>
      </c>
      <c r="B496" s="1">
        <v>462</v>
      </c>
      <c r="C496" t="s">
        <v>12</v>
      </c>
      <c r="D496" t="s">
        <v>27</v>
      </c>
      <c r="E496" t="s">
        <v>34</v>
      </c>
      <c r="F496" t="s">
        <v>47</v>
      </c>
      <c r="G496">
        <v>9.5182035447011065E-2</v>
      </c>
      <c r="H496">
        <v>9.5023052308601766E-2</v>
      </c>
      <c r="I496">
        <v>9.4864068595578444E-2</v>
      </c>
      <c r="J496">
        <v>9.4705084307937962E-2</v>
      </c>
      <c r="K496">
        <v>9.4547030031367732E-2</v>
      </c>
      <c r="L496">
        <v>9.4388975472720085E-2</v>
      </c>
      <c r="M496">
        <f t="shared" ref="M496:Y498" si="1204">($K496*(($BL496/($K496))^((M$33-$K$33)/($BL$33-$K$33))))</f>
        <v>9.385675805099386E-2</v>
      </c>
      <c r="N496">
        <f t="shared" si="1204"/>
        <v>9.3513514201592651E-2</v>
      </c>
      <c r="O496">
        <f t="shared" si="1204"/>
        <v>9.3171525630368512E-2</v>
      </c>
      <c r="P496">
        <f t="shared" si="1204"/>
        <v>9.2830787746639623E-2</v>
      </c>
      <c r="Q496">
        <f t="shared" si="1204"/>
        <v>9.2491295976512733E-2</v>
      </c>
      <c r="R496">
        <f t="shared" si="1204"/>
        <v>9.2153045762821822E-2</v>
      </c>
      <c r="S496">
        <f t="shared" si="1204"/>
        <v>9.1816032565066888E-2</v>
      </c>
      <c r="T496">
        <f t="shared" si="1204"/>
        <v>9.1480251859353018E-2</v>
      </c>
      <c r="U496">
        <f t="shared" si="1204"/>
        <v>9.1145699138329594E-2</v>
      </c>
      <c r="V496">
        <f t="shared" si="1204"/>
        <v>9.0812369911129925E-2</v>
      </c>
      <c r="W496">
        <f t="shared" si="1204"/>
        <v>9.0480259703310834E-2</v>
      </c>
      <c r="X496">
        <f t="shared" si="1204"/>
        <v>9.0149364056792636E-2</v>
      </c>
      <c r="Y496">
        <f t="shared" si="1204"/>
        <v>8.9819678529799343E-2</v>
      </c>
      <c r="Z496">
        <f t="shared" ref="Z496:AN498" si="1205">($Y496*(($BM496/($Y496))^((Z$33-$Y$33)/($BM$33-$Y$33))))</f>
        <v>8.5763565910111611E-2</v>
      </c>
      <c r="AA496">
        <f t="shared" si="1205"/>
        <v>8.1890620830687696E-2</v>
      </c>
      <c r="AB496">
        <f t="shared" si="1205"/>
        <v>7.8192571739193598E-2</v>
      </c>
      <c r="AC496">
        <f t="shared" si="1205"/>
        <v>7.4661520613331936E-2</v>
      </c>
      <c r="AD496">
        <f t="shared" si="1205"/>
        <v>7.1289926092824488E-2</v>
      </c>
      <c r="AE496">
        <f t="shared" si="1205"/>
        <v>6.80705873731276E-2</v>
      </c>
      <c r="AF496">
        <f t="shared" si="1205"/>
        <v>6.4996628826481301E-2</v>
      </c>
      <c r="AG496">
        <f t="shared" si="1205"/>
        <v>6.2061485317447415E-2</v>
      </c>
      <c r="AH496">
        <f t="shared" si="1205"/>
        <v>5.9258888181574258E-2</v>
      </c>
      <c r="AI496">
        <f t="shared" si="1205"/>
        <v>5.6582851837242397E-2</v>
      </c>
      <c r="AJ496">
        <f t="shared" si="1205"/>
        <v>5.4027661002097986E-2</v>
      </c>
      <c r="AK496">
        <f t="shared" si="1205"/>
        <v>5.1587858486771505E-2</v>
      </c>
      <c r="AL496">
        <f t="shared" si="1205"/>
        <v>4.9258233539812492E-2</v>
      </c>
      <c r="AM496">
        <f t="shared" si="1205"/>
        <v>4.7033810718948445E-2</v>
      </c>
      <c r="AN496">
        <f t="shared" si="1205"/>
        <v>4.4909839264899672E-2</v>
      </c>
      <c r="AO496">
        <f t="shared" ref="AO496:BH496" si="1206">AN496</f>
        <v>4.4909839264899672E-2</v>
      </c>
      <c r="AP496">
        <f t="shared" si="1206"/>
        <v>4.4909839264899672E-2</v>
      </c>
      <c r="AQ496">
        <f t="shared" si="1206"/>
        <v>4.4909839264899672E-2</v>
      </c>
      <c r="AR496">
        <f t="shared" si="1206"/>
        <v>4.4909839264899672E-2</v>
      </c>
      <c r="AS496">
        <f t="shared" si="1206"/>
        <v>4.4909839264899672E-2</v>
      </c>
      <c r="AT496">
        <f t="shared" si="1206"/>
        <v>4.4909839264899672E-2</v>
      </c>
      <c r="AU496">
        <f t="shared" si="1206"/>
        <v>4.4909839264899672E-2</v>
      </c>
      <c r="AV496">
        <f t="shared" si="1206"/>
        <v>4.4909839264899672E-2</v>
      </c>
      <c r="AW496">
        <f t="shared" si="1206"/>
        <v>4.4909839264899672E-2</v>
      </c>
      <c r="AX496">
        <f t="shared" si="1206"/>
        <v>4.4909839264899672E-2</v>
      </c>
      <c r="AY496">
        <f t="shared" si="1206"/>
        <v>4.4909839264899672E-2</v>
      </c>
      <c r="AZ496">
        <f t="shared" si="1206"/>
        <v>4.4909839264899672E-2</v>
      </c>
      <c r="BA496">
        <f t="shared" si="1206"/>
        <v>4.4909839264899672E-2</v>
      </c>
      <c r="BB496">
        <f t="shared" si="1206"/>
        <v>4.4909839264899672E-2</v>
      </c>
      <c r="BC496">
        <f t="shared" si="1206"/>
        <v>4.4909839264899672E-2</v>
      </c>
      <c r="BD496">
        <f t="shared" si="1206"/>
        <v>4.4909839264899672E-2</v>
      </c>
      <c r="BE496">
        <f t="shared" si="1206"/>
        <v>4.4909839264899672E-2</v>
      </c>
      <c r="BF496">
        <f t="shared" si="1206"/>
        <v>4.4909839264899672E-2</v>
      </c>
      <c r="BG496">
        <f t="shared" si="1206"/>
        <v>4.4909839264899672E-2</v>
      </c>
      <c r="BH496">
        <f t="shared" si="1206"/>
        <v>4.4909839264899672E-2</v>
      </c>
      <c r="BK496">
        <f t="shared" ref="BK496:BK501" si="1207">K496</f>
        <v>9.4547030031367732E-2</v>
      </c>
      <c r="BL496">
        <f t="shared" si="1173"/>
        <v>8.9819678529799343E-2</v>
      </c>
      <c r="BM496">
        <f t="shared" si="1174"/>
        <v>4.4909839264899672E-2</v>
      </c>
      <c r="BN496">
        <f t="shared" si="1156"/>
        <v>0.05</v>
      </c>
      <c r="BO496">
        <f t="shared" si="1157"/>
        <v>0.5</v>
      </c>
      <c r="BP496" t="str">
        <f t="shared" si="1169"/>
        <v>-BUS-Total</v>
      </c>
    </row>
    <row r="497" spans="1:68" hidden="1" x14ac:dyDescent="0.25">
      <c r="A497" t="str">
        <f t="shared" si="1167"/>
        <v>passenger-BUS-LPG</v>
      </c>
      <c r="B497" s="1">
        <v>463</v>
      </c>
      <c r="C497" t="s">
        <v>12</v>
      </c>
      <c r="D497" t="s">
        <v>27</v>
      </c>
      <c r="E497" t="s">
        <v>34</v>
      </c>
      <c r="F497" t="s">
        <v>48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e">
        <f t="shared" si="1204"/>
        <v>#DIV/0!</v>
      </c>
      <c r="N497" t="e">
        <f t="shared" si="1204"/>
        <v>#DIV/0!</v>
      </c>
      <c r="O497" t="e">
        <f t="shared" si="1204"/>
        <v>#DIV/0!</v>
      </c>
      <c r="P497" t="e">
        <f t="shared" si="1204"/>
        <v>#DIV/0!</v>
      </c>
      <c r="Q497" t="e">
        <f t="shared" si="1204"/>
        <v>#DIV/0!</v>
      </c>
      <c r="R497" t="e">
        <f t="shared" si="1204"/>
        <v>#DIV/0!</v>
      </c>
      <c r="S497" t="e">
        <f t="shared" si="1204"/>
        <v>#DIV/0!</v>
      </c>
      <c r="T497" t="e">
        <f t="shared" si="1204"/>
        <v>#DIV/0!</v>
      </c>
      <c r="U497" t="e">
        <f t="shared" si="1204"/>
        <v>#DIV/0!</v>
      </c>
      <c r="V497" t="e">
        <f t="shared" si="1204"/>
        <v>#DIV/0!</v>
      </c>
      <c r="W497" t="e">
        <f t="shared" si="1204"/>
        <v>#DIV/0!</v>
      </c>
      <c r="X497" t="e">
        <f t="shared" si="1204"/>
        <v>#DIV/0!</v>
      </c>
      <c r="Y497" t="e">
        <f t="shared" si="1204"/>
        <v>#DIV/0!</v>
      </c>
      <c r="Z497" t="e">
        <f t="shared" si="1205"/>
        <v>#DIV/0!</v>
      </c>
      <c r="AA497" t="e">
        <f t="shared" si="1205"/>
        <v>#DIV/0!</v>
      </c>
      <c r="AB497" t="e">
        <f t="shared" si="1205"/>
        <v>#DIV/0!</v>
      </c>
      <c r="AC497" t="e">
        <f t="shared" si="1205"/>
        <v>#DIV/0!</v>
      </c>
      <c r="AD497" t="e">
        <f t="shared" si="1205"/>
        <v>#DIV/0!</v>
      </c>
      <c r="AE497" t="e">
        <f t="shared" si="1205"/>
        <v>#DIV/0!</v>
      </c>
      <c r="AF497" t="e">
        <f t="shared" si="1205"/>
        <v>#DIV/0!</v>
      </c>
      <c r="AG497" t="e">
        <f t="shared" si="1205"/>
        <v>#DIV/0!</v>
      </c>
      <c r="AH497" t="e">
        <f t="shared" si="1205"/>
        <v>#DIV/0!</v>
      </c>
      <c r="AI497" t="e">
        <f t="shared" si="1205"/>
        <v>#DIV/0!</v>
      </c>
      <c r="AJ497" t="e">
        <f t="shared" si="1205"/>
        <v>#DIV/0!</v>
      </c>
      <c r="AK497" t="e">
        <f t="shared" si="1205"/>
        <v>#DIV/0!</v>
      </c>
      <c r="AL497" t="e">
        <f t="shared" si="1205"/>
        <v>#DIV/0!</v>
      </c>
      <c r="AM497" t="e">
        <f t="shared" si="1205"/>
        <v>#DIV/0!</v>
      </c>
      <c r="AN497" t="e">
        <f t="shared" si="1205"/>
        <v>#DIV/0!</v>
      </c>
      <c r="AO497" t="e">
        <f t="shared" ref="AO497:BH497" si="1208">AN497</f>
        <v>#DIV/0!</v>
      </c>
      <c r="AP497" t="e">
        <f t="shared" si="1208"/>
        <v>#DIV/0!</v>
      </c>
      <c r="AQ497" t="e">
        <f t="shared" si="1208"/>
        <v>#DIV/0!</v>
      </c>
      <c r="AR497" t="e">
        <f t="shared" si="1208"/>
        <v>#DIV/0!</v>
      </c>
      <c r="AS497" t="e">
        <f t="shared" si="1208"/>
        <v>#DIV/0!</v>
      </c>
      <c r="AT497" t="e">
        <f t="shared" si="1208"/>
        <v>#DIV/0!</v>
      </c>
      <c r="AU497" t="e">
        <f t="shared" si="1208"/>
        <v>#DIV/0!</v>
      </c>
      <c r="AV497" t="e">
        <f t="shared" si="1208"/>
        <v>#DIV/0!</v>
      </c>
      <c r="AW497" t="e">
        <f t="shared" si="1208"/>
        <v>#DIV/0!</v>
      </c>
      <c r="AX497" t="e">
        <f t="shared" si="1208"/>
        <v>#DIV/0!</v>
      </c>
      <c r="AY497" t="e">
        <f t="shared" si="1208"/>
        <v>#DIV/0!</v>
      </c>
      <c r="AZ497" t="e">
        <f t="shared" si="1208"/>
        <v>#DIV/0!</v>
      </c>
      <c r="BA497" t="e">
        <f t="shared" si="1208"/>
        <v>#DIV/0!</v>
      </c>
      <c r="BB497" t="e">
        <f t="shared" si="1208"/>
        <v>#DIV/0!</v>
      </c>
      <c r="BC497" t="e">
        <f t="shared" si="1208"/>
        <v>#DIV/0!</v>
      </c>
      <c r="BD497" t="e">
        <f t="shared" si="1208"/>
        <v>#DIV/0!</v>
      </c>
      <c r="BE497" t="e">
        <f t="shared" si="1208"/>
        <v>#DIV/0!</v>
      </c>
      <c r="BF497" t="e">
        <f t="shared" si="1208"/>
        <v>#DIV/0!</v>
      </c>
      <c r="BG497" t="e">
        <f t="shared" si="1208"/>
        <v>#DIV/0!</v>
      </c>
      <c r="BH497" t="e">
        <f t="shared" si="1208"/>
        <v>#DIV/0!</v>
      </c>
      <c r="BK497">
        <f t="shared" si="1207"/>
        <v>0</v>
      </c>
      <c r="BL497">
        <f t="shared" si="1173"/>
        <v>0</v>
      </c>
      <c r="BM497">
        <f t="shared" si="1174"/>
        <v>0</v>
      </c>
      <c r="BN497">
        <f t="shared" si="1156"/>
        <v>0.05</v>
      </c>
      <c r="BO497">
        <f t="shared" si="1157"/>
        <v>0.5</v>
      </c>
      <c r="BP497" t="str">
        <f t="shared" si="1169"/>
        <v>-BUS-Total</v>
      </c>
    </row>
    <row r="498" spans="1:68" hidden="1" x14ac:dyDescent="0.25">
      <c r="A498" t="str">
        <f t="shared" si="1167"/>
        <v>passenger-BUS-PHEVD</v>
      </c>
      <c r="B498" s="1">
        <v>464</v>
      </c>
      <c r="C498" t="s">
        <v>12</v>
      </c>
      <c r="D498" t="s">
        <v>27</v>
      </c>
      <c r="E498" t="s">
        <v>34</v>
      </c>
      <c r="F498" t="s">
        <v>37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e">
        <f t="shared" si="1204"/>
        <v>#DIV/0!</v>
      </c>
      <c r="N498" t="e">
        <f t="shared" si="1204"/>
        <v>#DIV/0!</v>
      </c>
      <c r="O498" t="e">
        <f t="shared" si="1204"/>
        <v>#DIV/0!</v>
      </c>
      <c r="P498" t="e">
        <f t="shared" si="1204"/>
        <v>#DIV/0!</v>
      </c>
      <c r="Q498" t="e">
        <f t="shared" si="1204"/>
        <v>#DIV/0!</v>
      </c>
      <c r="R498" t="e">
        <f t="shared" si="1204"/>
        <v>#DIV/0!</v>
      </c>
      <c r="S498" t="e">
        <f t="shared" si="1204"/>
        <v>#DIV/0!</v>
      </c>
      <c r="T498" t="e">
        <f t="shared" si="1204"/>
        <v>#DIV/0!</v>
      </c>
      <c r="U498" t="e">
        <f t="shared" si="1204"/>
        <v>#DIV/0!</v>
      </c>
      <c r="V498" t="e">
        <f t="shared" si="1204"/>
        <v>#DIV/0!</v>
      </c>
      <c r="W498" t="e">
        <f t="shared" si="1204"/>
        <v>#DIV/0!</v>
      </c>
      <c r="X498" t="e">
        <f t="shared" si="1204"/>
        <v>#DIV/0!</v>
      </c>
      <c r="Y498" t="e">
        <f t="shared" si="1204"/>
        <v>#DIV/0!</v>
      </c>
      <c r="Z498" t="e">
        <f t="shared" si="1205"/>
        <v>#DIV/0!</v>
      </c>
      <c r="AA498" t="e">
        <f t="shared" si="1205"/>
        <v>#DIV/0!</v>
      </c>
      <c r="AB498" t="e">
        <f t="shared" si="1205"/>
        <v>#DIV/0!</v>
      </c>
      <c r="AC498" t="e">
        <f t="shared" si="1205"/>
        <v>#DIV/0!</v>
      </c>
      <c r="AD498" t="e">
        <f t="shared" si="1205"/>
        <v>#DIV/0!</v>
      </c>
      <c r="AE498" t="e">
        <f t="shared" si="1205"/>
        <v>#DIV/0!</v>
      </c>
      <c r="AF498" t="e">
        <f t="shared" si="1205"/>
        <v>#DIV/0!</v>
      </c>
      <c r="AG498" t="e">
        <f t="shared" si="1205"/>
        <v>#DIV/0!</v>
      </c>
      <c r="AH498" t="e">
        <f t="shared" si="1205"/>
        <v>#DIV/0!</v>
      </c>
      <c r="AI498" t="e">
        <f t="shared" si="1205"/>
        <v>#DIV/0!</v>
      </c>
      <c r="AJ498" t="e">
        <f t="shared" si="1205"/>
        <v>#DIV/0!</v>
      </c>
      <c r="AK498" t="e">
        <f t="shared" si="1205"/>
        <v>#DIV/0!</v>
      </c>
      <c r="AL498" t="e">
        <f t="shared" si="1205"/>
        <v>#DIV/0!</v>
      </c>
      <c r="AM498" t="e">
        <f t="shared" si="1205"/>
        <v>#DIV/0!</v>
      </c>
      <c r="AN498" t="e">
        <f t="shared" si="1205"/>
        <v>#DIV/0!</v>
      </c>
      <c r="AO498" t="e">
        <f t="shared" ref="AO498:BH499" si="1209">AN498</f>
        <v>#DIV/0!</v>
      </c>
      <c r="AP498" t="e">
        <f t="shared" si="1209"/>
        <v>#DIV/0!</v>
      </c>
      <c r="AQ498" t="e">
        <f t="shared" si="1209"/>
        <v>#DIV/0!</v>
      </c>
      <c r="AR498" t="e">
        <f t="shared" si="1209"/>
        <v>#DIV/0!</v>
      </c>
      <c r="AS498" t="e">
        <f t="shared" si="1209"/>
        <v>#DIV/0!</v>
      </c>
      <c r="AT498" t="e">
        <f t="shared" si="1209"/>
        <v>#DIV/0!</v>
      </c>
      <c r="AU498" t="e">
        <f t="shared" si="1209"/>
        <v>#DIV/0!</v>
      </c>
      <c r="AV498" t="e">
        <f t="shared" si="1209"/>
        <v>#DIV/0!</v>
      </c>
      <c r="AW498" t="e">
        <f t="shared" si="1209"/>
        <v>#DIV/0!</v>
      </c>
      <c r="AX498" t="e">
        <f t="shared" si="1209"/>
        <v>#DIV/0!</v>
      </c>
      <c r="AY498" t="e">
        <f t="shared" si="1209"/>
        <v>#DIV/0!</v>
      </c>
      <c r="AZ498" t="e">
        <f t="shared" si="1209"/>
        <v>#DIV/0!</v>
      </c>
      <c r="BA498" t="e">
        <f t="shared" si="1209"/>
        <v>#DIV/0!</v>
      </c>
      <c r="BB498" t="e">
        <f t="shared" si="1209"/>
        <v>#DIV/0!</v>
      </c>
      <c r="BC498" t="e">
        <f t="shared" si="1209"/>
        <v>#DIV/0!</v>
      </c>
      <c r="BD498" t="e">
        <f t="shared" si="1209"/>
        <v>#DIV/0!</v>
      </c>
      <c r="BE498" t="e">
        <f t="shared" si="1209"/>
        <v>#DIV/0!</v>
      </c>
      <c r="BF498" t="e">
        <f t="shared" si="1209"/>
        <v>#DIV/0!</v>
      </c>
      <c r="BG498" t="e">
        <f t="shared" si="1209"/>
        <v>#DIV/0!</v>
      </c>
      <c r="BH498" t="e">
        <f t="shared" si="1209"/>
        <v>#DIV/0!</v>
      </c>
      <c r="BK498">
        <f t="shared" si="1207"/>
        <v>0</v>
      </c>
      <c r="BL498">
        <f t="shared" si="1173"/>
        <v>0</v>
      </c>
      <c r="BM498">
        <f t="shared" si="1174"/>
        <v>0</v>
      </c>
      <c r="BN498">
        <f t="shared" si="1156"/>
        <v>0.05</v>
      </c>
      <c r="BO498">
        <f t="shared" si="1157"/>
        <v>0.5</v>
      </c>
      <c r="BP498" t="str">
        <f t="shared" si="1169"/>
        <v>-BUS-Total</v>
      </c>
    </row>
    <row r="499" spans="1:68" hidden="1" x14ac:dyDescent="0.25">
      <c r="A499" t="str">
        <f t="shared" si="1167"/>
        <v>passenger-LT-BEV</v>
      </c>
      <c r="B499" s="1">
        <v>465</v>
      </c>
      <c r="C499" t="s">
        <v>12</v>
      </c>
      <c r="D499" t="s">
        <v>27</v>
      </c>
      <c r="E499" t="s">
        <v>33</v>
      </c>
      <c r="F499" t="s">
        <v>29</v>
      </c>
      <c r="G499">
        <v>0</v>
      </c>
      <c r="H499">
        <f>IF(G499=0,0.0000001,$G499)*((INDEX($P$7:$P$29,MATCH($A499,$H$7:$H$29,0))/($G499+0.00001))^((H$33-$G$33)/($Y$33-$G$33)))</f>
        <v>1.5254239308390186E-7</v>
      </c>
      <c r="I499">
        <f t="shared" ref="I499:L499" si="1210">IF(H499=0,0.0000001,$G499)*((INDEX($P$7:$P$29,MATCH($A499,$H$7:$H$29,0))/($G499+0.00001))^((I$33-$G$33)/($Y$33-$G$33)))</f>
        <v>0</v>
      </c>
      <c r="J499">
        <f t="shared" si="1210"/>
        <v>3.5495366597555701E-7</v>
      </c>
      <c r="K499">
        <f t="shared" si="1210"/>
        <v>0</v>
      </c>
      <c r="L499">
        <f t="shared" si="1210"/>
        <v>8.2594813443230011E-7</v>
      </c>
      <c r="M499">
        <f t="shared" ref="M499:Y499" si="1211">IF(L499=0,0.0000001,L499)*((INDEX($P$7:$P$29,MATCH($A499,$H$7:$H$28,0))/IF(L499=0,0.0000001,L499))^((M$33-$K$33)/($Y$33-$K$33)))</f>
        <v>3.4934097028771968E-6</v>
      </c>
      <c r="N499">
        <f t="shared" si="1211"/>
        <v>2.2309415654328196E-5</v>
      </c>
      <c r="O499">
        <f t="shared" si="1211"/>
        <v>1.5562220576852408E-4</v>
      </c>
      <c r="P499">
        <f t="shared" si="1211"/>
        <v>8.8159883090535508E-4</v>
      </c>
      <c r="Q499">
        <f t="shared" si="1211"/>
        <v>3.3597779286557118E-3</v>
      </c>
      <c r="R499">
        <f t="shared" si="1211"/>
        <v>8.1972897089900524E-3</v>
      </c>
      <c r="S499">
        <f t="shared" si="1211"/>
        <v>1.3646418654956107E-2</v>
      </c>
      <c r="T499">
        <f t="shared" si="1211"/>
        <v>1.7447782705735944E-2</v>
      </c>
      <c r="U499">
        <f t="shared" si="1211"/>
        <v>1.9234905925533351E-2</v>
      </c>
      <c r="V499">
        <f t="shared" si="1211"/>
        <v>1.9833529699765907E-2</v>
      </c>
      <c r="W499">
        <f t="shared" si="1211"/>
        <v>1.9976133255045776E-2</v>
      </c>
      <c r="X499">
        <f t="shared" si="1211"/>
        <v>1.9998294287252576E-2</v>
      </c>
      <c r="Y499">
        <f t="shared" si="1211"/>
        <v>0.02</v>
      </c>
      <c r="Z499">
        <f>IF(Y499=0,0.0000001,$Y499)*((INDEX($Q$7:$Q$29,MATCH($A499,$H$7:$H$28,0))/IF(Y499=0,0.0000001,$Y499))^((Z$33-$Y$33)/($AN$33-$Y$33)))</f>
        <v>2.3957201165392725E-2</v>
      </c>
      <c r="AA499">
        <f t="shared" ref="AA499:AN499" si="1212">IF(Z499=0,0.0000001,$Y499)*((INDEX($Q$7:$Q$29,MATCH($A499,$H$7:$H$28,0))/IF(Z499=0,0.0000001,$Y499))^((AA$33-$Y$33)/($AN$33-$Y$33)))</f>
        <v>2.8697374383954727E-2</v>
      </c>
      <c r="AB499">
        <f t="shared" si="1212"/>
        <v>3.4375438551749578E-2</v>
      </c>
      <c r="AC499">
        <f t="shared" si="1212"/>
        <v>4.1176964826643049E-2</v>
      </c>
      <c r="AD499">
        <f t="shared" si="1212"/>
        <v>4.932424148660941E-2</v>
      </c>
      <c r="AE499">
        <f t="shared" si="1212"/>
        <v>5.9083538781255544E-2</v>
      </c>
      <c r="AF499">
        <f t="shared" si="1212"/>
        <v>7.0773811207291079E-2</v>
      </c>
      <c r="AG499">
        <f t="shared" si="1212"/>
        <v>8.4777121616729942E-2</v>
      </c>
      <c r="AH499">
        <f t="shared" si="1212"/>
        <v>0.10155112783974815</v>
      </c>
      <c r="AI499">
        <f t="shared" si="1212"/>
        <v>0.12164403991146801</v>
      </c>
      <c r="AJ499">
        <f t="shared" si="1212"/>
        <v>0.145712536736505</v>
      </c>
      <c r="AK499">
        <f t="shared" si="1212"/>
        <v>0.17454322774580644</v>
      </c>
      <c r="AL499">
        <f t="shared" si="1212"/>
        <v>0.20907836095816204</v>
      </c>
      <c r="AM499">
        <f t="shared" si="1212"/>
        <v>0.25044661764026405</v>
      </c>
      <c r="AN499">
        <f t="shared" si="1212"/>
        <v>0.3</v>
      </c>
      <c r="AO499">
        <f>AN499</f>
        <v>0.3</v>
      </c>
      <c r="AP499">
        <f t="shared" si="1209"/>
        <v>0.3</v>
      </c>
      <c r="AQ499">
        <f t="shared" si="1209"/>
        <v>0.3</v>
      </c>
      <c r="AR499">
        <f t="shared" si="1209"/>
        <v>0.3</v>
      </c>
      <c r="AS499">
        <f t="shared" si="1209"/>
        <v>0.3</v>
      </c>
      <c r="AT499">
        <f t="shared" si="1209"/>
        <v>0.3</v>
      </c>
      <c r="AU499">
        <f t="shared" si="1209"/>
        <v>0.3</v>
      </c>
      <c r="AV499">
        <f t="shared" si="1209"/>
        <v>0.3</v>
      </c>
      <c r="AW499">
        <f t="shared" si="1209"/>
        <v>0.3</v>
      </c>
      <c r="AX499">
        <f t="shared" si="1209"/>
        <v>0.3</v>
      </c>
      <c r="AY499">
        <f t="shared" si="1209"/>
        <v>0.3</v>
      </c>
      <c r="AZ499">
        <f t="shared" si="1209"/>
        <v>0.3</v>
      </c>
      <c r="BA499">
        <f t="shared" si="1209"/>
        <v>0.3</v>
      </c>
      <c r="BB499">
        <f t="shared" si="1209"/>
        <v>0.3</v>
      </c>
      <c r="BC499">
        <f t="shared" si="1209"/>
        <v>0.3</v>
      </c>
      <c r="BD499">
        <f t="shared" si="1209"/>
        <v>0.3</v>
      </c>
      <c r="BE499">
        <f t="shared" si="1209"/>
        <v>0.3</v>
      </c>
      <c r="BF499">
        <f t="shared" si="1209"/>
        <v>0.3</v>
      </c>
      <c r="BG499">
        <f t="shared" si="1209"/>
        <v>0.3</v>
      </c>
      <c r="BH499">
        <f t="shared" si="1209"/>
        <v>0.3</v>
      </c>
      <c r="BK499">
        <f t="shared" si="1207"/>
        <v>0</v>
      </c>
      <c r="BL499">
        <f t="shared" si="1173"/>
        <v>0</v>
      </c>
      <c r="BM499">
        <f t="shared" si="1174"/>
        <v>0</v>
      </c>
      <c r="BN499">
        <f t="shared" si="1156"/>
        <v>0.02</v>
      </c>
      <c r="BO499">
        <f t="shared" si="1157"/>
        <v>0.3</v>
      </c>
      <c r="BP499" t="str">
        <f t="shared" si="1169"/>
        <v>-LT-Total</v>
      </c>
    </row>
    <row r="500" spans="1:68" hidden="1" x14ac:dyDescent="0.25">
      <c r="A500" t="str">
        <f t="shared" si="1167"/>
        <v>passenger-LT-CNG</v>
      </c>
      <c r="B500" s="1">
        <v>466</v>
      </c>
      <c r="C500" t="s">
        <v>12</v>
      </c>
      <c r="D500" t="s">
        <v>27</v>
      </c>
      <c r="E500" t="s">
        <v>33</v>
      </c>
      <c r="F500" t="s">
        <v>45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e">
        <f t="shared" ref="M500:Y501" si="1213">($K500*(($BL500/($K500))^((M$33-$K$33)/($BL$33-$K$33))))</f>
        <v>#DIV/0!</v>
      </c>
      <c r="N500" t="e">
        <f t="shared" si="1213"/>
        <v>#DIV/0!</v>
      </c>
      <c r="O500" t="e">
        <f t="shared" si="1213"/>
        <v>#DIV/0!</v>
      </c>
      <c r="P500" t="e">
        <f t="shared" si="1213"/>
        <v>#DIV/0!</v>
      </c>
      <c r="Q500" t="e">
        <f t="shared" si="1213"/>
        <v>#DIV/0!</v>
      </c>
      <c r="R500" t="e">
        <f t="shared" si="1213"/>
        <v>#DIV/0!</v>
      </c>
      <c r="S500" t="e">
        <f t="shared" si="1213"/>
        <v>#DIV/0!</v>
      </c>
      <c r="T500" t="e">
        <f t="shared" si="1213"/>
        <v>#DIV/0!</v>
      </c>
      <c r="U500" t="e">
        <f t="shared" si="1213"/>
        <v>#DIV/0!</v>
      </c>
      <c r="V500" t="e">
        <f t="shared" si="1213"/>
        <v>#DIV/0!</v>
      </c>
      <c r="W500" t="e">
        <f t="shared" si="1213"/>
        <v>#DIV/0!</v>
      </c>
      <c r="X500" t="e">
        <f t="shared" si="1213"/>
        <v>#DIV/0!</v>
      </c>
      <c r="Y500" t="e">
        <f t="shared" si="1213"/>
        <v>#DIV/0!</v>
      </c>
      <c r="Z500" t="e">
        <f t="shared" ref="Z500:AN501" si="1214">($Y500*(($BM500/($Y500))^((Z$33-$Y$33)/($BM$33-$Y$33))))</f>
        <v>#DIV/0!</v>
      </c>
      <c r="AA500" t="e">
        <f t="shared" si="1214"/>
        <v>#DIV/0!</v>
      </c>
      <c r="AB500" t="e">
        <f t="shared" si="1214"/>
        <v>#DIV/0!</v>
      </c>
      <c r="AC500" t="e">
        <f t="shared" si="1214"/>
        <v>#DIV/0!</v>
      </c>
      <c r="AD500" t="e">
        <f t="shared" si="1214"/>
        <v>#DIV/0!</v>
      </c>
      <c r="AE500" t="e">
        <f t="shared" si="1214"/>
        <v>#DIV/0!</v>
      </c>
      <c r="AF500" t="e">
        <f t="shared" si="1214"/>
        <v>#DIV/0!</v>
      </c>
      <c r="AG500" t="e">
        <f t="shared" si="1214"/>
        <v>#DIV/0!</v>
      </c>
      <c r="AH500" t="e">
        <f t="shared" si="1214"/>
        <v>#DIV/0!</v>
      </c>
      <c r="AI500" t="e">
        <f t="shared" si="1214"/>
        <v>#DIV/0!</v>
      </c>
      <c r="AJ500" t="e">
        <f t="shared" si="1214"/>
        <v>#DIV/0!</v>
      </c>
      <c r="AK500" t="e">
        <f t="shared" si="1214"/>
        <v>#DIV/0!</v>
      </c>
      <c r="AL500" t="e">
        <f t="shared" si="1214"/>
        <v>#DIV/0!</v>
      </c>
      <c r="AM500" t="e">
        <f t="shared" si="1214"/>
        <v>#DIV/0!</v>
      </c>
      <c r="AN500" t="e">
        <f t="shared" si="1214"/>
        <v>#DIV/0!</v>
      </c>
      <c r="AO500" t="e">
        <f t="shared" ref="AO500:BH500" si="1215">AN500</f>
        <v>#DIV/0!</v>
      </c>
      <c r="AP500" t="e">
        <f t="shared" si="1215"/>
        <v>#DIV/0!</v>
      </c>
      <c r="AQ500" t="e">
        <f t="shared" si="1215"/>
        <v>#DIV/0!</v>
      </c>
      <c r="AR500" t="e">
        <f t="shared" si="1215"/>
        <v>#DIV/0!</v>
      </c>
      <c r="AS500" t="e">
        <f t="shared" si="1215"/>
        <v>#DIV/0!</v>
      </c>
      <c r="AT500" t="e">
        <f t="shared" si="1215"/>
        <v>#DIV/0!</v>
      </c>
      <c r="AU500" t="e">
        <f t="shared" si="1215"/>
        <v>#DIV/0!</v>
      </c>
      <c r="AV500" t="e">
        <f t="shared" si="1215"/>
        <v>#DIV/0!</v>
      </c>
      <c r="AW500" t="e">
        <f t="shared" si="1215"/>
        <v>#DIV/0!</v>
      </c>
      <c r="AX500" t="e">
        <f t="shared" si="1215"/>
        <v>#DIV/0!</v>
      </c>
      <c r="AY500" t="e">
        <f t="shared" si="1215"/>
        <v>#DIV/0!</v>
      </c>
      <c r="AZ500" t="e">
        <f t="shared" si="1215"/>
        <v>#DIV/0!</v>
      </c>
      <c r="BA500" t="e">
        <f t="shared" si="1215"/>
        <v>#DIV/0!</v>
      </c>
      <c r="BB500" t="e">
        <f t="shared" si="1215"/>
        <v>#DIV/0!</v>
      </c>
      <c r="BC500" t="e">
        <f t="shared" si="1215"/>
        <v>#DIV/0!</v>
      </c>
      <c r="BD500" t="e">
        <f t="shared" si="1215"/>
        <v>#DIV/0!</v>
      </c>
      <c r="BE500" t="e">
        <f t="shared" si="1215"/>
        <v>#DIV/0!</v>
      </c>
      <c r="BF500" t="e">
        <f t="shared" si="1215"/>
        <v>#DIV/0!</v>
      </c>
      <c r="BG500" t="e">
        <f t="shared" si="1215"/>
        <v>#DIV/0!</v>
      </c>
      <c r="BH500" t="e">
        <f t="shared" si="1215"/>
        <v>#DIV/0!</v>
      </c>
      <c r="BK500">
        <f t="shared" si="1207"/>
        <v>0</v>
      </c>
      <c r="BL500">
        <f t="shared" si="1173"/>
        <v>0</v>
      </c>
      <c r="BM500">
        <f t="shared" si="1174"/>
        <v>0</v>
      </c>
      <c r="BN500">
        <f t="shared" si="1156"/>
        <v>0.02</v>
      </c>
      <c r="BO500">
        <f t="shared" si="1157"/>
        <v>0.3</v>
      </c>
      <c r="BP500" t="str">
        <f t="shared" si="1169"/>
        <v>-LT-Total</v>
      </c>
    </row>
    <row r="501" spans="1:68" hidden="1" x14ac:dyDescent="0.25">
      <c r="A501" t="str">
        <f t="shared" si="1167"/>
        <v>passenger-LT-D</v>
      </c>
      <c r="B501" s="1">
        <v>467</v>
      </c>
      <c r="C501" t="s">
        <v>12</v>
      </c>
      <c r="D501" t="s">
        <v>27</v>
      </c>
      <c r="E501" t="s">
        <v>33</v>
      </c>
      <c r="F501" t="s">
        <v>46</v>
      </c>
      <c r="G501">
        <v>5.6119226967120142E-2</v>
      </c>
      <c r="H501">
        <v>5.5928837788858259E-2</v>
      </c>
      <c r="I501">
        <v>5.5738446836015337E-2</v>
      </c>
      <c r="J501">
        <v>5.5548054108566558E-2</v>
      </c>
      <c r="K501">
        <v>5.5360051729650042E-2</v>
      </c>
      <c r="L501">
        <v>5.517204849605041E-2</v>
      </c>
      <c r="M501">
        <f t="shared" si="1213"/>
        <v>5.5200507367801445E-2</v>
      </c>
      <c r="N501">
        <f t="shared" si="1213"/>
        <v>5.5120907693780904E-2</v>
      </c>
      <c r="O501">
        <f t="shared" si="1213"/>
        <v>5.5041422803272434E-2</v>
      </c>
      <c r="P501">
        <f t="shared" si="1213"/>
        <v>5.4962052530757102E-2</v>
      </c>
      <c r="Q501">
        <f t="shared" si="1213"/>
        <v>5.4882796710954619E-2</v>
      </c>
      <c r="R501">
        <f t="shared" si="1213"/>
        <v>5.4803655178823046E-2</v>
      </c>
      <c r="S501">
        <f t="shared" si="1213"/>
        <v>5.472462776955845E-2</v>
      </c>
      <c r="T501">
        <f t="shared" si="1213"/>
        <v>5.4645714318594531E-2</v>
      </c>
      <c r="U501">
        <f t="shared" si="1213"/>
        <v>5.4566914661602302E-2</v>
      </c>
      <c r="V501">
        <f t="shared" si="1213"/>
        <v>5.4488228634489738E-2</v>
      </c>
      <c r="W501">
        <f t="shared" si="1213"/>
        <v>5.4409656073401431E-2</v>
      </c>
      <c r="X501">
        <f t="shared" si="1213"/>
        <v>5.4331196814718256E-2</v>
      </c>
      <c r="Y501">
        <f t="shared" si="1213"/>
        <v>5.4252850695057038E-2</v>
      </c>
      <c r="Z501">
        <f t="shared" si="1214"/>
        <v>5.2978025205953863E-2</v>
      </c>
      <c r="AA501">
        <f t="shared" si="1214"/>
        <v>5.1733155378292366E-2</v>
      </c>
      <c r="AB501">
        <f t="shared" si="1214"/>
        <v>5.0517537318355267E-2</v>
      </c>
      <c r="AC501">
        <f t="shared" si="1214"/>
        <v>4.933048367241611E-2</v>
      </c>
      <c r="AD501">
        <f t="shared" si="1214"/>
        <v>4.8171323238084977E-2</v>
      </c>
      <c r="AE501">
        <f t="shared" si="1214"/>
        <v>4.7039400584786797E-2</v>
      </c>
      <c r="AF501">
        <f t="shared" si="1214"/>
        <v>4.5934075683157528E-2</v>
      </c>
      <c r="AG501">
        <f t="shared" si="1214"/>
        <v>4.485472354314881E-2</v>
      </c>
      <c r="AH501">
        <f t="shared" si="1214"/>
        <v>4.3800733860636286E-2</v>
      </c>
      <c r="AI501">
        <f t="shared" si="1214"/>
        <v>4.2771510672331987E-2</v>
      </c>
      <c r="AJ501">
        <f t="shared" si="1214"/>
        <v>4.1766472018805435E-2</v>
      </c>
      <c r="AK501">
        <f t="shared" si="1214"/>
        <v>4.0785049615423057E-2</v>
      </c>
      <c r="AL501">
        <f t="shared" si="1214"/>
        <v>3.9826688531019873E-2</v>
      </c>
      <c r="AM501">
        <f t="shared" si="1214"/>
        <v>3.8890846874121587E-2</v>
      </c>
      <c r="AN501">
        <f t="shared" si="1214"/>
        <v>3.7976995486539926E-2</v>
      </c>
      <c r="AO501">
        <f t="shared" ref="AO501:BH502" si="1216">AN501</f>
        <v>3.7976995486539926E-2</v>
      </c>
      <c r="AP501">
        <f t="shared" si="1216"/>
        <v>3.7976995486539926E-2</v>
      </c>
      <c r="AQ501">
        <f t="shared" si="1216"/>
        <v>3.7976995486539926E-2</v>
      </c>
      <c r="AR501">
        <f t="shared" si="1216"/>
        <v>3.7976995486539926E-2</v>
      </c>
      <c r="AS501">
        <f t="shared" si="1216"/>
        <v>3.7976995486539926E-2</v>
      </c>
      <c r="AT501">
        <f t="shared" si="1216"/>
        <v>3.7976995486539926E-2</v>
      </c>
      <c r="AU501">
        <f t="shared" si="1216"/>
        <v>3.7976995486539926E-2</v>
      </c>
      <c r="AV501">
        <f t="shared" si="1216"/>
        <v>3.7976995486539926E-2</v>
      </c>
      <c r="AW501">
        <f t="shared" si="1216"/>
        <v>3.7976995486539926E-2</v>
      </c>
      <c r="AX501">
        <f t="shared" si="1216"/>
        <v>3.7976995486539926E-2</v>
      </c>
      <c r="AY501">
        <f t="shared" si="1216"/>
        <v>3.7976995486539926E-2</v>
      </c>
      <c r="AZ501">
        <f t="shared" si="1216"/>
        <v>3.7976995486539926E-2</v>
      </c>
      <c r="BA501">
        <f t="shared" si="1216"/>
        <v>3.7976995486539926E-2</v>
      </c>
      <c r="BB501">
        <f t="shared" si="1216"/>
        <v>3.7976995486539926E-2</v>
      </c>
      <c r="BC501">
        <f t="shared" si="1216"/>
        <v>3.7976995486539926E-2</v>
      </c>
      <c r="BD501">
        <f t="shared" si="1216"/>
        <v>3.7976995486539926E-2</v>
      </c>
      <c r="BE501">
        <f t="shared" si="1216"/>
        <v>3.7976995486539926E-2</v>
      </c>
      <c r="BF501">
        <f t="shared" si="1216"/>
        <v>3.7976995486539926E-2</v>
      </c>
      <c r="BG501">
        <f t="shared" si="1216"/>
        <v>3.7976995486539926E-2</v>
      </c>
      <c r="BH501">
        <f t="shared" si="1216"/>
        <v>3.7976995486539926E-2</v>
      </c>
      <c r="BK501">
        <f t="shared" si="1207"/>
        <v>5.5360051729650042E-2</v>
      </c>
      <c r="BL501">
        <f t="shared" si="1173"/>
        <v>5.4252850695057038E-2</v>
      </c>
      <c r="BM501">
        <f t="shared" si="1174"/>
        <v>3.7976995486539926E-2</v>
      </c>
      <c r="BN501">
        <f t="shared" si="1156"/>
        <v>0.02</v>
      </c>
      <c r="BO501">
        <f t="shared" si="1157"/>
        <v>0.3</v>
      </c>
      <c r="BP501" t="str">
        <f t="shared" si="1169"/>
        <v>-LT-Total</v>
      </c>
    </row>
    <row r="502" spans="1:68" hidden="1" x14ac:dyDescent="0.25">
      <c r="A502" t="str">
        <f t="shared" si="1167"/>
        <v>passenger-LT-FCEV</v>
      </c>
      <c r="B502" s="1">
        <v>468</v>
      </c>
      <c r="C502" t="s">
        <v>12</v>
      </c>
      <c r="D502" t="s">
        <v>27</v>
      </c>
      <c r="E502" t="s">
        <v>33</v>
      </c>
      <c r="F502" t="s">
        <v>30</v>
      </c>
      <c r="G502">
        <v>0</v>
      </c>
      <c r="H502">
        <f>IF(G502=0,0.0000001,$G502)*((INDEX($P$7:$P$29,MATCH($A502,$H$7:$H$29,0))/($G502+0.00001))^((H$33-$G$33)/($Y$33-$G$33)))</f>
        <v>0</v>
      </c>
      <c r="I502">
        <f t="shared" ref="I502:L502" si="1217">IF(H502=0,0.0000001,$G502)*((INDEX($P$7:$P$29,MATCH($A502,$H$7:$H$29,0))/($G502+0.00001))^((I$33-$G$33)/($Y$33-$G$33)))</f>
        <v>0</v>
      </c>
      <c r="J502">
        <f t="shared" si="1217"/>
        <v>0</v>
      </c>
      <c r="K502">
        <f t="shared" si="1217"/>
        <v>0</v>
      </c>
      <c r="L502">
        <f t="shared" si="1217"/>
        <v>0</v>
      </c>
      <c r="M502">
        <f t="shared" ref="M502:Y502" si="1218">IF(L502=0,0.0000001,L502)*((INDEX($P$7:$P$29,MATCH($A502,$H$7:$H$28,0))/IF(L502=0,0.0000001,L502))^((M$33-$K$33)/($Y$33-$K$33)))</f>
        <v>0</v>
      </c>
      <c r="N502">
        <f t="shared" si="1218"/>
        <v>0</v>
      </c>
      <c r="O502">
        <f t="shared" si="1218"/>
        <v>0</v>
      </c>
      <c r="P502">
        <f t="shared" si="1218"/>
        <v>0</v>
      </c>
      <c r="Q502">
        <f t="shared" si="1218"/>
        <v>0</v>
      </c>
      <c r="R502">
        <f t="shared" si="1218"/>
        <v>0</v>
      </c>
      <c r="S502">
        <f t="shared" si="1218"/>
        <v>0</v>
      </c>
      <c r="T502">
        <f t="shared" si="1218"/>
        <v>0</v>
      </c>
      <c r="U502">
        <f t="shared" si="1218"/>
        <v>0</v>
      </c>
      <c r="V502">
        <f t="shared" si="1218"/>
        <v>0</v>
      </c>
      <c r="W502">
        <f t="shared" si="1218"/>
        <v>0</v>
      </c>
      <c r="X502">
        <f t="shared" si="1218"/>
        <v>0</v>
      </c>
      <c r="Y502">
        <f t="shared" si="1218"/>
        <v>0</v>
      </c>
      <c r="Z502">
        <f>IF(Y502=0,0.0000001,$Y502)*((INDEX($Q$7:$Q$29,MATCH($A502,$H$7:$H$28,0))/IF(Y502=0,0.0000001,$Y502))^((Z$33-$Y$33)/($AN$33-$Y$33)))</f>
        <v>0</v>
      </c>
      <c r="AA502">
        <f t="shared" ref="AA502:AN502" si="1219">IF(Z502=0,0.0000001,$Y502)*((INDEX($Q$7:$Q$29,MATCH($A502,$H$7:$H$28,0))/IF(Z502=0,0.0000001,$Y502))^((AA$33-$Y$33)/($AN$33-$Y$33)))</f>
        <v>0</v>
      </c>
      <c r="AB502">
        <f t="shared" si="1219"/>
        <v>0</v>
      </c>
      <c r="AC502">
        <f t="shared" si="1219"/>
        <v>0</v>
      </c>
      <c r="AD502">
        <f t="shared" si="1219"/>
        <v>0</v>
      </c>
      <c r="AE502">
        <f t="shared" si="1219"/>
        <v>0</v>
      </c>
      <c r="AF502">
        <f t="shared" si="1219"/>
        <v>0</v>
      </c>
      <c r="AG502">
        <f t="shared" si="1219"/>
        <v>0</v>
      </c>
      <c r="AH502">
        <f t="shared" si="1219"/>
        <v>0</v>
      </c>
      <c r="AI502">
        <f t="shared" si="1219"/>
        <v>0</v>
      </c>
      <c r="AJ502">
        <f t="shared" si="1219"/>
        <v>0</v>
      </c>
      <c r="AK502">
        <f t="shared" si="1219"/>
        <v>0</v>
      </c>
      <c r="AL502">
        <f t="shared" si="1219"/>
        <v>0</v>
      </c>
      <c r="AM502">
        <f t="shared" si="1219"/>
        <v>0</v>
      </c>
      <c r="AN502">
        <f t="shared" si="1219"/>
        <v>0</v>
      </c>
      <c r="AO502">
        <f>AN502</f>
        <v>0</v>
      </c>
      <c r="AP502">
        <f t="shared" si="1216"/>
        <v>0</v>
      </c>
      <c r="AQ502">
        <f t="shared" si="1216"/>
        <v>0</v>
      </c>
      <c r="AR502">
        <f t="shared" si="1216"/>
        <v>0</v>
      </c>
      <c r="AS502">
        <f t="shared" si="1216"/>
        <v>0</v>
      </c>
      <c r="AT502">
        <f t="shared" si="1216"/>
        <v>0</v>
      </c>
      <c r="AU502">
        <f t="shared" si="1216"/>
        <v>0</v>
      </c>
      <c r="AV502">
        <f t="shared" si="1216"/>
        <v>0</v>
      </c>
      <c r="AW502">
        <f t="shared" si="1216"/>
        <v>0</v>
      </c>
      <c r="AX502">
        <f t="shared" si="1216"/>
        <v>0</v>
      </c>
      <c r="AY502">
        <f t="shared" si="1216"/>
        <v>0</v>
      </c>
      <c r="AZ502">
        <f t="shared" si="1216"/>
        <v>0</v>
      </c>
      <c r="BA502">
        <f t="shared" si="1216"/>
        <v>0</v>
      </c>
      <c r="BB502">
        <f t="shared" si="1216"/>
        <v>0</v>
      </c>
      <c r="BC502">
        <f t="shared" si="1216"/>
        <v>0</v>
      </c>
      <c r="BD502">
        <f t="shared" si="1216"/>
        <v>0</v>
      </c>
      <c r="BE502">
        <f t="shared" si="1216"/>
        <v>0</v>
      </c>
      <c r="BF502">
        <f t="shared" si="1216"/>
        <v>0</v>
      </c>
      <c r="BG502">
        <f t="shared" si="1216"/>
        <v>0</v>
      </c>
      <c r="BH502">
        <f t="shared" si="1216"/>
        <v>0</v>
      </c>
      <c r="BK502">
        <f>G502</f>
        <v>0</v>
      </c>
      <c r="BL502">
        <f t="shared" si="1173"/>
        <v>0</v>
      </c>
      <c r="BM502">
        <f t="shared" si="1174"/>
        <v>0</v>
      </c>
      <c r="BN502">
        <f t="shared" si="1156"/>
        <v>0.02</v>
      </c>
      <c r="BO502">
        <f t="shared" si="1157"/>
        <v>0.3</v>
      </c>
      <c r="BP502" t="str">
        <f t="shared" si="1169"/>
        <v>-LT-Total</v>
      </c>
    </row>
    <row r="503" spans="1:68" hidden="1" x14ac:dyDescent="0.25">
      <c r="A503" t="str">
        <f t="shared" si="1167"/>
        <v>passenger-LT-G</v>
      </c>
      <c r="B503" s="1">
        <v>469</v>
      </c>
      <c r="C503" t="s">
        <v>12</v>
      </c>
      <c r="D503" t="s">
        <v>27</v>
      </c>
      <c r="E503" t="s">
        <v>33</v>
      </c>
      <c r="F503" t="s">
        <v>47</v>
      </c>
      <c r="G503">
        <v>0.94388077303287987</v>
      </c>
      <c r="H503">
        <v>0.94407116221114173</v>
      </c>
      <c r="I503">
        <v>0.94426155316398463</v>
      </c>
      <c r="J503">
        <v>0.94445194589143344</v>
      </c>
      <c r="K503">
        <v>0.94463994827035003</v>
      </c>
      <c r="L503">
        <v>0.9448279515039496</v>
      </c>
      <c r="M503">
        <f t="shared" ref="M503:Y505" si="1220">($K503*(($BL503/($K503))^((M$33-$K$33)/($BL$33-$K$33))))</f>
        <v>0.94191755237268204</v>
      </c>
      <c r="N503">
        <f t="shared" si="1220"/>
        <v>0.94055929800694726</v>
      </c>
      <c r="O503">
        <f t="shared" si="1220"/>
        <v>0.93920300225735387</v>
      </c>
      <c r="P503">
        <f t="shared" si="1220"/>
        <v>0.93784866229955843</v>
      </c>
      <c r="Q503">
        <f t="shared" si="1220"/>
        <v>0.93649627531328972</v>
      </c>
      <c r="R503">
        <f t="shared" si="1220"/>
        <v>0.93514583848234356</v>
      </c>
      <c r="S503">
        <f t="shared" si="1220"/>
        <v>0.933797348994577</v>
      </c>
      <c r="T503">
        <f t="shared" si="1220"/>
        <v>0.93245080404190195</v>
      </c>
      <c r="U503">
        <f t="shared" si="1220"/>
        <v>0.93110620082027962</v>
      </c>
      <c r="V503">
        <f t="shared" si="1220"/>
        <v>0.929763536529715</v>
      </c>
      <c r="W503">
        <f t="shared" si="1220"/>
        <v>0.92842280837425029</v>
      </c>
      <c r="X503">
        <f t="shared" si="1220"/>
        <v>0.92708401356195946</v>
      </c>
      <c r="Y503">
        <f t="shared" si="1220"/>
        <v>0.92574714930494306</v>
      </c>
      <c r="Z503">
        <f t="shared" ref="Z503:AN505" si="1221">($Y503*(($BM503/($Y503))^((Z$33-$Y$33)/($BM$33-$Y$33))))</f>
        <v>0.90399407923988806</v>
      </c>
      <c r="AA503">
        <f t="shared" si="1221"/>
        <v>0.88275215960895581</v>
      </c>
      <c r="AB503">
        <f t="shared" si="1221"/>
        <v>0.86200937947458578</v>
      </c>
      <c r="AC503">
        <f t="shared" si="1221"/>
        <v>0.8417540101304577</v>
      </c>
      <c r="AD503">
        <f t="shared" si="1221"/>
        <v>0.8219745984696637</v>
      </c>
      <c r="AE503">
        <f t="shared" si="1221"/>
        <v>0.80265996050871424</v>
      </c>
      <c r="AF503">
        <f t="shared" si="1221"/>
        <v>0.78379917506371477</v>
      </c>
      <c r="AG503">
        <f t="shared" si="1221"/>
        <v>0.76538157757514069</v>
      </c>
      <c r="AH503">
        <f t="shared" si="1221"/>
        <v>0.747396754077715</v>
      </c>
      <c r="AI503">
        <f t="shared" si="1221"/>
        <v>0.72983453531198184</v>
      </c>
      <c r="AJ503">
        <f t="shared" si="1221"/>
        <v>0.7126849909742452</v>
      </c>
      <c r="AK503">
        <f t="shared" si="1221"/>
        <v>0.69593842410162154</v>
      </c>
      <c r="AL503">
        <f t="shared" si="1221"/>
        <v>0.67958536558903215</v>
      </c>
      <c r="AM503">
        <f t="shared" si="1221"/>
        <v>0.66361656883503362</v>
      </c>
      <c r="AN503">
        <f t="shared" si="1221"/>
        <v>0.64802300451346007</v>
      </c>
      <c r="AO503">
        <f t="shared" ref="AO503:BH503" si="1222">AN503</f>
        <v>0.64802300451346007</v>
      </c>
      <c r="AP503">
        <f t="shared" si="1222"/>
        <v>0.64802300451346007</v>
      </c>
      <c r="AQ503">
        <f t="shared" si="1222"/>
        <v>0.64802300451346007</v>
      </c>
      <c r="AR503">
        <f t="shared" si="1222"/>
        <v>0.64802300451346007</v>
      </c>
      <c r="AS503">
        <f t="shared" si="1222"/>
        <v>0.64802300451346007</v>
      </c>
      <c r="AT503">
        <f t="shared" si="1222"/>
        <v>0.64802300451346007</v>
      </c>
      <c r="AU503">
        <f t="shared" si="1222"/>
        <v>0.64802300451346007</v>
      </c>
      <c r="AV503">
        <f t="shared" si="1222"/>
        <v>0.64802300451346007</v>
      </c>
      <c r="AW503">
        <f t="shared" si="1222"/>
        <v>0.64802300451346007</v>
      </c>
      <c r="AX503">
        <f t="shared" si="1222"/>
        <v>0.64802300451346007</v>
      </c>
      <c r="AY503">
        <f t="shared" si="1222"/>
        <v>0.64802300451346007</v>
      </c>
      <c r="AZ503">
        <f t="shared" si="1222"/>
        <v>0.64802300451346007</v>
      </c>
      <c r="BA503">
        <f t="shared" si="1222"/>
        <v>0.64802300451346007</v>
      </c>
      <c r="BB503">
        <f t="shared" si="1222"/>
        <v>0.64802300451346007</v>
      </c>
      <c r="BC503">
        <f t="shared" si="1222"/>
        <v>0.64802300451346007</v>
      </c>
      <c r="BD503">
        <f t="shared" si="1222"/>
        <v>0.64802300451346007</v>
      </c>
      <c r="BE503">
        <f t="shared" si="1222"/>
        <v>0.64802300451346007</v>
      </c>
      <c r="BF503">
        <f t="shared" si="1222"/>
        <v>0.64802300451346007</v>
      </c>
      <c r="BG503">
        <f t="shared" si="1222"/>
        <v>0.64802300451346007</v>
      </c>
      <c r="BH503">
        <f t="shared" si="1222"/>
        <v>0.64802300451346007</v>
      </c>
      <c r="BK503">
        <f t="shared" ref="BK503:BK508" si="1223">K503</f>
        <v>0.94463994827035003</v>
      </c>
      <c r="BL503">
        <f t="shared" si="1173"/>
        <v>0.92574714930494306</v>
      </c>
      <c r="BM503">
        <f t="shared" si="1174"/>
        <v>0.64802300451346007</v>
      </c>
      <c r="BN503">
        <f t="shared" si="1156"/>
        <v>0.02</v>
      </c>
      <c r="BO503">
        <f t="shared" si="1157"/>
        <v>0.3</v>
      </c>
      <c r="BP503" t="str">
        <f t="shared" si="1169"/>
        <v>-LT-Total</v>
      </c>
    </row>
    <row r="504" spans="1:68" hidden="1" x14ac:dyDescent="0.25">
      <c r="A504" t="str">
        <f t="shared" si="1167"/>
        <v>passenger-LT-LPG</v>
      </c>
      <c r="B504" s="1">
        <v>470</v>
      </c>
      <c r="C504" t="s">
        <v>12</v>
      </c>
      <c r="D504" t="s">
        <v>27</v>
      </c>
      <c r="E504" t="s">
        <v>33</v>
      </c>
      <c r="F504" t="s">
        <v>48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e">
        <f t="shared" si="1220"/>
        <v>#DIV/0!</v>
      </c>
      <c r="N504" t="e">
        <f t="shared" si="1220"/>
        <v>#DIV/0!</v>
      </c>
      <c r="O504" t="e">
        <f t="shared" si="1220"/>
        <v>#DIV/0!</v>
      </c>
      <c r="P504" t="e">
        <f t="shared" si="1220"/>
        <v>#DIV/0!</v>
      </c>
      <c r="Q504" t="e">
        <f t="shared" si="1220"/>
        <v>#DIV/0!</v>
      </c>
      <c r="R504" t="e">
        <f t="shared" si="1220"/>
        <v>#DIV/0!</v>
      </c>
      <c r="S504" t="e">
        <f t="shared" si="1220"/>
        <v>#DIV/0!</v>
      </c>
      <c r="T504" t="e">
        <f t="shared" si="1220"/>
        <v>#DIV/0!</v>
      </c>
      <c r="U504" t="e">
        <f t="shared" si="1220"/>
        <v>#DIV/0!</v>
      </c>
      <c r="V504" t="e">
        <f t="shared" si="1220"/>
        <v>#DIV/0!</v>
      </c>
      <c r="W504" t="e">
        <f t="shared" si="1220"/>
        <v>#DIV/0!</v>
      </c>
      <c r="X504" t="e">
        <f t="shared" si="1220"/>
        <v>#DIV/0!</v>
      </c>
      <c r="Y504" t="e">
        <f t="shared" si="1220"/>
        <v>#DIV/0!</v>
      </c>
      <c r="Z504" t="e">
        <f t="shared" si="1221"/>
        <v>#DIV/0!</v>
      </c>
      <c r="AA504" t="e">
        <f t="shared" si="1221"/>
        <v>#DIV/0!</v>
      </c>
      <c r="AB504" t="e">
        <f t="shared" si="1221"/>
        <v>#DIV/0!</v>
      </c>
      <c r="AC504" t="e">
        <f t="shared" si="1221"/>
        <v>#DIV/0!</v>
      </c>
      <c r="AD504" t="e">
        <f t="shared" si="1221"/>
        <v>#DIV/0!</v>
      </c>
      <c r="AE504" t="e">
        <f t="shared" si="1221"/>
        <v>#DIV/0!</v>
      </c>
      <c r="AF504" t="e">
        <f t="shared" si="1221"/>
        <v>#DIV/0!</v>
      </c>
      <c r="AG504" t="e">
        <f t="shared" si="1221"/>
        <v>#DIV/0!</v>
      </c>
      <c r="AH504" t="e">
        <f t="shared" si="1221"/>
        <v>#DIV/0!</v>
      </c>
      <c r="AI504" t="e">
        <f t="shared" si="1221"/>
        <v>#DIV/0!</v>
      </c>
      <c r="AJ504" t="e">
        <f t="shared" si="1221"/>
        <v>#DIV/0!</v>
      </c>
      <c r="AK504" t="e">
        <f t="shared" si="1221"/>
        <v>#DIV/0!</v>
      </c>
      <c r="AL504" t="e">
        <f t="shared" si="1221"/>
        <v>#DIV/0!</v>
      </c>
      <c r="AM504" t="e">
        <f t="shared" si="1221"/>
        <v>#DIV/0!</v>
      </c>
      <c r="AN504" t="e">
        <f t="shared" si="1221"/>
        <v>#DIV/0!</v>
      </c>
      <c r="AO504" t="e">
        <f t="shared" ref="AO504:BH504" si="1224">AN504</f>
        <v>#DIV/0!</v>
      </c>
      <c r="AP504" t="e">
        <f t="shared" si="1224"/>
        <v>#DIV/0!</v>
      </c>
      <c r="AQ504" t="e">
        <f t="shared" si="1224"/>
        <v>#DIV/0!</v>
      </c>
      <c r="AR504" t="e">
        <f t="shared" si="1224"/>
        <v>#DIV/0!</v>
      </c>
      <c r="AS504" t="e">
        <f t="shared" si="1224"/>
        <v>#DIV/0!</v>
      </c>
      <c r="AT504" t="e">
        <f t="shared" si="1224"/>
        <v>#DIV/0!</v>
      </c>
      <c r="AU504" t="e">
        <f t="shared" si="1224"/>
        <v>#DIV/0!</v>
      </c>
      <c r="AV504" t="e">
        <f t="shared" si="1224"/>
        <v>#DIV/0!</v>
      </c>
      <c r="AW504" t="e">
        <f t="shared" si="1224"/>
        <v>#DIV/0!</v>
      </c>
      <c r="AX504" t="e">
        <f t="shared" si="1224"/>
        <v>#DIV/0!</v>
      </c>
      <c r="AY504" t="e">
        <f t="shared" si="1224"/>
        <v>#DIV/0!</v>
      </c>
      <c r="AZ504" t="e">
        <f t="shared" si="1224"/>
        <v>#DIV/0!</v>
      </c>
      <c r="BA504" t="e">
        <f t="shared" si="1224"/>
        <v>#DIV/0!</v>
      </c>
      <c r="BB504" t="e">
        <f t="shared" si="1224"/>
        <v>#DIV/0!</v>
      </c>
      <c r="BC504" t="e">
        <f t="shared" si="1224"/>
        <v>#DIV/0!</v>
      </c>
      <c r="BD504" t="e">
        <f t="shared" si="1224"/>
        <v>#DIV/0!</v>
      </c>
      <c r="BE504" t="e">
        <f t="shared" si="1224"/>
        <v>#DIV/0!</v>
      </c>
      <c r="BF504" t="e">
        <f t="shared" si="1224"/>
        <v>#DIV/0!</v>
      </c>
      <c r="BG504" t="e">
        <f t="shared" si="1224"/>
        <v>#DIV/0!</v>
      </c>
      <c r="BH504" t="e">
        <f t="shared" si="1224"/>
        <v>#DIV/0!</v>
      </c>
      <c r="BK504">
        <f t="shared" si="1223"/>
        <v>0</v>
      </c>
      <c r="BL504">
        <f t="shared" si="1173"/>
        <v>0</v>
      </c>
      <c r="BM504">
        <f t="shared" si="1174"/>
        <v>0</v>
      </c>
      <c r="BN504">
        <f t="shared" si="1156"/>
        <v>0.02</v>
      </c>
      <c r="BO504">
        <f t="shared" si="1157"/>
        <v>0.3</v>
      </c>
      <c r="BP504" t="str">
        <f t="shared" si="1169"/>
        <v>-LT-Total</v>
      </c>
    </row>
    <row r="505" spans="1:68" hidden="1" x14ac:dyDescent="0.25">
      <c r="A505" t="str">
        <f t="shared" si="1167"/>
        <v>passenger-LT-PHEVG</v>
      </c>
      <c r="B505" s="1">
        <v>471</v>
      </c>
      <c r="C505" t="s">
        <v>12</v>
      </c>
      <c r="D505" t="s">
        <v>27</v>
      </c>
      <c r="E505" t="s">
        <v>33</v>
      </c>
      <c r="F505" t="s">
        <v>31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e">
        <f t="shared" si="1220"/>
        <v>#DIV/0!</v>
      </c>
      <c r="N505" t="e">
        <f t="shared" si="1220"/>
        <v>#DIV/0!</v>
      </c>
      <c r="O505" t="e">
        <f t="shared" si="1220"/>
        <v>#DIV/0!</v>
      </c>
      <c r="P505" t="e">
        <f t="shared" si="1220"/>
        <v>#DIV/0!</v>
      </c>
      <c r="Q505" t="e">
        <f t="shared" si="1220"/>
        <v>#DIV/0!</v>
      </c>
      <c r="R505" t="e">
        <f t="shared" si="1220"/>
        <v>#DIV/0!</v>
      </c>
      <c r="S505" t="e">
        <f t="shared" si="1220"/>
        <v>#DIV/0!</v>
      </c>
      <c r="T505" t="e">
        <f t="shared" si="1220"/>
        <v>#DIV/0!</v>
      </c>
      <c r="U505" t="e">
        <f t="shared" si="1220"/>
        <v>#DIV/0!</v>
      </c>
      <c r="V505" t="e">
        <f t="shared" si="1220"/>
        <v>#DIV/0!</v>
      </c>
      <c r="W505" t="e">
        <f t="shared" si="1220"/>
        <v>#DIV/0!</v>
      </c>
      <c r="X505" t="e">
        <f t="shared" si="1220"/>
        <v>#DIV/0!</v>
      </c>
      <c r="Y505" t="e">
        <f t="shared" si="1220"/>
        <v>#DIV/0!</v>
      </c>
      <c r="Z505" t="e">
        <f t="shared" si="1221"/>
        <v>#DIV/0!</v>
      </c>
      <c r="AA505" t="e">
        <f t="shared" si="1221"/>
        <v>#DIV/0!</v>
      </c>
      <c r="AB505" t="e">
        <f t="shared" si="1221"/>
        <v>#DIV/0!</v>
      </c>
      <c r="AC505" t="e">
        <f t="shared" si="1221"/>
        <v>#DIV/0!</v>
      </c>
      <c r="AD505" t="e">
        <f t="shared" si="1221"/>
        <v>#DIV/0!</v>
      </c>
      <c r="AE505" t="e">
        <f t="shared" si="1221"/>
        <v>#DIV/0!</v>
      </c>
      <c r="AF505" t="e">
        <f t="shared" si="1221"/>
        <v>#DIV/0!</v>
      </c>
      <c r="AG505" t="e">
        <f t="shared" si="1221"/>
        <v>#DIV/0!</v>
      </c>
      <c r="AH505" t="e">
        <f t="shared" si="1221"/>
        <v>#DIV/0!</v>
      </c>
      <c r="AI505" t="e">
        <f t="shared" si="1221"/>
        <v>#DIV/0!</v>
      </c>
      <c r="AJ505" t="e">
        <f t="shared" si="1221"/>
        <v>#DIV/0!</v>
      </c>
      <c r="AK505" t="e">
        <f t="shared" si="1221"/>
        <v>#DIV/0!</v>
      </c>
      <c r="AL505" t="e">
        <f t="shared" si="1221"/>
        <v>#DIV/0!</v>
      </c>
      <c r="AM505" t="e">
        <f t="shared" si="1221"/>
        <v>#DIV/0!</v>
      </c>
      <c r="AN505" t="e">
        <f t="shared" si="1221"/>
        <v>#DIV/0!</v>
      </c>
      <c r="AO505" t="e">
        <f t="shared" ref="AO505:BH506" si="1225">AN505</f>
        <v>#DIV/0!</v>
      </c>
      <c r="AP505" t="e">
        <f t="shared" si="1225"/>
        <v>#DIV/0!</v>
      </c>
      <c r="AQ505" t="e">
        <f t="shared" si="1225"/>
        <v>#DIV/0!</v>
      </c>
      <c r="AR505" t="e">
        <f t="shared" si="1225"/>
        <v>#DIV/0!</v>
      </c>
      <c r="AS505" t="e">
        <f t="shared" si="1225"/>
        <v>#DIV/0!</v>
      </c>
      <c r="AT505" t="e">
        <f t="shared" si="1225"/>
        <v>#DIV/0!</v>
      </c>
      <c r="AU505" t="e">
        <f t="shared" si="1225"/>
        <v>#DIV/0!</v>
      </c>
      <c r="AV505" t="e">
        <f t="shared" si="1225"/>
        <v>#DIV/0!</v>
      </c>
      <c r="AW505" t="e">
        <f t="shared" si="1225"/>
        <v>#DIV/0!</v>
      </c>
      <c r="AX505" t="e">
        <f t="shared" si="1225"/>
        <v>#DIV/0!</v>
      </c>
      <c r="AY505" t="e">
        <f t="shared" si="1225"/>
        <v>#DIV/0!</v>
      </c>
      <c r="AZ505" t="e">
        <f t="shared" si="1225"/>
        <v>#DIV/0!</v>
      </c>
      <c r="BA505" t="e">
        <f t="shared" si="1225"/>
        <v>#DIV/0!</v>
      </c>
      <c r="BB505" t="e">
        <f t="shared" si="1225"/>
        <v>#DIV/0!</v>
      </c>
      <c r="BC505" t="e">
        <f t="shared" si="1225"/>
        <v>#DIV/0!</v>
      </c>
      <c r="BD505" t="e">
        <f t="shared" si="1225"/>
        <v>#DIV/0!</v>
      </c>
      <c r="BE505" t="e">
        <f t="shared" si="1225"/>
        <v>#DIV/0!</v>
      </c>
      <c r="BF505" t="e">
        <f t="shared" si="1225"/>
        <v>#DIV/0!</v>
      </c>
      <c r="BG505" t="e">
        <f t="shared" si="1225"/>
        <v>#DIV/0!</v>
      </c>
      <c r="BH505" t="e">
        <f t="shared" si="1225"/>
        <v>#DIV/0!</v>
      </c>
      <c r="BK505">
        <f t="shared" si="1223"/>
        <v>0</v>
      </c>
      <c r="BL505">
        <f t="shared" si="1173"/>
        <v>0</v>
      </c>
      <c r="BM505">
        <f t="shared" si="1174"/>
        <v>0</v>
      </c>
      <c r="BN505">
        <f t="shared" si="1156"/>
        <v>0.02</v>
      </c>
      <c r="BO505">
        <f t="shared" si="1157"/>
        <v>0.3</v>
      </c>
      <c r="BP505" t="str">
        <f t="shared" si="1169"/>
        <v>-LT-Total</v>
      </c>
    </row>
    <row r="506" spans="1:68" hidden="1" x14ac:dyDescent="0.25">
      <c r="A506" t="str">
        <f t="shared" si="1167"/>
        <v>passenger-LV-BEV</v>
      </c>
      <c r="B506" s="1">
        <v>472</v>
      </c>
      <c r="C506" t="s">
        <v>12</v>
      </c>
      <c r="D506" t="s">
        <v>27</v>
      </c>
      <c r="E506" t="s">
        <v>28</v>
      </c>
      <c r="F506" t="s">
        <v>29</v>
      </c>
      <c r="G506">
        <v>0</v>
      </c>
      <c r="H506">
        <f>IF(G506=0,0.0000001,$G506)*((INDEX($P$7:$P$29,MATCH($A506,$H$7:$H$29,0))/($G506+0.00001))^((H$33-$G$33)/($Y$33-$G$33)))</f>
        <v>1.5601753178791583E-7</v>
      </c>
      <c r="I506">
        <f t="shared" ref="I506:L506" si="1226">IF(H506=0,0.0000001,$G506)*((INDEX($P$7:$P$29,MATCH($A506,$H$7:$H$29,0))/($G506+0.00001))^((I$33-$G$33)/($Y$33-$G$33)))</f>
        <v>0</v>
      </c>
      <c r="J506">
        <f t="shared" si="1226"/>
        <v>3.7976961046237065E-7</v>
      </c>
      <c r="K506">
        <f t="shared" si="1226"/>
        <v>0</v>
      </c>
      <c r="L506">
        <f t="shared" si="1226"/>
        <v>9.2441506655030673E-7</v>
      </c>
      <c r="M506">
        <f t="shared" ref="M506:Y506" si="1227">IF(L506=0,0.0000001,L506)*((INDEX($P$7:$P$29,MATCH($A506,$H$7:$H$28,0))/IF(L506=0,0.0000001,L506))^((M$33-$K$33)/($Y$33-$K$33)))</f>
        <v>4.0769173436839459E-6</v>
      </c>
      <c r="N506">
        <f t="shared" si="1227"/>
        <v>2.7474489020648352E-5</v>
      </c>
      <c r="O506">
        <f t="shared" si="1227"/>
        <v>2.0276097721200532E-4</v>
      </c>
      <c r="P506">
        <f t="shared" si="1227"/>
        <v>1.2079063407107449E-3</v>
      </c>
      <c r="Q506">
        <f t="shared" si="1227"/>
        <v>4.7855087590728167E-3</v>
      </c>
      <c r="R506">
        <f t="shared" si="1227"/>
        <v>1.1981872256545907E-2</v>
      </c>
      <c r="S506">
        <f t="shared" si="1227"/>
        <v>2.0243898607200172E-2</v>
      </c>
      <c r="T506">
        <f t="shared" si="1227"/>
        <v>2.6068231895246367E-2</v>
      </c>
      <c r="U506">
        <f t="shared" si="1227"/>
        <v>2.8819730669038805E-2</v>
      </c>
      <c r="V506">
        <f t="shared" si="1227"/>
        <v>2.9743081987533546E-2</v>
      </c>
      <c r="W506">
        <f t="shared" si="1227"/>
        <v>2.996316200035334E-2</v>
      </c>
      <c r="X506">
        <f t="shared" si="1227"/>
        <v>2.9997367212998428E-2</v>
      </c>
      <c r="Y506">
        <f t="shared" si="1227"/>
        <v>3.0000000000000002E-2</v>
      </c>
      <c r="Z506">
        <f>IF(Y506=0,0.0000001,$Y506)*((INDEX($Q$7:$Q$29,MATCH($A506,$H$7:$H$28,0))/IF(Y506=0,0.0000001,$Y506))^((Z$33-$Y$33)/($AN$33-$Y$33)))</f>
        <v>3.5654731514520831E-2</v>
      </c>
      <c r="AA506">
        <f t="shared" ref="AA506:AN506" si="1228">IF(Z506=0,0.0000001,$Y506)*((INDEX($Q$7:$Q$29,MATCH($A506,$H$7:$H$28,0))/IF(Z506=0,0.0000001,$Y506))^((AA$33-$Y$33)/($AN$33-$Y$33)))</f>
        <v>4.237532931241883E-2</v>
      </c>
      <c r="AB506">
        <f t="shared" si="1228"/>
        <v>5.0362699649123266E-2</v>
      </c>
      <c r="AC506">
        <f t="shared" si="1228"/>
        <v>5.9855617811198067E-2</v>
      </c>
      <c r="AD506">
        <f t="shared" si="1228"/>
        <v>7.1137866089801258E-2</v>
      </c>
      <c r="AE506">
        <f t="shared" si="1228"/>
        <v>8.4546717198259999E-2</v>
      </c>
      <c r="AF506">
        <f t="shared" si="1228"/>
        <v>0.10048301673793601</v>
      </c>
      <c r="AG506">
        <f t="shared" si="1228"/>
        <v>0.11942316611867371</v>
      </c>
      <c r="AH506">
        <f t="shared" si="1228"/>
        <v>0.14193336415251104</v>
      </c>
      <c r="AI506">
        <f t="shared" si="1228"/>
        <v>0.16868653306034986</v>
      </c>
      <c r="AJ506">
        <f t="shared" si="1228"/>
        <v>0.20048243487940384</v>
      </c>
      <c r="AK506">
        <f t="shared" si="1228"/>
        <v>0.23827157963341841</v>
      </c>
      <c r="AL506">
        <f t="shared" si="1228"/>
        <v>0.28318363997900997</v>
      </c>
      <c r="AM506">
        <f t="shared" si="1228"/>
        <v>0.33656122175854425</v>
      </c>
      <c r="AN506">
        <f t="shared" si="1228"/>
        <v>0.4</v>
      </c>
      <c r="AO506">
        <f>AN506</f>
        <v>0.4</v>
      </c>
      <c r="AP506">
        <f t="shared" si="1225"/>
        <v>0.4</v>
      </c>
      <c r="AQ506">
        <f t="shared" si="1225"/>
        <v>0.4</v>
      </c>
      <c r="AR506">
        <f t="shared" si="1225"/>
        <v>0.4</v>
      </c>
      <c r="AS506">
        <f t="shared" si="1225"/>
        <v>0.4</v>
      </c>
      <c r="AT506">
        <f t="shared" si="1225"/>
        <v>0.4</v>
      </c>
      <c r="AU506">
        <f t="shared" si="1225"/>
        <v>0.4</v>
      </c>
      <c r="AV506">
        <f t="shared" si="1225"/>
        <v>0.4</v>
      </c>
      <c r="AW506">
        <f t="shared" si="1225"/>
        <v>0.4</v>
      </c>
      <c r="AX506">
        <f t="shared" si="1225"/>
        <v>0.4</v>
      </c>
      <c r="AY506">
        <f t="shared" si="1225"/>
        <v>0.4</v>
      </c>
      <c r="AZ506">
        <f t="shared" si="1225"/>
        <v>0.4</v>
      </c>
      <c r="BA506">
        <f t="shared" si="1225"/>
        <v>0.4</v>
      </c>
      <c r="BB506">
        <f t="shared" si="1225"/>
        <v>0.4</v>
      </c>
      <c r="BC506">
        <f t="shared" si="1225"/>
        <v>0.4</v>
      </c>
      <c r="BD506">
        <f t="shared" si="1225"/>
        <v>0.4</v>
      </c>
      <c r="BE506">
        <f t="shared" si="1225"/>
        <v>0.4</v>
      </c>
      <c r="BF506">
        <f t="shared" si="1225"/>
        <v>0.4</v>
      </c>
      <c r="BG506">
        <f t="shared" si="1225"/>
        <v>0.4</v>
      </c>
      <c r="BH506">
        <f t="shared" si="1225"/>
        <v>0.4</v>
      </c>
      <c r="BK506">
        <f t="shared" si="1223"/>
        <v>0</v>
      </c>
      <c r="BL506">
        <f t="shared" si="1173"/>
        <v>0</v>
      </c>
      <c r="BM506">
        <f t="shared" si="1174"/>
        <v>0</v>
      </c>
      <c r="BN506">
        <f t="shared" si="1156"/>
        <v>0.03</v>
      </c>
      <c r="BO506">
        <f t="shared" si="1157"/>
        <v>0.4</v>
      </c>
      <c r="BP506" t="str">
        <f t="shared" si="1169"/>
        <v>-LV-Total</v>
      </c>
    </row>
    <row r="507" spans="1:68" hidden="1" x14ac:dyDescent="0.25">
      <c r="A507" t="str">
        <f t="shared" si="1167"/>
        <v>passenger-LV-CNG</v>
      </c>
      <c r="B507" s="1">
        <v>473</v>
      </c>
      <c r="C507" t="s">
        <v>12</v>
      </c>
      <c r="D507" t="s">
        <v>27</v>
      </c>
      <c r="E507" t="s">
        <v>28</v>
      </c>
      <c r="F507" t="s">
        <v>45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e">
        <f t="shared" ref="M507:Y508" si="1229">($K507*(($BL507/($K507))^((M$33-$K$33)/($BL$33-$K$33))))</f>
        <v>#DIV/0!</v>
      </c>
      <c r="N507" t="e">
        <f t="shared" si="1229"/>
        <v>#DIV/0!</v>
      </c>
      <c r="O507" t="e">
        <f t="shared" si="1229"/>
        <v>#DIV/0!</v>
      </c>
      <c r="P507" t="e">
        <f t="shared" si="1229"/>
        <v>#DIV/0!</v>
      </c>
      <c r="Q507" t="e">
        <f t="shared" si="1229"/>
        <v>#DIV/0!</v>
      </c>
      <c r="R507" t="e">
        <f t="shared" si="1229"/>
        <v>#DIV/0!</v>
      </c>
      <c r="S507" t="e">
        <f t="shared" si="1229"/>
        <v>#DIV/0!</v>
      </c>
      <c r="T507" t="e">
        <f t="shared" si="1229"/>
        <v>#DIV/0!</v>
      </c>
      <c r="U507" t="e">
        <f t="shared" si="1229"/>
        <v>#DIV/0!</v>
      </c>
      <c r="V507" t="e">
        <f t="shared" si="1229"/>
        <v>#DIV/0!</v>
      </c>
      <c r="W507" t="e">
        <f t="shared" si="1229"/>
        <v>#DIV/0!</v>
      </c>
      <c r="X507" t="e">
        <f t="shared" si="1229"/>
        <v>#DIV/0!</v>
      </c>
      <c r="Y507" t="e">
        <f t="shared" si="1229"/>
        <v>#DIV/0!</v>
      </c>
      <c r="Z507" t="e">
        <f t="shared" ref="Z507:AN508" si="1230">($Y507*(($BM507/($Y507))^((Z$33-$Y$33)/($BM$33-$Y$33))))</f>
        <v>#DIV/0!</v>
      </c>
      <c r="AA507" t="e">
        <f t="shared" si="1230"/>
        <v>#DIV/0!</v>
      </c>
      <c r="AB507" t="e">
        <f t="shared" si="1230"/>
        <v>#DIV/0!</v>
      </c>
      <c r="AC507" t="e">
        <f t="shared" si="1230"/>
        <v>#DIV/0!</v>
      </c>
      <c r="AD507" t="e">
        <f t="shared" si="1230"/>
        <v>#DIV/0!</v>
      </c>
      <c r="AE507" t="e">
        <f t="shared" si="1230"/>
        <v>#DIV/0!</v>
      </c>
      <c r="AF507" t="e">
        <f t="shared" si="1230"/>
        <v>#DIV/0!</v>
      </c>
      <c r="AG507" t="e">
        <f t="shared" si="1230"/>
        <v>#DIV/0!</v>
      </c>
      <c r="AH507" t="e">
        <f t="shared" si="1230"/>
        <v>#DIV/0!</v>
      </c>
      <c r="AI507" t="e">
        <f t="shared" si="1230"/>
        <v>#DIV/0!</v>
      </c>
      <c r="AJ507" t="e">
        <f t="shared" si="1230"/>
        <v>#DIV/0!</v>
      </c>
      <c r="AK507" t="e">
        <f t="shared" si="1230"/>
        <v>#DIV/0!</v>
      </c>
      <c r="AL507" t="e">
        <f t="shared" si="1230"/>
        <v>#DIV/0!</v>
      </c>
      <c r="AM507" t="e">
        <f t="shared" si="1230"/>
        <v>#DIV/0!</v>
      </c>
      <c r="AN507" t="e">
        <f t="shared" si="1230"/>
        <v>#DIV/0!</v>
      </c>
      <c r="AO507" t="e">
        <f t="shared" ref="AO507:BH507" si="1231">AN507</f>
        <v>#DIV/0!</v>
      </c>
      <c r="AP507" t="e">
        <f t="shared" si="1231"/>
        <v>#DIV/0!</v>
      </c>
      <c r="AQ507" t="e">
        <f t="shared" si="1231"/>
        <v>#DIV/0!</v>
      </c>
      <c r="AR507" t="e">
        <f t="shared" si="1231"/>
        <v>#DIV/0!</v>
      </c>
      <c r="AS507" t="e">
        <f t="shared" si="1231"/>
        <v>#DIV/0!</v>
      </c>
      <c r="AT507" t="e">
        <f t="shared" si="1231"/>
        <v>#DIV/0!</v>
      </c>
      <c r="AU507" t="e">
        <f t="shared" si="1231"/>
        <v>#DIV/0!</v>
      </c>
      <c r="AV507" t="e">
        <f t="shared" si="1231"/>
        <v>#DIV/0!</v>
      </c>
      <c r="AW507" t="e">
        <f t="shared" si="1231"/>
        <v>#DIV/0!</v>
      </c>
      <c r="AX507" t="e">
        <f t="shared" si="1231"/>
        <v>#DIV/0!</v>
      </c>
      <c r="AY507" t="e">
        <f t="shared" si="1231"/>
        <v>#DIV/0!</v>
      </c>
      <c r="AZ507" t="e">
        <f t="shared" si="1231"/>
        <v>#DIV/0!</v>
      </c>
      <c r="BA507" t="e">
        <f t="shared" si="1231"/>
        <v>#DIV/0!</v>
      </c>
      <c r="BB507" t="e">
        <f t="shared" si="1231"/>
        <v>#DIV/0!</v>
      </c>
      <c r="BC507" t="e">
        <f t="shared" si="1231"/>
        <v>#DIV/0!</v>
      </c>
      <c r="BD507" t="e">
        <f t="shared" si="1231"/>
        <v>#DIV/0!</v>
      </c>
      <c r="BE507" t="e">
        <f t="shared" si="1231"/>
        <v>#DIV/0!</v>
      </c>
      <c r="BF507" t="e">
        <f t="shared" si="1231"/>
        <v>#DIV/0!</v>
      </c>
      <c r="BG507" t="e">
        <f t="shared" si="1231"/>
        <v>#DIV/0!</v>
      </c>
      <c r="BH507" t="e">
        <f t="shared" si="1231"/>
        <v>#DIV/0!</v>
      </c>
      <c r="BK507">
        <f t="shared" si="1223"/>
        <v>0</v>
      </c>
      <c r="BL507">
        <f t="shared" si="1173"/>
        <v>0</v>
      </c>
      <c r="BM507">
        <f t="shared" si="1174"/>
        <v>0</v>
      </c>
      <c r="BN507">
        <f t="shared" si="1156"/>
        <v>0.03</v>
      </c>
      <c r="BO507">
        <f t="shared" si="1157"/>
        <v>0.4</v>
      </c>
      <c r="BP507" t="str">
        <f t="shared" si="1169"/>
        <v>-LV-Total</v>
      </c>
    </row>
    <row r="508" spans="1:68" hidden="1" x14ac:dyDescent="0.25">
      <c r="A508" t="str">
        <f t="shared" si="1167"/>
        <v>passenger-LV-D</v>
      </c>
      <c r="B508" s="1">
        <v>474</v>
      </c>
      <c r="C508" t="s">
        <v>12</v>
      </c>
      <c r="D508" t="s">
        <v>27</v>
      </c>
      <c r="E508" t="s">
        <v>28</v>
      </c>
      <c r="F508" t="s">
        <v>46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e">
        <f t="shared" si="1229"/>
        <v>#DIV/0!</v>
      </c>
      <c r="N508" t="e">
        <f t="shared" si="1229"/>
        <v>#DIV/0!</v>
      </c>
      <c r="O508" t="e">
        <f t="shared" si="1229"/>
        <v>#DIV/0!</v>
      </c>
      <c r="P508" t="e">
        <f t="shared" si="1229"/>
        <v>#DIV/0!</v>
      </c>
      <c r="Q508" t="e">
        <f t="shared" si="1229"/>
        <v>#DIV/0!</v>
      </c>
      <c r="R508" t="e">
        <f t="shared" si="1229"/>
        <v>#DIV/0!</v>
      </c>
      <c r="S508" t="e">
        <f t="shared" si="1229"/>
        <v>#DIV/0!</v>
      </c>
      <c r="T508" t="e">
        <f t="shared" si="1229"/>
        <v>#DIV/0!</v>
      </c>
      <c r="U508" t="e">
        <f t="shared" si="1229"/>
        <v>#DIV/0!</v>
      </c>
      <c r="V508" t="e">
        <f t="shared" si="1229"/>
        <v>#DIV/0!</v>
      </c>
      <c r="W508" t="e">
        <f t="shared" si="1229"/>
        <v>#DIV/0!</v>
      </c>
      <c r="X508" t="e">
        <f t="shared" si="1229"/>
        <v>#DIV/0!</v>
      </c>
      <c r="Y508" t="e">
        <f t="shared" si="1229"/>
        <v>#DIV/0!</v>
      </c>
      <c r="Z508" t="e">
        <f t="shared" si="1230"/>
        <v>#DIV/0!</v>
      </c>
      <c r="AA508" t="e">
        <f t="shared" si="1230"/>
        <v>#DIV/0!</v>
      </c>
      <c r="AB508" t="e">
        <f t="shared" si="1230"/>
        <v>#DIV/0!</v>
      </c>
      <c r="AC508" t="e">
        <f t="shared" si="1230"/>
        <v>#DIV/0!</v>
      </c>
      <c r="AD508" t="e">
        <f t="shared" si="1230"/>
        <v>#DIV/0!</v>
      </c>
      <c r="AE508" t="e">
        <f t="shared" si="1230"/>
        <v>#DIV/0!</v>
      </c>
      <c r="AF508" t="e">
        <f t="shared" si="1230"/>
        <v>#DIV/0!</v>
      </c>
      <c r="AG508" t="e">
        <f t="shared" si="1230"/>
        <v>#DIV/0!</v>
      </c>
      <c r="AH508" t="e">
        <f t="shared" si="1230"/>
        <v>#DIV/0!</v>
      </c>
      <c r="AI508" t="e">
        <f t="shared" si="1230"/>
        <v>#DIV/0!</v>
      </c>
      <c r="AJ508" t="e">
        <f t="shared" si="1230"/>
        <v>#DIV/0!</v>
      </c>
      <c r="AK508" t="e">
        <f t="shared" si="1230"/>
        <v>#DIV/0!</v>
      </c>
      <c r="AL508" t="e">
        <f t="shared" si="1230"/>
        <v>#DIV/0!</v>
      </c>
      <c r="AM508" t="e">
        <f t="shared" si="1230"/>
        <v>#DIV/0!</v>
      </c>
      <c r="AN508" t="e">
        <f t="shared" si="1230"/>
        <v>#DIV/0!</v>
      </c>
      <c r="AO508" t="e">
        <f t="shared" ref="AO508:BH509" si="1232">AN508</f>
        <v>#DIV/0!</v>
      </c>
      <c r="AP508" t="e">
        <f t="shared" si="1232"/>
        <v>#DIV/0!</v>
      </c>
      <c r="AQ508" t="e">
        <f t="shared" si="1232"/>
        <v>#DIV/0!</v>
      </c>
      <c r="AR508" t="e">
        <f t="shared" si="1232"/>
        <v>#DIV/0!</v>
      </c>
      <c r="AS508" t="e">
        <f t="shared" si="1232"/>
        <v>#DIV/0!</v>
      </c>
      <c r="AT508" t="e">
        <f t="shared" si="1232"/>
        <v>#DIV/0!</v>
      </c>
      <c r="AU508" t="e">
        <f t="shared" si="1232"/>
        <v>#DIV/0!</v>
      </c>
      <c r="AV508" t="e">
        <f t="shared" si="1232"/>
        <v>#DIV/0!</v>
      </c>
      <c r="AW508" t="e">
        <f t="shared" si="1232"/>
        <v>#DIV/0!</v>
      </c>
      <c r="AX508" t="e">
        <f t="shared" si="1232"/>
        <v>#DIV/0!</v>
      </c>
      <c r="AY508" t="e">
        <f t="shared" si="1232"/>
        <v>#DIV/0!</v>
      </c>
      <c r="AZ508" t="e">
        <f t="shared" si="1232"/>
        <v>#DIV/0!</v>
      </c>
      <c r="BA508" t="e">
        <f t="shared" si="1232"/>
        <v>#DIV/0!</v>
      </c>
      <c r="BB508" t="e">
        <f t="shared" si="1232"/>
        <v>#DIV/0!</v>
      </c>
      <c r="BC508" t="e">
        <f t="shared" si="1232"/>
        <v>#DIV/0!</v>
      </c>
      <c r="BD508" t="e">
        <f t="shared" si="1232"/>
        <v>#DIV/0!</v>
      </c>
      <c r="BE508" t="e">
        <f t="shared" si="1232"/>
        <v>#DIV/0!</v>
      </c>
      <c r="BF508" t="e">
        <f t="shared" si="1232"/>
        <v>#DIV/0!</v>
      </c>
      <c r="BG508" t="e">
        <f t="shared" si="1232"/>
        <v>#DIV/0!</v>
      </c>
      <c r="BH508" t="e">
        <f t="shared" si="1232"/>
        <v>#DIV/0!</v>
      </c>
      <c r="BK508">
        <f t="shared" si="1223"/>
        <v>0</v>
      </c>
      <c r="BL508">
        <f t="shared" si="1173"/>
        <v>0</v>
      </c>
      <c r="BM508">
        <f t="shared" si="1174"/>
        <v>0</v>
      </c>
      <c r="BN508">
        <f t="shared" si="1156"/>
        <v>0.03</v>
      </c>
      <c r="BO508">
        <f t="shared" si="1157"/>
        <v>0.4</v>
      </c>
      <c r="BP508" t="str">
        <f t="shared" si="1169"/>
        <v>-LV-Total</v>
      </c>
    </row>
    <row r="509" spans="1:68" hidden="1" x14ac:dyDescent="0.25">
      <c r="A509" t="str">
        <f t="shared" si="1167"/>
        <v>passenger-LV-FCEV</v>
      </c>
      <c r="B509" s="1">
        <v>475</v>
      </c>
      <c r="C509" t="s">
        <v>12</v>
      </c>
      <c r="D509" t="s">
        <v>27</v>
      </c>
      <c r="E509" t="s">
        <v>28</v>
      </c>
      <c r="F509" t="s">
        <v>30</v>
      </c>
      <c r="G509">
        <v>0</v>
      </c>
      <c r="H509">
        <f>IF(G509=0,0.0000001,$G509)*((INDEX($P$7:$P$29,MATCH($A509,$H$7:$H$29,0))/($G509+0.00001))^((H$33-$G$33)/($Y$33-$G$33)))</f>
        <v>0</v>
      </c>
      <c r="I509">
        <f t="shared" ref="I509:L509" si="1233">IF(H509=0,0.0000001,$G509)*((INDEX($P$7:$P$29,MATCH($A509,$H$7:$H$29,0))/($G509+0.00001))^((I$33-$G$33)/($Y$33-$G$33)))</f>
        <v>0</v>
      </c>
      <c r="J509">
        <f t="shared" si="1233"/>
        <v>0</v>
      </c>
      <c r="K509">
        <f t="shared" si="1233"/>
        <v>0</v>
      </c>
      <c r="L509">
        <f t="shared" si="1233"/>
        <v>0</v>
      </c>
      <c r="M509">
        <f t="shared" ref="M509:Y509" si="1234">IF(L509=0,0.0000001,L509)*((INDEX($P$7:$P$29,MATCH($A509,$H$7:$H$28,0))/IF(L509=0,0.0000001,L509))^((M$33-$K$33)/($Y$33-$K$33)))</f>
        <v>0</v>
      </c>
      <c r="N509">
        <f t="shared" si="1234"/>
        <v>0</v>
      </c>
      <c r="O509">
        <f t="shared" si="1234"/>
        <v>0</v>
      </c>
      <c r="P509">
        <f t="shared" si="1234"/>
        <v>0</v>
      </c>
      <c r="Q509">
        <f t="shared" si="1234"/>
        <v>0</v>
      </c>
      <c r="R509">
        <f t="shared" si="1234"/>
        <v>0</v>
      </c>
      <c r="S509">
        <f t="shared" si="1234"/>
        <v>0</v>
      </c>
      <c r="T509">
        <f t="shared" si="1234"/>
        <v>0</v>
      </c>
      <c r="U509">
        <f t="shared" si="1234"/>
        <v>0</v>
      </c>
      <c r="V509">
        <f t="shared" si="1234"/>
        <v>0</v>
      </c>
      <c r="W509">
        <f t="shared" si="1234"/>
        <v>0</v>
      </c>
      <c r="X509">
        <f t="shared" si="1234"/>
        <v>0</v>
      </c>
      <c r="Y509">
        <f t="shared" si="1234"/>
        <v>0</v>
      </c>
      <c r="Z509">
        <f>IF(Y509=0,0.0000001,$Y509)*((INDEX($Q$7:$Q$29,MATCH($A509,$H$7:$H$28,0))/IF(Y509=0,0.0000001,$Y509))^((Z$33-$Y$33)/($AN$33-$Y$33)))</f>
        <v>0</v>
      </c>
      <c r="AA509">
        <f t="shared" ref="AA509:AN509" si="1235">IF(Z509=0,0.0000001,$Y509)*((INDEX($Q$7:$Q$29,MATCH($A509,$H$7:$H$28,0))/IF(Z509=0,0.0000001,$Y509))^((AA$33-$Y$33)/($AN$33-$Y$33)))</f>
        <v>0</v>
      </c>
      <c r="AB509">
        <f t="shared" si="1235"/>
        <v>0</v>
      </c>
      <c r="AC509">
        <f t="shared" si="1235"/>
        <v>0</v>
      </c>
      <c r="AD509">
        <f t="shared" si="1235"/>
        <v>0</v>
      </c>
      <c r="AE509">
        <f t="shared" si="1235"/>
        <v>0</v>
      </c>
      <c r="AF509">
        <f t="shared" si="1235"/>
        <v>0</v>
      </c>
      <c r="AG509">
        <f t="shared" si="1235"/>
        <v>0</v>
      </c>
      <c r="AH509">
        <f t="shared" si="1235"/>
        <v>0</v>
      </c>
      <c r="AI509">
        <f t="shared" si="1235"/>
        <v>0</v>
      </c>
      <c r="AJ509">
        <f t="shared" si="1235"/>
        <v>0</v>
      </c>
      <c r="AK509">
        <f t="shared" si="1235"/>
        <v>0</v>
      </c>
      <c r="AL509">
        <f t="shared" si="1235"/>
        <v>0</v>
      </c>
      <c r="AM509">
        <f t="shared" si="1235"/>
        <v>0</v>
      </c>
      <c r="AN509">
        <f t="shared" si="1235"/>
        <v>0</v>
      </c>
      <c r="AO509">
        <f>AN509</f>
        <v>0</v>
      </c>
      <c r="AP509">
        <f t="shared" si="1232"/>
        <v>0</v>
      </c>
      <c r="AQ509">
        <f t="shared" si="1232"/>
        <v>0</v>
      </c>
      <c r="AR509">
        <f t="shared" si="1232"/>
        <v>0</v>
      </c>
      <c r="AS509">
        <f t="shared" si="1232"/>
        <v>0</v>
      </c>
      <c r="AT509">
        <f t="shared" si="1232"/>
        <v>0</v>
      </c>
      <c r="AU509">
        <f t="shared" si="1232"/>
        <v>0</v>
      </c>
      <c r="AV509">
        <f t="shared" si="1232"/>
        <v>0</v>
      </c>
      <c r="AW509">
        <f t="shared" si="1232"/>
        <v>0</v>
      </c>
      <c r="AX509">
        <f t="shared" si="1232"/>
        <v>0</v>
      </c>
      <c r="AY509">
        <f t="shared" si="1232"/>
        <v>0</v>
      </c>
      <c r="AZ509">
        <f t="shared" si="1232"/>
        <v>0</v>
      </c>
      <c r="BA509">
        <f t="shared" si="1232"/>
        <v>0</v>
      </c>
      <c r="BB509">
        <f t="shared" si="1232"/>
        <v>0</v>
      </c>
      <c r="BC509">
        <f t="shared" si="1232"/>
        <v>0</v>
      </c>
      <c r="BD509">
        <f t="shared" si="1232"/>
        <v>0</v>
      </c>
      <c r="BE509">
        <f t="shared" si="1232"/>
        <v>0</v>
      </c>
      <c r="BF509">
        <f t="shared" si="1232"/>
        <v>0</v>
      </c>
      <c r="BG509">
        <f t="shared" si="1232"/>
        <v>0</v>
      </c>
      <c r="BH509">
        <f t="shared" si="1232"/>
        <v>0</v>
      </c>
      <c r="BK509">
        <f>G509</f>
        <v>0</v>
      </c>
      <c r="BL509">
        <f t="shared" si="1173"/>
        <v>0</v>
      </c>
      <c r="BM509">
        <f t="shared" si="1174"/>
        <v>0</v>
      </c>
      <c r="BN509">
        <f t="shared" si="1156"/>
        <v>0.03</v>
      </c>
      <c r="BO509">
        <f t="shared" si="1157"/>
        <v>0.4</v>
      </c>
      <c r="BP509" t="str">
        <f t="shared" si="1169"/>
        <v>-LV-Total</v>
      </c>
    </row>
    <row r="510" spans="1:68" hidden="1" x14ac:dyDescent="0.25">
      <c r="A510" t="str">
        <f t="shared" si="1167"/>
        <v>passenger-LV-G</v>
      </c>
      <c r="B510" s="1">
        <v>476</v>
      </c>
      <c r="C510" t="s">
        <v>12</v>
      </c>
      <c r="D510" t="s">
        <v>27</v>
      </c>
      <c r="E510" t="s">
        <v>28</v>
      </c>
      <c r="F510" t="s">
        <v>47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f t="shared" ref="M510:Y512" si="1236">($K510*(($BL510/($K510))^((M$33-$K$33)/($BL$33-$K$33))))</f>
        <v>0.99565813790136393</v>
      </c>
      <c r="N510">
        <f t="shared" si="1236"/>
        <v>0.99349428138856033</v>
      </c>
      <c r="O510">
        <f t="shared" si="1236"/>
        <v>0.99133512756921138</v>
      </c>
      <c r="P510">
        <f t="shared" si="1236"/>
        <v>0.98918066622298761</v>
      </c>
      <c r="Q510">
        <f t="shared" si="1236"/>
        <v>0.98703088715177201</v>
      </c>
      <c r="R510">
        <f t="shared" si="1236"/>
        <v>0.98488578017961048</v>
      </c>
      <c r="S510">
        <f t="shared" si="1236"/>
        <v>0.98274533515266449</v>
      </c>
      <c r="T510">
        <f t="shared" si="1236"/>
        <v>0.98060954193916294</v>
      </c>
      <c r="U510">
        <f t="shared" si="1236"/>
        <v>0.97847839042935369</v>
      </c>
      <c r="V510">
        <f t="shared" si="1236"/>
        <v>0.97635187053545636</v>
      </c>
      <c r="W510">
        <f t="shared" si="1236"/>
        <v>0.97422997219161411</v>
      </c>
      <c r="X510">
        <f t="shared" si="1236"/>
        <v>0.97211268535384598</v>
      </c>
      <c r="Y510">
        <f t="shared" si="1236"/>
        <v>0.97</v>
      </c>
      <c r="Z510">
        <f t="shared" ref="Z510:AN512" si="1237">($Y510*(($BM510/($Y510))^((Z$33-$Y$33)/($BM$33-$Y$33))))</f>
        <v>0.93752275534034279</v>
      </c>
      <c r="AA510">
        <f t="shared" si="1237"/>
        <v>0.9061329038978847</v>
      </c>
      <c r="AB510">
        <f t="shared" si="1237"/>
        <v>0.87579403790401122</v>
      </c>
      <c r="AC510">
        <f t="shared" si="1237"/>
        <v>0.84647096858393112</v>
      </c>
      <c r="AD510">
        <f t="shared" si="1237"/>
        <v>0.8181296853426967</v>
      </c>
      <c r="AE510">
        <f t="shared" si="1237"/>
        <v>0.79073731631774502</v>
      </c>
      <c r="AF510">
        <f t="shared" si="1237"/>
        <v>0.76426209025220671</v>
      </c>
      <c r="AG510">
        <f t="shared" si="1237"/>
        <v>0.73867329964476136</v>
      </c>
      <c r="AH510">
        <f t="shared" si="1237"/>
        <v>0.71394126513329825</v>
      </c>
      <c r="AI510">
        <f t="shared" si="1237"/>
        <v>0.69003730107107208</v>
      </c>
      <c r="AJ510">
        <f t="shared" si="1237"/>
        <v>0.66693368225542815</v>
      </c>
      <c r="AK510">
        <f t="shared" si="1237"/>
        <v>0.64460361177050463</v>
      </c>
      <c r="AL510">
        <f t="shared" si="1237"/>
        <v>0.62302118990661881</v>
      </c>
      <c r="AM510">
        <f t="shared" si="1237"/>
        <v>0.60216138412028064</v>
      </c>
      <c r="AN510">
        <f t="shared" si="1237"/>
        <v>0.58199999999999996</v>
      </c>
      <c r="AO510">
        <f t="shared" ref="AO510:BH510" si="1238">AN510</f>
        <v>0.58199999999999996</v>
      </c>
      <c r="AP510">
        <f t="shared" si="1238"/>
        <v>0.58199999999999996</v>
      </c>
      <c r="AQ510">
        <f t="shared" si="1238"/>
        <v>0.58199999999999996</v>
      </c>
      <c r="AR510">
        <f t="shared" si="1238"/>
        <v>0.58199999999999996</v>
      </c>
      <c r="AS510">
        <f t="shared" si="1238"/>
        <v>0.58199999999999996</v>
      </c>
      <c r="AT510">
        <f t="shared" si="1238"/>
        <v>0.58199999999999996</v>
      </c>
      <c r="AU510">
        <f t="shared" si="1238"/>
        <v>0.58199999999999996</v>
      </c>
      <c r="AV510">
        <f t="shared" si="1238"/>
        <v>0.58199999999999996</v>
      </c>
      <c r="AW510">
        <f t="shared" si="1238"/>
        <v>0.58199999999999996</v>
      </c>
      <c r="AX510">
        <f t="shared" si="1238"/>
        <v>0.58199999999999996</v>
      </c>
      <c r="AY510">
        <f t="shared" si="1238"/>
        <v>0.58199999999999996</v>
      </c>
      <c r="AZ510">
        <f t="shared" si="1238"/>
        <v>0.58199999999999996</v>
      </c>
      <c r="BA510">
        <f t="shared" si="1238"/>
        <v>0.58199999999999996</v>
      </c>
      <c r="BB510">
        <f t="shared" si="1238"/>
        <v>0.58199999999999996</v>
      </c>
      <c r="BC510">
        <f t="shared" si="1238"/>
        <v>0.58199999999999996</v>
      </c>
      <c r="BD510">
        <f t="shared" si="1238"/>
        <v>0.58199999999999996</v>
      </c>
      <c r="BE510">
        <f t="shared" si="1238"/>
        <v>0.58199999999999996</v>
      </c>
      <c r="BF510">
        <f t="shared" si="1238"/>
        <v>0.58199999999999996</v>
      </c>
      <c r="BG510">
        <f t="shared" si="1238"/>
        <v>0.58199999999999996</v>
      </c>
      <c r="BH510">
        <f t="shared" si="1238"/>
        <v>0.58199999999999996</v>
      </c>
      <c r="BK510">
        <f t="shared" ref="BK510:BK515" si="1239">K510</f>
        <v>1</v>
      </c>
      <c r="BL510">
        <f t="shared" si="1173"/>
        <v>0.97</v>
      </c>
      <c r="BM510">
        <f t="shared" si="1174"/>
        <v>0.58199999999999996</v>
      </c>
      <c r="BN510">
        <f t="shared" si="1156"/>
        <v>0.03</v>
      </c>
      <c r="BO510">
        <f t="shared" si="1157"/>
        <v>0.4</v>
      </c>
      <c r="BP510" t="str">
        <f t="shared" si="1169"/>
        <v>-LV-Total</v>
      </c>
    </row>
    <row r="511" spans="1:68" hidden="1" x14ac:dyDescent="0.25">
      <c r="A511" t="str">
        <f t="shared" si="1167"/>
        <v>passenger-LV-LPG</v>
      </c>
      <c r="B511" s="1">
        <v>477</v>
      </c>
      <c r="C511" t="s">
        <v>12</v>
      </c>
      <c r="D511" t="s">
        <v>27</v>
      </c>
      <c r="E511" t="s">
        <v>28</v>
      </c>
      <c r="F511" t="s">
        <v>48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e">
        <f t="shared" si="1236"/>
        <v>#DIV/0!</v>
      </c>
      <c r="N511" t="e">
        <f t="shared" si="1236"/>
        <v>#DIV/0!</v>
      </c>
      <c r="O511" t="e">
        <f t="shared" si="1236"/>
        <v>#DIV/0!</v>
      </c>
      <c r="P511" t="e">
        <f t="shared" si="1236"/>
        <v>#DIV/0!</v>
      </c>
      <c r="Q511" t="e">
        <f t="shared" si="1236"/>
        <v>#DIV/0!</v>
      </c>
      <c r="R511" t="e">
        <f t="shared" si="1236"/>
        <v>#DIV/0!</v>
      </c>
      <c r="S511" t="e">
        <f t="shared" si="1236"/>
        <v>#DIV/0!</v>
      </c>
      <c r="T511" t="e">
        <f t="shared" si="1236"/>
        <v>#DIV/0!</v>
      </c>
      <c r="U511" t="e">
        <f t="shared" si="1236"/>
        <v>#DIV/0!</v>
      </c>
      <c r="V511" t="e">
        <f t="shared" si="1236"/>
        <v>#DIV/0!</v>
      </c>
      <c r="W511" t="e">
        <f t="shared" si="1236"/>
        <v>#DIV/0!</v>
      </c>
      <c r="X511" t="e">
        <f t="shared" si="1236"/>
        <v>#DIV/0!</v>
      </c>
      <c r="Y511" t="e">
        <f t="shared" si="1236"/>
        <v>#DIV/0!</v>
      </c>
      <c r="Z511" t="e">
        <f t="shared" si="1237"/>
        <v>#DIV/0!</v>
      </c>
      <c r="AA511" t="e">
        <f t="shared" si="1237"/>
        <v>#DIV/0!</v>
      </c>
      <c r="AB511" t="e">
        <f t="shared" si="1237"/>
        <v>#DIV/0!</v>
      </c>
      <c r="AC511" t="e">
        <f t="shared" si="1237"/>
        <v>#DIV/0!</v>
      </c>
      <c r="AD511" t="e">
        <f t="shared" si="1237"/>
        <v>#DIV/0!</v>
      </c>
      <c r="AE511" t="e">
        <f t="shared" si="1237"/>
        <v>#DIV/0!</v>
      </c>
      <c r="AF511" t="e">
        <f t="shared" si="1237"/>
        <v>#DIV/0!</v>
      </c>
      <c r="AG511" t="e">
        <f t="shared" si="1237"/>
        <v>#DIV/0!</v>
      </c>
      <c r="AH511" t="e">
        <f t="shared" si="1237"/>
        <v>#DIV/0!</v>
      </c>
      <c r="AI511" t="e">
        <f t="shared" si="1237"/>
        <v>#DIV/0!</v>
      </c>
      <c r="AJ511" t="e">
        <f t="shared" si="1237"/>
        <v>#DIV/0!</v>
      </c>
      <c r="AK511" t="e">
        <f t="shared" si="1237"/>
        <v>#DIV/0!</v>
      </c>
      <c r="AL511" t="e">
        <f t="shared" si="1237"/>
        <v>#DIV/0!</v>
      </c>
      <c r="AM511" t="e">
        <f t="shared" si="1237"/>
        <v>#DIV/0!</v>
      </c>
      <c r="AN511" t="e">
        <f t="shared" si="1237"/>
        <v>#DIV/0!</v>
      </c>
      <c r="AO511" t="e">
        <f t="shared" ref="AO511:BH511" si="1240">AN511</f>
        <v>#DIV/0!</v>
      </c>
      <c r="AP511" t="e">
        <f t="shared" si="1240"/>
        <v>#DIV/0!</v>
      </c>
      <c r="AQ511" t="e">
        <f t="shared" si="1240"/>
        <v>#DIV/0!</v>
      </c>
      <c r="AR511" t="e">
        <f t="shared" si="1240"/>
        <v>#DIV/0!</v>
      </c>
      <c r="AS511" t="e">
        <f t="shared" si="1240"/>
        <v>#DIV/0!</v>
      </c>
      <c r="AT511" t="e">
        <f t="shared" si="1240"/>
        <v>#DIV/0!</v>
      </c>
      <c r="AU511" t="e">
        <f t="shared" si="1240"/>
        <v>#DIV/0!</v>
      </c>
      <c r="AV511" t="e">
        <f t="shared" si="1240"/>
        <v>#DIV/0!</v>
      </c>
      <c r="AW511" t="e">
        <f t="shared" si="1240"/>
        <v>#DIV/0!</v>
      </c>
      <c r="AX511" t="e">
        <f t="shared" si="1240"/>
        <v>#DIV/0!</v>
      </c>
      <c r="AY511" t="e">
        <f t="shared" si="1240"/>
        <v>#DIV/0!</v>
      </c>
      <c r="AZ511" t="e">
        <f t="shared" si="1240"/>
        <v>#DIV/0!</v>
      </c>
      <c r="BA511" t="e">
        <f t="shared" si="1240"/>
        <v>#DIV/0!</v>
      </c>
      <c r="BB511" t="e">
        <f t="shared" si="1240"/>
        <v>#DIV/0!</v>
      </c>
      <c r="BC511" t="e">
        <f t="shared" si="1240"/>
        <v>#DIV/0!</v>
      </c>
      <c r="BD511" t="e">
        <f t="shared" si="1240"/>
        <v>#DIV/0!</v>
      </c>
      <c r="BE511" t="e">
        <f t="shared" si="1240"/>
        <v>#DIV/0!</v>
      </c>
      <c r="BF511" t="e">
        <f t="shared" si="1240"/>
        <v>#DIV/0!</v>
      </c>
      <c r="BG511" t="e">
        <f t="shared" si="1240"/>
        <v>#DIV/0!</v>
      </c>
      <c r="BH511" t="e">
        <f t="shared" si="1240"/>
        <v>#DIV/0!</v>
      </c>
      <c r="BK511">
        <f t="shared" si="1239"/>
        <v>0</v>
      </c>
      <c r="BL511">
        <f t="shared" si="1173"/>
        <v>0</v>
      </c>
      <c r="BM511">
        <f t="shared" si="1174"/>
        <v>0</v>
      </c>
      <c r="BN511">
        <f t="shared" si="1156"/>
        <v>0.03</v>
      </c>
      <c r="BO511">
        <f t="shared" si="1157"/>
        <v>0.4</v>
      </c>
      <c r="BP511" t="str">
        <f t="shared" si="1169"/>
        <v>-LV-Total</v>
      </c>
    </row>
    <row r="512" spans="1:68" hidden="1" x14ac:dyDescent="0.25">
      <c r="A512" t="str">
        <f t="shared" si="1167"/>
        <v>passenger-LV-PHEVG</v>
      </c>
      <c r="B512" s="1">
        <v>478</v>
      </c>
      <c r="C512" t="s">
        <v>12</v>
      </c>
      <c r="D512" t="s">
        <v>27</v>
      </c>
      <c r="E512" t="s">
        <v>28</v>
      </c>
      <c r="F512" t="s">
        <v>31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e">
        <f t="shared" si="1236"/>
        <v>#DIV/0!</v>
      </c>
      <c r="N512" t="e">
        <f t="shared" si="1236"/>
        <v>#DIV/0!</v>
      </c>
      <c r="O512" t="e">
        <f t="shared" si="1236"/>
        <v>#DIV/0!</v>
      </c>
      <c r="P512" t="e">
        <f t="shared" si="1236"/>
        <v>#DIV/0!</v>
      </c>
      <c r="Q512" t="e">
        <f t="shared" si="1236"/>
        <v>#DIV/0!</v>
      </c>
      <c r="R512" t="e">
        <f t="shared" si="1236"/>
        <v>#DIV/0!</v>
      </c>
      <c r="S512" t="e">
        <f t="shared" si="1236"/>
        <v>#DIV/0!</v>
      </c>
      <c r="T512" t="e">
        <f t="shared" si="1236"/>
        <v>#DIV/0!</v>
      </c>
      <c r="U512" t="e">
        <f t="shared" si="1236"/>
        <v>#DIV/0!</v>
      </c>
      <c r="V512" t="e">
        <f t="shared" si="1236"/>
        <v>#DIV/0!</v>
      </c>
      <c r="W512" t="e">
        <f t="shared" si="1236"/>
        <v>#DIV/0!</v>
      </c>
      <c r="X512" t="e">
        <f t="shared" si="1236"/>
        <v>#DIV/0!</v>
      </c>
      <c r="Y512" t="e">
        <f t="shared" si="1236"/>
        <v>#DIV/0!</v>
      </c>
      <c r="Z512" t="e">
        <f t="shared" si="1237"/>
        <v>#DIV/0!</v>
      </c>
      <c r="AA512" t="e">
        <f t="shared" si="1237"/>
        <v>#DIV/0!</v>
      </c>
      <c r="AB512" t="e">
        <f t="shared" si="1237"/>
        <v>#DIV/0!</v>
      </c>
      <c r="AC512" t="e">
        <f t="shared" si="1237"/>
        <v>#DIV/0!</v>
      </c>
      <c r="AD512" t="e">
        <f t="shared" si="1237"/>
        <v>#DIV/0!</v>
      </c>
      <c r="AE512" t="e">
        <f t="shared" si="1237"/>
        <v>#DIV/0!</v>
      </c>
      <c r="AF512" t="e">
        <f t="shared" si="1237"/>
        <v>#DIV/0!</v>
      </c>
      <c r="AG512" t="e">
        <f t="shared" si="1237"/>
        <v>#DIV/0!</v>
      </c>
      <c r="AH512" t="e">
        <f t="shared" si="1237"/>
        <v>#DIV/0!</v>
      </c>
      <c r="AI512" t="e">
        <f t="shared" si="1237"/>
        <v>#DIV/0!</v>
      </c>
      <c r="AJ512" t="e">
        <f t="shared" si="1237"/>
        <v>#DIV/0!</v>
      </c>
      <c r="AK512" t="e">
        <f t="shared" si="1237"/>
        <v>#DIV/0!</v>
      </c>
      <c r="AL512" t="e">
        <f t="shared" si="1237"/>
        <v>#DIV/0!</v>
      </c>
      <c r="AM512" t="e">
        <f t="shared" si="1237"/>
        <v>#DIV/0!</v>
      </c>
      <c r="AN512" t="e">
        <f t="shared" si="1237"/>
        <v>#DIV/0!</v>
      </c>
      <c r="AO512" t="e">
        <f t="shared" ref="AO512:BH512" si="1241">AN512</f>
        <v>#DIV/0!</v>
      </c>
      <c r="AP512" t="e">
        <f t="shared" si="1241"/>
        <v>#DIV/0!</v>
      </c>
      <c r="AQ512" t="e">
        <f t="shared" si="1241"/>
        <v>#DIV/0!</v>
      </c>
      <c r="AR512" t="e">
        <f t="shared" si="1241"/>
        <v>#DIV/0!</v>
      </c>
      <c r="AS512" t="e">
        <f t="shared" si="1241"/>
        <v>#DIV/0!</v>
      </c>
      <c r="AT512" t="e">
        <f t="shared" si="1241"/>
        <v>#DIV/0!</v>
      </c>
      <c r="AU512" t="e">
        <f t="shared" si="1241"/>
        <v>#DIV/0!</v>
      </c>
      <c r="AV512" t="e">
        <f t="shared" si="1241"/>
        <v>#DIV/0!</v>
      </c>
      <c r="AW512" t="e">
        <f t="shared" si="1241"/>
        <v>#DIV/0!</v>
      </c>
      <c r="AX512" t="e">
        <f t="shared" si="1241"/>
        <v>#DIV/0!</v>
      </c>
      <c r="AY512" t="e">
        <f t="shared" si="1241"/>
        <v>#DIV/0!</v>
      </c>
      <c r="AZ512" t="e">
        <f t="shared" si="1241"/>
        <v>#DIV/0!</v>
      </c>
      <c r="BA512" t="e">
        <f t="shared" si="1241"/>
        <v>#DIV/0!</v>
      </c>
      <c r="BB512" t="e">
        <f t="shared" si="1241"/>
        <v>#DIV/0!</v>
      </c>
      <c r="BC512" t="e">
        <f t="shared" si="1241"/>
        <v>#DIV/0!</v>
      </c>
      <c r="BD512" t="e">
        <f t="shared" si="1241"/>
        <v>#DIV/0!</v>
      </c>
      <c r="BE512" t="e">
        <f t="shared" si="1241"/>
        <v>#DIV/0!</v>
      </c>
      <c r="BF512" t="e">
        <f t="shared" si="1241"/>
        <v>#DIV/0!</v>
      </c>
      <c r="BG512" t="e">
        <f t="shared" si="1241"/>
        <v>#DIV/0!</v>
      </c>
      <c r="BH512" t="e">
        <f t="shared" si="1241"/>
        <v>#DIV/0!</v>
      </c>
      <c r="BK512">
        <f t="shared" si="1239"/>
        <v>0</v>
      </c>
      <c r="BL512">
        <f t="shared" si="1173"/>
        <v>0</v>
      </c>
      <c r="BM512">
        <f t="shared" si="1174"/>
        <v>0</v>
      </c>
      <c r="BN512">
        <f t="shared" si="1156"/>
        <v>0.03</v>
      </c>
      <c r="BO512">
        <f t="shared" si="1157"/>
        <v>0.4</v>
      </c>
      <c r="BP512" t="str">
        <f t="shared" si="1169"/>
        <v>-LV-Total</v>
      </c>
    </row>
    <row r="513" spans="1:68" hidden="1" x14ac:dyDescent="0.25">
      <c r="A513" t="str">
        <f t="shared" si="1167"/>
        <v>freight-HT-BEV</v>
      </c>
      <c r="B513" s="1">
        <v>479</v>
      </c>
      <c r="C513" t="s">
        <v>15</v>
      </c>
      <c r="D513" t="s">
        <v>36</v>
      </c>
      <c r="E513" t="s">
        <v>39</v>
      </c>
      <c r="F513" t="s">
        <v>29</v>
      </c>
      <c r="G513">
        <v>0</v>
      </c>
      <c r="H513">
        <v>0</v>
      </c>
      <c r="I513">
        <v>0</v>
      </c>
      <c r="J513">
        <v>0</v>
      </c>
      <c r="K513">
        <f>IF(J513=0,0.0000001,$G513)*((INDEX($N$7:$N$29,MATCH($A513,$H$7:$H$29,0))/($G513+0.00001))^((K$33-$G$33)/($Y$33-$G$33)))</f>
        <v>5.4145481641815414E-7</v>
      </c>
      <c r="L513">
        <f t="shared" ref="L513:Y513" si="1242">IF(K513=0,0.0000001,K513)*((INDEX($N$7:$N$29,MATCH($A513,$H$7:$H$28,0))/IF(K513=0,0.0000001,K513))^((L$33-$K$33)/($Y$33-$K$33)))</f>
        <v>1.1476512113795794E-6</v>
      </c>
      <c r="M513">
        <f t="shared" si="1242"/>
        <v>4.631252947767066E-6</v>
      </c>
      <c r="N513">
        <f t="shared" si="1242"/>
        <v>2.7841851169407356E-5</v>
      </c>
      <c r="O513">
        <f t="shared" si="1242"/>
        <v>1.8230262944458087E-4</v>
      </c>
      <c r="P513">
        <f t="shared" si="1242"/>
        <v>9.7599822233081332E-4</v>
      </c>
      <c r="Q513">
        <f t="shared" si="1242"/>
        <v>3.5608621079201946E-3</v>
      </c>
      <c r="R513">
        <f t="shared" si="1242"/>
        <v>8.4390308779150637E-3</v>
      </c>
      <c r="S513">
        <f t="shared" si="1242"/>
        <v>1.381746090148331E-2</v>
      </c>
      <c r="T513">
        <f t="shared" si="1242"/>
        <v>1.7525573047471182E-2</v>
      </c>
      <c r="U513">
        <f t="shared" si="1242"/>
        <v>1.92593693434592E-2</v>
      </c>
      <c r="V513">
        <f t="shared" si="1242"/>
        <v>1.9838932307237676E-2</v>
      </c>
      <c r="W513">
        <f t="shared" si="1242"/>
        <v>1.9976910514647374E-2</v>
      </c>
      <c r="X513">
        <f t="shared" si="1242"/>
        <v>1.9998349866382426E-2</v>
      </c>
      <c r="Y513">
        <f t="shared" si="1242"/>
        <v>0.02</v>
      </c>
      <c r="Z513">
        <f t="shared" ref="Z513:AN513" si="1243">IF(Y513=0,0.0000001,$Y513)*((INDEX($O$7:$O$29,MATCH($A513,$H$7:$H$28,0))/IF(Y513=0,0.0000001,$Y513))^((Z$33-$Y$33)/($AN$33-$Y$33)))</f>
        <v>2.2875332385968089E-2</v>
      </c>
      <c r="AA513">
        <f t="shared" si="1243"/>
        <v>2.6164041588426029E-2</v>
      </c>
      <c r="AB513">
        <f t="shared" si="1243"/>
        <v>2.9925557394776897E-2</v>
      </c>
      <c r="AC513">
        <f t="shared" si="1243"/>
        <v>3.4227853612044334E-2</v>
      </c>
      <c r="AD513">
        <f t="shared" si="1243"/>
        <v>3.9148676411688635E-2</v>
      </c>
      <c r="AE513">
        <f t="shared" si="1243"/>
        <v>4.4776949269404308E-2</v>
      </c>
      <c r="AF513">
        <f t="shared" si="1243"/>
        <v>5.1214379888362728E-2</v>
      </c>
      <c r="AG513">
        <f t="shared" si="1243"/>
        <v>5.8577298144376837E-2</v>
      </c>
      <c r="AH513">
        <f t="shared" si="1243"/>
        <v>6.6998758266228586E-2</v>
      </c>
      <c r="AI513">
        <f t="shared" si="1243"/>
        <v>7.6630943239355306E-2</v>
      </c>
      <c r="AJ513">
        <f t="shared" si="1243"/>
        <v>8.7647914882525324E-2</v>
      </c>
      <c r="AK513">
        <f t="shared" si="1243"/>
        <v>0.10024875929374033</v>
      </c>
      <c r="AL513">
        <f t="shared" si="1243"/>
        <v>0.11466118450626089</v>
      </c>
      <c r="AM513">
        <f t="shared" si="1243"/>
        <v>0.13114563536747662</v>
      </c>
      <c r="AN513">
        <f t="shared" si="1243"/>
        <v>0.15</v>
      </c>
      <c r="AO513">
        <f t="shared" ref="AO513:BH513" si="1244">AN513</f>
        <v>0.15</v>
      </c>
      <c r="AP513">
        <f t="shared" si="1244"/>
        <v>0.15</v>
      </c>
      <c r="AQ513">
        <f t="shared" si="1244"/>
        <v>0.15</v>
      </c>
      <c r="AR513">
        <f t="shared" si="1244"/>
        <v>0.15</v>
      </c>
      <c r="AS513">
        <f t="shared" si="1244"/>
        <v>0.15</v>
      </c>
      <c r="AT513">
        <f t="shared" si="1244"/>
        <v>0.15</v>
      </c>
      <c r="AU513">
        <f t="shared" si="1244"/>
        <v>0.15</v>
      </c>
      <c r="AV513">
        <f t="shared" si="1244"/>
        <v>0.15</v>
      </c>
      <c r="AW513">
        <f t="shared" si="1244"/>
        <v>0.15</v>
      </c>
      <c r="AX513">
        <f t="shared" si="1244"/>
        <v>0.15</v>
      </c>
      <c r="AY513">
        <f t="shared" si="1244"/>
        <v>0.15</v>
      </c>
      <c r="AZ513">
        <f t="shared" si="1244"/>
        <v>0.15</v>
      </c>
      <c r="BA513">
        <f t="shared" si="1244"/>
        <v>0.15</v>
      </c>
      <c r="BB513">
        <f t="shared" si="1244"/>
        <v>0.15</v>
      </c>
      <c r="BC513">
        <f t="shared" si="1244"/>
        <v>0.15</v>
      </c>
      <c r="BD513">
        <f t="shared" si="1244"/>
        <v>0.15</v>
      </c>
      <c r="BE513">
        <f t="shared" si="1244"/>
        <v>0.15</v>
      </c>
      <c r="BF513">
        <f t="shared" si="1244"/>
        <v>0.15</v>
      </c>
      <c r="BG513">
        <f t="shared" si="1244"/>
        <v>0.15</v>
      </c>
      <c r="BH513">
        <f t="shared" si="1244"/>
        <v>0.15</v>
      </c>
      <c r="BK513">
        <f t="shared" si="1239"/>
        <v>5.4145481641815414E-7</v>
      </c>
      <c r="BL513">
        <f t="shared" si="1173"/>
        <v>5.300842652733729E-7</v>
      </c>
      <c r="BM513">
        <f t="shared" si="1174"/>
        <v>3.1805055916402373E-7</v>
      </c>
      <c r="BN513">
        <f t="shared" ref="BN513:BN546" si="1245">INDEX($N$7:$N$30,MATCH(BP513,$H$7:$H$30,0))</f>
        <v>2.1000000000000001E-2</v>
      </c>
      <c r="BO513">
        <f t="shared" ref="BO513:BO553" si="1246">INDEX($M$7:$M$30,MATCH(BP513,$H$7:$H$30,0))</f>
        <v>0.4</v>
      </c>
      <c r="BP513" t="str">
        <f t="shared" si="1169"/>
        <v>-HT-Total</v>
      </c>
    </row>
    <row r="514" spans="1:68" hidden="1" x14ac:dyDescent="0.25">
      <c r="A514" t="str">
        <f t="shared" si="1167"/>
        <v>freight-HT-CNG</v>
      </c>
      <c r="B514" s="1">
        <v>480</v>
      </c>
      <c r="C514" t="s">
        <v>15</v>
      </c>
      <c r="D514" t="s">
        <v>36</v>
      </c>
      <c r="E514" t="s">
        <v>39</v>
      </c>
      <c r="F514" t="s">
        <v>45</v>
      </c>
      <c r="G514">
        <v>1.3381200096772719E-2</v>
      </c>
      <c r="H514">
        <v>1.9511041838824281E-2</v>
      </c>
      <c r="I514">
        <v>2.560090637610098E-2</v>
      </c>
      <c r="J514">
        <v>3.1651183518600523E-2</v>
      </c>
      <c r="K514">
        <v>3.4891889566209922E-2</v>
      </c>
      <c r="L514">
        <v>3.8129850764703759E-2</v>
      </c>
      <c r="M514">
        <f t="shared" ref="M514:Y514" si="1247">($K514*(($BL514/($K514))^((M$33-$K$33)/($BL$33-$K$33))))</f>
        <v>3.4786259382706436E-2</v>
      </c>
      <c r="N514">
        <f t="shared" si="1247"/>
        <v>3.4733564269106641E-2</v>
      </c>
      <c r="O514">
        <f t="shared" si="1247"/>
        <v>3.4680948979409917E-2</v>
      </c>
      <c r="P514">
        <f t="shared" si="1247"/>
        <v>3.4628413392696983E-2</v>
      </c>
      <c r="Q514">
        <f t="shared" si="1247"/>
        <v>3.4575957388231729E-2</v>
      </c>
      <c r="R514">
        <f t="shared" si="1247"/>
        <v>3.4523580845460922E-2</v>
      </c>
      <c r="S514">
        <f t="shared" si="1247"/>
        <v>3.4471283644013972E-2</v>
      </c>
      <c r="T514">
        <f t="shared" si="1247"/>
        <v>3.4419065663702612E-2</v>
      </c>
      <c r="U514">
        <f t="shared" si="1247"/>
        <v>3.4366926784520642E-2</v>
      </c>
      <c r="V514">
        <f t="shared" si="1247"/>
        <v>3.4314866886643647E-2</v>
      </c>
      <c r="W514">
        <f t="shared" si="1247"/>
        <v>3.4262885850428741E-2</v>
      </c>
      <c r="X514">
        <f t="shared" si="1247"/>
        <v>3.4210983556414262E-2</v>
      </c>
      <c r="Y514">
        <f t="shared" si="1247"/>
        <v>3.4159159885319514E-2</v>
      </c>
      <c r="Z514">
        <f t="shared" ref="Z514:AN514" si="1248">($Y514*(($BM514/($Y514))^((Z$33-$Y$33)/($BM$33-$Y$33))))</f>
        <v>3.3015453294635115E-2</v>
      </c>
      <c r="AA514">
        <f t="shared" si="1248"/>
        <v>3.191003993979042E-2</v>
      </c>
      <c r="AB514">
        <f t="shared" si="1248"/>
        <v>3.0841637698322367E-2</v>
      </c>
      <c r="AC514">
        <f t="shared" si="1248"/>
        <v>2.980900737540183E-2</v>
      </c>
      <c r="AD514">
        <f t="shared" si="1248"/>
        <v>2.8810951266543632E-2</v>
      </c>
      <c r="AE514">
        <f t="shared" si="1248"/>
        <v>2.7846311768439509E-2</v>
      </c>
      <c r="AF514">
        <f t="shared" si="1248"/>
        <v>2.6913970036302703E-2</v>
      </c>
      <c r="AG514">
        <f t="shared" si="1248"/>
        <v>2.6012844686166943E-2</v>
      </c>
      <c r="AH514">
        <f t="shared" si="1248"/>
        <v>2.5141890540634666E-2</v>
      </c>
      <c r="AI514">
        <f t="shared" si="1248"/>
        <v>2.43000974166197E-2</v>
      </c>
      <c r="AJ514">
        <f t="shared" si="1248"/>
        <v>2.3486488953678403E-2</v>
      </c>
      <c r="AK514">
        <f t="shared" si="1248"/>
        <v>2.2700121481570204E-2</v>
      </c>
      <c r="AL514">
        <f t="shared" si="1248"/>
        <v>2.1940082925734228E-2</v>
      </c>
      <c r="AM514">
        <f t="shared" si="1248"/>
        <v>2.1205491749412334E-2</v>
      </c>
      <c r="AN514">
        <f t="shared" si="1248"/>
        <v>2.0495495931191706E-2</v>
      </c>
      <c r="AO514">
        <f t="shared" ref="AO514:BH514" si="1249">AN514</f>
        <v>2.0495495931191706E-2</v>
      </c>
      <c r="AP514">
        <f t="shared" si="1249"/>
        <v>2.0495495931191706E-2</v>
      </c>
      <c r="AQ514">
        <f t="shared" si="1249"/>
        <v>2.0495495931191706E-2</v>
      </c>
      <c r="AR514">
        <f t="shared" si="1249"/>
        <v>2.0495495931191706E-2</v>
      </c>
      <c r="AS514">
        <f t="shared" si="1249"/>
        <v>2.0495495931191706E-2</v>
      </c>
      <c r="AT514">
        <f t="shared" si="1249"/>
        <v>2.0495495931191706E-2</v>
      </c>
      <c r="AU514">
        <f t="shared" si="1249"/>
        <v>2.0495495931191706E-2</v>
      </c>
      <c r="AV514">
        <f t="shared" si="1249"/>
        <v>2.0495495931191706E-2</v>
      </c>
      <c r="AW514">
        <f t="shared" si="1249"/>
        <v>2.0495495931191706E-2</v>
      </c>
      <c r="AX514">
        <f t="shared" si="1249"/>
        <v>2.0495495931191706E-2</v>
      </c>
      <c r="AY514">
        <f t="shared" si="1249"/>
        <v>2.0495495931191706E-2</v>
      </c>
      <c r="AZ514">
        <f t="shared" si="1249"/>
        <v>2.0495495931191706E-2</v>
      </c>
      <c r="BA514">
        <f t="shared" si="1249"/>
        <v>2.0495495931191706E-2</v>
      </c>
      <c r="BB514">
        <f t="shared" si="1249"/>
        <v>2.0495495931191706E-2</v>
      </c>
      <c r="BC514">
        <f t="shared" si="1249"/>
        <v>2.0495495931191706E-2</v>
      </c>
      <c r="BD514">
        <f t="shared" si="1249"/>
        <v>2.0495495931191706E-2</v>
      </c>
      <c r="BE514">
        <f t="shared" si="1249"/>
        <v>2.0495495931191706E-2</v>
      </c>
      <c r="BF514">
        <f t="shared" si="1249"/>
        <v>2.0495495931191706E-2</v>
      </c>
      <c r="BG514">
        <f t="shared" si="1249"/>
        <v>2.0495495931191706E-2</v>
      </c>
      <c r="BH514">
        <f t="shared" si="1249"/>
        <v>2.0495495931191706E-2</v>
      </c>
      <c r="BK514">
        <f t="shared" si="1239"/>
        <v>3.4891889566209922E-2</v>
      </c>
      <c r="BL514">
        <f t="shared" si="1173"/>
        <v>3.4159159885319514E-2</v>
      </c>
      <c r="BM514">
        <f t="shared" si="1174"/>
        <v>2.0495495931191706E-2</v>
      </c>
      <c r="BN514">
        <f t="shared" si="1245"/>
        <v>2.1000000000000001E-2</v>
      </c>
      <c r="BO514">
        <f t="shared" si="1246"/>
        <v>0.4</v>
      </c>
      <c r="BP514" t="str">
        <f t="shared" si="1169"/>
        <v>-HT-Total</v>
      </c>
    </row>
    <row r="515" spans="1:68" hidden="1" x14ac:dyDescent="0.25">
      <c r="A515" t="str">
        <f t="shared" si="1167"/>
        <v>freight-HT-D</v>
      </c>
      <c r="B515" s="1">
        <v>481</v>
      </c>
      <c r="C515" t="s">
        <v>15</v>
      </c>
      <c r="D515" t="s">
        <v>36</v>
      </c>
      <c r="E515" t="s">
        <v>39</v>
      </c>
      <c r="F515" t="s">
        <v>46</v>
      </c>
      <c r="G515">
        <v>0.92804918756581023</v>
      </c>
      <c r="H515">
        <v>0.92163733491565636</v>
      </c>
      <c r="I515">
        <v>0.91526729867074885</v>
      </c>
      <c r="J515">
        <v>0.91526729867074885</v>
      </c>
      <c r="K515">
        <f t="shared" ref="K515:AP515" si="1250">1-SUM(K513:K514,K517:K518)</f>
        <v>0.90946278917205214</v>
      </c>
      <c r="L515">
        <f t="shared" si="1250"/>
        <v>0.90647598588638889</v>
      </c>
      <c r="M515">
        <f t="shared" si="1250"/>
        <v>0.90973278613501551</v>
      </c>
      <c r="N515">
        <f t="shared" si="1250"/>
        <v>0.90984630760080298</v>
      </c>
      <c r="O515">
        <f t="shared" si="1250"/>
        <v>0.90982837176131626</v>
      </c>
      <c r="P515">
        <f t="shared" si="1250"/>
        <v>0.90917099429575665</v>
      </c>
      <c r="Q515">
        <f t="shared" si="1250"/>
        <v>0.90672224203931528</v>
      </c>
      <c r="R515">
        <f t="shared" si="1250"/>
        <v>0.90197997871309832</v>
      </c>
      <c r="S515">
        <f t="shared" si="1250"/>
        <v>0.89673724826027301</v>
      </c>
      <c r="T515">
        <f t="shared" si="1250"/>
        <v>0.89316463012385461</v>
      </c>
      <c r="U515">
        <f t="shared" si="1250"/>
        <v>0.89156612258765211</v>
      </c>
      <c r="V515">
        <f t="shared" si="1250"/>
        <v>0.89112164344479261</v>
      </c>
      <c r="W515">
        <f t="shared" si="1250"/>
        <v>0.89111854442988214</v>
      </c>
      <c r="X515">
        <f t="shared" si="1250"/>
        <v>0.89123177995220282</v>
      </c>
      <c r="Y515">
        <f t="shared" si="1250"/>
        <v>0.89136460068370427</v>
      </c>
      <c r="Z515">
        <f t="shared" si="1250"/>
        <v>0.8914569317504184</v>
      </c>
      <c r="AA515">
        <f t="shared" si="1250"/>
        <v>0.8910365235964981</v>
      </c>
      <c r="AB515">
        <f t="shared" si="1250"/>
        <v>0.8900472732563024</v>
      </c>
      <c r="AC515">
        <f t="shared" si="1250"/>
        <v>0.88842442235693675</v>
      </c>
      <c r="AD515">
        <f t="shared" si="1250"/>
        <v>0.88609333250288325</v>
      </c>
      <c r="AE515">
        <f t="shared" si="1250"/>
        <v>0.88296808394078186</v>
      </c>
      <c r="AF515">
        <f t="shared" si="1250"/>
        <v>0.87894987212007936</v>
      </c>
      <c r="AG515">
        <f t="shared" si="1250"/>
        <v>0.87392517311510853</v>
      </c>
      <c r="AH515">
        <f t="shared" si="1250"/>
        <v>0.86776364469926492</v>
      </c>
      <c r="AI515">
        <f t="shared" si="1250"/>
        <v>0.86031572508685761</v>
      </c>
      <c r="AJ515">
        <f t="shared" si="1250"/>
        <v>0.85140988589665267</v>
      </c>
      <c r="AK515">
        <f t="shared" si="1250"/>
        <v>0.84084948964439876</v>
      </c>
      <c r="AL515">
        <f t="shared" si="1250"/>
        <v>0.82840919492684539</v>
      </c>
      <c r="AM515">
        <f t="shared" si="1250"/>
        <v>0.81383084428782815</v>
      </c>
      <c r="AN515">
        <f t="shared" si="1250"/>
        <v>0.79681876041022259</v>
      </c>
      <c r="AO515">
        <f t="shared" si="1250"/>
        <v>0.79681876041022259</v>
      </c>
      <c r="AP515">
        <f t="shared" si="1250"/>
        <v>0.79681876041022259</v>
      </c>
      <c r="AQ515">
        <f t="shared" ref="AQ515:BH515" si="1251">1-SUM(AQ513:AQ514,AQ517:AQ518)</f>
        <v>0.79681876041022259</v>
      </c>
      <c r="AR515">
        <f t="shared" si="1251"/>
        <v>0.79681876041022259</v>
      </c>
      <c r="AS515">
        <f t="shared" si="1251"/>
        <v>0.79681876041022259</v>
      </c>
      <c r="AT515">
        <f t="shared" si="1251"/>
        <v>0.79681876041022259</v>
      </c>
      <c r="AU515">
        <f t="shared" si="1251"/>
        <v>0.79681876041022259</v>
      </c>
      <c r="AV515">
        <f t="shared" si="1251"/>
        <v>0.79681876041022259</v>
      </c>
      <c r="AW515">
        <f t="shared" si="1251"/>
        <v>0.79681876041022259</v>
      </c>
      <c r="AX515">
        <f t="shared" si="1251"/>
        <v>0.79681876041022259</v>
      </c>
      <c r="AY515">
        <f t="shared" si="1251"/>
        <v>0.79681876041022259</v>
      </c>
      <c r="AZ515">
        <f t="shared" si="1251"/>
        <v>0.79681876041022259</v>
      </c>
      <c r="BA515">
        <f t="shared" si="1251"/>
        <v>0.79681876041022259</v>
      </c>
      <c r="BB515">
        <f t="shared" si="1251"/>
        <v>0.79681876041022259</v>
      </c>
      <c r="BC515">
        <f t="shared" si="1251"/>
        <v>0.79681876041022259</v>
      </c>
      <c r="BD515">
        <f t="shared" si="1251"/>
        <v>0.79681876041022259</v>
      </c>
      <c r="BE515">
        <f t="shared" si="1251"/>
        <v>0.79681876041022259</v>
      </c>
      <c r="BF515">
        <f t="shared" si="1251"/>
        <v>0.79681876041022259</v>
      </c>
      <c r="BG515">
        <f t="shared" si="1251"/>
        <v>0.79681876041022259</v>
      </c>
      <c r="BH515">
        <f t="shared" si="1251"/>
        <v>0.79681876041022259</v>
      </c>
      <c r="BK515">
        <f t="shared" si="1239"/>
        <v>0.90946278917205214</v>
      </c>
      <c r="BL515">
        <f t="shared" si="1173"/>
        <v>0.89036407059943901</v>
      </c>
      <c r="BM515">
        <f t="shared" si="1174"/>
        <v>0.53421844235966343</v>
      </c>
      <c r="BN515">
        <f t="shared" si="1245"/>
        <v>2.1000000000000001E-2</v>
      </c>
      <c r="BO515">
        <f t="shared" si="1246"/>
        <v>0.4</v>
      </c>
      <c r="BP515" t="str">
        <f t="shared" si="1169"/>
        <v>-HT-Total</v>
      </c>
    </row>
    <row r="516" spans="1:68" hidden="1" x14ac:dyDescent="0.25">
      <c r="A516" t="str">
        <f t="shared" si="1167"/>
        <v>freight-HT-FCEV</v>
      </c>
      <c r="B516" s="1">
        <v>482</v>
      </c>
      <c r="C516" t="s">
        <v>15</v>
      </c>
      <c r="D516" t="s">
        <v>36</v>
      </c>
      <c r="E516" t="s">
        <v>39</v>
      </c>
      <c r="F516" t="s">
        <v>30</v>
      </c>
      <c r="G516">
        <v>0</v>
      </c>
      <c r="H516">
        <f>IF(G516=0,0.0000001,$G516)*((INDEX($N$7:$N$29,MATCH($A516,$H$7:$H$29,0))/($G516+0.00001))^((H$33-$G$33)/($Y$33-$G$33)))</f>
        <v>1.2915496650148837E-7</v>
      </c>
      <c r="I516">
        <f>IF(H516=0,0.0000001,$G516)*((INDEX($N$7:$N$29,MATCH($A516,$H$7:$H$29,0))/($G516+0.00001))^((I$33-$G$33)/($Y$33-$G$33)))</f>
        <v>0</v>
      </c>
      <c r="J516">
        <f>IF(I516=0,0.0000001,$G516)*((INDEX($N$7:$N$29,MATCH($A516,$H$7:$H$29,0))/($G516+0.00001))^((J$33-$G$33)/($Y$33-$G$33)))</f>
        <v>2.1544346900318838E-7</v>
      </c>
      <c r="K516">
        <f>IF(J516=0,0.0000001,$G516)*((INDEX($N$7:$N$29,MATCH($A516,$H$7:$H$29,0))/($G516+0.00001))^((K$33-$G$33)/($Y$33-$G$33)))</f>
        <v>0</v>
      </c>
      <c r="L516">
        <f t="shared" ref="L516:Y516" si="1252">IF(K516=0,0.0000001,K516)*((INDEX($N$7:$N$29,MATCH($A516,$H$7:$H$28,0))/IF(K516=0,0.0000001,K516))^((L$33-$K$33)/($Y$33-$K$33)))</f>
        <v>1.93069772888325E-7</v>
      </c>
      <c r="M516">
        <f t="shared" si="1252"/>
        <v>6.5512855685955084E-7</v>
      </c>
      <c r="N516">
        <f t="shared" si="1252"/>
        <v>3.1516811486658755E-6</v>
      </c>
      <c r="O516">
        <f t="shared" si="1252"/>
        <v>1.6339715159504212E-5</v>
      </c>
      <c r="P516">
        <f t="shared" si="1252"/>
        <v>7.1018492993558591E-5</v>
      </c>
      <c r="Q516">
        <f t="shared" si="1252"/>
        <v>2.2061794245877724E-4</v>
      </c>
      <c r="R516">
        <f t="shared" si="1252"/>
        <v>4.6969984294097572E-4</v>
      </c>
      <c r="S516">
        <f t="shared" si="1252"/>
        <v>7.2335519763494136E-4</v>
      </c>
      <c r="T516">
        <f t="shared" si="1252"/>
        <v>8.9077584299261604E-4</v>
      </c>
      <c r="U516">
        <f t="shared" si="1252"/>
        <v>9.6749364962123467E-4</v>
      </c>
      <c r="V516">
        <f t="shared" si="1252"/>
        <v>9.9294363861607998E-4</v>
      </c>
      <c r="W516">
        <f t="shared" si="1252"/>
        <v>9.9898888648544725E-4</v>
      </c>
      <c r="X516">
        <f t="shared" si="1252"/>
        <v>9.9992774367956699E-4</v>
      </c>
      <c r="Y516">
        <f t="shared" si="1252"/>
        <v>1E-3</v>
      </c>
      <c r="Z516">
        <f t="shared" ref="Z516:AN516" si="1253">IF(Y516=0,0.0000001,$Y516)*((INDEX($O$7:$O$29,MATCH($A516,$H$7:$H$28,0))/IF(Y516=0,0.0000001,$Y516))^((Z$33-$Y$33)/($AN$33-$Y$33)))</f>
        <v>1.2979700365523266E-3</v>
      </c>
      <c r="AA516">
        <f t="shared" si="1253"/>
        <v>1.6847262157876481E-3</v>
      </c>
      <c r="AB516">
        <f t="shared" si="1253"/>
        <v>2.1867241478865564E-3</v>
      </c>
      <c r="AC516">
        <f t="shared" si="1253"/>
        <v>2.8383024221621685E-3</v>
      </c>
      <c r="AD516">
        <f t="shared" si="1253"/>
        <v>3.6840314986403863E-3</v>
      </c>
      <c r="AE516">
        <f t="shared" si="1253"/>
        <v>4.781762498950186E-3</v>
      </c>
      <c r="AF516">
        <f t="shared" si="1253"/>
        <v>6.2065844455469164E-3</v>
      </c>
      <c r="AG516">
        <f t="shared" si="1253"/>
        <v>8.0559606396516329E-3</v>
      </c>
      <c r="AH516">
        <f t="shared" si="1253"/>
        <v>1.0456395525912732E-2</v>
      </c>
      <c r="AI516">
        <f t="shared" si="1253"/>
        <v>1.3572088082974531E-2</v>
      </c>
      <c r="AJ516">
        <f t="shared" si="1253"/>
        <v>1.7616163665149849E-2</v>
      </c>
      <c r="AK516">
        <f t="shared" si="1253"/>
        <v>2.2865252596366323E-2</v>
      </c>
      <c r="AL516">
        <f t="shared" si="1253"/>
        <v>2.9678412748283773E-2</v>
      </c>
      <c r="AM516">
        <f t="shared" si="1253"/>
        <v>3.8521690479704919E-2</v>
      </c>
      <c r="AN516">
        <f t="shared" si="1253"/>
        <v>0.05</v>
      </c>
      <c r="AO516">
        <f t="shared" ref="AO516:BH516" si="1254">IF(AN516=0,0.0000001,$G516)*((INDEX($N$7:$N$29,MATCH($A516,$H$7:$H$29,0))/($G516+0.00001))^((AO$33-$G$33)/($Y$33-$G$33)))</f>
        <v>0</v>
      </c>
      <c r="AP516">
        <f t="shared" si="1254"/>
        <v>7.7426368268112785E-4</v>
      </c>
      <c r="AQ516">
        <f t="shared" si="1254"/>
        <v>0</v>
      </c>
      <c r="AR516">
        <f t="shared" si="1254"/>
        <v>1.2915496650148846E-3</v>
      </c>
      <c r="AS516">
        <f t="shared" si="1254"/>
        <v>0</v>
      </c>
      <c r="AT516">
        <f t="shared" si="1254"/>
        <v>2.1544346900318834E-3</v>
      </c>
      <c r="AU516">
        <f t="shared" si="1254"/>
        <v>0</v>
      </c>
      <c r="AV516">
        <f t="shared" si="1254"/>
        <v>3.5938136638046319E-3</v>
      </c>
      <c r="AW516">
        <f t="shared" si="1254"/>
        <v>0</v>
      </c>
      <c r="AX516">
        <f t="shared" si="1254"/>
        <v>5.9948425031894148E-3</v>
      </c>
      <c r="AY516">
        <f t="shared" si="1254"/>
        <v>0</v>
      </c>
      <c r="AZ516">
        <f t="shared" si="1254"/>
        <v>1.0000000000000019E-2</v>
      </c>
      <c r="BA516">
        <f t="shared" si="1254"/>
        <v>0</v>
      </c>
      <c r="BB516">
        <f t="shared" si="1254"/>
        <v>1.668100537200061E-2</v>
      </c>
      <c r="BC516">
        <f t="shared" si="1254"/>
        <v>0</v>
      </c>
      <c r="BD516">
        <f t="shared" si="1254"/>
        <v>2.7825594022071267E-2</v>
      </c>
      <c r="BE516">
        <f t="shared" si="1254"/>
        <v>0</v>
      </c>
      <c r="BF516">
        <f t="shared" si="1254"/>
        <v>4.6415888336127885E-2</v>
      </c>
      <c r="BG516">
        <f t="shared" si="1254"/>
        <v>0</v>
      </c>
      <c r="BH516">
        <f t="shared" si="1254"/>
        <v>7.7426368268112819E-2</v>
      </c>
      <c r="BK516">
        <f>G516</f>
        <v>0</v>
      </c>
      <c r="BL516">
        <f t="shared" si="1173"/>
        <v>0</v>
      </c>
      <c r="BM516">
        <f t="shared" si="1174"/>
        <v>0</v>
      </c>
      <c r="BN516">
        <f t="shared" si="1245"/>
        <v>2.1000000000000001E-2</v>
      </c>
      <c r="BO516">
        <f t="shared" si="1246"/>
        <v>0.4</v>
      </c>
      <c r="BP516" t="str">
        <f t="shared" si="1169"/>
        <v>-HT-Total</v>
      </c>
    </row>
    <row r="517" spans="1:68" hidden="1" x14ac:dyDescent="0.25">
      <c r="A517" t="str">
        <f t="shared" si="1167"/>
        <v>freight-HT-G</v>
      </c>
      <c r="B517" s="1">
        <v>483</v>
      </c>
      <c r="C517" t="s">
        <v>15</v>
      </c>
      <c r="D517" t="s">
        <v>36</v>
      </c>
      <c r="E517" t="s">
        <v>39</v>
      </c>
      <c r="F517" t="s">
        <v>47</v>
      </c>
      <c r="G517">
        <v>5.7150418833787353E-2</v>
      </c>
      <c r="H517">
        <v>5.6729797403295437E-2</v>
      </c>
      <c r="I517">
        <v>5.6311919154400543E-2</v>
      </c>
      <c r="J517">
        <v>5.5896757338869077E-2</v>
      </c>
      <c r="K517">
        <v>5.5644779806921563E-2</v>
      </c>
      <c r="L517">
        <v>5.5393015697695967E-2</v>
      </c>
      <c r="M517">
        <f t="shared" ref="M517:Y517" si="1255">($K517*(($BL517/($K517))^((M$33-$K$33)/($BL$33-$K$33))))</f>
        <v>5.5476323229330292E-2</v>
      </c>
      <c r="N517">
        <f t="shared" si="1255"/>
        <v>5.5392286278921024E-2</v>
      </c>
      <c r="O517">
        <f t="shared" si="1255"/>
        <v>5.5308376629829195E-2</v>
      </c>
      <c r="P517">
        <f t="shared" si="1255"/>
        <v>5.5224594089215526E-2</v>
      </c>
      <c r="Q517">
        <f t="shared" si="1255"/>
        <v>5.514093846453285E-2</v>
      </c>
      <c r="R517">
        <f t="shared" si="1255"/>
        <v>5.5057409563525679E-2</v>
      </c>
      <c r="S517">
        <f t="shared" si="1255"/>
        <v>5.4974007194229749E-2</v>
      </c>
      <c r="T517">
        <f t="shared" si="1255"/>
        <v>5.4890731164971597E-2</v>
      </c>
      <c r="U517">
        <f t="shared" si="1255"/>
        <v>5.4807581284368113E-2</v>
      </c>
      <c r="V517">
        <f t="shared" si="1255"/>
        <v>5.472455736132608E-2</v>
      </c>
      <c r="W517">
        <f t="shared" si="1255"/>
        <v>5.4641659205041784E-2</v>
      </c>
      <c r="X517">
        <f t="shared" si="1255"/>
        <v>5.4558886625000531E-2</v>
      </c>
      <c r="Y517">
        <f t="shared" si="1255"/>
        <v>5.4476239430976209E-2</v>
      </c>
      <c r="Z517">
        <f t="shared" ref="Z517:AN517" si="1256">($Y517*(($BM517/($Y517))^((Z$33-$Y$33)/($BM$33-$Y$33))))</f>
        <v>5.2652282568978394E-2</v>
      </c>
      <c r="AA517">
        <f t="shared" si="1256"/>
        <v>5.0889394875285487E-2</v>
      </c>
      <c r="AB517">
        <f t="shared" si="1256"/>
        <v>4.9185531650598316E-2</v>
      </c>
      <c r="AC517">
        <f t="shared" si="1256"/>
        <v>4.7538716655617083E-2</v>
      </c>
      <c r="AD517">
        <f t="shared" si="1256"/>
        <v>4.5947039818884511E-2</v>
      </c>
      <c r="AE517">
        <f t="shared" si="1256"/>
        <v>4.4408655021374276E-2</v>
      </c>
      <c r="AF517">
        <f t="shared" si="1256"/>
        <v>4.2921777955255223E-2</v>
      </c>
      <c r="AG517">
        <f t="shared" si="1256"/>
        <v>4.1484684054347687E-2</v>
      </c>
      <c r="AH517">
        <f t="shared" si="1256"/>
        <v>4.0095706493871779E-2</v>
      </c>
      <c r="AI517">
        <f t="shared" si="1256"/>
        <v>3.8753234257167361E-2</v>
      </c>
      <c r="AJ517">
        <f t="shared" si="1256"/>
        <v>3.7455710267143623E-2</v>
      </c>
      <c r="AK517">
        <f t="shared" si="1256"/>
        <v>3.6201629580290766E-2</v>
      </c>
      <c r="AL517">
        <f t="shared" si="1256"/>
        <v>3.4989537641159446E-2</v>
      </c>
      <c r="AM517">
        <f t="shared" si="1256"/>
        <v>3.3818028595282927E-2</v>
      </c>
      <c r="AN517">
        <f t="shared" si="1256"/>
        <v>3.2685743658585724E-2</v>
      </c>
      <c r="AO517">
        <f t="shared" ref="AO517:BH517" si="1257">AN517</f>
        <v>3.2685743658585724E-2</v>
      </c>
      <c r="AP517">
        <f t="shared" si="1257"/>
        <v>3.2685743658585724E-2</v>
      </c>
      <c r="AQ517">
        <f t="shared" si="1257"/>
        <v>3.2685743658585724E-2</v>
      </c>
      <c r="AR517">
        <f t="shared" si="1257"/>
        <v>3.2685743658585724E-2</v>
      </c>
      <c r="AS517">
        <f t="shared" si="1257"/>
        <v>3.2685743658585724E-2</v>
      </c>
      <c r="AT517">
        <f t="shared" si="1257"/>
        <v>3.2685743658585724E-2</v>
      </c>
      <c r="AU517">
        <f t="shared" si="1257"/>
        <v>3.2685743658585724E-2</v>
      </c>
      <c r="AV517">
        <f t="shared" si="1257"/>
        <v>3.2685743658585724E-2</v>
      </c>
      <c r="AW517">
        <f t="shared" si="1257"/>
        <v>3.2685743658585724E-2</v>
      </c>
      <c r="AX517">
        <f t="shared" si="1257"/>
        <v>3.2685743658585724E-2</v>
      </c>
      <c r="AY517">
        <f t="shared" si="1257"/>
        <v>3.2685743658585724E-2</v>
      </c>
      <c r="AZ517">
        <f t="shared" si="1257"/>
        <v>3.2685743658585724E-2</v>
      </c>
      <c r="BA517">
        <f t="shared" si="1257"/>
        <v>3.2685743658585724E-2</v>
      </c>
      <c r="BB517">
        <f t="shared" si="1257"/>
        <v>3.2685743658585724E-2</v>
      </c>
      <c r="BC517">
        <f t="shared" si="1257"/>
        <v>3.2685743658585724E-2</v>
      </c>
      <c r="BD517">
        <f t="shared" si="1257"/>
        <v>3.2685743658585724E-2</v>
      </c>
      <c r="BE517">
        <f t="shared" si="1257"/>
        <v>3.2685743658585724E-2</v>
      </c>
      <c r="BF517">
        <f t="shared" si="1257"/>
        <v>3.2685743658585724E-2</v>
      </c>
      <c r="BG517">
        <f t="shared" si="1257"/>
        <v>3.2685743658585724E-2</v>
      </c>
      <c r="BH517">
        <f t="shared" si="1257"/>
        <v>3.2685743658585724E-2</v>
      </c>
      <c r="BK517">
        <f t="shared" ref="BK517:BK522" si="1258">K517</f>
        <v>5.5644779806921563E-2</v>
      </c>
      <c r="BL517">
        <f t="shared" si="1173"/>
        <v>5.4476239430976209E-2</v>
      </c>
      <c r="BM517">
        <f t="shared" si="1174"/>
        <v>3.2685743658585724E-2</v>
      </c>
      <c r="BN517">
        <f t="shared" si="1245"/>
        <v>2.1000000000000001E-2</v>
      </c>
      <c r="BO517">
        <f t="shared" si="1246"/>
        <v>0.4</v>
      </c>
      <c r="BP517" t="str">
        <f t="shared" si="1169"/>
        <v>-HT-Total</v>
      </c>
    </row>
    <row r="518" spans="1:68" hidden="1" x14ac:dyDescent="0.25">
      <c r="A518" t="str">
        <f t="shared" si="1167"/>
        <v>freight-HT-LPG</v>
      </c>
      <c r="B518" s="1">
        <v>484</v>
      </c>
      <c r="C518" t="s">
        <v>15</v>
      </c>
      <c r="D518" t="s">
        <v>36</v>
      </c>
      <c r="E518" t="s">
        <v>39</v>
      </c>
      <c r="F518" t="s">
        <v>48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K518">
        <f t="shared" si="1258"/>
        <v>0</v>
      </c>
      <c r="BL518">
        <f t="shared" si="1173"/>
        <v>0</v>
      </c>
      <c r="BM518">
        <f t="shared" si="1174"/>
        <v>0</v>
      </c>
      <c r="BN518">
        <f t="shared" si="1245"/>
        <v>2.1000000000000001E-2</v>
      </c>
      <c r="BO518">
        <f t="shared" si="1246"/>
        <v>0.4</v>
      </c>
      <c r="BP518" t="str">
        <f t="shared" si="1169"/>
        <v>-HT-Total</v>
      </c>
    </row>
    <row r="519" spans="1:68" hidden="1" x14ac:dyDescent="0.25">
      <c r="A519" t="str">
        <f t="shared" si="1167"/>
        <v>freight-HT-PHEVD</v>
      </c>
      <c r="B519" s="1">
        <v>485</v>
      </c>
      <c r="C519" t="s">
        <v>15</v>
      </c>
      <c r="D519" t="s">
        <v>36</v>
      </c>
      <c r="E519" t="s">
        <v>39</v>
      </c>
      <c r="F519" t="s">
        <v>37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K519">
        <f t="shared" si="1258"/>
        <v>0</v>
      </c>
      <c r="BL519">
        <f t="shared" si="1173"/>
        <v>0</v>
      </c>
      <c r="BM519">
        <f t="shared" si="1174"/>
        <v>0</v>
      </c>
      <c r="BN519">
        <f t="shared" si="1245"/>
        <v>2.1000000000000001E-2</v>
      </c>
      <c r="BO519">
        <f t="shared" si="1246"/>
        <v>0.4</v>
      </c>
      <c r="BP519" t="str">
        <f t="shared" si="1169"/>
        <v>-HT-Total</v>
      </c>
    </row>
    <row r="520" spans="1:68" hidden="1" x14ac:dyDescent="0.25">
      <c r="A520" t="str">
        <f t="shared" si="1167"/>
        <v>freight-LT-BEV</v>
      </c>
      <c r="B520" s="1">
        <v>486</v>
      </c>
      <c r="C520" t="s">
        <v>15</v>
      </c>
      <c r="D520" t="s">
        <v>36</v>
      </c>
      <c r="E520" t="s">
        <v>33</v>
      </c>
      <c r="F520" t="s">
        <v>29</v>
      </c>
      <c r="G520">
        <v>8.6564261923226054E-4</v>
      </c>
      <c r="H520">
        <f>IF(G520=0,0.0000001,$G520)*((INDEX($N$7:$N$29,MATCH($A520,$H$7:$H$29,0))/($G520+0.00001))^((H$33-$G$33)/($Y$33-$G$33)))</f>
        <v>1.0534283063074444E-3</v>
      </c>
      <c r="I520">
        <f>IF(H520=0,0.0000001,$G520)*((INDEX($N$7:$N$29,MATCH($A520,$H$7:$H$29,0))/($G520+0.00001))^((I$33-$G$33)/($Y$33-$G$33)))</f>
        <v>1.2819507402650474E-3</v>
      </c>
      <c r="J520">
        <f>IF(I520=0,0.0000001,$G520)*((INDEX($N$7:$N$29,MATCH($A520,$H$7:$H$29,0))/($G520+0.00001))^((J$33-$G$33)/($Y$33-$G$33)))</f>
        <v>1.5600470298986582E-3</v>
      </c>
      <c r="K520">
        <f>IF(J520=0,0.0000001,$G520)*((INDEX($N$7:$N$29,MATCH($A520,$H$7:$H$29,0))/($G520+0.00001))^((K$33-$G$33)/($Y$33-$G$33)))</f>
        <v>1.8984713367320501E-3</v>
      </c>
      <c r="L520">
        <f t="shared" ref="L520:Y520" si="1259">IF(K520=0,0.0000001,K520)*((INDEX($N$7:$N$29,MATCH($A520,$H$7:$H$28,0))/IF(K520=0,0.0000001,K520))^((L$33-$K$33)/($Y$33-$K$33)))</f>
        <v>2.3122069507266864E-3</v>
      </c>
      <c r="M520">
        <f t="shared" si="1259"/>
        <v>3.3345728501964203E-3</v>
      </c>
      <c r="N520">
        <f t="shared" si="1259"/>
        <v>5.3393224337140895E-3</v>
      </c>
      <c r="O520">
        <f t="shared" si="1259"/>
        <v>8.7431435127507239E-3</v>
      </c>
      <c r="P520">
        <f t="shared" si="1259"/>
        <v>1.3580040109907921E-2</v>
      </c>
      <c r="Q520">
        <f t="shared" si="1259"/>
        <v>1.9073219044137391E-2</v>
      </c>
      <c r="R520">
        <f t="shared" si="1259"/>
        <v>2.392063066317696E-2</v>
      </c>
      <c r="S520">
        <f t="shared" si="1259"/>
        <v>2.7225247856253899E-2</v>
      </c>
      <c r="T520">
        <f t="shared" si="1259"/>
        <v>2.8977965638820893E-2</v>
      </c>
      <c r="U520">
        <f t="shared" si="1259"/>
        <v>2.9704366470893973E-2</v>
      </c>
      <c r="V520">
        <f t="shared" si="1259"/>
        <v>2.9936403256700241E-2</v>
      </c>
      <c r="W520">
        <f t="shared" si="1259"/>
        <v>2.9990906485933663E-2</v>
      </c>
      <c r="X520">
        <f t="shared" si="1259"/>
        <v>2.9999350371851932E-2</v>
      </c>
      <c r="Y520">
        <f t="shared" si="1259"/>
        <v>0.03</v>
      </c>
      <c r="Z520">
        <f t="shared" ref="Z520:AN520" si="1260">IF(Y520=0,0.0000001,$Y520)*((INDEX($O$7:$O$29,MATCH($A520,$H$7:$H$28,0))/IF(Y520=0,0.0000001,$Y520))^((Z$33-$Y$33)/($AN$33-$Y$33)))</f>
        <v>3.4044621026320339E-2</v>
      </c>
      <c r="AA520">
        <f t="shared" si="1260"/>
        <v>3.8634540694192442E-2</v>
      </c>
      <c r="AB520">
        <f t="shared" si="1260"/>
        <v>4.3843276548657759E-2</v>
      </c>
      <c r="AC520">
        <f t="shared" si="1260"/>
        <v>4.9754257821707046E-2</v>
      </c>
      <c r="AD520">
        <f t="shared" si="1260"/>
        <v>5.6462161732861706E-2</v>
      </c>
      <c r="AE520">
        <f t="shared" si="1260"/>
        <v>6.4074429950736117E-2</v>
      </c>
      <c r="AF520">
        <f t="shared" si="1260"/>
        <v>7.2712989505010692E-2</v>
      </c>
      <c r="AG520">
        <f t="shared" si="1260"/>
        <v>8.2516205712963225E-2</v>
      </c>
      <c r="AH520">
        <f t="shared" si="1260"/>
        <v>9.3641098400924092E-2</v>
      </c>
      <c r="AI520">
        <f t="shared" si="1260"/>
        <v>0.1062658569182611</v>
      </c>
      <c r="AJ520">
        <f t="shared" si="1260"/>
        <v>0.12059269422731268</v>
      </c>
      <c r="AK520">
        <f t="shared" si="1260"/>
        <v>0.13685108578372635</v>
      </c>
      <c r="AL520">
        <f t="shared" si="1260"/>
        <v>0.15530144508491395</v>
      </c>
      <c r="AM520">
        <f t="shared" si="1260"/>
        <v>0.17623929475852648</v>
      </c>
      <c r="AN520">
        <f t="shared" si="1260"/>
        <v>0.2</v>
      </c>
      <c r="AO520">
        <f t="shared" ref="AO520:BH520" si="1261">IF(AN520=0,0.0000001,$G520)*((INDEX($N$7:$N$29,MATCH($A520,$H$7:$H$29,0))/($G520+0.00001))^((AO$33-$G$33)/($Y$33-$G$33)))</f>
        <v>0.68611142329443975</v>
      </c>
      <c r="AP520">
        <f t="shared" si="1261"/>
        <v>0.83495102773506757</v>
      </c>
      <c r="AQ520">
        <f t="shared" si="1261"/>
        <v>1.0160787228529666</v>
      </c>
      <c r="AR520">
        <f t="shared" si="1261"/>
        <v>1.2364988325544091</v>
      </c>
      <c r="AS520">
        <f t="shared" si="1261"/>
        <v>1.5047351435678722</v>
      </c>
      <c r="AT520">
        <f t="shared" si="1261"/>
        <v>1.8311605257327159</v>
      </c>
      <c r="AU520">
        <f t="shared" si="1261"/>
        <v>2.2283980575153479</v>
      </c>
      <c r="AV520">
        <f t="shared" si="1261"/>
        <v>2.7118091685332577</v>
      </c>
      <c r="AW520">
        <f t="shared" si="1261"/>
        <v>3.3000876758709055</v>
      </c>
      <c r="AX520">
        <f t="shared" si="1261"/>
        <v>4.0159826859518315</v>
      </c>
      <c r="AY520">
        <f t="shared" si="1261"/>
        <v>4.8871783170453718</v>
      </c>
      <c r="AZ520">
        <f t="shared" si="1261"/>
        <v>5.9473642618400628</v>
      </c>
      <c r="BA520">
        <f t="shared" si="1261"/>
        <v>7.2375385894240463</v>
      </c>
      <c r="BB520">
        <f t="shared" si="1261"/>
        <v>8.8075931668587355</v>
      </c>
      <c r="BC520">
        <f t="shared" si="1261"/>
        <v>10.718243009612696</v>
      </c>
      <c r="BD520">
        <f t="shared" si="1261"/>
        <v>13.043374170072449</v>
      </c>
      <c r="BE520">
        <f t="shared" si="1261"/>
        <v>15.8729009584809</v>
      </c>
      <c r="BF520">
        <f t="shared" si="1261"/>
        <v>19.316242986867046</v>
      </c>
      <c r="BG520">
        <f t="shared" si="1261"/>
        <v>23.506556495479984</v>
      </c>
      <c r="BH520">
        <f t="shared" si="1261"/>
        <v>28.605883589830174</v>
      </c>
      <c r="BK520">
        <f t="shared" si="1258"/>
        <v>1.8984713367320501E-3</v>
      </c>
      <c r="BL520">
        <f t="shared" si="1173"/>
        <v>1.8206340119260359E-3</v>
      </c>
      <c r="BM520">
        <f t="shared" si="1174"/>
        <v>8.0107896524745574E-4</v>
      </c>
      <c r="BN520">
        <f t="shared" si="1245"/>
        <v>4.1000000000000002E-2</v>
      </c>
      <c r="BO520">
        <f t="shared" si="1246"/>
        <v>0.56000000000000005</v>
      </c>
      <c r="BP520" t="str">
        <f t="shared" si="1169"/>
        <v>-LT-Total</v>
      </c>
    </row>
    <row r="521" spans="1:68" hidden="1" x14ac:dyDescent="0.25">
      <c r="A521" t="str">
        <f t="shared" si="1167"/>
        <v>freight-LT-CNG</v>
      </c>
      <c r="B521" s="1">
        <v>487</v>
      </c>
      <c r="C521" t="s">
        <v>15</v>
      </c>
      <c r="D521" t="s">
        <v>36</v>
      </c>
      <c r="E521" t="s">
        <v>33</v>
      </c>
      <c r="F521" t="s">
        <v>45</v>
      </c>
      <c r="G521">
        <v>0.1380458962809521</v>
      </c>
      <c r="H521">
        <v>0.14206774158198121</v>
      </c>
      <c r="I521">
        <v>0.1460888519254247</v>
      </c>
      <c r="J521">
        <v>0.1501092275127251</v>
      </c>
      <c r="K521">
        <v>0.15383803861608941</v>
      </c>
      <c r="L521">
        <v>0.15756664567074921</v>
      </c>
      <c r="M521">
        <f t="shared" ref="M521:Y522" si="1262">($K521*(($BL521/($K521))^((M$33-$K$33)/($BL$33-$K$33))))</f>
        <v>0.15292074048326712</v>
      </c>
      <c r="N521">
        <f t="shared" si="1262"/>
        <v>0.15246414456791599</v>
      </c>
      <c r="O521">
        <f t="shared" si="1262"/>
        <v>0.15200891197208097</v>
      </c>
      <c r="P521">
        <f t="shared" si="1262"/>
        <v>0.15155503862511654</v>
      </c>
      <c r="Q521">
        <f t="shared" si="1262"/>
        <v>0.15110252046853148</v>
      </c>
      <c r="R521">
        <f t="shared" si="1262"/>
        <v>0.15065135345595257</v>
      </c>
      <c r="S521">
        <f t="shared" si="1262"/>
        <v>0.15020153355308838</v>
      </c>
      <c r="T521">
        <f t="shared" si="1262"/>
        <v>0.14975305673769315</v>
      </c>
      <c r="U521">
        <f t="shared" si="1262"/>
        <v>0.14930591899953097</v>
      </c>
      <c r="V521">
        <f t="shared" si="1262"/>
        <v>0.14886011634033977</v>
      </c>
      <c r="W521">
        <f t="shared" si="1262"/>
        <v>0.1484156447737956</v>
      </c>
      <c r="X521">
        <f t="shared" si="1262"/>
        <v>0.14797250032547707</v>
      </c>
      <c r="Y521">
        <f t="shared" si="1262"/>
        <v>0.14753067903282974</v>
      </c>
      <c r="Z521">
        <f t="shared" ref="Z521:AN522" si="1263">($Y521*(($BM521/($Y521))^((Z$33-$Y$33)/($BM$33-$Y$33))))</f>
        <v>0.13967301878637123</v>
      </c>
      <c r="AA521">
        <f t="shared" si="1263"/>
        <v>0.13223386691358485</v>
      </c>
      <c r="AB521">
        <f t="shared" si="1263"/>
        <v>0.12519093315842236</v>
      </c>
      <c r="AC521">
        <f t="shared" si="1263"/>
        <v>0.1185231144705068</v>
      </c>
      <c r="AD521">
        <f t="shared" si="1263"/>
        <v>0.11221043177313979</v>
      </c>
      <c r="AE521">
        <f t="shared" si="1263"/>
        <v>0.1062339700991205</v>
      </c>
      <c r="AF521">
        <f t="shared" si="1263"/>
        <v>0.10057582191500239</v>
      </c>
      <c r="AG521">
        <f t="shared" si="1263"/>
        <v>9.5219033463967456E-2</v>
      </c>
      <c r="AH521">
        <f t="shared" si="1263"/>
        <v>9.0147553966543587E-2</v>
      </c>
      <c r="AI521">
        <f t="shared" si="1263"/>
        <v>8.5346187526952028E-2</v>
      </c>
      <c r="AJ521">
        <f t="shared" si="1263"/>
        <v>8.0800547600980488E-2</v>
      </c>
      <c r="AK521">
        <f t="shared" si="1263"/>
        <v>7.6497013888951554E-2</v>
      </c>
      <c r="AL521">
        <f t="shared" si="1263"/>
        <v>7.2422691524623245E-2</v>
      </c>
      <c r="AM521">
        <f t="shared" si="1263"/>
        <v>6.8565372437737443E-2</v>
      </c>
      <c r="AN521">
        <f t="shared" si="1263"/>
        <v>6.4913498774445078E-2</v>
      </c>
      <c r="AO521">
        <f t="shared" ref="AO521:BH521" si="1264">AN521</f>
        <v>6.4913498774445078E-2</v>
      </c>
      <c r="AP521">
        <f t="shared" si="1264"/>
        <v>6.4913498774445078E-2</v>
      </c>
      <c r="AQ521">
        <f t="shared" si="1264"/>
        <v>6.4913498774445078E-2</v>
      </c>
      <c r="AR521">
        <f t="shared" si="1264"/>
        <v>6.4913498774445078E-2</v>
      </c>
      <c r="AS521">
        <f t="shared" si="1264"/>
        <v>6.4913498774445078E-2</v>
      </c>
      <c r="AT521">
        <f t="shared" si="1264"/>
        <v>6.4913498774445078E-2</v>
      </c>
      <c r="AU521">
        <f t="shared" si="1264"/>
        <v>6.4913498774445078E-2</v>
      </c>
      <c r="AV521">
        <f t="shared" si="1264"/>
        <v>6.4913498774445078E-2</v>
      </c>
      <c r="AW521">
        <f t="shared" si="1264"/>
        <v>6.4913498774445078E-2</v>
      </c>
      <c r="AX521">
        <f t="shared" si="1264"/>
        <v>6.4913498774445078E-2</v>
      </c>
      <c r="AY521">
        <f t="shared" si="1264"/>
        <v>6.4913498774445078E-2</v>
      </c>
      <c r="AZ521">
        <f t="shared" si="1264"/>
        <v>6.4913498774445078E-2</v>
      </c>
      <c r="BA521">
        <f t="shared" si="1264"/>
        <v>6.4913498774445078E-2</v>
      </c>
      <c r="BB521">
        <f t="shared" si="1264"/>
        <v>6.4913498774445078E-2</v>
      </c>
      <c r="BC521">
        <f t="shared" si="1264"/>
        <v>6.4913498774445078E-2</v>
      </c>
      <c r="BD521">
        <f t="shared" si="1264"/>
        <v>6.4913498774445078E-2</v>
      </c>
      <c r="BE521">
        <f t="shared" si="1264"/>
        <v>6.4913498774445078E-2</v>
      </c>
      <c r="BF521">
        <f t="shared" si="1264"/>
        <v>6.4913498774445078E-2</v>
      </c>
      <c r="BG521">
        <f t="shared" si="1264"/>
        <v>6.4913498774445078E-2</v>
      </c>
      <c r="BH521">
        <f t="shared" si="1264"/>
        <v>6.4913498774445078E-2</v>
      </c>
      <c r="BK521">
        <f t="shared" si="1258"/>
        <v>0.15383803861608941</v>
      </c>
      <c r="BL521">
        <f t="shared" si="1173"/>
        <v>0.14753067903282974</v>
      </c>
      <c r="BM521">
        <f t="shared" si="1174"/>
        <v>6.4913498774445078E-2</v>
      </c>
      <c r="BN521">
        <f t="shared" si="1245"/>
        <v>4.1000000000000002E-2</v>
      </c>
      <c r="BO521">
        <f t="shared" si="1246"/>
        <v>0.56000000000000005</v>
      </c>
      <c r="BP521" t="str">
        <f t="shared" si="1169"/>
        <v>-LT-Total</v>
      </c>
    </row>
    <row r="522" spans="1:68" hidden="1" x14ac:dyDescent="0.25">
      <c r="A522" t="str">
        <f t="shared" si="1167"/>
        <v>freight-LT-D</v>
      </c>
      <c r="B522" s="1">
        <v>488</v>
      </c>
      <c r="C522" t="s">
        <v>15</v>
      </c>
      <c r="D522" t="s">
        <v>36</v>
      </c>
      <c r="E522" t="s">
        <v>33</v>
      </c>
      <c r="F522" t="s">
        <v>46</v>
      </c>
      <c r="G522">
        <v>0.41598294070787573</v>
      </c>
      <c r="H522">
        <v>0.41397496167436121</v>
      </c>
      <c r="I522">
        <v>0.41196734958171871</v>
      </c>
      <c r="J522">
        <v>0.40996010432937452</v>
      </c>
      <c r="K522">
        <v>0.40801624535823261</v>
      </c>
      <c r="L522">
        <v>0.40607249275930768</v>
      </c>
      <c r="M522">
        <f t="shared" si="1262"/>
        <v>0.40558334551502612</v>
      </c>
      <c r="N522">
        <f t="shared" si="1262"/>
        <v>0.40437234105407882</v>
      </c>
      <c r="O522">
        <f t="shared" si="1262"/>
        <v>0.40316495245118061</v>
      </c>
      <c r="P522">
        <f t="shared" si="1262"/>
        <v>0.40196116890998018</v>
      </c>
      <c r="Q522">
        <f t="shared" si="1262"/>
        <v>0.40076097966636259</v>
      </c>
      <c r="R522">
        <f t="shared" si="1262"/>
        <v>0.39956437398835254</v>
      </c>
      <c r="S522">
        <f t="shared" si="1262"/>
        <v>0.39837134117601886</v>
      </c>
      <c r="T522">
        <f t="shared" si="1262"/>
        <v>0.39718187056137833</v>
      </c>
      <c r="U522">
        <f t="shared" si="1262"/>
        <v>0.39599595150830069</v>
      </c>
      <c r="V522">
        <f t="shared" si="1262"/>
        <v>0.39481357341241352</v>
      </c>
      <c r="W522">
        <f t="shared" si="1262"/>
        <v>0.39363472570100699</v>
      </c>
      <c r="X522">
        <f t="shared" si="1262"/>
        <v>0.39245939783293993</v>
      </c>
      <c r="Y522">
        <f t="shared" si="1262"/>
        <v>0.39128757929854507</v>
      </c>
      <c r="Z522">
        <f t="shared" si="1263"/>
        <v>0.37044713528416506</v>
      </c>
      <c r="AA522">
        <f t="shared" si="1263"/>
        <v>0.35071667821978003</v>
      </c>
      <c r="AB522">
        <f t="shared" si="1263"/>
        <v>0.33203708887413419</v>
      </c>
      <c r="AC522">
        <f t="shared" si="1263"/>
        <v>0.31435239677686871</v>
      </c>
      <c r="AD522">
        <f t="shared" si="1263"/>
        <v>0.29760961251175405</v>
      </c>
      <c r="AE522">
        <f t="shared" si="1263"/>
        <v>0.28175856894218471</v>
      </c>
      <c r="AF522">
        <f t="shared" si="1263"/>
        <v>0.26675177089319474</v>
      </c>
      <c r="AG522">
        <f t="shared" si="1263"/>
        <v>0.25254425283958748</v>
      </c>
      <c r="AH522">
        <f t="shared" si="1263"/>
        <v>0.23909344417376688</v>
      </c>
      <c r="AI522">
        <f t="shared" si="1263"/>
        <v>0.22635904164956383</v>
      </c>
      <c r="AJ522">
        <f t="shared" si="1263"/>
        <v>0.21430288861985794</v>
      </c>
      <c r="AK522">
        <f t="shared" si="1263"/>
        <v>0.20288886070614673</v>
      </c>
      <c r="AL522">
        <f t="shared" si="1263"/>
        <v>0.19208275755749124</v>
      </c>
      <c r="AM522">
        <f t="shared" si="1263"/>
        <v>0.18185220037450858</v>
      </c>
      <c r="AN522">
        <f t="shared" si="1263"/>
        <v>0.1721665348913598</v>
      </c>
      <c r="AO522">
        <f t="shared" ref="AO522:BH522" si="1265">AN522</f>
        <v>0.1721665348913598</v>
      </c>
      <c r="AP522">
        <f t="shared" si="1265"/>
        <v>0.1721665348913598</v>
      </c>
      <c r="AQ522">
        <f t="shared" si="1265"/>
        <v>0.1721665348913598</v>
      </c>
      <c r="AR522">
        <f t="shared" si="1265"/>
        <v>0.1721665348913598</v>
      </c>
      <c r="AS522">
        <f t="shared" si="1265"/>
        <v>0.1721665348913598</v>
      </c>
      <c r="AT522">
        <f t="shared" si="1265"/>
        <v>0.1721665348913598</v>
      </c>
      <c r="AU522">
        <f t="shared" si="1265"/>
        <v>0.1721665348913598</v>
      </c>
      <c r="AV522">
        <f t="shared" si="1265"/>
        <v>0.1721665348913598</v>
      </c>
      <c r="AW522">
        <f t="shared" si="1265"/>
        <v>0.1721665348913598</v>
      </c>
      <c r="AX522">
        <f t="shared" si="1265"/>
        <v>0.1721665348913598</v>
      </c>
      <c r="AY522">
        <f t="shared" si="1265"/>
        <v>0.1721665348913598</v>
      </c>
      <c r="AZ522">
        <f t="shared" si="1265"/>
        <v>0.1721665348913598</v>
      </c>
      <c r="BA522">
        <f t="shared" si="1265"/>
        <v>0.1721665348913598</v>
      </c>
      <c r="BB522">
        <f t="shared" si="1265"/>
        <v>0.1721665348913598</v>
      </c>
      <c r="BC522">
        <f t="shared" si="1265"/>
        <v>0.1721665348913598</v>
      </c>
      <c r="BD522">
        <f t="shared" si="1265"/>
        <v>0.1721665348913598</v>
      </c>
      <c r="BE522">
        <f t="shared" si="1265"/>
        <v>0.1721665348913598</v>
      </c>
      <c r="BF522">
        <f t="shared" si="1265"/>
        <v>0.1721665348913598</v>
      </c>
      <c r="BG522">
        <f t="shared" si="1265"/>
        <v>0.1721665348913598</v>
      </c>
      <c r="BH522">
        <f t="shared" si="1265"/>
        <v>0.1721665348913598</v>
      </c>
      <c r="BK522">
        <f t="shared" si="1258"/>
        <v>0.40801624535823261</v>
      </c>
      <c r="BL522">
        <f t="shared" si="1173"/>
        <v>0.39128757929854507</v>
      </c>
      <c r="BM522">
        <f t="shared" si="1174"/>
        <v>0.1721665348913598</v>
      </c>
      <c r="BN522">
        <f t="shared" si="1245"/>
        <v>4.1000000000000002E-2</v>
      </c>
      <c r="BO522">
        <f t="shared" si="1246"/>
        <v>0.56000000000000005</v>
      </c>
      <c r="BP522" t="str">
        <f t="shared" si="1169"/>
        <v>-LT-Total</v>
      </c>
    </row>
    <row r="523" spans="1:68" hidden="1" x14ac:dyDescent="0.25">
      <c r="A523" t="str">
        <f t="shared" si="1167"/>
        <v>freight-LT-FCEV</v>
      </c>
      <c r="B523" s="1">
        <v>489</v>
      </c>
      <c r="C523" t="s">
        <v>15</v>
      </c>
      <c r="D523" t="s">
        <v>36</v>
      </c>
      <c r="E523" t="s">
        <v>33</v>
      </c>
      <c r="F523" t="s">
        <v>30</v>
      </c>
      <c r="G523">
        <v>0</v>
      </c>
      <c r="H523">
        <f>IF(G523=0,0.0000001,$G523)*((INDEX($N$7:$N$29,MATCH($A523,$H$7:$H$29,0))/($G523+0.00001))^((H$33-$G$33)/($Y$33-$G$33)))</f>
        <v>1.2915496650148837E-7</v>
      </c>
      <c r="I523">
        <f>IF(H523=0,0.0000001,$G523)*((INDEX($N$7:$N$29,MATCH($A523,$H$7:$H$29,0))/($G523+0.00001))^((I$33-$G$33)/($Y$33-$G$33)))</f>
        <v>0</v>
      </c>
      <c r="J523">
        <f>IF(I523=0,0.0000001,$G523)*((INDEX($N$7:$N$29,MATCH($A523,$H$7:$H$29,0))/($G523+0.00001))^((J$33-$G$33)/($Y$33-$G$33)))</f>
        <v>2.1544346900318838E-7</v>
      </c>
      <c r="K523">
        <f>IF(J523=0,0.0000001,$G523)*((INDEX($N$7:$N$29,MATCH($A523,$H$7:$H$29,0))/($G523+0.00001))^((K$33-$G$33)/($Y$33-$G$33)))</f>
        <v>0</v>
      </c>
      <c r="L523">
        <f t="shared" ref="L523:Y523" si="1266">IF(K523=0,0.0000001,K523)*((INDEX($N$7:$N$29,MATCH($A523,$H$7:$H$28,0))/IF(K523=0,0.0000001,K523))^((L$33-$K$33)/($Y$33-$K$33)))</f>
        <v>1.93069772888325E-7</v>
      </c>
      <c r="M523">
        <f t="shared" si="1266"/>
        <v>6.5512855685955084E-7</v>
      </c>
      <c r="N523">
        <f t="shared" si="1266"/>
        <v>3.1516811486658755E-6</v>
      </c>
      <c r="O523">
        <f t="shared" si="1266"/>
        <v>1.6339715159504212E-5</v>
      </c>
      <c r="P523">
        <f t="shared" si="1266"/>
        <v>7.1018492993558591E-5</v>
      </c>
      <c r="Q523">
        <f t="shared" si="1266"/>
        <v>2.2061794245877724E-4</v>
      </c>
      <c r="R523">
        <f t="shared" si="1266"/>
        <v>4.6969984294097572E-4</v>
      </c>
      <c r="S523">
        <f t="shared" si="1266"/>
        <v>7.2335519763494136E-4</v>
      </c>
      <c r="T523">
        <f t="shared" si="1266"/>
        <v>8.9077584299261604E-4</v>
      </c>
      <c r="U523">
        <f t="shared" si="1266"/>
        <v>9.6749364962123467E-4</v>
      </c>
      <c r="V523">
        <f t="shared" si="1266"/>
        <v>9.9294363861607998E-4</v>
      </c>
      <c r="W523">
        <f t="shared" si="1266"/>
        <v>9.9898888648544725E-4</v>
      </c>
      <c r="X523">
        <f t="shared" si="1266"/>
        <v>9.9992774367956699E-4</v>
      </c>
      <c r="Y523">
        <f t="shared" si="1266"/>
        <v>1E-3</v>
      </c>
      <c r="Z523">
        <f t="shared" ref="Z523:AN523" si="1267">IF(Y523=0,0.0000001,$Y523)*((INDEX($O$7:$O$29,MATCH($A523,$H$7:$H$28,0))/IF(Y523=0,0.0000001,$Y523))^((Z$33-$Y$33)/($AN$33-$Y$33)))</f>
        <v>1.2545117989873635E-3</v>
      </c>
      <c r="AA523">
        <f t="shared" si="1267"/>
        <v>1.5737998537985111E-3</v>
      </c>
      <c r="AB523">
        <f t="shared" si="1267"/>
        <v>1.97435048583482E-3</v>
      </c>
      <c r="AC523">
        <f t="shared" si="1267"/>
        <v>2.4768459798162148E-3</v>
      </c>
      <c r="AD523">
        <f t="shared" si="1267"/>
        <v>3.1072325059538588E-3</v>
      </c>
      <c r="AE523">
        <f t="shared" si="1267"/>
        <v>3.8980598409161893E-3</v>
      </c>
      <c r="AF523">
        <f t="shared" si="1267"/>
        <v>4.8901620635881651E-3</v>
      </c>
      <c r="AG523">
        <f t="shared" si="1267"/>
        <v>6.1347660077317456E-3</v>
      </c>
      <c r="AH523">
        <f t="shared" si="1267"/>
        <v>7.6961363407260786E-3</v>
      </c>
      <c r="AI523">
        <f t="shared" si="1267"/>
        <v>9.6548938460562974E-3</v>
      </c>
      <c r="AJ523">
        <f t="shared" si="1267"/>
        <v>1.2112178247848108E-2</v>
      </c>
      <c r="AK523">
        <f t="shared" si="1267"/>
        <v>1.5194870523363546E-2</v>
      </c>
      <c r="AL523">
        <f t="shared" si="1267"/>
        <v>1.9062144355644871E-2</v>
      </c>
      <c r="AM523">
        <f t="shared" si="1267"/>
        <v>2.3913685008156861E-2</v>
      </c>
      <c r="AN523">
        <f t="shared" si="1267"/>
        <v>0.03</v>
      </c>
      <c r="AO523">
        <f t="shared" ref="AO523:BH523" si="1268">IF(AN523=0,0.0000001,$G523)*((INDEX($N$7:$N$29,MATCH($A523,$H$7:$H$29,0))/($G523+0.00001))^((AO$33-$G$33)/($Y$33-$G$33)))</f>
        <v>0</v>
      </c>
      <c r="AP523">
        <f t="shared" si="1268"/>
        <v>7.7426368268112785E-4</v>
      </c>
      <c r="AQ523">
        <f t="shared" si="1268"/>
        <v>0</v>
      </c>
      <c r="AR523">
        <f t="shared" si="1268"/>
        <v>1.2915496650148846E-3</v>
      </c>
      <c r="AS523">
        <f t="shared" si="1268"/>
        <v>0</v>
      </c>
      <c r="AT523">
        <f t="shared" si="1268"/>
        <v>2.1544346900318834E-3</v>
      </c>
      <c r="AU523">
        <f t="shared" si="1268"/>
        <v>0</v>
      </c>
      <c r="AV523">
        <f t="shared" si="1268"/>
        <v>3.5938136638046319E-3</v>
      </c>
      <c r="AW523">
        <f t="shared" si="1268"/>
        <v>0</v>
      </c>
      <c r="AX523">
        <f t="shared" si="1268"/>
        <v>5.9948425031894148E-3</v>
      </c>
      <c r="AY523">
        <f t="shared" si="1268"/>
        <v>0</v>
      </c>
      <c r="AZ523">
        <f t="shared" si="1268"/>
        <v>1.0000000000000019E-2</v>
      </c>
      <c r="BA523">
        <f t="shared" si="1268"/>
        <v>0</v>
      </c>
      <c r="BB523">
        <f t="shared" si="1268"/>
        <v>1.668100537200061E-2</v>
      </c>
      <c r="BC523">
        <f t="shared" si="1268"/>
        <v>0</v>
      </c>
      <c r="BD523">
        <f t="shared" si="1268"/>
        <v>2.7825594022071267E-2</v>
      </c>
      <c r="BE523">
        <f t="shared" si="1268"/>
        <v>0</v>
      </c>
      <c r="BF523">
        <f t="shared" si="1268"/>
        <v>4.6415888336127885E-2</v>
      </c>
      <c r="BG523">
        <f t="shared" si="1268"/>
        <v>0</v>
      </c>
      <c r="BH523">
        <f t="shared" si="1268"/>
        <v>7.7426368268112819E-2</v>
      </c>
      <c r="BK523">
        <f>G523</f>
        <v>0</v>
      </c>
      <c r="BL523">
        <f t="shared" si="1173"/>
        <v>0</v>
      </c>
      <c r="BM523">
        <f t="shared" si="1174"/>
        <v>0</v>
      </c>
      <c r="BN523">
        <f t="shared" si="1245"/>
        <v>4.1000000000000002E-2</v>
      </c>
      <c r="BO523">
        <f t="shared" si="1246"/>
        <v>0.56000000000000005</v>
      </c>
      <c r="BP523" t="str">
        <f t="shared" si="1169"/>
        <v>-LT-Total</v>
      </c>
    </row>
    <row r="524" spans="1:68" hidden="1" x14ac:dyDescent="0.25">
      <c r="A524" t="str">
        <f t="shared" si="1167"/>
        <v>freight-LT-G</v>
      </c>
      <c r="B524" s="1">
        <v>490</v>
      </c>
      <c r="C524" t="s">
        <v>15</v>
      </c>
      <c r="D524" t="s">
        <v>36</v>
      </c>
      <c r="E524" t="s">
        <v>33</v>
      </c>
      <c r="F524" t="s">
        <v>47</v>
      </c>
      <c r="G524">
        <v>0.44366278269321929</v>
      </c>
      <c r="H524">
        <v>0.4404950426731033</v>
      </c>
      <c r="I524">
        <v>0.43732788153018959</v>
      </c>
      <c r="J524">
        <v>0.4341612991058158</v>
      </c>
      <c r="K524">
        <v>0.43122266259586062</v>
      </c>
      <c r="L524">
        <v>0.42828418689452652</v>
      </c>
      <c r="M524">
        <f t="shared" ref="M524:Y524" si="1269">($K524*(($BL524/($K524))^((M$33-$K$33)/($BL$33-$K$33))))</f>
        <v>0.4286513886327481</v>
      </c>
      <c r="N524">
        <f t="shared" si="1269"/>
        <v>0.42737150682900604</v>
      </c>
      <c r="O524">
        <f t="shared" si="1269"/>
        <v>0.42609544653961107</v>
      </c>
      <c r="P524">
        <f t="shared" si="1269"/>
        <v>0.42482319635415644</v>
      </c>
      <c r="Q524">
        <f t="shared" si="1269"/>
        <v>0.42355474489630507</v>
      </c>
      <c r="R524">
        <f t="shared" si="1269"/>
        <v>0.42229008082368763</v>
      </c>
      <c r="S524">
        <f t="shared" si="1269"/>
        <v>0.42102919282780138</v>
      </c>
      <c r="T524">
        <f t="shared" si="1269"/>
        <v>0.41977206963390873</v>
      </c>
      <c r="U524">
        <f t="shared" si="1269"/>
        <v>0.41851870000093672</v>
      </c>
      <c r="V524">
        <f t="shared" si="1269"/>
        <v>0.4172690727213762</v>
      </c>
      <c r="W524">
        <f t="shared" si="1269"/>
        <v>0.41602317662118188</v>
      </c>
      <c r="X524">
        <f t="shared" si="1269"/>
        <v>0.41478100055967232</v>
      </c>
      <c r="Y524">
        <f t="shared" si="1269"/>
        <v>0.41354253342943031</v>
      </c>
      <c r="Z524">
        <f t="shared" ref="Z524:AN524" si="1270">($Y524*(($BM524/($Y524))^((Z$33-$Y$33)/($BM$33-$Y$33))))</f>
        <v>0.3915167639660832</v>
      </c>
      <c r="AA524">
        <f t="shared" si="1270"/>
        <v>0.37066411330246235</v>
      </c>
      <c r="AB524">
        <f t="shared" si="1270"/>
        <v>0.35092209972956051</v>
      </c>
      <c r="AC524">
        <f t="shared" si="1270"/>
        <v>0.33223156938885012</v>
      </c>
      <c r="AD524">
        <f t="shared" si="1270"/>
        <v>0.31453651902699042</v>
      </c>
      <c r="AE524">
        <f t="shared" si="1270"/>
        <v>0.29778392819083055</v>
      </c>
      <c r="AF524">
        <f t="shared" si="1270"/>
        <v>0.28192360035990771</v>
      </c>
      <c r="AG524">
        <f t="shared" si="1270"/>
        <v>0.26690801254041735</v>
      </c>
      <c r="AH524">
        <f t="shared" si="1270"/>
        <v>0.25269217286998935</v>
      </c>
      <c r="AI524">
        <f t="shared" si="1270"/>
        <v>0.23923348580660306</v>
      </c>
      <c r="AJ524">
        <f t="shared" si="1270"/>
        <v>0.22649162449770255</v>
      </c>
      <c r="AK524">
        <f t="shared" si="1270"/>
        <v>0.21442840994708437</v>
      </c>
      <c r="AL524">
        <f t="shared" si="1270"/>
        <v>0.20300769661750245</v>
      </c>
      <c r="AM524">
        <f t="shared" si="1270"/>
        <v>0.19219526412621377</v>
      </c>
      <c r="AN524">
        <f t="shared" si="1270"/>
        <v>0.18195871470894931</v>
      </c>
      <c r="AO524">
        <f t="shared" ref="AO524:BH524" si="1271">AN524</f>
        <v>0.18195871470894931</v>
      </c>
      <c r="AP524">
        <f t="shared" si="1271"/>
        <v>0.18195871470894931</v>
      </c>
      <c r="AQ524">
        <f t="shared" si="1271"/>
        <v>0.18195871470894931</v>
      </c>
      <c r="AR524">
        <f t="shared" si="1271"/>
        <v>0.18195871470894931</v>
      </c>
      <c r="AS524">
        <f t="shared" si="1271"/>
        <v>0.18195871470894931</v>
      </c>
      <c r="AT524">
        <f t="shared" si="1271"/>
        <v>0.18195871470894931</v>
      </c>
      <c r="AU524">
        <f t="shared" si="1271"/>
        <v>0.18195871470894931</v>
      </c>
      <c r="AV524">
        <f t="shared" si="1271"/>
        <v>0.18195871470894931</v>
      </c>
      <c r="AW524">
        <f t="shared" si="1271"/>
        <v>0.18195871470894931</v>
      </c>
      <c r="AX524">
        <f t="shared" si="1271"/>
        <v>0.18195871470894931</v>
      </c>
      <c r="AY524">
        <f t="shared" si="1271"/>
        <v>0.18195871470894931</v>
      </c>
      <c r="AZ524">
        <f t="shared" si="1271"/>
        <v>0.18195871470894931</v>
      </c>
      <c r="BA524">
        <f t="shared" si="1271"/>
        <v>0.18195871470894931</v>
      </c>
      <c r="BB524">
        <f t="shared" si="1271"/>
        <v>0.18195871470894931</v>
      </c>
      <c r="BC524">
        <f t="shared" si="1271"/>
        <v>0.18195871470894931</v>
      </c>
      <c r="BD524">
        <f t="shared" si="1271"/>
        <v>0.18195871470894931</v>
      </c>
      <c r="BE524">
        <f t="shared" si="1271"/>
        <v>0.18195871470894931</v>
      </c>
      <c r="BF524">
        <f t="shared" si="1271"/>
        <v>0.18195871470894931</v>
      </c>
      <c r="BG524">
        <f t="shared" si="1271"/>
        <v>0.18195871470894931</v>
      </c>
      <c r="BH524">
        <f t="shared" si="1271"/>
        <v>0.18195871470894931</v>
      </c>
      <c r="BK524">
        <f t="shared" ref="BK524:BK531" si="1272">K524</f>
        <v>0.43122266259586062</v>
      </c>
      <c r="BL524">
        <f t="shared" si="1173"/>
        <v>0.41354253342943031</v>
      </c>
      <c r="BM524">
        <f t="shared" si="1174"/>
        <v>0.18195871470894931</v>
      </c>
      <c r="BN524">
        <f t="shared" si="1245"/>
        <v>4.1000000000000002E-2</v>
      </c>
      <c r="BO524">
        <f t="shared" si="1246"/>
        <v>0.56000000000000005</v>
      </c>
      <c r="BP524" t="str">
        <f t="shared" si="1169"/>
        <v>-LT-Total</v>
      </c>
    </row>
    <row r="525" spans="1:68" hidden="1" x14ac:dyDescent="0.25">
      <c r="A525" t="str">
        <f t="shared" si="1167"/>
        <v>freight-LT-LPG</v>
      </c>
      <c r="B525" s="1">
        <v>491</v>
      </c>
      <c r="C525" t="s">
        <v>15</v>
      </c>
      <c r="D525" t="s">
        <v>36</v>
      </c>
      <c r="E525" t="s">
        <v>33</v>
      </c>
      <c r="F525" t="s">
        <v>48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K525">
        <f t="shared" si="1272"/>
        <v>0</v>
      </c>
      <c r="BL525">
        <f t="shared" si="1173"/>
        <v>0</v>
      </c>
      <c r="BM525">
        <f t="shared" si="1174"/>
        <v>0</v>
      </c>
      <c r="BN525">
        <f t="shared" si="1245"/>
        <v>4.1000000000000002E-2</v>
      </c>
      <c r="BO525">
        <f t="shared" si="1246"/>
        <v>0.56000000000000005</v>
      </c>
      <c r="BP525" t="str">
        <f t="shared" si="1169"/>
        <v>-LT-Total</v>
      </c>
    </row>
    <row r="526" spans="1:68" hidden="1" x14ac:dyDescent="0.25">
      <c r="A526" t="str">
        <f t="shared" si="1167"/>
        <v>freight-LT-PHEVG</v>
      </c>
      <c r="B526" s="1">
        <v>492</v>
      </c>
      <c r="C526" t="s">
        <v>15</v>
      </c>
      <c r="D526" t="s">
        <v>36</v>
      </c>
      <c r="E526" t="s">
        <v>33</v>
      </c>
      <c r="F526" t="s">
        <v>31</v>
      </c>
      <c r="G526">
        <v>1.4427376987204341E-3</v>
      </c>
      <c r="H526">
        <v>2.16390879409647E-3</v>
      </c>
      <c r="I526">
        <v>2.8849481016668338E-3</v>
      </c>
      <c r="J526">
        <v>3.605855657552854E-3</v>
      </c>
      <c r="K526">
        <v>4.3269083936360014E-3</v>
      </c>
      <c r="L526">
        <v>5.0479216721353356E-3</v>
      </c>
      <c r="M526">
        <f t="shared" ref="M526:Y526" si="1273">($K526*(($BL526/($K526))^((M$33-$K$33)/($BL$33-$K$33))))</f>
        <v>4.3011081102595312E-3</v>
      </c>
      <c r="N526">
        <f t="shared" si="1273"/>
        <v>4.2882657162950383E-3</v>
      </c>
      <c r="O526">
        <f t="shared" si="1273"/>
        <v>4.2754616675844924E-3</v>
      </c>
      <c r="P526">
        <f t="shared" si="1273"/>
        <v>4.2626958496353373E-3</v>
      </c>
      <c r="Q526">
        <f t="shared" si="1273"/>
        <v>4.2499681482968737E-3</v>
      </c>
      <c r="R526">
        <f t="shared" si="1273"/>
        <v>4.2372784497592382E-3</v>
      </c>
      <c r="S526">
        <f t="shared" si="1273"/>
        <v>4.2246266405523824E-3</v>
      </c>
      <c r="T526">
        <f t="shared" si="1273"/>
        <v>4.2120126075450622E-3</v>
      </c>
      <c r="U526">
        <f t="shared" si="1273"/>
        <v>4.1994362379438252E-3</v>
      </c>
      <c r="V526">
        <f t="shared" si="1273"/>
        <v>4.1868974192919997E-3</v>
      </c>
      <c r="W526">
        <f t="shared" si="1273"/>
        <v>4.1743960394686917E-3</v>
      </c>
      <c r="X526">
        <f t="shared" si="1273"/>
        <v>4.1619319866877816E-3</v>
      </c>
      <c r="Y526">
        <f t="shared" si="1273"/>
        <v>4.1495051494969248E-3</v>
      </c>
      <c r="Z526">
        <f t="shared" ref="Z526:AN526" si="1274">($Y526*(($BM526/($Y526))^((Z$33-$Y$33)/($BM$33-$Y$33))))</f>
        <v>3.9284975470820997E-3</v>
      </c>
      <c r="AA526">
        <f t="shared" si="1274"/>
        <v>3.7192610736490207E-3</v>
      </c>
      <c r="AB526">
        <f t="shared" si="1274"/>
        <v>3.521168784803057E-3</v>
      </c>
      <c r="AC526">
        <f t="shared" si="1274"/>
        <v>3.3336271279571575E-3</v>
      </c>
      <c r="AD526">
        <f t="shared" si="1274"/>
        <v>3.1560741638442793E-3</v>
      </c>
      <c r="AE526">
        <f t="shared" si="1274"/>
        <v>2.987977882754192E-3</v>
      </c>
      <c r="AF526">
        <f t="shared" si="1274"/>
        <v>2.82883461044952E-3</v>
      </c>
      <c r="AG526">
        <f t="shared" si="1274"/>
        <v>2.6781674989845971E-3</v>
      </c>
      <c r="AH526">
        <f t="shared" si="1274"/>
        <v>2.5355250979051205E-3</v>
      </c>
      <c r="AI526">
        <f t="shared" si="1274"/>
        <v>2.4004800015474106E-3</v>
      </c>
      <c r="AJ526">
        <f t="shared" si="1274"/>
        <v>2.2726275683841337E-3</v>
      </c>
      <c r="AK526">
        <f t="shared" si="1274"/>
        <v>2.1515847085791986E-3</v>
      </c>
      <c r="AL526">
        <f t="shared" si="1274"/>
        <v>2.0369887361189306E-3</v>
      </c>
      <c r="AM526">
        <f t="shared" si="1274"/>
        <v>1.9284962820801091E-3</v>
      </c>
      <c r="AN526">
        <f t="shared" si="1274"/>
        <v>1.8257822657786467E-3</v>
      </c>
      <c r="AO526">
        <f t="shared" ref="AO526:BH526" si="1275">AN526</f>
        <v>1.8257822657786467E-3</v>
      </c>
      <c r="AP526">
        <f t="shared" si="1275"/>
        <v>1.8257822657786467E-3</v>
      </c>
      <c r="AQ526">
        <f t="shared" si="1275"/>
        <v>1.8257822657786467E-3</v>
      </c>
      <c r="AR526">
        <f t="shared" si="1275"/>
        <v>1.8257822657786467E-3</v>
      </c>
      <c r="AS526">
        <f t="shared" si="1275"/>
        <v>1.8257822657786467E-3</v>
      </c>
      <c r="AT526">
        <f t="shared" si="1275"/>
        <v>1.8257822657786467E-3</v>
      </c>
      <c r="AU526">
        <f t="shared" si="1275"/>
        <v>1.8257822657786467E-3</v>
      </c>
      <c r="AV526">
        <f t="shared" si="1275"/>
        <v>1.8257822657786467E-3</v>
      </c>
      <c r="AW526">
        <f t="shared" si="1275"/>
        <v>1.8257822657786467E-3</v>
      </c>
      <c r="AX526">
        <f t="shared" si="1275"/>
        <v>1.8257822657786467E-3</v>
      </c>
      <c r="AY526">
        <f t="shared" si="1275"/>
        <v>1.8257822657786467E-3</v>
      </c>
      <c r="AZ526">
        <f t="shared" si="1275"/>
        <v>1.8257822657786467E-3</v>
      </c>
      <c r="BA526">
        <f t="shared" si="1275"/>
        <v>1.8257822657786467E-3</v>
      </c>
      <c r="BB526">
        <f t="shared" si="1275"/>
        <v>1.8257822657786467E-3</v>
      </c>
      <c r="BC526">
        <f t="shared" si="1275"/>
        <v>1.8257822657786467E-3</v>
      </c>
      <c r="BD526">
        <f t="shared" si="1275"/>
        <v>1.8257822657786467E-3</v>
      </c>
      <c r="BE526">
        <f t="shared" si="1275"/>
        <v>1.8257822657786467E-3</v>
      </c>
      <c r="BF526">
        <f t="shared" si="1275"/>
        <v>1.8257822657786467E-3</v>
      </c>
      <c r="BG526">
        <f t="shared" si="1275"/>
        <v>1.8257822657786467E-3</v>
      </c>
      <c r="BH526">
        <f t="shared" si="1275"/>
        <v>1.8257822657786467E-3</v>
      </c>
      <c r="BK526">
        <f t="shared" si="1272"/>
        <v>4.3269083936360014E-3</v>
      </c>
      <c r="BL526">
        <f t="shared" si="1173"/>
        <v>4.1495051494969248E-3</v>
      </c>
      <c r="BM526">
        <f t="shared" si="1174"/>
        <v>1.8257822657786467E-3</v>
      </c>
      <c r="BN526">
        <f t="shared" si="1245"/>
        <v>4.1000000000000002E-2</v>
      </c>
      <c r="BO526">
        <f t="shared" si="1246"/>
        <v>0.56000000000000005</v>
      </c>
      <c r="BP526" t="str">
        <f t="shared" si="1169"/>
        <v>-LT-Total</v>
      </c>
    </row>
    <row r="527" spans="1:68" hidden="1" x14ac:dyDescent="0.25">
      <c r="A527" t="str">
        <f t="shared" si="1167"/>
        <v>passenger-2W-BEV</v>
      </c>
      <c r="B527" s="1">
        <v>493</v>
      </c>
      <c r="C527" t="s">
        <v>15</v>
      </c>
      <c r="D527" t="s">
        <v>27</v>
      </c>
      <c r="E527" t="s">
        <v>35</v>
      </c>
      <c r="F527" t="s">
        <v>29</v>
      </c>
      <c r="G527">
        <v>2.8571437344956073E-4</v>
      </c>
      <c r="H527">
        <f>IF(G527=0,0.0000001,$G527)*((INDEX($N$7:$N$29,MATCH($A527,$H$7:$H$29,0))/($G527+0.00001))^((H$33-$G$33)/($Y$33-$G$33)))</f>
        <v>3.9485639487074582E-4</v>
      </c>
      <c r="I527">
        <f>IF(H527=0,0.0000001,$G527)*((INDEX($N$7:$N$29,MATCH($A527,$H$7:$H$29,0))/($G527+0.00001))^((I$33-$G$33)/($Y$33-$G$33)))</f>
        <v>5.4569033642910716E-4</v>
      </c>
      <c r="J527">
        <f>IF(I527=0,0.0000001,$G527)*((INDEX($N$7:$N$29,MATCH($A527,$H$7:$H$29,0))/($G527+0.00001))^((J$33-$G$33)/($Y$33-$G$33)))</f>
        <v>7.5414238477659239E-4</v>
      </c>
      <c r="K527">
        <f>IF(J527=0,0.0000001,$G527)*((INDEX($N$7:$N$29,MATCH($A527,$H$7:$H$29,0))/($G527+0.00001))^((K$33-$G$33)/($Y$33-$G$33)))</f>
        <v>1.0422224814135264E-3</v>
      </c>
      <c r="L527">
        <f t="shared" ref="L527:Y527" si="1276">IF(K527=0,0.0000001,K527)*((INDEX($N$7:$N$29,MATCH($A527,$H$7:$H$28,0))/IF(K527=0,0.0000001,K527))^((L$33-$K$33)/($Y$33-$K$33)))</f>
        <v>1.443891937790818E-3</v>
      </c>
      <c r="M527">
        <f t="shared" si="1276"/>
        <v>2.6451987387432372E-3</v>
      </c>
      <c r="N527">
        <f t="shared" si="1276"/>
        <v>5.7610673907434566E-3</v>
      </c>
      <c r="O527">
        <f t="shared" si="1276"/>
        <v>1.3021018867282951E-2</v>
      </c>
      <c r="P527">
        <f t="shared" si="1276"/>
        <v>2.6967655637221231E-2</v>
      </c>
      <c r="Q527">
        <f t="shared" si="1276"/>
        <v>4.728980675677328E-2</v>
      </c>
      <c r="R527">
        <f t="shared" si="1276"/>
        <v>6.8767584483369254E-2</v>
      </c>
      <c r="S527">
        <f t="shared" si="1276"/>
        <v>8.5174056187866248E-2</v>
      </c>
      <c r="T527">
        <f t="shared" si="1276"/>
        <v>9.442995020287992E-2</v>
      </c>
      <c r="U527">
        <f t="shared" si="1276"/>
        <v>9.837585118126424E-2</v>
      </c>
      <c r="V527">
        <f t="shared" si="1276"/>
        <v>9.9649725749265422E-2</v>
      </c>
      <c r="W527">
        <f t="shared" si="1276"/>
        <v>9.9949885540450645E-2</v>
      </c>
      <c r="X527">
        <f t="shared" si="1276"/>
        <v>9.9996419562596237E-2</v>
      </c>
      <c r="Y527">
        <f t="shared" si="1276"/>
        <v>0.1</v>
      </c>
      <c r="Z527">
        <f t="shared" ref="Z527:AN527" si="1277">IF(Y527=0,0.0000001,$Y527)*((INDEX($O$7:$O$29,MATCH($A527,$H$7:$H$28,0))/IF(Y527=0,0.0000001,$Y527))^((Z$33-$Y$33)/($AN$33-$Y$33)))</f>
        <v>0.11132635768448035</v>
      </c>
      <c r="AA527">
        <f t="shared" si="1277"/>
        <v>0.12393557915292855</v>
      </c>
      <c r="AB527">
        <f t="shared" si="1277"/>
        <v>0.13797296614612151</v>
      </c>
      <c r="AC527">
        <f t="shared" si="1277"/>
        <v>0.15360027779971819</v>
      </c>
      <c r="AD527">
        <f t="shared" si="1277"/>
        <v>0.1709975946676697</v>
      </c>
      <c r="AE527">
        <f t="shared" si="1277"/>
        <v>0.19036539387158788</v>
      </c>
      <c r="AF527">
        <f t="shared" si="1277"/>
        <v>0.21192685928895372</v>
      </c>
      <c r="AG527">
        <f t="shared" si="1277"/>
        <v>0.23593045340150598</v>
      </c>
      <c r="AH527">
        <f t="shared" si="1277"/>
        <v>0.26265278044037671</v>
      </c>
      <c r="AI527">
        <f t="shared" si="1277"/>
        <v>0.29240177382128657</v>
      </c>
      <c r="AJ527">
        <f t="shared" si="1277"/>
        <v>0.32552024460005069</v>
      </c>
      <c r="AK527">
        <f t="shared" si="1277"/>
        <v>0.36238983183884782</v>
      </c>
      <c r="AL527">
        <f t="shared" si="1277"/>
        <v>0.4034354004051024</v>
      </c>
      <c r="AM527">
        <f t="shared" si="1277"/>
        <v>0.44912993688079983</v>
      </c>
      <c r="AN527">
        <f t="shared" si="1277"/>
        <v>0.5</v>
      </c>
      <c r="AO527">
        <f t="shared" ref="AO527:BH527" si="1278">IF(AN527=0,0.0000001,$G527)*((INDEX($N$7:$N$29,MATCH($A527,$H$7:$H$29,0))/($G527+0.00001))^((AO$33-$G$33)/($Y$33-$G$33)))</f>
        <v>17.106968136223543</v>
      </c>
      <c r="AP527">
        <f t="shared" si="1278"/>
        <v>23.64177791927025</v>
      </c>
      <c r="AQ527">
        <f t="shared" si="1278"/>
        <v>32.672865158412613</v>
      </c>
      <c r="AR527">
        <f t="shared" si="1278"/>
        <v>45.153800247387032</v>
      </c>
      <c r="AS527">
        <f t="shared" si="1278"/>
        <v>62.402414569264188</v>
      </c>
      <c r="AT527">
        <f t="shared" si="1278"/>
        <v>86.239947086173416</v>
      </c>
      <c r="AU527">
        <f t="shared" si="1278"/>
        <v>119.18334450297398</v>
      </c>
      <c r="AV527">
        <f t="shared" si="1278"/>
        <v>164.71101950840534</v>
      </c>
      <c r="AW527">
        <f t="shared" si="1278"/>
        <v>227.63012785583783</v>
      </c>
      <c r="AX527">
        <f t="shared" si="1278"/>
        <v>314.58414417148811</v>
      </c>
      <c r="AY527">
        <f t="shared" si="1278"/>
        <v>434.75433017716762</v>
      </c>
      <c r="AZ527">
        <f t="shared" si="1278"/>
        <v>600.82916164001676</v>
      </c>
      <c r="BA527">
        <f t="shared" si="1278"/>
        <v>830.34407346773196</v>
      </c>
      <c r="BB527">
        <f t="shared" si="1278"/>
        <v>1147.5329833542291</v>
      </c>
      <c r="BC527">
        <f t="shared" si="1278"/>
        <v>1585.8870918249877</v>
      </c>
      <c r="BD527">
        <f t="shared" si="1278"/>
        <v>2191.6911361150478</v>
      </c>
      <c r="BE527">
        <f t="shared" si="1278"/>
        <v>3028.9104822699182</v>
      </c>
      <c r="BF527">
        <f t="shared" si="1278"/>
        <v>4185.9450715609501</v>
      </c>
      <c r="BG527">
        <f t="shared" si="1278"/>
        <v>5784.9633538835897</v>
      </c>
      <c r="BH527">
        <f t="shared" si="1278"/>
        <v>7994.8017553170366</v>
      </c>
      <c r="BK527">
        <f t="shared" si="1272"/>
        <v>1.0422224814135264E-3</v>
      </c>
      <c r="BL527">
        <f t="shared" si="1173"/>
        <v>9.3695801079076032E-4</v>
      </c>
      <c r="BM527">
        <f t="shared" si="1174"/>
        <v>2.3423950269769008E-4</v>
      </c>
      <c r="BN527">
        <f t="shared" si="1245"/>
        <v>0.10100000000000001</v>
      </c>
      <c r="BO527">
        <f t="shared" si="1246"/>
        <v>0.75</v>
      </c>
      <c r="BP527" t="str">
        <f t="shared" si="1169"/>
        <v>-2W-Total</v>
      </c>
    </row>
    <row r="528" spans="1:68" hidden="1" x14ac:dyDescent="0.25">
      <c r="A528" t="str">
        <f t="shared" si="1167"/>
        <v>passenger-2W-G</v>
      </c>
      <c r="B528" s="1">
        <v>494</v>
      </c>
      <c r="C528" t="s">
        <v>15</v>
      </c>
      <c r="D528" t="s">
        <v>27</v>
      </c>
      <c r="E528" t="s">
        <v>35</v>
      </c>
      <c r="F528" t="s">
        <v>47</v>
      </c>
      <c r="G528">
        <v>0.9997142856265504</v>
      </c>
      <c r="H528">
        <v>0.99957142837402413</v>
      </c>
      <c r="I528">
        <v>0.99942857107763028</v>
      </c>
      <c r="J528">
        <v>0.99928571373736863</v>
      </c>
      <c r="K528">
        <v>0.9991428564191035</v>
      </c>
      <c r="L528">
        <v>0.99899999907892567</v>
      </c>
      <c r="M528">
        <f t="shared" ref="M528:Y528" si="1279">($K528*(($BL528/($K528))^((M$33-$K$33)/($BL$33-$K$33))))</f>
        <v>0.98406056720860924</v>
      </c>
      <c r="N528">
        <f t="shared" si="1279"/>
        <v>0.97660501509757192</v>
      </c>
      <c r="O528">
        <f t="shared" si="1279"/>
        <v>0.96920594859233233</v>
      </c>
      <c r="P528">
        <f t="shared" si="1279"/>
        <v>0.96186293974018944</v>
      </c>
      <c r="Q528">
        <f t="shared" si="1279"/>
        <v>0.95457556383074682</v>
      </c>
      <c r="R528">
        <f t="shared" si="1279"/>
        <v>0.94734339937134704</v>
      </c>
      <c r="S528">
        <f t="shared" si="1279"/>
        <v>0.94016602806269356</v>
      </c>
      <c r="T528">
        <f t="shared" si="1279"/>
        <v>0.933043034774657</v>
      </c>
      <c r="U528">
        <f t="shared" si="1279"/>
        <v>0.92597400752226411</v>
      </c>
      <c r="V528">
        <f t="shared" si="1279"/>
        <v>0.91895853744186939</v>
      </c>
      <c r="W528">
        <f t="shared" si="1279"/>
        <v>0.91199621876750658</v>
      </c>
      <c r="X528">
        <f t="shared" si="1279"/>
        <v>0.9050866488074204</v>
      </c>
      <c r="Y528">
        <f t="shared" si="1279"/>
        <v>0.89822942792077409</v>
      </c>
      <c r="Z528">
        <f t="shared" ref="Z528:AN528" si="1280">($Y528*(($BM528/($Y528))^((Z$33-$Y$33)/($BM$33-$Y$33))))</f>
        <v>0.81893596932015156</v>
      </c>
      <c r="AA528">
        <f t="shared" si="1280"/>
        <v>0.74664233991840412</v>
      </c>
      <c r="AB528">
        <f t="shared" si="1280"/>
        <v>0.68073061221333742</v>
      </c>
      <c r="AC528">
        <f t="shared" si="1280"/>
        <v>0.6206374078049024</v>
      </c>
      <c r="AD528">
        <f t="shared" si="1280"/>
        <v>0.56584908193620653</v>
      </c>
      <c r="AE528">
        <f t="shared" si="1280"/>
        <v>0.51589733313126052</v>
      </c>
      <c r="AF528">
        <f t="shared" si="1280"/>
        <v>0.47035520040298023</v>
      </c>
      <c r="AG528">
        <f t="shared" si="1280"/>
        <v>0.42883341381770396</v>
      </c>
      <c r="AH528">
        <f t="shared" si="1280"/>
        <v>0.39097706722279263</v>
      </c>
      <c r="AI528">
        <f t="shared" si="1280"/>
        <v>0.35646258469755771</v>
      </c>
      <c r="AJ528">
        <f t="shared" si="1280"/>
        <v>0.32499495479835144</v>
      </c>
      <c r="AK528">
        <f t="shared" si="1280"/>
        <v>0.29630520895761819</v>
      </c>
      <c r="AL528">
        <f t="shared" si="1280"/>
        <v>0.27014812248360204</v>
      </c>
      <c r="AM528">
        <f t="shared" si="1280"/>
        <v>0.24630011851007963</v>
      </c>
      <c r="AN528">
        <f t="shared" si="1280"/>
        <v>0.22455735698019352</v>
      </c>
      <c r="AO528">
        <f t="shared" ref="AO528:BH528" si="1281">AN528</f>
        <v>0.22455735698019352</v>
      </c>
      <c r="AP528">
        <f t="shared" si="1281"/>
        <v>0.22455735698019352</v>
      </c>
      <c r="AQ528">
        <f t="shared" si="1281"/>
        <v>0.22455735698019352</v>
      </c>
      <c r="AR528">
        <f t="shared" si="1281"/>
        <v>0.22455735698019352</v>
      </c>
      <c r="AS528">
        <f t="shared" si="1281"/>
        <v>0.22455735698019352</v>
      </c>
      <c r="AT528">
        <f t="shared" si="1281"/>
        <v>0.22455735698019352</v>
      </c>
      <c r="AU528">
        <f t="shared" si="1281"/>
        <v>0.22455735698019352</v>
      </c>
      <c r="AV528">
        <f t="shared" si="1281"/>
        <v>0.22455735698019352</v>
      </c>
      <c r="AW528">
        <f t="shared" si="1281"/>
        <v>0.22455735698019352</v>
      </c>
      <c r="AX528">
        <f t="shared" si="1281"/>
        <v>0.22455735698019352</v>
      </c>
      <c r="AY528">
        <f t="shared" si="1281"/>
        <v>0.22455735698019352</v>
      </c>
      <c r="AZ528">
        <f t="shared" si="1281"/>
        <v>0.22455735698019352</v>
      </c>
      <c r="BA528">
        <f t="shared" si="1281"/>
        <v>0.22455735698019352</v>
      </c>
      <c r="BB528">
        <f t="shared" si="1281"/>
        <v>0.22455735698019352</v>
      </c>
      <c r="BC528">
        <f t="shared" si="1281"/>
        <v>0.22455735698019352</v>
      </c>
      <c r="BD528">
        <f t="shared" si="1281"/>
        <v>0.22455735698019352</v>
      </c>
      <c r="BE528">
        <f t="shared" si="1281"/>
        <v>0.22455735698019352</v>
      </c>
      <c r="BF528">
        <f t="shared" si="1281"/>
        <v>0.22455735698019352</v>
      </c>
      <c r="BG528">
        <f t="shared" si="1281"/>
        <v>0.22455735698019352</v>
      </c>
      <c r="BH528">
        <f t="shared" si="1281"/>
        <v>0.22455735698019352</v>
      </c>
      <c r="BK528">
        <f t="shared" si="1272"/>
        <v>0.9991428564191035</v>
      </c>
      <c r="BL528">
        <f t="shared" si="1173"/>
        <v>0.89822942792077409</v>
      </c>
      <c r="BM528">
        <f t="shared" si="1174"/>
        <v>0.22455735698019352</v>
      </c>
      <c r="BN528">
        <f t="shared" si="1245"/>
        <v>0.10100000000000001</v>
      </c>
      <c r="BO528">
        <f t="shared" si="1246"/>
        <v>0.75</v>
      </c>
      <c r="BP528" t="str">
        <f t="shared" si="1169"/>
        <v>-2W-Total</v>
      </c>
    </row>
    <row r="529" spans="1:68" hidden="1" x14ac:dyDescent="0.25">
      <c r="A529" t="str">
        <f t="shared" si="1167"/>
        <v>passenger-BUS-BEV</v>
      </c>
      <c r="B529" s="1">
        <v>495</v>
      </c>
      <c r="C529" t="s">
        <v>15</v>
      </c>
      <c r="D529" t="s">
        <v>27</v>
      </c>
      <c r="E529" t="s">
        <v>34</v>
      </c>
      <c r="F529" t="s">
        <v>29</v>
      </c>
      <c r="G529">
        <v>5.7553076715759618E-3</v>
      </c>
      <c r="H529">
        <f>IF(G529=0,0.0000001,$G529)*((INDEX($N$7:$N$29,MATCH($A529,$H$7:$H$29,0))/($G529+0.00001))^((H$33-$G$33)/($Y$33-$G$33)))</f>
        <v>6.7439096065181735E-3</v>
      </c>
      <c r="I529">
        <f>IF(H529=0,0.0000001,$G529)*((INDEX($N$7:$N$29,MATCH($A529,$H$7:$H$29,0))/($G529+0.00001))^((I$33-$G$33)/($Y$33-$G$33)))</f>
        <v>7.9023258835499138E-3</v>
      </c>
      <c r="J529">
        <f>IF(I529=0,0.0000001,$G529)*((INDEX($N$7:$N$29,MATCH($A529,$H$7:$H$29,0))/($G529+0.00001))^((J$33-$G$33)/($Y$33-$G$33)))</f>
        <v>9.2597258880021804E-3</v>
      </c>
      <c r="K529">
        <f>IF(J529=0,0.0000001,$G529)*((INDEX($N$7:$N$29,MATCH($A529,$H$7:$H$29,0))/($G529+0.00001))^((K$33-$G$33)/($Y$33-$G$33)))</f>
        <v>1.0850289495074604E-2</v>
      </c>
      <c r="L529">
        <f t="shared" ref="L529:Y529" si="1282">IF(K529=0,0.0000001,K529)*((INDEX($N$7:$N$29,MATCH($A529,$H$7:$H$28,0))/IF(K529=0,0.0000001,K529))^((L$33-$K$33)/($Y$33-$K$33)))</f>
        <v>1.2715644392007825E-2</v>
      </c>
      <c r="M529">
        <f t="shared" si="1282"/>
        <v>1.7072221419504461E-2</v>
      </c>
      <c r="N529">
        <f t="shared" si="1282"/>
        <v>2.4934422438042354E-2</v>
      </c>
      <c r="O529">
        <f t="shared" si="1282"/>
        <v>3.708022548541088E-2</v>
      </c>
      <c r="P529">
        <f t="shared" si="1282"/>
        <v>5.284697009478638E-2</v>
      </c>
      <c r="Q529">
        <f t="shared" si="1282"/>
        <v>6.9458558703386256E-2</v>
      </c>
      <c r="R529">
        <f t="shared" si="1282"/>
        <v>8.3341801458443568E-2</v>
      </c>
      <c r="S529">
        <f t="shared" si="1282"/>
        <v>9.248772417397047E-2</v>
      </c>
      <c r="T529">
        <f t="shared" si="1282"/>
        <v>9.7249454979923086E-2</v>
      </c>
      <c r="U529">
        <f t="shared" si="1282"/>
        <v>9.9206286449773889E-2</v>
      </c>
      <c r="V529">
        <f t="shared" si="1282"/>
        <v>9.98293856641118E-2</v>
      </c>
      <c r="W529">
        <f t="shared" si="1282"/>
        <v>9.9975608682607506E-2</v>
      </c>
      <c r="X529">
        <f t="shared" si="1282"/>
        <v>9.9998257565712123E-2</v>
      </c>
      <c r="Y529">
        <f t="shared" si="1282"/>
        <v>0.1</v>
      </c>
      <c r="Z529">
        <f t="shared" ref="Z529:AN529" si="1283">IF(Y529=0,0.0000001,$Y529)*((INDEX($O$7:$O$29,MATCH($A529,$H$7:$H$28,0))/IF(Y529=0,0.0000001,$Y529))^((Z$33-$Y$33)/($AN$33-$Y$33)))</f>
        <v>0.10871042734041599</v>
      </c>
      <c r="AA529">
        <f t="shared" si="1283"/>
        <v>0.11817957012535862</v>
      </c>
      <c r="AB529">
        <f t="shared" si="1283"/>
        <v>0.12847351571234394</v>
      </c>
      <c r="AC529">
        <f t="shared" si="1283"/>
        <v>0.13966410795014556</v>
      </c>
      <c r="AD529">
        <f t="shared" si="1283"/>
        <v>0.15182944859378311</v>
      </c>
      <c r="AE529">
        <f t="shared" si="1283"/>
        <v>0.16505444239489883</v>
      </c>
      <c r="AF529">
        <f t="shared" si="1283"/>
        <v>0.17943138967183525</v>
      </c>
      <c r="AG529">
        <f t="shared" si="1283"/>
        <v>0.19506063049509911</v>
      </c>
      <c r="AH529">
        <f t="shared" si="1283"/>
        <v>0.212051244984132</v>
      </c>
      <c r="AI529">
        <f t="shared" si="1283"/>
        <v>0.23052181460292231</v>
      </c>
      <c r="AJ529">
        <f t="shared" si="1283"/>
        <v>0.2506012497677183</v>
      </c>
      <c r="AK529">
        <f t="shared" si="1283"/>
        <v>0.27242968954290975</v>
      </c>
      <c r="AL529">
        <f t="shared" si="1283"/>
        <v>0.29615947970426576</v>
      </c>
      <c r="AM529">
        <f t="shared" si="1283"/>
        <v>0.32195623599565981</v>
      </c>
      <c r="AN529">
        <f t="shared" si="1283"/>
        <v>0.35</v>
      </c>
      <c r="AO529">
        <f t="shared" ref="AO529:BH529" si="1284">IF(AN529=0,0.0000001,$G529)*((INDEX($N$7:$N$29,MATCH($A529,$H$7:$H$29,0))/($G529+0.00001))^((AO$33-$G$33)/($Y$33-$G$33)))</f>
        <v>1.261064144409169</v>
      </c>
      <c r="AP529">
        <f t="shared" si="1284"/>
        <v>1.4776799231634903</v>
      </c>
      <c r="AQ529">
        <f t="shared" si="1284"/>
        <v>1.7315042735938597</v>
      </c>
      <c r="AR529">
        <f t="shared" si="1284"/>
        <v>2.0289285943976965</v>
      </c>
      <c r="AS529">
        <f t="shared" si="1284"/>
        <v>2.3774421489705153</v>
      </c>
      <c r="AT529">
        <f t="shared" si="1284"/>
        <v>2.7858206480546182</v>
      </c>
      <c r="AU529">
        <f t="shared" si="1284"/>
        <v>3.2643472256467154</v>
      </c>
      <c r="AV529">
        <f t="shared" si="1284"/>
        <v>3.825071372426148</v>
      </c>
      <c r="AW529">
        <f t="shared" si="1284"/>
        <v>4.4821123467511779</v>
      </c>
      <c r="AX529">
        <f t="shared" si="1284"/>
        <v>5.2520147032334057</v>
      </c>
      <c r="AY529">
        <f t="shared" si="1284"/>
        <v>6.1541648912423383</v>
      </c>
      <c r="AZ529">
        <f t="shared" si="1284"/>
        <v>7.2112794134568583</v>
      </c>
      <c r="BA529">
        <f t="shared" si="1284"/>
        <v>8.4499768364914516</v>
      </c>
      <c r="BB529">
        <f t="shared" si="1284"/>
        <v>9.9014480570534769</v>
      </c>
      <c r="BC529">
        <f t="shared" si="1284"/>
        <v>11.602241701201514</v>
      </c>
      <c r="BD529">
        <f t="shared" si="1284"/>
        <v>13.595184433372484</v>
      </c>
      <c r="BE529">
        <f t="shared" si="1284"/>
        <v>15.930459348926711</v>
      </c>
      <c r="BF529">
        <f t="shared" si="1284"/>
        <v>18.666869604567271</v>
      </c>
      <c r="BG529">
        <f t="shared" si="1284"/>
        <v>21.873319105352319</v>
      </c>
      <c r="BH529">
        <f t="shared" si="1284"/>
        <v>25.630547532592718</v>
      </c>
      <c r="BK529">
        <f t="shared" si="1272"/>
        <v>1.0850289495074604E-2</v>
      </c>
      <c r="BL529">
        <f t="shared" si="1173"/>
        <v>9.7544102560720696E-3</v>
      </c>
      <c r="BM529">
        <f t="shared" si="1174"/>
        <v>3.9017641024288278E-3</v>
      </c>
      <c r="BN529">
        <f t="shared" si="1245"/>
        <v>0.10100000000000001</v>
      </c>
      <c r="BO529">
        <f t="shared" si="1246"/>
        <v>0.6</v>
      </c>
      <c r="BP529" t="str">
        <f t="shared" si="1169"/>
        <v>-BUS-Total</v>
      </c>
    </row>
    <row r="530" spans="1:68" hidden="1" x14ac:dyDescent="0.25">
      <c r="A530" t="str">
        <f t="shared" si="1167"/>
        <v>passenger-BUS-CNG</v>
      </c>
      <c r="B530" s="1">
        <v>496</v>
      </c>
      <c r="C530" t="s">
        <v>15</v>
      </c>
      <c r="D530" t="s">
        <v>27</v>
      </c>
      <c r="E530" t="s">
        <v>34</v>
      </c>
      <c r="F530" t="s">
        <v>45</v>
      </c>
      <c r="G530">
        <v>1.0091052804393199E-2</v>
      </c>
      <c r="H530">
        <v>1.4685702959791359E-2</v>
      </c>
      <c r="I530">
        <v>1.9313575886157289E-2</v>
      </c>
      <c r="J530">
        <v>2.397503322935057E-2</v>
      </c>
      <c r="K530">
        <v>2.6491399876867411E-2</v>
      </c>
      <c r="L530">
        <v>2.900390908910801E-2</v>
      </c>
      <c r="M530">
        <f t="shared" ref="M530:Y531" si="1285">($K530*(($BL530/($K530))^((M$33-$K$33)/($BL$33-$K$33))))</f>
        <v>2.609150615599776E-2</v>
      </c>
      <c r="N530">
        <f t="shared" si="1285"/>
        <v>2.5893828705763892E-2</v>
      </c>
      <c r="O530">
        <f t="shared" si="1285"/>
        <v>2.5697648922015714E-2</v>
      </c>
      <c r="P530">
        <f t="shared" si="1285"/>
        <v>2.5502955457961263E-2</v>
      </c>
      <c r="Q530">
        <f t="shared" si="1285"/>
        <v>2.5309737052775449E-2</v>
      </c>
      <c r="R530">
        <f t="shared" si="1285"/>
        <v>2.511798253094873E-2</v>
      </c>
      <c r="S530">
        <f t="shared" si="1285"/>
        <v>2.4927680801640727E-2</v>
      </c>
      <c r="T530">
        <f t="shared" si="1285"/>
        <v>2.473882085803876E-2</v>
      </c>
      <c r="U530">
        <f t="shared" si="1285"/>
        <v>2.4551391776721221E-2</v>
      </c>
      <c r="V530">
        <f t="shared" si="1285"/>
        <v>2.436538271702578E-2</v>
      </c>
      <c r="W530">
        <f t="shared" si="1285"/>
        <v>2.4180782920422361E-2</v>
      </c>
      <c r="X530">
        <f t="shared" si="1285"/>
        <v>2.3997581709890907E-2</v>
      </c>
      <c r="Y530">
        <f t="shared" si="1285"/>
        <v>2.3815768489303803E-2</v>
      </c>
      <c r="Z530">
        <f t="shared" ref="Z530:AN531" si="1286">($Y530*(($BM530/($Y530))^((Z$33-$Y$33)/($BM$33-$Y$33))))</f>
        <v>2.2404500504718886E-2</v>
      </c>
      <c r="AA530">
        <f t="shared" si="1286"/>
        <v>2.107686103395702E-2</v>
      </c>
      <c r="AB530">
        <f t="shared" si="1286"/>
        <v>1.9827894442510346E-2</v>
      </c>
      <c r="AC530">
        <f t="shared" si="1286"/>
        <v>1.8652938755440593E-2</v>
      </c>
      <c r="AD530">
        <f t="shared" si="1286"/>
        <v>1.7547608255784476E-2</v>
      </c>
      <c r="AE530">
        <f t="shared" si="1286"/>
        <v>1.6507777114137763E-2</v>
      </c>
      <c r="AF530">
        <f t="shared" si="1286"/>
        <v>1.5529563988312772E-2</v>
      </c>
      <c r="AG530">
        <f t="shared" si="1286"/>
        <v>1.4609317535584958E-2</v>
      </c>
      <c r="AH530">
        <f t="shared" si="1286"/>
        <v>1.3743602783450633E-2</v>
      </c>
      <c r="AI530">
        <f t="shared" si="1286"/>
        <v>1.2929188308022423E-2</v>
      </c>
      <c r="AJ530">
        <f t="shared" si="1286"/>
        <v>1.2163034172203687E-2</v>
      </c>
      <c r="AK530">
        <f t="shared" si="1286"/>
        <v>1.1442280578619136E-2</v>
      </c>
      <c r="AL530">
        <f t="shared" si="1286"/>
        <v>1.0764237194946867E-2</v>
      </c>
      <c r="AM530">
        <f t="shared" si="1286"/>
        <v>1.0126373111806765E-2</v>
      </c>
      <c r="AN530">
        <f t="shared" si="1286"/>
        <v>9.5263073957215227E-3</v>
      </c>
      <c r="AO530">
        <f t="shared" ref="AO530:BH530" si="1287">AN530</f>
        <v>9.5263073957215227E-3</v>
      </c>
      <c r="AP530">
        <f t="shared" si="1287"/>
        <v>9.5263073957215227E-3</v>
      </c>
      <c r="AQ530">
        <f t="shared" si="1287"/>
        <v>9.5263073957215227E-3</v>
      </c>
      <c r="AR530">
        <f t="shared" si="1287"/>
        <v>9.5263073957215227E-3</v>
      </c>
      <c r="AS530">
        <f t="shared" si="1287"/>
        <v>9.5263073957215227E-3</v>
      </c>
      <c r="AT530">
        <f t="shared" si="1287"/>
        <v>9.5263073957215227E-3</v>
      </c>
      <c r="AU530">
        <f t="shared" si="1287"/>
        <v>9.5263073957215227E-3</v>
      </c>
      <c r="AV530">
        <f t="shared" si="1287"/>
        <v>9.5263073957215227E-3</v>
      </c>
      <c r="AW530">
        <f t="shared" si="1287"/>
        <v>9.5263073957215227E-3</v>
      </c>
      <c r="AX530">
        <f t="shared" si="1287"/>
        <v>9.5263073957215227E-3</v>
      </c>
      <c r="AY530">
        <f t="shared" si="1287"/>
        <v>9.5263073957215227E-3</v>
      </c>
      <c r="AZ530">
        <f t="shared" si="1287"/>
        <v>9.5263073957215227E-3</v>
      </c>
      <c r="BA530">
        <f t="shared" si="1287"/>
        <v>9.5263073957215227E-3</v>
      </c>
      <c r="BB530">
        <f t="shared" si="1287"/>
        <v>9.5263073957215227E-3</v>
      </c>
      <c r="BC530">
        <f t="shared" si="1287"/>
        <v>9.5263073957215227E-3</v>
      </c>
      <c r="BD530">
        <f t="shared" si="1287"/>
        <v>9.5263073957215227E-3</v>
      </c>
      <c r="BE530">
        <f t="shared" si="1287"/>
        <v>9.5263073957215227E-3</v>
      </c>
      <c r="BF530">
        <f t="shared" si="1287"/>
        <v>9.5263073957215227E-3</v>
      </c>
      <c r="BG530">
        <f t="shared" si="1287"/>
        <v>9.5263073957215227E-3</v>
      </c>
      <c r="BH530">
        <f t="shared" si="1287"/>
        <v>9.5263073957215227E-3</v>
      </c>
      <c r="BK530">
        <f t="shared" si="1272"/>
        <v>2.6491399876867411E-2</v>
      </c>
      <c r="BL530">
        <f t="shared" si="1173"/>
        <v>2.3815768489303803E-2</v>
      </c>
      <c r="BM530">
        <f t="shared" si="1174"/>
        <v>9.5263073957215227E-3</v>
      </c>
      <c r="BN530">
        <f t="shared" si="1245"/>
        <v>0.10100000000000001</v>
      </c>
      <c r="BO530">
        <f t="shared" si="1246"/>
        <v>0.6</v>
      </c>
      <c r="BP530" t="str">
        <f t="shared" si="1169"/>
        <v>-BUS-Total</v>
      </c>
    </row>
    <row r="531" spans="1:68" hidden="1" x14ac:dyDescent="0.25">
      <c r="A531" t="str">
        <f t="shared" si="1167"/>
        <v>passenger-BUS-D</v>
      </c>
      <c r="B531" s="1">
        <v>497</v>
      </c>
      <c r="C531" t="s">
        <v>15</v>
      </c>
      <c r="D531" t="s">
        <v>27</v>
      </c>
      <c r="E531" t="s">
        <v>34</v>
      </c>
      <c r="F531" t="s">
        <v>46</v>
      </c>
      <c r="G531">
        <v>0.93189544586612105</v>
      </c>
      <c r="H531">
        <v>0.92729397209117581</v>
      </c>
      <c r="I531">
        <v>0.92265922620536933</v>
      </c>
      <c r="J531">
        <v>0.91799084602575365</v>
      </c>
      <c r="K531">
        <v>0.90982177049046964</v>
      </c>
      <c r="L531">
        <v>0.90166521764546015</v>
      </c>
      <c r="M531">
        <f t="shared" si="1285"/>
        <v>0.89608780343622751</v>
      </c>
      <c r="N531">
        <f t="shared" si="1285"/>
        <v>0.88929876063011792</v>
      </c>
      <c r="O531">
        <f t="shared" si="1285"/>
        <v>0.88256115374585264</v>
      </c>
      <c r="P531">
        <f t="shared" si="1285"/>
        <v>0.8758745930887234</v>
      </c>
      <c r="Q531">
        <f t="shared" si="1285"/>
        <v>0.86923869191647141</v>
      </c>
      <c r="R531">
        <f t="shared" si="1285"/>
        <v>0.86265306641691886</v>
      </c>
      <c r="S531">
        <f t="shared" si="1285"/>
        <v>0.85611733568576964</v>
      </c>
      <c r="T531">
        <f t="shared" si="1285"/>
        <v>0.84963112170457811</v>
      </c>
      <c r="U531">
        <f t="shared" si="1285"/>
        <v>0.84319404931888553</v>
      </c>
      <c r="V531">
        <f t="shared" si="1285"/>
        <v>0.83680574621652082</v>
      </c>
      <c r="W531">
        <f t="shared" si="1285"/>
        <v>0.83046584290606729</v>
      </c>
      <c r="X531">
        <f t="shared" si="1285"/>
        <v>0.82417397269549086</v>
      </c>
      <c r="Y531">
        <f t="shared" si="1285"/>
        <v>0.81792977167093217</v>
      </c>
      <c r="Z531">
        <f t="shared" si="1286"/>
        <v>0.76946112364403907</v>
      </c>
      <c r="AA531">
        <f t="shared" si="1286"/>
        <v>0.7238646168729358</v>
      </c>
      <c r="AB531">
        <f t="shared" si="1286"/>
        <v>0.68097005483411632</v>
      </c>
      <c r="AC531">
        <f t="shared" si="1286"/>
        <v>0.64061732646089398</v>
      </c>
      <c r="AD531">
        <f t="shared" si="1286"/>
        <v>0.60265580850229072</v>
      </c>
      <c r="AE531">
        <f t="shared" si="1286"/>
        <v>0.56694380329677296</v>
      </c>
      <c r="AF531">
        <f t="shared" si="1286"/>
        <v>0.53334800986223019</v>
      </c>
      <c r="AG531">
        <f t="shared" si="1286"/>
        <v>0.5017430263279512</v>
      </c>
      <c r="AH531">
        <f t="shared" si="1286"/>
        <v>0.47201088185134504</v>
      </c>
      <c r="AI531">
        <f t="shared" si="1286"/>
        <v>0.4440405962722056</v>
      </c>
      <c r="AJ531">
        <f t="shared" si="1286"/>
        <v>0.41772776586085825</v>
      </c>
      <c r="AK531">
        <f t="shared" si="1286"/>
        <v>0.39297417361392389</v>
      </c>
      <c r="AL531">
        <f t="shared" si="1286"/>
        <v>0.36968742264306503</v>
      </c>
      <c r="AM531">
        <f t="shared" si="1286"/>
        <v>0.34778059128827621</v>
      </c>
      <c r="AN531">
        <f t="shared" si="1286"/>
        <v>0.32717190866837287</v>
      </c>
      <c r="AO531">
        <f t="shared" ref="AO531:BH531" si="1288">AN531</f>
        <v>0.32717190866837287</v>
      </c>
      <c r="AP531">
        <f t="shared" si="1288"/>
        <v>0.32717190866837287</v>
      </c>
      <c r="AQ531">
        <f t="shared" si="1288"/>
        <v>0.32717190866837287</v>
      </c>
      <c r="AR531">
        <f t="shared" si="1288"/>
        <v>0.32717190866837287</v>
      </c>
      <c r="AS531">
        <f t="shared" si="1288"/>
        <v>0.32717190866837287</v>
      </c>
      <c r="AT531">
        <f t="shared" si="1288"/>
        <v>0.32717190866837287</v>
      </c>
      <c r="AU531">
        <f t="shared" si="1288"/>
        <v>0.32717190866837287</v>
      </c>
      <c r="AV531">
        <f t="shared" si="1288"/>
        <v>0.32717190866837287</v>
      </c>
      <c r="AW531">
        <f t="shared" si="1288"/>
        <v>0.32717190866837287</v>
      </c>
      <c r="AX531">
        <f t="shared" si="1288"/>
        <v>0.32717190866837287</v>
      </c>
      <c r="AY531">
        <f t="shared" si="1288"/>
        <v>0.32717190866837287</v>
      </c>
      <c r="AZ531">
        <f t="shared" si="1288"/>
        <v>0.32717190866837287</v>
      </c>
      <c r="BA531">
        <f t="shared" si="1288"/>
        <v>0.32717190866837287</v>
      </c>
      <c r="BB531">
        <f t="shared" si="1288"/>
        <v>0.32717190866837287</v>
      </c>
      <c r="BC531">
        <f t="shared" si="1288"/>
        <v>0.32717190866837287</v>
      </c>
      <c r="BD531">
        <f t="shared" si="1288"/>
        <v>0.32717190866837287</v>
      </c>
      <c r="BE531">
        <f t="shared" si="1288"/>
        <v>0.32717190866837287</v>
      </c>
      <c r="BF531">
        <f t="shared" si="1288"/>
        <v>0.32717190866837287</v>
      </c>
      <c r="BG531">
        <f t="shared" si="1288"/>
        <v>0.32717190866837287</v>
      </c>
      <c r="BH531">
        <f t="shared" si="1288"/>
        <v>0.32717190866837287</v>
      </c>
      <c r="BK531">
        <f t="shared" si="1272"/>
        <v>0.90982177049046964</v>
      </c>
      <c r="BL531">
        <f t="shared" si="1173"/>
        <v>0.81792977167093217</v>
      </c>
      <c r="BM531">
        <f t="shared" si="1174"/>
        <v>0.32717190866837287</v>
      </c>
      <c r="BN531">
        <f t="shared" si="1245"/>
        <v>0.10100000000000001</v>
      </c>
      <c r="BO531">
        <f t="shared" si="1246"/>
        <v>0.6</v>
      </c>
      <c r="BP531" t="str">
        <f t="shared" si="1169"/>
        <v>-BUS-Total</v>
      </c>
    </row>
    <row r="532" spans="1:68" hidden="1" x14ac:dyDescent="0.25">
      <c r="A532" t="str">
        <f t="shared" si="1167"/>
        <v>passenger-BUS-FCEV</v>
      </c>
      <c r="B532" s="1">
        <v>498</v>
      </c>
      <c r="C532" t="s">
        <v>15</v>
      </c>
      <c r="D532" t="s">
        <v>27</v>
      </c>
      <c r="E532" t="s">
        <v>34</v>
      </c>
      <c r="F532" t="s">
        <v>30</v>
      </c>
      <c r="G532">
        <v>0</v>
      </c>
      <c r="H532">
        <f>IF(G532=0,0.0000001,$G532)*((INDEX($N$7:$N$29,MATCH($A532,$H$7:$H$29,0))/($G532+0.00001))^((H$33-$G$33)/($Y$33-$G$33)))</f>
        <v>1.2915496650148837E-7</v>
      </c>
      <c r="I532">
        <f>IF(H532=0,0.0000001,$G532)*((INDEX($N$7:$N$29,MATCH($A532,$H$7:$H$29,0))/($G532+0.00001))^((I$33-$G$33)/($Y$33-$G$33)))</f>
        <v>0</v>
      </c>
      <c r="J532">
        <f>IF(I532=0,0.0000001,$G532)*((INDEX($N$7:$N$29,MATCH($A532,$H$7:$H$29,0))/($G532+0.00001))^((J$33-$G$33)/($Y$33-$G$33)))</f>
        <v>2.1544346900318838E-7</v>
      </c>
      <c r="K532">
        <f>IF(J532=0,0.0000001,$G532)*((INDEX($N$7:$N$29,MATCH($A532,$H$7:$H$29,0))/($G532+0.00001))^((K$33-$G$33)/($Y$33-$G$33)))</f>
        <v>0</v>
      </c>
      <c r="L532">
        <f t="shared" ref="L532:Y532" si="1289">IF(K532=0,0.0000001,K532)*((INDEX($N$7:$N$29,MATCH($A532,$H$7:$H$28,0))/IF(K532=0,0.0000001,K532))^((L$33-$K$33)/($Y$33-$K$33)))</f>
        <v>1.93069772888325E-7</v>
      </c>
      <c r="M532">
        <f t="shared" si="1289"/>
        <v>6.5512855685955084E-7</v>
      </c>
      <c r="N532">
        <f t="shared" si="1289"/>
        <v>3.1516811486658755E-6</v>
      </c>
      <c r="O532">
        <f t="shared" si="1289"/>
        <v>1.6339715159504212E-5</v>
      </c>
      <c r="P532">
        <f t="shared" si="1289"/>
        <v>7.1018492993558591E-5</v>
      </c>
      <c r="Q532">
        <f t="shared" si="1289"/>
        <v>2.2061794245877724E-4</v>
      </c>
      <c r="R532">
        <f t="shared" si="1289"/>
        <v>4.6969984294097572E-4</v>
      </c>
      <c r="S532">
        <f t="shared" si="1289"/>
        <v>7.2335519763494136E-4</v>
      </c>
      <c r="T532">
        <f t="shared" si="1289"/>
        <v>8.9077584299261604E-4</v>
      </c>
      <c r="U532">
        <f t="shared" si="1289"/>
        <v>9.6749364962123467E-4</v>
      </c>
      <c r="V532">
        <f t="shared" si="1289"/>
        <v>9.9294363861607998E-4</v>
      </c>
      <c r="W532">
        <f t="shared" si="1289"/>
        <v>9.9898888648544725E-4</v>
      </c>
      <c r="X532">
        <f t="shared" si="1289"/>
        <v>9.9992774367956699E-4</v>
      </c>
      <c r="Y532">
        <f t="shared" si="1289"/>
        <v>1E-3</v>
      </c>
      <c r="Z532">
        <f t="shared" ref="Z532:AN532" si="1290">IF(Y532=0,0.0000001,$Y532)*((INDEX($O$7:$O$29,MATCH($A532,$H$7:$H$28,0))/IF(Y532=0,0.0000001,$Y532))^((Z$33-$Y$33)/($AN$33-$Y$33)))</f>
        <v>1.2979700365523266E-3</v>
      </c>
      <c r="AA532">
        <f t="shared" si="1290"/>
        <v>1.6847262157876481E-3</v>
      </c>
      <c r="AB532">
        <f t="shared" si="1290"/>
        <v>2.1867241478865564E-3</v>
      </c>
      <c r="AC532">
        <f t="shared" si="1290"/>
        <v>2.8383024221621685E-3</v>
      </c>
      <c r="AD532">
        <f t="shared" si="1290"/>
        <v>3.6840314986403863E-3</v>
      </c>
      <c r="AE532">
        <f t="shared" si="1290"/>
        <v>4.781762498950186E-3</v>
      </c>
      <c r="AF532">
        <f t="shared" si="1290"/>
        <v>6.2065844455469164E-3</v>
      </c>
      <c r="AG532">
        <f t="shared" si="1290"/>
        <v>8.0559606396516329E-3</v>
      </c>
      <c r="AH532">
        <f t="shared" si="1290"/>
        <v>1.0456395525912732E-2</v>
      </c>
      <c r="AI532">
        <f t="shared" si="1290"/>
        <v>1.3572088082974531E-2</v>
      </c>
      <c r="AJ532">
        <f t="shared" si="1290"/>
        <v>1.7616163665149849E-2</v>
      </c>
      <c r="AK532">
        <f t="shared" si="1290"/>
        <v>2.2865252596366323E-2</v>
      </c>
      <c r="AL532">
        <f t="shared" si="1290"/>
        <v>2.9678412748283773E-2</v>
      </c>
      <c r="AM532">
        <f t="shared" si="1290"/>
        <v>3.8521690479704919E-2</v>
      </c>
      <c r="AN532">
        <f t="shared" si="1290"/>
        <v>0.05</v>
      </c>
      <c r="AO532">
        <f t="shared" ref="AO532:BH532" si="1291">IF(AN532=0,0.0000001,$G532)*((INDEX($N$7:$N$29,MATCH($A532,$H$7:$H$29,0))/($G532+0.00001))^((AO$33-$G$33)/($Y$33-$G$33)))</f>
        <v>0</v>
      </c>
      <c r="AP532">
        <f t="shared" si="1291"/>
        <v>7.7426368268112785E-4</v>
      </c>
      <c r="AQ532">
        <f t="shared" si="1291"/>
        <v>0</v>
      </c>
      <c r="AR532">
        <f t="shared" si="1291"/>
        <v>1.2915496650148846E-3</v>
      </c>
      <c r="AS532">
        <f t="shared" si="1291"/>
        <v>0</v>
      </c>
      <c r="AT532">
        <f t="shared" si="1291"/>
        <v>2.1544346900318834E-3</v>
      </c>
      <c r="AU532">
        <f t="shared" si="1291"/>
        <v>0</v>
      </c>
      <c r="AV532">
        <f t="shared" si="1291"/>
        <v>3.5938136638046319E-3</v>
      </c>
      <c r="AW532">
        <f t="shared" si="1291"/>
        <v>0</v>
      </c>
      <c r="AX532">
        <f t="shared" si="1291"/>
        <v>5.9948425031894148E-3</v>
      </c>
      <c r="AY532">
        <f t="shared" si="1291"/>
        <v>0</v>
      </c>
      <c r="AZ532">
        <f t="shared" si="1291"/>
        <v>1.0000000000000019E-2</v>
      </c>
      <c r="BA532">
        <f t="shared" si="1291"/>
        <v>0</v>
      </c>
      <c r="BB532">
        <f t="shared" si="1291"/>
        <v>1.668100537200061E-2</v>
      </c>
      <c r="BC532">
        <f t="shared" si="1291"/>
        <v>0</v>
      </c>
      <c r="BD532">
        <f t="shared" si="1291"/>
        <v>2.7825594022071267E-2</v>
      </c>
      <c r="BE532">
        <f t="shared" si="1291"/>
        <v>0</v>
      </c>
      <c r="BF532">
        <f t="shared" si="1291"/>
        <v>4.6415888336127885E-2</v>
      </c>
      <c r="BG532">
        <f t="shared" si="1291"/>
        <v>0</v>
      </c>
      <c r="BH532">
        <f t="shared" si="1291"/>
        <v>7.7426368268112819E-2</v>
      </c>
      <c r="BK532">
        <f>G532</f>
        <v>0</v>
      </c>
      <c r="BL532">
        <f t="shared" si="1173"/>
        <v>0</v>
      </c>
      <c r="BM532">
        <f t="shared" si="1174"/>
        <v>0</v>
      </c>
      <c r="BN532">
        <f t="shared" si="1245"/>
        <v>0.10100000000000001</v>
      </c>
      <c r="BO532">
        <f t="shared" si="1246"/>
        <v>0.6</v>
      </c>
      <c r="BP532" t="str">
        <f t="shared" si="1169"/>
        <v>-BUS-Total</v>
      </c>
    </row>
    <row r="533" spans="1:68" hidden="1" x14ac:dyDescent="0.25">
      <c r="A533" t="str">
        <f t="shared" si="1167"/>
        <v>passenger-BUS-G</v>
      </c>
      <c r="B533" s="1">
        <v>499</v>
      </c>
      <c r="C533" t="s">
        <v>15</v>
      </c>
      <c r="D533" t="s">
        <v>27</v>
      </c>
      <c r="E533" t="s">
        <v>34</v>
      </c>
      <c r="F533" t="s">
        <v>47</v>
      </c>
      <c r="G533">
        <v>4.7941712904227773E-2</v>
      </c>
      <c r="H533">
        <v>4.2858219126114802E-2</v>
      </c>
      <c r="I533">
        <v>3.7737967870545612E-2</v>
      </c>
      <c r="J533">
        <v>3.258055901467842E-2</v>
      </c>
      <c r="K533">
        <v>3.3165984760779782E-2</v>
      </c>
      <c r="L533">
        <v>3.3750513085224851E-2</v>
      </c>
      <c r="M533">
        <f t="shared" ref="M533:Y533" si="1292">($K533*(($BL533/($K533))^((M$33-$K$33)/($BL$33-$K$33))))</f>
        <v>3.2665336659360437E-2</v>
      </c>
      <c r="N533">
        <f t="shared" si="1292"/>
        <v>3.2417853803321135E-2</v>
      </c>
      <c r="O533">
        <f t="shared" si="1292"/>
        <v>3.2172245955173907E-2</v>
      </c>
      <c r="P533">
        <f t="shared" si="1292"/>
        <v>3.1928498909269708E-2</v>
      </c>
      <c r="Q533">
        <f t="shared" si="1292"/>
        <v>3.1686598567585968E-2</v>
      </c>
      <c r="R533">
        <f t="shared" si="1292"/>
        <v>3.1446530938911157E-2</v>
      </c>
      <c r="S533">
        <f t="shared" si="1292"/>
        <v>3.1208282138035576E-2</v>
      </c>
      <c r="T533">
        <f t="shared" si="1292"/>
        <v>3.0971838384948217E-2</v>
      </c>
      <c r="U533">
        <f t="shared" si="1292"/>
        <v>3.0737186004039779E-2</v>
      </c>
      <c r="V533">
        <f t="shared" si="1292"/>
        <v>3.0504311423311677E-2</v>
      </c>
      <c r="W533">
        <f t="shared" si="1292"/>
        <v>3.027320117359104E-2</v>
      </c>
      <c r="X533">
        <f t="shared" si="1292"/>
        <v>3.0043841887751704E-2</v>
      </c>
      <c r="Y533">
        <f t="shared" si="1292"/>
        <v>2.9816220299941024E-2</v>
      </c>
      <c r="Z533">
        <f t="shared" ref="Z533:AN533" si="1293">($Y533*(($BM533/($Y533))^((Z$33-$Y$33)/($BM$33-$Y$33))))</f>
        <v>2.8049379261427566E-2</v>
      </c>
      <c r="AA533">
        <f t="shared" si="1293"/>
        <v>2.6387237182875219E-2</v>
      </c>
      <c r="AB533">
        <f t="shared" si="1293"/>
        <v>2.4823589843316739E-2</v>
      </c>
      <c r="AC533">
        <f t="shared" si="1293"/>
        <v>2.3352600669733103E-2</v>
      </c>
      <c r="AD533">
        <f t="shared" si="1293"/>
        <v>2.1968778951076729E-2</v>
      </c>
      <c r="AE533">
        <f t="shared" si="1293"/>
        <v>2.0666959343281912E-2</v>
      </c>
      <c r="AF533">
        <f t="shared" si="1293"/>
        <v>1.9442282588761427E-2</v>
      </c>
      <c r="AG533">
        <f t="shared" si="1293"/>
        <v>1.8290177378421691E-2</v>
      </c>
      <c r="AH533">
        <f t="shared" si="1293"/>
        <v>1.7206343288493468E-2</v>
      </c>
      <c r="AI533">
        <f t="shared" si="1293"/>
        <v>1.6186734728486918E-2</v>
      </c>
      <c r="AJ533">
        <f t="shared" si="1293"/>
        <v>1.5227545840354162E-2</v>
      </c>
      <c r="AK533">
        <f t="shared" si="1293"/>
        <v>1.4325196292492929E-2</v>
      </c>
      <c r="AL533">
        <f t="shared" si="1293"/>
        <v>1.3476317915565071E-2</v>
      </c>
      <c r="AM533">
        <f t="shared" si="1293"/>
        <v>1.267774213024591E-2</v>
      </c>
      <c r="AN533">
        <f t="shared" si="1293"/>
        <v>1.192648811997641E-2</v>
      </c>
      <c r="AO533">
        <f t="shared" ref="AO533:BH533" si="1294">AN533</f>
        <v>1.192648811997641E-2</v>
      </c>
      <c r="AP533">
        <f t="shared" si="1294"/>
        <v>1.192648811997641E-2</v>
      </c>
      <c r="AQ533">
        <f t="shared" si="1294"/>
        <v>1.192648811997641E-2</v>
      </c>
      <c r="AR533">
        <f t="shared" si="1294"/>
        <v>1.192648811997641E-2</v>
      </c>
      <c r="AS533">
        <f t="shared" si="1294"/>
        <v>1.192648811997641E-2</v>
      </c>
      <c r="AT533">
        <f t="shared" si="1294"/>
        <v>1.192648811997641E-2</v>
      </c>
      <c r="AU533">
        <f t="shared" si="1294"/>
        <v>1.192648811997641E-2</v>
      </c>
      <c r="AV533">
        <f t="shared" si="1294"/>
        <v>1.192648811997641E-2</v>
      </c>
      <c r="AW533">
        <f t="shared" si="1294"/>
        <v>1.192648811997641E-2</v>
      </c>
      <c r="AX533">
        <f t="shared" si="1294"/>
        <v>1.192648811997641E-2</v>
      </c>
      <c r="AY533">
        <f t="shared" si="1294"/>
        <v>1.192648811997641E-2</v>
      </c>
      <c r="AZ533">
        <f t="shared" si="1294"/>
        <v>1.192648811997641E-2</v>
      </c>
      <c r="BA533">
        <f t="shared" si="1294"/>
        <v>1.192648811997641E-2</v>
      </c>
      <c r="BB533">
        <f t="shared" si="1294"/>
        <v>1.192648811997641E-2</v>
      </c>
      <c r="BC533">
        <f t="shared" si="1294"/>
        <v>1.192648811997641E-2</v>
      </c>
      <c r="BD533">
        <f t="shared" si="1294"/>
        <v>1.192648811997641E-2</v>
      </c>
      <c r="BE533">
        <f t="shared" si="1294"/>
        <v>1.192648811997641E-2</v>
      </c>
      <c r="BF533">
        <f t="shared" si="1294"/>
        <v>1.192648811997641E-2</v>
      </c>
      <c r="BG533">
        <f t="shared" si="1294"/>
        <v>1.192648811997641E-2</v>
      </c>
      <c r="BH533">
        <f t="shared" si="1294"/>
        <v>1.192648811997641E-2</v>
      </c>
      <c r="BK533">
        <f t="shared" ref="BK533:BK538" si="1295">K533</f>
        <v>3.3165984760779782E-2</v>
      </c>
      <c r="BL533">
        <f t="shared" si="1173"/>
        <v>2.9816220299941024E-2</v>
      </c>
      <c r="BM533">
        <f t="shared" si="1174"/>
        <v>1.192648811997641E-2</v>
      </c>
      <c r="BN533">
        <f t="shared" si="1245"/>
        <v>0.10100000000000001</v>
      </c>
      <c r="BO533">
        <f t="shared" si="1246"/>
        <v>0.6</v>
      </c>
      <c r="BP533" t="str">
        <f t="shared" si="1169"/>
        <v>-BUS-Total</v>
      </c>
    </row>
    <row r="534" spans="1:68" hidden="1" x14ac:dyDescent="0.25">
      <c r="A534" t="str">
        <f t="shared" si="1167"/>
        <v>passenger-BUS-LPG</v>
      </c>
      <c r="B534" s="1">
        <v>500</v>
      </c>
      <c r="C534" t="s">
        <v>15</v>
      </c>
      <c r="D534" t="s">
        <v>27</v>
      </c>
      <c r="E534" t="s">
        <v>34</v>
      </c>
      <c r="F534" t="s">
        <v>48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K534">
        <f t="shared" si="1295"/>
        <v>0</v>
      </c>
      <c r="BL534">
        <f t="shared" si="1173"/>
        <v>0</v>
      </c>
      <c r="BM534">
        <f t="shared" si="1174"/>
        <v>0</v>
      </c>
      <c r="BN534">
        <f t="shared" si="1245"/>
        <v>0.10100000000000001</v>
      </c>
      <c r="BO534">
        <f t="shared" si="1246"/>
        <v>0.6</v>
      </c>
      <c r="BP534" t="str">
        <f t="shared" si="1169"/>
        <v>-BUS-Total</v>
      </c>
    </row>
    <row r="535" spans="1:68" hidden="1" x14ac:dyDescent="0.25">
      <c r="A535" t="str">
        <f t="shared" si="1167"/>
        <v>passenger-BUS-PHEVD</v>
      </c>
      <c r="B535" s="1">
        <v>501</v>
      </c>
      <c r="C535" t="s">
        <v>15</v>
      </c>
      <c r="D535" t="s">
        <v>27</v>
      </c>
      <c r="E535" t="s">
        <v>34</v>
      </c>
      <c r="F535" t="s">
        <v>37</v>
      </c>
      <c r="G535">
        <v>2.8776538357879809E-3</v>
      </c>
      <c r="H535">
        <v>4.3320302351194202E-3</v>
      </c>
      <c r="I535">
        <v>5.7969228679793554E-3</v>
      </c>
      <c r="J535">
        <v>7.2724462086335758E-3</v>
      </c>
      <c r="K535">
        <v>8.7202413919666363E-3</v>
      </c>
      <c r="L535">
        <v>1.0165817194344831E-2</v>
      </c>
      <c r="M535">
        <f t="shared" ref="M535:Y535" si="1296">($K535*(($BL535/($K535))^((M$33-$K$33)/($BL$33-$K$33))))</f>
        <v>8.5886073600421817E-3</v>
      </c>
      <c r="N535">
        <f t="shared" si="1296"/>
        <v>8.5235373716006473E-3</v>
      </c>
      <c r="O535">
        <f t="shared" si="1296"/>
        <v>8.4589603738406405E-3</v>
      </c>
      <c r="P535">
        <f t="shared" si="1296"/>
        <v>8.3948726317098245E-3</v>
      </c>
      <c r="Q535">
        <f t="shared" si="1296"/>
        <v>8.3312704384538028E-3</v>
      </c>
      <c r="R535">
        <f t="shared" si="1296"/>
        <v>8.2681501154017057E-3</v>
      </c>
      <c r="S535">
        <f t="shared" si="1296"/>
        <v>8.205508011753437E-3</v>
      </c>
      <c r="T535">
        <f t="shared" si="1296"/>
        <v>8.1433405043685042E-3</v>
      </c>
      <c r="U535">
        <f t="shared" si="1296"/>
        <v>8.0816439975564692E-3</v>
      </c>
      <c r="V535">
        <f t="shared" si="1296"/>
        <v>8.0204149228689757E-3</v>
      </c>
      <c r="W535">
        <f t="shared" si="1296"/>
        <v>7.9596497388933485E-3</v>
      </c>
      <c r="X535">
        <f t="shared" si="1296"/>
        <v>7.8993449310477727E-3</v>
      </c>
      <c r="Y535">
        <f t="shared" si="1296"/>
        <v>7.839497011378007E-3</v>
      </c>
      <c r="Z535">
        <f t="shared" ref="Z535:AN535" si="1297">($Y535*(($BM535/($Y535))^((Z$33-$Y$33)/($BM$33-$Y$33))))</f>
        <v>7.3749463439336266E-3</v>
      </c>
      <c r="AA535">
        <f t="shared" si="1297"/>
        <v>6.9379238868208281E-3</v>
      </c>
      <c r="AB535">
        <f t="shared" si="1297"/>
        <v>6.5267983812401578E-3</v>
      </c>
      <c r="AC535">
        <f t="shared" si="1297"/>
        <v>6.1400352330586586E-3</v>
      </c>
      <c r="AD535">
        <f t="shared" si="1297"/>
        <v>5.7761907846827498E-3</v>
      </c>
      <c r="AE535">
        <f t="shared" si="1297"/>
        <v>5.4339069263668474E-3</v>
      </c>
      <c r="AF535">
        <f t="shared" si="1297"/>
        <v>5.1119060268434938E-3</v>
      </c>
      <c r="AG535">
        <f t="shared" si="1297"/>
        <v>4.8089861643527661E-3</v>
      </c>
      <c r="AH535">
        <f t="shared" si="1297"/>
        <v>4.5240166402699738E-3</v>
      </c>
      <c r="AI535">
        <f t="shared" si="1297"/>
        <v>4.2559337585855173E-3</v>
      </c>
      <c r="AJ535">
        <f t="shared" si="1297"/>
        <v>4.003736855483127E-3</v>
      </c>
      <c r="AK535">
        <f t="shared" si="1297"/>
        <v>3.7664845641962124E-3</v>
      </c>
      <c r="AL535">
        <f t="shared" si="1297"/>
        <v>3.5432913012002814E-3</v>
      </c>
      <c r="AM535">
        <f t="shared" si="1297"/>
        <v>3.3333239606255674E-3</v>
      </c>
      <c r="AN535">
        <f t="shared" si="1297"/>
        <v>3.135798804551203E-3</v>
      </c>
      <c r="AO535">
        <f t="shared" ref="AO535:BH535" si="1298">AN535</f>
        <v>3.135798804551203E-3</v>
      </c>
      <c r="AP535">
        <f t="shared" si="1298"/>
        <v>3.135798804551203E-3</v>
      </c>
      <c r="AQ535">
        <f t="shared" si="1298"/>
        <v>3.135798804551203E-3</v>
      </c>
      <c r="AR535">
        <f t="shared" si="1298"/>
        <v>3.135798804551203E-3</v>
      </c>
      <c r="AS535">
        <f t="shared" si="1298"/>
        <v>3.135798804551203E-3</v>
      </c>
      <c r="AT535">
        <f t="shared" si="1298"/>
        <v>3.135798804551203E-3</v>
      </c>
      <c r="AU535">
        <f t="shared" si="1298"/>
        <v>3.135798804551203E-3</v>
      </c>
      <c r="AV535">
        <f t="shared" si="1298"/>
        <v>3.135798804551203E-3</v>
      </c>
      <c r="AW535">
        <f t="shared" si="1298"/>
        <v>3.135798804551203E-3</v>
      </c>
      <c r="AX535">
        <f t="shared" si="1298"/>
        <v>3.135798804551203E-3</v>
      </c>
      <c r="AY535">
        <f t="shared" si="1298"/>
        <v>3.135798804551203E-3</v>
      </c>
      <c r="AZ535">
        <f t="shared" si="1298"/>
        <v>3.135798804551203E-3</v>
      </c>
      <c r="BA535">
        <f t="shared" si="1298"/>
        <v>3.135798804551203E-3</v>
      </c>
      <c r="BB535">
        <f t="shared" si="1298"/>
        <v>3.135798804551203E-3</v>
      </c>
      <c r="BC535">
        <f t="shared" si="1298"/>
        <v>3.135798804551203E-3</v>
      </c>
      <c r="BD535">
        <f t="shared" si="1298"/>
        <v>3.135798804551203E-3</v>
      </c>
      <c r="BE535">
        <f t="shared" si="1298"/>
        <v>3.135798804551203E-3</v>
      </c>
      <c r="BF535">
        <f t="shared" si="1298"/>
        <v>3.135798804551203E-3</v>
      </c>
      <c r="BG535">
        <f t="shared" si="1298"/>
        <v>3.135798804551203E-3</v>
      </c>
      <c r="BH535">
        <f t="shared" si="1298"/>
        <v>3.135798804551203E-3</v>
      </c>
      <c r="BK535">
        <f t="shared" si="1295"/>
        <v>8.7202413919666363E-3</v>
      </c>
      <c r="BL535">
        <f t="shared" si="1173"/>
        <v>7.839497011378007E-3</v>
      </c>
      <c r="BM535">
        <f t="shared" si="1174"/>
        <v>3.135798804551203E-3</v>
      </c>
      <c r="BN535">
        <f t="shared" si="1245"/>
        <v>0.10100000000000001</v>
      </c>
      <c r="BO535">
        <f t="shared" si="1246"/>
        <v>0.6</v>
      </c>
      <c r="BP535" t="str">
        <f t="shared" si="1169"/>
        <v>-BUS-Total</v>
      </c>
    </row>
    <row r="536" spans="1:68" hidden="1" x14ac:dyDescent="0.25">
      <c r="A536" t="str">
        <f t="shared" si="1167"/>
        <v>passenger-LT-BEV</v>
      </c>
      <c r="B536" s="1">
        <v>502</v>
      </c>
      <c r="C536" t="s">
        <v>15</v>
      </c>
      <c r="D536" t="s">
        <v>27</v>
      </c>
      <c r="E536" t="s">
        <v>33</v>
      </c>
      <c r="F536" t="s">
        <v>29</v>
      </c>
      <c r="G536">
        <v>8.6564261923226054E-4</v>
      </c>
      <c r="H536">
        <f>IF(G536=0,0.0000001,$G536)*((INDEX($N$7:$N$29,MATCH($A536,$H$7:$H$29,0))/($G536+0.00001))^((H$33-$G$33)/($Y$33-$G$33)))</f>
        <v>1.0703998138025404E-3</v>
      </c>
      <c r="I536">
        <f>IF(H536=0,0.0000001,$G536)*((INDEX($N$7:$N$29,MATCH($A536,$H$7:$H$29,0))/($G536+0.00001))^((I$33-$G$33)/($Y$33-$G$33)))</f>
        <v>1.3235898232514074E-3</v>
      </c>
      <c r="J536">
        <f>IF(I536=0,0.0000001,$G536)*((INDEX($N$7:$N$29,MATCH($A536,$H$7:$H$29,0))/($G536+0.00001))^((J$33-$G$33)/($Y$33-$G$33)))</f>
        <v>1.6366688387128849E-3</v>
      </c>
      <c r="K536">
        <f>IF(J536=0,0.0000001,$G536)*((INDEX($N$7:$N$29,MATCH($A536,$H$7:$H$29,0))/($G536+0.00001))^((K$33-$G$33)/($Y$33-$G$33)))</f>
        <v>2.0238028734865725E-3</v>
      </c>
      <c r="L536">
        <f t="shared" ref="L536:Y536" si="1299">IF(K536=0,0.0000001,K536)*((INDEX($N$7:$N$29,MATCH($A536,$H$7:$H$28,0))/IF(K536=0,0.0000001,K536))^((L$33-$K$33)/($Y$33-$K$33)))</f>
        <v>2.5045626917777164E-3</v>
      </c>
      <c r="M536">
        <f t="shared" si="1299"/>
        <v>3.7207965091246606E-3</v>
      </c>
      <c r="N536">
        <f t="shared" si="1299"/>
        <v>6.1894970902391863E-3</v>
      </c>
      <c r="O536">
        <f t="shared" si="1299"/>
        <v>1.0548714603251947E-2</v>
      </c>
      <c r="P536">
        <f t="shared" si="1299"/>
        <v>1.6979911296358036E-2</v>
      </c>
      <c r="Q536">
        <f t="shared" si="1299"/>
        <v>2.4514180386437108E-2</v>
      </c>
      <c r="R536">
        <f t="shared" si="1299"/>
        <v>3.1314009891061291E-2</v>
      </c>
      <c r="S536">
        <f t="shared" si="1299"/>
        <v>3.6015853984095791E-2</v>
      </c>
      <c r="T536">
        <f t="shared" si="1299"/>
        <v>3.8528874433760012E-2</v>
      </c>
      <c r="U536">
        <f t="shared" si="1299"/>
        <v>3.9574038458899646E-2</v>
      </c>
      <c r="V536">
        <f t="shared" si="1299"/>
        <v>3.9908338224333456E-2</v>
      </c>
      <c r="W536">
        <f t="shared" si="1299"/>
        <v>3.9986892582324129E-2</v>
      </c>
      <c r="X536">
        <f t="shared" si="1299"/>
        <v>3.9999063613410414E-2</v>
      </c>
      <c r="Y536">
        <f t="shared" si="1299"/>
        <v>0.04</v>
      </c>
      <c r="Z536">
        <f t="shared" ref="Z536:AN536" si="1300">IF(Y536=0,0.0000001,$Y536)*((INDEX($O$7:$O$29,MATCH($A536,$H$7:$H$28,0))/IF(Y536=0,0.0000001,$Y536))^((Z$33-$Y$33)/($AN$33-$Y$33)))</f>
        <v>4.5750664771936178E-2</v>
      </c>
      <c r="AA536">
        <f t="shared" si="1300"/>
        <v>5.2328083176852058E-2</v>
      </c>
      <c r="AB536">
        <f t="shared" si="1300"/>
        <v>5.9851114789553794E-2</v>
      </c>
      <c r="AC536">
        <f t="shared" si="1300"/>
        <v>6.8455707224088669E-2</v>
      </c>
      <c r="AD536">
        <f t="shared" si="1300"/>
        <v>7.829735282337727E-2</v>
      </c>
      <c r="AE536">
        <f t="shared" si="1300"/>
        <v>8.9553898538808616E-2</v>
      </c>
      <c r="AF536">
        <f t="shared" si="1300"/>
        <v>0.10242875977672546</v>
      </c>
      <c r="AG536">
        <f t="shared" si="1300"/>
        <v>0.11715459628875367</v>
      </c>
      <c r="AH536">
        <f t="shared" si="1300"/>
        <v>0.13399751653245717</v>
      </c>
      <c r="AI536">
        <f t="shared" si="1300"/>
        <v>0.15326188647871061</v>
      </c>
      <c r="AJ536">
        <f t="shared" si="1300"/>
        <v>0.17529582976505065</v>
      </c>
      <c r="AK536">
        <f t="shared" si="1300"/>
        <v>0.20049751858748066</v>
      </c>
      <c r="AL536">
        <f t="shared" si="1300"/>
        <v>0.22932236901252179</v>
      </c>
      <c r="AM536">
        <f t="shared" si="1300"/>
        <v>0.26229127073495323</v>
      </c>
      <c r="AN536">
        <f t="shared" si="1300"/>
        <v>0.3</v>
      </c>
      <c r="AO536">
        <f t="shared" ref="AO536:BH536" si="1301">IF(AN536=0,0.0000001,$G536)*((INDEX($N$7:$N$29,MATCH($A536,$H$7:$H$29,0))/($G536+0.00001))^((AO$33-$G$33)/($Y$33-$G$33)))</f>
        <v>1.18138116210986</v>
      </c>
      <c r="AP536">
        <f t="shared" si="1301"/>
        <v>1.4608224547374467</v>
      </c>
      <c r="AQ536">
        <f t="shared" si="1301"/>
        <v>1.80636217396083</v>
      </c>
      <c r="AR536">
        <f t="shared" si="1301"/>
        <v>2.2336350957193756</v>
      </c>
      <c r="AS536">
        <f t="shared" si="1301"/>
        <v>2.761974211345231</v>
      </c>
      <c r="AT536">
        <f t="shared" si="1301"/>
        <v>3.4152854952698632</v>
      </c>
      <c r="AU536">
        <f t="shared" si="1301"/>
        <v>4.223129588353264</v>
      </c>
      <c r="AV536">
        <f t="shared" si="1301"/>
        <v>5.2220593402003619</v>
      </c>
      <c r="AW536">
        <f t="shared" si="1301"/>
        <v>6.4572737307848778</v>
      </c>
      <c r="AX536">
        <f t="shared" si="1301"/>
        <v>7.9846630070435944</v>
      </c>
      <c r="AY536">
        <f t="shared" si="1301"/>
        <v>9.8733375715669585</v>
      </c>
      <c r="AZ536">
        <f t="shared" si="1301"/>
        <v>12.208755049038642</v>
      </c>
      <c r="BA536">
        <f t="shared" si="1301"/>
        <v>15.096587022069256</v>
      </c>
      <c r="BB536">
        <f t="shared" si="1301"/>
        <v>18.667500396189542</v>
      </c>
      <c r="BC536">
        <f t="shared" si="1301"/>
        <v>23.08306973836606</v>
      </c>
      <c r="BD536">
        <f t="shared" si="1301"/>
        <v>28.543088107020164</v>
      </c>
      <c r="BE536">
        <f t="shared" si="1301"/>
        <v>35.294607169643392</v>
      </c>
      <c r="BF536">
        <f t="shared" si="1301"/>
        <v>43.643115649881814</v>
      </c>
      <c r="BG536">
        <f t="shared" si="1301"/>
        <v>53.966361899819951</v>
      </c>
      <c r="BH536">
        <f t="shared" si="1301"/>
        <v>66.731446033006364</v>
      </c>
      <c r="BK536">
        <f t="shared" si="1295"/>
        <v>2.0238028734865725E-3</v>
      </c>
      <c r="BL536">
        <f t="shared" si="1173"/>
        <v>1.940826955673623E-3</v>
      </c>
      <c r="BM536">
        <f t="shared" si="1174"/>
        <v>8.5396386049639398E-4</v>
      </c>
      <c r="BN536">
        <f t="shared" si="1245"/>
        <v>4.1000000000000002E-2</v>
      </c>
      <c r="BO536">
        <f t="shared" si="1246"/>
        <v>0.56000000000000005</v>
      </c>
      <c r="BP536" t="str">
        <f t="shared" si="1169"/>
        <v>-LT-Total</v>
      </c>
    </row>
    <row r="537" spans="1:68" hidden="1" x14ac:dyDescent="0.25">
      <c r="A537" t="str">
        <f t="shared" si="1167"/>
        <v>passenger-LT-CNG</v>
      </c>
      <c r="B537" s="1">
        <v>503</v>
      </c>
      <c r="C537" t="s">
        <v>15</v>
      </c>
      <c r="D537" t="s">
        <v>27</v>
      </c>
      <c r="E537" t="s">
        <v>33</v>
      </c>
      <c r="F537" t="s">
        <v>45</v>
      </c>
      <c r="G537">
        <v>0.1380458962809521</v>
      </c>
      <c r="H537">
        <v>0.14206774158198121</v>
      </c>
      <c r="I537">
        <v>0.1460888519254247</v>
      </c>
      <c r="J537">
        <v>0.1501092275127251</v>
      </c>
      <c r="K537">
        <v>0.15383803861608941</v>
      </c>
      <c r="L537">
        <v>0.15756664567074921</v>
      </c>
      <c r="M537">
        <f t="shared" ref="M537:Y538" si="1302">($K537*(($BL537/($K537))^((M$33-$K$33)/($BL$33-$K$33))))</f>
        <v>0.15292074048326712</v>
      </c>
      <c r="N537">
        <f t="shared" si="1302"/>
        <v>0.15246414456791599</v>
      </c>
      <c r="O537">
        <f t="shared" si="1302"/>
        <v>0.15200891197208097</v>
      </c>
      <c r="P537">
        <f t="shared" si="1302"/>
        <v>0.15155503862511654</v>
      </c>
      <c r="Q537">
        <f t="shared" si="1302"/>
        <v>0.15110252046853148</v>
      </c>
      <c r="R537">
        <f t="shared" si="1302"/>
        <v>0.15065135345595257</v>
      </c>
      <c r="S537">
        <f t="shared" si="1302"/>
        <v>0.15020153355308838</v>
      </c>
      <c r="T537">
        <f t="shared" si="1302"/>
        <v>0.14975305673769315</v>
      </c>
      <c r="U537">
        <f t="shared" si="1302"/>
        <v>0.14930591899953097</v>
      </c>
      <c r="V537">
        <f t="shared" si="1302"/>
        <v>0.14886011634033977</v>
      </c>
      <c r="W537">
        <f t="shared" si="1302"/>
        <v>0.1484156447737956</v>
      </c>
      <c r="X537">
        <f t="shared" si="1302"/>
        <v>0.14797250032547707</v>
      </c>
      <c r="Y537">
        <f t="shared" si="1302"/>
        <v>0.14753067903282974</v>
      </c>
      <c r="Z537">
        <f t="shared" ref="Z537:AN538" si="1303">($Y537*(($BM537/($Y537))^((Z$33-$Y$33)/($BM$33-$Y$33))))</f>
        <v>0.13967301878637123</v>
      </c>
      <c r="AA537">
        <f t="shared" si="1303"/>
        <v>0.13223386691358485</v>
      </c>
      <c r="AB537">
        <f t="shared" si="1303"/>
        <v>0.12519093315842236</v>
      </c>
      <c r="AC537">
        <f t="shared" si="1303"/>
        <v>0.1185231144705068</v>
      </c>
      <c r="AD537">
        <f t="shared" si="1303"/>
        <v>0.11221043177313979</v>
      </c>
      <c r="AE537">
        <f t="shared" si="1303"/>
        <v>0.1062339700991205</v>
      </c>
      <c r="AF537">
        <f t="shared" si="1303"/>
        <v>0.10057582191500239</v>
      </c>
      <c r="AG537">
        <f t="shared" si="1303"/>
        <v>9.5219033463967456E-2</v>
      </c>
      <c r="AH537">
        <f t="shared" si="1303"/>
        <v>9.0147553966543587E-2</v>
      </c>
      <c r="AI537">
        <f t="shared" si="1303"/>
        <v>8.5346187526952028E-2</v>
      </c>
      <c r="AJ537">
        <f t="shared" si="1303"/>
        <v>8.0800547600980488E-2</v>
      </c>
      <c r="AK537">
        <f t="shared" si="1303"/>
        <v>7.6497013888951554E-2</v>
      </c>
      <c r="AL537">
        <f t="shared" si="1303"/>
        <v>7.2422691524623245E-2</v>
      </c>
      <c r="AM537">
        <f t="shared" si="1303"/>
        <v>6.8565372437737443E-2</v>
      </c>
      <c r="AN537">
        <f t="shared" si="1303"/>
        <v>6.4913498774445078E-2</v>
      </c>
      <c r="AO537">
        <f t="shared" ref="AO537:BH537" si="1304">AN537</f>
        <v>6.4913498774445078E-2</v>
      </c>
      <c r="AP537">
        <f t="shared" si="1304"/>
        <v>6.4913498774445078E-2</v>
      </c>
      <c r="AQ537">
        <f t="shared" si="1304"/>
        <v>6.4913498774445078E-2</v>
      </c>
      <c r="AR537">
        <f t="shared" si="1304"/>
        <v>6.4913498774445078E-2</v>
      </c>
      <c r="AS537">
        <f t="shared" si="1304"/>
        <v>6.4913498774445078E-2</v>
      </c>
      <c r="AT537">
        <f t="shared" si="1304"/>
        <v>6.4913498774445078E-2</v>
      </c>
      <c r="AU537">
        <f t="shared" si="1304"/>
        <v>6.4913498774445078E-2</v>
      </c>
      <c r="AV537">
        <f t="shared" si="1304"/>
        <v>6.4913498774445078E-2</v>
      </c>
      <c r="AW537">
        <f t="shared" si="1304"/>
        <v>6.4913498774445078E-2</v>
      </c>
      <c r="AX537">
        <f t="shared" si="1304"/>
        <v>6.4913498774445078E-2</v>
      </c>
      <c r="AY537">
        <f t="shared" si="1304"/>
        <v>6.4913498774445078E-2</v>
      </c>
      <c r="AZ537">
        <f t="shared" si="1304"/>
        <v>6.4913498774445078E-2</v>
      </c>
      <c r="BA537">
        <f t="shared" si="1304"/>
        <v>6.4913498774445078E-2</v>
      </c>
      <c r="BB537">
        <f t="shared" si="1304"/>
        <v>6.4913498774445078E-2</v>
      </c>
      <c r="BC537">
        <f t="shared" si="1304"/>
        <v>6.4913498774445078E-2</v>
      </c>
      <c r="BD537">
        <f t="shared" si="1304"/>
        <v>6.4913498774445078E-2</v>
      </c>
      <c r="BE537">
        <f t="shared" si="1304"/>
        <v>6.4913498774445078E-2</v>
      </c>
      <c r="BF537">
        <f t="shared" si="1304"/>
        <v>6.4913498774445078E-2</v>
      </c>
      <c r="BG537">
        <f t="shared" si="1304"/>
        <v>6.4913498774445078E-2</v>
      </c>
      <c r="BH537">
        <f t="shared" si="1304"/>
        <v>6.4913498774445078E-2</v>
      </c>
      <c r="BK537">
        <f t="shared" si="1295"/>
        <v>0.15383803861608941</v>
      </c>
      <c r="BL537">
        <f t="shared" si="1173"/>
        <v>0.14753067903282974</v>
      </c>
      <c r="BM537">
        <f t="shared" si="1174"/>
        <v>6.4913498774445078E-2</v>
      </c>
      <c r="BN537">
        <f t="shared" si="1245"/>
        <v>4.1000000000000002E-2</v>
      </c>
      <c r="BO537">
        <f t="shared" si="1246"/>
        <v>0.56000000000000005</v>
      </c>
      <c r="BP537" t="str">
        <f t="shared" si="1169"/>
        <v>-LT-Total</v>
      </c>
    </row>
    <row r="538" spans="1:68" hidden="1" x14ac:dyDescent="0.25">
      <c r="A538" t="str">
        <f t="shared" si="1167"/>
        <v>passenger-LT-D</v>
      </c>
      <c r="B538" s="1">
        <v>504</v>
      </c>
      <c r="C538" t="s">
        <v>15</v>
      </c>
      <c r="D538" t="s">
        <v>27</v>
      </c>
      <c r="E538" t="s">
        <v>33</v>
      </c>
      <c r="F538" t="s">
        <v>46</v>
      </c>
      <c r="G538">
        <v>0.41598294070787573</v>
      </c>
      <c r="H538">
        <v>0.41397496167436121</v>
      </c>
      <c r="I538">
        <v>0.41196734958171871</v>
      </c>
      <c r="J538">
        <v>0.40996010432937452</v>
      </c>
      <c r="K538">
        <v>0.40801624535823261</v>
      </c>
      <c r="L538">
        <v>0.40607249275930768</v>
      </c>
      <c r="M538">
        <f t="shared" si="1302"/>
        <v>0.40558334551502612</v>
      </c>
      <c r="N538">
        <f t="shared" si="1302"/>
        <v>0.40437234105407882</v>
      </c>
      <c r="O538">
        <f t="shared" si="1302"/>
        <v>0.40316495245118061</v>
      </c>
      <c r="P538">
        <f t="shared" si="1302"/>
        <v>0.40196116890998018</v>
      </c>
      <c r="Q538">
        <f t="shared" si="1302"/>
        <v>0.40076097966636259</v>
      </c>
      <c r="R538">
        <f t="shared" si="1302"/>
        <v>0.39956437398835254</v>
      </c>
      <c r="S538">
        <f t="shared" si="1302"/>
        <v>0.39837134117601886</v>
      </c>
      <c r="T538">
        <f t="shared" si="1302"/>
        <v>0.39718187056137833</v>
      </c>
      <c r="U538">
        <f t="shared" si="1302"/>
        <v>0.39599595150830069</v>
      </c>
      <c r="V538">
        <f t="shared" si="1302"/>
        <v>0.39481357341241352</v>
      </c>
      <c r="W538">
        <f t="shared" si="1302"/>
        <v>0.39363472570100699</v>
      </c>
      <c r="X538">
        <f t="shared" si="1302"/>
        <v>0.39245939783293993</v>
      </c>
      <c r="Y538">
        <f t="shared" si="1302"/>
        <v>0.39128757929854507</v>
      </c>
      <c r="Z538">
        <f t="shared" si="1303"/>
        <v>0.37044713528416506</v>
      </c>
      <c r="AA538">
        <f t="shared" si="1303"/>
        <v>0.35071667821978003</v>
      </c>
      <c r="AB538">
        <f t="shared" si="1303"/>
        <v>0.33203708887413419</v>
      </c>
      <c r="AC538">
        <f t="shared" si="1303"/>
        <v>0.31435239677686871</v>
      </c>
      <c r="AD538">
        <f t="shared" si="1303"/>
        <v>0.29760961251175405</v>
      </c>
      <c r="AE538">
        <f t="shared" si="1303"/>
        <v>0.28175856894218471</v>
      </c>
      <c r="AF538">
        <f t="shared" si="1303"/>
        <v>0.26675177089319474</v>
      </c>
      <c r="AG538">
        <f t="shared" si="1303"/>
        <v>0.25254425283958748</v>
      </c>
      <c r="AH538">
        <f t="shared" si="1303"/>
        <v>0.23909344417376688</v>
      </c>
      <c r="AI538">
        <f t="shared" si="1303"/>
        <v>0.22635904164956383</v>
      </c>
      <c r="AJ538">
        <f t="shared" si="1303"/>
        <v>0.21430288861985794</v>
      </c>
      <c r="AK538">
        <f t="shared" si="1303"/>
        <v>0.20288886070614673</v>
      </c>
      <c r="AL538">
        <f t="shared" si="1303"/>
        <v>0.19208275755749124</v>
      </c>
      <c r="AM538">
        <f t="shared" si="1303"/>
        <v>0.18185220037450858</v>
      </c>
      <c r="AN538">
        <f t="shared" si="1303"/>
        <v>0.1721665348913598</v>
      </c>
      <c r="AO538">
        <f t="shared" ref="AO538:BH538" si="1305">AN538</f>
        <v>0.1721665348913598</v>
      </c>
      <c r="AP538">
        <f t="shared" si="1305"/>
        <v>0.1721665348913598</v>
      </c>
      <c r="AQ538">
        <f t="shared" si="1305"/>
        <v>0.1721665348913598</v>
      </c>
      <c r="AR538">
        <f t="shared" si="1305"/>
        <v>0.1721665348913598</v>
      </c>
      <c r="AS538">
        <f t="shared" si="1305"/>
        <v>0.1721665348913598</v>
      </c>
      <c r="AT538">
        <f t="shared" si="1305"/>
        <v>0.1721665348913598</v>
      </c>
      <c r="AU538">
        <f t="shared" si="1305"/>
        <v>0.1721665348913598</v>
      </c>
      <c r="AV538">
        <f t="shared" si="1305"/>
        <v>0.1721665348913598</v>
      </c>
      <c r="AW538">
        <f t="shared" si="1305"/>
        <v>0.1721665348913598</v>
      </c>
      <c r="AX538">
        <f t="shared" si="1305"/>
        <v>0.1721665348913598</v>
      </c>
      <c r="AY538">
        <f t="shared" si="1305"/>
        <v>0.1721665348913598</v>
      </c>
      <c r="AZ538">
        <f t="shared" si="1305"/>
        <v>0.1721665348913598</v>
      </c>
      <c r="BA538">
        <f t="shared" si="1305"/>
        <v>0.1721665348913598</v>
      </c>
      <c r="BB538">
        <f t="shared" si="1305"/>
        <v>0.1721665348913598</v>
      </c>
      <c r="BC538">
        <f t="shared" si="1305"/>
        <v>0.1721665348913598</v>
      </c>
      <c r="BD538">
        <f t="shared" si="1305"/>
        <v>0.1721665348913598</v>
      </c>
      <c r="BE538">
        <f t="shared" si="1305"/>
        <v>0.1721665348913598</v>
      </c>
      <c r="BF538">
        <f t="shared" si="1305"/>
        <v>0.1721665348913598</v>
      </c>
      <c r="BG538">
        <f t="shared" si="1305"/>
        <v>0.1721665348913598</v>
      </c>
      <c r="BH538">
        <f t="shared" si="1305"/>
        <v>0.1721665348913598</v>
      </c>
      <c r="BK538">
        <f t="shared" si="1295"/>
        <v>0.40801624535823261</v>
      </c>
      <c r="BL538">
        <f t="shared" si="1173"/>
        <v>0.39128757929854507</v>
      </c>
      <c r="BM538">
        <f t="shared" si="1174"/>
        <v>0.1721665348913598</v>
      </c>
      <c r="BN538">
        <f t="shared" si="1245"/>
        <v>4.1000000000000002E-2</v>
      </c>
      <c r="BO538">
        <f t="shared" si="1246"/>
        <v>0.56000000000000005</v>
      </c>
      <c r="BP538" t="str">
        <f t="shared" si="1169"/>
        <v>-LT-Total</v>
      </c>
    </row>
    <row r="539" spans="1:68" hidden="1" x14ac:dyDescent="0.25">
      <c r="A539" t="str">
        <f t="shared" si="1167"/>
        <v>passenger-LT-FCEV</v>
      </c>
      <c r="B539" s="1">
        <v>505</v>
      </c>
      <c r="C539" t="s">
        <v>15</v>
      </c>
      <c r="D539" t="s">
        <v>27</v>
      </c>
      <c r="E539" t="s">
        <v>33</v>
      </c>
      <c r="F539" t="s">
        <v>30</v>
      </c>
      <c r="G539">
        <v>0</v>
      </c>
      <c r="H539">
        <f>IF(G539=0,0.0000001,$G539)*((INDEX($N$7:$N$29,MATCH($A539,$H$7:$H$29,0))/($G539+0.00001))^((H$33-$G$33)/($Y$33-$G$33)))</f>
        <v>1.2915496650148837E-7</v>
      </c>
      <c r="I539">
        <f>IF(H539=0,0.0000001,$G539)*((INDEX($N$7:$N$29,MATCH($A539,$H$7:$H$29,0))/($G539+0.00001))^((I$33-$G$33)/($Y$33-$G$33)))</f>
        <v>0</v>
      </c>
      <c r="J539">
        <f>IF(I539=0,0.0000001,$G539)*((INDEX($N$7:$N$29,MATCH($A539,$H$7:$H$29,0))/($G539+0.00001))^((J$33-$G$33)/($Y$33-$G$33)))</f>
        <v>2.1544346900318838E-7</v>
      </c>
      <c r="K539">
        <f>IF(J539=0,0.0000001,$G539)*((INDEX($N$7:$N$29,MATCH($A539,$H$7:$H$29,0))/($G539+0.00001))^((K$33-$G$33)/($Y$33-$G$33)))</f>
        <v>0</v>
      </c>
      <c r="L539">
        <f t="shared" ref="L539:Y539" si="1306">IF(K539=0,0.0000001,K539)*((INDEX($N$7:$N$29,MATCH($A539,$H$7:$H$28,0))/IF(K539=0,0.0000001,K539))^((L$33-$K$33)/($Y$33-$K$33)))</f>
        <v>1.93069772888325E-7</v>
      </c>
      <c r="M539">
        <f t="shared" si="1306"/>
        <v>6.5512855685955084E-7</v>
      </c>
      <c r="N539">
        <f t="shared" si="1306"/>
        <v>3.1516811486658755E-6</v>
      </c>
      <c r="O539">
        <f t="shared" si="1306"/>
        <v>1.6339715159504212E-5</v>
      </c>
      <c r="P539">
        <f t="shared" si="1306"/>
        <v>7.1018492993558591E-5</v>
      </c>
      <c r="Q539">
        <f t="shared" si="1306"/>
        <v>2.2061794245877724E-4</v>
      </c>
      <c r="R539">
        <f t="shared" si="1306"/>
        <v>4.6969984294097572E-4</v>
      </c>
      <c r="S539">
        <f t="shared" si="1306"/>
        <v>7.2335519763494136E-4</v>
      </c>
      <c r="T539">
        <f t="shared" si="1306"/>
        <v>8.9077584299261604E-4</v>
      </c>
      <c r="U539">
        <f t="shared" si="1306"/>
        <v>9.6749364962123467E-4</v>
      </c>
      <c r="V539">
        <f t="shared" si="1306"/>
        <v>9.9294363861607998E-4</v>
      </c>
      <c r="W539">
        <f t="shared" si="1306"/>
        <v>9.9898888648544725E-4</v>
      </c>
      <c r="X539">
        <f t="shared" si="1306"/>
        <v>9.9992774367956699E-4</v>
      </c>
      <c r="Y539">
        <f t="shared" si="1306"/>
        <v>1E-3</v>
      </c>
      <c r="Z539">
        <f t="shared" ref="Z539:AN539" si="1307">IF(Y539=0,0.0000001,$Y539)*((INDEX($O$7:$O$29,MATCH($A539,$H$7:$H$28,0))/IF(Y539=0,0.0000001,$Y539))^((Z$33-$Y$33)/($AN$33-$Y$33)))</f>
        <v>1.2545117989873635E-3</v>
      </c>
      <c r="AA539">
        <f t="shared" si="1307"/>
        <v>1.5737998537985111E-3</v>
      </c>
      <c r="AB539">
        <f t="shared" si="1307"/>
        <v>1.97435048583482E-3</v>
      </c>
      <c r="AC539">
        <f t="shared" si="1307"/>
        <v>2.4768459798162148E-3</v>
      </c>
      <c r="AD539">
        <f t="shared" si="1307"/>
        <v>3.1072325059538588E-3</v>
      </c>
      <c r="AE539">
        <f t="shared" si="1307"/>
        <v>3.8980598409161893E-3</v>
      </c>
      <c r="AF539">
        <f t="shared" si="1307"/>
        <v>4.8901620635881651E-3</v>
      </c>
      <c r="AG539">
        <f t="shared" si="1307"/>
        <v>6.1347660077317456E-3</v>
      </c>
      <c r="AH539">
        <f t="shared" si="1307"/>
        <v>7.6961363407260786E-3</v>
      </c>
      <c r="AI539">
        <f t="shared" si="1307"/>
        <v>9.6548938460562974E-3</v>
      </c>
      <c r="AJ539">
        <f t="shared" si="1307"/>
        <v>1.2112178247848108E-2</v>
      </c>
      <c r="AK539">
        <f t="shared" si="1307"/>
        <v>1.5194870523363546E-2</v>
      </c>
      <c r="AL539">
        <f t="shared" si="1307"/>
        <v>1.9062144355644871E-2</v>
      </c>
      <c r="AM539">
        <f t="shared" si="1307"/>
        <v>2.3913685008156861E-2</v>
      </c>
      <c r="AN539">
        <f t="shared" si="1307"/>
        <v>0.03</v>
      </c>
      <c r="AO539">
        <f t="shared" ref="AO539:BH539" si="1308">IF(AN539=0,0.0000001,$G539)*((INDEX($N$7:$N$29,MATCH($A539,$H$7:$H$29,0))/($G539+0.00001))^((AO$33-$G$33)/($Y$33-$G$33)))</f>
        <v>0</v>
      </c>
      <c r="AP539">
        <f t="shared" si="1308"/>
        <v>7.7426368268112785E-4</v>
      </c>
      <c r="AQ539">
        <f t="shared" si="1308"/>
        <v>0</v>
      </c>
      <c r="AR539">
        <f t="shared" si="1308"/>
        <v>1.2915496650148846E-3</v>
      </c>
      <c r="AS539">
        <f t="shared" si="1308"/>
        <v>0</v>
      </c>
      <c r="AT539">
        <f t="shared" si="1308"/>
        <v>2.1544346900318834E-3</v>
      </c>
      <c r="AU539">
        <f t="shared" si="1308"/>
        <v>0</v>
      </c>
      <c r="AV539">
        <f t="shared" si="1308"/>
        <v>3.5938136638046319E-3</v>
      </c>
      <c r="AW539">
        <f t="shared" si="1308"/>
        <v>0</v>
      </c>
      <c r="AX539">
        <f t="shared" si="1308"/>
        <v>5.9948425031894148E-3</v>
      </c>
      <c r="AY539">
        <f t="shared" si="1308"/>
        <v>0</v>
      </c>
      <c r="AZ539">
        <f t="shared" si="1308"/>
        <v>1.0000000000000019E-2</v>
      </c>
      <c r="BA539">
        <f t="shared" si="1308"/>
        <v>0</v>
      </c>
      <c r="BB539">
        <f t="shared" si="1308"/>
        <v>1.668100537200061E-2</v>
      </c>
      <c r="BC539">
        <f t="shared" si="1308"/>
        <v>0</v>
      </c>
      <c r="BD539">
        <f t="shared" si="1308"/>
        <v>2.7825594022071267E-2</v>
      </c>
      <c r="BE539">
        <f t="shared" si="1308"/>
        <v>0</v>
      </c>
      <c r="BF539">
        <f t="shared" si="1308"/>
        <v>4.6415888336127885E-2</v>
      </c>
      <c r="BG539">
        <f t="shared" si="1308"/>
        <v>0</v>
      </c>
      <c r="BH539">
        <f t="shared" si="1308"/>
        <v>7.7426368268112819E-2</v>
      </c>
      <c r="BK539">
        <f>G539</f>
        <v>0</v>
      </c>
      <c r="BL539">
        <f t="shared" si="1173"/>
        <v>0</v>
      </c>
      <c r="BM539">
        <f t="shared" si="1174"/>
        <v>0</v>
      </c>
      <c r="BN539">
        <f t="shared" si="1245"/>
        <v>4.1000000000000002E-2</v>
      </c>
      <c r="BO539">
        <f t="shared" si="1246"/>
        <v>0.56000000000000005</v>
      </c>
      <c r="BP539" t="str">
        <f t="shared" si="1169"/>
        <v>-LT-Total</v>
      </c>
    </row>
    <row r="540" spans="1:68" hidden="1" x14ac:dyDescent="0.25">
      <c r="A540" t="str">
        <f t="shared" si="1167"/>
        <v>passenger-LT-G</v>
      </c>
      <c r="B540" s="1">
        <v>506</v>
      </c>
      <c r="C540" t="s">
        <v>15</v>
      </c>
      <c r="D540" t="s">
        <v>27</v>
      </c>
      <c r="E540" t="s">
        <v>33</v>
      </c>
      <c r="F540" t="s">
        <v>47</v>
      </c>
      <c r="G540">
        <v>0.44366278269321929</v>
      </c>
      <c r="H540">
        <v>0.4404950426731033</v>
      </c>
      <c r="I540">
        <v>0.43732788153018959</v>
      </c>
      <c r="J540">
        <v>0.4341612991058158</v>
      </c>
      <c r="K540">
        <v>0.43122266259586062</v>
      </c>
      <c r="L540">
        <v>0.42828418689452652</v>
      </c>
      <c r="M540">
        <f t="shared" ref="M540:Y542" si="1309">($K540*(($BL540/($K540))^((M$33-$K$33)/($BL$33-$K$33))))</f>
        <v>0.4286513886327481</v>
      </c>
      <c r="N540">
        <f t="shared" si="1309"/>
        <v>0.42737150682900604</v>
      </c>
      <c r="O540">
        <f t="shared" si="1309"/>
        <v>0.42609544653961107</v>
      </c>
      <c r="P540">
        <f t="shared" si="1309"/>
        <v>0.42482319635415644</v>
      </c>
      <c r="Q540">
        <f t="shared" si="1309"/>
        <v>0.42355474489630507</v>
      </c>
      <c r="R540">
        <f t="shared" si="1309"/>
        <v>0.42229008082368763</v>
      </c>
      <c r="S540">
        <f t="shared" si="1309"/>
        <v>0.42102919282780138</v>
      </c>
      <c r="T540">
        <f t="shared" si="1309"/>
        <v>0.41977206963390873</v>
      </c>
      <c r="U540">
        <f t="shared" si="1309"/>
        <v>0.41851870000093672</v>
      </c>
      <c r="V540">
        <f t="shared" si="1309"/>
        <v>0.4172690727213762</v>
      </c>
      <c r="W540">
        <f t="shared" si="1309"/>
        <v>0.41602317662118188</v>
      </c>
      <c r="X540">
        <f t="shared" si="1309"/>
        <v>0.41478100055967232</v>
      </c>
      <c r="Y540">
        <f t="shared" si="1309"/>
        <v>0.41354253342943031</v>
      </c>
      <c r="Z540">
        <f t="shared" ref="Z540:AN542" si="1310">($Y540*(($BM540/($Y540))^((Z$33-$Y$33)/($BM$33-$Y$33))))</f>
        <v>0.3915167639660832</v>
      </c>
      <c r="AA540">
        <f t="shared" si="1310"/>
        <v>0.37066411330246235</v>
      </c>
      <c r="AB540">
        <f t="shared" si="1310"/>
        <v>0.35092209972956051</v>
      </c>
      <c r="AC540">
        <f t="shared" si="1310"/>
        <v>0.33223156938885012</v>
      </c>
      <c r="AD540">
        <f t="shared" si="1310"/>
        <v>0.31453651902699042</v>
      </c>
      <c r="AE540">
        <f t="shared" si="1310"/>
        <v>0.29778392819083055</v>
      </c>
      <c r="AF540">
        <f t="shared" si="1310"/>
        <v>0.28192360035990771</v>
      </c>
      <c r="AG540">
        <f t="shared" si="1310"/>
        <v>0.26690801254041735</v>
      </c>
      <c r="AH540">
        <f t="shared" si="1310"/>
        <v>0.25269217286998935</v>
      </c>
      <c r="AI540">
        <f t="shared" si="1310"/>
        <v>0.23923348580660306</v>
      </c>
      <c r="AJ540">
        <f t="shared" si="1310"/>
        <v>0.22649162449770255</v>
      </c>
      <c r="AK540">
        <f t="shared" si="1310"/>
        <v>0.21442840994708437</v>
      </c>
      <c r="AL540">
        <f t="shared" si="1310"/>
        <v>0.20300769661750245</v>
      </c>
      <c r="AM540">
        <f t="shared" si="1310"/>
        <v>0.19219526412621377</v>
      </c>
      <c r="AN540">
        <f t="shared" si="1310"/>
        <v>0.18195871470894931</v>
      </c>
      <c r="AO540">
        <f t="shared" ref="AO540:BH540" si="1311">AN540</f>
        <v>0.18195871470894931</v>
      </c>
      <c r="AP540">
        <f t="shared" si="1311"/>
        <v>0.18195871470894931</v>
      </c>
      <c r="AQ540">
        <f t="shared" si="1311"/>
        <v>0.18195871470894931</v>
      </c>
      <c r="AR540">
        <f t="shared" si="1311"/>
        <v>0.18195871470894931</v>
      </c>
      <c r="AS540">
        <f t="shared" si="1311"/>
        <v>0.18195871470894931</v>
      </c>
      <c r="AT540">
        <f t="shared" si="1311"/>
        <v>0.18195871470894931</v>
      </c>
      <c r="AU540">
        <f t="shared" si="1311"/>
        <v>0.18195871470894931</v>
      </c>
      <c r="AV540">
        <f t="shared" si="1311"/>
        <v>0.18195871470894931</v>
      </c>
      <c r="AW540">
        <f t="shared" si="1311"/>
        <v>0.18195871470894931</v>
      </c>
      <c r="AX540">
        <f t="shared" si="1311"/>
        <v>0.18195871470894931</v>
      </c>
      <c r="AY540">
        <f t="shared" si="1311"/>
        <v>0.18195871470894931</v>
      </c>
      <c r="AZ540">
        <f t="shared" si="1311"/>
        <v>0.18195871470894931</v>
      </c>
      <c r="BA540">
        <f t="shared" si="1311"/>
        <v>0.18195871470894931</v>
      </c>
      <c r="BB540">
        <f t="shared" si="1311"/>
        <v>0.18195871470894931</v>
      </c>
      <c r="BC540">
        <f t="shared" si="1311"/>
        <v>0.18195871470894931</v>
      </c>
      <c r="BD540">
        <f t="shared" si="1311"/>
        <v>0.18195871470894931</v>
      </c>
      <c r="BE540">
        <f t="shared" si="1311"/>
        <v>0.18195871470894931</v>
      </c>
      <c r="BF540">
        <f t="shared" si="1311"/>
        <v>0.18195871470894931</v>
      </c>
      <c r="BG540">
        <f t="shared" si="1311"/>
        <v>0.18195871470894931</v>
      </c>
      <c r="BH540">
        <f t="shared" si="1311"/>
        <v>0.18195871470894931</v>
      </c>
      <c r="BK540">
        <f t="shared" ref="BK540:BK545" si="1312">K540</f>
        <v>0.43122266259586062</v>
      </c>
      <c r="BL540">
        <f t="shared" si="1173"/>
        <v>0.41354253342943031</v>
      </c>
      <c r="BM540">
        <f t="shared" si="1174"/>
        <v>0.18195871470894931</v>
      </c>
      <c r="BN540">
        <f t="shared" si="1245"/>
        <v>4.1000000000000002E-2</v>
      </c>
      <c r="BO540">
        <f t="shared" si="1246"/>
        <v>0.56000000000000005</v>
      </c>
      <c r="BP540" t="str">
        <f t="shared" si="1169"/>
        <v>-LT-Total</v>
      </c>
    </row>
    <row r="541" spans="1:68" hidden="1" x14ac:dyDescent="0.25">
      <c r="A541" t="str">
        <f t="shared" si="1167"/>
        <v>passenger-LT-LPG</v>
      </c>
      <c r="B541" s="1">
        <v>507</v>
      </c>
      <c r="C541" t="s">
        <v>15</v>
      </c>
      <c r="D541" t="s">
        <v>27</v>
      </c>
      <c r="E541" t="s">
        <v>33</v>
      </c>
      <c r="F541" t="s">
        <v>48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e">
        <f t="shared" si="1309"/>
        <v>#DIV/0!</v>
      </c>
      <c r="N541" t="e">
        <f t="shared" si="1309"/>
        <v>#DIV/0!</v>
      </c>
      <c r="O541" t="e">
        <f t="shared" si="1309"/>
        <v>#DIV/0!</v>
      </c>
      <c r="P541" t="e">
        <f t="shared" si="1309"/>
        <v>#DIV/0!</v>
      </c>
      <c r="Q541" t="e">
        <f t="shared" si="1309"/>
        <v>#DIV/0!</v>
      </c>
      <c r="R541" t="e">
        <f t="shared" si="1309"/>
        <v>#DIV/0!</v>
      </c>
      <c r="S541" t="e">
        <f t="shared" si="1309"/>
        <v>#DIV/0!</v>
      </c>
      <c r="T541" t="e">
        <f t="shared" si="1309"/>
        <v>#DIV/0!</v>
      </c>
      <c r="U541" t="e">
        <f t="shared" si="1309"/>
        <v>#DIV/0!</v>
      </c>
      <c r="V541" t="e">
        <f t="shared" si="1309"/>
        <v>#DIV/0!</v>
      </c>
      <c r="W541" t="e">
        <f t="shared" si="1309"/>
        <v>#DIV/0!</v>
      </c>
      <c r="X541" t="e">
        <f t="shared" si="1309"/>
        <v>#DIV/0!</v>
      </c>
      <c r="Y541" t="e">
        <f t="shared" si="1309"/>
        <v>#DIV/0!</v>
      </c>
      <c r="Z541" t="e">
        <f t="shared" si="1310"/>
        <v>#DIV/0!</v>
      </c>
      <c r="AA541" t="e">
        <f t="shared" si="1310"/>
        <v>#DIV/0!</v>
      </c>
      <c r="AB541" t="e">
        <f t="shared" si="1310"/>
        <v>#DIV/0!</v>
      </c>
      <c r="AC541" t="e">
        <f t="shared" si="1310"/>
        <v>#DIV/0!</v>
      </c>
      <c r="AD541" t="e">
        <f t="shared" si="1310"/>
        <v>#DIV/0!</v>
      </c>
      <c r="AE541" t="e">
        <f t="shared" si="1310"/>
        <v>#DIV/0!</v>
      </c>
      <c r="AF541" t="e">
        <f t="shared" si="1310"/>
        <v>#DIV/0!</v>
      </c>
      <c r="AG541" t="e">
        <f t="shared" si="1310"/>
        <v>#DIV/0!</v>
      </c>
      <c r="AH541" t="e">
        <f t="shared" si="1310"/>
        <v>#DIV/0!</v>
      </c>
      <c r="AI541" t="e">
        <f t="shared" si="1310"/>
        <v>#DIV/0!</v>
      </c>
      <c r="AJ541" t="e">
        <f t="shared" si="1310"/>
        <v>#DIV/0!</v>
      </c>
      <c r="AK541" t="e">
        <f t="shared" si="1310"/>
        <v>#DIV/0!</v>
      </c>
      <c r="AL541" t="e">
        <f t="shared" si="1310"/>
        <v>#DIV/0!</v>
      </c>
      <c r="AM541" t="e">
        <f t="shared" si="1310"/>
        <v>#DIV/0!</v>
      </c>
      <c r="AN541" t="e">
        <f t="shared" si="1310"/>
        <v>#DIV/0!</v>
      </c>
      <c r="AO541" t="e">
        <f t="shared" ref="AO541:BH541" si="1313">AN541</f>
        <v>#DIV/0!</v>
      </c>
      <c r="AP541" t="e">
        <f t="shared" si="1313"/>
        <v>#DIV/0!</v>
      </c>
      <c r="AQ541" t="e">
        <f t="shared" si="1313"/>
        <v>#DIV/0!</v>
      </c>
      <c r="AR541" t="e">
        <f t="shared" si="1313"/>
        <v>#DIV/0!</v>
      </c>
      <c r="AS541" t="e">
        <f t="shared" si="1313"/>
        <v>#DIV/0!</v>
      </c>
      <c r="AT541" t="e">
        <f t="shared" si="1313"/>
        <v>#DIV/0!</v>
      </c>
      <c r="AU541" t="e">
        <f t="shared" si="1313"/>
        <v>#DIV/0!</v>
      </c>
      <c r="AV541" t="e">
        <f t="shared" si="1313"/>
        <v>#DIV/0!</v>
      </c>
      <c r="AW541" t="e">
        <f t="shared" si="1313"/>
        <v>#DIV/0!</v>
      </c>
      <c r="AX541" t="e">
        <f t="shared" si="1313"/>
        <v>#DIV/0!</v>
      </c>
      <c r="AY541" t="e">
        <f t="shared" si="1313"/>
        <v>#DIV/0!</v>
      </c>
      <c r="AZ541" t="e">
        <f t="shared" si="1313"/>
        <v>#DIV/0!</v>
      </c>
      <c r="BA541" t="e">
        <f t="shared" si="1313"/>
        <v>#DIV/0!</v>
      </c>
      <c r="BB541" t="e">
        <f t="shared" si="1313"/>
        <v>#DIV/0!</v>
      </c>
      <c r="BC541" t="e">
        <f t="shared" si="1313"/>
        <v>#DIV/0!</v>
      </c>
      <c r="BD541" t="e">
        <f t="shared" si="1313"/>
        <v>#DIV/0!</v>
      </c>
      <c r="BE541" t="e">
        <f t="shared" si="1313"/>
        <v>#DIV/0!</v>
      </c>
      <c r="BF541" t="e">
        <f t="shared" si="1313"/>
        <v>#DIV/0!</v>
      </c>
      <c r="BG541" t="e">
        <f t="shared" si="1313"/>
        <v>#DIV/0!</v>
      </c>
      <c r="BH541" t="e">
        <f t="shared" si="1313"/>
        <v>#DIV/0!</v>
      </c>
      <c r="BK541">
        <f t="shared" si="1312"/>
        <v>0</v>
      </c>
      <c r="BL541">
        <f t="shared" si="1173"/>
        <v>0</v>
      </c>
      <c r="BM541">
        <f t="shared" si="1174"/>
        <v>0</v>
      </c>
      <c r="BN541">
        <f t="shared" si="1245"/>
        <v>4.1000000000000002E-2</v>
      </c>
      <c r="BO541">
        <f t="shared" si="1246"/>
        <v>0.56000000000000005</v>
      </c>
      <c r="BP541" t="str">
        <f t="shared" si="1169"/>
        <v>-LT-Total</v>
      </c>
    </row>
    <row r="542" spans="1:68" hidden="1" x14ac:dyDescent="0.25">
      <c r="A542" t="str">
        <f t="shared" si="1167"/>
        <v>passenger-LT-PHEVG</v>
      </c>
      <c r="B542" s="1">
        <v>508</v>
      </c>
      <c r="C542" t="s">
        <v>15</v>
      </c>
      <c r="D542" t="s">
        <v>27</v>
      </c>
      <c r="E542" t="s">
        <v>33</v>
      </c>
      <c r="F542" t="s">
        <v>31</v>
      </c>
      <c r="G542">
        <v>1.4427376987204341E-3</v>
      </c>
      <c r="H542">
        <v>2.16390879409647E-3</v>
      </c>
      <c r="I542">
        <v>2.8849481016668338E-3</v>
      </c>
      <c r="J542">
        <v>3.605855657552854E-3</v>
      </c>
      <c r="K542">
        <v>4.3269083936360014E-3</v>
      </c>
      <c r="L542">
        <v>5.0479216721353356E-3</v>
      </c>
      <c r="M542">
        <f t="shared" si="1309"/>
        <v>4.3011081102595312E-3</v>
      </c>
      <c r="N542">
        <f t="shared" si="1309"/>
        <v>4.2882657162950383E-3</v>
      </c>
      <c r="O542">
        <f t="shared" si="1309"/>
        <v>4.2754616675844924E-3</v>
      </c>
      <c r="P542">
        <f t="shared" si="1309"/>
        <v>4.2626958496353373E-3</v>
      </c>
      <c r="Q542">
        <f t="shared" si="1309"/>
        <v>4.2499681482968737E-3</v>
      </c>
      <c r="R542">
        <f t="shared" si="1309"/>
        <v>4.2372784497592382E-3</v>
      </c>
      <c r="S542">
        <f t="shared" si="1309"/>
        <v>4.2246266405523824E-3</v>
      </c>
      <c r="T542">
        <f t="shared" si="1309"/>
        <v>4.2120126075450622E-3</v>
      </c>
      <c r="U542">
        <f t="shared" si="1309"/>
        <v>4.1994362379438252E-3</v>
      </c>
      <c r="V542">
        <f t="shared" si="1309"/>
        <v>4.1868974192919997E-3</v>
      </c>
      <c r="W542">
        <f t="shared" si="1309"/>
        <v>4.1743960394686917E-3</v>
      </c>
      <c r="X542">
        <f t="shared" si="1309"/>
        <v>4.1619319866877816E-3</v>
      </c>
      <c r="Y542">
        <f t="shared" si="1309"/>
        <v>4.1495051494969248E-3</v>
      </c>
      <c r="Z542">
        <f t="shared" si="1310"/>
        <v>3.9284975470820997E-3</v>
      </c>
      <c r="AA542">
        <f t="shared" si="1310"/>
        <v>3.7192610736490207E-3</v>
      </c>
      <c r="AB542">
        <f t="shared" si="1310"/>
        <v>3.521168784803057E-3</v>
      </c>
      <c r="AC542">
        <f t="shared" si="1310"/>
        <v>3.3336271279571575E-3</v>
      </c>
      <c r="AD542">
        <f t="shared" si="1310"/>
        <v>3.1560741638442793E-3</v>
      </c>
      <c r="AE542">
        <f t="shared" si="1310"/>
        <v>2.987977882754192E-3</v>
      </c>
      <c r="AF542">
        <f t="shared" si="1310"/>
        <v>2.82883461044952E-3</v>
      </c>
      <c r="AG542">
        <f t="shared" si="1310"/>
        <v>2.6781674989845971E-3</v>
      </c>
      <c r="AH542">
        <f t="shared" si="1310"/>
        <v>2.5355250979051205E-3</v>
      </c>
      <c r="AI542">
        <f t="shared" si="1310"/>
        <v>2.4004800015474106E-3</v>
      </c>
      <c r="AJ542">
        <f t="shared" si="1310"/>
        <v>2.2726275683841337E-3</v>
      </c>
      <c r="AK542">
        <f t="shared" si="1310"/>
        <v>2.1515847085791986E-3</v>
      </c>
      <c r="AL542">
        <f t="shared" si="1310"/>
        <v>2.0369887361189306E-3</v>
      </c>
      <c r="AM542">
        <f t="shared" si="1310"/>
        <v>1.9284962820801091E-3</v>
      </c>
      <c r="AN542">
        <f t="shared" si="1310"/>
        <v>1.8257822657786467E-3</v>
      </c>
      <c r="AO542">
        <f t="shared" ref="AO542:BH542" si="1314">AN542</f>
        <v>1.8257822657786467E-3</v>
      </c>
      <c r="AP542">
        <f t="shared" si="1314"/>
        <v>1.8257822657786467E-3</v>
      </c>
      <c r="AQ542">
        <f t="shared" si="1314"/>
        <v>1.8257822657786467E-3</v>
      </c>
      <c r="AR542">
        <f t="shared" si="1314"/>
        <v>1.8257822657786467E-3</v>
      </c>
      <c r="AS542">
        <f t="shared" si="1314"/>
        <v>1.8257822657786467E-3</v>
      </c>
      <c r="AT542">
        <f t="shared" si="1314"/>
        <v>1.8257822657786467E-3</v>
      </c>
      <c r="AU542">
        <f t="shared" si="1314"/>
        <v>1.8257822657786467E-3</v>
      </c>
      <c r="AV542">
        <f t="shared" si="1314"/>
        <v>1.8257822657786467E-3</v>
      </c>
      <c r="AW542">
        <f t="shared" si="1314"/>
        <v>1.8257822657786467E-3</v>
      </c>
      <c r="AX542">
        <f t="shared" si="1314"/>
        <v>1.8257822657786467E-3</v>
      </c>
      <c r="AY542">
        <f t="shared" si="1314"/>
        <v>1.8257822657786467E-3</v>
      </c>
      <c r="AZ542">
        <f t="shared" si="1314"/>
        <v>1.8257822657786467E-3</v>
      </c>
      <c r="BA542">
        <f t="shared" si="1314"/>
        <v>1.8257822657786467E-3</v>
      </c>
      <c r="BB542">
        <f t="shared" si="1314"/>
        <v>1.8257822657786467E-3</v>
      </c>
      <c r="BC542">
        <f t="shared" si="1314"/>
        <v>1.8257822657786467E-3</v>
      </c>
      <c r="BD542">
        <f t="shared" si="1314"/>
        <v>1.8257822657786467E-3</v>
      </c>
      <c r="BE542">
        <f t="shared" si="1314"/>
        <v>1.8257822657786467E-3</v>
      </c>
      <c r="BF542">
        <f t="shared" si="1314"/>
        <v>1.8257822657786467E-3</v>
      </c>
      <c r="BG542">
        <f t="shared" si="1314"/>
        <v>1.8257822657786467E-3</v>
      </c>
      <c r="BH542">
        <f t="shared" si="1314"/>
        <v>1.8257822657786467E-3</v>
      </c>
      <c r="BK542">
        <f t="shared" si="1312"/>
        <v>4.3269083936360014E-3</v>
      </c>
      <c r="BL542">
        <f t="shared" si="1173"/>
        <v>4.1495051494969248E-3</v>
      </c>
      <c r="BM542">
        <f t="shared" si="1174"/>
        <v>1.8257822657786467E-3</v>
      </c>
      <c r="BN542">
        <f t="shared" si="1245"/>
        <v>4.1000000000000002E-2</v>
      </c>
      <c r="BO542">
        <f t="shared" si="1246"/>
        <v>0.56000000000000005</v>
      </c>
      <c r="BP542" t="str">
        <f t="shared" si="1169"/>
        <v>-LT-Total</v>
      </c>
    </row>
    <row r="543" spans="1:68" hidden="1" x14ac:dyDescent="0.25">
      <c r="A543" t="str">
        <f t="shared" si="1167"/>
        <v>passenger-LV-BEV</v>
      </c>
      <c r="B543" s="1">
        <v>509</v>
      </c>
      <c r="C543" t="s">
        <v>15</v>
      </c>
      <c r="D543" t="s">
        <v>27</v>
      </c>
      <c r="E543" t="s">
        <v>28</v>
      </c>
      <c r="F543" t="s">
        <v>29</v>
      </c>
      <c r="G543">
        <v>8.3950992373488902E-3</v>
      </c>
      <c r="H543">
        <f>IF(G543=0,0.0000001,$G543)*((INDEX($N$7:$N$29,MATCH($A543,$H$7:$H$29,0))/($G543+0.00001))^((H$33-$G$33)/($Y$33-$G$33)))</f>
        <v>9.4442568428767353E-3</v>
      </c>
      <c r="I543">
        <f>IF(H543=0,0.0000001,$G543)*((INDEX($N$7:$N$29,MATCH($A543,$H$7:$H$29,0))/($G543+0.00001))^((I$33-$G$33)/($Y$33-$G$33)))</f>
        <v>1.0624530430493263E-2</v>
      </c>
      <c r="J543">
        <f>IF(I543=0,0.0000001,$G543)*((INDEX($N$7:$N$29,MATCH($A543,$H$7:$H$29,0))/($G543+0.00001))^((J$33-$G$33)/($Y$33-$G$33)))</f>
        <v>1.1952305908920378E-2</v>
      </c>
      <c r="K543">
        <f>IF(J543=0,0.0000001,$G543)*((INDEX($N$7:$N$29,MATCH($A543,$H$7:$H$29,0))/($G543+0.00001))^((K$33-$G$33)/($Y$33-$G$33)))</f>
        <v>1.3446016976938584E-2</v>
      </c>
      <c r="L543">
        <f t="shared" ref="L543:Y543" si="1315">IF(K543=0,0.0000001,K543)*((INDEX($N$7:$N$29,MATCH($A543,$H$7:$H$28,0))/IF(K543=0,0.0000001,K543))^((L$33-$K$33)/($Y$33-$K$33)))</f>
        <v>1.5127687339326432E-2</v>
      </c>
      <c r="M543">
        <f t="shared" si="1315"/>
        <v>1.8828643815769371E-2</v>
      </c>
      <c r="N543">
        <f t="shared" si="1315"/>
        <v>2.4947192763242459E-2</v>
      </c>
      <c r="O543">
        <f t="shared" si="1315"/>
        <v>3.3499899113090779E-2</v>
      </c>
      <c r="P543">
        <f t="shared" si="1315"/>
        <v>4.3586168383966957E-2</v>
      </c>
      <c r="Q543">
        <f t="shared" si="1315"/>
        <v>5.339824506745177E-2</v>
      </c>
      <c r="R543">
        <f t="shared" si="1315"/>
        <v>6.1138180826073196E-2</v>
      </c>
      <c r="S543">
        <f t="shared" si="1315"/>
        <v>6.6054778765570532E-2</v>
      </c>
      <c r="T543">
        <f t="shared" si="1315"/>
        <v>6.8564648691047225E-2</v>
      </c>
      <c r="U543">
        <f t="shared" si="1315"/>
        <v>6.9586860683536853E-2</v>
      </c>
      <c r="V543">
        <f t="shared" si="1315"/>
        <v>6.9911264153594346E-2</v>
      </c>
      <c r="W543">
        <f t="shared" si="1315"/>
        <v>6.998731655817958E-2</v>
      </c>
      <c r="X543">
        <f t="shared" si="1315"/>
        <v>6.9999093963647327E-2</v>
      </c>
      <c r="Y543">
        <f t="shared" si="1315"/>
        <v>7.0000000000000007E-2</v>
      </c>
      <c r="Z543">
        <f t="shared" ref="Z543:AN543" si="1316">IF(Y543=0,0.0000001,$Y543)*((INDEX($O$7:$O$29,MATCH($A543,$H$7:$H$28,0))/IF(Y543=0,0.0000001,$Y543))^((Z$33-$Y$33)/($AN$33-$Y$33)))</f>
        <v>7.8625273670461043E-2</v>
      </c>
      <c r="AA543">
        <f t="shared" si="1316"/>
        <v>8.83133379964985E-2</v>
      </c>
      <c r="AB543">
        <f t="shared" si="1316"/>
        <v>9.9195148124666011E-2</v>
      </c>
      <c r="AC543">
        <f t="shared" si="1316"/>
        <v>0.11141779525833981</v>
      </c>
      <c r="AD543">
        <f t="shared" si="1316"/>
        <v>0.12514649491351948</v>
      </c>
      <c r="AE543">
        <f t="shared" si="1316"/>
        <v>0.14056682016392044</v>
      </c>
      <c r="AF543">
        <f t="shared" si="1316"/>
        <v>0.15788721006249609</v>
      </c>
      <c r="AG543">
        <f t="shared" si="1316"/>
        <v>0.17734178714613322</v>
      </c>
      <c r="AH543">
        <f t="shared" si="1316"/>
        <v>0.19919352210819105</v>
      </c>
      <c r="AI543">
        <f t="shared" si="1316"/>
        <v>0.22373778841627934</v>
      </c>
      <c r="AJ543">
        <f t="shared" si="1316"/>
        <v>0.25130635492362391</v>
      </c>
      <c r="AK543">
        <f t="shared" si="1316"/>
        <v>0.28227187044279928</v>
      </c>
      <c r="AL543">
        <f t="shared" si="1316"/>
        <v>0.31705290090054306</v>
      </c>
      <c r="AM543">
        <f t="shared" si="1316"/>
        <v>0.35611958716169662</v>
      </c>
      <c r="AN543">
        <f t="shared" si="1316"/>
        <v>0.4</v>
      </c>
      <c r="AO543">
        <f t="shared" ref="AO543:BH543" si="1317">IF(AN543=0,0.0000001,$G543)*((INDEX($N$7:$N$29,MATCH($A543,$H$7:$H$29,0))/($G543+0.00001))^((AO$33-$G$33)/($Y$33-$G$33)))</f>
        <v>0.46010008435776251</v>
      </c>
      <c r="AP543">
        <f t="shared" si="1317"/>
        <v>0.51760000057797739</v>
      </c>
      <c r="AQ543">
        <f t="shared" si="1317"/>
        <v>0.58228583237990061</v>
      </c>
      <c r="AR543">
        <f t="shared" si="1317"/>
        <v>0.65505562251110117</v>
      </c>
      <c r="AS543">
        <f t="shared" si="1317"/>
        <v>0.73691964448046343</v>
      </c>
      <c r="AT543">
        <f t="shared" si="1317"/>
        <v>0.82901442833125016</v>
      </c>
      <c r="AU543">
        <f t="shared" si="1317"/>
        <v>0.93261853925188731</v>
      </c>
      <c r="AV543">
        <f t="shared" si="1317"/>
        <v>1.0491703280811735</v>
      </c>
      <c r="AW543">
        <f t="shared" si="1317"/>
        <v>1.1802879001407645</v>
      </c>
      <c r="AX543">
        <f t="shared" si="1317"/>
        <v>1.327791579625109</v>
      </c>
      <c r="AY543">
        <f t="shared" si="1317"/>
        <v>1.4937291814252085</v>
      </c>
      <c r="AZ543">
        <f t="shared" si="1317"/>
        <v>1.680404441238579</v>
      </c>
      <c r="BA543">
        <f t="shared" si="1317"/>
        <v>1.8904089986647485</v>
      </c>
      <c r="BB543">
        <f t="shared" si="1317"/>
        <v>2.1266583773122041</v>
      </c>
      <c r="BC543">
        <f t="shared" si="1317"/>
        <v>2.3924324614338337</v>
      </c>
      <c r="BD543">
        <f t="shared" si="1317"/>
        <v>2.6914210310338387</v>
      </c>
      <c r="BE543">
        <f t="shared" si="1317"/>
        <v>3.0277749876165418</v>
      </c>
      <c r="BF543">
        <f t="shared" si="1317"/>
        <v>3.4061639817516518</v>
      </c>
      <c r="BG543">
        <f t="shared" si="1317"/>
        <v>3.8318412425076884</v>
      </c>
      <c r="BH543">
        <f t="shared" si="1317"/>
        <v>4.3107165087900396</v>
      </c>
      <c r="BK543">
        <f t="shared" si="1312"/>
        <v>1.3446016976938584E-2</v>
      </c>
      <c r="BL543">
        <f t="shared" si="1173"/>
        <v>1.2491349771575944E-2</v>
      </c>
      <c r="BM543">
        <f t="shared" si="1174"/>
        <v>4.3719724200515803E-3</v>
      </c>
      <c r="BN543">
        <f t="shared" si="1245"/>
        <v>7.1000000000000008E-2</v>
      </c>
      <c r="BO543">
        <f t="shared" si="1246"/>
        <v>0.65</v>
      </c>
      <c r="BP543" t="str">
        <f t="shared" si="1169"/>
        <v>-LV-Total</v>
      </c>
    </row>
    <row r="544" spans="1:68" hidden="1" x14ac:dyDescent="0.25">
      <c r="A544" t="str">
        <f t="shared" si="1167"/>
        <v>passenger-LV-CNG</v>
      </c>
      <c r="B544" s="1">
        <v>510</v>
      </c>
      <c r="C544" t="s">
        <v>15</v>
      </c>
      <c r="D544" t="s">
        <v>27</v>
      </c>
      <c r="E544" t="s">
        <v>28</v>
      </c>
      <c r="F544" t="s">
        <v>45</v>
      </c>
      <c r="G544">
        <v>3.0414465008840159E-2</v>
      </c>
      <c r="H544">
        <v>4.4993985819801463E-2</v>
      </c>
      <c r="I544">
        <v>5.923303635541078E-2</v>
      </c>
      <c r="J544">
        <v>7.3143405286152124E-2</v>
      </c>
      <c r="K544">
        <v>7.8849366338773916E-2</v>
      </c>
      <c r="L544">
        <v>8.4557681066402796E-2</v>
      </c>
      <c r="M544">
        <f t="shared" ref="M544:Y545" si="1318">($K544*(($BL544/($K544))^((M$33-$K$33)/($BL$33-$K$33))))</f>
        <v>7.8024145991649321E-2</v>
      </c>
      <c r="N544">
        <f t="shared" si="1318"/>
        <v>7.7614780206022235E-2</v>
      </c>
      <c r="O544">
        <f t="shared" si="1318"/>
        <v>7.7207562221493303E-2</v>
      </c>
      <c r="P544">
        <f t="shared" si="1318"/>
        <v>7.6802480769290846E-2</v>
      </c>
      <c r="Q544">
        <f t="shared" si="1318"/>
        <v>7.6399524639766611E-2</v>
      </c>
      <c r="R544">
        <f t="shared" si="1318"/>
        <v>7.5998682682085456E-2</v>
      </c>
      <c r="S544">
        <f t="shared" si="1318"/>
        <v>7.5599943803916825E-2</v>
      </c>
      <c r="T544">
        <f t="shared" si="1318"/>
        <v>7.5203296971127848E-2</v>
      </c>
      <c r="U544">
        <f t="shared" si="1318"/>
        <v>7.4808731207477872E-2</v>
      </c>
      <c r="V544">
        <f t="shared" si="1318"/>
        <v>7.4416235594314845E-2</v>
      </c>
      <c r="W544">
        <f t="shared" si="1318"/>
        <v>7.4025799270273085E-2</v>
      </c>
      <c r="X544">
        <f t="shared" si="1318"/>
        <v>7.3637411430972785E-2</v>
      </c>
      <c r="Y544">
        <f t="shared" si="1318"/>
        <v>7.3251061328720973E-2</v>
      </c>
      <c r="Z544">
        <f t="shared" ref="Z544:AN545" si="1319">($Y544*(($BM544/($Y544))^((Z$33-$Y$33)/($BM$33-$Y$33))))</f>
        <v>6.8299646801909877E-2</v>
      </c>
      <c r="AA544">
        <f t="shared" si="1319"/>
        <v>6.3682923750848122E-2</v>
      </c>
      <c r="AB544">
        <f t="shared" si="1319"/>
        <v>5.937826866394471E-2</v>
      </c>
      <c r="AC544">
        <f t="shared" si="1319"/>
        <v>5.5364587268665437E-2</v>
      </c>
      <c r="AD544">
        <f t="shared" si="1319"/>
        <v>5.1622211162430293E-2</v>
      </c>
      <c r="AE544">
        <f t="shared" si="1319"/>
        <v>4.8132801430757939E-2</v>
      </c>
      <c r="AF544">
        <f t="shared" si="1319"/>
        <v>4.4879258780353724E-2</v>
      </c>
      <c r="AG544">
        <f t="shared" si="1319"/>
        <v>4.18456397467626E-2</v>
      </c>
      <c r="AH544">
        <f t="shared" si="1319"/>
        <v>3.9017078565976207E-2</v>
      </c>
      <c r="AI544">
        <f t="shared" si="1319"/>
        <v>3.6379714327138109E-2</v>
      </c>
      <c r="AJ544">
        <f t="shared" si="1319"/>
        <v>3.3920623049371164E-2</v>
      </c>
      <c r="AK544">
        <f t="shared" si="1319"/>
        <v>3.162775434987989E-2</v>
      </c>
      <c r="AL544">
        <f t="shared" si="1319"/>
        <v>2.9489872392980433E-2</v>
      </c>
      <c r="AM544">
        <f t="shared" si="1319"/>
        <v>2.7496500830688032E-2</v>
      </c>
      <c r="AN544">
        <f t="shared" si="1319"/>
        <v>2.563787146505234E-2</v>
      </c>
      <c r="AO544">
        <f t="shared" ref="AO544:BH544" si="1320">AN544</f>
        <v>2.563787146505234E-2</v>
      </c>
      <c r="AP544">
        <f t="shared" si="1320"/>
        <v>2.563787146505234E-2</v>
      </c>
      <c r="AQ544">
        <f t="shared" si="1320"/>
        <v>2.563787146505234E-2</v>
      </c>
      <c r="AR544">
        <f t="shared" si="1320"/>
        <v>2.563787146505234E-2</v>
      </c>
      <c r="AS544">
        <f t="shared" si="1320"/>
        <v>2.563787146505234E-2</v>
      </c>
      <c r="AT544">
        <f t="shared" si="1320"/>
        <v>2.563787146505234E-2</v>
      </c>
      <c r="AU544">
        <f t="shared" si="1320"/>
        <v>2.563787146505234E-2</v>
      </c>
      <c r="AV544">
        <f t="shared" si="1320"/>
        <v>2.563787146505234E-2</v>
      </c>
      <c r="AW544">
        <f t="shared" si="1320"/>
        <v>2.563787146505234E-2</v>
      </c>
      <c r="AX544">
        <f t="shared" si="1320"/>
        <v>2.563787146505234E-2</v>
      </c>
      <c r="AY544">
        <f t="shared" si="1320"/>
        <v>2.563787146505234E-2</v>
      </c>
      <c r="AZ544">
        <f t="shared" si="1320"/>
        <v>2.563787146505234E-2</v>
      </c>
      <c r="BA544">
        <f t="shared" si="1320"/>
        <v>2.563787146505234E-2</v>
      </c>
      <c r="BB544">
        <f t="shared" si="1320"/>
        <v>2.563787146505234E-2</v>
      </c>
      <c r="BC544">
        <f t="shared" si="1320"/>
        <v>2.563787146505234E-2</v>
      </c>
      <c r="BD544">
        <f t="shared" si="1320"/>
        <v>2.563787146505234E-2</v>
      </c>
      <c r="BE544">
        <f t="shared" si="1320"/>
        <v>2.563787146505234E-2</v>
      </c>
      <c r="BF544">
        <f t="shared" si="1320"/>
        <v>2.563787146505234E-2</v>
      </c>
      <c r="BG544">
        <f t="shared" si="1320"/>
        <v>2.563787146505234E-2</v>
      </c>
      <c r="BH544">
        <f t="shared" si="1320"/>
        <v>2.563787146505234E-2</v>
      </c>
      <c r="BK544">
        <f t="shared" si="1312"/>
        <v>7.8849366338773916E-2</v>
      </c>
      <c r="BL544">
        <f t="shared" si="1173"/>
        <v>7.3251061328720973E-2</v>
      </c>
      <c r="BM544">
        <f t="shared" si="1174"/>
        <v>2.563787146505234E-2</v>
      </c>
      <c r="BN544">
        <f t="shared" si="1245"/>
        <v>7.1000000000000008E-2</v>
      </c>
      <c r="BO544">
        <f t="shared" si="1246"/>
        <v>0.65</v>
      </c>
      <c r="BP544" t="str">
        <f t="shared" si="1169"/>
        <v>-LV-Total</v>
      </c>
    </row>
    <row r="545" spans="1:68" hidden="1" x14ac:dyDescent="0.25">
      <c r="A545" t="str">
        <f t="shared" si="1167"/>
        <v>passenger-LV-D</v>
      </c>
      <c r="B545" s="1">
        <v>511</v>
      </c>
      <c r="C545" t="s">
        <v>15</v>
      </c>
      <c r="D545" t="s">
        <v>27</v>
      </c>
      <c r="E545" t="s">
        <v>28</v>
      </c>
      <c r="F545" t="s">
        <v>46</v>
      </c>
      <c r="G545">
        <v>2.927154103444439E-2</v>
      </c>
      <c r="H545">
        <v>2.8920220863943181E-2</v>
      </c>
      <c r="I545">
        <v>2.857710494629349E-2</v>
      </c>
      <c r="J545">
        <v>2.8241909211958471E-2</v>
      </c>
      <c r="K545">
        <v>2.8245139588746391E-2</v>
      </c>
      <c r="L545">
        <v>2.824837129804552E-2</v>
      </c>
      <c r="M545">
        <f t="shared" si="1318"/>
        <v>2.7949532090826068E-2</v>
      </c>
      <c r="N545">
        <f t="shared" si="1318"/>
        <v>2.7802890534973666E-2</v>
      </c>
      <c r="O545">
        <f t="shared" si="1318"/>
        <v>2.7657018356792171E-2</v>
      </c>
      <c r="P545">
        <f t="shared" si="1318"/>
        <v>2.7511911519622269E-2</v>
      </c>
      <c r="Q545">
        <f t="shared" si="1318"/>
        <v>2.7367566007983624E-2</v>
      </c>
      <c r="R545">
        <f t="shared" si="1318"/>
        <v>2.7223977827463736E-2</v>
      </c>
      <c r="S545">
        <f t="shared" si="1318"/>
        <v>2.7081143004607403E-2</v>
      </c>
      <c r="T545">
        <f t="shared" si="1318"/>
        <v>2.6939057586806779E-2</v>
      </c>
      <c r="U545">
        <f t="shared" si="1318"/>
        <v>2.6797717642191989E-2</v>
      </c>
      <c r="V545">
        <f t="shared" si="1318"/>
        <v>2.665711925952231E-2</v>
      </c>
      <c r="W545">
        <f t="shared" si="1318"/>
        <v>2.651725854807797E-2</v>
      </c>
      <c r="X545">
        <f t="shared" si="1318"/>
        <v>2.6378131637552451E-2</v>
      </c>
      <c r="Y545">
        <f t="shared" si="1318"/>
        <v>2.6239734677945398E-2</v>
      </c>
      <c r="Z545">
        <f t="shared" si="1319"/>
        <v>2.4466056575439789E-2</v>
      </c>
      <c r="AA545">
        <f t="shared" si="1319"/>
        <v>2.2812270463075077E-2</v>
      </c>
      <c r="AB545">
        <f t="shared" si="1319"/>
        <v>2.127027222698773E-2</v>
      </c>
      <c r="AC545">
        <f t="shared" si="1319"/>
        <v>1.9832505551890565E-2</v>
      </c>
      <c r="AD545">
        <f t="shared" si="1319"/>
        <v>1.8491924892560376E-2</v>
      </c>
      <c r="AE545">
        <f t="shared" si="1319"/>
        <v>1.7241960948272475E-2</v>
      </c>
      <c r="AF545">
        <f t="shared" si="1319"/>
        <v>1.6076488470995035E-2</v>
      </c>
      <c r="AG545">
        <f t="shared" si="1319"/>
        <v>1.4989796249592572E-2</v>
      </c>
      <c r="AH545">
        <f t="shared" si="1319"/>
        <v>1.3976559122950831E-2</v>
      </c>
      <c r="AI545">
        <f t="shared" si="1319"/>
        <v>1.3031811884877996E-2</v>
      </c>
      <c r="AJ545">
        <f t="shared" si="1319"/>
        <v>1.2150924952907299E-2</v>
      </c>
      <c r="AK545">
        <f t="shared" si="1319"/>
        <v>1.1329581681769917E-2</v>
      </c>
      <c r="AL545">
        <f t="shared" si="1319"/>
        <v>1.0563757210366481E-2</v>
      </c>
      <c r="AM545">
        <f t="shared" si="1319"/>
        <v>9.8496987385801402E-3</v>
      </c>
      <c r="AN545">
        <f t="shared" si="1319"/>
        <v>9.1839071372808896E-3</v>
      </c>
      <c r="AO545">
        <f t="shared" ref="AO545:BH545" si="1321">AN545</f>
        <v>9.1839071372808896E-3</v>
      </c>
      <c r="AP545">
        <f t="shared" si="1321"/>
        <v>9.1839071372808896E-3</v>
      </c>
      <c r="AQ545">
        <f t="shared" si="1321"/>
        <v>9.1839071372808896E-3</v>
      </c>
      <c r="AR545">
        <f t="shared" si="1321"/>
        <v>9.1839071372808896E-3</v>
      </c>
      <c r="AS545">
        <f t="shared" si="1321"/>
        <v>9.1839071372808896E-3</v>
      </c>
      <c r="AT545">
        <f t="shared" si="1321"/>
        <v>9.1839071372808896E-3</v>
      </c>
      <c r="AU545">
        <f t="shared" si="1321"/>
        <v>9.1839071372808896E-3</v>
      </c>
      <c r="AV545">
        <f t="shared" si="1321"/>
        <v>9.1839071372808896E-3</v>
      </c>
      <c r="AW545">
        <f t="shared" si="1321"/>
        <v>9.1839071372808896E-3</v>
      </c>
      <c r="AX545">
        <f t="shared" si="1321"/>
        <v>9.1839071372808896E-3</v>
      </c>
      <c r="AY545">
        <f t="shared" si="1321"/>
        <v>9.1839071372808896E-3</v>
      </c>
      <c r="AZ545">
        <f t="shared" si="1321"/>
        <v>9.1839071372808896E-3</v>
      </c>
      <c r="BA545">
        <f t="shared" si="1321"/>
        <v>9.1839071372808896E-3</v>
      </c>
      <c r="BB545">
        <f t="shared" si="1321"/>
        <v>9.1839071372808896E-3</v>
      </c>
      <c r="BC545">
        <f t="shared" si="1321"/>
        <v>9.1839071372808896E-3</v>
      </c>
      <c r="BD545">
        <f t="shared" si="1321"/>
        <v>9.1839071372808896E-3</v>
      </c>
      <c r="BE545">
        <f t="shared" si="1321"/>
        <v>9.1839071372808896E-3</v>
      </c>
      <c r="BF545">
        <f t="shared" si="1321"/>
        <v>9.1839071372808896E-3</v>
      </c>
      <c r="BG545">
        <f t="shared" si="1321"/>
        <v>9.1839071372808896E-3</v>
      </c>
      <c r="BH545">
        <f t="shared" si="1321"/>
        <v>9.1839071372808896E-3</v>
      </c>
      <c r="BK545">
        <f t="shared" si="1312"/>
        <v>2.8245139588746391E-2</v>
      </c>
      <c r="BL545">
        <f t="shared" si="1173"/>
        <v>2.6239734677945398E-2</v>
      </c>
      <c r="BM545">
        <f t="shared" si="1174"/>
        <v>9.1839071372808896E-3</v>
      </c>
      <c r="BN545">
        <f t="shared" si="1245"/>
        <v>7.1000000000000008E-2</v>
      </c>
      <c r="BO545">
        <f t="shared" si="1246"/>
        <v>0.65</v>
      </c>
      <c r="BP545" t="str">
        <f t="shared" si="1169"/>
        <v>-LV-Total</v>
      </c>
    </row>
    <row r="546" spans="1:68" hidden="1" x14ac:dyDescent="0.25">
      <c r="A546" t="str">
        <f t="shared" ref="A546:A609" si="1322">D546&amp;"-"&amp;E546&amp;"-"&amp;F546</f>
        <v>passenger-LV-FCEV</v>
      </c>
      <c r="B546" s="1">
        <v>512</v>
      </c>
      <c r="C546" t="s">
        <v>15</v>
      </c>
      <c r="D546" t="s">
        <v>27</v>
      </c>
      <c r="E546" t="s">
        <v>28</v>
      </c>
      <c r="F546" t="s">
        <v>30</v>
      </c>
      <c r="G546">
        <v>0</v>
      </c>
      <c r="H546">
        <f>IF(G546=0,0.0000001,$G546)*((INDEX($N$7:$N$29,MATCH($A546,$H$7:$H$29,0))/($G546+0.00001))^((H$33-$G$33)/($Y$33-$G$33)))</f>
        <v>1.2915496650148837E-7</v>
      </c>
      <c r="I546">
        <f>IF(H546=0,0.0000001,$G546)*((INDEX($N$7:$N$29,MATCH($A546,$H$7:$H$29,0))/($G546+0.00001))^((I$33-$G$33)/($Y$33-$G$33)))</f>
        <v>0</v>
      </c>
      <c r="J546">
        <f>IF(I546=0,0.0000001,$G546)*((INDEX($N$7:$N$29,MATCH($A546,$H$7:$H$29,0))/($G546+0.00001))^((J$33-$G$33)/($Y$33-$G$33)))</f>
        <v>2.1544346900318838E-7</v>
      </c>
      <c r="K546">
        <f>IF(J546=0,0.0000001,$G546)*((INDEX($N$7:$N$29,MATCH($A546,$H$7:$H$29,0))/($G546+0.00001))^((K$33-$G$33)/($Y$33-$G$33)))</f>
        <v>0</v>
      </c>
      <c r="L546">
        <f t="shared" ref="L546:Y546" si="1323">IF(K546=0,0.0000001,K546)*((INDEX($N$7:$N$29,MATCH($A546,$H$7:$H$28,0))/IF(K546=0,0.0000001,K546))^((L$33-$K$33)/($Y$33-$K$33)))</f>
        <v>1.93069772888325E-7</v>
      </c>
      <c r="M546">
        <f t="shared" si="1323"/>
        <v>6.5512855685955084E-7</v>
      </c>
      <c r="N546">
        <f t="shared" si="1323"/>
        <v>3.1516811486658755E-6</v>
      </c>
      <c r="O546">
        <f t="shared" si="1323"/>
        <v>1.6339715159504212E-5</v>
      </c>
      <c r="P546">
        <f t="shared" si="1323"/>
        <v>7.1018492993558591E-5</v>
      </c>
      <c r="Q546">
        <f t="shared" si="1323"/>
        <v>2.2061794245877724E-4</v>
      </c>
      <c r="R546">
        <f t="shared" si="1323"/>
        <v>4.6969984294097572E-4</v>
      </c>
      <c r="S546">
        <f t="shared" si="1323"/>
        <v>7.2335519763494136E-4</v>
      </c>
      <c r="T546">
        <f t="shared" si="1323"/>
        <v>8.9077584299261604E-4</v>
      </c>
      <c r="U546">
        <f t="shared" si="1323"/>
        <v>9.6749364962123467E-4</v>
      </c>
      <c r="V546">
        <f t="shared" si="1323"/>
        <v>9.9294363861607998E-4</v>
      </c>
      <c r="W546">
        <f t="shared" si="1323"/>
        <v>9.9898888648544725E-4</v>
      </c>
      <c r="X546">
        <f t="shared" si="1323"/>
        <v>9.9992774367956699E-4</v>
      </c>
      <c r="Y546">
        <f t="shared" si="1323"/>
        <v>1E-3</v>
      </c>
      <c r="Z546">
        <f t="shared" ref="Z546:AN546" si="1324">IF(Y546=0,0.0000001,$Y546)*((INDEX($O$7:$O$29,MATCH($A546,$H$7:$H$28,0))/IF(Y546=0,0.0000001,$Y546))^((Z$33-$Y$33)/($AN$33-$Y$33)))</f>
        <v>1.2210553000675682E-3</v>
      </c>
      <c r="AA546">
        <f t="shared" si="1324"/>
        <v>1.490976045823099E-3</v>
      </c>
      <c r="AB546">
        <f t="shared" si="1324"/>
        <v>1.8205642030260803E-3</v>
      </c>
      <c r="AC546">
        <f t="shared" si="1324"/>
        <v>2.2230095692182834E-3</v>
      </c>
      <c r="AD546">
        <f t="shared" si="1324"/>
        <v>2.7144176165949064E-3</v>
      </c>
      <c r="AE546">
        <f t="shared" si="1324"/>
        <v>3.3144540173399867E-3</v>
      </c>
      <c r="AF546">
        <f t="shared" si="1324"/>
        <v>4.0471316447032342E-3</v>
      </c>
      <c r="AG546">
        <f t="shared" si="1324"/>
        <v>4.9417715448360584E-3</v>
      </c>
      <c r="AH546">
        <f t="shared" si="1324"/>
        <v>6.034176336545162E-3</v>
      </c>
      <c r="AI546">
        <f t="shared" si="1324"/>
        <v>7.3680629972807717E-3</v>
      </c>
      <c r="AJ546">
        <f t="shared" si="1324"/>
        <v>8.9968123740614171E-3</v>
      </c>
      <c r="AK546">
        <f t="shared" si="1324"/>
        <v>1.0985605433061178E-2</v>
      </c>
      <c r="AL546">
        <f t="shared" si="1324"/>
        <v>1.3414031738490423E-2</v>
      </c>
      <c r="AM546">
        <f t="shared" si="1324"/>
        <v>1.6379274549558304E-2</v>
      </c>
      <c r="AN546">
        <f t="shared" si="1324"/>
        <v>0.02</v>
      </c>
      <c r="AO546">
        <f t="shared" ref="AO546:BH546" si="1325">IF(AN546=0,0.0000001,$G546)*((INDEX($N$7:$N$29,MATCH($A546,$H$7:$H$29,0))/($G546+0.00001))^((AO$33-$G$33)/($Y$33-$G$33)))</f>
        <v>0</v>
      </c>
      <c r="AP546">
        <f t="shared" si="1325"/>
        <v>7.7426368268112785E-4</v>
      </c>
      <c r="AQ546">
        <f t="shared" si="1325"/>
        <v>0</v>
      </c>
      <c r="AR546">
        <f t="shared" si="1325"/>
        <v>1.2915496650148846E-3</v>
      </c>
      <c r="AS546">
        <f t="shared" si="1325"/>
        <v>0</v>
      </c>
      <c r="AT546">
        <f t="shared" si="1325"/>
        <v>2.1544346900318834E-3</v>
      </c>
      <c r="AU546">
        <f t="shared" si="1325"/>
        <v>0</v>
      </c>
      <c r="AV546">
        <f t="shared" si="1325"/>
        <v>3.5938136638046319E-3</v>
      </c>
      <c r="AW546">
        <f t="shared" si="1325"/>
        <v>0</v>
      </c>
      <c r="AX546">
        <f t="shared" si="1325"/>
        <v>5.9948425031894148E-3</v>
      </c>
      <c r="AY546">
        <f t="shared" si="1325"/>
        <v>0</v>
      </c>
      <c r="AZ546">
        <f t="shared" si="1325"/>
        <v>1.0000000000000019E-2</v>
      </c>
      <c r="BA546">
        <f t="shared" si="1325"/>
        <v>0</v>
      </c>
      <c r="BB546">
        <f t="shared" si="1325"/>
        <v>1.668100537200061E-2</v>
      </c>
      <c r="BC546">
        <f t="shared" si="1325"/>
        <v>0</v>
      </c>
      <c r="BD546">
        <f t="shared" si="1325"/>
        <v>2.7825594022071267E-2</v>
      </c>
      <c r="BE546">
        <f t="shared" si="1325"/>
        <v>0</v>
      </c>
      <c r="BF546">
        <f t="shared" si="1325"/>
        <v>4.6415888336127885E-2</v>
      </c>
      <c r="BG546">
        <f t="shared" si="1325"/>
        <v>0</v>
      </c>
      <c r="BH546">
        <f t="shared" si="1325"/>
        <v>7.7426368268112819E-2</v>
      </c>
      <c r="BK546">
        <f>G546</f>
        <v>0</v>
      </c>
      <c r="BL546">
        <f t="shared" si="1173"/>
        <v>0</v>
      </c>
      <c r="BM546">
        <f t="shared" si="1174"/>
        <v>0</v>
      </c>
      <c r="BN546">
        <f t="shared" si="1245"/>
        <v>7.1000000000000008E-2</v>
      </c>
      <c r="BO546">
        <f t="shared" si="1246"/>
        <v>0.65</v>
      </c>
      <c r="BP546" t="str">
        <f t="shared" ref="BP546:BP609" si="1326">"-"&amp;E546&amp;"-"&amp;"Total"</f>
        <v>-LV-Total</v>
      </c>
    </row>
    <row r="547" spans="1:68" hidden="1" x14ac:dyDescent="0.25">
      <c r="A547" t="str">
        <f t="shared" si="1322"/>
        <v>passenger-LV-G</v>
      </c>
      <c r="B547" s="1">
        <v>513</v>
      </c>
      <c r="C547" t="s">
        <v>15</v>
      </c>
      <c r="D547" t="s">
        <v>27</v>
      </c>
      <c r="E547" t="s">
        <v>28</v>
      </c>
      <c r="F547" t="s">
        <v>47</v>
      </c>
      <c r="G547">
        <v>0.9016469479209116</v>
      </c>
      <c r="H547">
        <v>0.88139205641457108</v>
      </c>
      <c r="I547">
        <v>0.86161017006236429</v>
      </c>
      <c r="J547">
        <v>0.84228491121753979</v>
      </c>
      <c r="K547">
        <v>0.8338156222749773</v>
      </c>
      <c r="L547">
        <f>1-(SUM(L543:L545,L548:L549))</f>
        <v>0.86265512658362675</v>
      </c>
      <c r="M547">
        <f t="shared" ref="M547:BG547" si="1327">1-SUM(M542:M545,M548:M549)</f>
        <v>0.86234997974040417</v>
      </c>
      <c r="N547">
        <f t="shared" si="1327"/>
        <v>0.85684512153993775</v>
      </c>
      <c r="O547">
        <f t="shared" si="1327"/>
        <v>0.84890291514774963</v>
      </c>
      <c r="P547">
        <f t="shared" si="1327"/>
        <v>0.83942397169946714</v>
      </c>
      <c r="Q547">
        <f t="shared" si="1327"/>
        <v>0.83021606327066833</v>
      </c>
      <c r="R547">
        <f t="shared" si="1327"/>
        <v>0.8230771546793203</v>
      </c>
      <c r="S547">
        <f t="shared" si="1327"/>
        <v>0.81875845921396873</v>
      </c>
      <c r="T547">
        <f t="shared" si="1327"/>
        <v>0.81684338337803608</v>
      </c>
      <c r="U547">
        <f t="shared" si="1327"/>
        <v>0.81641287331370582</v>
      </c>
      <c r="V547">
        <f t="shared" si="1327"/>
        <v>0.816677095748777</v>
      </c>
      <c r="W547">
        <f t="shared" si="1327"/>
        <v>0.81718660928022602</v>
      </c>
      <c r="X547">
        <f t="shared" si="1327"/>
        <v>0.81775735381165782</v>
      </c>
      <c r="Y547">
        <f t="shared" si="1327"/>
        <v>0.81833594159949397</v>
      </c>
      <c r="Z547">
        <f t="shared" si="1327"/>
        <v>0.81719913502151154</v>
      </c>
      <c r="AA547">
        <f t="shared" si="1327"/>
        <v>0.81449652183822163</v>
      </c>
      <c r="AB547">
        <f t="shared" si="1327"/>
        <v>0.81013097960172431</v>
      </c>
      <c r="AC547">
        <f t="shared" si="1327"/>
        <v>0.80398697186843371</v>
      </c>
      <c r="AD547">
        <f t="shared" si="1327"/>
        <v>0.79592871344220029</v>
      </c>
      <c r="AE547">
        <f t="shared" si="1327"/>
        <v>0.78579808027785525</v>
      </c>
      <c r="AF547">
        <f t="shared" si="1327"/>
        <v>0.77341223455631036</v>
      </c>
      <c r="AG547">
        <f t="shared" si="1327"/>
        <v>0.75856093167561278</v>
      </c>
      <c r="AH547">
        <f t="shared" si="1327"/>
        <v>0.74100347168048453</v>
      </c>
      <c r="AI547">
        <f t="shared" si="1327"/>
        <v>0.7204652529191673</v>
      </c>
      <c r="AJ547">
        <f t="shared" si="1327"/>
        <v>0.69663388040723451</v>
      </c>
      <c r="AK547">
        <f t="shared" si="1327"/>
        <v>0.66915477542196178</v>
      </c>
      <c r="AL547">
        <f t="shared" si="1327"/>
        <v>0.63762622616769149</v>
      </c>
      <c r="AM547">
        <f t="shared" si="1327"/>
        <v>0.6015938118523082</v>
      </c>
      <c r="AN547">
        <f t="shared" si="1327"/>
        <v>0.56054412409636822</v>
      </c>
      <c r="AO547">
        <f t="shared" si="1327"/>
        <v>0.50044403973860563</v>
      </c>
      <c r="AP547">
        <f t="shared" si="1327"/>
        <v>0.44294412351839074</v>
      </c>
      <c r="AQ547">
        <f t="shared" si="1327"/>
        <v>0.37825829171646752</v>
      </c>
      <c r="AR547">
        <f t="shared" si="1327"/>
        <v>0.30548850158526697</v>
      </c>
      <c r="AS547">
        <f t="shared" si="1327"/>
        <v>0.2236244796159047</v>
      </c>
      <c r="AT547">
        <f t="shared" si="1327"/>
        <v>0.13152969576511797</v>
      </c>
      <c r="AU547">
        <f t="shared" si="1327"/>
        <v>2.7925584844480822E-2</v>
      </c>
      <c r="AV547">
        <f t="shared" si="1327"/>
        <v>-8.8626203984805141E-2</v>
      </c>
      <c r="AW547">
        <f t="shared" si="1327"/>
        <v>-0.2197437760443961</v>
      </c>
      <c r="AX547">
        <f t="shared" si="1327"/>
        <v>-0.36724745552874061</v>
      </c>
      <c r="AY547">
        <f t="shared" si="1327"/>
        <v>-0.53318505732884014</v>
      </c>
      <c r="AZ547">
        <f t="shared" si="1327"/>
        <v>-0.71986031714221066</v>
      </c>
      <c r="BA547">
        <f t="shared" si="1327"/>
        <v>-0.92986487456838018</v>
      </c>
      <c r="BB547">
        <f t="shared" si="1327"/>
        <v>-1.1661142532158357</v>
      </c>
      <c r="BC547">
        <f t="shared" si="1327"/>
        <v>-1.4318883373374653</v>
      </c>
      <c r="BD547">
        <f t="shared" si="1327"/>
        <v>-1.7308769069374703</v>
      </c>
      <c r="BE547">
        <f t="shared" si="1327"/>
        <v>-2.0672308635201735</v>
      </c>
      <c r="BF547">
        <f t="shared" si="1327"/>
        <v>-2.4456198576552834</v>
      </c>
      <c r="BG547">
        <f t="shared" si="1327"/>
        <v>-2.8712971184113201</v>
      </c>
      <c r="BH547">
        <f>BG547</f>
        <v>-2.8712971184113201</v>
      </c>
      <c r="BK547">
        <f t="shared" ref="BK547:BK552" si="1328">K547</f>
        <v>0.8338156222749773</v>
      </c>
      <c r="BL547">
        <f t="shared" ref="BL547:BL610" si="1329">(1-BN547)*BK547</f>
        <v>0.77461471309345398</v>
      </c>
      <c r="BM547">
        <f t="shared" ref="BM547:BM610" si="1330">(1-BO547)*BL547</f>
        <v>0.27111514958270888</v>
      </c>
      <c r="BN547">
        <f t="shared" ref="BN547:BN586" si="1331">INDEX($N$7:$N$30,MATCH(BP547,$H$7:$H$30,0))</f>
        <v>7.1000000000000008E-2</v>
      </c>
      <c r="BO547">
        <f t="shared" si="1246"/>
        <v>0.65</v>
      </c>
      <c r="BP547" t="str">
        <f t="shared" si="1326"/>
        <v>-LV-Total</v>
      </c>
    </row>
    <row r="548" spans="1:68" hidden="1" x14ac:dyDescent="0.25">
      <c r="A548" t="str">
        <f t="shared" si="1322"/>
        <v>passenger-LV-LPG</v>
      </c>
      <c r="B548" s="1">
        <v>514</v>
      </c>
      <c r="C548" t="s">
        <v>15</v>
      </c>
      <c r="D548" t="s">
        <v>27</v>
      </c>
      <c r="E548" t="s">
        <v>28</v>
      </c>
      <c r="F548" t="s">
        <v>48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K548">
        <f t="shared" si="1328"/>
        <v>0</v>
      </c>
      <c r="BL548">
        <f t="shared" si="1329"/>
        <v>0</v>
      </c>
      <c r="BM548">
        <f t="shared" si="1330"/>
        <v>0</v>
      </c>
      <c r="BN548">
        <f t="shared" si="1331"/>
        <v>7.1000000000000008E-2</v>
      </c>
      <c r="BO548">
        <f t="shared" si="1246"/>
        <v>0.65</v>
      </c>
      <c r="BP548" t="str">
        <f t="shared" si="1326"/>
        <v>-LV-Total</v>
      </c>
    </row>
    <row r="549" spans="1:68" hidden="1" x14ac:dyDescent="0.25">
      <c r="A549" t="str">
        <f t="shared" si="1322"/>
        <v>passenger-LV-PHEVG</v>
      </c>
      <c r="B549" s="1">
        <v>515</v>
      </c>
      <c r="C549" t="s">
        <v>15</v>
      </c>
      <c r="D549" t="s">
        <v>27</v>
      </c>
      <c r="E549" t="s">
        <v>28</v>
      </c>
      <c r="F549" t="s">
        <v>31</v>
      </c>
      <c r="G549">
        <v>3.3537672731301601E-3</v>
      </c>
      <c r="H549">
        <v>4.8924120828269212E-3</v>
      </c>
      <c r="I549">
        <v>6.3951254768880956E-3</v>
      </c>
      <c r="J549">
        <v>7.8631515686757476E-3</v>
      </c>
      <c r="K549">
        <v>8.6369830401966767E-3</v>
      </c>
      <c r="L549">
        <v>9.4111337125984736E-3</v>
      </c>
      <c r="M549">
        <f t="shared" ref="M549:Y549" si="1332">($K549*(($BL549/($K549))^((M$33-$K$33)/($BL$33-$K$33))))</f>
        <v>8.5465902510914651E-3</v>
      </c>
      <c r="N549">
        <f t="shared" si="1332"/>
        <v>8.5017492395288996E-3</v>
      </c>
      <c r="O549">
        <f t="shared" si="1332"/>
        <v>8.4571434932895675E-3</v>
      </c>
      <c r="P549">
        <f t="shared" si="1332"/>
        <v>8.4127717780174537E-3</v>
      </c>
      <c r="Q549">
        <f t="shared" si="1332"/>
        <v>8.3686328658327813E-3</v>
      </c>
      <c r="R549">
        <f t="shared" si="1332"/>
        <v>8.3247255352980401E-3</v>
      </c>
      <c r="S549">
        <f t="shared" si="1332"/>
        <v>8.2810485713841805E-3</v>
      </c>
      <c r="T549">
        <f t="shared" si="1332"/>
        <v>8.2376007654369858E-3</v>
      </c>
      <c r="U549">
        <f t="shared" si="1332"/>
        <v>8.1943809151436391E-3</v>
      </c>
      <c r="V549">
        <f t="shared" si="1332"/>
        <v>8.1513878244994387E-3</v>
      </c>
      <c r="W549">
        <f t="shared" si="1332"/>
        <v>8.1086203037747089E-3</v>
      </c>
      <c r="X549">
        <f t="shared" si="1332"/>
        <v>8.0660771694818743E-3</v>
      </c>
      <c r="Y549">
        <f t="shared" si="1332"/>
        <v>8.0237572443427139E-3</v>
      </c>
      <c r="Z549">
        <f t="shared" ref="Z549:AN549" si="1333">($Y549*(($BM549/($Y549))^((Z$33-$Y$33)/($BM$33-$Y$33))))</f>
        <v>7.4813903835957152E-3</v>
      </c>
      <c r="AA549">
        <f t="shared" si="1333"/>
        <v>6.9756848777076195E-3</v>
      </c>
      <c r="AB549">
        <f t="shared" si="1333"/>
        <v>6.5041625978741746E-3</v>
      </c>
      <c r="AC549">
        <f t="shared" si="1333"/>
        <v>6.0645129247133512E-3</v>
      </c>
      <c r="AD549">
        <f t="shared" si="1333"/>
        <v>5.6545814254452898E-3</v>
      </c>
      <c r="AE549">
        <f t="shared" si="1333"/>
        <v>5.2723592964396557E-3</v>
      </c>
      <c r="AF549">
        <f t="shared" si="1333"/>
        <v>4.9159735193953155E-3</v>
      </c>
      <c r="AG549">
        <f t="shared" si="1333"/>
        <v>4.5836776829142559E-3</v>
      </c>
      <c r="AH549">
        <f t="shared" si="1333"/>
        <v>4.2738434244923556E-3</v>
      </c>
      <c r="AI549">
        <f t="shared" si="1333"/>
        <v>3.9849524509898279E-3</v>
      </c>
      <c r="AJ549">
        <f t="shared" si="1333"/>
        <v>3.7155890984789729E-3</v>
      </c>
      <c r="AK549">
        <f t="shared" si="1333"/>
        <v>3.4644333950099183E-3</v>
      </c>
      <c r="AL549">
        <f t="shared" si="1333"/>
        <v>3.230254592299578E-3</v>
      </c>
      <c r="AM549">
        <f t="shared" si="1333"/>
        <v>3.0119051346468844E-3</v>
      </c>
      <c r="AN549">
        <f t="shared" si="1333"/>
        <v>2.8083150355199499E-3</v>
      </c>
      <c r="AO549">
        <f t="shared" ref="AO549:BH549" si="1334">AN549</f>
        <v>2.8083150355199499E-3</v>
      </c>
      <c r="AP549">
        <f t="shared" si="1334"/>
        <v>2.8083150355199499E-3</v>
      </c>
      <c r="AQ549">
        <f t="shared" si="1334"/>
        <v>2.8083150355199499E-3</v>
      </c>
      <c r="AR549">
        <f t="shared" si="1334"/>
        <v>2.8083150355199499E-3</v>
      </c>
      <c r="AS549">
        <f t="shared" si="1334"/>
        <v>2.8083150355199499E-3</v>
      </c>
      <c r="AT549">
        <f t="shared" si="1334"/>
        <v>2.8083150355199499E-3</v>
      </c>
      <c r="AU549">
        <f t="shared" si="1334"/>
        <v>2.8083150355199499E-3</v>
      </c>
      <c r="AV549">
        <f t="shared" si="1334"/>
        <v>2.8083150355199499E-3</v>
      </c>
      <c r="AW549">
        <f t="shared" si="1334"/>
        <v>2.8083150355199499E-3</v>
      </c>
      <c r="AX549">
        <f t="shared" si="1334"/>
        <v>2.8083150355199499E-3</v>
      </c>
      <c r="AY549">
        <f t="shared" si="1334"/>
        <v>2.8083150355199499E-3</v>
      </c>
      <c r="AZ549">
        <f t="shared" si="1334"/>
        <v>2.8083150355199499E-3</v>
      </c>
      <c r="BA549">
        <f t="shared" si="1334"/>
        <v>2.8083150355199499E-3</v>
      </c>
      <c r="BB549">
        <f t="shared" si="1334"/>
        <v>2.8083150355199499E-3</v>
      </c>
      <c r="BC549">
        <f t="shared" si="1334"/>
        <v>2.8083150355199499E-3</v>
      </c>
      <c r="BD549">
        <f t="shared" si="1334"/>
        <v>2.8083150355199499E-3</v>
      </c>
      <c r="BE549">
        <f t="shared" si="1334"/>
        <v>2.8083150355199499E-3</v>
      </c>
      <c r="BF549">
        <f t="shared" si="1334"/>
        <v>2.8083150355199499E-3</v>
      </c>
      <c r="BG549">
        <f t="shared" si="1334"/>
        <v>2.8083150355199499E-3</v>
      </c>
      <c r="BH549">
        <f t="shared" si="1334"/>
        <v>2.8083150355199499E-3</v>
      </c>
      <c r="BK549">
        <f t="shared" si="1328"/>
        <v>8.6369830401966767E-3</v>
      </c>
      <c r="BL549">
        <f t="shared" si="1329"/>
        <v>8.0237572443427139E-3</v>
      </c>
      <c r="BM549">
        <f t="shared" si="1330"/>
        <v>2.8083150355199499E-3</v>
      </c>
      <c r="BN549">
        <f t="shared" si="1331"/>
        <v>7.1000000000000008E-2</v>
      </c>
      <c r="BO549">
        <f t="shared" si="1246"/>
        <v>0.65</v>
      </c>
      <c r="BP549" t="str">
        <f t="shared" si="1326"/>
        <v>-LV-Total</v>
      </c>
    </row>
    <row r="550" spans="1:68" hidden="1" x14ac:dyDescent="0.25">
      <c r="A550" t="str">
        <f t="shared" si="1322"/>
        <v>freight-HT-BEV</v>
      </c>
      <c r="B550" s="1">
        <v>516</v>
      </c>
      <c r="C550" t="s">
        <v>26</v>
      </c>
      <c r="D550" t="s">
        <v>36</v>
      </c>
      <c r="E550" t="s">
        <v>39</v>
      </c>
      <c r="F550" t="s">
        <v>29</v>
      </c>
      <c r="G550">
        <v>1.3867981849341181E-4</v>
      </c>
      <c r="H550">
        <f>IF(G550=0,0.0000001,$G550)*((INDEX($N$7:$N$29,MATCH($A550,$H$7:$H$29,0))/($G550+0.00001))^((H$33-$G$33)/($Y$33-$G$33)))</f>
        <v>1.8208690224762387E-4</v>
      </c>
      <c r="I550">
        <f>IF(H550=0,0.0000001,$G550)*((INDEX($N$7:$N$29,MATCH($A550,$H$7:$H$29,0))/($G550+0.00001))^((I$33-$G$33)/($Y$33-$G$33)))</f>
        <v>2.3908049729464307E-4</v>
      </c>
      <c r="J550">
        <f>IF(I550=0,0.0000001,$G550)*((INDEX($N$7:$N$29,MATCH($A550,$H$7:$H$29,0))/($G550+0.00001))^((J$33-$G$33)/($Y$33-$G$33)))</f>
        <v>3.1391321111565412E-4</v>
      </c>
      <c r="K550">
        <f>IF(J550=0,0.0000001,$G550)*((INDEX($N$7:$N$29,MATCH($A550,$H$7:$H$29,0))/($G550+0.00001))^((K$33-$G$33)/($Y$33-$G$33)))</f>
        <v>4.1216872655028226E-4</v>
      </c>
      <c r="L550">
        <f t="shared" ref="L550:Y550" si="1335">IF(K550=0,0.0000001,K550)*((INDEX($N$7:$N$29,MATCH($A550,$H$7:$H$28,0))/IF(K550=0,0.0000001,K550))^((L$33-$K$33)/($Y$33-$K$33)))</f>
        <v>5.4387662096983338E-4</v>
      </c>
      <c r="M550">
        <f t="shared" si="1335"/>
        <v>9.1022231215293981E-4</v>
      </c>
      <c r="N550">
        <f t="shared" si="1335"/>
        <v>1.7647928317501666E-3</v>
      </c>
      <c r="O550">
        <f t="shared" si="1335"/>
        <v>3.531284139435409E-3</v>
      </c>
      <c r="P550">
        <f t="shared" si="1335"/>
        <v>6.5598815365699474E-3</v>
      </c>
      <c r="Q550">
        <f t="shared" si="1335"/>
        <v>1.0577474723961144E-2</v>
      </c>
      <c r="R550">
        <f t="shared" si="1335"/>
        <v>1.4544741127954905E-2</v>
      </c>
      <c r="S550">
        <f t="shared" si="1335"/>
        <v>1.744810561869474E-2</v>
      </c>
      <c r="T550">
        <f t="shared" si="1335"/>
        <v>1.9048375990158774E-2</v>
      </c>
      <c r="U550">
        <f t="shared" si="1335"/>
        <v>1.9723357248687193E-2</v>
      </c>
      <c r="V550">
        <f t="shared" si="1335"/>
        <v>1.9940394598423082E-2</v>
      </c>
      <c r="W550">
        <f t="shared" si="1335"/>
        <v>1.999147404659344E-2</v>
      </c>
      <c r="X550">
        <f t="shared" si="1335"/>
        <v>1.9999390882760051E-2</v>
      </c>
      <c r="Y550">
        <f t="shared" si="1335"/>
        <v>0.02</v>
      </c>
      <c r="Z550">
        <f t="shared" ref="Z550:AN550" si="1336">IF(Y550=0,0.0000001,$Y550)*((INDEX($O$7:$O$29,MATCH($A550,$H$7:$H$28,0))/IF(Y550=0,0.0000001,$Y550))^((Z$33-$Y$33)/($AN$33-$Y$33)))</f>
        <v>2.2875332385968089E-2</v>
      </c>
      <c r="AA550">
        <f t="shared" si="1336"/>
        <v>2.6164041588426029E-2</v>
      </c>
      <c r="AB550">
        <f t="shared" si="1336"/>
        <v>2.9925557394776897E-2</v>
      </c>
      <c r="AC550">
        <f t="shared" si="1336"/>
        <v>3.4227853612044334E-2</v>
      </c>
      <c r="AD550">
        <f t="shared" si="1336"/>
        <v>3.9148676411688635E-2</v>
      </c>
      <c r="AE550">
        <f t="shared" si="1336"/>
        <v>4.4776949269404308E-2</v>
      </c>
      <c r="AF550">
        <f t="shared" si="1336"/>
        <v>5.1214379888362728E-2</v>
      </c>
      <c r="AG550">
        <f t="shared" si="1336"/>
        <v>5.8577298144376837E-2</v>
      </c>
      <c r="AH550">
        <f t="shared" si="1336"/>
        <v>6.6998758266228586E-2</v>
      </c>
      <c r="AI550">
        <f t="shared" si="1336"/>
        <v>7.6630943239355306E-2</v>
      </c>
      <c r="AJ550">
        <f t="shared" si="1336"/>
        <v>8.7647914882525324E-2</v>
      </c>
      <c r="AK550">
        <f t="shared" si="1336"/>
        <v>0.10024875929374033</v>
      </c>
      <c r="AL550">
        <f t="shared" si="1336"/>
        <v>0.11466118450626089</v>
      </c>
      <c r="AM550">
        <f t="shared" si="1336"/>
        <v>0.13114563536747662</v>
      </c>
      <c r="AN550">
        <f t="shared" si="1336"/>
        <v>0.15</v>
      </c>
      <c r="AO550">
        <f t="shared" ref="AO550:BH550" si="1337">IF(AN550=0,0.0000001,$G550)*((INDEX($N$7:$N$29,MATCH($A550,$H$7:$H$29,0))/($G550+0.00001))^((AO$33-$G$33)/($Y$33-$G$33)))</f>
        <v>1.455587527134895</v>
      </c>
      <c r="AP550">
        <f t="shared" si="1337"/>
        <v>1.9111895778754848</v>
      </c>
      <c r="AQ550">
        <f t="shared" si="1337"/>
        <v>2.50939605794064</v>
      </c>
      <c r="AR550">
        <f t="shared" si="1337"/>
        <v>3.2948424627806712</v>
      </c>
      <c r="AS550">
        <f t="shared" si="1337"/>
        <v>4.3261352946619747</v>
      </c>
      <c r="AT550">
        <f t="shared" si="1337"/>
        <v>5.6802250180802707</v>
      </c>
      <c r="AU550">
        <f t="shared" si="1337"/>
        <v>7.4581477596960282</v>
      </c>
      <c r="AV550">
        <f t="shared" si="1337"/>
        <v>9.792564172793611</v>
      </c>
      <c r="AW550">
        <f t="shared" si="1337"/>
        <v>12.857657982655672</v>
      </c>
      <c r="AX550">
        <f t="shared" si="1337"/>
        <v>16.88213279809294</v>
      </c>
      <c r="AY550">
        <f t="shared" si="1337"/>
        <v>22.166276953151577</v>
      </c>
      <c r="AZ550">
        <f t="shared" si="1337"/>
        <v>29.104369681259751</v>
      </c>
      <c r="BA550">
        <f t="shared" si="1337"/>
        <v>38.214100470444528</v>
      </c>
      <c r="BB550">
        <f t="shared" si="1337"/>
        <v>50.175196740492453</v>
      </c>
      <c r="BC550">
        <f t="shared" si="1337"/>
        <v>65.880142066780763</v>
      </c>
      <c r="BD550">
        <f t="shared" si="1337"/>
        <v>86.500769318092111</v>
      </c>
      <c r="BE550">
        <f t="shared" si="1337"/>
        <v>113.57569759089297</v>
      </c>
      <c r="BF550">
        <f t="shared" si="1337"/>
        <v>149.12513709354985</v>
      </c>
      <c r="BG550">
        <f t="shared" si="1337"/>
        <v>195.80162820812089</v>
      </c>
      <c r="BH550">
        <f t="shared" si="1337"/>
        <v>257.08796220519639</v>
      </c>
      <c r="BK550">
        <f t="shared" si="1328"/>
        <v>4.1216872655028226E-4</v>
      </c>
      <c r="BL550">
        <f t="shared" si="1329"/>
        <v>4.035131832927263E-4</v>
      </c>
      <c r="BM550">
        <f t="shared" si="1330"/>
        <v>2.4210790997563578E-4</v>
      </c>
      <c r="BN550">
        <f t="shared" si="1331"/>
        <v>2.1000000000000001E-2</v>
      </c>
      <c r="BO550">
        <f t="shared" si="1246"/>
        <v>0.4</v>
      </c>
      <c r="BP550" t="str">
        <f t="shared" si="1326"/>
        <v>-HT-Total</v>
      </c>
    </row>
    <row r="551" spans="1:68" hidden="1" x14ac:dyDescent="0.25">
      <c r="A551" t="str">
        <f t="shared" si="1322"/>
        <v>freight-HT-CNG</v>
      </c>
      <c r="B551" s="1">
        <v>517</v>
      </c>
      <c r="C551" t="s">
        <v>26</v>
      </c>
      <c r="D551" t="s">
        <v>36</v>
      </c>
      <c r="E551" t="s">
        <v>39</v>
      </c>
      <c r="F551" t="s">
        <v>45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K551">
        <f t="shared" si="1328"/>
        <v>0</v>
      </c>
      <c r="BL551">
        <f t="shared" si="1329"/>
        <v>0</v>
      </c>
      <c r="BM551">
        <f t="shared" si="1330"/>
        <v>0</v>
      </c>
      <c r="BN551">
        <f t="shared" si="1331"/>
        <v>2.1000000000000001E-2</v>
      </c>
      <c r="BO551">
        <f t="shared" si="1246"/>
        <v>0.4</v>
      </c>
      <c r="BP551" t="str">
        <f t="shared" si="1326"/>
        <v>-HT-Total</v>
      </c>
    </row>
    <row r="552" spans="1:68" hidden="1" x14ac:dyDescent="0.25">
      <c r="A552" t="str">
        <f t="shared" si="1322"/>
        <v>freight-HT-D</v>
      </c>
      <c r="B552" s="1">
        <v>518</v>
      </c>
      <c r="C552" t="s">
        <v>26</v>
      </c>
      <c r="D552" t="s">
        <v>36</v>
      </c>
      <c r="E552" t="s">
        <v>39</v>
      </c>
      <c r="F552" t="s">
        <v>46</v>
      </c>
      <c r="G552">
        <v>0.98232654748590742</v>
      </c>
      <c r="H552">
        <v>0.98079260439531324</v>
      </c>
      <c r="I552">
        <v>0.97926027252610526</v>
      </c>
      <c r="J552">
        <v>0.97772954934102629</v>
      </c>
      <c r="K552">
        <v>0.97671201809554697</v>
      </c>
      <c r="L552">
        <v>0.97569449692242449</v>
      </c>
      <c r="M552">
        <f t="shared" ref="M552:Y552" si="1338">($K552*(($BL552/($K552))^((M$33-$K$33)/($BL$33-$K$33))))</f>
        <v>0.97375516276371632</v>
      </c>
      <c r="N552">
        <f t="shared" si="1338"/>
        <v>0.97228009358896827</v>
      </c>
      <c r="O552">
        <f t="shared" si="1338"/>
        <v>0.97080725888665587</v>
      </c>
      <c r="P552">
        <f t="shared" si="1338"/>
        <v>0.96933665527194324</v>
      </c>
      <c r="Q552">
        <f t="shared" si="1338"/>
        <v>0.96786827936512188</v>
      </c>
      <c r="R552">
        <f t="shared" si="1338"/>
        <v>0.96640212779160317</v>
      </c>
      <c r="S552">
        <f t="shared" si="1338"/>
        <v>0.96493819718191032</v>
      </c>
      <c r="T552">
        <f t="shared" si="1338"/>
        <v>0.96347648417167031</v>
      </c>
      <c r="U552">
        <f t="shared" si="1338"/>
        <v>0.96201698540160718</v>
      </c>
      <c r="V552">
        <f t="shared" si="1338"/>
        <v>0.96055969751753323</v>
      </c>
      <c r="W552">
        <f t="shared" si="1338"/>
        <v>0.95910461717034201</v>
      </c>
      <c r="X552">
        <f t="shared" si="1338"/>
        <v>0.95765174101600037</v>
      </c>
      <c r="Y552">
        <f t="shared" si="1338"/>
        <v>0.95620106571554042</v>
      </c>
      <c r="Z552">
        <f t="shared" ref="Z552:AN552" si="1339">($Y552*(($BM552/($Y552))^((Z$33-$Y$33)/($BM$33-$Y$33))))</f>
        <v>0.92418583277217081</v>
      </c>
      <c r="AA552">
        <f t="shared" si="1339"/>
        <v>0.89324252411038629</v>
      </c>
      <c r="AB552">
        <f t="shared" si="1339"/>
        <v>0.86333524988776489</v>
      </c>
      <c r="AC552">
        <f t="shared" si="1339"/>
        <v>0.83442932191466046</v>
      </c>
      <c r="AD552">
        <f t="shared" si="1339"/>
        <v>0.8064912134208313</v>
      </c>
      <c r="AE552">
        <f t="shared" si="1339"/>
        <v>0.77948852016914871</v>
      </c>
      <c r="AF552">
        <f t="shared" si="1339"/>
        <v>0.75338992287128514</v>
      </c>
      <c r="AG552">
        <f t="shared" si="1339"/>
        <v>0.72816515086178923</v>
      </c>
      <c r="AH552">
        <f t="shared" si="1339"/>
        <v>0.70378494698841343</v>
      </c>
      <c r="AI552">
        <f t="shared" si="1339"/>
        <v>0.6802210336779736</v>
      </c>
      <c r="AJ552">
        <f t="shared" si="1339"/>
        <v>0.65744608013838146</v>
      </c>
      <c r="AK552">
        <f t="shared" si="1339"/>
        <v>0.63543367065880729</v>
      </c>
      <c r="AL552">
        <f t="shared" si="1339"/>
        <v>0.61415827397120926</v>
      </c>
      <c r="AM552">
        <f t="shared" si="1339"/>
        <v>0.59359521363768786</v>
      </c>
      <c r="AN552">
        <f t="shared" si="1339"/>
        <v>0.57372063942932428</v>
      </c>
      <c r="AO552">
        <f t="shared" ref="AO552:BH552" si="1340">AN552</f>
        <v>0.57372063942932428</v>
      </c>
      <c r="AP552">
        <f t="shared" si="1340"/>
        <v>0.57372063942932428</v>
      </c>
      <c r="AQ552">
        <f t="shared" si="1340"/>
        <v>0.57372063942932428</v>
      </c>
      <c r="AR552">
        <f t="shared" si="1340"/>
        <v>0.57372063942932428</v>
      </c>
      <c r="AS552">
        <f t="shared" si="1340"/>
        <v>0.57372063942932428</v>
      </c>
      <c r="AT552">
        <f t="shared" si="1340"/>
        <v>0.57372063942932428</v>
      </c>
      <c r="AU552">
        <f t="shared" si="1340"/>
        <v>0.57372063942932428</v>
      </c>
      <c r="AV552">
        <f t="shared" si="1340"/>
        <v>0.57372063942932428</v>
      </c>
      <c r="AW552">
        <f t="shared" si="1340"/>
        <v>0.57372063942932428</v>
      </c>
      <c r="AX552">
        <f t="shared" si="1340"/>
        <v>0.57372063942932428</v>
      </c>
      <c r="AY552">
        <f t="shared" si="1340"/>
        <v>0.57372063942932428</v>
      </c>
      <c r="AZ552">
        <f t="shared" si="1340"/>
        <v>0.57372063942932428</v>
      </c>
      <c r="BA552">
        <f t="shared" si="1340"/>
        <v>0.57372063942932428</v>
      </c>
      <c r="BB552">
        <f t="shared" si="1340"/>
        <v>0.57372063942932428</v>
      </c>
      <c r="BC552">
        <f t="shared" si="1340"/>
        <v>0.57372063942932428</v>
      </c>
      <c r="BD552">
        <f t="shared" si="1340"/>
        <v>0.57372063942932428</v>
      </c>
      <c r="BE552">
        <f t="shared" si="1340"/>
        <v>0.57372063942932428</v>
      </c>
      <c r="BF552">
        <f t="shared" si="1340"/>
        <v>0.57372063942932428</v>
      </c>
      <c r="BG552">
        <f t="shared" si="1340"/>
        <v>0.57372063942932428</v>
      </c>
      <c r="BH552">
        <f t="shared" si="1340"/>
        <v>0.57372063942932428</v>
      </c>
      <c r="BK552">
        <f t="shared" si="1328"/>
        <v>0.97671201809554697</v>
      </c>
      <c r="BL552">
        <f t="shared" si="1329"/>
        <v>0.95620106571554042</v>
      </c>
      <c r="BM552">
        <f t="shared" si="1330"/>
        <v>0.57372063942932428</v>
      </c>
      <c r="BN552">
        <f t="shared" si="1331"/>
        <v>2.1000000000000001E-2</v>
      </c>
      <c r="BO552">
        <f t="shared" si="1246"/>
        <v>0.4</v>
      </c>
      <c r="BP552" t="str">
        <f t="shared" si="1326"/>
        <v>-HT-Total</v>
      </c>
    </row>
    <row r="553" spans="1:68" hidden="1" x14ac:dyDescent="0.25">
      <c r="A553" t="str">
        <f t="shared" si="1322"/>
        <v>freight-HT-FCEV</v>
      </c>
      <c r="B553" s="1">
        <v>519</v>
      </c>
      <c r="C553" t="s">
        <v>26</v>
      </c>
      <c r="D553" t="s">
        <v>36</v>
      </c>
      <c r="E553" t="s">
        <v>39</v>
      </c>
      <c r="F553" t="s">
        <v>30</v>
      </c>
      <c r="G553">
        <v>0</v>
      </c>
      <c r="H553">
        <f>IF(G553=0,0.0000001,$G553)*((INDEX($N$7:$N$29,MATCH($A553,$H$7:$H$29,0))/($G553+0.00001))^((H$33-$G$33)/($Y$33-$G$33)))</f>
        <v>1.2915496650148837E-7</v>
      </c>
      <c r="I553">
        <f>IF(H553=0,0.0000001,$G553)*((INDEX($N$7:$N$29,MATCH($A553,$H$7:$H$29,0))/($G553+0.00001))^((I$33-$G$33)/($Y$33-$G$33)))</f>
        <v>0</v>
      </c>
      <c r="J553">
        <f>IF(I553=0,0.0000001,$G553)*((INDEX($N$7:$N$29,MATCH($A553,$H$7:$H$29,0))/($G553+0.00001))^((J$33-$G$33)/($Y$33-$G$33)))</f>
        <v>2.1544346900318838E-7</v>
      </c>
      <c r="K553">
        <f>IF(J553=0,0.0000001,$G553)*((INDEX($N$7:$N$29,MATCH($A553,$H$7:$H$29,0))/($G553+0.00001))^((K$33-$G$33)/($Y$33-$G$33)))</f>
        <v>0</v>
      </c>
      <c r="L553">
        <f t="shared" ref="L553:Y553" si="1341">IF(K553=0,0.0000001,K553)*((INDEX($N$7:$N$29,MATCH($A553,$H$7:$H$28,0))/IF(K553=0,0.0000001,K553))^((L$33-$K$33)/($Y$33-$K$33)))</f>
        <v>1.93069772888325E-7</v>
      </c>
      <c r="M553">
        <f t="shared" si="1341"/>
        <v>6.5512855685955084E-7</v>
      </c>
      <c r="N553">
        <f t="shared" si="1341"/>
        <v>3.1516811486658755E-6</v>
      </c>
      <c r="O553">
        <f t="shared" si="1341"/>
        <v>1.6339715159504212E-5</v>
      </c>
      <c r="P553">
        <f t="shared" si="1341"/>
        <v>7.1018492993558591E-5</v>
      </c>
      <c r="Q553">
        <f t="shared" si="1341"/>
        <v>2.2061794245877724E-4</v>
      </c>
      <c r="R553">
        <f t="shared" si="1341"/>
        <v>4.6969984294097572E-4</v>
      </c>
      <c r="S553">
        <f t="shared" si="1341"/>
        <v>7.2335519763494136E-4</v>
      </c>
      <c r="T553">
        <f t="shared" si="1341"/>
        <v>8.9077584299261604E-4</v>
      </c>
      <c r="U553">
        <f t="shared" si="1341"/>
        <v>9.6749364962123467E-4</v>
      </c>
      <c r="V553">
        <f t="shared" si="1341"/>
        <v>9.9294363861607998E-4</v>
      </c>
      <c r="W553">
        <f t="shared" si="1341"/>
        <v>9.9898888648544725E-4</v>
      </c>
      <c r="X553">
        <f t="shared" si="1341"/>
        <v>9.9992774367956699E-4</v>
      </c>
      <c r="Y553">
        <f t="shared" si="1341"/>
        <v>1E-3</v>
      </c>
      <c r="Z553">
        <f t="shared" ref="Z553:AN553" si="1342">IF(Y553=0,0.0000001,$Y553)*((INDEX($O$7:$O$29,MATCH($A553,$H$7:$H$28,0))/IF(Y553=0,0.0000001,$Y553))^((Z$33-$Y$33)/($AN$33-$Y$33)))</f>
        <v>1.2979700365523266E-3</v>
      </c>
      <c r="AA553">
        <f t="shared" si="1342"/>
        <v>1.6847262157876481E-3</v>
      </c>
      <c r="AB553">
        <f t="shared" si="1342"/>
        <v>2.1867241478865564E-3</v>
      </c>
      <c r="AC553">
        <f t="shared" si="1342"/>
        <v>2.8383024221621685E-3</v>
      </c>
      <c r="AD553">
        <f t="shared" si="1342"/>
        <v>3.6840314986403863E-3</v>
      </c>
      <c r="AE553">
        <f t="shared" si="1342"/>
        <v>4.781762498950186E-3</v>
      </c>
      <c r="AF553">
        <f t="shared" si="1342"/>
        <v>6.2065844455469164E-3</v>
      </c>
      <c r="AG553">
        <f t="shared" si="1342"/>
        <v>8.0559606396516329E-3</v>
      </c>
      <c r="AH553">
        <f t="shared" si="1342"/>
        <v>1.0456395525912732E-2</v>
      </c>
      <c r="AI553">
        <f t="shared" si="1342"/>
        <v>1.3572088082974531E-2</v>
      </c>
      <c r="AJ553">
        <f t="shared" si="1342"/>
        <v>1.7616163665149849E-2</v>
      </c>
      <c r="AK553">
        <f t="shared" si="1342"/>
        <v>2.2865252596366323E-2</v>
      </c>
      <c r="AL553">
        <f t="shared" si="1342"/>
        <v>2.9678412748283773E-2</v>
      </c>
      <c r="AM553">
        <f t="shared" si="1342"/>
        <v>3.8521690479704919E-2</v>
      </c>
      <c r="AN553">
        <f t="shared" si="1342"/>
        <v>0.05</v>
      </c>
      <c r="AO553">
        <f t="shared" ref="AO553:BH553" si="1343">IF(AN553=0,0.0000001,$G553)*((INDEX($N$7:$N$29,MATCH($A553,$H$7:$H$29,0))/($G553+0.00001))^((AO$33-$G$33)/($Y$33-$G$33)))</f>
        <v>0</v>
      </c>
      <c r="AP553">
        <f t="shared" si="1343"/>
        <v>7.7426368268112785E-4</v>
      </c>
      <c r="AQ553">
        <f t="shared" si="1343"/>
        <v>0</v>
      </c>
      <c r="AR553">
        <f t="shared" si="1343"/>
        <v>1.2915496650148846E-3</v>
      </c>
      <c r="AS553">
        <f t="shared" si="1343"/>
        <v>0</v>
      </c>
      <c r="AT553">
        <f t="shared" si="1343"/>
        <v>2.1544346900318834E-3</v>
      </c>
      <c r="AU553">
        <f t="shared" si="1343"/>
        <v>0</v>
      </c>
      <c r="AV553">
        <f t="shared" si="1343"/>
        <v>3.5938136638046319E-3</v>
      </c>
      <c r="AW553">
        <f t="shared" si="1343"/>
        <v>0</v>
      </c>
      <c r="AX553">
        <f t="shared" si="1343"/>
        <v>5.9948425031894148E-3</v>
      </c>
      <c r="AY553">
        <f t="shared" si="1343"/>
        <v>0</v>
      </c>
      <c r="AZ553">
        <f t="shared" si="1343"/>
        <v>1.0000000000000019E-2</v>
      </c>
      <c r="BA553">
        <f t="shared" si="1343"/>
        <v>0</v>
      </c>
      <c r="BB553">
        <f t="shared" si="1343"/>
        <v>1.668100537200061E-2</v>
      </c>
      <c r="BC553">
        <f t="shared" si="1343"/>
        <v>0</v>
      </c>
      <c r="BD553">
        <f t="shared" si="1343"/>
        <v>2.7825594022071267E-2</v>
      </c>
      <c r="BE553">
        <f t="shared" si="1343"/>
        <v>0</v>
      </c>
      <c r="BF553">
        <f t="shared" si="1343"/>
        <v>4.6415888336127885E-2</v>
      </c>
      <c r="BG553">
        <f t="shared" si="1343"/>
        <v>0</v>
      </c>
      <c r="BH553">
        <f t="shared" si="1343"/>
        <v>7.7426368268112819E-2</v>
      </c>
      <c r="BK553">
        <f>G553</f>
        <v>0</v>
      </c>
      <c r="BL553">
        <f t="shared" si="1329"/>
        <v>0</v>
      </c>
      <c r="BM553">
        <f t="shared" si="1330"/>
        <v>0</v>
      </c>
      <c r="BN553">
        <f t="shared" si="1331"/>
        <v>2.1000000000000001E-2</v>
      </c>
      <c r="BO553">
        <f t="shared" si="1246"/>
        <v>0.4</v>
      </c>
      <c r="BP553" t="str">
        <f t="shared" si="1326"/>
        <v>-HT-Total</v>
      </c>
    </row>
    <row r="554" spans="1:68" hidden="1" x14ac:dyDescent="0.25">
      <c r="A554" t="str">
        <f t="shared" si="1322"/>
        <v>freight-HT-G</v>
      </c>
      <c r="B554" s="1">
        <v>520</v>
      </c>
      <c r="C554" t="s">
        <v>26</v>
      </c>
      <c r="D554" t="s">
        <v>36</v>
      </c>
      <c r="E554" t="s">
        <v>39</v>
      </c>
      <c r="F554" t="s">
        <v>47</v>
      </c>
      <c r="G554">
        <v>1.5853562928866711E-2</v>
      </c>
      <c r="H554">
        <v>1.6533768179492619E-2</v>
      </c>
      <c r="I554">
        <v>1.721325895690673E-2</v>
      </c>
      <c r="J554">
        <v>1.7892036386219449E-2</v>
      </c>
      <c r="K554">
        <v>1.8585432979498651E-2</v>
      </c>
      <c r="L554">
        <v>1.9278822708971181E-2</v>
      </c>
      <c r="M554">
        <f t="shared" ref="M554:Y556" si="1344">($K554*(($BL554/($K554))^((M$33-$K$33)/($BL$33-$K$33))))</f>
        <v>1.8529168250917789E-2</v>
      </c>
      <c r="N554">
        <f t="shared" si="1344"/>
        <v>1.8501099793911537E-2</v>
      </c>
      <c r="O554">
        <f t="shared" si="1344"/>
        <v>1.847307385572038E-2</v>
      </c>
      <c r="P554">
        <f t="shared" si="1344"/>
        <v>1.844509037193573E-2</v>
      </c>
      <c r="Q554">
        <f t="shared" si="1344"/>
        <v>1.8417149278246569E-2</v>
      </c>
      <c r="R554">
        <f t="shared" si="1344"/>
        <v>1.8389250510439298E-2</v>
      </c>
      <c r="S554">
        <f t="shared" si="1344"/>
        <v>1.8361394004397593E-2</v>
      </c>
      <c r="T554">
        <f t="shared" si="1344"/>
        <v>1.8333579696102248E-2</v>
      </c>
      <c r="U554">
        <f t="shared" si="1344"/>
        <v>1.8305807521631048E-2</v>
      </c>
      <c r="V554">
        <f t="shared" si="1344"/>
        <v>1.8278077417158593E-2</v>
      </c>
      <c r="W554">
        <f t="shared" si="1344"/>
        <v>1.8250389318956176E-2</v>
      </c>
      <c r="X554">
        <f t="shared" si="1344"/>
        <v>1.8222743163391633E-2</v>
      </c>
      <c r="Y554">
        <f t="shared" si="1344"/>
        <v>1.8195138886929179E-2</v>
      </c>
      <c r="Z554">
        <f t="shared" ref="Z554:AN556" si="1345">($Y554*(($BM554/($Y554))^((Z$33-$Y$33)/($BM$33-$Y$33))))</f>
        <v>1.7585934786674289E-2</v>
      </c>
      <c r="AA554">
        <f t="shared" si="1345"/>
        <v>1.6997127872616972E-2</v>
      </c>
      <c r="AB554">
        <f t="shared" si="1345"/>
        <v>1.6428035212379382E-2</v>
      </c>
      <c r="AC554">
        <f t="shared" si="1345"/>
        <v>1.5877996739317619E-2</v>
      </c>
      <c r="AD554">
        <f t="shared" si="1345"/>
        <v>1.534637448693818E-2</v>
      </c>
      <c r="AE554">
        <f t="shared" si="1345"/>
        <v>1.4832551848947445E-2</v>
      </c>
      <c r="AF554">
        <f t="shared" si="1345"/>
        <v>1.4335932864075985E-2</v>
      </c>
      <c r="AG554">
        <f t="shared" si="1345"/>
        <v>1.3855941524848132E-2</v>
      </c>
      <c r="AH554">
        <f t="shared" si="1345"/>
        <v>1.3392021109495146E-2</v>
      </c>
      <c r="AI554">
        <f t="shared" si="1345"/>
        <v>1.2943633536237033E-2</v>
      </c>
      <c r="AJ554">
        <f t="shared" si="1345"/>
        <v>1.2510258739184134E-2</v>
      </c>
      <c r="AK554">
        <f t="shared" si="1345"/>
        <v>1.2091394065134545E-2</v>
      </c>
      <c r="AL554">
        <f t="shared" si="1345"/>
        <v>1.1686553690567843E-2</v>
      </c>
      <c r="AM554">
        <f t="shared" si="1345"/>
        <v>1.1295268058158781E-2</v>
      </c>
      <c r="AN554">
        <f t="shared" si="1345"/>
        <v>1.0917083332157507E-2</v>
      </c>
      <c r="AO554">
        <f t="shared" ref="AO554:BH554" si="1346">AN554</f>
        <v>1.0917083332157507E-2</v>
      </c>
      <c r="AP554">
        <f t="shared" si="1346"/>
        <v>1.0917083332157507E-2</v>
      </c>
      <c r="AQ554">
        <f t="shared" si="1346"/>
        <v>1.0917083332157507E-2</v>
      </c>
      <c r="AR554">
        <f t="shared" si="1346"/>
        <v>1.0917083332157507E-2</v>
      </c>
      <c r="AS554">
        <f t="shared" si="1346"/>
        <v>1.0917083332157507E-2</v>
      </c>
      <c r="AT554">
        <f t="shared" si="1346"/>
        <v>1.0917083332157507E-2</v>
      </c>
      <c r="AU554">
        <f t="shared" si="1346"/>
        <v>1.0917083332157507E-2</v>
      </c>
      <c r="AV554">
        <f t="shared" si="1346"/>
        <v>1.0917083332157507E-2</v>
      </c>
      <c r="AW554">
        <f t="shared" si="1346"/>
        <v>1.0917083332157507E-2</v>
      </c>
      <c r="AX554">
        <f t="shared" si="1346"/>
        <v>1.0917083332157507E-2</v>
      </c>
      <c r="AY554">
        <f t="shared" si="1346"/>
        <v>1.0917083332157507E-2</v>
      </c>
      <c r="AZ554">
        <f t="shared" si="1346"/>
        <v>1.0917083332157507E-2</v>
      </c>
      <c r="BA554">
        <f t="shared" si="1346"/>
        <v>1.0917083332157507E-2</v>
      </c>
      <c r="BB554">
        <f t="shared" si="1346"/>
        <v>1.0917083332157507E-2</v>
      </c>
      <c r="BC554">
        <f t="shared" si="1346"/>
        <v>1.0917083332157507E-2</v>
      </c>
      <c r="BD554">
        <f t="shared" si="1346"/>
        <v>1.0917083332157507E-2</v>
      </c>
      <c r="BE554">
        <f t="shared" si="1346"/>
        <v>1.0917083332157507E-2</v>
      </c>
      <c r="BF554">
        <f t="shared" si="1346"/>
        <v>1.0917083332157507E-2</v>
      </c>
      <c r="BG554">
        <f t="shared" si="1346"/>
        <v>1.0917083332157507E-2</v>
      </c>
      <c r="BH554">
        <f t="shared" si="1346"/>
        <v>1.0917083332157507E-2</v>
      </c>
      <c r="BK554">
        <f t="shared" ref="BK554:BK559" si="1347">K554</f>
        <v>1.8585432979498651E-2</v>
      </c>
      <c r="BL554">
        <f t="shared" si="1329"/>
        <v>1.8195138886929179E-2</v>
      </c>
      <c r="BM554">
        <f t="shared" si="1330"/>
        <v>1.0917083332157507E-2</v>
      </c>
      <c r="BN554">
        <f t="shared" si="1331"/>
        <v>2.1000000000000001E-2</v>
      </c>
      <c r="BO554">
        <f t="shared" ref="BO554:BO586" si="1348">INDEX($M$7:$M$30,MATCH(BP554,$H$7:$H$30,0))</f>
        <v>0.4</v>
      </c>
      <c r="BP554" t="str">
        <f t="shared" si="1326"/>
        <v>-HT-Total</v>
      </c>
    </row>
    <row r="555" spans="1:68" hidden="1" x14ac:dyDescent="0.25">
      <c r="A555" t="str">
        <f t="shared" si="1322"/>
        <v>freight-HT-LPG</v>
      </c>
      <c r="B555" s="1">
        <v>521</v>
      </c>
      <c r="C555" t="s">
        <v>26</v>
      </c>
      <c r="D555" t="s">
        <v>36</v>
      </c>
      <c r="E555" t="s">
        <v>39</v>
      </c>
      <c r="F555" t="s">
        <v>48</v>
      </c>
      <c r="G555">
        <v>1.6051142260070229E-3</v>
      </c>
      <c r="H555">
        <v>2.4036675650798409E-3</v>
      </c>
      <c r="I555">
        <v>3.2013821206113091E-3</v>
      </c>
      <c r="J555">
        <v>3.9982592134684622E-3</v>
      </c>
      <c r="K555">
        <v>4.2912836495333159E-3</v>
      </c>
      <c r="L555">
        <v>4.5843051850026142E-3</v>
      </c>
      <c r="M555">
        <f t="shared" si="1344"/>
        <v>4.2782924047196592E-3</v>
      </c>
      <c r="N555">
        <f t="shared" si="1344"/>
        <v>4.2718115381855607E-3</v>
      </c>
      <c r="O555">
        <f t="shared" si="1344"/>
        <v>4.2653404890335067E-3</v>
      </c>
      <c r="P555">
        <f t="shared" si="1344"/>
        <v>4.2588792423918749E-3</v>
      </c>
      <c r="Q555">
        <f t="shared" si="1344"/>
        <v>4.2524277834115731E-3</v>
      </c>
      <c r="R555">
        <f t="shared" si="1344"/>
        <v>4.2459860972660027E-3</v>
      </c>
      <c r="S555">
        <f t="shared" si="1344"/>
        <v>4.2395541691510235E-3</v>
      </c>
      <c r="T555">
        <f t="shared" si="1344"/>
        <v>4.233131984284922E-3</v>
      </c>
      <c r="U555">
        <f t="shared" si="1344"/>
        <v>4.2267195279083762E-3</v>
      </c>
      <c r="V555">
        <f t="shared" si="1344"/>
        <v>4.2203167852844208E-3</v>
      </c>
      <c r="W555">
        <f t="shared" si="1344"/>
        <v>4.2139237416984167E-3</v>
      </c>
      <c r="X555">
        <f t="shared" si="1344"/>
        <v>4.2075403824580132E-3</v>
      </c>
      <c r="Y555">
        <f t="shared" si="1344"/>
        <v>4.2011666928931162E-3</v>
      </c>
      <c r="Z555">
        <f t="shared" si="1345"/>
        <v>4.0605045088301338E-3</v>
      </c>
      <c r="AA555">
        <f t="shared" si="1345"/>
        <v>3.9245519331858889E-3</v>
      </c>
      <c r="AB555">
        <f t="shared" si="1345"/>
        <v>3.793151280285261E-3</v>
      </c>
      <c r="AC555">
        <f t="shared" si="1345"/>
        <v>3.6661501440368935E-3</v>
      </c>
      <c r="AD555">
        <f t="shared" si="1345"/>
        <v>3.5434012211637764E-3</v>
      </c>
      <c r="AE555">
        <f t="shared" si="1345"/>
        <v>3.4247621403523699E-3</v>
      </c>
      <c r="AF555">
        <f t="shared" si="1345"/>
        <v>3.3100952971221072E-3</v>
      </c>
      <c r="AG555">
        <f t="shared" si="1345"/>
        <v>3.1992676942237401E-3</v>
      </c>
      <c r="AH555">
        <f t="shared" si="1345"/>
        <v>3.0921507873814293E-3</v>
      </c>
      <c r="AI555">
        <f t="shared" si="1345"/>
        <v>2.9886203361996367E-3</v>
      </c>
      <c r="AJ555">
        <f t="shared" si="1345"/>
        <v>2.888556260061923E-3</v>
      </c>
      <c r="AK555">
        <f t="shared" si="1345"/>
        <v>2.7918424988544839E-3</v>
      </c>
      <c r="AL555">
        <f t="shared" si="1345"/>
        <v>2.698366878352911E-3</v>
      </c>
      <c r="AM555">
        <f t="shared" si="1345"/>
        <v>2.6080209801160213E-3</v>
      </c>
      <c r="AN555">
        <f t="shared" si="1345"/>
        <v>2.5207000157358695E-3</v>
      </c>
      <c r="AO555">
        <f t="shared" ref="AO555:BH555" si="1349">AN555</f>
        <v>2.5207000157358695E-3</v>
      </c>
      <c r="AP555">
        <f t="shared" si="1349"/>
        <v>2.5207000157358695E-3</v>
      </c>
      <c r="AQ555">
        <f t="shared" si="1349"/>
        <v>2.5207000157358695E-3</v>
      </c>
      <c r="AR555">
        <f t="shared" si="1349"/>
        <v>2.5207000157358695E-3</v>
      </c>
      <c r="AS555">
        <f t="shared" si="1349"/>
        <v>2.5207000157358695E-3</v>
      </c>
      <c r="AT555">
        <f t="shared" si="1349"/>
        <v>2.5207000157358695E-3</v>
      </c>
      <c r="AU555">
        <f t="shared" si="1349"/>
        <v>2.5207000157358695E-3</v>
      </c>
      <c r="AV555">
        <f t="shared" si="1349"/>
        <v>2.5207000157358695E-3</v>
      </c>
      <c r="AW555">
        <f t="shared" si="1349"/>
        <v>2.5207000157358695E-3</v>
      </c>
      <c r="AX555">
        <f t="shared" si="1349"/>
        <v>2.5207000157358695E-3</v>
      </c>
      <c r="AY555">
        <f t="shared" si="1349"/>
        <v>2.5207000157358695E-3</v>
      </c>
      <c r="AZ555">
        <f t="shared" si="1349"/>
        <v>2.5207000157358695E-3</v>
      </c>
      <c r="BA555">
        <f t="shared" si="1349"/>
        <v>2.5207000157358695E-3</v>
      </c>
      <c r="BB555">
        <f t="shared" si="1349"/>
        <v>2.5207000157358695E-3</v>
      </c>
      <c r="BC555">
        <f t="shared" si="1349"/>
        <v>2.5207000157358695E-3</v>
      </c>
      <c r="BD555">
        <f t="shared" si="1349"/>
        <v>2.5207000157358695E-3</v>
      </c>
      <c r="BE555">
        <f t="shared" si="1349"/>
        <v>2.5207000157358695E-3</v>
      </c>
      <c r="BF555">
        <f t="shared" si="1349"/>
        <v>2.5207000157358695E-3</v>
      </c>
      <c r="BG555">
        <f t="shared" si="1349"/>
        <v>2.5207000157358695E-3</v>
      </c>
      <c r="BH555">
        <f t="shared" si="1349"/>
        <v>2.5207000157358695E-3</v>
      </c>
      <c r="BK555">
        <f t="shared" si="1347"/>
        <v>4.2912836495333159E-3</v>
      </c>
      <c r="BL555">
        <f t="shared" si="1329"/>
        <v>4.2011666928931162E-3</v>
      </c>
      <c r="BM555">
        <f t="shared" si="1330"/>
        <v>2.5207000157358695E-3</v>
      </c>
      <c r="BN555">
        <f t="shared" si="1331"/>
        <v>2.1000000000000001E-2</v>
      </c>
      <c r="BO555">
        <f t="shared" si="1348"/>
        <v>0.4</v>
      </c>
      <c r="BP555" t="str">
        <f t="shared" si="1326"/>
        <v>-HT-Total</v>
      </c>
    </row>
    <row r="556" spans="1:68" hidden="1" x14ac:dyDescent="0.25">
      <c r="A556" t="str">
        <f t="shared" si="1322"/>
        <v>freight-HT-PHEVD</v>
      </c>
      <c r="B556" s="1">
        <v>522</v>
      </c>
      <c r="C556" t="s">
        <v>26</v>
      </c>
      <c r="D556" t="s">
        <v>36</v>
      </c>
      <c r="E556" t="s">
        <v>39</v>
      </c>
      <c r="F556" t="s">
        <v>37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e">
        <f t="shared" si="1344"/>
        <v>#DIV/0!</v>
      </c>
      <c r="N556" t="e">
        <f t="shared" si="1344"/>
        <v>#DIV/0!</v>
      </c>
      <c r="O556" t="e">
        <f t="shared" si="1344"/>
        <v>#DIV/0!</v>
      </c>
      <c r="P556" t="e">
        <f t="shared" si="1344"/>
        <v>#DIV/0!</v>
      </c>
      <c r="Q556" t="e">
        <f t="shared" si="1344"/>
        <v>#DIV/0!</v>
      </c>
      <c r="R556" t="e">
        <f t="shared" si="1344"/>
        <v>#DIV/0!</v>
      </c>
      <c r="S556" t="e">
        <f t="shared" si="1344"/>
        <v>#DIV/0!</v>
      </c>
      <c r="T556" t="e">
        <f t="shared" si="1344"/>
        <v>#DIV/0!</v>
      </c>
      <c r="U556" t="e">
        <f t="shared" si="1344"/>
        <v>#DIV/0!</v>
      </c>
      <c r="V556" t="e">
        <f t="shared" si="1344"/>
        <v>#DIV/0!</v>
      </c>
      <c r="W556" t="e">
        <f t="shared" si="1344"/>
        <v>#DIV/0!</v>
      </c>
      <c r="X556" t="e">
        <f t="shared" si="1344"/>
        <v>#DIV/0!</v>
      </c>
      <c r="Y556" t="e">
        <f t="shared" si="1344"/>
        <v>#DIV/0!</v>
      </c>
      <c r="Z556" t="e">
        <f t="shared" si="1345"/>
        <v>#DIV/0!</v>
      </c>
      <c r="AA556" t="e">
        <f t="shared" si="1345"/>
        <v>#DIV/0!</v>
      </c>
      <c r="AB556" t="e">
        <f t="shared" si="1345"/>
        <v>#DIV/0!</v>
      </c>
      <c r="AC556" t="e">
        <f t="shared" si="1345"/>
        <v>#DIV/0!</v>
      </c>
      <c r="AD556" t="e">
        <f t="shared" si="1345"/>
        <v>#DIV/0!</v>
      </c>
      <c r="AE556" t="e">
        <f t="shared" si="1345"/>
        <v>#DIV/0!</v>
      </c>
      <c r="AF556" t="e">
        <f t="shared" si="1345"/>
        <v>#DIV/0!</v>
      </c>
      <c r="AG556" t="e">
        <f t="shared" si="1345"/>
        <v>#DIV/0!</v>
      </c>
      <c r="AH556" t="e">
        <f t="shared" si="1345"/>
        <v>#DIV/0!</v>
      </c>
      <c r="AI556" t="e">
        <f t="shared" si="1345"/>
        <v>#DIV/0!</v>
      </c>
      <c r="AJ556" t="e">
        <f t="shared" si="1345"/>
        <v>#DIV/0!</v>
      </c>
      <c r="AK556" t="e">
        <f t="shared" si="1345"/>
        <v>#DIV/0!</v>
      </c>
      <c r="AL556" t="e">
        <f t="shared" si="1345"/>
        <v>#DIV/0!</v>
      </c>
      <c r="AM556" t="e">
        <f t="shared" si="1345"/>
        <v>#DIV/0!</v>
      </c>
      <c r="AN556" t="e">
        <f t="shared" si="1345"/>
        <v>#DIV/0!</v>
      </c>
      <c r="AO556" t="e">
        <f t="shared" ref="AO556:BH556" si="1350">AN556</f>
        <v>#DIV/0!</v>
      </c>
      <c r="AP556" t="e">
        <f t="shared" si="1350"/>
        <v>#DIV/0!</v>
      </c>
      <c r="AQ556" t="e">
        <f t="shared" si="1350"/>
        <v>#DIV/0!</v>
      </c>
      <c r="AR556" t="e">
        <f t="shared" si="1350"/>
        <v>#DIV/0!</v>
      </c>
      <c r="AS556" t="e">
        <f t="shared" si="1350"/>
        <v>#DIV/0!</v>
      </c>
      <c r="AT556" t="e">
        <f t="shared" si="1350"/>
        <v>#DIV/0!</v>
      </c>
      <c r="AU556" t="e">
        <f t="shared" si="1350"/>
        <v>#DIV/0!</v>
      </c>
      <c r="AV556" t="e">
        <f t="shared" si="1350"/>
        <v>#DIV/0!</v>
      </c>
      <c r="AW556" t="e">
        <f t="shared" si="1350"/>
        <v>#DIV/0!</v>
      </c>
      <c r="AX556" t="e">
        <f t="shared" si="1350"/>
        <v>#DIV/0!</v>
      </c>
      <c r="AY556" t="e">
        <f t="shared" si="1350"/>
        <v>#DIV/0!</v>
      </c>
      <c r="AZ556" t="e">
        <f t="shared" si="1350"/>
        <v>#DIV/0!</v>
      </c>
      <c r="BA556" t="e">
        <f t="shared" si="1350"/>
        <v>#DIV/0!</v>
      </c>
      <c r="BB556" t="e">
        <f t="shared" si="1350"/>
        <v>#DIV/0!</v>
      </c>
      <c r="BC556" t="e">
        <f t="shared" si="1350"/>
        <v>#DIV/0!</v>
      </c>
      <c r="BD556" t="e">
        <f t="shared" si="1350"/>
        <v>#DIV/0!</v>
      </c>
      <c r="BE556" t="e">
        <f t="shared" si="1350"/>
        <v>#DIV/0!</v>
      </c>
      <c r="BF556" t="e">
        <f t="shared" si="1350"/>
        <v>#DIV/0!</v>
      </c>
      <c r="BG556" t="e">
        <f t="shared" si="1350"/>
        <v>#DIV/0!</v>
      </c>
      <c r="BH556" t="e">
        <f t="shared" si="1350"/>
        <v>#DIV/0!</v>
      </c>
      <c r="BK556">
        <f t="shared" si="1347"/>
        <v>0</v>
      </c>
      <c r="BL556">
        <f t="shared" si="1329"/>
        <v>0</v>
      </c>
      <c r="BM556">
        <f t="shared" si="1330"/>
        <v>0</v>
      </c>
      <c r="BN556">
        <f t="shared" si="1331"/>
        <v>2.1000000000000001E-2</v>
      </c>
      <c r="BO556">
        <f t="shared" si="1348"/>
        <v>0.4</v>
      </c>
      <c r="BP556" t="str">
        <f t="shared" si="1326"/>
        <v>-HT-Total</v>
      </c>
    </row>
    <row r="557" spans="1:68" hidden="1" x14ac:dyDescent="0.25">
      <c r="A557" t="str">
        <f t="shared" si="1322"/>
        <v>freight-LT-BEV</v>
      </c>
      <c r="B557" s="1">
        <v>523</v>
      </c>
      <c r="C557" t="s">
        <v>26</v>
      </c>
      <c r="D557" t="s">
        <v>36</v>
      </c>
      <c r="E557" t="s">
        <v>33</v>
      </c>
      <c r="F557" t="s">
        <v>29</v>
      </c>
      <c r="G557">
        <v>2.6085963933794338E-5</v>
      </c>
      <c r="H557">
        <f>IF(G557=0,0.0000001,$G557)*((INDEX($N$7:$N$29,MATCH($A557,$H$7:$H$29,0))/($G557+0.00001))^((H$33-$G$33)/($Y$33-$G$33)))</f>
        <v>3.7898066459697678E-5</v>
      </c>
      <c r="I557">
        <f>IF(H557=0,0.0000001,$G557)*((INDEX($N$7:$N$29,MATCH($A557,$H$7:$H$29,0))/($G557+0.00001))^((I$33-$G$33)/($Y$33-$G$33)))</f>
        <v>5.5058860198874398E-5</v>
      </c>
      <c r="J557">
        <f>IF(I557=0,0.0000001,$G557)*((INDEX($N$7:$N$29,MATCH($A557,$H$7:$H$29,0))/($G557+0.00001))^((J$33-$G$33)/($Y$33-$G$33)))</f>
        <v>7.9990310049801383E-5</v>
      </c>
      <c r="K557">
        <f>IF(J557=0,0.0000001,$G557)*((INDEX($N$7:$N$29,MATCH($A557,$H$7:$H$29,0))/($G557+0.00001))^((K$33-$G$33)/($Y$33-$G$33)))</f>
        <v>1.1621108171785514E-4</v>
      </c>
      <c r="L557">
        <f t="shared" ref="L557:Y557" si="1351">IF(K557=0,0.0000001,K557)*((INDEX($N$7:$N$29,MATCH($A557,$H$7:$H$28,0))/IF(K557=0,0.0000001,K557))^((L$33-$K$33)/($Y$33-$K$33)))</f>
        <v>1.7279224107019707E-4</v>
      </c>
      <c r="M557">
        <f t="shared" si="1351"/>
        <v>3.6096630878216721E-4</v>
      </c>
      <c r="N557">
        <f t="shared" si="1351"/>
        <v>9.3072466366390851E-4</v>
      </c>
      <c r="O557">
        <f t="shared" si="1351"/>
        <v>2.5105223319938268E-3</v>
      </c>
      <c r="P557">
        <f t="shared" si="1351"/>
        <v>6.0888392049195297E-3</v>
      </c>
      <c r="Q557">
        <f t="shared" si="1351"/>
        <v>1.2060280196899574E-2</v>
      </c>
      <c r="R557">
        <f t="shared" si="1351"/>
        <v>1.9021261943072736E-2</v>
      </c>
      <c r="S557">
        <f t="shared" si="1351"/>
        <v>2.4678270143477767E-2</v>
      </c>
      <c r="T557">
        <f t="shared" si="1351"/>
        <v>2.7979065466387398E-2</v>
      </c>
      <c r="U557">
        <f t="shared" si="1351"/>
        <v>2.9408137891669475E-2</v>
      </c>
      <c r="V557">
        <f t="shared" si="1351"/>
        <v>2.9872177714028725E-2</v>
      </c>
      <c r="W557">
        <f t="shared" si="1351"/>
        <v>2.9981706241263398E-2</v>
      </c>
      <c r="X557">
        <f t="shared" si="1351"/>
        <v>2.999869293285324E-2</v>
      </c>
      <c r="Y557">
        <f t="shared" si="1351"/>
        <v>3.0000000000000002E-2</v>
      </c>
      <c r="Z557">
        <f t="shared" ref="Z557:AN557" si="1352">IF(Y557=0,0.0000001,$Y557)*((INDEX($O$7:$O$29,MATCH($A557,$H$7:$H$28,0))/IF(Y557=0,0.0000001,$Y557))^((Z$33-$Y$33)/($AN$33-$Y$33)))</f>
        <v>3.4044621026320346E-2</v>
      </c>
      <c r="AA557">
        <f t="shared" si="1352"/>
        <v>3.8634540694192442E-2</v>
      </c>
      <c r="AB557">
        <f t="shared" si="1352"/>
        <v>4.3843276548657766E-2</v>
      </c>
      <c r="AC557">
        <f t="shared" si="1352"/>
        <v>4.9754257821707053E-2</v>
      </c>
      <c r="AD557">
        <f t="shared" si="1352"/>
        <v>5.6462161732861713E-2</v>
      </c>
      <c r="AE557">
        <f t="shared" si="1352"/>
        <v>6.4074429950736131E-2</v>
      </c>
      <c r="AF557">
        <f t="shared" si="1352"/>
        <v>7.2712989505010692E-2</v>
      </c>
      <c r="AG557">
        <f t="shared" si="1352"/>
        <v>8.2516205712963239E-2</v>
      </c>
      <c r="AH557">
        <f t="shared" si="1352"/>
        <v>9.3641098400924105E-2</v>
      </c>
      <c r="AI557">
        <f t="shared" si="1352"/>
        <v>0.10626585691826111</v>
      </c>
      <c r="AJ557">
        <f t="shared" si="1352"/>
        <v>0.1205926942273127</v>
      </c>
      <c r="AK557">
        <f t="shared" si="1352"/>
        <v>0.13685108578372635</v>
      </c>
      <c r="AL557">
        <f t="shared" si="1352"/>
        <v>0.15530144508491395</v>
      </c>
      <c r="AM557">
        <f t="shared" si="1352"/>
        <v>0.17623929475852651</v>
      </c>
      <c r="AN557">
        <f t="shared" si="1352"/>
        <v>0.2</v>
      </c>
      <c r="AO557">
        <f t="shared" ref="AO557:BH557" si="1353">IF(AN557=0,0.0000001,$G557)*((INDEX($N$7:$N$29,MATCH($A557,$H$7:$H$29,0))/($G557+0.00001))^((AO$33-$G$33)/($Y$33-$G$33)))</f>
        <v>8.5418600244821512</v>
      </c>
      <c r="AP557">
        <f t="shared" si="1353"/>
        <v>12.409738038389303</v>
      </c>
      <c r="AQ557">
        <f t="shared" si="1353"/>
        <v>18.029047273083009</v>
      </c>
      <c r="AR557">
        <f t="shared" si="1353"/>
        <v>26.192861168345019</v>
      </c>
      <c r="AS557">
        <f t="shared" si="1353"/>
        <v>38.053368311285077</v>
      </c>
      <c r="AT557">
        <f t="shared" si="1353"/>
        <v>55.284484979607413</v>
      </c>
      <c r="AU557">
        <f t="shared" si="1353"/>
        <v>80.318101001168245</v>
      </c>
      <c r="AV557">
        <f t="shared" si="1353"/>
        <v>116.68730116258465</v>
      </c>
      <c r="AW557">
        <f t="shared" si="1353"/>
        <v>169.52500224587865</v>
      </c>
      <c r="AX557">
        <f t="shared" si="1353"/>
        <v>246.28838014191794</v>
      </c>
      <c r="AY557">
        <f t="shared" si="1353"/>
        <v>357.81132805975028</v>
      </c>
      <c r="AZ557">
        <f t="shared" si="1353"/>
        <v>519.83348306610537</v>
      </c>
      <c r="BA557">
        <f t="shared" si="1353"/>
        <v>755.22161800174547</v>
      </c>
      <c r="BB557">
        <f t="shared" si="1353"/>
        <v>1097.1969118515701</v>
      </c>
      <c r="BC557">
        <f t="shared" si="1353"/>
        <v>1594.0235749102192</v>
      </c>
      <c r="BD557">
        <f t="shared" si="1353"/>
        <v>2315.820551373637</v>
      </c>
      <c r="BE557">
        <f t="shared" si="1353"/>
        <v>3364.4576595842009</v>
      </c>
      <c r="BF557">
        <f t="shared" si="1353"/>
        <v>4887.9328480009526</v>
      </c>
      <c r="BG557">
        <f t="shared" si="1353"/>
        <v>7101.2596810385294</v>
      </c>
      <c r="BH557">
        <f t="shared" si="1353"/>
        <v>10316.812981210946</v>
      </c>
      <c r="BK557">
        <f t="shared" si="1347"/>
        <v>1.1621108171785514E-4</v>
      </c>
      <c r="BL557">
        <f t="shared" si="1329"/>
        <v>1.1144642736742307E-4</v>
      </c>
      <c r="BM557">
        <f t="shared" si="1330"/>
        <v>4.9036428041666147E-5</v>
      </c>
      <c r="BN557">
        <f t="shared" si="1331"/>
        <v>4.1000000000000002E-2</v>
      </c>
      <c r="BO557">
        <f t="shared" si="1348"/>
        <v>0.56000000000000005</v>
      </c>
      <c r="BP557" t="str">
        <f t="shared" si="1326"/>
        <v>-LT-Total</v>
      </c>
    </row>
    <row r="558" spans="1:68" hidden="1" x14ac:dyDescent="0.25">
      <c r="A558" t="str">
        <f t="shared" si="1322"/>
        <v>freight-LT-CNG</v>
      </c>
      <c r="B558" s="1">
        <v>524</v>
      </c>
      <c r="C558" t="s">
        <v>26</v>
      </c>
      <c r="D558" t="s">
        <v>36</v>
      </c>
      <c r="E558" t="s">
        <v>33</v>
      </c>
      <c r="F558" t="s">
        <v>45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K558">
        <f t="shared" si="1347"/>
        <v>0</v>
      </c>
      <c r="BL558">
        <f t="shared" si="1329"/>
        <v>0</v>
      </c>
      <c r="BM558">
        <f t="shared" si="1330"/>
        <v>0</v>
      </c>
      <c r="BN558">
        <f t="shared" si="1331"/>
        <v>4.1000000000000002E-2</v>
      </c>
      <c r="BO558">
        <f t="shared" si="1348"/>
        <v>0.56000000000000005</v>
      </c>
      <c r="BP558" t="str">
        <f t="shared" si="1326"/>
        <v>-LT-Total</v>
      </c>
    </row>
    <row r="559" spans="1:68" hidden="1" x14ac:dyDescent="0.25">
      <c r="A559" t="str">
        <f t="shared" si="1322"/>
        <v>freight-LT-D</v>
      </c>
      <c r="B559" s="1">
        <v>525</v>
      </c>
      <c r="C559" t="s">
        <v>26</v>
      </c>
      <c r="D559" t="s">
        <v>36</v>
      </c>
      <c r="E559" t="s">
        <v>33</v>
      </c>
      <c r="F559" t="s">
        <v>46</v>
      </c>
      <c r="G559">
        <v>0.75208982968659721</v>
      </c>
      <c r="H559">
        <v>0.72983711668023188</v>
      </c>
      <c r="I559">
        <v>0.70772316857298467</v>
      </c>
      <c r="J559">
        <v>0.68574669142066047</v>
      </c>
      <c r="K559">
        <v>0.66914120386789877</v>
      </c>
      <c r="L559">
        <v>0.65251867548908393</v>
      </c>
      <c r="M559">
        <f t="shared" ref="M559:Y559" si="1354">($K559*(($BL559/($K559))^((M$33-$K$33)/($BL$33-$K$33))))</f>
        <v>0.66515128055358597</v>
      </c>
      <c r="N559">
        <f t="shared" si="1354"/>
        <v>0.66316524937932175</v>
      </c>
      <c r="O559">
        <f t="shared" si="1354"/>
        <v>0.6611851481640616</v>
      </c>
      <c r="P559">
        <f t="shared" si="1354"/>
        <v>0.6592109592019334</v>
      </c>
      <c r="Q559">
        <f t="shared" si="1354"/>
        <v>0.65724266483993199</v>
      </c>
      <c r="R559">
        <f t="shared" si="1354"/>
        <v>0.65528024747776115</v>
      </c>
      <c r="S559">
        <f t="shared" si="1354"/>
        <v>0.65332368956767595</v>
      </c>
      <c r="T559">
        <f t="shared" si="1354"/>
        <v>0.65137297361432656</v>
      </c>
      <c r="U559">
        <f t="shared" si="1354"/>
        <v>0.64942808217460091</v>
      </c>
      <c r="V559">
        <f t="shared" si="1354"/>
        <v>0.64748899785746938</v>
      </c>
      <c r="W559">
        <f t="shared" si="1354"/>
        <v>0.64555570332382928</v>
      </c>
      <c r="X559">
        <f t="shared" si="1354"/>
        <v>0.64362818128634913</v>
      </c>
      <c r="Y559">
        <f t="shared" si="1354"/>
        <v>0.64170641450931487</v>
      </c>
      <c r="Z559">
        <f t="shared" ref="Z559:AN559" si="1355">($Y559*(($BM559/($Y559))^((Z$33-$Y$33)/($BM$33-$Y$33))))</f>
        <v>0.60752836411163991</v>
      </c>
      <c r="AA559">
        <f t="shared" si="1355"/>
        <v>0.57517067751674733</v>
      </c>
      <c r="AB559">
        <f t="shared" si="1355"/>
        <v>0.5445363999733881</v>
      </c>
      <c r="AC559">
        <f t="shared" si="1355"/>
        <v>0.51553374065621405</v>
      </c>
      <c r="AD559">
        <f t="shared" si="1355"/>
        <v>0.48807579762891373</v>
      </c>
      <c r="AE559">
        <f t="shared" si="1355"/>
        <v>0.46208029745614077</v>
      </c>
      <c r="AF559">
        <f t="shared" si="1355"/>
        <v>0.43746934868402221</v>
      </c>
      <c r="AG559">
        <f t="shared" si="1355"/>
        <v>0.41416920845058919</v>
      </c>
      <c r="AH559">
        <f t="shared" si="1355"/>
        <v>0.39211006152681488</v>
      </c>
      <c r="AI559">
        <f t="shared" si="1355"/>
        <v>0.37122581112619124</v>
      </c>
      <c r="AJ559">
        <f t="shared" si="1355"/>
        <v>0.35145388085603724</v>
      </c>
      <c r="AK559">
        <f t="shared" si="1355"/>
        <v>0.33273502721711712</v>
      </c>
      <c r="AL559">
        <f t="shared" si="1355"/>
        <v>0.31501316208975316</v>
      </c>
      <c r="AM559">
        <f t="shared" si="1355"/>
        <v>0.2982351846745403</v>
      </c>
      <c r="AN559">
        <f t="shared" si="1355"/>
        <v>0.28235082238409853</v>
      </c>
      <c r="AO559">
        <f t="shared" ref="AO559:BH559" si="1356">AN559</f>
        <v>0.28235082238409853</v>
      </c>
      <c r="AP559">
        <f t="shared" si="1356"/>
        <v>0.28235082238409853</v>
      </c>
      <c r="AQ559">
        <f t="shared" si="1356"/>
        <v>0.28235082238409853</v>
      </c>
      <c r="AR559">
        <f t="shared" si="1356"/>
        <v>0.28235082238409853</v>
      </c>
      <c r="AS559">
        <f t="shared" si="1356"/>
        <v>0.28235082238409853</v>
      </c>
      <c r="AT559">
        <f t="shared" si="1356"/>
        <v>0.28235082238409853</v>
      </c>
      <c r="AU559">
        <f t="shared" si="1356"/>
        <v>0.28235082238409853</v>
      </c>
      <c r="AV559">
        <f t="shared" si="1356"/>
        <v>0.28235082238409853</v>
      </c>
      <c r="AW559">
        <f t="shared" si="1356"/>
        <v>0.28235082238409853</v>
      </c>
      <c r="AX559">
        <f t="shared" si="1356"/>
        <v>0.28235082238409853</v>
      </c>
      <c r="AY559">
        <f t="shared" si="1356"/>
        <v>0.28235082238409853</v>
      </c>
      <c r="AZ559">
        <f t="shared" si="1356"/>
        <v>0.28235082238409853</v>
      </c>
      <c r="BA559">
        <f t="shared" si="1356"/>
        <v>0.28235082238409853</v>
      </c>
      <c r="BB559">
        <f t="shared" si="1356"/>
        <v>0.28235082238409853</v>
      </c>
      <c r="BC559">
        <f t="shared" si="1356"/>
        <v>0.28235082238409853</v>
      </c>
      <c r="BD559">
        <f t="shared" si="1356"/>
        <v>0.28235082238409853</v>
      </c>
      <c r="BE559">
        <f t="shared" si="1356"/>
        <v>0.28235082238409853</v>
      </c>
      <c r="BF559">
        <f t="shared" si="1356"/>
        <v>0.28235082238409853</v>
      </c>
      <c r="BG559">
        <f t="shared" si="1356"/>
        <v>0.28235082238409853</v>
      </c>
      <c r="BH559">
        <f t="shared" si="1356"/>
        <v>0.28235082238409853</v>
      </c>
      <c r="BK559">
        <f t="shared" si="1347"/>
        <v>0.66914120386789877</v>
      </c>
      <c r="BL559">
        <f t="shared" si="1329"/>
        <v>0.64170641450931487</v>
      </c>
      <c r="BM559">
        <f t="shared" si="1330"/>
        <v>0.28235082238409853</v>
      </c>
      <c r="BN559">
        <f t="shared" si="1331"/>
        <v>4.1000000000000002E-2</v>
      </c>
      <c r="BO559">
        <f t="shared" si="1348"/>
        <v>0.56000000000000005</v>
      </c>
      <c r="BP559" t="str">
        <f t="shared" si="1326"/>
        <v>-LT-Total</v>
      </c>
    </row>
    <row r="560" spans="1:68" hidden="1" x14ac:dyDescent="0.25">
      <c r="A560" t="str">
        <f t="shared" si="1322"/>
        <v>freight-LT-FCEV</v>
      </c>
      <c r="B560" s="1">
        <v>526</v>
      </c>
      <c r="C560" t="s">
        <v>26</v>
      </c>
      <c r="D560" t="s">
        <v>36</v>
      </c>
      <c r="E560" t="s">
        <v>33</v>
      </c>
      <c r="F560" t="s">
        <v>30</v>
      </c>
      <c r="G560">
        <v>0</v>
      </c>
      <c r="H560">
        <f>IF(G560=0,0.0000001,$G560)*((INDEX($N$7:$N$29,MATCH($A560,$H$7:$H$29,0))/($G560+0.00001))^((H$33-$G$33)/($Y$33-$G$33)))</f>
        <v>1.2915496650148837E-7</v>
      </c>
      <c r="I560">
        <f>IF(H560=0,0.0000001,$G560)*((INDEX($N$7:$N$29,MATCH($A560,$H$7:$H$29,0))/($G560+0.00001))^((I$33-$G$33)/($Y$33-$G$33)))</f>
        <v>0</v>
      </c>
      <c r="J560">
        <f>IF(I560=0,0.0000001,$G560)*((INDEX($N$7:$N$29,MATCH($A560,$H$7:$H$29,0))/($G560+0.00001))^((J$33-$G$33)/($Y$33-$G$33)))</f>
        <v>2.1544346900318838E-7</v>
      </c>
      <c r="K560">
        <f>IF(J560=0,0.0000001,$G560)*((INDEX($N$7:$N$29,MATCH($A560,$H$7:$H$29,0))/($G560+0.00001))^((K$33-$G$33)/($Y$33-$G$33)))</f>
        <v>0</v>
      </c>
      <c r="L560">
        <f t="shared" ref="L560:Y560" si="1357">IF(K560=0,0.0000001,K560)*((INDEX($N$7:$N$29,MATCH($A560,$H$7:$H$28,0))/IF(K560=0,0.0000001,K560))^((L$33-$K$33)/($Y$33-$K$33)))</f>
        <v>1.93069772888325E-7</v>
      </c>
      <c r="M560">
        <f t="shared" si="1357"/>
        <v>6.5512855685955084E-7</v>
      </c>
      <c r="N560">
        <f t="shared" si="1357"/>
        <v>3.1516811486658755E-6</v>
      </c>
      <c r="O560">
        <f t="shared" si="1357"/>
        <v>1.6339715159504212E-5</v>
      </c>
      <c r="P560">
        <f t="shared" si="1357"/>
        <v>7.1018492993558591E-5</v>
      </c>
      <c r="Q560">
        <f t="shared" si="1357"/>
        <v>2.2061794245877724E-4</v>
      </c>
      <c r="R560">
        <f t="shared" si="1357"/>
        <v>4.6969984294097572E-4</v>
      </c>
      <c r="S560">
        <f t="shared" si="1357"/>
        <v>7.2335519763494136E-4</v>
      </c>
      <c r="T560">
        <f t="shared" si="1357"/>
        <v>8.9077584299261604E-4</v>
      </c>
      <c r="U560">
        <f t="shared" si="1357"/>
        <v>9.6749364962123467E-4</v>
      </c>
      <c r="V560">
        <f t="shared" si="1357"/>
        <v>9.9294363861607998E-4</v>
      </c>
      <c r="W560">
        <f t="shared" si="1357"/>
        <v>9.9898888648544725E-4</v>
      </c>
      <c r="X560">
        <f t="shared" si="1357"/>
        <v>9.9992774367956699E-4</v>
      </c>
      <c r="Y560">
        <f t="shared" si="1357"/>
        <v>1E-3</v>
      </c>
      <c r="Z560">
        <f t="shared" ref="Z560:AN560" si="1358">IF(Y560=0,0.0000001,$Y560)*((INDEX($O$7:$O$29,MATCH($A560,$H$7:$H$28,0))/IF(Y560=0,0.0000001,$Y560))^((Z$33-$Y$33)/($AN$33-$Y$33)))</f>
        <v>1.2545117989873635E-3</v>
      </c>
      <c r="AA560">
        <f t="shared" si="1358"/>
        <v>1.5737998537985111E-3</v>
      </c>
      <c r="AB560">
        <f t="shared" si="1358"/>
        <v>1.97435048583482E-3</v>
      </c>
      <c r="AC560">
        <f t="shared" si="1358"/>
        <v>2.4768459798162148E-3</v>
      </c>
      <c r="AD560">
        <f t="shared" si="1358"/>
        <v>3.1072325059538588E-3</v>
      </c>
      <c r="AE560">
        <f t="shared" si="1358"/>
        <v>3.8980598409161893E-3</v>
      </c>
      <c r="AF560">
        <f t="shared" si="1358"/>
        <v>4.8901620635881651E-3</v>
      </c>
      <c r="AG560">
        <f t="shared" si="1358"/>
        <v>6.1347660077317456E-3</v>
      </c>
      <c r="AH560">
        <f t="shared" si="1358"/>
        <v>7.6961363407260786E-3</v>
      </c>
      <c r="AI560">
        <f t="shared" si="1358"/>
        <v>9.6548938460562974E-3</v>
      </c>
      <c r="AJ560">
        <f t="shared" si="1358"/>
        <v>1.2112178247848108E-2</v>
      </c>
      <c r="AK560">
        <f t="shared" si="1358"/>
        <v>1.5194870523363546E-2</v>
      </c>
      <c r="AL560">
        <f t="shared" si="1358"/>
        <v>1.9062144355644871E-2</v>
      </c>
      <c r="AM560">
        <f t="shared" si="1358"/>
        <v>2.3913685008156861E-2</v>
      </c>
      <c r="AN560">
        <f t="shared" si="1358"/>
        <v>0.03</v>
      </c>
      <c r="AO560">
        <f t="shared" ref="AO560:BH560" si="1359">IF(AN560=0,0.0000001,$G560)*((INDEX($N$7:$N$29,MATCH($A560,$H$7:$H$29,0))/($G560+0.00001))^((AO$33-$G$33)/($Y$33-$G$33)))</f>
        <v>0</v>
      </c>
      <c r="AP560">
        <f t="shared" si="1359"/>
        <v>7.7426368268112785E-4</v>
      </c>
      <c r="AQ560">
        <f t="shared" si="1359"/>
        <v>0</v>
      </c>
      <c r="AR560">
        <f t="shared" si="1359"/>
        <v>1.2915496650148846E-3</v>
      </c>
      <c r="AS560">
        <f t="shared" si="1359"/>
        <v>0</v>
      </c>
      <c r="AT560">
        <f t="shared" si="1359"/>
        <v>2.1544346900318834E-3</v>
      </c>
      <c r="AU560">
        <f t="shared" si="1359"/>
        <v>0</v>
      </c>
      <c r="AV560">
        <f t="shared" si="1359"/>
        <v>3.5938136638046319E-3</v>
      </c>
      <c r="AW560">
        <f t="shared" si="1359"/>
        <v>0</v>
      </c>
      <c r="AX560">
        <f t="shared" si="1359"/>
        <v>5.9948425031894148E-3</v>
      </c>
      <c r="AY560">
        <f t="shared" si="1359"/>
        <v>0</v>
      </c>
      <c r="AZ560">
        <f t="shared" si="1359"/>
        <v>1.0000000000000019E-2</v>
      </c>
      <c r="BA560">
        <f t="shared" si="1359"/>
        <v>0</v>
      </c>
      <c r="BB560">
        <f t="shared" si="1359"/>
        <v>1.668100537200061E-2</v>
      </c>
      <c r="BC560">
        <f t="shared" si="1359"/>
        <v>0</v>
      </c>
      <c r="BD560">
        <f t="shared" si="1359"/>
        <v>2.7825594022071267E-2</v>
      </c>
      <c r="BE560">
        <f t="shared" si="1359"/>
        <v>0</v>
      </c>
      <c r="BF560">
        <f t="shared" si="1359"/>
        <v>4.6415888336127885E-2</v>
      </c>
      <c r="BG560">
        <f t="shared" si="1359"/>
        <v>0</v>
      </c>
      <c r="BH560">
        <f t="shared" si="1359"/>
        <v>7.7426368268112819E-2</v>
      </c>
      <c r="BK560">
        <f>G560</f>
        <v>0</v>
      </c>
      <c r="BL560">
        <f t="shared" si="1329"/>
        <v>0</v>
      </c>
      <c r="BM560">
        <f t="shared" si="1330"/>
        <v>0</v>
      </c>
      <c r="BN560">
        <f t="shared" si="1331"/>
        <v>4.1000000000000002E-2</v>
      </c>
      <c r="BO560">
        <f t="shared" si="1348"/>
        <v>0.56000000000000005</v>
      </c>
      <c r="BP560" t="str">
        <f t="shared" si="1326"/>
        <v>-LT-Total</v>
      </c>
    </row>
    <row r="561" spans="1:68" hidden="1" x14ac:dyDescent="0.25">
      <c r="A561" t="str">
        <f t="shared" si="1322"/>
        <v>freight-LT-G</v>
      </c>
      <c r="B561" s="1">
        <v>527</v>
      </c>
      <c r="C561" t="s">
        <v>26</v>
      </c>
      <c r="D561" t="s">
        <v>36</v>
      </c>
      <c r="E561" t="s">
        <v>33</v>
      </c>
      <c r="F561" t="s">
        <v>47</v>
      </c>
      <c r="G561">
        <v>0.23143596159162039</v>
      </c>
      <c r="H561">
        <v>0.24560510295157209</v>
      </c>
      <c r="I561">
        <v>0.25968588746843502</v>
      </c>
      <c r="J561">
        <v>0.27367913904526348</v>
      </c>
      <c r="K561">
        <v>0.28703546269467212</v>
      </c>
      <c r="L561">
        <v>0.3004054928243805</v>
      </c>
      <c r="M561">
        <f t="shared" ref="M561:Y563" si="1360">($K561*(($BL561/($K561))^((M$33-$K$33)/($BL$33-$K$33))))</f>
        <v>0.28532394130274458</v>
      </c>
      <c r="N561">
        <f t="shared" si="1360"/>
        <v>0.28447201143542244</v>
      </c>
      <c r="O561">
        <f t="shared" si="1360"/>
        <v>0.28362262528909171</v>
      </c>
      <c r="P561">
        <f t="shared" si="1360"/>
        <v>0.28277577526862419</v>
      </c>
      <c r="Q561">
        <f t="shared" si="1360"/>
        <v>0.28193145380156964</v>
      </c>
      <c r="R561">
        <f t="shared" si="1360"/>
        <v>0.28108965333808783</v>
      </c>
      <c r="S561">
        <f t="shared" si="1360"/>
        <v>0.28025036635088102</v>
      </c>
      <c r="T561">
        <f t="shared" si="1360"/>
        <v>0.27941358533512689</v>
      </c>
      <c r="U561">
        <f t="shared" si="1360"/>
        <v>0.27857930280841109</v>
      </c>
      <c r="V561">
        <f t="shared" si="1360"/>
        <v>0.27774751131066067</v>
      </c>
      <c r="W561">
        <f t="shared" si="1360"/>
        <v>0.27691820340407708</v>
      </c>
      <c r="X561">
        <f t="shared" si="1360"/>
        <v>0.27609137167307002</v>
      </c>
      <c r="Y561">
        <f t="shared" si="1360"/>
        <v>0.27526700872419058</v>
      </c>
      <c r="Z561">
        <f t="shared" ref="Z561:AN563" si="1361">($Y561*(($BM561/($Y561))^((Z$33-$Y$33)/($BM$33-$Y$33))))</f>
        <v>0.26060595892903377</v>
      </c>
      <c r="AA561">
        <f t="shared" si="1361"/>
        <v>0.24672577416413352</v>
      </c>
      <c r="AB561">
        <f t="shared" si="1361"/>
        <v>0.23358486462494002</v>
      </c>
      <c r="AC561">
        <f t="shared" si="1361"/>
        <v>0.22114385562958833</v>
      </c>
      <c r="AD561">
        <f t="shared" si="1361"/>
        <v>0.20936546963881761</v>
      </c>
      <c r="AE561">
        <f t="shared" si="1361"/>
        <v>0.19821441455965019</v>
      </c>
      <c r="AF561">
        <f t="shared" si="1361"/>
        <v>0.18765727799815021</v>
      </c>
      <c r="AG561">
        <f t="shared" si="1361"/>
        <v>0.17766242714440644</v>
      </c>
      <c r="AH561">
        <f t="shared" si="1361"/>
        <v>0.16819991398976097</v>
      </c>
      <c r="AI561">
        <f t="shared" si="1361"/>
        <v>0.15924138559228115</v>
      </c>
      <c r="AJ561">
        <f t="shared" si="1361"/>
        <v>0.15075999912160007</v>
      </c>
      <c r="AK561">
        <f t="shared" si="1361"/>
        <v>0.14273034142856994</v>
      </c>
      <c r="AL561">
        <f t="shared" si="1361"/>
        <v>0.13512835289873235</v>
      </c>
      <c r="AM561">
        <f t="shared" si="1361"/>
        <v>0.12793125536144315</v>
      </c>
      <c r="AN561">
        <f t="shared" si="1361"/>
        <v>0.12111748383864383</v>
      </c>
      <c r="AO561">
        <f t="shared" ref="AO561:BH561" si="1362">AN561</f>
        <v>0.12111748383864383</v>
      </c>
      <c r="AP561">
        <f t="shared" si="1362"/>
        <v>0.12111748383864383</v>
      </c>
      <c r="AQ561">
        <f t="shared" si="1362"/>
        <v>0.12111748383864383</v>
      </c>
      <c r="AR561">
        <f t="shared" si="1362"/>
        <v>0.12111748383864383</v>
      </c>
      <c r="AS561">
        <f t="shared" si="1362"/>
        <v>0.12111748383864383</v>
      </c>
      <c r="AT561">
        <f t="shared" si="1362"/>
        <v>0.12111748383864383</v>
      </c>
      <c r="AU561">
        <f t="shared" si="1362"/>
        <v>0.12111748383864383</v>
      </c>
      <c r="AV561">
        <f t="shared" si="1362"/>
        <v>0.12111748383864383</v>
      </c>
      <c r="AW561">
        <f t="shared" si="1362"/>
        <v>0.12111748383864383</v>
      </c>
      <c r="AX561">
        <f t="shared" si="1362"/>
        <v>0.12111748383864383</v>
      </c>
      <c r="AY561">
        <f t="shared" si="1362"/>
        <v>0.12111748383864383</v>
      </c>
      <c r="AZ561">
        <f t="shared" si="1362"/>
        <v>0.12111748383864383</v>
      </c>
      <c r="BA561">
        <f t="shared" si="1362"/>
        <v>0.12111748383864383</v>
      </c>
      <c r="BB561">
        <f t="shared" si="1362"/>
        <v>0.12111748383864383</v>
      </c>
      <c r="BC561">
        <f t="shared" si="1362"/>
        <v>0.12111748383864383</v>
      </c>
      <c r="BD561">
        <f t="shared" si="1362"/>
        <v>0.12111748383864383</v>
      </c>
      <c r="BE561">
        <f t="shared" si="1362"/>
        <v>0.12111748383864383</v>
      </c>
      <c r="BF561">
        <f t="shared" si="1362"/>
        <v>0.12111748383864383</v>
      </c>
      <c r="BG561">
        <f t="shared" si="1362"/>
        <v>0.12111748383864383</v>
      </c>
      <c r="BH561">
        <f t="shared" si="1362"/>
        <v>0.12111748383864383</v>
      </c>
      <c r="BK561">
        <f t="shared" ref="BK561:BK568" si="1363">K561</f>
        <v>0.28703546269467212</v>
      </c>
      <c r="BL561">
        <f t="shared" si="1329"/>
        <v>0.27526700872419058</v>
      </c>
      <c r="BM561">
        <f t="shared" si="1330"/>
        <v>0.12111748383864383</v>
      </c>
      <c r="BN561">
        <f t="shared" si="1331"/>
        <v>4.1000000000000002E-2</v>
      </c>
      <c r="BO561">
        <f t="shared" si="1348"/>
        <v>0.56000000000000005</v>
      </c>
      <c r="BP561" t="str">
        <f t="shared" si="1326"/>
        <v>-LT-Total</v>
      </c>
    </row>
    <row r="562" spans="1:68" hidden="1" x14ac:dyDescent="0.25">
      <c r="A562" t="str">
        <f t="shared" si="1322"/>
        <v>freight-LT-LPG</v>
      </c>
      <c r="B562" s="1">
        <v>528</v>
      </c>
      <c r="C562" t="s">
        <v>26</v>
      </c>
      <c r="D562" t="s">
        <v>36</v>
      </c>
      <c r="E562" t="s">
        <v>33</v>
      </c>
      <c r="F562" t="s">
        <v>48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e">
        <f t="shared" si="1360"/>
        <v>#DIV/0!</v>
      </c>
      <c r="N562" t="e">
        <f t="shared" si="1360"/>
        <v>#DIV/0!</v>
      </c>
      <c r="O562" t="e">
        <f t="shared" si="1360"/>
        <v>#DIV/0!</v>
      </c>
      <c r="P562" t="e">
        <f t="shared" si="1360"/>
        <v>#DIV/0!</v>
      </c>
      <c r="Q562" t="e">
        <f t="shared" si="1360"/>
        <v>#DIV/0!</v>
      </c>
      <c r="R562" t="e">
        <f t="shared" si="1360"/>
        <v>#DIV/0!</v>
      </c>
      <c r="S562" t="e">
        <f t="shared" si="1360"/>
        <v>#DIV/0!</v>
      </c>
      <c r="T562" t="e">
        <f t="shared" si="1360"/>
        <v>#DIV/0!</v>
      </c>
      <c r="U562" t="e">
        <f t="shared" si="1360"/>
        <v>#DIV/0!</v>
      </c>
      <c r="V562" t="e">
        <f t="shared" si="1360"/>
        <v>#DIV/0!</v>
      </c>
      <c r="W562" t="e">
        <f t="shared" si="1360"/>
        <v>#DIV/0!</v>
      </c>
      <c r="X562" t="e">
        <f t="shared" si="1360"/>
        <v>#DIV/0!</v>
      </c>
      <c r="Y562" t="e">
        <f t="shared" si="1360"/>
        <v>#DIV/0!</v>
      </c>
      <c r="Z562" t="e">
        <f t="shared" si="1361"/>
        <v>#DIV/0!</v>
      </c>
      <c r="AA562" t="e">
        <f t="shared" si="1361"/>
        <v>#DIV/0!</v>
      </c>
      <c r="AB562" t="e">
        <f t="shared" si="1361"/>
        <v>#DIV/0!</v>
      </c>
      <c r="AC562" t="e">
        <f t="shared" si="1361"/>
        <v>#DIV/0!</v>
      </c>
      <c r="AD562" t="e">
        <f t="shared" si="1361"/>
        <v>#DIV/0!</v>
      </c>
      <c r="AE562" t="e">
        <f t="shared" si="1361"/>
        <v>#DIV/0!</v>
      </c>
      <c r="AF562" t="e">
        <f t="shared" si="1361"/>
        <v>#DIV/0!</v>
      </c>
      <c r="AG562" t="e">
        <f t="shared" si="1361"/>
        <v>#DIV/0!</v>
      </c>
      <c r="AH562" t="e">
        <f t="shared" si="1361"/>
        <v>#DIV/0!</v>
      </c>
      <c r="AI562" t="e">
        <f t="shared" si="1361"/>
        <v>#DIV/0!</v>
      </c>
      <c r="AJ562" t="e">
        <f t="shared" si="1361"/>
        <v>#DIV/0!</v>
      </c>
      <c r="AK562" t="e">
        <f t="shared" si="1361"/>
        <v>#DIV/0!</v>
      </c>
      <c r="AL562" t="e">
        <f t="shared" si="1361"/>
        <v>#DIV/0!</v>
      </c>
      <c r="AM562" t="e">
        <f t="shared" si="1361"/>
        <v>#DIV/0!</v>
      </c>
      <c r="AN562" t="e">
        <f t="shared" si="1361"/>
        <v>#DIV/0!</v>
      </c>
      <c r="AO562" t="e">
        <f t="shared" ref="AO562:BH562" si="1364">AN562</f>
        <v>#DIV/0!</v>
      </c>
      <c r="AP562" t="e">
        <f t="shared" si="1364"/>
        <v>#DIV/0!</v>
      </c>
      <c r="AQ562" t="e">
        <f t="shared" si="1364"/>
        <v>#DIV/0!</v>
      </c>
      <c r="AR562" t="e">
        <f t="shared" si="1364"/>
        <v>#DIV/0!</v>
      </c>
      <c r="AS562" t="e">
        <f t="shared" si="1364"/>
        <v>#DIV/0!</v>
      </c>
      <c r="AT562" t="e">
        <f t="shared" si="1364"/>
        <v>#DIV/0!</v>
      </c>
      <c r="AU562" t="e">
        <f t="shared" si="1364"/>
        <v>#DIV/0!</v>
      </c>
      <c r="AV562" t="e">
        <f t="shared" si="1364"/>
        <v>#DIV/0!</v>
      </c>
      <c r="AW562" t="e">
        <f t="shared" si="1364"/>
        <v>#DIV/0!</v>
      </c>
      <c r="AX562" t="e">
        <f t="shared" si="1364"/>
        <v>#DIV/0!</v>
      </c>
      <c r="AY562" t="e">
        <f t="shared" si="1364"/>
        <v>#DIV/0!</v>
      </c>
      <c r="AZ562" t="e">
        <f t="shared" si="1364"/>
        <v>#DIV/0!</v>
      </c>
      <c r="BA562" t="e">
        <f t="shared" si="1364"/>
        <v>#DIV/0!</v>
      </c>
      <c r="BB562" t="e">
        <f t="shared" si="1364"/>
        <v>#DIV/0!</v>
      </c>
      <c r="BC562" t="e">
        <f t="shared" si="1364"/>
        <v>#DIV/0!</v>
      </c>
      <c r="BD562" t="e">
        <f t="shared" si="1364"/>
        <v>#DIV/0!</v>
      </c>
      <c r="BE562" t="e">
        <f t="shared" si="1364"/>
        <v>#DIV/0!</v>
      </c>
      <c r="BF562" t="e">
        <f t="shared" si="1364"/>
        <v>#DIV/0!</v>
      </c>
      <c r="BG562" t="e">
        <f t="shared" si="1364"/>
        <v>#DIV/0!</v>
      </c>
      <c r="BH562" t="e">
        <f t="shared" si="1364"/>
        <v>#DIV/0!</v>
      </c>
      <c r="BK562">
        <f t="shared" si="1363"/>
        <v>0</v>
      </c>
      <c r="BL562">
        <f t="shared" si="1329"/>
        <v>0</v>
      </c>
      <c r="BM562">
        <f t="shared" si="1330"/>
        <v>0</v>
      </c>
      <c r="BN562">
        <f t="shared" si="1331"/>
        <v>4.1000000000000002E-2</v>
      </c>
      <c r="BO562">
        <f t="shared" si="1348"/>
        <v>0.56000000000000005</v>
      </c>
      <c r="BP562" t="str">
        <f t="shared" si="1326"/>
        <v>-LT-Total</v>
      </c>
    </row>
    <row r="563" spans="1:68" hidden="1" x14ac:dyDescent="0.25">
      <c r="A563" t="str">
        <f t="shared" si="1322"/>
        <v>freight-LT-PHEVG</v>
      </c>
      <c r="B563" s="1">
        <v>529</v>
      </c>
      <c r="C563" t="s">
        <v>26</v>
      </c>
      <c r="D563" t="s">
        <v>36</v>
      </c>
      <c r="E563" t="s">
        <v>33</v>
      </c>
      <c r="F563" t="s">
        <v>31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e">
        <f t="shared" si="1360"/>
        <v>#DIV/0!</v>
      </c>
      <c r="N563" t="e">
        <f t="shared" si="1360"/>
        <v>#DIV/0!</v>
      </c>
      <c r="O563" t="e">
        <f t="shared" si="1360"/>
        <v>#DIV/0!</v>
      </c>
      <c r="P563" t="e">
        <f t="shared" si="1360"/>
        <v>#DIV/0!</v>
      </c>
      <c r="Q563" t="e">
        <f t="shared" si="1360"/>
        <v>#DIV/0!</v>
      </c>
      <c r="R563" t="e">
        <f t="shared" si="1360"/>
        <v>#DIV/0!</v>
      </c>
      <c r="S563" t="e">
        <f t="shared" si="1360"/>
        <v>#DIV/0!</v>
      </c>
      <c r="T563" t="e">
        <f t="shared" si="1360"/>
        <v>#DIV/0!</v>
      </c>
      <c r="U563" t="e">
        <f t="shared" si="1360"/>
        <v>#DIV/0!</v>
      </c>
      <c r="V563" t="e">
        <f t="shared" si="1360"/>
        <v>#DIV/0!</v>
      </c>
      <c r="W563" t="e">
        <f t="shared" si="1360"/>
        <v>#DIV/0!</v>
      </c>
      <c r="X563" t="e">
        <f t="shared" si="1360"/>
        <v>#DIV/0!</v>
      </c>
      <c r="Y563" t="e">
        <f t="shared" si="1360"/>
        <v>#DIV/0!</v>
      </c>
      <c r="Z563" t="e">
        <f t="shared" si="1361"/>
        <v>#DIV/0!</v>
      </c>
      <c r="AA563" t="e">
        <f t="shared" si="1361"/>
        <v>#DIV/0!</v>
      </c>
      <c r="AB563" t="e">
        <f t="shared" si="1361"/>
        <v>#DIV/0!</v>
      </c>
      <c r="AC563" t="e">
        <f t="shared" si="1361"/>
        <v>#DIV/0!</v>
      </c>
      <c r="AD563" t="e">
        <f t="shared" si="1361"/>
        <v>#DIV/0!</v>
      </c>
      <c r="AE563" t="e">
        <f t="shared" si="1361"/>
        <v>#DIV/0!</v>
      </c>
      <c r="AF563" t="e">
        <f t="shared" si="1361"/>
        <v>#DIV/0!</v>
      </c>
      <c r="AG563" t="e">
        <f t="shared" si="1361"/>
        <v>#DIV/0!</v>
      </c>
      <c r="AH563" t="e">
        <f t="shared" si="1361"/>
        <v>#DIV/0!</v>
      </c>
      <c r="AI563" t="e">
        <f t="shared" si="1361"/>
        <v>#DIV/0!</v>
      </c>
      <c r="AJ563" t="e">
        <f t="shared" si="1361"/>
        <v>#DIV/0!</v>
      </c>
      <c r="AK563" t="e">
        <f t="shared" si="1361"/>
        <v>#DIV/0!</v>
      </c>
      <c r="AL563" t="e">
        <f t="shared" si="1361"/>
        <v>#DIV/0!</v>
      </c>
      <c r="AM563" t="e">
        <f t="shared" si="1361"/>
        <v>#DIV/0!</v>
      </c>
      <c r="AN563" t="e">
        <f t="shared" si="1361"/>
        <v>#DIV/0!</v>
      </c>
      <c r="AO563" t="e">
        <f t="shared" ref="AO563:BH563" si="1365">AN563</f>
        <v>#DIV/0!</v>
      </c>
      <c r="AP563" t="e">
        <f t="shared" si="1365"/>
        <v>#DIV/0!</v>
      </c>
      <c r="AQ563" t="e">
        <f t="shared" si="1365"/>
        <v>#DIV/0!</v>
      </c>
      <c r="AR563" t="e">
        <f t="shared" si="1365"/>
        <v>#DIV/0!</v>
      </c>
      <c r="AS563" t="e">
        <f t="shared" si="1365"/>
        <v>#DIV/0!</v>
      </c>
      <c r="AT563" t="e">
        <f t="shared" si="1365"/>
        <v>#DIV/0!</v>
      </c>
      <c r="AU563" t="e">
        <f t="shared" si="1365"/>
        <v>#DIV/0!</v>
      </c>
      <c r="AV563" t="e">
        <f t="shared" si="1365"/>
        <v>#DIV/0!</v>
      </c>
      <c r="AW563" t="e">
        <f t="shared" si="1365"/>
        <v>#DIV/0!</v>
      </c>
      <c r="AX563" t="e">
        <f t="shared" si="1365"/>
        <v>#DIV/0!</v>
      </c>
      <c r="AY563" t="e">
        <f t="shared" si="1365"/>
        <v>#DIV/0!</v>
      </c>
      <c r="AZ563" t="e">
        <f t="shared" si="1365"/>
        <v>#DIV/0!</v>
      </c>
      <c r="BA563" t="e">
        <f t="shared" si="1365"/>
        <v>#DIV/0!</v>
      </c>
      <c r="BB563" t="e">
        <f t="shared" si="1365"/>
        <v>#DIV/0!</v>
      </c>
      <c r="BC563" t="e">
        <f t="shared" si="1365"/>
        <v>#DIV/0!</v>
      </c>
      <c r="BD563" t="e">
        <f t="shared" si="1365"/>
        <v>#DIV/0!</v>
      </c>
      <c r="BE563" t="e">
        <f t="shared" si="1365"/>
        <v>#DIV/0!</v>
      </c>
      <c r="BF563" t="e">
        <f t="shared" si="1365"/>
        <v>#DIV/0!</v>
      </c>
      <c r="BG563" t="e">
        <f t="shared" si="1365"/>
        <v>#DIV/0!</v>
      </c>
      <c r="BH563" t="e">
        <f t="shared" si="1365"/>
        <v>#DIV/0!</v>
      </c>
      <c r="BK563">
        <f t="shared" si="1363"/>
        <v>0</v>
      </c>
      <c r="BL563">
        <f t="shared" si="1329"/>
        <v>0</v>
      </c>
      <c r="BM563">
        <f t="shared" si="1330"/>
        <v>0</v>
      </c>
      <c r="BN563">
        <f t="shared" si="1331"/>
        <v>4.1000000000000002E-2</v>
      </c>
      <c r="BO563">
        <f t="shared" si="1348"/>
        <v>0.56000000000000005</v>
      </c>
      <c r="BP563" t="str">
        <f t="shared" si="1326"/>
        <v>-LT-Total</v>
      </c>
    </row>
    <row r="564" spans="1:68" hidden="1" x14ac:dyDescent="0.25">
      <c r="A564" t="str">
        <f t="shared" si="1322"/>
        <v>passenger-2W-BEV</v>
      </c>
      <c r="B564" s="1">
        <v>530</v>
      </c>
      <c r="C564" t="s">
        <v>26</v>
      </c>
      <c r="D564" t="s">
        <v>27</v>
      </c>
      <c r="E564" t="s">
        <v>35</v>
      </c>
      <c r="F564" t="s">
        <v>29</v>
      </c>
      <c r="G564">
        <v>1.512364288430356E-3</v>
      </c>
      <c r="H564">
        <f>IF(G564=0,0.0000001,$G564)*((INDEX($N$7:$N$29,MATCH($A564,$H$7:$H$29,0))/($G564+0.00001))^((H$33-$G$33)/($Y$33-$G$33)))</f>
        <v>1.9082163091317984E-3</v>
      </c>
      <c r="I564">
        <f>IF(H564=0,0.0000001,$G564)*((INDEX($N$7:$N$29,MATCH($A564,$H$7:$H$29,0))/($G564+0.00001))^((I$33-$G$33)/($Y$33-$G$33)))</f>
        <v>2.4076801537120289E-3</v>
      </c>
      <c r="J564">
        <f>IF(I564=0,0.0000001,$G564)*((INDEX($N$7:$N$29,MATCH($A564,$H$7:$H$29,0))/($G564+0.00001))^((J$33-$G$33)/($Y$33-$G$33)))</f>
        <v>3.0378755777515959E-3</v>
      </c>
      <c r="K564">
        <f>IF(J564=0,0.0000001,$G564)*((INDEX($N$7:$N$29,MATCH($A564,$H$7:$H$29,0))/($G564+0.00001))^((K$33-$G$33)/($Y$33-$G$33)))</f>
        <v>3.8330207655162623E-3</v>
      </c>
      <c r="L564">
        <f t="shared" ref="L564:Y564" si="1366">IF(K564=0,0.0000001,K564)*((INDEX($N$7:$N$29,MATCH($A564,$H$7:$H$28,0))/IF(K564=0,0.0000001,K564))^((L$33-$K$33)/($Y$33-$K$33)))</f>
        <v>4.8385674846000331E-3</v>
      </c>
      <c r="M564">
        <f t="shared" si="1366"/>
        <v>7.457863018756704E-3</v>
      </c>
      <c r="N564">
        <f t="shared" si="1366"/>
        <v>1.3007595716642289E-2</v>
      </c>
      <c r="O564">
        <f t="shared" si="1366"/>
        <v>2.3296119913203937E-2</v>
      </c>
      <c r="P564">
        <f t="shared" si="1366"/>
        <v>3.9197082086247122E-2</v>
      </c>
      <c r="Q564">
        <f t="shared" si="1366"/>
        <v>5.8556291597914187E-2</v>
      </c>
      <c r="R564">
        <f t="shared" si="1366"/>
        <v>7.6522082824446294E-2</v>
      </c>
      <c r="S564">
        <f t="shared" si="1366"/>
        <v>8.9164983864542705E-2</v>
      </c>
      <c r="T564">
        <f t="shared" si="1366"/>
        <v>9.5986965580200229E-2</v>
      </c>
      <c r="U564">
        <f t="shared" si="1366"/>
        <v>9.8836598214261953E-2</v>
      </c>
      <c r="V564">
        <f t="shared" si="1366"/>
        <v>9.9749552233135211E-2</v>
      </c>
      <c r="W564">
        <f t="shared" si="1366"/>
        <v>9.9964183285444791E-2</v>
      </c>
      <c r="X564">
        <f t="shared" si="1366"/>
        <v>9.9997441237717422E-2</v>
      </c>
      <c r="Y564">
        <f t="shared" si="1366"/>
        <v>0.1</v>
      </c>
      <c r="Z564">
        <f t="shared" ref="Z564:AN564" si="1367">IF(Y564=0,0.0000001,$Y564)*((INDEX($O$7:$O$29,MATCH($A564,$H$7:$H$28,0))/IF(Y564=0,0.0000001,$Y564))^((Z$33-$Y$33)/($AN$33-$Y$33)))</f>
        <v>0.11132635768448035</v>
      </c>
      <c r="AA564">
        <f t="shared" si="1367"/>
        <v>0.12393557915292855</v>
      </c>
      <c r="AB564">
        <f t="shared" si="1367"/>
        <v>0.13797296614612151</v>
      </c>
      <c r="AC564">
        <f t="shared" si="1367"/>
        <v>0.15360027779971819</v>
      </c>
      <c r="AD564">
        <f t="shared" si="1367"/>
        <v>0.1709975946676697</v>
      </c>
      <c r="AE564">
        <f t="shared" si="1367"/>
        <v>0.19036539387158788</v>
      </c>
      <c r="AF564">
        <f t="shared" si="1367"/>
        <v>0.21192685928895372</v>
      </c>
      <c r="AG564">
        <f t="shared" si="1367"/>
        <v>0.23593045340150598</v>
      </c>
      <c r="AH564">
        <f t="shared" si="1367"/>
        <v>0.26265278044037671</v>
      </c>
      <c r="AI564">
        <f t="shared" si="1367"/>
        <v>0.29240177382128657</v>
      </c>
      <c r="AJ564">
        <f t="shared" si="1367"/>
        <v>0.32552024460005069</v>
      </c>
      <c r="AK564">
        <f t="shared" si="1367"/>
        <v>0.36238983183884782</v>
      </c>
      <c r="AL564">
        <f t="shared" si="1367"/>
        <v>0.4034354004051024</v>
      </c>
      <c r="AM564">
        <f t="shared" si="1367"/>
        <v>0.44912993688079983</v>
      </c>
      <c r="AN564">
        <f t="shared" si="1367"/>
        <v>0.5</v>
      </c>
      <c r="AO564">
        <f t="shared" ref="AO564:BH564" si="1368">IF(AN564=0,0.0000001,$G564)*((INDEX($N$7:$N$29,MATCH($A564,$H$7:$H$29,0))/($G564+0.00001))^((AO$33-$G$33)/($Y$33-$G$33)))</f>
        <v>4.0989900035357989</v>
      </c>
      <c r="AP564">
        <f t="shared" si="1368"/>
        <v>5.1718753448173738</v>
      </c>
      <c r="AQ564">
        <f t="shared" si="1368"/>
        <v>6.5255818041167784</v>
      </c>
      <c r="AR564">
        <f t="shared" si="1368"/>
        <v>8.2336125763146466</v>
      </c>
      <c r="AS564">
        <f t="shared" si="1368"/>
        <v>10.388709864012252</v>
      </c>
      <c r="AT564">
        <f t="shared" si="1368"/>
        <v>13.107890569091179</v>
      </c>
      <c r="AU564">
        <f t="shared" si="1368"/>
        <v>16.538800045467045</v>
      </c>
      <c r="AV564">
        <f t="shared" si="1368"/>
        <v>20.867728907421395</v>
      </c>
      <c r="AW564">
        <f t="shared" si="1368"/>
        <v>26.329728188048488</v>
      </c>
      <c r="AX564">
        <f t="shared" si="1368"/>
        <v>33.221372078011022</v>
      </c>
      <c r="AY564">
        <f t="shared" si="1368"/>
        <v>41.916861232415769</v>
      </c>
      <c r="AZ564">
        <f t="shared" si="1368"/>
        <v>52.888341018899617</v>
      </c>
      <c r="BA564">
        <f t="shared" si="1368"/>
        <v>66.731537941783344</v>
      </c>
      <c r="BB564">
        <f t="shared" si="1368"/>
        <v>84.198106242061286</v>
      </c>
      <c r="BC564">
        <f t="shared" si="1368"/>
        <v>106.23644102034866</v>
      </c>
      <c r="BD564">
        <f t="shared" si="1368"/>
        <v>134.04317394293145</v>
      </c>
      <c r="BE564">
        <f t="shared" si="1368"/>
        <v>169.12814763112607</v>
      </c>
      <c r="BF564">
        <f t="shared" si="1368"/>
        <v>213.39639669614391</v>
      </c>
      <c r="BG564">
        <f t="shared" si="1368"/>
        <v>269.25158680397675</v>
      </c>
      <c r="BH564">
        <f t="shared" si="1368"/>
        <v>339.72652827726768</v>
      </c>
      <c r="BK564">
        <f t="shared" si="1363"/>
        <v>3.8330207655162623E-3</v>
      </c>
      <c r="BL564">
        <f t="shared" si="1329"/>
        <v>3.4458856681991198E-3</v>
      </c>
      <c r="BM564">
        <f t="shared" si="1330"/>
        <v>8.6147141704977996E-4</v>
      </c>
      <c r="BN564">
        <f t="shared" si="1331"/>
        <v>0.10100000000000001</v>
      </c>
      <c r="BO564">
        <f t="shared" si="1348"/>
        <v>0.75</v>
      </c>
      <c r="BP564" t="str">
        <f t="shared" si="1326"/>
        <v>-2W-Total</v>
      </c>
    </row>
    <row r="565" spans="1:68" hidden="1" x14ac:dyDescent="0.25">
      <c r="A565" t="str">
        <f t="shared" si="1322"/>
        <v>passenger-2W-G</v>
      </c>
      <c r="B565" s="1">
        <v>531</v>
      </c>
      <c r="C565" t="s">
        <v>26</v>
      </c>
      <c r="D565" t="s">
        <v>27</v>
      </c>
      <c r="E565" t="s">
        <v>35</v>
      </c>
      <c r="F565" t="s">
        <v>47</v>
      </c>
      <c r="G565">
        <v>0.99848763571156962</v>
      </c>
      <c r="H565">
        <v>0.99773973464559595</v>
      </c>
      <c r="I565">
        <v>0.99699252594074472</v>
      </c>
      <c r="J565">
        <v>0.99624600863604273</v>
      </c>
      <c r="K565">
        <v>0.99593801395881121</v>
      </c>
      <c r="L565">
        <v>0.99563003353631718</v>
      </c>
      <c r="M565">
        <f t="shared" ref="M565:Y565" si="1369">($K565*(($BL565/($K565))^((M$33-$K$33)/($BL$33-$K$33))))</f>
        <v>0.98090410257592153</v>
      </c>
      <c r="N565">
        <f t="shared" si="1369"/>
        <v>0.97347246483290162</v>
      </c>
      <c r="O565">
        <f t="shared" si="1369"/>
        <v>0.96609713151291199</v>
      </c>
      <c r="P565">
        <f t="shared" si="1369"/>
        <v>0.9587776760359491</v>
      </c>
      <c r="Q565">
        <f t="shared" si="1369"/>
        <v>0.95151367505391404</v>
      </c>
      <c r="R565">
        <f t="shared" si="1369"/>
        <v>0.94430470842612602</v>
      </c>
      <c r="S565">
        <f t="shared" si="1369"/>
        <v>0.93715035919502188</v>
      </c>
      <c r="T565">
        <f t="shared" si="1369"/>
        <v>0.9300502135620401</v>
      </c>
      <c r="U565">
        <f t="shared" si="1369"/>
        <v>0.92300386086368702</v>
      </c>
      <c r="V565">
        <f t="shared" si="1369"/>
        <v>0.91601089354778509</v>
      </c>
      <c r="W565">
        <f t="shared" si="1369"/>
        <v>0.90907090714989935</v>
      </c>
      <c r="X565">
        <f t="shared" si="1369"/>
        <v>0.90218350026994543</v>
      </c>
      <c r="Y565">
        <f t="shared" si="1369"/>
        <v>0.89534827454897126</v>
      </c>
      <c r="Z565">
        <f t="shared" ref="Z565:AN565" si="1370">($Y565*(($BM565/($Y565))^((Z$33-$Y$33)/($BM$33-$Y$33))))</f>
        <v>0.81630915699809359</v>
      </c>
      <c r="AA565">
        <f t="shared" si="1370"/>
        <v>0.74424741605116196</v>
      </c>
      <c r="AB565">
        <f t="shared" si="1370"/>
        <v>0.67854710626518799</v>
      </c>
      <c r="AC565">
        <f t="shared" si="1370"/>
        <v>0.61864665632807392</v>
      </c>
      <c r="AD565">
        <f t="shared" si="1370"/>
        <v>0.56403406904565156</v>
      </c>
      <c r="AE565">
        <f t="shared" si="1370"/>
        <v>0.51424254506191847</v>
      </c>
      <c r="AF565">
        <f t="shared" si="1370"/>
        <v>0.46884649290636327</v>
      </c>
      <c r="AG565">
        <f t="shared" si="1370"/>
        <v>0.42745789126438188</v>
      </c>
      <c r="AH565">
        <f t="shared" si="1370"/>
        <v>0.38972297237740988</v>
      </c>
      <c r="AI565">
        <f t="shared" si="1370"/>
        <v>0.35531919822423735</v>
      </c>
      <c r="AJ565">
        <f t="shared" si="1370"/>
        <v>0.32395250363751199</v>
      </c>
      <c r="AK565">
        <f t="shared" si="1370"/>
        <v>0.29535478279105726</v>
      </c>
      <c r="AL565">
        <f t="shared" si="1370"/>
        <v>0.26928159757383424</v>
      </c>
      <c r="AM565">
        <f t="shared" si="1370"/>
        <v>0.24551008826294843</v>
      </c>
      <c r="AN565">
        <f t="shared" si="1370"/>
        <v>0.22383706863724281</v>
      </c>
      <c r="AO565">
        <f t="shared" ref="AO565:BH565" si="1371">AN565</f>
        <v>0.22383706863724281</v>
      </c>
      <c r="AP565">
        <f t="shared" si="1371"/>
        <v>0.22383706863724281</v>
      </c>
      <c r="AQ565">
        <f t="shared" si="1371"/>
        <v>0.22383706863724281</v>
      </c>
      <c r="AR565">
        <f t="shared" si="1371"/>
        <v>0.22383706863724281</v>
      </c>
      <c r="AS565">
        <f t="shared" si="1371"/>
        <v>0.22383706863724281</v>
      </c>
      <c r="AT565">
        <f t="shared" si="1371"/>
        <v>0.22383706863724281</v>
      </c>
      <c r="AU565">
        <f t="shared" si="1371"/>
        <v>0.22383706863724281</v>
      </c>
      <c r="AV565">
        <f t="shared" si="1371"/>
        <v>0.22383706863724281</v>
      </c>
      <c r="AW565">
        <f t="shared" si="1371"/>
        <v>0.22383706863724281</v>
      </c>
      <c r="AX565">
        <f t="shared" si="1371"/>
        <v>0.22383706863724281</v>
      </c>
      <c r="AY565">
        <f t="shared" si="1371"/>
        <v>0.22383706863724281</v>
      </c>
      <c r="AZ565">
        <f t="shared" si="1371"/>
        <v>0.22383706863724281</v>
      </c>
      <c r="BA565">
        <f t="shared" si="1371"/>
        <v>0.22383706863724281</v>
      </c>
      <c r="BB565">
        <f t="shared" si="1371"/>
        <v>0.22383706863724281</v>
      </c>
      <c r="BC565">
        <f t="shared" si="1371"/>
        <v>0.22383706863724281</v>
      </c>
      <c r="BD565">
        <f t="shared" si="1371"/>
        <v>0.22383706863724281</v>
      </c>
      <c r="BE565">
        <f t="shared" si="1371"/>
        <v>0.22383706863724281</v>
      </c>
      <c r="BF565">
        <f t="shared" si="1371"/>
        <v>0.22383706863724281</v>
      </c>
      <c r="BG565">
        <f t="shared" si="1371"/>
        <v>0.22383706863724281</v>
      </c>
      <c r="BH565">
        <f t="shared" si="1371"/>
        <v>0.22383706863724281</v>
      </c>
      <c r="BK565">
        <f t="shared" si="1363"/>
        <v>0.99593801395881121</v>
      </c>
      <c r="BL565">
        <f t="shared" si="1329"/>
        <v>0.89534827454897126</v>
      </c>
      <c r="BM565">
        <f t="shared" si="1330"/>
        <v>0.22383706863724281</v>
      </c>
      <c r="BN565">
        <f t="shared" si="1331"/>
        <v>0.10100000000000001</v>
      </c>
      <c r="BO565">
        <f t="shared" si="1348"/>
        <v>0.75</v>
      </c>
      <c r="BP565" t="str">
        <f t="shared" si="1326"/>
        <v>-2W-Total</v>
      </c>
    </row>
    <row r="566" spans="1:68" hidden="1" x14ac:dyDescent="0.25">
      <c r="A566" t="str">
        <f t="shared" si="1322"/>
        <v>passenger-BUS-BEV</v>
      </c>
      <c r="B566" s="1">
        <v>532</v>
      </c>
      <c r="C566" t="s">
        <v>26</v>
      </c>
      <c r="D566" t="s">
        <v>27</v>
      </c>
      <c r="E566" t="s">
        <v>34</v>
      </c>
      <c r="F566" t="s">
        <v>29</v>
      </c>
      <c r="G566">
        <v>4.2594633029648726E-3</v>
      </c>
      <c r="H566">
        <f>IF(G566=0,0.0000001,$G566)*((INDEX($N$7:$N$29,MATCH($A566,$H$7:$H$29,0))/($G566+0.00001))^((H$33-$G$33)/($Y$33-$G$33)))</f>
        <v>5.0751075957552504E-3</v>
      </c>
      <c r="I566">
        <f>IF(H566=0,0.0000001,$G566)*((INDEX($N$7:$N$29,MATCH($A566,$H$7:$H$29,0))/($G566+0.00001))^((I$33-$G$33)/($Y$33-$G$33)))</f>
        <v>6.0469395500048631E-3</v>
      </c>
      <c r="J566">
        <f>IF(I566=0,0.0000001,$G566)*((INDEX($N$7:$N$29,MATCH($A566,$H$7:$H$29,0))/($G566+0.00001))^((J$33-$G$33)/($Y$33-$G$33)))</f>
        <v>7.2048675287191694E-3</v>
      </c>
      <c r="K566">
        <f>IF(J566=0,0.0000001,$G566)*((INDEX($N$7:$N$29,MATCH($A566,$H$7:$H$29,0))/($G566+0.00001))^((K$33-$G$33)/($Y$33-$G$33)))</f>
        <v>8.5845270449826355E-3</v>
      </c>
      <c r="L566">
        <f t="shared" ref="L566:Y566" si="1372">IF(K566=0,0.0000001,K566)*((INDEX($N$7:$N$29,MATCH($A566,$H$7:$H$28,0))/IF(K566=0,0.0000001,K566))^((L$33-$K$33)/($Y$33-$K$33)))</f>
        <v>1.0230090822457802E-2</v>
      </c>
      <c r="M566">
        <f t="shared" si="1372"/>
        <v>1.4168545742587538E-2</v>
      </c>
      <c r="N566">
        <f t="shared" si="1372"/>
        <v>2.153694732764571E-2</v>
      </c>
      <c r="O566">
        <f t="shared" si="1372"/>
        <v>3.3396654322838608E-2</v>
      </c>
      <c r="P566">
        <f t="shared" si="1372"/>
        <v>4.9409339303945157E-2</v>
      </c>
      <c r="Q566">
        <f t="shared" si="1372"/>
        <v>6.6839584410395697E-2</v>
      </c>
      <c r="R566">
        <f t="shared" si="1372"/>
        <v>8.1755479578066018E-2</v>
      </c>
      <c r="S566">
        <f t="shared" si="1372"/>
        <v>9.1729120645422851E-2</v>
      </c>
      <c r="T566">
        <f t="shared" si="1372"/>
        <v>9.6963821872138298E-2</v>
      </c>
      <c r="U566">
        <f t="shared" si="1372"/>
        <v>9.9122947388048749E-2</v>
      </c>
      <c r="V566">
        <f t="shared" si="1372"/>
        <v>9.9811409194447184E-2</v>
      </c>
      <c r="W566">
        <f t="shared" si="1372"/>
        <v>9.9973036655490025E-2</v>
      </c>
      <c r="X566">
        <f t="shared" si="1372"/>
        <v>9.9998073805674714E-2</v>
      </c>
      <c r="Y566">
        <f t="shared" si="1372"/>
        <v>0.1</v>
      </c>
      <c r="Z566">
        <f t="shared" ref="Z566:AN566" si="1373">IF(Y566=0,0.0000001,$Y566)*((INDEX($O$7:$O$29,MATCH($A566,$H$7:$H$28,0))/IF(Y566=0,0.0000001,$Y566))^((Z$33-$Y$33)/($AN$33-$Y$33)))</f>
        <v>0.10871042734041599</v>
      </c>
      <c r="AA566">
        <f t="shared" si="1373"/>
        <v>0.11817957012535862</v>
      </c>
      <c r="AB566">
        <f t="shared" si="1373"/>
        <v>0.12847351571234394</v>
      </c>
      <c r="AC566">
        <f t="shared" si="1373"/>
        <v>0.13966410795014556</v>
      </c>
      <c r="AD566">
        <f t="shared" si="1373"/>
        <v>0.15182944859378311</v>
      </c>
      <c r="AE566">
        <f t="shared" si="1373"/>
        <v>0.16505444239489883</v>
      </c>
      <c r="AF566">
        <f t="shared" si="1373"/>
        <v>0.17943138967183525</v>
      </c>
      <c r="AG566">
        <f t="shared" si="1373"/>
        <v>0.19506063049509911</v>
      </c>
      <c r="AH566">
        <f t="shared" si="1373"/>
        <v>0.212051244984132</v>
      </c>
      <c r="AI566">
        <f t="shared" si="1373"/>
        <v>0.23052181460292231</v>
      </c>
      <c r="AJ566">
        <f t="shared" si="1373"/>
        <v>0.2506012497677183</v>
      </c>
      <c r="AK566">
        <f t="shared" si="1373"/>
        <v>0.27242968954290975</v>
      </c>
      <c r="AL566">
        <f t="shared" si="1373"/>
        <v>0.29615947970426576</v>
      </c>
      <c r="AM566">
        <f t="shared" si="1373"/>
        <v>0.32195623599565981</v>
      </c>
      <c r="AN566">
        <f t="shared" si="1373"/>
        <v>0.35</v>
      </c>
      <c r="AO566">
        <f t="shared" ref="AO566:BH566" si="1374">IF(AN566=0,0.0000001,$G566)*((INDEX($N$7:$N$29,MATCH($A566,$H$7:$H$29,0))/($G566+0.00001))^((AO$33-$G$33)/($Y$33-$G$33)))</f>
        <v>1.6459914113628771</v>
      </c>
      <c r="AP566">
        <f t="shared" si="1374"/>
        <v>1.9611821772336873</v>
      </c>
      <c r="AQ566">
        <f t="shared" si="1374"/>
        <v>2.3367287980648652</v>
      </c>
      <c r="AR566">
        <f t="shared" si="1374"/>
        <v>2.784188811774539</v>
      </c>
      <c r="AS566">
        <f t="shared" si="1374"/>
        <v>3.3173329083075531</v>
      </c>
      <c r="AT566">
        <f t="shared" si="1374"/>
        <v>3.9525687259429234</v>
      </c>
      <c r="AU566">
        <f t="shared" si="1374"/>
        <v>4.7094458003229409</v>
      </c>
      <c r="AV566">
        <f t="shared" si="1374"/>
        <v>5.6112572061320352</v>
      </c>
      <c r="AW566">
        <f t="shared" si="1374"/>
        <v>6.685756407093514</v>
      </c>
      <c r="AX566">
        <f t="shared" si="1374"/>
        <v>7.9660113755156399</v>
      </c>
      <c r="AY566">
        <f t="shared" si="1374"/>
        <v>9.491422267122557</v>
      </c>
      <c r="AZ566">
        <f t="shared" si="1374"/>
        <v>11.308933970358344</v>
      </c>
      <c r="BA566">
        <f t="shared" si="1374"/>
        <v>13.474480846662066</v>
      </c>
      <c r="BB566">
        <f t="shared" si="1374"/>
        <v>16.054708123944451</v>
      </c>
      <c r="BC566">
        <f t="shared" si="1374"/>
        <v>19.129022919565653</v>
      </c>
      <c r="BD566">
        <f t="shared" si="1374"/>
        <v>22.792038013542363</v>
      </c>
      <c r="BE566">
        <f t="shared" si="1374"/>
        <v>27.156483579693138</v>
      </c>
      <c r="BF566">
        <f t="shared" si="1374"/>
        <v>32.356676483952846</v>
      </c>
      <c r="BG566">
        <f t="shared" si="1374"/>
        <v>38.552653918347026</v>
      </c>
      <c r="BH566">
        <f t="shared" si="1374"/>
        <v>45.935098584212483</v>
      </c>
      <c r="BK566">
        <f t="shared" si="1363"/>
        <v>8.5845270449826355E-3</v>
      </c>
      <c r="BL566">
        <f t="shared" si="1329"/>
        <v>7.7174898134393898E-3</v>
      </c>
      <c r="BM566">
        <f t="shared" si="1330"/>
        <v>3.086995925375756E-3</v>
      </c>
      <c r="BN566">
        <f t="shared" si="1331"/>
        <v>0.10100000000000001</v>
      </c>
      <c r="BO566">
        <f t="shared" si="1348"/>
        <v>0.6</v>
      </c>
      <c r="BP566" t="str">
        <f t="shared" si="1326"/>
        <v>-BUS-Total</v>
      </c>
    </row>
    <row r="567" spans="1:68" hidden="1" x14ac:dyDescent="0.25">
      <c r="A567" t="str">
        <f t="shared" si="1322"/>
        <v>passenger-BUS-CNG</v>
      </c>
      <c r="B567" s="1">
        <v>533</v>
      </c>
      <c r="C567" t="s">
        <v>26</v>
      </c>
      <c r="D567" t="s">
        <v>27</v>
      </c>
      <c r="E567" t="s">
        <v>34</v>
      </c>
      <c r="F567" t="s">
        <v>45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K567">
        <f t="shared" si="1363"/>
        <v>0</v>
      </c>
      <c r="BL567">
        <f t="shared" si="1329"/>
        <v>0</v>
      </c>
      <c r="BM567">
        <f t="shared" si="1330"/>
        <v>0</v>
      </c>
      <c r="BN567">
        <f t="shared" si="1331"/>
        <v>0.10100000000000001</v>
      </c>
      <c r="BO567">
        <f t="shared" si="1348"/>
        <v>0.6</v>
      </c>
      <c r="BP567" t="str">
        <f t="shared" si="1326"/>
        <v>-BUS-Total</v>
      </c>
    </row>
    <row r="568" spans="1:68" hidden="1" x14ac:dyDescent="0.25">
      <c r="A568" t="str">
        <f t="shared" si="1322"/>
        <v>passenger-BUS-D</v>
      </c>
      <c r="B568" s="1">
        <v>534</v>
      </c>
      <c r="C568" t="s">
        <v>26</v>
      </c>
      <c r="D568" t="s">
        <v>27</v>
      </c>
      <c r="E568" t="s">
        <v>34</v>
      </c>
      <c r="F568" t="s">
        <v>46</v>
      </c>
      <c r="G568">
        <v>0.88077583917607571</v>
      </c>
      <c r="H568">
        <v>0.83584555528434601</v>
      </c>
      <c r="I568">
        <v>0.79119362154834638</v>
      </c>
      <c r="J568">
        <v>0.74681745932132904</v>
      </c>
      <c r="K568">
        <v>0.71720353654642433</v>
      </c>
      <c r="L568">
        <v>0.68757200549098108</v>
      </c>
      <c r="M568">
        <f t="shared" ref="M568:Y568" si="1375">($K568*(($BL568/($K568))^((M$33-$K$33)/($BL$33-$K$33))))</f>
        <v>0.70637718564826502</v>
      </c>
      <c r="N568">
        <f t="shared" si="1375"/>
        <v>0.70102545010155237</v>
      </c>
      <c r="O568">
        <f t="shared" si="1375"/>
        <v>0.69571426098519429</v>
      </c>
      <c r="P568">
        <f t="shared" si="1375"/>
        <v>0.6904433111066921</v>
      </c>
      <c r="Q568">
        <f t="shared" si="1375"/>
        <v>0.68521229560093433</v>
      </c>
      <c r="R568">
        <f t="shared" si="1375"/>
        <v>0.68002091191256298</v>
      </c>
      <c r="S568">
        <f t="shared" si="1375"/>
        <v>0.67486885977847466</v>
      </c>
      <c r="T568">
        <f t="shared" si="1375"/>
        <v>0.66975584121045384</v>
      </c>
      <c r="U568">
        <f t="shared" si="1375"/>
        <v>0.66468156047793703</v>
      </c>
      <c r="V568">
        <f t="shared" si="1375"/>
        <v>0.65964572409090882</v>
      </c>
      <c r="W568">
        <f t="shared" si="1375"/>
        <v>0.65464804078292582</v>
      </c>
      <c r="X568">
        <f t="shared" si="1375"/>
        <v>0.6496882214942713</v>
      </c>
      <c r="Y568">
        <f t="shared" si="1375"/>
        <v>0.6447659793552355</v>
      </c>
      <c r="Z568">
        <f t="shared" ref="Z568:AN568" si="1376">($Y568*(($BM568/($Y568))^((Z$33-$Y$33)/($BM$33-$Y$33))))</f>
        <v>0.60655862171224129</v>
      </c>
      <c r="AA568">
        <f t="shared" si="1376"/>
        <v>0.57061534471990327</v>
      </c>
      <c r="AB568">
        <f t="shared" si="1376"/>
        <v>0.53680198413581126</v>
      </c>
      <c r="AC568">
        <f t="shared" si="1376"/>
        <v>0.50499232598378585</v>
      </c>
      <c r="AD568">
        <f t="shared" si="1376"/>
        <v>0.47506763543928093</v>
      </c>
      <c r="AE568">
        <f t="shared" si="1376"/>
        <v>0.4469162136319591</v>
      </c>
      <c r="AF568">
        <f t="shared" si="1376"/>
        <v>0.42043298071113322</v>
      </c>
      <c r="AG568">
        <f t="shared" si="1376"/>
        <v>0.3955190836177972</v>
      </c>
      <c r="AH568">
        <f t="shared" si="1376"/>
        <v>0.37208152709918829</v>
      </c>
      <c r="AI568">
        <f t="shared" si="1376"/>
        <v>0.35003282658858387</v>
      </c>
      <c r="AJ568">
        <f t="shared" si="1376"/>
        <v>0.32929068165464676</v>
      </c>
      <c r="AK568">
        <f t="shared" si="1376"/>
        <v>0.30977766880141622</v>
      </c>
      <c r="AL568">
        <f t="shared" si="1376"/>
        <v>0.29142095247226918</v>
      </c>
      <c r="AM568">
        <f t="shared" si="1376"/>
        <v>0.27415201317912524</v>
      </c>
      <c r="AN568">
        <f t="shared" si="1376"/>
        <v>0.25790639174209423</v>
      </c>
      <c r="AO568">
        <f t="shared" ref="AO568:BH568" si="1377">AN568</f>
        <v>0.25790639174209423</v>
      </c>
      <c r="AP568">
        <f t="shared" si="1377"/>
        <v>0.25790639174209423</v>
      </c>
      <c r="AQ568">
        <f t="shared" si="1377"/>
        <v>0.25790639174209423</v>
      </c>
      <c r="AR568">
        <f t="shared" si="1377"/>
        <v>0.25790639174209423</v>
      </c>
      <c r="AS568">
        <f t="shared" si="1377"/>
        <v>0.25790639174209423</v>
      </c>
      <c r="AT568">
        <f t="shared" si="1377"/>
        <v>0.25790639174209423</v>
      </c>
      <c r="AU568">
        <f t="shared" si="1377"/>
        <v>0.25790639174209423</v>
      </c>
      <c r="AV568">
        <f t="shared" si="1377"/>
        <v>0.25790639174209423</v>
      </c>
      <c r="AW568">
        <f t="shared" si="1377"/>
        <v>0.25790639174209423</v>
      </c>
      <c r="AX568">
        <f t="shared" si="1377"/>
        <v>0.25790639174209423</v>
      </c>
      <c r="AY568">
        <f t="shared" si="1377"/>
        <v>0.25790639174209423</v>
      </c>
      <c r="AZ568">
        <f t="shared" si="1377"/>
        <v>0.25790639174209423</v>
      </c>
      <c r="BA568">
        <f t="shared" si="1377"/>
        <v>0.25790639174209423</v>
      </c>
      <c r="BB568">
        <f t="shared" si="1377"/>
        <v>0.25790639174209423</v>
      </c>
      <c r="BC568">
        <f t="shared" si="1377"/>
        <v>0.25790639174209423</v>
      </c>
      <c r="BD568">
        <f t="shared" si="1377"/>
        <v>0.25790639174209423</v>
      </c>
      <c r="BE568">
        <f t="shared" si="1377"/>
        <v>0.25790639174209423</v>
      </c>
      <c r="BF568">
        <f t="shared" si="1377"/>
        <v>0.25790639174209423</v>
      </c>
      <c r="BG568">
        <f t="shared" si="1377"/>
        <v>0.25790639174209423</v>
      </c>
      <c r="BH568">
        <f t="shared" si="1377"/>
        <v>0.25790639174209423</v>
      </c>
      <c r="BK568">
        <f t="shared" si="1363"/>
        <v>0.71720353654642433</v>
      </c>
      <c r="BL568">
        <f t="shared" si="1329"/>
        <v>0.6447659793552355</v>
      </c>
      <c r="BM568">
        <f t="shared" si="1330"/>
        <v>0.25790639174209423</v>
      </c>
      <c r="BN568">
        <f t="shared" si="1331"/>
        <v>0.10100000000000001</v>
      </c>
      <c r="BO568">
        <f t="shared" si="1348"/>
        <v>0.6</v>
      </c>
      <c r="BP568" t="str">
        <f t="shared" si="1326"/>
        <v>-BUS-Total</v>
      </c>
    </row>
    <row r="569" spans="1:68" hidden="1" x14ac:dyDescent="0.25">
      <c r="A569" t="str">
        <f t="shared" si="1322"/>
        <v>passenger-BUS-FCEV</v>
      </c>
      <c r="B569" s="1">
        <v>535</v>
      </c>
      <c r="C569" t="s">
        <v>26</v>
      </c>
      <c r="D569" t="s">
        <v>27</v>
      </c>
      <c r="E569" t="s">
        <v>34</v>
      </c>
      <c r="F569" t="s">
        <v>30</v>
      </c>
      <c r="G569">
        <v>0</v>
      </c>
      <c r="H569">
        <f>IF(G569=0,0.0000001,$G569)*((INDEX($N$7:$N$29,MATCH($A569,$H$7:$H$29,0))/($G569+0.00001))^((H$33-$G$33)/($Y$33-$G$33)))</f>
        <v>1.2915496650148837E-7</v>
      </c>
      <c r="I569">
        <f>IF(H569=0,0.0000001,$G569)*((INDEX($N$7:$N$29,MATCH($A569,$H$7:$H$29,0))/($G569+0.00001))^((I$33-$G$33)/($Y$33-$G$33)))</f>
        <v>0</v>
      </c>
      <c r="J569">
        <f>IF(I569=0,0.0000001,$G569)*((INDEX($N$7:$N$29,MATCH($A569,$H$7:$H$29,0))/($G569+0.00001))^((J$33-$G$33)/($Y$33-$G$33)))</f>
        <v>2.1544346900318838E-7</v>
      </c>
      <c r="K569">
        <f>IF(J569=0,0.0000001,$G569)*((INDEX($N$7:$N$29,MATCH($A569,$H$7:$H$29,0))/($G569+0.00001))^((K$33-$G$33)/($Y$33-$G$33)))</f>
        <v>0</v>
      </c>
      <c r="L569">
        <f t="shared" ref="L569:Y569" si="1378">IF(K569=0,0.0000001,K569)*((INDEX($N$7:$N$29,MATCH($A569,$H$7:$H$28,0))/IF(K569=0,0.0000001,K569))^((L$33-$K$33)/($Y$33-$K$33)))</f>
        <v>1.93069772888325E-7</v>
      </c>
      <c r="M569">
        <f t="shared" si="1378"/>
        <v>6.5512855685955084E-7</v>
      </c>
      <c r="N569">
        <f t="shared" si="1378"/>
        <v>3.1516811486658755E-6</v>
      </c>
      <c r="O569">
        <f t="shared" si="1378"/>
        <v>1.6339715159504212E-5</v>
      </c>
      <c r="P569">
        <f t="shared" si="1378"/>
        <v>7.1018492993558591E-5</v>
      </c>
      <c r="Q569">
        <f t="shared" si="1378"/>
        <v>2.2061794245877724E-4</v>
      </c>
      <c r="R569">
        <f t="shared" si="1378"/>
        <v>4.6969984294097572E-4</v>
      </c>
      <c r="S569">
        <f t="shared" si="1378"/>
        <v>7.2335519763494136E-4</v>
      </c>
      <c r="T569">
        <f t="shared" si="1378"/>
        <v>8.9077584299261604E-4</v>
      </c>
      <c r="U569">
        <f t="shared" si="1378"/>
        <v>9.6749364962123467E-4</v>
      </c>
      <c r="V569">
        <f t="shared" si="1378"/>
        <v>9.9294363861607998E-4</v>
      </c>
      <c r="W569">
        <f t="shared" si="1378"/>
        <v>9.9898888648544725E-4</v>
      </c>
      <c r="X569">
        <f t="shared" si="1378"/>
        <v>9.9992774367956699E-4</v>
      </c>
      <c r="Y569">
        <f t="shared" si="1378"/>
        <v>1E-3</v>
      </c>
      <c r="Z569">
        <f t="shared" ref="Z569:AN569" si="1379">IF(Y569=0,0.0000001,$Y569)*((INDEX($O$7:$O$29,MATCH($A569,$H$7:$H$28,0))/IF(Y569=0,0.0000001,$Y569))^((Z$33-$Y$33)/($AN$33-$Y$33)))</f>
        <v>1.2979700365523266E-3</v>
      </c>
      <c r="AA569">
        <f t="shared" si="1379"/>
        <v>1.6847262157876481E-3</v>
      </c>
      <c r="AB569">
        <f t="shared" si="1379"/>
        <v>2.1867241478865564E-3</v>
      </c>
      <c r="AC569">
        <f t="shared" si="1379"/>
        <v>2.8383024221621685E-3</v>
      </c>
      <c r="AD569">
        <f t="shared" si="1379"/>
        <v>3.6840314986403863E-3</v>
      </c>
      <c r="AE569">
        <f t="shared" si="1379"/>
        <v>4.781762498950186E-3</v>
      </c>
      <c r="AF569">
        <f t="shared" si="1379"/>
        <v>6.2065844455469164E-3</v>
      </c>
      <c r="AG569">
        <f t="shared" si="1379"/>
        <v>8.0559606396516329E-3</v>
      </c>
      <c r="AH569">
        <f t="shared" si="1379"/>
        <v>1.0456395525912732E-2</v>
      </c>
      <c r="AI569">
        <f t="shared" si="1379"/>
        <v>1.3572088082974531E-2</v>
      </c>
      <c r="AJ569">
        <f t="shared" si="1379"/>
        <v>1.7616163665149849E-2</v>
      </c>
      <c r="AK569">
        <f t="shared" si="1379"/>
        <v>2.2865252596366323E-2</v>
      </c>
      <c r="AL569">
        <f t="shared" si="1379"/>
        <v>2.9678412748283773E-2</v>
      </c>
      <c r="AM569">
        <f t="shared" si="1379"/>
        <v>3.8521690479704919E-2</v>
      </c>
      <c r="AN569">
        <f t="shared" si="1379"/>
        <v>0.05</v>
      </c>
      <c r="AO569">
        <f t="shared" ref="AO569:BH569" si="1380">IF(AN569=0,0.0000001,$G569)*((INDEX($N$7:$N$29,MATCH($A569,$H$7:$H$29,0))/($G569+0.00001))^((AO$33-$G$33)/($Y$33-$G$33)))</f>
        <v>0</v>
      </c>
      <c r="AP569">
        <f t="shared" si="1380"/>
        <v>7.7426368268112785E-4</v>
      </c>
      <c r="AQ569">
        <f t="shared" si="1380"/>
        <v>0</v>
      </c>
      <c r="AR569">
        <f t="shared" si="1380"/>
        <v>1.2915496650148846E-3</v>
      </c>
      <c r="AS569">
        <f t="shared" si="1380"/>
        <v>0</v>
      </c>
      <c r="AT569">
        <f t="shared" si="1380"/>
        <v>2.1544346900318834E-3</v>
      </c>
      <c r="AU569">
        <f t="shared" si="1380"/>
        <v>0</v>
      </c>
      <c r="AV569">
        <f t="shared" si="1380"/>
        <v>3.5938136638046319E-3</v>
      </c>
      <c r="AW569">
        <f t="shared" si="1380"/>
        <v>0</v>
      </c>
      <c r="AX569">
        <f t="shared" si="1380"/>
        <v>5.9948425031894148E-3</v>
      </c>
      <c r="AY569">
        <f t="shared" si="1380"/>
        <v>0</v>
      </c>
      <c r="AZ569">
        <f t="shared" si="1380"/>
        <v>1.0000000000000019E-2</v>
      </c>
      <c r="BA569">
        <f t="shared" si="1380"/>
        <v>0</v>
      </c>
      <c r="BB569">
        <f t="shared" si="1380"/>
        <v>1.668100537200061E-2</v>
      </c>
      <c r="BC569">
        <f t="shared" si="1380"/>
        <v>0</v>
      </c>
      <c r="BD569">
        <f t="shared" si="1380"/>
        <v>2.7825594022071267E-2</v>
      </c>
      <c r="BE569">
        <f t="shared" si="1380"/>
        <v>0</v>
      </c>
      <c r="BF569">
        <f t="shared" si="1380"/>
        <v>4.6415888336127885E-2</v>
      </c>
      <c r="BG569">
        <f t="shared" si="1380"/>
        <v>0</v>
      </c>
      <c r="BH569">
        <f t="shared" si="1380"/>
        <v>7.7426368268112819E-2</v>
      </c>
      <c r="BK569">
        <f>G569</f>
        <v>0</v>
      </c>
      <c r="BL569">
        <f t="shared" si="1329"/>
        <v>0</v>
      </c>
      <c r="BM569">
        <f t="shared" si="1330"/>
        <v>0</v>
      </c>
      <c r="BN569">
        <f t="shared" si="1331"/>
        <v>0.10100000000000001</v>
      </c>
      <c r="BO569">
        <f t="shared" si="1348"/>
        <v>0.6</v>
      </c>
      <c r="BP569" t="str">
        <f t="shared" si="1326"/>
        <v>-BUS-Total</v>
      </c>
    </row>
    <row r="570" spans="1:68" hidden="1" x14ac:dyDescent="0.25">
      <c r="A570" t="str">
        <f t="shared" si="1322"/>
        <v>passenger-BUS-G</v>
      </c>
      <c r="B570" s="1">
        <v>536</v>
      </c>
      <c r="C570" t="s">
        <v>26</v>
      </c>
      <c r="D570" t="s">
        <v>27</v>
      </c>
      <c r="E570" t="s">
        <v>34</v>
      </c>
      <c r="F570" t="s">
        <v>47</v>
      </c>
      <c r="G570">
        <v>0.11496469752095941</v>
      </c>
      <c r="H570">
        <v>0.15778510228838941</v>
      </c>
      <c r="I570">
        <v>0.20034022793218531</v>
      </c>
      <c r="J570">
        <v>0.24263253200854151</v>
      </c>
      <c r="K570">
        <v>0.27013269038071891</v>
      </c>
      <c r="L570">
        <v>0.29764920020039459</v>
      </c>
      <c r="M570">
        <f t="shared" ref="M570:Y572" si="1381">($K570*(($BL570/($K570))^((M$33-$K$33)/($BL$33-$K$33))))</f>
        <v>0.26605497583233811</v>
      </c>
      <c r="N570">
        <f t="shared" si="1381"/>
        <v>0.26403925972418696</v>
      </c>
      <c r="O570">
        <f t="shared" si="1381"/>
        <v>0.26203881531473622</v>
      </c>
      <c r="P570">
        <f t="shared" si="1381"/>
        <v>0.26005352690079719</v>
      </c>
      <c r="Q570">
        <f t="shared" si="1381"/>
        <v>0.25808327965578498</v>
      </c>
      <c r="R570">
        <f t="shared" si="1381"/>
        <v>0.25612795962307683</v>
      </c>
      <c r="S570">
        <f t="shared" si="1381"/>
        <v>0.25418745370942136</v>
      </c>
      <c r="T570">
        <f t="shared" si="1381"/>
        <v>0.25226164967839698</v>
      </c>
      <c r="U570">
        <f t="shared" si="1381"/>
        <v>0.25035043614392066</v>
      </c>
      <c r="V570">
        <f t="shared" si="1381"/>
        <v>0.24845370256380533</v>
      </c>
      <c r="W570">
        <f t="shared" si="1381"/>
        <v>0.24657133923336619</v>
      </c>
      <c r="X570">
        <f t="shared" si="1381"/>
        <v>0.2447032372790757</v>
      </c>
      <c r="Y570">
        <f t="shared" si="1381"/>
        <v>0.24284928865226629</v>
      </c>
      <c r="Z570">
        <f t="shared" ref="Z570:AN572" si="1382">($Y570*(($BM570/($Y570))^((Z$33-$Y$33)/($BM$33-$Y$33))))</f>
        <v>0.22845859509526056</v>
      </c>
      <c r="AA570">
        <f t="shared" si="1382"/>
        <v>0.21492066113331451</v>
      </c>
      <c r="AB570">
        <f t="shared" si="1382"/>
        <v>0.2021849541827076</v>
      </c>
      <c r="AC570">
        <f t="shared" si="1382"/>
        <v>0.19020393610508501</v>
      </c>
      <c r="AD570">
        <f t="shared" si="1382"/>
        <v>0.17893288576347208</v>
      </c>
      <c r="AE570">
        <f t="shared" si="1382"/>
        <v>0.16832973209321397</v>
      </c>
      <c r="AF570">
        <f t="shared" si="1382"/>
        <v>0.15835489706474948</v>
      </c>
      <c r="AG570">
        <f t="shared" si="1382"/>
        <v>0.14897114795205166</v>
      </c>
      <c r="AH570">
        <f t="shared" si="1382"/>
        <v>0.14014345835530334</v>
      </c>
      <c r="AI570">
        <f t="shared" si="1382"/>
        <v>0.13183887745905065</v>
      </c>
      <c r="AJ570">
        <f t="shared" si="1382"/>
        <v>0.12402640703781959</v>
      </c>
      <c r="AK570">
        <f t="shared" si="1382"/>
        <v>0.11667688575009863</v>
      </c>
      <c r="AL570">
        <f t="shared" si="1382"/>
        <v>0.10976288028879513</v>
      </c>
      <c r="AM570">
        <f t="shared" si="1382"/>
        <v>0.10325858298186695</v>
      </c>
      <c r="AN570">
        <f t="shared" si="1382"/>
        <v>9.7139715460906523E-2</v>
      </c>
      <c r="AO570">
        <f t="shared" ref="AO570:BH570" si="1383">AN570</f>
        <v>9.7139715460906523E-2</v>
      </c>
      <c r="AP570">
        <f t="shared" si="1383"/>
        <v>9.7139715460906523E-2</v>
      </c>
      <c r="AQ570">
        <f t="shared" si="1383"/>
        <v>9.7139715460906523E-2</v>
      </c>
      <c r="AR570">
        <f t="shared" si="1383"/>
        <v>9.7139715460906523E-2</v>
      </c>
      <c r="AS570">
        <f t="shared" si="1383"/>
        <v>9.7139715460906523E-2</v>
      </c>
      <c r="AT570">
        <f t="shared" si="1383"/>
        <v>9.7139715460906523E-2</v>
      </c>
      <c r="AU570">
        <f t="shared" si="1383"/>
        <v>9.7139715460906523E-2</v>
      </c>
      <c r="AV570">
        <f t="shared" si="1383"/>
        <v>9.7139715460906523E-2</v>
      </c>
      <c r="AW570">
        <f t="shared" si="1383"/>
        <v>9.7139715460906523E-2</v>
      </c>
      <c r="AX570">
        <f t="shared" si="1383"/>
        <v>9.7139715460906523E-2</v>
      </c>
      <c r="AY570">
        <f t="shared" si="1383"/>
        <v>9.7139715460906523E-2</v>
      </c>
      <c r="AZ570">
        <f t="shared" si="1383"/>
        <v>9.7139715460906523E-2</v>
      </c>
      <c r="BA570">
        <f t="shared" si="1383"/>
        <v>9.7139715460906523E-2</v>
      </c>
      <c r="BB570">
        <f t="shared" si="1383"/>
        <v>9.7139715460906523E-2</v>
      </c>
      <c r="BC570">
        <f t="shared" si="1383"/>
        <v>9.7139715460906523E-2</v>
      </c>
      <c r="BD570">
        <f t="shared" si="1383"/>
        <v>9.7139715460906523E-2</v>
      </c>
      <c r="BE570">
        <f t="shared" si="1383"/>
        <v>9.7139715460906523E-2</v>
      </c>
      <c r="BF570">
        <f t="shared" si="1383"/>
        <v>9.7139715460906523E-2</v>
      </c>
      <c r="BG570">
        <f t="shared" si="1383"/>
        <v>9.7139715460906523E-2</v>
      </c>
      <c r="BH570">
        <f t="shared" si="1383"/>
        <v>9.7139715460906523E-2</v>
      </c>
      <c r="BK570">
        <f t="shared" ref="BK570:BK575" si="1384">K570</f>
        <v>0.27013269038071891</v>
      </c>
      <c r="BL570">
        <f t="shared" si="1329"/>
        <v>0.24284928865226629</v>
      </c>
      <c r="BM570">
        <f t="shared" si="1330"/>
        <v>9.7139715460906523E-2</v>
      </c>
      <c r="BN570">
        <f t="shared" si="1331"/>
        <v>0.10100000000000001</v>
      </c>
      <c r="BO570">
        <f t="shared" si="1348"/>
        <v>0.6</v>
      </c>
      <c r="BP570" t="str">
        <f t="shared" si="1326"/>
        <v>-BUS-Total</v>
      </c>
    </row>
    <row r="571" spans="1:68" hidden="1" x14ac:dyDescent="0.25">
      <c r="A571" t="str">
        <f t="shared" si="1322"/>
        <v>passenger-BUS-LPG</v>
      </c>
      <c r="B571" s="1">
        <v>537</v>
      </c>
      <c r="C571" t="s">
        <v>26</v>
      </c>
      <c r="D571" t="s">
        <v>27</v>
      </c>
      <c r="E571" t="s">
        <v>34</v>
      </c>
      <c r="F571" t="s">
        <v>48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e">
        <f t="shared" si="1381"/>
        <v>#DIV/0!</v>
      </c>
      <c r="N571" t="e">
        <f t="shared" si="1381"/>
        <v>#DIV/0!</v>
      </c>
      <c r="O571" t="e">
        <f t="shared" si="1381"/>
        <v>#DIV/0!</v>
      </c>
      <c r="P571" t="e">
        <f t="shared" si="1381"/>
        <v>#DIV/0!</v>
      </c>
      <c r="Q571" t="e">
        <f t="shared" si="1381"/>
        <v>#DIV/0!</v>
      </c>
      <c r="R571" t="e">
        <f t="shared" si="1381"/>
        <v>#DIV/0!</v>
      </c>
      <c r="S571" t="e">
        <f t="shared" si="1381"/>
        <v>#DIV/0!</v>
      </c>
      <c r="T571" t="e">
        <f t="shared" si="1381"/>
        <v>#DIV/0!</v>
      </c>
      <c r="U571" t="e">
        <f t="shared" si="1381"/>
        <v>#DIV/0!</v>
      </c>
      <c r="V571" t="e">
        <f t="shared" si="1381"/>
        <v>#DIV/0!</v>
      </c>
      <c r="W571" t="e">
        <f t="shared" si="1381"/>
        <v>#DIV/0!</v>
      </c>
      <c r="X571" t="e">
        <f t="shared" si="1381"/>
        <v>#DIV/0!</v>
      </c>
      <c r="Y571" t="e">
        <f t="shared" si="1381"/>
        <v>#DIV/0!</v>
      </c>
      <c r="Z571" t="e">
        <f t="shared" si="1382"/>
        <v>#DIV/0!</v>
      </c>
      <c r="AA571" t="e">
        <f t="shared" si="1382"/>
        <v>#DIV/0!</v>
      </c>
      <c r="AB571" t="e">
        <f t="shared" si="1382"/>
        <v>#DIV/0!</v>
      </c>
      <c r="AC571" t="e">
        <f t="shared" si="1382"/>
        <v>#DIV/0!</v>
      </c>
      <c r="AD571" t="e">
        <f t="shared" si="1382"/>
        <v>#DIV/0!</v>
      </c>
      <c r="AE571" t="e">
        <f t="shared" si="1382"/>
        <v>#DIV/0!</v>
      </c>
      <c r="AF571" t="e">
        <f t="shared" si="1382"/>
        <v>#DIV/0!</v>
      </c>
      <c r="AG571" t="e">
        <f t="shared" si="1382"/>
        <v>#DIV/0!</v>
      </c>
      <c r="AH571" t="e">
        <f t="shared" si="1382"/>
        <v>#DIV/0!</v>
      </c>
      <c r="AI571" t="e">
        <f t="shared" si="1382"/>
        <v>#DIV/0!</v>
      </c>
      <c r="AJ571" t="e">
        <f t="shared" si="1382"/>
        <v>#DIV/0!</v>
      </c>
      <c r="AK571" t="e">
        <f t="shared" si="1382"/>
        <v>#DIV/0!</v>
      </c>
      <c r="AL571" t="e">
        <f t="shared" si="1382"/>
        <v>#DIV/0!</v>
      </c>
      <c r="AM571" t="e">
        <f t="shared" si="1382"/>
        <v>#DIV/0!</v>
      </c>
      <c r="AN571" t="e">
        <f t="shared" si="1382"/>
        <v>#DIV/0!</v>
      </c>
      <c r="AO571" t="e">
        <f t="shared" ref="AO571:BH571" si="1385">AN571</f>
        <v>#DIV/0!</v>
      </c>
      <c r="AP571" t="e">
        <f t="shared" si="1385"/>
        <v>#DIV/0!</v>
      </c>
      <c r="AQ571" t="e">
        <f t="shared" si="1385"/>
        <v>#DIV/0!</v>
      </c>
      <c r="AR571" t="e">
        <f t="shared" si="1385"/>
        <v>#DIV/0!</v>
      </c>
      <c r="AS571" t="e">
        <f t="shared" si="1385"/>
        <v>#DIV/0!</v>
      </c>
      <c r="AT571" t="e">
        <f t="shared" si="1385"/>
        <v>#DIV/0!</v>
      </c>
      <c r="AU571" t="e">
        <f t="shared" si="1385"/>
        <v>#DIV/0!</v>
      </c>
      <c r="AV571" t="e">
        <f t="shared" si="1385"/>
        <v>#DIV/0!</v>
      </c>
      <c r="AW571" t="e">
        <f t="shared" si="1385"/>
        <v>#DIV/0!</v>
      </c>
      <c r="AX571" t="e">
        <f t="shared" si="1385"/>
        <v>#DIV/0!</v>
      </c>
      <c r="AY571" t="e">
        <f t="shared" si="1385"/>
        <v>#DIV/0!</v>
      </c>
      <c r="AZ571" t="e">
        <f t="shared" si="1385"/>
        <v>#DIV/0!</v>
      </c>
      <c r="BA571" t="e">
        <f t="shared" si="1385"/>
        <v>#DIV/0!</v>
      </c>
      <c r="BB571" t="e">
        <f t="shared" si="1385"/>
        <v>#DIV/0!</v>
      </c>
      <c r="BC571" t="e">
        <f t="shared" si="1385"/>
        <v>#DIV/0!</v>
      </c>
      <c r="BD571" t="e">
        <f t="shared" si="1385"/>
        <v>#DIV/0!</v>
      </c>
      <c r="BE571" t="e">
        <f t="shared" si="1385"/>
        <v>#DIV/0!</v>
      </c>
      <c r="BF571" t="e">
        <f t="shared" si="1385"/>
        <v>#DIV/0!</v>
      </c>
      <c r="BG571" t="e">
        <f t="shared" si="1385"/>
        <v>#DIV/0!</v>
      </c>
      <c r="BH571" t="e">
        <f t="shared" si="1385"/>
        <v>#DIV/0!</v>
      </c>
      <c r="BK571">
        <f t="shared" si="1384"/>
        <v>0</v>
      </c>
      <c r="BL571">
        <f t="shared" si="1329"/>
        <v>0</v>
      </c>
      <c r="BM571">
        <f t="shared" si="1330"/>
        <v>0</v>
      </c>
      <c r="BN571">
        <f t="shared" si="1331"/>
        <v>0.10100000000000001</v>
      </c>
      <c r="BO571">
        <f t="shared" si="1348"/>
        <v>0.6</v>
      </c>
      <c r="BP571" t="str">
        <f t="shared" si="1326"/>
        <v>-BUS-Total</v>
      </c>
    </row>
    <row r="572" spans="1:68" hidden="1" x14ac:dyDescent="0.25">
      <c r="A572" t="str">
        <f t="shared" si="1322"/>
        <v>passenger-BUS-PHEVD</v>
      </c>
      <c r="B572" s="1">
        <v>538</v>
      </c>
      <c r="C572" t="s">
        <v>26</v>
      </c>
      <c r="D572" t="s">
        <v>27</v>
      </c>
      <c r="E572" t="s">
        <v>34</v>
      </c>
      <c r="F572" t="s">
        <v>37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e">
        <f t="shared" si="1381"/>
        <v>#DIV/0!</v>
      </c>
      <c r="N572" t="e">
        <f t="shared" si="1381"/>
        <v>#DIV/0!</v>
      </c>
      <c r="O572" t="e">
        <f t="shared" si="1381"/>
        <v>#DIV/0!</v>
      </c>
      <c r="P572" t="e">
        <f t="shared" si="1381"/>
        <v>#DIV/0!</v>
      </c>
      <c r="Q572" t="e">
        <f t="shared" si="1381"/>
        <v>#DIV/0!</v>
      </c>
      <c r="R572" t="e">
        <f t="shared" si="1381"/>
        <v>#DIV/0!</v>
      </c>
      <c r="S572" t="e">
        <f t="shared" si="1381"/>
        <v>#DIV/0!</v>
      </c>
      <c r="T572" t="e">
        <f t="shared" si="1381"/>
        <v>#DIV/0!</v>
      </c>
      <c r="U572" t="e">
        <f t="shared" si="1381"/>
        <v>#DIV/0!</v>
      </c>
      <c r="V572" t="e">
        <f t="shared" si="1381"/>
        <v>#DIV/0!</v>
      </c>
      <c r="W572" t="e">
        <f t="shared" si="1381"/>
        <v>#DIV/0!</v>
      </c>
      <c r="X572" t="e">
        <f t="shared" si="1381"/>
        <v>#DIV/0!</v>
      </c>
      <c r="Y572" t="e">
        <f t="shared" si="1381"/>
        <v>#DIV/0!</v>
      </c>
      <c r="Z572" t="e">
        <f t="shared" si="1382"/>
        <v>#DIV/0!</v>
      </c>
      <c r="AA572" t="e">
        <f t="shared" si="1382"/>
        <v>#DIV/0!</v>
      </c>
      <c r="AB572" t="e">
        <f t="shared" si="1382"/>
        <v>#DIV/0!</v>
      </c>
      <c r="AC572" t="e">
        <f t="shared" si="1382"/>
        <v>#DIV/0!</v>
      </c>
      <c r="AD572" t="e">
        <f t="shared" si="1382"/>
        <v>#DIV/0!</v>
      </c>
      <c r="AE572" t="e">
        <f t="shared" si="1382"/>
        <v>#DIV/0!</v>
      </c>
      <c r="AF572" t="e">
        <f t="shared" si="1382"/>
        <v>#DIV/0!</v>
      </c>
      <c r="AG572" t="e">
        <f t="shared" si="1382"/>
        <v>#DIV/0!</v>
      </c>
      <c r="AH572" t="e">
        <f t="shared" si="1382"/>
        <v>#DIV/0!</v>
      </c>
      <c r="AI572" t="e">
        <f t="shared" si="1382"/>
        <v>#DIV/0!</v>
      </c>
      <c r="AJ572" t="e">
        <f t="shared" si="1382"/>
        <v>#DIV/0!</v>
      </c>
      <c r="AK572" t="e">
        <f t="shared" si="1382"/>
        <v>#DIV/0!</v>
      </c>
      <c r="AL572" t="e">
        <f t="shared" si="1382"/>
        <v>#DIV/0!</v>
      </c>
      <c r="AM572" t="e">
        <f t="shared" si="1382"/>
        <v>#DIV/0!</v>
      </c>
      <c r="AN572" t="e">
        <f t="shared" si="1382"/>
        <v>#DIV/0!</v>
      </c>
      <c r="AO572" t="e">
        <f t="shared" ref="AO572:BH572" si="1386">AN572</f>
        <v>#DIV/0!</v>
      </c>
      <c r="AP572" t="e">
        <f t="shared" si="1386"/>
        <v>#DIV/0!</v>
      </c>
      <c r="AQ572" t="e">
        <f t="shared" si="1386"/>
        <v>#DIV/0!</v>
      </c>
      <c r="AR572" t="e">
        <f t="shared" si="1386"/>
        <v>#DIV/0!</v>
      </c>
      <c r="AS572" t="e">
        <f t="shared" si="1386"/>
        <v>#DIV/0!</v>
      </c>
      <c r="AT572" t="e">
        <f t="shared" si="1386"/>
        <v>#DIV/0!</v>
      </c>
      <c r="AU572" t="e">
        <f t="shared" si="1386"/>
        <v>#DIV/0!</v>
      </c>
      <c r="AV572" t="e">
        <f t="shared" si="1386"/>
        <v>#DIV/0!</v>
      </c>
      <c r="AW572" t="e">
        <f t="shared" si="1386"/>
        <v>#DIV/0!</v>
      </c>
      <c r="AX572" t="e">
        <f t="shared" si="1386"/>
        <v>#DIV/0!</v>
      </c>
      <c r="AY572" t="e">
        <f t="shared" si="1386"/>
        <v>#DIV/0!</v>
      </c>
      <c r="AZ572" t="e">
        <f t="shared" si="1386"/>
        <v>#DIV/0!</v>
      </c>
      <c r="BA572" t="e">
        <f t="shared" si="1386"/>
        <v>#DIV/0!</v>
      </c>
      <c r="BB572" t="e">
        <f t="shared" si="1386"/>
        <v>#DIV/0!</v>
      </c>
      <c r="BC572" t="e">
        <f t="shared" si="1386"/>
        <v>#DIV/0!</v>
      </c>
      <c r="BD572" t="e">
        <f t="shared" si="1386"/>
        <v>#DIV/0!</v>
      </c>
      <c r="BE572" t="e">
        <f t="shared" si="1386"/>
        <v>#DIV/0!</v>
      </c>
      <c r="BF572" t="e">
        <f t="shared" si="1386"/>
        <v>#DIV/0!</v>
      </c>
      <c r="BG572" t="e">
        <f t="shared" si="1386"/>
        <v>#DIV/0!</v>
      </c>
      <c r="BH572" t="e">
        <f t="shared" si="1386"/>
        <v>#DIV/0!</v>
      </c>
      <c r="BK572">
        <f t="shared" si="1384"/>
        <v>0</v>
      </c>
      <c r="BL572">
        <f t="shared" si="1329"/>
        <v>0</v>
      </c>
      <c r="BM572">
        <f t="shared" si="1330"/>
        <v>0</v>
      </c>
      <c r="BN572">
        <f t="shared" si="1331"/>
        <v>0.10100000000000001</v>
      </c>
      <c r="BO572">
        <f t="shared" si="1348"/>
        <v>0.6</v>
      </c>
      <c r="BP572" t="str">
        <f t="shared" si="1326"/>
        <v>-BUS-Total</v>
      </c>
    </row>
    <row r="573" spans="1:68" hidden="1" x14ac:dyDescent="0.25">
      <c r="A573" t="str">
        <f t="shared" si="1322"/>
        <v>passenger-LT-BEV</v>
      </c>
      <c r="B573" s="1">
        <v>539</v>
      </c>
      <c r="C573" t="s">
        <v>26</v>
      </c>
      <c r="D573" t="s">
        <v>27</v>
      </c>
      <c r="E573" t="s">
        <v>33</v>
      </c>
      <c r="F573" t="s">
        <v>29</v>
      </c>
      <c r="G573">
        <v>2.6085963933794338E-5</v>
      </c>
      <c r="H573">
        <f>IF(G573=0,0.0000001,$G573)*((INDEX($N$7:$N$29,MATCH($A573,$H$7:$H$29,0))/($G573+0.00001))^((H$33-$G$33)/($Y$33-$G$33)))</f>
        <v>3.850863228094939E-5</v>
      </c>
      <c r="I573">
        <f>IF(H573=0,0.0000001,$G573)*((INDEX($N$7:$N$29,MATCH($A573,$H$7:$H$29,0))/($G573+0.00001))^((I$33-$G$33)/($Y$33-$G$33)))</f>
        <v>5.6847228797562784E-5</v>
      </c>
      <c r="J573">
        <f>IF(I573=0,0.0000001,$G573)*((INDEX($N$7:$N$29,MATCH($A573,$H$7:$H$29,0))/($G573+0.00001))^((J$33-$G$33)/($Y$33-$G$33)))</f>
        <v>8.3919039201014675E-5</v>
      </c>
      <c r="K573">
        <f>IF(J573=0,0.0000001,$G573)*((INDEX($N$7:$N$29,MATCH($A573,$H$7:$H$29,0))/($G573+0.00001))^((K$33-$G$33)/($Y$33-$G$33)))</f>
        <v>1.2388299815809786E-4</v>
      </c>
      <c r="L573">
        <f t="shared" ref="L573:Y573" si="1387">IF(K573=0,0.0000001,K573)*((INDEX($N$7:$N$29,MATCH($A573,$H$7:$H$28,0))/IF(K573=0,0.0000001,K573))^((L$33-$K$33)/($Y$33-$K$33)))</f>
        <v>1.8716707009165648E-4</v>
      </c>
      <c r="M573">
        <f t="shared" si="1387"/>
        <v>4.0277488061152706E-4</v>
      </c>
      <c r="N573">
        <f t="shared" si="1387"/>
        <v>1.0789229661776376E-3</v>
      </c>
      <c r="O573">
        <f t="shared" si="1387"/>
        <v>3.0289773405493994E-3</v>
      </c>
      <c r="P573">
        <f t="shared" si="1387"/>
        <v>7.6132285884700423E-3</v>
      </c>
      <c r="Q573">
        <f t="shared" si="1387"/>
        <v>1.5500681011087425E-2</v>
      </c>
      <c r="R573">
        <f t="shared" si="1387"/>
        <v>2.4900346191237929E-2</v>
      </c>
      <c r="S573">
        <f t="shared" si="1387"/>
        <v>3.2646497058920192E-2</v>
      </c>
      <c r="T573">
        <f t="shared" si="1387"/>
        <v>3.7200744647313176E-2</v>
      </c>
      <c r="U573">
        <f t="shared" si="1387"/>
        <v>3.9179383982819775E-2</v>
      </c>
      <c r="V573">
        <f t="shared" si="1387"/>
        <v>3.9822718898003644E-2</v>
      </c>
      <c r="W573">
        <f t="shared" si="1387"/>
        <v>3.9974625890901054E-2</v>
      </c>
      <c r="X573">
        <f t="shared" si="1387"/>
        <v>3.9998187029617605E-2</v>
      </c>
      <c r="Y573">
        <f t="shared" si="1387"/>
        <v>0.04</v>
      </c>
      <c r="Z573">
        <f t="shared" ref="Z573:AN573" si="1388">IF(Y573=0,0.0000001,$Y573)*((INDEX($O$7:$O$29,MATCH($A573,$H$7:$H$28,0))/IF(Y573=0,0.0000001,$Y573))^((Z$33-$Y$33)/($AN$33-$Y$33)))</f>
        <v>4.5750664771936178E-2</v>
      </c>
      <c r="AA573">
        <f t="shared" si="1388"/>
        <v>5.2328083176852058E-2</v>
      </c>
      <c r="AB573">
        <f t="shared" si="1388"/>
        <v>5.9851114789553794E-2</v>
      </c>
      <c r="AC573">
        <f t="shared" si="1388"/>
        <v>6.8455707224088669E-2</v>
      </c>
      <c r="AD573">
        <f t="shared" si="1388"/>
        <v>7.829735282337727E-2</v>
      </c>
      <c r="AE573">
        <f t="shared" si="1388"/>
        <v>8.9553898538808616E-2</v>
      </c>
      <c r="AF573">
        <f t="shared" si="1388"/>
        <v>0.10242875977672546</v>
      </c>
      <c r="AG573">
        <f t="shared" si="1388"/>
        <v>0.11715459628875367</v>
      </c>
      <c r="AH573">
        <f t="shared" si="1388"/>
        <v>0.13399751653245717</v>
      </c>
      <c r="AI573">
        <f t="shared" si="1388"/>
        <v>0.15326188647871061</v>
      </c>
      <c r="AJ573">
        <f t="shared" si="1388"/>
        <v>0.17529582976505065</v>
      </c>
      <c r="AK573">
        <f t="shared" si="1388"/>
        <v>0.20049751858748066</v>
      </c>
      <c r="AL573">
        <f t="shared" si="1388"/>
        <v>0.22932236901252179</v>
      </c>
      <c r="AM573">
        <f t="shared" si="1388"/>
        <v>0.26229127073495323</v>
      </c>
      <c r="AN573">
        <f t="shared" si="1388"/>
        <v>0.3</v>
      </c>
      <c r="AO573">
        <f t="shared" ref="AO573:BH573" si="1389">IF(AN573=0,0.0000001,$G573)*((INDEX($N$7:$N$29,MATCH($A573,$H$7:$H$29,0))/($G573+0.00001))^((AO$33-$G$33)/($Y$33-$G$33)))</f>
        <v>14.707804271569328</v>
      </c>
      <c r="AP573">
        <f t="shared" si="1389"/>
        <v>21.711960799742535</v>
      </c>
      <c r="AQ573">
        <f t="shared" si="1389"/>
        <v>32.051639596592018</v>
      </c>
      <c r="AR573">
        <f t="shared" si="1389"/>
        <v>47.315284432625027</v>
      </c>
      <c r="AS573">
        <f t="shared" si="1389"/>
        <v>69.847788416360984</v>
      </c>
      <c r="AT573">
        <f t="shared" si="1389"/>
        <v>103.11073060553608</v>
      </c>
      <c r="AU573">
        <f t="shared" si="1389"/>
        <v>152.21416464371663</v>
      </c>
      <c r="AV573">
        <f t="shared" si="1389"/>
        <v>224.70165599758113</v>
      </c>
      <c r="AW573">
        <f t="shared" si="1389"/>
        <v>331.70916994642283</v>
      </c>
      <c r="AX573">
        <f t="shared" si="1389"/>
        <v>489.67584568103536</v>
      </c>
      <c r="AY573">
        <f t="shared" si="1389"/>
        <v>722.86947593932143</v>
      </c>
      <c r="AZ573">
        <f t="shared" si="1389"/>
        <v>1067.11467158043</v>
      </c>
      <c r="BA573">
        <f t="shared" si="1389"/>
        <v>1575.2964542077245</v>
      </c>
      <c r="BB573">
        <f t="shared" si="1389"/>
        <v>2325.4847719075701</v>
      </c>
      <c r="BC573">
        <f t="shared" si="1389"/>
        <v>3432.9280751754186</v>
      </c>
      <c r="BD573">
        <f t="shared" si="1389"/>
        <v>5067.758478444277</v>
      </c>
      <c r="BE573">
        <f t="shared" si="1389"/>
        <v>7481.1284808323389</v>
      </c>
      <c r="BF573">
        <f t="shared" si="1389"/>
        <v>11043.794526668536</v>
      </c>
      <c r="BG573">
        <f t="shared" si="1389"/>
        <v>16303.074844893428</v>
      </c>
      <c r="BH573">
        <f t="shared" si="1389"/>
        <v>24066.931773890574</v>
      </c>
      <c r="BK573">
        <f t="shared" si="1384"/>
        <v>1.2388299815809786E-4</v>
      </c>
      <c r="BL573">
        <f t="shared" si="1329"/>
        <v>1.1880379523361585E-4</v>
      </c>
      <c r="BM573">
        <f t="shared" si="1330"/>
        <v>5.2273669902790967E-5</v>
      </c>
      <c r="BN573">
        <f t="shared" si="1331"/>
        <v>4.1000000000000002E-2</v>
      </c>
      <c r="BO573">
        <f t="shared" si="1348"/>
        <v>0.56000000000000005</v>
      </c>
      <c r="BP573" t="str">
        <f t="shared" si="1326"/>
        <v>-LT-Total</v>
      </c>
    </row>
    <row r="574" spans="1:68" hidden="1" x14ac:dyDescent="0.25">
      <c r="A574" t="str">
        <f t="shared" si="1322"/>
        <v>passenger-LT-CNG</v>
      </c>
      <c r="B574" s="1">
        <v>540</v>
      </c>
      <c r="C574" t="s">
        <v>26</v>
      </c>
      <c r="D574" t="s">
        <v>27</v>
      </c>
      <c r="E574" t="s">
        <v>33</v>
      </c>
      <c r="F574" t="s">
        <v>45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K574">
        <f t="shared" si="1384"/>
        <v>0</v>
      </c>
      <c r="BL574">
        <f t="shared" si="1329"/>
        <v>0</v>
      </c>
      <c r="BM574">
        <f t="shared" si="1330"/>
        <v>0</v>
      </c>
      <c r="BN574">
        <f t="shared" si="1331"/>
        <v>4.1000000000000002E-2</v>
      </c>
      <c r="BO574">
        <f t="shared" si="1348"/>
        <v>0.56000000000000005</v>
      </c>
      <c r="BP574" t="str">
        <f t="shared" si="1326"/>
        <v>-LT-Total</v>
      </c>
    </row>
    <row r="575" spans="1:68" hidden="1" x14ac:dyDescent="0.25">
      <c r="A575" t="str">
        <f t="shared" si="1322"/>
        <v>passenger-LT-D</v>
      </c>
      <c r="B575" s="1">
        <v>541</v>
      </c>
      <c r="C575" t="s">
        <v>26</v>
      </c>
      <c r="D575" t="s">
        <v>27</v>
      </c>
      <c r="E575" t="s">
        <v>33</v>
      </c>
      <c r="F575" t="s">
        <v>46</v>
      </c>
      <c r="G575">
        <v>0.75208982968659721</v>
      </c>
      <c r="H575">
        <v>0.72983711668023188</v>
      </c>
      <c r="I575">
        <v>0.70772316857298467</v>
      </c>
      <c r="J575">
        <v>0.68574669142066047</v>
      </c>
      <c r="K575">
        <v>0.66914120386789877</v>
      </c>
      <c r="L575">
        <v>0.65251867548908393</v>
      </c>
      <c r="M575">
        <f t="shared" ref="M575:Y575" si="1390">($K575*(($BL575/($K575))^((M$33-$K$33)/($BL$33-$K$33))))</f>
        <v>0.66515128055358597</v>
      </c>
      <c r="N575">
        <f t="shared" si="1390"/>
        <v>0.66316524937932175</v>
      </c>
      <c r="O575">
        <f t="shared" si="1390"/>
        <v>0.6611851481640616</v>
      </c>
      <c r="P575">
        <f t="shared" si="1390"/>
        <v>0.6592109592019334</v>
      </c>
      <c r="Q575">
        <f t="shared" si="1390"/>
        <v>0.65724266483993199</v>
      </c>
      <c r="R575">
        <f t="shared" si="1390"/>
        <v>0.65528024747776115</v>
      </c>
      <c r="S575">
        <f t="shared" si="1390"/>
        <v>0.65332368956767595</v>
      </c>
      <c r="T575">
        <f t="shared" si="1390"/>
        <v>0.65137297361432656</v>
      </c>
      <c r="U575">
        <f t="shared" si="1390"/>
        <v>0.64942808217460091</v>
      </c>
      <c r="V575">
        <f t="shared" si="1390"/>
        <v>0.64748899785746938</v>
      </c>
      <c r="W575">
        <f t="shared" si="1390"/>
        <v>0.64555570332382928</v>
      </c>
      <c r="X575">
        <f t="shared" si="1390"/>
        <v>0.64362818128634913</v>
      </c>
      <c r="Y575">
        <f t="shared" si="1390"/>
        <v>0.64170641450931487</v>
      </c>
      <c r="Z575">
        <f t="shared" ref="Z575:AN575" si="1391">($Y575*(($BM575/($Y575))^((Z$33-$Y$33)/($BM$33-$Y$33))))</f>
        <v>0.60752836411163991</v>
      </c>
      <c r="AA575">
        <f t="shared" si="1391"/>
        <v>0.57517067751674733</v>
      </c>
      <c r="AB575">
        <f t="shared" si="1391"/>
        <v>0.5445363999733881</v>
      </c>
      <c r="AC575">
        <f t="shared" si="1391"/>
        <v>0.51553374065621405</v>
      </c>
      <c r="AD575">
        <f t="shared" si="1391"/>
        <v>0.48807579762891373</v>
      </c>
      <c r="AE575">
        <f t="shared" si="1391"/>
        <v>0.46208029745614077</v>
      </c>
      <c r="AF575">
        <f t="shared" si="1391"/>
        <v>0.43746934868402221</v>
      </c>
      <c r="AG575">
        <f t="shared" si="1391"/>
        <v>0.41416920845058919</v>
      </c>
      <c r="AH575">
        <f t="shared" si="1391"/>
        <v>0.39211006152681488</v>
      </c>
      <c r="AI575">
        <f t="shared" si="1391"/>
        <v>0.37122581112619124</v>
      </c>
      <c r="AJ575">
        <f t="shared" si="1391"/>
        <v>0.35145388085603724</v>
      </c>
      <c r="AK575">
        <f t="shared" si="1391"/>
        <v>0.33273502721711712</v>
      </c>
      <c r="AL575">
        <f t="shared" si="1391"/>
        <v>0.31501316208975316</v>
      </c>
      <c r="AM575">
        <f t="shared" si="1391"/>
        <v>0.2982351846745403</v>
      </c>
      <c r="AN575">
        <f t="shared" si="1391"/>
        <v>0.28235082238409853</v>
      </c>
      <c r="AO575">
        <f t="shared" ref="AO575:BH575" si="1392">AN575</f>
        <v>0.28235082238409853</v>
      </c>
      <c r="AP575">
        <f t="shared" si="1392"/>
        <v>0.28235082238409853</v>
      </c>
      <c r="AQ575">
        <f t="shared" si="1392"/>
        <v>0.28235082238409853</v>
      </c>
      <c r="AR575">
        <f t="shared" si="1392"/>
        <v>0.28235082238409853</v>
      </c>
      <c r="AS575">
        <f t="shared" si="1392"/>
        <v>0.28235082238409853</v>
      </c>
      <c r="AT575">
        <f t="shared" si="1392"/>
        <v>0.28235082238409853</v>
      </c>
      <c r="AU575">
        <f t="shared" si="1392"/>
        <v>0.28235082238409853</v>
      </c>
      <c r="AV575">
        <f t="shared" si="1392"/>
        <v>0.28235082238409853</v>
      </c>
      <c r="AW575">
        <f t="shared" si="1392"/>
        <v>0.28235082238409853</v>
      </c>
      <c r="AX575">
        <f t="shared" si="1392"/>
        <v>0.28235082238409853</v>
      </c>
      <c r="AY575">
        <f t="shared" si="1392"/>
        <v>0.28235082238409853</v>
      </c>
      <c r="AZ575">
        <f t="shared" si="1392"/>
        <v>0.28235082238409853</v>
      </c>
      <c r="BA575">
        <f t="shared" si="1392"/>
        <v>0.28235082238409853</v>
      </c>
      <c r="BB575">
        <f t="shared" si="1392"/>
        <v>0.28235082238409853</v>
      </c>
      <c r="BC575">
        <f t="shared" si="1392"/>
        <v>0.28235082238409853</v>
      </c>
      <c r="BD575">
        <f t="shared" si="1392"/>
        <v>0.28235082238409853</v>
      </c>
      <c r="BE575">
        <f t="shared" si="1392"/>
        <v>0.28235082238409853</v>
      </c>
      <c r="BF575">
        <f t="shared" si="1392"/>
        <v>0.28235082238409853</v>
      </c>
      <c r="BG575">
        <f t="shared" si="1392"/>
        <v>0.28235082238409853</v>
      </c>
      <c r="BH575">
        <f t="shared" si="1392"/>
        <v>0.28235082238409853</v>
      </c>
      <c r="BK575">
        <f t="shared" si="1384"/>
        <v>0.66914120386789877</v>
      </c>
      <c r="BL575">
        <f t="shared" si="1329"/>
        <v>0.64170641450931487</v>
      </c>
      <c r="BM575">
        <f t="shared" si="1330"/>
        <v>0.28235082238409853</v>
      </c>
      <c r="BN575">
        <f t="shared" si="1331"/>
        <v>4.1000000000000002E-2</v>
      </c>
      <c r="BO575">
        <f t="shared" si="1348"/>
        <v>0.56000000000000005</v>
      </c>
      <c r="BP575" t="str">
        <f t="shared" si="1326"/>
        <v>-LT-Total</v>
      </c>
    </row>
    <row r="576" spans="1:68" hidden="1" x14ac:dyDescent="0.25">
      <c r="A576" t="str">
        <f t="shared" si="1322"/>
        <v>passenger-LT-FCEV</v>
      </c>
      <c r="B576" s="1">
        <v>542</v>
      </c>
      <c r="C576" t="s">
        <v>26</v>
      </c>
      <c r="D576" t="s">
        <v>27</v>
      </c>
      <c r="E576" t="s">
        <v>33</v>
      </c>
      <c r="F576" t="s">
        <v>30</v>
      </c>
      <c r="G576">
        <v>0</v>
      </c>
      <c r="H576">
        <f>IF(G576=0,0.0000001,$G576)*((INDEX($N$7:$N$29,MATCH($A576,$H$7:$H$29,0))/($G576+0.00001))^((H$33-$G$33)/($Y$33-$G$33)))</f>
        <v>1.2915496650148837E-7</v>
      </c>
      <c r="I576">
        <f>IF(H576=0,0.0000001,$G576)*((INDEX($N$7:$N$29,MATCH($A576,$H$7:$H$29,0))/($G576+0.00001))^((I$33-$G$33)/($Y$33-$G$33)))</f>
        <v>0</v>
      </c>
      <c r="J576">
        <f>IF(I576=0,0.0000001,$G576)*((INDEX($N$7:$N$29,MATCH($A576,$H$7:$H$29,0))/($G576+0.00001))^((J$33-$G$33)/($Y$33-$G$33)))</f>
        <v>2.1544346900318838E-7</v>
      </c>
      <c r="K576">
        <f>IF(J576=0,0.0000001,$G576)*((INDEX($N$7:$N$29,MATCH($A576,$H$7:$H$29,0))/($G576+0.00001))^((K$33-$G$33)/($Y$33-$G$33)))</f>
        <v>0</v>
      </c>
      <c r="L576">
        <f t="shared" ref="L576:Y576" si="1393">IF(K576=0,0.0000001,K576)*((INDEX($N$7:$N$29,MATCH($A576,$H$7:$H$28,0))/IF(K576=0,0.0000001,K576))^((L$33-$K$33)/($Y$33-$K$33)))</f>
        <v>1.93069772888325E-7</v>
      </c>
      <c r="M576">
        <f t="shared" si="1393"/>
        <v>6.5512855685955084E-7</v>
      </c>
      <c r="N576">
        <f t="shared" si="1393"/>
        <v>3.1516811486658755E-6</v>
      </c>
      <c r="O576">
        <f t="shared" si="1393"/>
        <v>1.6339715159504212E-5</v>
      </c>
      <c r="P576">
        <f t="shared" si="1393"/>
        <v>7.1018492993558591E-5</v>
      </c>
      <c r="Q576">
        <f t="shared" si="1393"/>
        <v>2.2061794245877724E-4</v>
      </c>
      <c r="R576">
        <f t="shared" si="1393"/>
        <v>4.6969984294097572E-4</v>
      </c>
      <c r="S576">
        <f t="shared" si="1393"/>
        <v>7.2335519763494136E-4</v>
      </c>
      <c r="T576">
        <f t="shared" si="1393"/>
        <v>8.9077584299261604E-4</v>
      </c>
      <c r="U576">
        <f t="shared" si="1393"/>
        <v>9.6749364962123467E-4</v>
      </c>
      <c r="V576">
        <f t="shared" si="1393"/>
        <v>9.9294363861607998E-4</v>
      </c>
      <c r="W576">
        <f t="shared" si="1393"/>
        <v>9.9898888648544725E-4</v>
      </c>
      <c r="X576">
        <f t="shared" si="1393"/>
        <v>9.9992774367956699E-4</v>
      </c>
      <c r="Y576">
        <f t="shared" si="1393"/>
        <v>1E-3</v>
      </c>
      <c r="Z576">
        <f t="shared" ref="Z576:AN576" si="1394">IF(Y576=0,0.0000001,$Y576)*((INDEX($O$7:$O$29,MATCH($A576,$H$7:$H$28,0))/IF(Y576=0,0.0000001,$Y576))^((Z$33-$Y$33)/($AN$33-$Y$33)))</f>
        <v>1.2545117989873635E-3</v>
      </c>
      <c r="AA576">
        <f t="shared" si="1394"/>
        <v>1.5737998537985111E-3</v>
      </c>
      <c r="AB576">
        <f t="shared" si="1394"/>
        <v>1.97435048583482E-3</v>
      </c>
      <c r="AC576">
        <f t="shared" si="1394"/>
        <v>2.4768459798162148E-3</v>
      </c>
      <c r="AD576">
        <f t="shared" si="1394"/>
        <v>3.1072325059538588E-3</v>
      </c>
      <c r="AE576">
        <f t="shared" si="1394"/>
        <v>3.8980598409161893E-3</v>
      </c>
      <c r="AF576">
        <f t="shared" si="1394"/>
        <v>4.8901620635881651E-3</v>
      </c>
      <c r="AG576">
        <f t="shared" si="1394"/>
        <v>6.1347660077317456E-3</v>
      </c>
      <c r="AH576">
        <f t="shared" si="1394"/>
        <v>7.6961363407260786E-3</v>
      </c>
      <c r="AI576">
        <f t="shared" si="1394"/>
        <v>9.6548938460562974E-3</v>
      </c>
      <c r="AJ576">
        <f t="shared" si="1394"/>
        <v>1.2112178247848108E-2</v>
      </c>
      <c r="AK576">
        <f t="shared" si="1394"/>
        <v>1.5194870523363546E-2</v>
      </c>
      <c r="AL576">
        <f t="shared" si="1394"/>
        <v>1.9062144355644871E-2</v>
      </c>
      <c r="AM576">
        <f t="shared" si="1394"/>
        <v>2.3913685008156861E-2</v>
      </c>
      <c r="AN576">
        <f t="shared" si="1394"/>
        <v>0.03</v>
      </c>
      <c r="AO576">
        <f t="shared" ref="AO576:BH576" si="1395">IF(AN576=0,0.0000001,$G576)*((INDEX($N$7:$N$29,MATCH($A576,$H$7:$H$29,0))/($G576+0.00001))^((AO$33-$G$33)/($Y$33-$G$33)))</f>
        <v>0</v>
      </c>
      <c r="AP576">
        <f t="shared" si="1395"/>
        <v>7.7426368268112785E-4</v>
      </c>
      <c r="AQ576">
        <f t="shared" si="1395"/>
        <v>0</v>
      </c>
      <c r="AR576">
        <f t="shared" si="1395"/>
        <v>1.2915496650148846E-3</v>
      </c>
      <c r="AS576">
        <f t="shared" si="1395"/>
        <v>0</v>
      </c>
      <c r="AT576">
        <f t="shared" si="1395"/>
        <v>2.1544346900318834E-3</v>
      </c>
      <c r="AU576">
        <f t="shared" si="1395"/>
        <v>0</v>
      </c>
      <c r="AV576">
        <f t="shared" si="1395"/>
        <v>3.5938136638046319E-3</v>
      </c>
      <c r="AW576">
        <f t="shared" si="1395"/>
        <v>0</v>
      </c>
      <c r="AX576">
        <f t="shared" si="1395"/>
        <v>5.9948425031894148E-3</v>
      </c>
      <c r="AY576">
        <f t="shared" si="1395"/>
        <v>0</v>
      </c>
      <c r="AZ576">
        <f t="shared" si="1395"/>
        <v>1.0000000000000019E-2</v>
      </c>
      <c r="BA576">
        <f t="shared" si="1395"/>
        <v>0</v>
      </c>
      <c r="BB576">
        <f t="shared" si="1395"/>
        <v>1.668100537200061E-2</v>
      </c>
      <c r="BC576">
        <f t="shared" si="1395"/>
        <v>0</v>
      </c>
      <c r="BD576">
        <f t="shared" si="1395"/>
        <v>2.7825594022071267E-2</v>
      </c>
      <c r="BE576">
        <f t="shared" si="1395"/>
        <v>0</v>
      </c>
      <c r="BF576">
        <f t="shared" si="1395"/>
        <v>4.6415888336127885E-2</v>
      </c>
      <c r="BG576">
        <f t="shared" si="1395"/>
        <v>0</v>
      </c>
      <c r="BH576">
        <f t="shared" si="1395"/>
        <v>7.7426368268112819E-2</v>
      </c>
      <c r="BK576">
        <f>G576</f>
        <v>0</v>
      </c>
      <c r="BL576">
        <f t="shared" si="1329"/>
        <v>0</v>
      </c>
      <c r="BM576">
        <f t="shared" si="1330"/>
        <v>0</v>
      </c>
      <c r="BN576">
        <f t="shared" si="1331"/>
        <v>4.1000000000000002E-2</v>
      </c>
      <c r="BO576">
        <f t="shared" si="1348"/>
        <v>0.56000000000000005</v>
      </c>
      <c r="BP576" t="str">
        <f t="shared" si="1326"/>
        <v>-LT-Total</v>
      </c>
    </row>
    <row r="577" spans="1:68" hidden="1" x14ac:dyDescent="0.25">
      <c r="A577" t="str">
        <f t="shared" si="1322"/>
        <v>passenger-LT-G</v>
      </c>
      <c r="B577" s="1">
        <v>543</v>
      </c>
      <c r="C577" t="s">
        <v>26</v>
      </c>
      <c r="D577" t="s">
        <v>27</v>
      </c>
      <c r="E577" t="s">
        <v>33</v>
      </c>
      <c r="F577" t="s">
        <v>47</v>
      </c>
      <c r="G577">
        <v>0.23143596159162039</v>
      </c>
      <c r="H577">
        <v>0.24560510295157209</v>
      </c>
      <c r="I577">
        <v>0.25968588746843502</v>
      </c>
      <c r="J577">
        <v>0.27367913904526348</v>
      </c>
      <c r="K577">
        <v>0.28703546269467212</v>
      </c>
      <c r="L577">
        <v>0.3004054928243805</v>
      </c>
      <c r="M577">
        <f t="shared" ref="M577:Y579" si="1396">($K577*(($BL577/($K577))^((M$33-$K$33)/($BL$33-$K$33))))</f>
        <v>0.28532394130274458</v>
      </c>
      <c r="N577">
        <f t="shared" si="1396"/>
        <v>0.28447201143542244</v>
      </c>
      <c r="O577">
        <f t="shared" si="1396"/>
        <v>0.28362262528909171</v>
      </c>
      <c r="P577">
        <f t="shared" si="1396"/>
        <v>0.28277577526862419</v>
      </c>
      <c r="Q577">
        <f t="shared" si="1396"/>
        <v>0.28193145380156964</v>
      </c>
      <c r="R577">
        <f t="shared" si="1396"/>
        <v>0.28108965333808783</v>
      </c>
      <c r="S577">
        <f t="shared" si="1396"/>
        <v>0.28025036635088102</v>
      </c>
      <c r="T577">
        <f t="shared" si="1396"/>
        <v>0.27941358533512689</v>
      </c>
      <c r="U577">
        <f t="shared" si="1396"/>
        <v>0.27857930280841109</v>
      </c>
      <c r="V577">
        <f t="shared" si="1396"/>
        <v>0.27774751131066067</v>
      </c>
      <c r="W577">
        <f t="shared" si="1396"/>
        <v>0.27691820340407708</v>
      </c>
      <c r="X577">
        <f t="shared" si="1396"/>
        <v>0.27609137167307002</v>
      </c>
      <c r="Y577">
        <f t="shared" si="1396"/>
        <v>0.27526700872419058</v>
      </c>
      <c r="Z577">
        <f t="shared" ref="Z577:AN579" si="1397">($Y577*(($BM577/($Y577))^((Z$33-$Y$33)/($BM$33-$Y$33))))</f>
        <v>0.26060595892903377</v>
      </c>
      <c r="AA577">
        <f t="shared" si="1397"/>
        <v>0.24672577416413352</v>
      </c>
      <c r="AB577">
        <f t="shared" si="1397"/>
        <v>0.23358486462494002</v>
      </c>
      <c r="AC577">
        <f t="shared" si="1397"/>
        <v>0.22114385562958833</v>
      </c>
      <c r="AD577">
        <f t="shared" si="1397"/>
        <v>0.20936546963881761</v>
      </c>
      <c r="AE577">
        <f t="shared" si="1397"/>
        <v>0.19821441455965019</v>
      </c>
      <c r="AF577">
        <f t="shared" si="1397"/>
        <v>0.18765727799815021</v>
      </c>
      <c r="AG577">
        <f t="shared" si="1397"/>
        <v>0.17766242714440644</v>
      </c>
      <c r="AH577">
        <f t="shared" si="1397"/>
        <v>0.16819991398976097</v>
      </c>
      <c r="AI577">
        <f t="shared" si="1397"/>
        <v>0.15924138559228115</v>
      </c>
      <c r="AJ577">
        <f t="shared" si="1397"/>
        <v>0.15075999912160007</v>
      </c>
      <c r="AK577">
        <f t="shared" si="1397"/>
        <v>0.14273034142856994</v>
      </c>
      <c r="AL577">
        <f t="shared" si="1397"/>
        <v>0.13512835289873235</v>
      </c>
      <c r="AM577">
        <f t="shared" si="1397"/>
        <v>0.12793125536144315</v>
      </c>
      <c r="AN577">
        <f t="shared" si="1397"/>
        <v>0.12111748383864383</v>
      </c>
      <c r="AO577">
        <f t="shared" ref="AO577:BH577" si="1398">AN577</f>
        <v>0.12111748383864383</v>
      </c>
      <c r="AP577">
        <f t="shared" si="1398"/>
        <v>0.12111748383864383</v>
      </c>
      <c r="AQ577">
        <f t="shared" si="1398"/>
        <v>0.12111748383864383</v>
      </c>
      <c r="AR577">
        <f t="shared" si="1398"/>
        <v>0.12111748383864383</v>
      </c>
      <c r="AS577">
        <f t="shared" si="1398"/>
        <v>0.12111748383864383</v>
      </c>
      <c r="AT577">
        <f t="shared" si="1398"/>
        <v>0.12111748383864383</v>
      </c>
      <c r="AU577">
        <f t="shared" si="1398"/>
        <v>0.12111748383864383</v>
      </c>
      <c r="AV577">
        <f t="shared" si="1398"/>
        <v>0.12111748383864383</v>
      </c>
      <c r="AW577">
        <f t="shared" si="1398"/>
        <v>0.12111748383864383</v>
      </c>
      <c r="AX577">
        <f t="shared" si="1398"/>
        <v>0.12111748383864383</v>
      </c>
      <c r="AY577">
        <f t="shared" si="1398"/>
        <v>0.12111748383864383</v>
      </c>
      <c r="AZ577">
        <f t="shared" si="1398"/>
        <v>0.12111748383864383</v>
      </c>
      <c r="BA577">
        <f t="shared" si="1398"/>
        <v>0.12111748383864383</v>
      </c>
      <c r="BB577">
        <f t="shared" si="1398"/>
        <v>0.12111748383864383</v>
      </c>
      <c r="BC577">
        <f t="shared" si="1398"/>
        <v>0.12111748383864383</v>
      </c>
      <c r="BD577">
        <f t="shared" si="1398"/>
        <v>0.12111748383864383</v>
      </c>
      <c r="BE577">
        <f t="shared" si="1398"/>
        <v>0.12111748383864383</v>
      </c>
      <c r="BF577">
        <f t="shared" si="1398"/>
        <v>0.12111748383864383</v>
      </c>
      <c r="BG577">
        <f t="shared" si="1398"/>
        <v>0.12111748383864383</v>
      </c>
      <c r="BH577">
        <f t="shared" si="1398"/>
        <v>0.12111748383864383</v>
      </c>
      <c r="BK577">
        <f t="shared" ref="BK577:BK582" si="1399">K577</f>
        <v>0.28703546269467212</v>
      </c>
      <c r="BL577">
        <f t="shared" si="1329"/>
        <v>0.27526700872419058</v>
      </c>
      <c r="BM577">
        <f t="shared" si="1330"/>
        <v>0.12111748383864383</v>
      </c>
      <c r="BN577">
        <f t="shared" si="1331"/>
        <v>4.1000000000000002E-2</v>
      </c>
      <c r="BO577">
        <f t="shared" si="1348"/>
        <v>0.56000000000000005</v>
      </c>
      <c r="BP577" t="str">
        <f t="shared" si="1326"/>
        <v>-LT-Total</v>
      </c>
    </row>
    <row r="578" spans="1:68" hidden="1" x14ac:dyDescent="0.25">
      <c r="A578" t="str">
        <f t="shared" si="1322"/>
        <v>passenger-LT-LPG</v>
      </c>
      <c r="B578" s="1">
        <v>544</v>
      </c>
      <c r="C578" t="s">
        <v>26</v>
      </c>
      <c r="D578" t="s">
        <v>27</v>
      </c>
      <c r="E578" t="s">
        <v>33</v>
      </c>
      <c r="F578" t="s">
        <v>48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e">
        <f t="shared" si="1396"/>
        <v>#DIV/0!</v>
      </c>
      <c r="N578" t="e">
        <f t="shared" si="1396"/>
        <v>#DIV/0!</v>
      </c>
      <c r="O578" t="e">
        <f t="shared" si="1396"/>
        <v>#DIV/0!</v>
      </c>
      <c r="P578" t="e">
        <f t="shared" si="1396"/>
        <v>#DIV/0!</v>
      </c>
      <c r="Q578" t="e">
        <f t="shared" si="1396"/>
        <v>#DIV/0!</v>
      </c>
      <c r="R578" t="e">
        <f t="shared" si="1396"/>
        <v>#DIV/0!</v>
      </c>
      <c r="S578" t="e">
        <f t="shared" si="1396"/>
        <v>#DIV/0!</v>
      </c>
      <c r="T578" t="e">
        <f t="shared" si="1396"/>
        <v>#DIV/0!</v>
      </c>
      <c r="U578" t="e">
        <f t="shared" si="1396"/>
        <v>#DIV/0!</v>
      </c>
      <c r="V578" t="e">
        <f t="shared" si="1396"/>
        <v>#DIV/0!</v>
      </c>
      <c r="W578" t="e">
        <f t="shared" si="1396"/>
        <v>#DIV/0!</v>
      </c>
      <c r="X578" t="e">
        <f t="shared" si="1396"/>
        <v>#DIV/0!</v>
      </c>
      <c r="Y578" t="e">
        <f t="shared" si="1396"/>
        <v>#DIV/0!</v>
      </c>
      <c r="Z578" t="e">
        <f t="shared" si="1397"/>
        <v>#DIV/0!</v>
      </c>
      <c r="AA578" t="e">
        <f t="shared" si="1397"/>
        <v>#DIV/0!</v>
      </c>
      <c r="AB578" t="e">
        <f t="shared" si="1397"/>
        <v>#DIV/0!</v>
      </c>
      <c r="AC578" t="e">
        <f t="shared" si="1397"/>
        <v>#DIV/0!</v>
      </c>
      <c r="AD578" t="e">
        <f t="shared" si="1397"/>
        <v>#DIV/0!</v>
      </c>
      <c r="AE578" t="e">
        <f t="shared" si="1397"/>
        <v>#DIV/0!</v>
      </c>
      <c r="AF578" t="e">
        <f t="shared" si="1397"/>
        <v>#DIV/0!</v>
      </c>
      <c r="AG578" t="e">
        <f t="shared" si="1397"/>
        <v>#DIV/0!</v>
      </c>
      <c r="AH578" t="e">
        <f t="shared" si="1397"/>
        <v>#DIV/0!</v>
      </c>
      <c r="AI578" t="e">
        <f t="shared" si="1397"/>
        <v>#DIV/0!</v>
      </c>
      <c r="AJ578" t="e">
        <f t="shared" si="1397"/>
        <v>#DIV/0!</v>
      </c>
      <c r="AK578" t="e">
        <f t="shared" si="1397"/>
        <v>#DIV/0!</v>
      </c>
      <c r="AL578" t="e">
        <f t="shared" si="1397"/>
        <v>#DIV/0!</v>
      </c>
      <c r="AM578" t="e">
        <f t="shared" si="1397"/>
        <v>#DIV/0!</v>
      </c>
      <c r="AN578" t="e">
        <f t="shared" si="1397"/>
        <v>#DIV/0!</v>
      </c>
      <c r="AO578" t="e">
        <f t="shared" ref="AO578:BH578" si="1400">AN578</f>
        <v>#DIV/0!</v>
      </c>
      <c r="AP578" t="e">
        <f t="shared" si="1400"/>
        <v>#DIV/0!</v>
      </c>
      <c r="AQ578" t="e">
        <f t="shared" si="1400"/>
        <v>#DIV/0!</v>
      </c>
      <c r="AR578" t="e">
        <f t="shared" si="1400"/>
        <v>#DIV/0!</v>
      </c>
      <c r="AS578" t="e">
        <f t="shared" si="1400"/>
        <v>#DIV/0!</v>
      </c>
      <c r="AT578" t="e">
        <f t="shared" si="1400"/>
        <v>#DIV/0!</v>
      </c>
      <c r="AU578" t="e">
        <f t="shared" si="1400"/>
        <v>#DIV/0!</v>
      </c>
      <c r="AV578" t="e">
        <f t="shared" si="1400"/>
        <v>#DIV/0!</v>
      </c>
      <c r="AW578" t="e">
        <f t="shared" si="1400"/>
        <v>#DIV/0!</v>
      </c>
      <c r="AX578" t="e">
        <f t="shared" si="1400"/>
        <v>#DIV/0!</v>
      </c>
      <c r="AY578" t="e">
        <f t="shared" si="1400"/>
        <v>#DIV/0!</v>
      </c>
      <c r="AZ578" t="e">
        <f t="shared" si="1400"/>
        <v>#DIV/0!</v>
      </c>
      <c r="BA578" t="e">
        <f t="shared" si="1400"/>
        <v>#DIV/0!</v>
      </c>
      <c r="BB578" t="e">
        <f t="shared" si="1400"/>
        <v>#DIV/0!</v>
      </c>
      <c r="BC578" t="e">
        <f t="shared" si="1400"/>
        <v>#DIV/0!</v>
      </c>
      <c r="BD578" t="e">
        <f t="shared" si="1400"/>
        <v>#DIV/0!</v>
      </c>
      <c r="BE578" t="e">
        <f t="shared" si="1400"/>
        <v>#DIV/0!</v>
      </c>
      <c r="BF578" t="e">
        <f t="shared" si="1400"/>
        <v>#DIV/0!</v>
      </c>
      <c r="BG578" t="e">
        <f t="shared" si="1400"/>
        <v>#DIV/0!</v>
      </c>
      <c r="BH578" t="e">
        <f t="shared" si="1400"/>
        <v>#DIV/0!</v>
      </c>
      <c r="BK578">
        <f t="shared" si="1399"/>
        <v>0</v>
      </c>
      <c r="BL578">
        <f t="shared" si="1329"/>
        <v>0</v>
      </c>
      <c r="BM578">
        <f t="shared" si="1330"/>
        <v>0</v>
      </c>
      <c r="BN578">
        <f t="shared" si="1331"/>
        <v>4.1000000000000002E-2</v>
      </c>
      <c r="BO578">
        <f t="shared" si="1348"/>
        <v>0.56000000000000005</v>
      </c>
      <c r="BP578" t="str">
        <f t="shared" si="1326"/>
        <v>-LT-Total</v>
      </c>
    </row>
    <row r="579" spans="1:68" hidden="1" x14ac:dyDescent="0.25">
      <c r="A579" t="str">
        <f t="shared" si="1322"/>
        <v>passenger-LT-PHEVG</v>
      </c>
      <c r="B579" s="1">
        <v>545</v>
      </c>
      <c r="C579" t="s">
        <v>26</v>
      </c>
      <c r="D579" t="s">
        <v>27</v>
      </c>
      <c r="E579" t="s">
        <v>33</v>
      </c>
      <c r="F579" t="s">
        <v>31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e">
        <f t="shared" si="1396"/>
        <v>#DIV/0!</v>
      </c>
      <c r="N579" t="e">
        <f t="shared" si="1396"/>
        <v>#DIV/0!</v>
      </c>
      <c r="O579" t="e">
        <f t="shared" si="1396"/>
        <v>#DIV/0!</v>
      </c>
      <c r="P579" t="e">
        <f t="shared" si="1396"/>
        <v>#DIV/0!</v>
      </c>
      <c r="Q579" t="e">
        <f t="shared" si="1396"/>
        <v>#DIV/0!</v>
      </c>
      <c r="R579" t="e">
        <f t="shared" si="1396"/>
        <v>#DIV/0!</v>
      </c>
      <c r="S579" t="e">
        <f t="shared" si="1396"/>
        <v>#DIV/0!</v>
      </c>
      <c r="T579" t="e">
        <f t="shared" si="1396"/>
        <v>#DIV/0!</v>
      </c>
      <c r="U579" t="e">
        <f t="shared" si="1396"/>
        <v>#DIV/0!</v>
      </c>
      <c r="V579" t="e">
        <f t="shared" si="1396"/>
        <v>#DIV/0!</v>
      </c>
      <c r="W579" t="e">
        <f t="shared" si="1396"/>
        <v>#DIV/0!</v>
      </c>
      <c r="X579" t="e">
        <f t="shared" si="1396"/>
        <v>#DIV/0!</v>
      </c>
      <c r="Y579" t="e">
        <f t="shared" si="1396"/>
        <v>#DIV/0!</v>
      </c>
      <c r="Z579" t="e">
        <f t="shared" si="1397"/>
        <v>#DIV/0!</v>
      </c>
      <c r="AA579" t="e">
        <f t="shared" si="1397"/>
        <v>#DIV/0!</v>
      </c>
      <c r="AB579" t="e">
        <f t="shared" si="1397"/>
        <v>#DIV/0!</v>
      </c>
      <c r="AC579" t="e">
        <f t="shared" si="1397"/>
        <v>#DIV/0!</v>
      </c>
      <c r="AD579" t="e">
        <f t="shared" si="1397"/>
        <v>#DIV/0!</v>
      </c>
      <c r="AE579" t="e">
        <f t="shared" si="1397"/>
        <v>#DIV/0!</v>
      </c>
      <c r="AF579" t="e">
        <f t="shared" si="1397"/>
        <v>#DIV/0!</v>
      </c>
      <c r="AG579" t="e">
        <f t="shared" si="1397"/>
        <v>#DIV/0!</v>
      </c>
      <c r="AH579" t="e">
        <f t="shared" si="1397"/>
        <v>#DIV/0!</v>
      </c>
      <c r="AI579" t="e">
        <f t="shared" si="1397"/>
        <v>#DIV/0!</v>
      </c>
      <c r="AJ579" t="e">
        <f t="shared" si="1397"/>
        <v>#DIV/0!</v>
      </c>
      <c r="AK579" t="e">
        <f t="shared" si="1397"/>
        <v>#DIV/0!</v>
      </c>
      <c r="AL579" t="e">
        <f t="shared" si="1397"/>
        <v>#DIV/0!</v>
      </c>
      <c r="AM579" t="e">
        <f t="shared" si="1397"/>
        <v>#DIV/0!</v>
      </c>
      <c r="AN579" t="e">
        <f t="shared" si="1397"/>
        <v>#DIV/0!</v>
      </c>
      <c r="AO579" t="e">
        <f t="shared" ref="AO579:BH579" si="1401">AN579</f>
        <v>#DIV/0!</v>
      </c>
      <c r="AP579" t="e">
        <f t="shared" si="1401"/>
        <v>#DIV/0!</v>
      </c>
      <c r="AQ579" t="e">
        <f t="shared" si="1401"/>
        <v>#DIV/0!</v>
      </c>
      <c r="AR579" t="e">
        <f t="shared" si="1401"/>
        <v>#DIV/0!</v>
      </c>
      <c r="AS579" t="e">
        <f t="shared" si="1401"/>
        <v>#DIV/0!</v>
      </c>
      <c r="AT579" t="e">
        <f t="shared" si="1401"/>
        <v>#DIV/0!</v>
      </c>
      <c r="AU579" t="e">
        <f t="shared" si="1401"/>
        <v>#DIV/0!</v>
      </c>
      <c r="AV579" t="e">
        <f t="shared" si="1401"/>
        <v>#DIV/0!</v>
      </c>
      <c r="AW579" t="e">
        <f t="shared" si="1401"/>
        <v>#DIV/0!</v>
      </c>
      <c r="AX579" t="e">
        <f t="shared" si="1401"/>
        <v>#DIV/0!</v>
      </c>
      <c r="AY579" t="e">
        <f t="shared" si="1401"/>
        <v>#DIV/0!</v>
      </c>
      <c r="AZ579" t="e">
        <f t="shared" si="1401"/>
        <v>#DIV/0!</v>
      </c>
      <c r="BA579" t="e">
        <f t="shared" si="1401"/>
        <v>#DIV/0!</v>
      </c>
      <c r="BB579" t="e">
        <f t="shared" si="1401"/>
        <v>#DIV/0!</v>
      </c>
      <c r="BC579" t="e">
        <f t="shared" si="1401"/>
        <v>#DIV/0!</v>
      </c>
      <c r="BD579" t="e">
        <f t="shared" si="1401"/>
        <v>#DIV/0!</v>
      </c>
      <c r="BE579" t="e">
        <f t="shared" si="1401"/>
        <v>#DIV/0!</v>
      </c>
      <c r="BF579" t="e">
        <f t="shared" si="1401"/>
        <v>#DIV/0!</v>
      </c>
      <c r="BG579" t="e">
        <f t="shared" si="1401"/>
        <v>#DIV/0!</v>
      </c>
      <c r="BH579" t="e">
        <f t="shared" si="1401"/>
        <v>#DIV/0!</v>
      </c>
      <c r="BK579">
        <f t="shared" si="1399"/>
        <v>0</v>
      </c>
      <c r="BL579">
        <f t="shared" si="1329"/>
        <v>0</v>
      </c>
      <c r="BM579">
        <f t="shared" si="1330"/>
        <v>0</v>
      </c>
      <c r="BN579">
        <f t="shared" si="1331"/>
        <v>4.1000000000000002E-2</v>
      </c>
      <c r="BO579">
        <f t="shared" si="1348"/>
        <v>0.56000000000000005</v>
      </c>
      <c r="BP579" t="str">
        <f t="shared" si="1326"/>
        <v>-LT-Total</v>
      </c>
    </row>
    <row r="580" spans="1:68" hidden="1" x14ac:dyDescent="0.25">
      <c r="A580" t="str">
        <f t="shared" si="1322"/>
        <v>passenger-LV-BEV</v>
      </c>
      <c r="B580" s="1">
        <v>546</v>
      </c>
      <c r="C580" t="s">
        <v>26</v>
      </c>
      <c r="D580" t="s">
        <v>27</v>
      </c>
      <c r="E580" t="s">
        <v>28</v>
      </c>
      <c r="F580" t="s">
        <v>29</v>
      </c>
      <c r="G580">
        <v>8.2307637309391134E-3</v>
      </c>
      <c r="H580">
        <f>IF(G580=0,0.0000001,$G580)*((INDEX($N$7:$N$29,MATCH($A580,$H$7:$H$29,0))/($G580+0.00001))^((H$33-$G$33)/($Y$33-$G$33)))</f>
        <v>9.2695467815012231E-3</v>
      </c>
      <c r="I580">
        <f>IF(H580=0,0.0000001,$G580)*((INDEX($N$7:$N$29,MATCH($A580,$H$7:$H$29,0))/($G580+0.00001))^((I$33-$G$33)/($Y$33-$G$33)))</f>
        <v>1.0439431909757406E-2</v>
      </c>
      <c r="J580">
        <f>IF(I580=0,0.0000001,$G580)*((INDEX($N$7:$N$29,MATCH($A580,$H$7:$H$29,0))/($G580+0.00001))^((J$33-$G$33)/($Y$33-$G$33)))</f>
        <v>1.1756965164246286E-2</v>
      </c>
      <c r="K580">
        <f>IF(J580=0,0.0000001,$G580)*((INDEX($N$7:$N$29,MATCH($A580,$H$7:$H$29,0))/($G580+0.00001))^((K$33-$G$33)/($Y$33-$G$33)))</f>
        <v>1.3240780826790489E-2</v>
      </c>
      <c r="L580">
        <f t="shared" ref="L580:Y580" si="1402">IF(K580=0,0.0000001,K580)*((INDEX($N$7:$N$29,MATCH($A580,$H$7:$H$28,0))/IF(K580=0,0.0000001,K580))^((L$33-$K$33)/($Y$33-$K$33)))</f>
        <v>1.4913158321466386E-2</v>
      </c>
      <c r="M580">
        <f t="shared" si="1402"/>
        <v>1.8599542364311227E-2</v>
      </c>
      <c r="N580">
        <f t="shared" si="1402"/>
        <v>2.4708376581549764E-2</v>
      </c>
      <c r="O580">
        <f t="shared" si="1402"/>
        <v>3.3270520198930599E-2</v>
      </c>
      <c r="P580">
        <f t="shared" si="1402"/>
        <v>4.3394078055600915E-2</v>
      </c>
      <c r="Q580">
        <f t="shared" si="1402"/>
        <v>5.3263641505396316E-2</v>
      </c>
      <c r="R580">
        <f t="shared" si="1402"/>
        <v>6.1061075206531881E-2</v>
      </c>
      <c r="S580">
        <f t="shared" si="1402"/>
        <v>6.6019063199124442E-2</v>
      </c>
      <c r="T580">
        <f t="shared" si="1402"/>
        <v>6.8551406159447562E-2</v>
      </c>
      <c r="U580">
        <f t="shared" si="1402"/>
        <v>6.9583020429786355E-2</v>
      </c>
      <c r="V580">
        <f t="shared" si="1402"/>
        <v>6.9910437387861943E-2</v>
      </c>
      <c r="W580">
        <f t="shared" si="1402"/>
        <v>6.998719831970561E-2</v>
      </c>
      <c r="X580">
        <f t="shared" si="1402"/>
        <v>6.9999085516614185E-2</v>
      </c>
      <c r="Y580">
        <f t="shared" si="1402"/>
        <v>7.0000000000000007E-2</v>
      </c>
      <c r="Z580">
        <f t="shared" ref="Z580:AN580" si="1403">IF(Y580=0,0.0000001,$Y580)*((INDEX($O$7:$O$29,MATCH($A580,$H$7:$H$28,0))/IF(Y580=0,0.0000001,$Y580))^((Z$33-$Y$33)/($AN$33-$Y$33)))</f>
        <v>7.8625273670461043E-2</v>
      </c>
      <c r="AA580">
        <f t="shared" si="1403"/>
        <v>8.83133379964985E-2</v>
      </c>
      <c r="AB580">
        <f t="shared" si="1403"/>
        <v>9.9195148124666011E-2</v>
      </c>
      <c r="AC580">
        <f t="shared" si="1403"/>
        <v>0.11141779525833981</v>
      </c>
      <c r="AD580">
        <f t="shared" si="1403"/>
        <v>0.12514649491351948</v>
      </c>
      <c r="AE580">
        <f t="shared" si="1403"/>
        <v>0.14056682016392044</v>
      </c>
      <c r="AF580">
        <f t="shared" si="1403"/>
        <v>0.15788721006249609</v>
      </c>
      <c r="AG580">
        <f t="shared" si="1403"/>
        <v>0.17734178714613322</v>
      </c>
      <c r="AH580">
        <f t="shared" si="1403"/>
        <v>0.19919352210819105</v>
      </c>
      <c r="AI580">
        <f t="shared" si="1403"/>
        <v>0.22373778841627934</v>
      </c>
      <c r="AJ580">
        <f t="shared" si="1403"/>
        <v>0.25130635492362391</v>
      </c>
      <c r="AK580">
        <f t="shared" si="1403"/>
        <v>0.28227187044279928</v>
      </c>
      <c r="AL580">
        <f t="shared" si="1403"/>
        <v>0.31705290090054306</v>
      </c>
      <c r="AM580">
        <f t="shared" si="1403"/>
        <v>0.35611958716169662</v>
      </c>
      <c r="AN580">
        <f t="shared" si="1403"/>
        <v>0.4</v>
      </c>
      <c r="AO580">
        <f t="shared" ref="AO580:BH580" si="1404">IF(AN580=0,0.0000001,$G580)*((INDEX($N$7:$N$29,MATCH($A580,$H$7:$H$29,0))/($G580+0.00001))^((AO$33-$G$33)/($Y$33-$G$33)))</f>
        <v>0.46823573888048003</v>
      </c>
      <c r="AP580">
        <f t="shared" si="1404"/>
        <v>0.52733054042217964</v>
      </c>
      <c r="AQ580">
        <f t="shared" si="1404"/>
        <v>0.59388354149730838</v>
      </c>
      <c r="AR580">
        <f t="shared" si="1404"/>
        <v>0.66883602186024693</v>
      </c>
      <c r="AS580">
        <f t="shared" si="1404"/>
        <v>0.75324805770841285</v>
      </c>
      <c r="AT580">
        <f t="shared" si="1404"/>
        <v>0.84831351466899663</v>
      </c>
      <c r="AU580">
        <f t="shared" si="1404"/>
        <v>0.95537693301114668</v>
      </c>
      <c r="AV580">
        <f t="shared" si="1404"/>
        <v>1.0759525438963788</v>
      </c>
      <c r="AW580">
        <f t="shared" si="1404"/>
        <v>1.2117456856199624</v>
      </c>
      <c r="AX580">
        <f t="shared" si="1404"/>
        <v>1.3646769227398206</v>
      </c>
      <c r="AY580">
        <f t="shared" si="1404"/>
        <v>1.53690920921728</v>
      </c>
      <c r="AZ580">
        <f t="shared" si="1404"/>
        <v>1.7308784797463908</v>
      </c>
      <c r="BA580">
        <f t="shared" si="1404"/>
        <v>1.9493281019345019</v>
      </c>
      <c r="BB580">
        <f t="shared" si="1404"/>
        <v>2.1953476766019597</v>
      </c>
      <c r="BC580">
        <f t="shared" si="1404"/>
        <v>2.4724167349656136</v>
      </c>
      <c r="BD580">
        <f t="shared" si="1404"/>
        <v>2.7844539507289876</v>
      </c>
      <c r="BE580">
        <f t="shared" si="1404"/>
        <v>3.135872563100937</v>
      </c>
      <c r="BF580">
        <f t="shared" si="1404"/>
        <v>3.5316427946077957</v>
      </c>
      <c r="BG580">
        <f t="shared" si="1404"/>
        <v>3.9773621464934785</v>
      </c>
      <c r="BH580">
        <f t="shared" si="1404"/>
        <v>4.479334565917231</v>
      </c>
      <c r="BK580">
        <f t="shared" si="1399"/>
        <v>1.3240780826790489E-2</v>
      </c>
      <c r="BL580">
        <f t="shared" si="1329"/>
        <v>1.2300685388088366E-2</v>
      </c>
      <c r="BM580">
        <f t="shared" si="1330"/>
        <v>4.3052398858309275E-3</v>
      </c>
      <c r="BN580">
        <f t="shared" si="1331"/>
        <v>7.1000000000000008E-2</v>
      </c>
      <c r="BO580">
        <f t="shared" si="1348"/>
        <v>0.65</v>
      </c>
      <c r="BP580" t="str">
        <f t="shared" si="1326"/>
        <v>-LV-Total</v>
      </c>
    </row>
    <row r="581" spans="1:68" hidden="1" x14ac:dyDescent="0.25">
      <c r="A581" t="str">
        <f t="shared" si="1322"/>
        <v>passenger-LV-CNG</v>
      </c>
      <c r="B581" s="1">
        <v>547</v>
      </c>
      <c r="C581" t="s">
        <v>26</v>
      </c>
      <c r="D581" t="s">
        <v>27</v>
      </c>
      <c r="E581" t="s">
        <v>28</v>
      </c>
      <c r="F581" t="s">
        <v>45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K581">
        <f t="shared" si="1399"/>
        <v>0</v>
      </c>
      <c r="BL581">
        <f t="shared" si="1329"/>
        <v>0</v>
      </c>
      <c r="BM581">
        <f t="shared" si="1330"/>
        <v>0</v>
      </c>
      <c r="BN581">
        <f t="shared" si="1331"/>
        <v>7.1000000000000008E-2</v>
      </c>
      <c r="BO581">
        <f t="shared" si="1348"/>
        <v>0.65</v>
      </c>
      <c r="BP581" t="str">
        <f t="shared" si="1326"/>
        <v>-LV-Total</v>
      </c>
    </row>
    <row r="582" spans="1:68" hidden="1" x14ac:dyDescent="0.25">
      <c r="A582" t="str">
        <f t="shared" si="1322"/>
        <v>passenger-LV-D</v>
      </c>
      <c r="B582" s="1">
        <v>548</v>
      </c>
      <c r="C582" t="s">
        <v>26</v>
      </c>
      <c r="D582" t="s">
        <v>27</v>
      </c>
      <c r="E582" t="s">
        <v>28</v>
      </c>
      <c r="F582" t="s">
        <v>46</v>
      </c>
      <c r="G582">
        <v>4.1397161235727752E-2</v>
      </c>
      <c r="H582">
        <v>5.3159997451521113E-2</v>
      </c>
      <c r="I582">
        <v>6.4639598121078987E-2</v>
      </c>
      <c r="J582">
        <v>7.5846071525057457E-2</v>
      </c>
      <c r="K582">
        <v>8.4614091931330876E-2</v>
      </c>
      <c r="L582">
        <v>9.3382167840202077E-2</v>
      </c>
      <c r="M582">
        <f t="shared" ref="M582:Y582" si="1405">($K582*(($BL582/($K582))^((M$33-$K$33)/($BL$33-$K$33))))</f>
        <v>8.3728539217879719E-2</v>
      </c>
      <c r="N582">
        <f t="shared" si="1405"/>
        <v>8.3289244448283603E-2</v>
      </c>
      <c r="O582">
        <f t="shared" si="1405"/>
        <v>8.2852254506842832E-2</v>
      </c>
      <c r="P582">
        <f t="shared" si="1405"/>
        <v>8.2417557300918931E-2</v>
      </c>
      <c r="Q582">
        <f t="shared" si="1405"/>
        <v>8.1985140801319356E-2</v>
      </c>
      <c r="R582">
        <f t="shared" si="1405"/>
        <v>8.1554993041964577E-2</v>
      </c>
      <c r="S582">
        <f t="shared" si="1405"/>
        <v>8.112710211955694E-2</v>
      </c>
      <c r="T582">
        <f t="shared" si="1405"/>
        <v>8.0701456193251322E-2</v>
      </c>
      <c r="U582">
        <f t="shared" si="1405"/>
        <v>8.0278043484327405E-2</v>
      </c>
      <c r="V582">
        <f t="shared" si="1405"/>
        <v>7.9856852275863754E-2</v>
      </c>
      <c r="W582">
        <f t="shared" si="1405"/>
        <v>7.9437870912413611E-2</v>
      </c>
      <c r="X582">
        <f t="shared" si="1405"/>
        <v>7.9021087799682282E-2</v>
      </c>
      <c r="Y582">
        <f t="shared" si="1405"/>
        <v>7.8606491404206391E-2</v>
      </c>
      <c r="Z582">
        <f t="shared" ref="Z582:AN582" si="1406">($Y582*(($BM582/($Y582))^((Z$33-$Y$33)/($BM$33-$Y$33))))</f>
        <v>7.329307592079369E-2</v>
      </c>
      <c r="AA582">
        <f t="shared" si="1406"/>
        <v>6.8338821412448486E-2</v>
      </c>
      <c r="AB582">
        <f t="shared" si="1406"/>
        <v>6.3719450348754786E-2</v>
      </c>
      <c r="AC582">
        <f t="shared" si="1406"/>
        <v>5.9412326241959919E-2</v>
      </c>
      <c r="AD582">
        <f t="shared" si="1406"/>
        <v>5.5396342720493354E-2</v>
      </c>
      <c r="AE582">
        <f t="shared" si="1406"/>
        <v>5.1651820100574522E-2</v>
      </c>
      <c r="AF582">
        <f t="shared" si="1406"/>
        <v>4.8160408949075736E-2</v>
      </c>
      <c r="AG582">
        <f t="shared" si="1406"/>
        <v>4.4905000165065136E-2</v>
      </c>
      <c r="AH582">
        <f t="shared" si="1406"/>
        <v>4.1869641139398985E-2</v>
      </c>
      <c r="AI582">
        <f t="shared" si="1406"/>
        <v>3.9039457581516494E-2</v>
      </c>
      <c r="AJ582">
        <f t="shared" si="1406"/>
        <v>3.6400580630362271E-2</v>
      </c>
      <c r="AK582">
        <f t="shared" si="1406"/>
        <v>3.3940078892254803E-2</v>
      </c>
      <c r="AL582">
        <f t="shared" si="1406"/>
        <v>3.1645895072663729E-2</v>
      </c>
      <c r="AM582">
        <f t="shared" si="1406"/>
        <v>2.9506786891369846E-2</v>
      </c>
      <c r="AN582">
        <f t="shared" si="1406"/>
        <v>2.7512271991472236E-2</v>
      </c>
      <c r="AO582">
        <f t="shared" ref="AO582:BH582" si="1407">AN582</f>
        <v>2.7512271991472236E-2</v>
      </c>
      <c r="AP582">
        <f t="shared" si="1407"/>
        <v>2.7512271991472236E-2</v>
      </c>
      <c r="AQ582">
        <f t="shared" si="1407"/>
        <v>2.7512271991472236E-2</v>
      </c>
      <c r="AR582">
        <f t="shared" si="1407"/>
        <v>2.7512271991472236E-2</v>
      </c>
      <c r="AS582">
        <f t="shared" si="1407"/>
        <v>2.7512271991472236E-2</v>
      </c>
      <c r="AT582">
        <f t="shared" si="1407"/>
        <v>2.7512271991472236E-2</v>
      </c>
      <c r="AU582">
        <f t="shared" si="1407"/>
        <v>2.7512271991472236E-2</v>
      </c>
      <c r="AV582">
        <f t="shared" si="1407"/>
        <v>2.7512271991472236E-2</v>
      </c>
      <c r="AW582">
        <f t="shared" si="1407"/>
        <v>2.7512271991472236E-2</v>
      </c>
      <c r="AX582">
        <f t="shared" si="1407"/>
        <v>2.7512271991472236E-2</v>
      </c>
      <c r="AY582">
        <f t="shared" si="1407"/>
        <v>2.7512271991472236E-2</v>
      </c>
      <c r="AZ582">
        <f t="shared" si="1407"/>
        <v>2.7512271991472236E-2</v>
      </c>
      <c r="BA582">
        <f t="shared" si="1407"/>
        <v>2.7512271991472236E-2</v>
      </c>
      <c r="BB582">
        <f t="shared" si="1407"/>
        <v>2.7512271991472236E-2</v>
      </c>
      <c r="BC582">
        <f t="shared" si="1407"/>
        <v>2.7512271991472236E-2</v>
      </c>
      <c r="BD582">
        <f t="shared" si="1407"/>
        <v>2.7512271991472236E-2</v>
      </c>
      <c r="BE582">
        <f t="shared" si="1407"/>
        <v>2.7512271991472236E-2</v>
      </c>
      <c r="BF582">
        <f t="shared" si="1407"/>
        <v>2.7512271991472236E-2</v>
      </c>
      <c r="BG582">
        <f t="shared" si="1407"/>
        <v>2.7512271991472236E-2</v>
      </c>
      <c r="BH582">
        <f t="shared" si="1407"/>
        <v>2.7512271991472236E-2</v>
      </c>
      <c r="BK582">
        <f t="shared" si="1399"/>
        <v>8.4614091931330876E-2</v>
      </c>
      <c r="BL582">
        <f t="shared" si="1329"/>
        <v>7.8606491404206391E-2</v>
      </c>
      <c r="BM582">
        <f t="shared" si="1330"/>
        <v>2.7512271991472236E-2</v>
      </c>
      <c r="BN582">
        <f t="shared" si="1331"/>
        <v>7.1000000000000008E-2</v>
      </c>
      <c r="BO582">
        <f t="shared" si="1348"/>
        <v>0.65</v>
      </c>
      <c r="BP582" t="str">
        <f t="shared" si="1326"/>
        <v>-LV-Total</v>
      </c>
    </row>
    <row r="583" spans="1:68" hidden="1" x14ac:dyDescent="0.25">
      <c r="A583" t="str">
        <f t="shared" si="1322"/>
        <v>passenger-LV-FCEV</v>
      </c>
      <c r="B583" s="1">
        <v>549</v>
      </c>
      <c r="C583" t="s">
        <v>26</v>
      </c>
      <c r="D583" t="s">
        <v>27</v>
      </c>
      <c r="E583" t="s">
        <v>28</v>
      </c>
      <c r="F583" t="s">
        <v>30</v>
      </c>
      <c r="G583">
        <v>0</v>
      </c>
      <c r="H583">
        <f>IF(G583=0,0.0000001,$G583)*((INDEX($N$7:$N$29,MATCH($A583,$H$7:$H$29,0))/($G583+0.00001))^((H$33-$G$33)/($Y$33-$G$33)))</f>
        <v>1.2915496650148837E-7</v>
      </c>
      <c r="I583">
        <f>IF(H583=0,0.0000001,$G583)*((INDEX($N$7:$N$29,MATCH($A583,$H$7:$H$29,0))/($G583+0.00001))^((I$33-$G$33)/($Y$33-$G$33)))</f>
        <v>0</v>
      </c>
      <c r="J583">
        <f>IF(I583=0,0.0000001,$G583)*((INDEX($N$7:$N$29,MATCH($A583,$H$7:$H$29,0))/($G583+0.00001))^((J$33-$G$33)/($Y$33-$G$33)))</f>
        <v>2.1544346900318838E-7</v>
      </c>
      <c r="K583">
        <f>IF(J583=0,0.0000001,$G583)*((INDEX($N$7:$N$29,MATCH($A583,$H$7:$H$29,0))/($G583+0.00001))^((K$33-$G$33)/($Y$33-$G$33)))</f>
        <v>0</v>
      </c>
      <c r="L583">
        <f t="shared" ref="L583:Y583" si="1408">IF(K583=0,0.0000001,K583)*((INDEX($N$7:$N$29,MATCH($A583,$H$7:$H$28,0))/IF(K583=0,0.0000001,K583))^((L$33-$K$33)/($Y$33-$K$33)))</f>
        <v>1.93069772888325E-7</v>
      </c>
      <c r="M583">
        <f t="shared" si="1408"/>
        <v>6.5512855685955084E-7</v>
      </c>
      <c r="N583">
        <f t="shared" si="1408"/>
        <v>3.1516811486658755E-6</v>
      </c>
      <c r="O583">
        <f t="shared" si="1408"/>
        <v>1.6339715159504212E-5</v>
      </c>
      <c r="P583">
        <f t="shared" si="1408"/>
        <v>7.1018492993558591E-5</v>
      </c>
      <c r="Q583">
        <f t="shared" si="1408"/>
        <v>2.2061794245877724E-4</v>
      </c>
      <c r="R583">
        <f t="shared" si="1408"/>
        <v>4.6969984294097572E-4</v>
      </c>
      <c r="S583">
        <f t="shared" si="1408"/>
        <v>7.2335519763494136E-4</v>
      </c>
      <c r="T583">
        <f t="shared" si="1408"/>
        <v>8.9077584299261604E-4</v>
      </c>
      <c r="U583">
        <f t="shared" si="1408"/>
        <v>9.6749364962123467E-4</v>
      </c>
      <c r="V583">
        <f t="shared" si="1408"/>
        <v>9.9294363861607998E-4</v>
      </c>
      <c r="W583">
        <f t="shared" si="1408"/>
        <v>9.9898888648544725E-4</v>
      </c>
      <c r="X583">
        <f t="shared" si="1408"/>
        <v>9.9992774367956699E-4</v>
      </c>
      <c r="Y583">
        <f t="shared" si="1408"/>
        <v>1E-3</v>
      </c>
      <c r="Z583">
        <f t="shared" ref="Z583:AN583" si="1409">IF(Y583=0,0.0000001,$Y583)*((INDEX($O$7:$O$29,MATCH($A583,$H$7:$H$28,0))/IF(Y583=0,0.0000001,$Y583))^((Z$33-$Y$33)/($AN$33-$Y$33)))</f>
        <v>1.2210553000675682E-3</v>
      </c>
      <c r="AA583">
        <f t="shared" si="1409"/>
        <v>1.490976045823099E-3</v>
      </c>
      <c r="AB583">
        <f t="shared" si="1409"/>
        <v>1.8205642030260803E-3</v>
      </c>
      <c r="AC583">
        <f t="shared" si="1409"/>
        <v>2.2230095692182834E-3</v>
      </c>
      <c r="AD583">
        <f t="shared" si="1409"/>
        <v>2.7144176165949064E-3</v>
      </c>
      <c r="AE583">
        <f t="shared" si="1409"/>
        <v>3.3144540173399867E-3</v>
      </c>
      <c r="AF583">
        <f t="shared" si="1409"/>
        <v>4.0471316447032342E-3</v>
      </c>
      <c r="AG583">
        <f t="shared" si="1409"/>
        <v>4.9417715448360584E-3</v>
      </c>
      <c r="AH583">
        <f t="shared" si="1409"/>
        <v>6.034176336545162E-3</v>
      </c>
      <c r="AI583">
        <f t="shared" si="1409"/>
        <v>7.3680629972807717E-3</v>
      </c>
      <c r="AJ583">
        <f t="shared" si="1409"/>
        <v>8.9968123740614171E-3</v>
      </c>
      <c r="AK583">
        <f t="shared" si="1409"/>
        <v>1.0985605433061178E-2</v>
      </c>
      <c r="AL583">
        <f t="shared" si="1409"/>
        <v>1.3414031738490423E-2</v>
      </c>
      <c r="AM583">
        <f t="shared" si="1409"/>
        <v>1.6379274549558304E-2</v>
      </c>
      <c r="AN583">
        <f t="shared" si="1409"/>
        <v>0.02</v>
      </c>
      <c r="AO583">
        <f t="shared" ref="AO583:BH583" si="1410">IF(AN583=0,0.0000001,$G583)*((INDEX($N$7:$N$29,MATCH($A583,$H$7:$H$29,0))/($G583+0.00001))^((AO$33-$G$33)/($Y$33-$G$33)))</f>
        <v>0</v>
      </c>
      <c r="AP583">
        <f t="shared" si="1410"/>
        <v>7.7426368268112785E-4</v>
      </c>
      <c r="AQ583">
        <f t="shared" si="1410"/>
        <v>0</v>
      </c>
      <c r="AR583">
        <f t="shared" si="1410"/>
        <v>1.2915496650148846E-3</v>
      </c>
      <c r="AS583">
        <f t="shared" si="1410"/>
        <v>0</v>
      </c>
      <c r="AT583">
        <f t="shared" si="1410"/>
        <v>2.1544346900318834E-3</v>
      </c>
      <c r="AU583">
        <f t="shared" si="1410"/>
        <v>0</v>
      </c>
      <c r="AV583">
        <f t="shared" si="1410"/>
        <v>3.5938136638046319E-3</v>
      </c>
      <c r="AW583">
        <f t="shared" si="1410"/>
        <v>0</v>
      </c>
      <c r="AX583">
        <f t="shared" si="1410"/>
        <v>5.9948425031894148E-3</v>
      </c>
      <c r="AY583">
        <f t="shared" si="1410"/>
        <v>0</v>
      </c>
      <c r="AZ583">
        <f t="shared" si="1410"/>
        <v>1.0000000000000019E-2</v>
      </c>
      <c r="BA583">
        <f t="shared" si="1410"/>
        <v>0</v>
      </c>
      <c r="BB583">
        <f t="shared" si="1410"/>
        <v>1.668100537200061E-2</v>
      </c>
      <c r="BC583">
        <f t="shared" si="1410"/>
        <v>0</v>
      </c>
      <c r="BD583">
        <f t="shared" si="1410"/>
        <v>2.7825594022071267E-2</v>
      </c>
      <c r="BE583">
        <f t="shared" si="1410"/>
        <v>0</v>
      </c>
      <c r="BF583">
        <f t="shared" si="1410"/>
        <v>4.6415888336127885E-2</v>
      </c>
      <c r="BG583">
        <f t="shared" si="1410"/>
        <v>0</v>
      </c>
      <c r="BH583">
        <f t="shared" si="1410"/>
        <v>7.7426368268112819E-2</v>
      </c>
      <c r="BK583">
        <f>G583</f>
        <v>0</v>
      </c>
      <c r="BL583">
        <f t="shared" si="1329"/>
        <v>0</v>
      </c>
      <c r="BM583">
        <f t="shared" si="1330"/>
        <v>0</v>
      </c>
      <c r="BN583">
        <f t="shared" si="1331"/>
        <v>7.1000000000000008E-2</v>
      </c>
      <c r="BO583">
        <f t="shared" si="1348"/>
        <v>0.65</v>
      </c>
      <c r="BP583" t="str">
        <f t="shared" si="1326"/>
        <v>-LV-Total</v>
      </c>
    </row>
    <row r="584" spans="1:68" hidden="1" x14ac:dyDescent="0.25">
      <c r="A584" t="str">
        <f t="shared" si="1322"/>
        <v>passenger-LV-G</v>
      </c>
      <c r="B584" s="1">
        <v>550</v>
      </c>
      <c r="C584" t="s">
        <v>26</v>
      </c>
      <c r="D584" t="s">
        <v>27</v>
      </c>
      <c r="E584" t="s">
        <v>28</v>
      </c>
      <c r="F584" t="s">
        <v>47</v>
      </c>
      <c r="G584">
        <v>0.93159833380033141</v>
      </c>
      <c r="H584">
        <v>0.90692054347915541</v>
      </c>
      <c r="I584">
        <v>0.88283696592208438</v>
      </c>
      <c r="J584">
        <v>0.8593263945063313</v>
      </c>
      <c r="K584">
        <v>0.84523339891407534</v>
      </c>
      <c r="L584">
        <v>0.8311403141115048</v>
      </c>
      <c r="M584">
        <f t="shared" ref="M584:Y586" si="1411">($K584*(($BL584/($K584))^((M$33-$K$33)/($BL$33-$K$33))))</f>
        <v>0.83638736969100747</v>
      </c>
      <c r="N584">
        <f t="shared" si="1411"/>
        <v>0.83199913360933642</v>
      </c>
      <c r="O584">
        <f t="shared" si="1411"/>
        <v>0.82763392108900347</v>
      </c>
      <c r="P584">
        <f t="shared" si="1411"/>
        <v>0.8232916113333224</v>
      </c>
      <c r="Q584">
        <f t="shared" si="1411"/>
        <v>0.81897208417938583</v>
      </c>
      <c r="R584">
        <f t="shared" si="1411"/>
        <v>0.81467522009473925</v>
      </c>
      <c r="S584">
        <f t="shared" si="1411"/>
        <v>0.81040090017407396</v>
      </c>
      <c r="T584">
        <f t="shared" si="1411"/>
        <v>0.80614900613593654</v>
      </c>
      <c r="U584">
        <f t="shared" si="1411"/>
        <v>0.80191942031945562</v>
      </c>
      <c r="V584">
        <f t="shared" si="1411"/>
        <v>0.79771202568108524</v>
      </c>
      <c r="W584">
        <f t="shared" si="1411"/>
        <v>0.79352670579136741</v>
      </c>
      <c r="X584">
        <f t="shared" si="1411"/>
        <v>0.78936334483170856</v>
      </c>
      <c r="Y584">
        <f t="shared" si="1411"/>
        <v>0.78522182759117598</v>
      </c>
      <c r="Z584">
        <f t="shared" ref="Z584:AN586" si="1412">($Y584*(($BM584/($Y584))^((Z$33-$Y$33)/($BM$33-$Y$33))))</f>
        <v>0.73214466128970046</v>
      </c>
      <c r="AA584">
        <f t="shared" si="1412"/>
        <v>0.6826552525920051</v>
      </c>
      <c r="AB584">
        <f t="shared" si="1412"/>
        <v>0.63651108658027455</v>
      </c>
      <c r="AC584">
        <f t="shared" si="1412"/>
        <v>0.59348604116247983</v>
      </c>
      <c r="AD584">
        <f t="shared" si="1412"/>
        <v>0.55336927899729715</v>
      </c>
      <c r="AE584">
        <f t="shared" si="1412"/>
        <v>0.51596421431949857</v>
      </c>
      <c r="AF584">
        <f t="shared" si="1412"/>
        <v>0.48108754960290767</v>
      </c>
      <c r="AG584">
        <f t="shared" si="1412"/>
        <v>0.44856837734024158</v>
      </c>
      <c r="AH584">
        <f t="shared" si="1412"/>
        <v>0.41824734253825568</v>
      </c>
      <c r="AI584">
        <f t="shared" si="1412"/>
        <v>0.38997586182413152</v>
      </c>
      <c r="AJ584">
        <f t="shared" si="1412"/>
        <v>0.36361539533646597</v>
      </c>
      <c r="AK584">
        <f t="shared" si="1412"/>
        <v>0.33903676783287762</v>
      </c>
      <c r="AL584">
        <f t="shared" si="1412"/>
        <v>0.31611953568742901</v>
      </c>
      <c r="AM584">
        <f t="shared" si="1412"/>
        <v>0.29475139667593592</v>
      </c>
      <c r="AN584">
        <f t="shared" si="1412"/>
        <v>0.27482763965691159</v>
      </c>
      <c r="AO584">
        <f t="shared" ref="AO584:BH584" si="1413">AN584</f>
        <v>0.27482763965691159</v>
      </c>
      <c r="AP584">
        <f t="shared" si="1413"/>
        <v>0.27482763965691159</v>
      </c>
      <c r="AQ584">
        <f t="shared" si="1413"/>
        <v>0.27482763965691159</v>
      </c>
      <c r="AR584">
        <f t="shared" si="1413"/>
        <v>0.27482763965691159</v>
      </c>
      <c r="AS584">
        <f t="shared" si="1413"/>
        <v>0.27482763965691159</v>
      </c>
      <c r="AT584">
        <f t="shared" si="1413"/>
        <v>0.27482763965691159</v>
      </c>
      <c r="AU584">
        <f t="shared" si="1413"/>
        <v>0.27482763965691159</v>
      </c>
      <c r="AV584">
        <f t="shared" si="1413"/>
        <v>0.27482763965691159</v>
      </c>
      <c r="AW584">
        <f t="shared" si="1413"/>
        <v>0.27482763965691159</v>
      </c>
      <c r="AX584">
        <f t="shared" si="1413"/>
        <v>0.27482763965691159</v>
      </c>
      <c r="AY584">
        <f t="shared" si="1413"/>
        <v>0.27482763965691159</v>
      </c>
      <c r="AZ584">
        <f t="shared" si="1413"/>
        <v>0.27482763965691159</v>
      </c>
      <c r="BA584">
        <f t="shared" si="1413"/>
        <v>0.27482763965691159</v>
      </c>
      <c r="BB584">
        <f t="shared" si="1413"/>
        <v>0.27482763965691159</v>
      </c>
      <c r="BC584">
        <f t="shared" si="1413"/>
        <v>0.27482763965691159</v>
      </c>
      <c r="BD584">
        <f t="shared" si="1413"/>
        <v>0.27482763965691159</v>
      </c>
      <c r="BE584">
        <f t="shared" si="1413"/>
        <v>0.27482763965691159</v>
      </c>
      <c r="BF584">
        <f t="shared" si="1413"/>
        <v>0.27482763965691159</v>
      </c>
      <c r="BG584">
        <f t="shared" si="1413"/>
        <v>0.27482763965691159</v>
      </c>
      <c r="BH584">
        <f t="shared" si="1413"/>
        <v>0.27482763965691159</v>
      </c>
      <c r="BK584">
        <f t="shared" ref="BK584:BK589" si="1414">K584</f>
        <v>0.84523339891407534</v>
      </c>
      <c r="BL584">
        <f t="shared" si="1329"/>
        <v>0.78522182759117598</v>
      </c>
      <c r="BM584">
        <f t="shared" si="1330"/>
        <v>0.27482763965691159</v>
      </c>
      <c r="BN584">
        <f t="shared" si="1331"/>
        <v>7.1000000000000008E-2</v>
      </c>
      <c r="BO584">
        <f t="shared" si="1348"/>
        <v>0.65</v>
      </c>
      <c r="BP584" t="str">
        <f t="shared" si="1326"/>
        <v>-LV-Total</v>
      </c>
    </row>
    <row r="585" spans="1:68" hidden="1" x14ac:dyDescent="0.25">
      <c r="A585" t="str">
        <f t="shared" si="1322"/>
        <v>passenger-LV-LPG</v>
      </c>
      <c r="B585" s="1">
        <v>551</v>
      </c>
      <c r="C585" t="s">
        <v>26</v>
      </c>
      <c r="D585" t="s">
        <v>27</v>
      </c>
      <c r="E585" t="s">
        <v>28</v>
      </c>
      <c r="F585" t="s">
        <v>48</v>
      </c>
      <c r="G585">
        <v>6.9454030706167262E-3</v>
      </c>
      <c r="H585">
        <v>1.020326808032352E-2</v>
      </c>
      <c r="I585">
        <v>1.338268745339492E-2</v>
      </c>
      <c r="J585">
        <v>1.6486460804928299E-2</v>
      </c>
      <c r="K585">
        <v>1.7998267174411098E-2</v>
      </c>
      <c r="L585">
        <v>1.9510083113805581E-2</v>
      </c>
      <c r="M585">
        <f t="shared" si="1411"/>
        <v>1.7809901218221989E-2</v>
      </c>
      <c r="N585">
        <f t="shared" si="1411"/>
        <v>1.7716458808677147E-2</v>
      </c>
      <c r="O585">
        <f t="shared" si="1411"/>
        <v>1.762350665922946E-2</v>
      </c>
      <c r="P585">
        <f t="shared" si="1411"/>
        <v>1.7531042197653276E-2</v>
      </c>
      <c r="Q585">
        <f t="shared" si="1411"/>
        <v>1.743906286521852E-2</v>
      </c>
      <c r="R585">
        <f t="shared" si="1411"/>
        <v>1.73475661166199E-2</v>
      </c>
      <c r="S585">
        <f t="shared" si="1411"/>
        <v>1.7256549419906449E-2</v>
      </c>
      <c r="T585">
        <f t="shared" si="1411"/>
        <v>1.7166010256411492E-2</v>
      </c>
      <c r="U585">
        <f t="shared" si="1411"/>
        <v>1.707594612068291E-2</v>
      </c>
      <c r="V585">
        <f t="shared" si="1411"/>
        <v>1.6986354520413846E-2</v>
      </c>
      <c r="W585">
        <f t="shared" si="1411"/>
        <v>1.6897232976373702E-2</v>
      </c>
      <c r="X585">
        <f t="shared" si="1411"/>
        <v>1.6808579022339561E-2</v>
      </c>
      <c r="Y585">
        <f t="shared" si="1411"/>
        <v>1.6720390205027913E-2</v>
      </c>
      <c r="Z585">
        <f t="shared" si="1412"/>
        <v>1.5590173366481381E-2</v>
      </c>
      <c r="AA585">
        <f t="shared" si="1412"/>
        <v>1.4536353674560647E-2</v>
      </c>
      <c r="AB585">
        <f t="shared" si="1412"/>
        <v>1.3553767054715145E-2</v>
      </c>
      <c r="AC585">
        <f t="shared" si="1412"/>
        <v>1.2637598498650593E-2</v>
      </c>
      <c r="AD585">
        <f t="shared" si="1412"/>
        <v>1.1783358469152344E-2</v>
      </c>
      <c r="AE585">
        <f t="shared" si="1412"/>
        <v>1.0986860899827608E-2</v>
      </c>
      <c r="AF585">
        <f t="shared" si="1412"/>
        <v>1.0244202681957809E-2</v>
      </c>
      <c r="AG585">
        <f t="shared" si="1412"/>
        <v>9.5517445379396937E-3</v>
      </c>
      <c r="AH585">
        <f t="shared" si="1412"/>
        <v>8.9060931875885509E-3</v>
      </c>
      <c r="AI585">
        <f t="shared" si="1412"/>
        <v>8.3040847199123413E-3</v>
      </c>
      <c r="AJ585">
        <f t="shared" si="1412"/>
        <v>7.7427690888728432E-3</v>
      </c>
      <c r="AK585">
        <f t="shared" si="1412"/>
        <v>7.2193956571577024E-3</v>
      </c>
      <c r="AL585">
        <f t="shared" si="1412"/>
        <v>6.7313997171230162E-3</v>
      </c>
      <c r="AM585">
        <f t="shared" si="1412"/>
        <v>6.2763899228544555E-3</v>
      </c>
      <c r="AN585">
        <f t="shared" si="1412"/>
        <v>5.8521365717597688E-3</v>
      </c>
      <c r="AO585">
        <f t="shared" ref="AO585:BH585" si="1415">AN585</f>
        <v>5.8521365717597688E-3</v>
      </c>
      <c r="AP585">
        <f t="shared" si="1415"/>
        <v>5.8521365717597688E-3</v>
      </c>
      <c r="AQ585">
        <f t="shared" si="1415"/>
        <v>5.8521365717597688E-3</v>
      </c>
      <c r="AR585">
        <f t="shared" si="1415"/>
        <v>5.8521365717597688E-3</v>
      </c>
      <c r="AS585">
        <f t="shared" si="1415"/>
        <v>5.8521365717597688E-3</v>
      </c>
      <c r="AT585">
        <f t="shared" si="1415"/>
        <v>5.8521365717597688E-3</v>
      </c>
      <c r="AU585">
        <f t="shared" si="1415"/>
        <v>5.8521365717597688E-3</v>
      </c>
      <c r="AV585">
        <f t="shared" si="1415"/>
        <v>5.8521365717597688E-3</v>
      </c>
      <c r="AW585">
        <f t="shared" si="1415"/>
        <v>5.8521365717597688E-3</v>
      </c>
      <c r="AX585">
        <f t="shared" si="1415"/>
        <v>5.8521365717597688E-3</v>
      </c>
      <c r="AY585">
        <f t="shared" si="1415"/>
        <v>5.8521365717597688E-3</v>
      </c>
      <c r="AZ585">
        <f t="shared" si="1415"/>
        <v>5.8521365717597688E-3</v>
      </c>
      <c r="BA585">
        <f t="shared" si="1415"/>
        <v>5.8521365717597688E-3</v>
      </c>
      <c r="BB585">
        <f t="shared" si="1415"/>
        <v>5.8521365717597688E-3</v>
      </c>
      <c r="BC585">
        <f t="shared" si="1415"/>
        <v>5.8521365717597688E-3</v>
      </c>
      <c r="BD585">
        <f t="shared" si="1415"/>
        <v>5.8521365717597688E-3</v>
      </c>
      <c r="BE585">
        <f t="shared" si="1415"/>
        <v>5.8521365717597688E-3</v>
      </c>
      <c r="BF585">
        <f t="shared" si="1415"/>
        <v>5.8521365717597688E-3</v>
      </c>
      <c r="BG585">
        <f t="shared" si="1415"/>
        <v>5.8521365717597688E-3</v>
      </c>
      <c r="BH585">
        <f t="shared" si="1415"/>
        <v>5.8521365717597688E-3</v>
      </c>
      <c r="BK585">
        <f t="shared" si="1414"/>
        <v>1.7998267174411098E-2</v>
      </c>
      <c r="BL585">
        <f t="shared" si="1329"/>
        <v>1.6720390205027913E-2</v>
      </c>
      <c r="BM585">
        <f t="shared" si="1330"/>
        <v>5.8521365717597688E-3</v>
      </c>
      <c r="BN585">
        <f t="shared" si="1331"/>
        <v>7.1000000000000008E-2</v>
      </c>
      <c r="BO585">
        <f t="shared" si="1348"/>
        <v>0.65</v>
      </c>
      <c r="BP585" t="str">
        <f t="shared" si="1326"/>
        <v>-LV-Total</v>
      </c>
    </row>
    <row r="586" spans="1:68" hidden="1" x14ac:dyDescent="0.25">
      <c r="A586" t="str">
        <f t="shared" si="1322"/>
        <v>passenger-LV-PHEVG</v>
      </c>
      <c r="B586" s="1">
        <v>552</v>
      </c>
      <c r="C586" t="s">
        <v>26</v>
      </c>
      <c r="D586" t="s">
        <v>27</v>
      </c>
      <c r="E586" t="s">
        <v>28</v>
      </c>
      <c r="F586" t="s">
        <v>31</v>
      </c>
      <c r="G586">
        <v>2.786648730987266E-3</v>
      </c>
      <c r="H586">
        <v>4.1290353669703808E-3</v>
      </c>
      <c r="I586">
        <v>5.4390988790804116E-3</v>
      </c>
      <c r="J586">
        <v>6.7179928344177197E-3</v>
      </c>
      <c r="K586">
        <v>8.0616169166301248E-3</v>
      </c>
      <c r="L586">
        <v>9.4052495041405896E-3</v>
      </c>
      <c r="M586">
        <f t="shared" si="1411"/>
        <v>7.9772457844418925E-3</v>
      </c>
      <c r="N586">
        <f t="shared" si="1411"/>
        <v>7.9353919269445246E-3</v>
      </c>
      <c r="O586">
        <f t="shared" si="1411"/>
        <v>7.8937576622031963E-3</v>
      </c>
      <c r="P586">
        <f t="shared" si="1411"/>
        <v>7.8523418380904465E-3</v>
      </c>
      <c r="Q586">
        <f t="shared" si="1411"/>
        <v>7.8111433085236342E-3</v>
      </c>
      <c r="R586">
        <f t="shared" si="1411"/>
        <v>7.7701609334332143E-3</v>
      </c>
      <c r="S586">
        <f t="shared" si="1411"/>
        <v>7.7293935787311942E-3</v>
      </c>
      <c r="T586">
        <f t="shared" si="1411"/>
        <v>7.6888401162797529E-3</v>
      </c>
      <c r="U586">
        <f t="shared" si="1411"/>
        <v>7.6484994238600152E-3</v>
      </c>
      <c r="V586">
        <f t="shared" si="1411"/>
        <v>7.608370385141003E-3</v>
      </c>
      <c r="W586">
        <f t="shared" si="1411"/>
        <v>7.568451889648743E-3</v>
      </c>
      <c r="X586">
        <f t="shared" si="1411"/>
        <v>7.5287428327355365E-3</v>
      </c>
      <c r="Y586">
        <f t="shared" si="1411"/>
        <v>7.4892421155493862E-3</v>
      </c>
      <c r="Z586">
        <f t="shared" si="1412"/>
        <v>6.9830058708712887E-3</v>
      </c>
      <c r="AA586">
        <f t="shared" si="1412"/>
        <v>6.5109887276018231E-3</v>
      </c>
      <c r="AB586">
        <f t="shared" si="1412"/>
        <v>6.0708776413599839E-3</v>
      </c>
      <c r="AC586">
        <f t="shared" si="1412"/>
        <v>5.6605159182850371E-3</v>
      </c>
      <c r="AD586">
        <f t="shared" si="1412"/>
        <v>5.2778926465038177E-3</v>
      </c>
      <c r="AE586">
        <f t="shared" si="1412"/>
        <v>4.9211328419792926E-3</v>
      </c>
      <c r="AF586">
        <f t="shared" si="1412"/>
        <v>4.5884882604517131E-3</v>
      </c>
      <c r="AG586">
        <f t="shared" si="1412"/>
        <v>4.2783288304477311E-3</v>
      </c>
      <c r="AH586">
        <f t="shared" si="1412"/>
        <v>3.9891346653763279E-3</v>
      </c>
      <c r="AI586">
        <f t="shared" si="1412"/>
        <v>3.7194886155680969E-3</v>
      </c>
      <c r="AJ586">
        <f t="shared" si="1412"/>
        <v>3.4680693237603565E-3</v>
      </c>
      <c r="AK586">
        <f t="shared" si="1412"/>
        <v>3.2336447499975995E-3</v>
      </c>
      <c r="AL586">
        <f t="shared" si="1412"/>
        <v>3.0150661342170965E-3</v>
      </c>
      <c r="AM586">
        <f t="shared" si="1412"/>
        <v>2.81126236693427E-3</v>
      </c>
      <c r="AN586">
        <f t="shared" si="1412"/>
        <v>2.6212347404422848E-3</v>
      </c>
      <c r="AO586">
        <f t="shared" ref="AO586:BH586" si="1416">AN586</f>
        <v>2.6212347404422848E-3</v>
      </c>
      <c r="AP586">
        <f t="shared" si="1416"/>
        <v>2.6212347404422848E-3</v>
      </c>
      <c r="AQ586">
        <f t="shared" si="1416"/>
        <v>2.6212347404422848E-3</v>
      </c>
      <c r="AR586">
        <f t="shared" si="1416"/>
        <v>2.6212347404422848E-3</v>
      </c>
      <c r="AS586">
        <f t="shared" si="1416"/>
        <v>2.6212347404422848E-3</v>
      </c>
      <c r="AT586">
        <f t="shared" si="1416"/>
        <v>2.6212347404422848E-3</v>
      </c>
      <c r="AU586">
        <f t="shared" si="1416"/>
        <v>2.6212347404422848E-3</v>
      </c>
      <c r="AV586">
        <f t="shared" si="1416"/>
        <v>2.6212347404422848E-3</v>
      </c>
      <c r="AW586">
        <f t="shared" si="1416"/>
        <v>2.6212347404422848E-3</v>
      </c>
      <c r="AX586">
        <f t="shared" si="1416"/>
        <v>2.6212347404422848E-3</v>
      </c>
      <c r="AY586">
        <f t="shared" si="1416"/>
        <v>2.6212347404422848E-3</v>
      </c>
      <c r="AZ586">
        <f t="shared" si="1416"/>
        <v>2.6212347404422848E-3</v>
      </c>
      <c r="BA586">
        <f t="shared" si="1416"/>
        <v>2.6212347404422848E-3</v>
      </c>
      <c r="BB586">
        <f t="shared" si="1416"/>
        <v>2.6212347404422848E-3</v>
      </c>
      <c r="BC586">
        <f t="shared" si="1416"/>
        <v>2.6212347404422848E-3</v>
      </c>
      <c r="BD586">
        <f t="shared" si="1416"/>
        <v>2.6212347404422848E-3</v>
      </c>
      <c r="BE586">
        <f t="shared" si="1416"/>
        <v>2.6212347404422848E-3</v>
      </c>
      <c r="BF586">
        <f t="shared" si="1416"/>
        <v>2.6212347404422848E-3</v>
      </c>
      <c r="BG586">
        <f t="shared" si="1416"/>
        <v>2.6212347404422848E-3</v>
      </c>
      <c r="BH586">
        <f t="shared" si="1416"/>
        <v>2.6212347404422848E-3</v>
      </c>
      <c r="BK586">
        <f t="shared" si="1414"/>
        <v>8.0616169166301248E-3</v>
      </c>
      <c r="BL586">
        <f t="shared" si="1329"/>
        <v>7.4892421155493862E-3</v>
      </c>
      <c r="BM586">
        <f t="shared" si="1330"/>
        <v>2.6212347404422848E-3</v>
      </c>
      <c r="BN586">
        <f t="shared" si="1331"/>
        <v>7.1000000000000008E-2</v>
      </c>
      <c r="BO586">
        <f t="shared" si="1348"/>
        <v>0.65</v>
      </c>
      <c r="BP586" t="str">
        <f t="shared" si="1326"/>
        <v>-LV-Total</v>
      </c>
    </row>
    <row r="587" spans="1:68" hidden="1" x14ac:dyDescent="0.25">
      <c r="A587" t="str">
        <f t="shared" si="1322"/>
        <v>freight-HT-BEV</v>
      </c>
      <c r="B587" s="1">
        <v>553</v>
      </c>
      <c r="C587" t="s">
        <v>24</v>
      </c>
      <c r="D587" t="s">
        <v>36</v>
      </c>
      <c r="E587" t="s">
        <v>39</v>
      </c>
      <c r="F587" t="s">
        <v>29</v>
      </c>
      <c r="G587">
        <v>7.2582082954059633E-4</v>
      </c>
      <c r="H587">
        <f t="shared" ref="H587:Y587" si="1417">IF(G587=0,0.0000001,$G587)*((INDEX($P$7:$P$29,MATCH($A587,$H$7:$H$29,0))/($G587+0.00001))^((H$33-$G$33)/($Y$33-$G$33)))</f>
        <v>8.3904747384641099E-4</v>
      </c>
      <c r="I587">
        <f t="shared" si="1417"/>
        <v>9.6993725547066007E-4</v>
      </c>
      <c r="J587">
        <f t="shared" si="1417"/>
        <v>1.1212455896412931E-3</v>
      </c>
      <c r="K587">
        <f t="shared" si="1417"/>
        <v>1.2961577310276644E-3</v>
      </c>
      <c r="L587">
        <f t="shared" si="1417"/>
        <v>1.4983558278612755E-3</v>
      </c>
      <c r="M587">
        <f t="shared" si="1417"/>
        <v>1.7320964363695412E-3</v>
      </c>
      <c r="N587">
        <f t="shared" si="1417"/>
        <v>2.0023001273111688E-3</v>
      </c>
      <c r="O587">
        <f t="shared" si="1417"/>
        <v>2.3146550709575867E-3</v>
      </c>
      <c r="P587">
        <f t="shared" si="1417"/>
        <v>2.6757367811309461E-3</v>
      </c>
      <c r="Q587">
        <f t="shared" si="1417"/>
        <v>3.0931465390802446E-3</v>
      </c>
      <c r="R587">
        <f t="shared" si="1417"/>
        <v>3.5756714112141499E-3</v>
      </c>
      <c r="S587">
        <f t="shared" si="1417"/>
        <v>4.1334692292903669E-3</v>
      </c>
      <c r="T587">
        <f t="shared" si="1417"/>
        <v>4.7782824271564569E-3</v>
      </c>
      <c r="U587">
        <f t="shared" si="1417"/>
        <v>5.5236852356082486E-3</v>
      </c>
      <c r="V587">
        <f t="shared" si="1417"/>
        <v>6.3853694391676251E-3</v>
      </c>
      <c r="W587">
        <f t="shared" si="1417"/>
        <v>7.3814747103644676E-3</v>
      </c>
      <c r="X587">
        <f t="shared" si="1417"/>
        <v>8.5329704755270717E-3</v>
      </c>
      <c r="Y587">
        <f t="shared" si="1417"/>
        <v>9.8640973508966386E-3</v>
      </c>
      <c r="Z587">
        <f t="shared" ref="Z587:AN587" si="1418">IF(Y587=0,0.0000001,$Y587)*((INDEX($Q$7:$Q$29,MATCH($A587,$H$7:$H$28,0))/IF(Y587=0,0.0000001,$Y587))^((Z$33-$Y$33)/($AN$33-$Y$33)))</f>
        <v>1.1826591886303436E-2</v>
      </c>
      <c r="AA587">
        <f t="shared" si="1418"/>
        <v>1.4179531149138993E-2</v>
      </c>
      <c r="AB587">
        <f t="shared" si="1418"/>
        <v>1.700059539910671E-2</v>
      </c>
      <c r="AC587">
        <f t="shared" si="1418"/>
        <v>2.0382919638473239E-2</v>
      </c>
      <c r="AD587">
        <f t="shared" si="1418"/>
        <v>2.4438168383813689E-2</v>
      </c>
      <c r="AE587">
        <f t="shared" si="1418"/>
        <v>2.9300222173684904E-2</v>
      </c>
      <c r="AF587">
        <f t="shared" si="1418"/>
        <v>3.5129597519097007E-2</v>
      </c>
      <c r="AG587">
        <f t="shared" si="1418"/>
        <v>4.211874621763468E-2</v>
      </c>
      <c r="AH587">
        <f t="shared" si="1418"/>
        <v>5.0498408983511607E-2</v>
      </c>
      <c r="AI587">
        <f t="shared" si="1418"/>
        <v>6.0545233153172777E-2</v>
      </c>
      <c r="AJ587">
        <f t="shared" si="1418"/>
        <v>7.2590905958422561E-2</v>
      </c>
      <c r="AK587">
        <f t="shared" si="1418"/>
        <v>8.7033104894211025E-2</v>
      </c>
      <c r="AL587">
        <f t="shared" si="1418"/>
        <v>0.10434862669802314</v>
      </c>
      <c r="AM587">
        <f t="shared" si="1418"/>
        <v>0.12510912838279814</v>
      </c>
      <c r="AN587">
        <f t="shared" si="1418"/>
        <v>0.15</v>
      </c>
      <c r="AO587">
        <f t="shared" ref="AO587:BH587" si="1419">AN587</f>
        <v>0.15</v>
      </c>
      <c r="AP587">
        <f t="shared" si="1419"/>
        <v>0.15</v>
      </c>
      <c r="AQ587">
        <f t="shared" si="1419"/>
        <v>0.15</v>
      </c>
      <c r="AR587">
        <f t="shared" si="1419"/>
        <v>0.15</v>
      </c>
      <c r="AS587">
        <f t="shared" si="1419"/>
        <v>0.15</v>
      </c>
      <c r="AT587">
        <f t="shared" si="1419"/>
        <v>0.15</v>
      </c>
      <c r="AU587">
        <f t="shared" si="1419"/>
        <v>0.15</v>
      </c>
      <c r="AV587">
        <f t="shared" si="1419"/>
        <v>0.15</v>
      </c>
      <c r="AW587">
        <f t="shared" si="1419"/>
        <v>0.15</v>
      </c>
      <c r="AX587">
        <f t="shared" si="1419"/>
        <v>0.15</v>
      </c>
      <c r="AY587">
        <f t="shared" si="1419"/>
        <v>0.15</v>
      </c>
      <c r="AZ587">
        <f t="shared" si="1419"/>
        <v>0.15</v>
      </c>
      <c r="BA587">
        <f t="shared" si="1419"/>
        <v>0.15</v>
      </c>
      <c r="BB587">
        <f t="shared" si="1419"/>
        <v>0.15</v>
      </c>
      <c r="BC587">
        <f t="shared" si="1419"/>
        <v>0.15</v>
      </c>
      <c r="BD587">
        <f t="shared" si="1419"/>
        <v>0.15</v>
      </c>
      <c r="BE587">
        <f t="shared" si="1419"/>
        <v>0.15</v>
      </c>
      <c r="BF587">
        <f t="shared" si="1419"/>
        <v>0.15</v>
      </c>
      <c r="BG587">
        <f t="shared" si="1419"/>
        <v>0.15</v>
      </c>
      <c r="BH587">
        <f t="shared" si="1419"/>
        <v>0.15</v>
      </c>
      <c r="BK587">
        <f t="shared" si="1414"/>
        <v>1.2961577310276644E-3</v>
      </c>
      <c r="BL587">
        <f t="shared" si="1329"/>
        <v>1.2831961537173877E-3</v>
      </c>
      <c r="BM587">
        <f t="shared" si="1330"/>
        <v>1.0907167306597795E-3</v>
      </c>
      <c r="BN587">
        <f>INDEX($P$7:$P$30,MATCH(BP587,$H$7:$H$30,0))</f>
        <v>0.01</v>
      </c>
      <c r="BO587">
        <f>INDEX($Q$7:$Q$30,MATCH(BP587,$H$7:$H$30,0))</f>
        <v>0.15</v>
      </c>
      <c r="BP587" t="str">
        <f t="shared" si="1326"/>
        <v>-HT-Total</v>
      </c>
    </row>
    <row r="588" spans="1:68" hidden="1" x14ac:dyDescent="0.25">
      <c r="A588" t="str">
        <f t="shared" si="1322"/>
        <v>freight-HT-CNG</v>
      </c>
      <c r="B588" s="1">
        <v>554</v>
      </c>
      <c r="C588" t="s">
        <v>24</v>
      </c>
      <c r="D588" t="s">
        <v>36</v>
      </c>
      <c r="E588" t="s">
        <v>39</v>
      </c>
      <c r="F588" t="s">
        <v>45</v>
      </c>
      <c r="G588">
        <v>7.7875429995287432E-2</v>
      </c>
      <c r="H588">
        <v>9.2918041516625582E-2</v>
      </c>
      <c r="I588">
        <v>0.1078408020038103</v>
      </c>
      <c r="J588">
        <v>0.12264513813141451</v>
      </c>
      <c r="K588">
        <v>0.1340108528717634</v>
      </c>
      <c r="L588">
        <v>0.14534844140530409</v>
      </c>
      <c r="M588">
        <f t="shared" ref="M588:Y589" si="1420">($K588*(($BL588/($K588))^((M$33-$K$33)/($BL$33-$K$33))))</f>
        <v>0.1336051542651161</v>
      </c>
      <c r="N588">
        <f t="shared" si="1420"/>
        <v>0.13340276576728816</v>
      </c>
      <c r="O588">
        <f t="shared" si="1420"/>
        <v>0.13320068385272252</v>
      </c>
      <c r="P588">
        <f t="shared" si="1420"/>
        <v>0.13299890805699902</v>
      </c>
      <c r="Q588">
        <f t="shared" si="1420"/>
        <v>0.13279743791640103</v>
      </c>
      <c r="R588">
        <f t="shared" si="1420"/>
        <v>0.13259627296791432</v>
      </c>
      <c r="S588">
        <f t="shared" si="1420"/>
        <v>0.13239541274922617</v>
      </c>
      <c r="T588">
        <f t="shared" si="1420"/>
        <v>0.13219485679872403</v>
      </c>
      <c r="U588">
        <f t="shared" si="1420"/>
        <v>0.13199460465549473</v>
      </c>
      <c r="V588">
        <f t="shared" si="1420"/>
        <v>0.13179465585932323</v>
      </c>
      <c r="W588">
        <f t="shared" si="1420"/>
        <v>0.13159500995069168</v>
      </c>
      <c r="X588">
        <f t="shared" si="1420"/>
        <v>0.13139566647077833</v>
      </c>
      <c r="Y588">
        <f t="shared" si="1420"/>
        <v>0.13119662496145637</v>
      </c>
      <c r="Z588">
        <f t="shared" ref="Z588:AN589" si="1421">($Y588*(($BM588/($Y588))^((Z$33-$Y$33)/($BM$33-$Y$33))))</f>
        <v>0.1268039395105342</v>
      </c>
      <c r="AA588">
        <f t="shared" si="1421"/>
        <v>0.12255832861641873</v>
      </c>
      <c r="AB588">
        <f t="shared" si="1421"/>
        <v>0.11845486797357944</v>
      </c>
      <c r="AC588">
        <f t="shared" si="1421"/>
        <v>0.11448879815058426</v>
      </c>
      <c r="AD588">
        <f t="shared" si="1421"/>
        <v>0.11065551906983515</v>
      </c>
      <c r="AE588">
        <f t="shared" si="1421"/>
        <v>0.10695058467213164</v>
      </c>
      <c r="AF588">
        <f t="shared" si="1421"/>
        <v>0.1033696977598737</v>
      </c>
      <c r="AG588">
        <f t="shared" si="1421"/>
        <v>9.9908705012922927E-2</v>
      </c>
      <c r="AH588">
        <f t="shared" si="1421"/>
        <v>9.6563592171341264E-2</v>
      </c>
      <c r="AI588">
        <f t="shared" si="1421"/>
        <v>9.3330479379419587E-2</v>
      </c>
      <c r="AJ588">
        <f t="shared" si="1421"/>
        <v>9.0205616685596401E-2</v>
      </c>
      <c r="AK588">
        <f t="shared" si="1421"/>
        <v>8.7185379693046516E-2</v>
      </c>
      <c r="AL588">
        <f t="shared" si="1421"/>
        <v>8.4266265355895834E-2</v>
      </c>
      <c r="AM588">
        <f t="shared" si="1421"/>
        <v>8.1444887916185496E-2</v>
      </c>
      <c r="AN588">
        <f t="shared" si="1421"/>
        <v>7.8717974976873814E-2</v>
      </c>
      <c r="AO588">
        <f t="shared" ref="AO588:BH588" si="1422">AN588</f>
        <v>7.8717974976873814E-2</v>
      </c>
      <c r="AP588">
        <f t="shared" si="1422"/>
        <v>7.8717974976873814E-2</v>
      </c>
      <c r="AQ588">
        <f t="shared" si="1422"/>
        <v>7.8717974976873814E-2</v>
      </c>
      <c r="AR588">
        <f t="shared" si="1422"/>
        <v>7.8717974976873814E-2</v>
      </c>
      <c r="AS588">
        <f t="shared" si="1422"/>
        <v>7.8717974976873814E-2</v>
      </c>
      <c r="AT588">
        <f t="shared" si="1422"/>
        <v>7.8717974976873814E-2</v>
      </c>
      <c r="AU588">
        <f t="shared" si="1422"/>
        <v>7.8717974976873814E-2</v>
      </c>
      <c r="AV588">
        <f t="shared" si="1422"/>
        <v>7.8717974976873814E-2</v>
      </c>
      <c r="AW588">
        <f t="shared" si="1422"/>
        <v>7.8717974976873814E-2</v>
      </c>
      <c r="AX588">
        <f t="shared" si="1422"/>
        <v>7.8717974976873814E-2</v>
      </c>
      <c r="AY588">
        <f t="shared" si="1422"/>
        <v>7.8717974976873814E-2</v>
      </c>
      <c r="AZ588">
        <f t="shared" si="1422"/>
        <v>7.8717974976873814E-2</v>
      </c>
      <c r="BA588">
        <f t="shared" si="1422"/>
        <v>7.8717974976873814E-2</v>
      </c>
      <c r="BB588">
        <f t="shared" si="1422"/>
        <v>7.8717974976873814E-2</v>
      </c>
      <c r="BC588">
        <f t="shared" si="1422"/>
        <v>7.8717974976873814E-2</v>
      </c>
      <c r="BD588">
        <f t="shared" si="1422"/>
        <v>7.8717974976873814E-2</v>
      </c>
      <c r="BE588">
        <f t="shared" si="1422"/>
        <v>7.8717974976873814E-2</v>
      </c>
      <c r="BF588">
        <f t="shared" si="1422"/>
        <v>7.8717974976873814E-2</v>
      </c>
      <c r="BG588">
        <f t="shared" si="1422"/>
        <v>7.8717974976873814E-2</v>
      </c>
      <c r="BH588">
        <f t="shared" si="1422"/>
        <v>7.8717974976873814E-2</v>
      </c>
      <c r="BK588">
        <f t="shared" si="1414"/>
        <v>0.1340108528717634</v>
      </c>
      <c r="BL588">
        <f t="shared" si="1329"/>
        <v>0.13119662496145637</v>
      </c>
      <c r="BM588">
        <f t="shared" si="1330"/>
        <v>7.8717974976873814E-2</v>
      </c>
      <c r="BN588">
        <f>INDEX($N$7:$N$30,MATCH(BP588,$H$7:$H$30,0))</f>
        <v>2.1000000000000001E-2</v>
      </c>
      <c r="BO588">
        <f>INDEX($M$7:$M$30,MATCH(BP588,$H$7:$H$30,0))</f>
        <v>0.4</v>
      </c>
      <c r="BP588" t="str">
        <f t="shared" si="1326"/>
        <v>-HT-Total</v>
      </c>
    </row>
    <row r="589" spans="1:68" hidden="1" x14ac:dyDescent="0.25">
      <c r="A589" t="str">
        <f t="shared" si="1322"/>
        <v>freight-HT-D</v>
      </c>
      <c r="B589" s="1">
        <v>555</v>
      </c>
      <c r="C589" t="s">
        <v>24</v>
      </c>
      <c r="D589" t="s">
        <v>36</v>
      </c>
      <c r="E589" t="s">
        <v>39</v>
      </c>
      <c r="F589" t="s">
        <v>46</v>
      </c>
      <c r="G589">
        <v>0.73673224711783891</v>
      </c>
      <c r="H589">
        <v>0.72578524056698812</v>
      </c>
      <c r="I589">
        <v>0.71492545358264303</v>
      </c>
      <c r="J589">
        <v>0.70415184792647134</v>
      </c>
      <c r="K589">
        <v>0.69572746117552586</v>
      </c>
      <c r="L589">
        <v>0.68732392186351421</v>
      </c>
      <c r="M589">
        <f t="shared" si="1420"/>
        <v>0.69362124622683607</v>
      </c>
      <c r="N589">
        <f t="shared" si="1420"/>
        <v>0.69257053105901534</v>
      </c>
      <c r="O589">
        <f t="shared" si="1420"/>
        <v>0.69152140754134939</v>
      </c>
      <c r="P589">
        <f t="shared" si="1420"/>
        <v>0.69047387326276588</v>
      </c>
      <c r="Q589">
        <f t="shared" si="1420"/>
        <v>0.68942792581584489</v>
      </c>
      <c r="R589">
        <f t="shared" si="1420"/>
        <v>0.68838356279681334</v>
      </c>
      <c r="S589">
        <f t="shared" si="1420"/>
        <v>0.68734078180553937</v>
      </c>
      <c r="T589">
        <f t="shared" si="1420"/>
        <v>0.68629958044552708</v>
      </c>
      <c r="U589">
        <f t="shared" si="1420"/>
        <v>0.68525995632391057</v>
      </c>
      <c r="V589">
        <f t="shared" si="1420"/>
        <v>0.68422190705144892</v>
      </c>
      <c r="W589">
        <f t="shared" si="1420"/>
        <v>0.68318543024252054</v>
      </c>
      <c r="X589">
        <f t="shared" si="1420"/>
        <v>0.68215052351511729</v>
      </c>
      <c r="Y589">
        <f t="shared" si="1420"/>
        <v>0.6811171844908398</v>
      </c>
      <c r="Z589">
        <f t="shared" si="1421"/>
        <v>0.65831222630258635</v>
      </c>
      <c r="AA589">
        <f t="shared" si="1421"/>
        <v>0.63627081678086184</v>
      </c>
      <c r="AB589">
        <f t="shared" si="1421"/>
        <v>0.61496739102169473</v>
      </c>
      <c r="AC589">
        <f t="shared" si="1421"/>
        <v>0.59437724007744464</v>
      </c>
      <c r="AD589">
        <f t="shared" si="1421"/>
        <v>0.57447648229793224</v>
      </c>
      <c r="AE589">
        <f t="shared" si="1421"/>
        <v>0.55524203563111862</v>
      </c>
      <c r="AF589">
        <f t="shared" si="1421"/>
        <v>0.53665159085120329</v>
      </c>
      <c r="AG589">
        <f t="shared" si="1421"/>
        <v>0.51868358568309103</v>
      </c>
      <c r="AH589">
        <f t="shared" si="1421"/>
        <v>0.50131717979321677</v>
      </c>
      <c r="AI589">
        <f t="shared" si="1421"/>
        <v>0.48453223061771816</v>
      </c>
      <c r="AJ589">
        <f t="shared" si="1421"/>
        <v>0.46830926999992328</v>
      </c>
      <c r="AK589">
        <f t="shared" si="1421"/>
        <v>0.45262948161005412</v>
      </c>
      <c r="AL589">
        <f t="shared" si="1421"/>
        <v>0.43747467912095772</v>
      </c>
      <c r="AM589">
        <f t="shared" si="1421"/>
        <v>0.42282728511454909</v>
      </c>
      <c r="AN589">
        <f t="shared" si="1421"/>
        <v>0.40867031069450388</v>
      </c>
      <c r="AO589">
        <f t="shared" ref="AO589:BH589" si="1423">AN589</f>
        <v>0.40867031069450388</v>
      </c>
      <c r="AP589">
        <f t="shared" si="1423"/>
        <v>0.40867031069450388</v>
      </c>
      <c r="AQ589">
        <f t="shared" si="1423"/>
        <v>0.40867031069450388</v>
      </c>
      <c r="AR589">
        <f t="shared" si="1423"/>
        <v>0.40867031069450388</v>
      </c>
      <c r="AS589">
        <f t="shared" si="1423"/>
        <v>0.40867031069450388</v>
      </c>
      <c r="AT589">
        <f t="shared" si="1423"/>
        <v>0.40867031069450388</v>
      </c>
      <c r="AU589">
        <f t="shared" si="1423"/>
        <v>0.40867031069450388</v>
      </c>
      <c r="AV589">
        <f t="shared" si="1423"/>
        <v>0.40867031069450388</v>
      </c>
      <c r="AW589">
        <f t="shared" si="1423"/>
        <v>0.40867031069450388</v>
      </c>
      <c r="AX589">
        <f t="shared" si="1423"/>
        <v>0.40867031069450388</v>
      </c>
      <c r="AY589">
        <f t="shared" si="1423"/>
        <v>0.40867031069450388</v>
      </c>
      <c r="AZ589">
        <f t="shared" si="1423"/>
        <v>0.40867031069450388</v>
      </c>
      <c r="BA589">
        <f t="shared" si="1423"/>
        <v>0.40867031069450388</v>
      </c>
      <c r="BB589">
        <f t="shared" si="1423"/>
        <v>0.40867031069450388</v>
      </c>
      <c r="BC589">
        <f t="shared" si="1423"/>
        <v>0.40867031069450388</v>
      </c>
      <c r="BD589">
        <f t="shared" si="1423"/>
        <v>0.40867031069450388</v>
      </c>
      <c r="BE589">
        <f t="shared" si="1423"/>
        <v>0.40867031069450388</v>
      </c>
      <c r="BF589">
        <f t="shared" si="1423"/>
        <v>0.40867031069450388</v>
      </c>
      <c r="BG589">
        <f t="shared" si="1423"/>
        <v>0.40867031069450388</v>
      </c>
      <c r="BH589">
        <f t="shared" si="1423"/>
        <v>0.40867031069450388</v>
      </c>
      <c r="BK589">
        <f t="shared" si="1414"/>
        <v>0.69572746117552586</v>
      </c>
      <c r="BL589">
        <f t="shared" si="1329"/>
        <v>0.6811171844908398</v>
      </c>
      <c r="BM589">
        <f t="shared" si="1330"/>
        <v>0.40867031069450388</v>
      </c>
      <c r="BN589">
        <f>INDEX($N$7:$N$30,MATCH(BP589,$H$7:$H$30,0))</f>
        <v>2.1000000000000001E-2</v>
      </c>
      <c r="BO589">
        <f>INDEX($M$7:$M$30,MATCH(BP589,$H$7:$H$30,0))</f>
        <v>0.4</v>
      </c>
      <c r="BP589" t="str">
        <f t="shared" si="1326"/>
        <v>-HT-Total</v>
      </c>
    </row>
    <row r="590" spans="1:68" hidden="1" x14ac:dyDescent="0.25">
      <c r="A590" t="str">
        <f t="shared" si="1322"/>
        <v>freight-HT-FCEV</v>
      </c>
      <c r="B590" s="1">
        <v>556</v>
      </c>
      <c r="C590" t="s">
        <v>24</v>
      </c>
      <c r="D590" t="s">
        <v>36</v>
      </c>
      <c r="E590" t="s">
        <v>39</v>
      </c>
      <c r="F590" t="s">
        <v>30</v>
      </c>
      <c r="G590">
        <v>0</v>
      </c>
      <c r="H590">
        <f t="shared" ref="H590:Y590" si="1424">IF(G590=0,0.0000001,$G590)*((INDEX($P$7:$P$29,MATCH($A590,$H$7:$H$29,0))/($G590+0.00001))^((H$33-$G$33)/($Y$33-$G$33)))</f>
        <v>0</v>
      </c>
      <c r="I590">
        <f t="shared" si="1424"/>
        <v>0</v>
      </c>
      <c r="J590">
        <f t="shared" si="1424"/>
        <v>0</v>
      </c>
      <c r="K590">
        <f t="shared" si="1424"/>
        <v>0</v>
      </c>
      <c r="L590">
        <f t="shared" si="1424"/>
        <v>0</v>
      </c>
      <c r="M590">
        <f t="shared" si="1424"/>
        <v>0</v>
      </c>
      <c r="N590">
        <f t="shared" si="1424"/>
        <v>0</v>
      </c>
      <c r="O590">
        <f t="shared" si="1424"/>
        <v>0</v>
      </c>
      <c r="P590">
        <f t="shared" si="1424"/>
        <v>0</v>
      </c>
      <c r="Q590">
        <f t="shared" si="1424"/>
        <v>0</v>
      </c>
      <c r="R590">
        <f t="shared" si="1424"/>
        <v>0</v>
      </c>
      <c r="S590">
        <f t="shared" si="1424"/>
        <v>0</v>
      </c>
      <c r="T590">
        <f t="shared" si="1424"/>
        <v>0</v>
      </c>
      <c r="U590">
        <f t="shared" si="1424"/>
        <v>0</v>
      </c>
      <c r="V590">
        <f t="shared" si="1424"/>
        <v>0</v>
      </c>
      <c r="W590">
        <f t="shared" si="1424"/>
        <v>0</v>
      </c>
      <c r="X590">
        <f t="shared" si="1424"/>
        <v>0</v>
      </c>
      <c r="Y590">
        <f t="shared" si="1424"/>
        <v>0</v>
      </c>
      <c r="Z590">
        <f t="shared" ref="Z590:AN590" si="1425">IF(Y590=0,0.0000001,$Y590)*((INDEX($Q$7:$Q$29,MATCH($A590,$H$7:$H$28,0))/IF(Y590=0,0.0000001,$Y590))^((Z$33-$Y$33)/($AN$33-$Y$33)))</f>
        <v>0</v>
      </c>
      <c r="AA590">
        <f t="shared" si="1425"/>
        <v>0</v>
      </c>
      <c r="AB590">
        <f t="shared" si="1425"/>
        <v>0</v>
      </c>
      <c r="AC590">
        <f t="shared" si="1425"/>
        <v>0</v>
      </c>
      <c r="AD590">
        <f t="shared" si="1425"/>
        <v>0</v>
      </c>
      <c r="AE590">
        <f t="shared" si="1425"/>
        <v>0</v>
      </c>
      <c r="AF590">
        <f t="shared" si="1425"/>
        <v>0</v>
      </c>
      <c r="AG590">
        <f t="shared" si="1425"/>
        <v>0</v>
      </c>
      <c r="AH590">
        <f t="shared" si="1425"/>
        <v>0</v>
      </c>
      <c r="AI590">
        <f t="shared" si="1425"/>
        <v>0</v>
      </c>
      <c r="AJ590">
        <f t="shared" si="1425"/>
        <v>0</v>
      </c>
      <c r="AK590">
        <f t="shared" si="1425"/>
        <v>0</v>
      </c>
      <c r="AL590">
        <f t="shared" si="1425"/>
        <v>0</v>
      </c>
      <c r="AM590">
        <f t="shared" si="1425"/>
        <v>0</v>
      </c>
      <c r="AN590">
        <f t="shared" si="1425"/>
        <v>0</v>
      </c>
      <c r="AO590">
        <f t="shared" ref="AO590:BH590" si="1426">AN590</f>
        <v>0</v>
      </c>
      <c r="AP590">
        <f t="shared" si="1426"/>
        <v>0</v>
      </c>
      <c r="AQ590">
        <f t="shared" si="1426"/>
        <v>0</v>
      </c>
      <c r="AR590">
        <f t="shared" si="1426"/>
        <v>0</v>
      </c>
      <c r="AS590">
        <f t="shared" si="1426"/>
        <v>0</v>
      </c>
      <c r="AT590">
        <f t="shared" si="1426"/>
        <v>0</v>
      </c>
      <c r="AU590">
        <f t="shared" si="1426"/>
        <v>0</v>
      </c>
      <c r="AV590">
        <f t="shared" si="1426"/>
        <v>0</v>
      </c>
      <c r="AW590">
        <f t="shared" si="1426"/>
        <v>0</v>
      </c>
      <c r="AX590">
        <f t="shared" si="1426"/>
        <v>0</v>
      </c>
      <c r="AY590">
        <f t="shared" si="1426"/>
        <v>0</v>
      </c>
      <c r="AZ590">
        <f t="shared" si="1426"/>
        <v>0</v>
      </c>
      <c r="BA590">
        <f t="shared" si="1426"/>
        <v>0</v>
      </c>
      <c r="BB590">
        <f t="shared" si="1426"/>
        <v>0</v>
      </c>
      <c r="BC590">
        <f t="shared" si="1426"/>
        <v>0</v>
      </c>
      <c r="BD590">
        <f t="shared" si="1426"/>
        <v>0</v>
      </c>
      <c r="BE590">
        <f t="shared" si="1426"/>
        <v>0</v>
      </c>
      <c r="BF590">
        <f t="shared" si="1426"/>
        <v>0</v>
      </c>
      <c r="BG590">
        <f t="shared" si="1426"/>
        <v>0</v>
      </c>
      <c r="BH590">
        <f t="shared" si="1426"/>
        <v>0</v>
      </c>
      <c r="BK590">
        <f>G590</f>
        <v>0</v>
      </c>
      <c r="BL590">
        <f t="shared" si="1329"/>
        <v>0</v>
      </c>
      <c r="BM590">
        <f t="shared" si="1330"/>
        <v>0</v>
      </c>
      <c r="BN590">
        <f>INDEX($P$7:$P$30,MATCH(BP590,$H$7:$H$30,0))</f>
        <v>0.01</v>
      </c>
      <c r="BO590">
        <f>INDEX($Q$7:$Q$30,MATCH(BP590,$H$7:$H$30,0))</f>
        <v>0.15</v>
      </c>
      <c r="BP590" t="str">
        <f t="shared" si="1326"/>
        <v>-HT-Total</v>
      </c>
    </row>
    <row r="591" spans="1:68" hidden="1" x14ac:dyDescent="0.25">
      <c r="A591" t="str">
        <f t="shared" si="1322"/>
        <v>freight-HT-G</v>
      </c>
      <c r="B591" s="1">
        <v>557</v>
      </c>
      <c r="C591" t="s">
        <v>24</v>
      </c>
      <c r="D591" t="s">
        <v>36</v>
      </c>
      <c r="E591" t="s">
        <v>39</v>
      </c>
      <c r="F591" t="s">
        <v>47</v>
      </c>
      <c r="G591">
        <v>0.18241645748575699</v>
      </c>
      <c r="H591">
        <v>0.17877186056502209</v>
      </c>
      <c r="I591">
        <v>0.1751563017344753</v>
      </c>
      <c r="J591">
        <v>0.17156943533247751</v>
      </c>
      <c r="K591">
        <v>0.16868451627889769</v>
      </c>
      <c r="L591">
        <v>0.16580673640061661</v>
      </c>
      <c r="M591">
        <f t="shared" ref="M591:Y593" si="1427">($K591*(($BL591/($K591))^((M$33-$K$33)/($BL$33-$K$33))))</f>
        <v>0.16817384813709568</v>
      </c>
      <c r="N591">
        <f t="shared" si="1427"/>
        <v>0.16791909409945677</v>
      </c>
      <c r="O591">
        <f t="shared" si="1427"/>
        <v>0.16766472596973644</v>
      </c>
      <c r="P591">
        <f t="shared" si="1427"/>
        <v>0.1674107431633515</v>
      </c>
      <c r="Q591">
        <f t="shared" si="1427"/>
        <v>0.16715714509660437</v>
      </c>
      <c r="R591">
        <f t="shared" si="1427"/>
        <v>0.16690393118668156</v>
      </c>
      <c r="S591">
        <f t="shared" si="1427"/>
        <v>0.16665110085165261</v>
      </c>
      <c r="T591">
        <f t="shared" si="1427"/>
        <v>0.16639865351046837</v>
      </c>
      <c r="U591">
        <f t="shared" si="1427"/>
        <v>0.16614658858296005</v>
      </c>
      <c r="V591">
        <f t="shared" si="1427"/>
        <v>0.16589490548983765</v>
      </c>
      <c r="W591">
        <f t="shared" si="1427"/>
        <v>0.16564360365268871</v>
      </c>
      <c r="X591">
        <f t="shared" si="1427"/>
        <v>0.1653926824939769</v>
      </c>
      <c r="Y591">
        <f t="shared" si="1427"/>
        <v>0.16514214143704084</v>
      </c>
      <c r="Z591">
        <f t="shared" ref="Z591:AN593" si="1428">($Y591*(($BM591/($Y591))^((Z$33-$Y$33)/($BM$33-$Y$33))))</f>
        <v>0.15961290253903002</v>
      </c>
      <c r="AA591">
        <f t="shared" si="1428"/>
        <v>0.15426879193428969</v>
      </c>
      <c r="AB591">
        <f t="shared" si="1428"/>
        <v>0.14910361121367147</v>
      </c>
      <c r="AC591">
        <f t="shared" si="1428"/>
        <v>0.14411136950127473</v>
      </c>
      <c r="AD591">
        <f t="shared" si="1428"/>
        <v>0.1392862765058818</v>
      </c>
      <c r="AE591">
        <f t="shared" si="1428"/>
        <v>0.13462273580504241</v>
      </c>
      <c r="AF591">
        <f t="shared" si="1428"/>
        <v>0.13011533835401898</v>
      </c>
      <c r="AG591">
        <f t="shared" si="1428"/>
        <v>0.1257588562120627</v>
      </c>
      <c r="AH591">
        <f t="shared" si="1428"/>
        <v>0.12154823647874538</v>
      </c>
      <c r="AI591">
        <f t="shared" si="1428"/>
        <v>0.11747859543331229</v>
      </c>
      <c r="AJ591">
        <f t="shared" si="1428"/>
        <v>0.11354521287026018</v>
      </c>
      <c r="AK591">
        <f t="shared" si="1428"/>
        <v>0.10974352662456911</v>
      </c>
      <c r="AL591">
        <f t="shared" si="1428"/>
        <v>0.10606912728023951</v>
      </c>
      <c r="AM591">
        <f t="shared" si="1428"/>
        <v>0.10251775305599553</v>
      </c>
      <c r="AN591">
        <f t="shared" si="1428"/>
        <v>9.9085284862224496E-2</v>
      </c>
      <c r="AO591">
        <f t="shared" ref="AO591:BH591" si="1429">AN591</f>
        <v>9.9085284862224496E-2</v>
      </c>
      <c r="AP591">
        <f t="shared" si="1429"/>
        <v>9.9085284862224496E-2</v>
      </c>
      <c r="AQ591">
        <f t="shared" si="1429"/>
        <v>9.9085284862224496E-2</v>
      </c>
      <c r="AR591">
        <f t="shared" si="1429"/>
        <v>9.9085284862224496E-2</v>
      </c>
      <c r="AS591">
        <f t="shared" si="1429"/>
        <v>9.9085284862224496E-2</v>
      </c>
      <c r="AT591">
        <f t="shared" si="1429"/>
        <v>9.9085284862224496E-2</v>
      </c>
      <c r="AU591">
        <f t="shared" si="1429"/>
        <v>9.9085284862224496E-2</v>
      </c>
      <c r="AV591">
        <f t="shared" si="1429"/>
        <v>9.9085284862224496E-2</v>
      </c>
      <c r="AW591">
        <f t="shared" si="1429"/>
        <v>9.9085284862224496E-2</v>
      </c>
      <c r="AX591">
        <f t="shared" si="1429"/>
        <v>9.9085284862224496E-2</v>
      </c>
      <c r="AY591">
        <f t="shared" si="1429"/>
        <v>9.9085284862224496E-2</v>
      </c>
      <c r="AZ591">
        <f t="shared" si="1429"/>
        <v>9.9085284862224496E-2</v>
      </c>
      <c r="BA591">
        <f t="shared" si="1429"/>
        <v>9.9085284862224496E-2</v>
      </c>
      <c r="BB591">
        <f t="shared" si="1429"/>
        <v>9.9085284862224496E-2</v>
      </c>
      <c r="BC591">
        <f t="shared" si="1429"/>
        <v>9.9085284862224496E-2</v>
      </c>
      <c r="BD591">
        <f t="shared" si="1429"/>
        <v>9.9085284862224496E-2</v>
      </c>
      <c r="BE591">
        <f t="shared" si="1429"/>
        <v>9.9085284862224496E-2</v>
      </c>
      <c r="BF591">
        <f t="shared" si="1429"/>
        <v>9.9085284862224496E-2</v>
      </c>
      <c r="BG591">
        <f t="shared" si="1429"/>
        <v>9.9085284862224496E-2</v>
      </c>
      <c r="BH591">
        <f t="shared" si="1429"/>
        <v>9.9085284862224496E-2</v>
      </c>
      <c r="BK591">
        <f t="shared" ref="BK591:BK596" si="1430">K591</f>
        <v>0.16868451627889769</v>
      </c>
      <c r="BL591">
        <f t="shared" si="1329"/>
        <v>0.16514214143704084</v>
      </c>
      <c r="BM591">
        <f t="shared" si="1330"/>
        <v>9.9085284862224496E-2</v>
      </c>
      <c r="BN591">
        <f>INDEX($N$7:$N$30,MATCH(BP591,$H$7:$H$30,0))</f>
        <v>2.1000000000000001E-2</v>
      </c>
      <c r="BO591">
        <f>INDEX($M$7:$M$30,MATCH(BP591,$H$7:$H$30,0))</f>
        <v>0.4</v>
      </c>
      <c r="BP591" t="str">
        <f t="shared" si="1326"/>
        <v>-HT-Total</v>
      </c>
    </row>
    <row r="592" spans="1:68" hidden="1" x14ac:dyDescent="0.25">
      <c r="A592" t="str">
        <f t="shared" si="1322"/>
        <v>freight-HT-LPG</v>
      </c>
      <c r="B592" s="1">
        <v>558</v>
      </c>
      <c r="C592" t="s">
        <v>24</v>
      </c>
      <c r="D592" t="s">
        <v>36</v>
      </c>
      <c r="E592" t="s">
        <v>39</v>
      </c>
      <c r="F592" t="s">
        <v>48</v>
      </c>
      <c r="G592">
        <v>2.1774624886217891E-3</v>
      </c>
      <c r="H592">
        <v>1.8474565985591429E-3</v>
      </c>
      <c r="I592">
        <v>1.520080009076696E-3</v>
      </c>
      <c r="J592">
        <v>1.1953014216853741E-3</v>
      </c>
      <c r="K592">
        <v>1.1540265905948821E-3</v>
      </c>
      <c r="L592">
        <v>1.112853900413407E-3</v>
      </c>
      <c r="M592">
        <f t="shared" si="1427"/>
        <v>1.1505329408657344E-3</v>
      </c>
      <c r="N592">
        <f t="shared" si="1427"/>
        <v>1.1487900842006293E-3</v>
      </c>
      <c r="O592">
        <f t="shared" si="1427"/>
        <v>1.1470498676592852E-3</v>
      </c>
      <c r="P592">
        <f t="shared" si="1427"/>
        <v>1.1453122872423752E-3</v>
      </c>
      <c r="Q592">
        <f t="shared" si="1427"/>
        <v>1.143577338956631E-3</v>
      </c>
      <c r="R592">
        <f t="shared" si="1427"/>
        <v>1.141845018814833E-3</v>
      </c>
      <c r="S592">
        <f t="shared" si="1427"/>
        <v>1.1401153228358019E-3</v>
      </c>
      <c r="T592">
        <f t="shared" si="1427"/>
        <v>1.1383882470443884E-3</v>
      </c>
      <c r="U592">
        <f t="shared" si="1427"/>
        <v>1.1366637874714656E-3</v>
      </c>
      <c r="V592">
        <f t="shared" si="1427"/>
        <v>1.1349419401539193E-3</v>
      </c>
      <c r="W592">
        <f t="shared" si="1427"/>
        <v>1.1332227011346383E-3</v>
      </c>
      <c r="X592">
        <f t="shared" si="1427"/>
        <v>1.1315060664625054E-3</v>
      </c>
      <c r="Y592">
        <f t="shared" si="1427"/>
        <v>1.1297920321923895E-3</v>
      </c>
      <c r="Z592">
        <f t="shared" si="1428"/>
        <v>1.0919646793634786E-3</v>
      </c>
      <c r="AA592">
        <f t="shared" si="1428"/>
        <v>1.0554038504445179E-3</v>
      </c>
      <c r="AB592">
        <f t="shared" si="1428"/>
        <v>1.0200671400675788E-3</v>
      </c>
      <c r="AC592">
        <f t="shared" si="1428"/>
        <v>9.8591356266835022E-4</v>
      </c>
      <c r="AD592">
        <f t="shared" si="1428"/>
        <v>9.5290350494870672E-4</v>
      </c>
      <c r="AE592">
        <f t="shared" si="1428"/>
        <v>9.209986799309088E-4</v>
      </c>
      <c r="AF592">
        <f t="shared" si="1428"/>
        <v>8.9016208255014847E-4</v>
      </c>
      <c r="AG592">
        <f t="shared" si="1428"/>
        <v>8.603579467339308E-4</v>
      </c>
      <c r="AH592">
        <f t="shared" si="1428"/>
        <v>8.3155170391850989E-4</v>
      </c>
      <c r="AI592">
        <f t="shared" si="1428"/>
        <v>8.0370994295426632E-4</v>
      </c>
      <c r="AJ592">
        <f t="shared" si="1428"/>
        <v>7.7680037135351913E-4</v>
      </c>
      <c r="AK592">
        <f t="shared" si="1428"/>
        <v>7.5079177783582733E-4</v>
      </c>
      <c r="AL592">
        <f t="shared" si="1428"/>
        <v>7.2565399612733962E-4</v>
      </c>
      <c r="AM592">
        <f t="shared" si="1428"/>
        <v>7.0135786997219986E-4</v>
      </c>
      <c r="AN592">
        <f t="shared" si="1428"/>
        <v>6.7787521931543364E-4</v>
      </c>
      <c r="AO592">
        <f t="shared" ref="AO592:BH592" si="1431">AN592</f>
        <v>6.7787521931543364E-4</v>
      </c>
      <c r="AP592">
        <f t="shared" si="1431"/>
        <v>6.7787521931543364E-4</v>
      </c>
      <c r="AQ592">
        <f t="shared" si="1431"/>
        <v>6.7787521931543364E-4</v>
      </c>
      <c r="AR592">
        <f t="shared" si="1431"/>
        <v>6.7787521931543364E-4</v>
      </c>
      <c r="AS592">
        <f t="shared" si="1431"/>
        <v>6.7787521931543364E-4</v>
      </c>
      <c r="AT592">
        <f t="shared" si="1431"/>
        <v>6.7787521931543364E-4</v>
      </c>
      <c r="AU592">
        <f t="shared" si="1431"/>
        <v>6.7787521931543364E-4</v>
      </c>
      <c r="AV592">
        <f t="shared" si="1431"/>
        <v>6.7787521931543364E-4</v>
      </c>
      <c r="AW592">
        <f t="shared" si="1431"/>
        <v>6.7787521931543364E-4</v>
      </c>
      <c r="AX592">
        <f t="shared" si="1431"/>
        <v>6.7787521931543364E-4</v>
      </c>
      <c r="AY592">
        <f t="shared" si="1431"/>
        <v>6.7787521931543364E-4</v>
      </c>
      <c r="AZ592">
        <f t="shared" si="1431"/>
        <v>6.7787521931543364E-4</v>
      </c>
      <c r="BA592">
        <f t="shared" si="1431"/>
        <v>6.7787521931543364E-4</v>
      </c>
      <c r="BB592">
        <f t="shared" si="1431"/>
        <v>6.7787521931543364E-4</v>
      </c>
      <c r="BC592">
        <f t="shared" si="1431"/>
        <v>6.7787521931543364E-4</v>
      </c>
      <c r="BD592">
        <f t="shared" si="1431"/>
        <v>6.7787521931543364E-4</v>
      </c>
      <c r="BE592">
        <f t="shared" si="1431"/>
        <v>6.7787521931543364E-4</v>
      </c>
      <c r="BF592">
        <f t="shared" si="1431"/>
        <v>6.7787521931543364E-4</v>
      </c>
      <c r="BG592">
        <f t="shared" si="1431"/>
        <v>6.7787521931543364E-4</v>
      </c>
      <c r="BH592">
        <f t="shared" si="1431"/>
        <v>6.7787521931543364E-4</v>
      </c>
      <c r="BK592">
        <f t="shared" si="1430"/>
        <v>1.1540265905948821E-3</v>
      </c>
      <c r="BL592">
        <f t="shared" si="1329"/>
        <v>1.1297920321923895E-3</v>
      </c>
      <c r="BM592">
        <f t="shared" si="1330"/>
        <v>6.7787521931543364E-4</v>
      </c>
      <c r="BN592">
        <f>INDEX($N$7:$N$30,MATCH(BP592,$H$7:$H$30,0))</f>
        <v>2.1000000000000001E-2</v>
      </c>
      <c r="BO592">
        <f>INDEX($M$7:$M$30,MATCH(BP592,$H$7:$H$30,0))</f>
        <v>0.4</v>
      </c>
      <c r="BP592" t="str">
        <f t="shared" si="1326"/>
        <v>-HT-Total</v>
      </c>
    </row>
    <row r="593" spans="1:68" hidden="1" x14ac:dyDescent="0.25">
      <c r="A593" t="str">
        <f t="shared" si="1322"/>
        <v>freight-HT-PHEVD</v>
      </c>
      <c r="B593" s="1">
        <v>559</v>
      </c>
      <c r="C593" t="s">
        <v>24</v>
      </c>
      <c r="D593" t="s">
        <v>36</v>
      </c>
      <c r="E593" t="s">
        <v>39</v>
      </c>
      <c r="F593" t="s">
        <v>37</v>
      </c>
      <c r="G593">
        <v>7.2582082954059641E-5</v>
      </c>
      <c r="H593">
        <v>6.1581886618638118E-5</v>
      </c>
      <c r="I593">
        <v>5.066933363588987E-5</v>
      </c>
      <c r="J593">
        <v>3.9843380722845812E-5</v>
      </c>
      <c r="K593">
        <v>3.8467553019829382E-5</v>
      </c>
      <c r="L593">
        <v>3.7095130013780242E-5</v>
      </c>
      <c r="M593">
        <f t="shared" si="1427"/>
        <v>3.835109802885779E-5</v>
      </c>
      <c r="N593">
        <f t="shared" si="1427"/>
        <v>3.8293002806687622E-5</v>
      </c>
      <c r="O593">
        <f t="shared" si="1427"/>
        <v>3.8234995588642818E-5</v>
      </c>
      <c r="P593">
        <f t="shared" si="1427"/>
        <v>3.8177076241412486E-5</v>
      </c>
      <c r="Q593">
        <f t="shared" si="1427"/>
        <v>3.8119244631887683E-5</v>
      </c>
      <c r="R593">
        <f t="shared" si="1427"/>
        <v>3.8061500627161078E-5</v>
      </c>
      <c r="S593">
        <f t="shared" si="1427"/>
        <v>3.8003844094526699E-5</v>
      </c>
      <c r="T593">
        <f t="shared" si="1427"/>
        <v>3.7946274901479583E-5</v>
      </c>
      <c r="U593">
        <f t="shared" si="1427"/>
        <v>3.7888792915715502E-5</v>
      </c>
      <c r="V593">
        <f t="shared" si="1427"/>
        <v>3.783139800513062E-5</v>
      </c>
      <c r="W593">
        <f t="shared" si="1427"/>
        <v>3.7774090037821248E-5</v>
      </c>
      <c r="X593">
        <f t="shared" si="1427"/>
        <v>3.7716868882083493E-5</v>
      </c>
      <c r="Y593">
        <f t="shared" si="1427"/>
        <v>3.7659734406412962E-5</v>
      </c>
      <c r="Z593">
        <f t="shared" si="1428"/>
        <v>3.6398822645449265E-5</v>
      </c>
      <c r="AA593">
        <f t="shared" si="1428"/>
        <v>3.5180128348150574E-5</v>
      </c>
      <c r="AB593">
        <f t="shared" si="1428"/>
        <v>3.4002238002252608E-5</v>
      </c>
      <c r="AC593">
        <f t="shared" si="1428"/>
        <v>3.2863785422278323E-5</v>
      </c>
      <c r="AD593">
        <f t="shared" si="1428"/>
        <v>3.1763450164956873E-5</v>
      </c>
      <c r="AE593">
        <f t="shared" si="1428"/>
        <v>3.0699955997696938E-5</v>
      </c>
      <c r="AF593">
        <f t="shared" si="1428"/>
        <v>2.9672069418338268E-5</v>
      </c>
      <c r="AG593">
        <f t="shared" si="1428"/>
        <v>2.8678598224464342E-5</v>
      </c>
      <c r="AH593">
        <f t="shared" si="1428"/>
        <v>2.7718390130616981E-5</v>
      </c>
      <c r="AI593">
        <f t="shared" si="1428"/>
        <v>2.679033143180886E-5</v>
      </c>
      <c r="AJ593">
        <f t="shared" si="1428"/>
        <v>2.5893345711783955E-5</v>
      </c>
      <c r="AK593">
        <f t="shared" si="1428"/>
        <v>2.5026392594527563E-5</v>
      </c>
      <c r="AL593">
        <f t="shared" si="1428"/>
        <v>2.4188466537577975E-5</v>
      </c>
      <c r="AM593">
        <f t="shared" si="1428"/>
        <v>2.3378595665739985E-5</v>
      </c>
      <c r="AN593">
        <f t="shared" si="1428"/>
        <v>2.2595840643847776E-5</v>
      </c>
      <c r="AO593">
        <f t="shared" ref="AO593:BH593" si="1432">AN593</f>
        <v>2.2595840643847776E-5</v>
      </c>
      <c r="AP593">
        <f t="shared" si="1432"/>
        <v>2.2595840643847776E-5</v>
      </c>
      <c r="AQ593">
        <f t="shared" si="1432"/>
        <v>2.2595840643847776E-5</v>
      </c>
      <c r="AR593">
        <f t="shared" si="1432"/>
        <v>2.2595840643847776E-5</v>
      </c>
      <c r="AS593">
        <f t="shared" si="1432"/>
        <v>2.2595840643847776E-5</v>
      </c>
      <c r="AT593">
        <f t="shared" si="1432"/>
        <v>2.2595840643847776E-5</v>
      </c>
      <c r="AU593">
        <f t="shared" si="1432"/>
        <v>2.2595840643847776E-5</v>
      </c>
      <c r="AV593">
        <f t="shared" si="1432"/>
        <v>2.2595840643847776E-5</v>
      </c>
      <c r="AW593">
        <f t="shared" si="1432"/>
        <v>2.2595840643847776E-5</v>
      </c>
      <c r="AX593">
        <f t="shared" si="1432"/>
        <v>2.2595840643847776E-5</v>
      </c>
      <c r="AY593">
        <f t="shared" si="1432"/>
        <v>2.2595840643847776E-5</v>
      </c>
      <c r="AZ593">
        <f t="shared" si="1432"/>
        <v>2.2595840643847776E-5</v>
      </c>
      <c r="BA593">
        <f t="shared" si="1432"/>
        <v>2.2595840643847776E-5</v>
      </c>
      <c r="BB593">
        <f t="shared" si="1432"/>
        <v>2.2595840643847776E-5</v>
      </c>
      <c r="BC593">
        <f t="shared" si="1432"/>
        <v>2.2595840643847776E-5</v>
      </c>
      <c r="BD593">
        <f t="shared" si="1432"/>
        <v>2.2595840643847776E-5</v>
      </c>
      <c r="BE593">
        <f t="shared" si="1432"/>
        <v>2.2595840643847776E-5</v>
      </c>
      <c r="BF593">
        <f t="shared" si="1432"/>
        <v>2.2595840643847776E-5</v>
      </c>
      <c r="BG593">
        <f t="shared" si="1432"/>
        <v>2.2595840643847776E-5</v>
      </c>
      <c r="BH593">
        <f t="shared" si="1432"/>
        <v>2.2595840643847776E-5</v>
      </c>
      <c r="BK593">
        <f t="shared" si="1430"/>
        <v>3.8467553019829382E-5</v>
      </c>
      <c r="BL593">
        <f t="shared" si="1329"/>
        <v>3.7659734406412962E-5</v>
      </c>
      <c r="BM593">
        <f t="shared" si="1330"/>
        <v>2.2595840643847776E-5</v>
      </c>
      <c r="BN593">
        <f>INDEX($N$7:$N$30,MATCH(BP593,$H$7:$H$30,0))</f>
        <v>2.1000000000000001E-2</v>
      </c>
      <c r="BO593">
        <f>INDEX($M$7:$M$30,MATCH(BP593,$H$7:$H$30,0))</f>
        <v>0.4</v>
      </c>
      <c r="BP593" t="str">
        <f t="shared" si="1326"/>
        <v>-HT-Total</v>
      </c>
    </row>
    <row r="594" spans="1:68" hidden="1" x14ac:dyDescent="0.25">
      <c r="A594" t="str">
        <f t="shared" si="1322"/>
        <v>freight-LT-BEV</v>
      </c>
      <c r="B594" s="1">
        <v>560</v>
      </c>
      <c r="C594" t="s">
        <v>24</v>
      </c>
      <c r="D594" t="s">
        <v>36</v>
      </c>
      <c r="E594" t="s">
        <v>33</v>
      </c>
      <c r="F594" t="s">
        <v>29</v>
      </c>
      <c r="G594">
        <v>1.0061428677405259E-6</v>
      </c>
      <c r="H594">
        <f t="shared" ref="H594:Y594" si="1433">IF(G594=0,0.0000001,$G594)*((INDEX($P$7:$P$29,MATCH($A594,$H$7:$H$29,0))/($G594+0.00001))^((H$33-$G$33)/($Y$33-$G$33)))</f>
        <v>1.5024364236654343E-6</v>
      </c>
      <c r="I594">
        <f t="shared" si="1433"/>
        <v>2.2435334777314337E-6</v>
      </c>
      <c r="J594">
        <f t="shared" si="1433"/>
        <v>3.3501866610913312E-6</v>
      </c>
      <c r="K594">
        <f t="shared" si="1433"/>
        <v>5.0027114707926109E-6</v>
      </c>
      <c r="L594">
        <f t="shared" si="1433"/>
        <v>7.4703664576848781E-6</v>
      </c>
      <c r="M594">
        <f t="shared" si="1433"/>
        <v>1.115522558874688E-5</v>
      </c>
      <c r="N594">
        <f t="shared" si="1433"/>
        <v>1.6657691244560154E-5</v>
      </c>
      <c r="O594">
        <f t="shared" si="1433"/>
        <v>2.4874322387438728E-5</v>
      </c>
      <c r="P594">
        <f t="shared" si="1433"/>
        <v>3.7143917794507867E-5</v>
      </c>
      <c r="Q594">
        <f t="shared" si="1433"/>
        <v>5.5465656818128151E-5</v>
      </c>
      <c r="R594">
        <f t="shared" si="1433"/>
        <v>8.2824841022054169E-5</v>
      </c>
      <c r="S594">
        <f t="shared" si="1433"/>
        <v>1.2367931227826858E-4</v>
      </c>
      <c r="T594">
        <f t="shared" si="1433"/>
        <v>1.8468580315840732E-4</v>
      </c>
      <c r="U594">
        <f t="shared" si="1433"/>
        <v>2.757845694640008E-4</v>
      </c>
      <c r="V594">
        <f t="shared" si="1433"/>
        <v>4.1181903239854913E-4</v>
      </c>
      <c r="W594">
        <f t="shared" si="1433"/>
        <v>6.149543311117524E-4</v>
      </c>
      <c r="X594">
        <f t="shared" si="1433"/>
        <v>9.1828885894501273E-4</v>
      </c>
      <c r="Y594">
        <f t="shared" si="1433"/>
        <v>1.3712472386982729E-3</v>
      </c>
      <c r="Z594">
        <f t="shared" ref="Z594:AN594" si="1434">IF(Y594=0,0.0000001,$Y594)*((INDEX($Q$7:$Q$29,MATCH($A594,$H$7:$H$28,0))/IF(Y594=0,0.0000001,$Y594))^((Z$33-$Y$33)/($AN$33-$Y$33)))</f>
        <v>1.9115106176152295E-3</v>
      </c>
      <c r="AA594">
        <f t="shared" si="1434"/>
        <v>2.6646346028192432E-3</v>
      </c>
      <c r="AB594">
        <f t="shared" si="1434"/>
        <v>3.714485026193504E-3</v>
      </c>
      <c r="AC594">
        <f t="shared" si="1434"/>
        <v>5.177970366074881E-3</v>
      </c>
      <c r="AD594">
        <f t="shared" si="1434"/>
        <v>7.218060356384089E-3</v>
      </c>
      <c r="AE594">
        <f t="shared" si="1434"/>
        <v>1.0061933851486656E-2</v>
      </c>
      <c r="AF594">
        <f t="shared" si="1434"/>
        <v>1.4026276843494126E-2</v>
      </c>
      <c r="AG594">
        <f t="shared" si="1434"/>
        <v>1.9552547750179405E-2</v>
      </c>
      <c r="AH594">
        <f t="shared" si="1434"/>
        <v>2.7256137019737416E-2</v>
      </c>
      <c r="AI594">
        <f t="shared" si="1434"/>
        <v>3.7994895331831327E-2</v>
      </c>
      <c r="AJ594">
        <f t="shared" si="1434"/>
        <v>5.2964661508394656E-2</v>
      </c>
      <c r="AK594">
        <f t="shared" si="1434"/>
        <v>7.3832427861661748E-2</v>
      </c>
      <c r="AL594">
        <f t="shared" si="1434"/>
        <v>0.10292197190920377</v>
      </c>
      <c r="AM594">
        <f t="shared" si="1434"/>
        <v>0.14347262589720999</v>
      </c>
      <c r="AN594">
        <f t="shared" si="1434"/>
        <v>0.20000000000000004</v>
      </c>
      <c r="AO594">
        <f t="shared" ref="AO594:BH594" si="1435">AN594</f>
        <v>0.20000000000000004</v>
      </c>
      <c r="AP594">
        <f t="shared" si="1435"/>
        <v>0.20000000000000004</v>
      </c>
      <c r="AQ594">
        <f t="shared" si="1435"/>
        <v>0.20000000000000004</v>
      </c>
      <c r="AR594">
        <f t="shared" si="1435"/>
        <v>0.20000000000000004</v>
      </c>
      <c r="AS594">
        <f t="shared" si="1435"/>
        <v>0.20000000000000004</v>
      </c>
      <c r="AT594">
        <f t="shared" si="1435"/>
        <v>0.20000000000000004</v>
      </c>
      <c r="AU594">
        <f t="shared" si="1435"/>
        <v>0.20000000000000004</v>
      </c>
      <c r="AV594">
        <f t="shared" si="1435"/>
        <v>0.20000000000000004</v>
      </c>
      <c r="AW594">
        <f t="shared" si="1435"/>
        <v>0.20000000000000004</v>
      </c>
      <c r="AX594">
        <f t="shared" si="1435"/>
        <v>0.20000000000000004</v>
      </c>
      <c r="AY594">
        <f t="shared" si="1435"/>
        <v>0.20000000000000004</v>
      </c>
      <c r="AZ594">
        <f t="shared" si="1435"/>
        <v>0.20000000000000004</v>
      </c>
      <c r="BA594">
        <f t="shared" si="1435"/>
        <v>0.20000000000000004</v>
      </c>
      <c r="BB594">
        <f t="shared" si="1435"/>
        <v>0.20000000000000004</v>
      </c>
      <c r="BC594">
        <f t="shared" si="1435"/>
        <v>0.20000000000000004</v>
      </c>
      <c r="BD594">
        <f t="shared" si="1435"/>
        <v>0.20000000000000004</v>
      </c>
      <c r="BE594">
        <f t="shared" si="1435"/>
        <v>0.20000000000000004</v>
      </c>
      <c r="BF594">
        <f t="shared" si="1435"/>
        <v>0.20000000000000004</v>
      </c>
      <c r="BG594">
        <f t="shared" si="1435"/>
        <v>0.20000000000000004</v>
      </c>
      <c r="BH594">
        <f t="shared" si="1435"/>
        <v>0.20000000000000004</v>
      </c>
      <c r="BK594">
        <f t="shared" si="1430"/>
        <v>5.0027114707926109E-6</v>
      </c>
      <c r="BL594">
        <f t="shared" si="1329"/>
        <v>4.9026572413767584E-6</v>
      </c>
      <c r="BM594">
        <f t="shared" si="1330"/>
        <v>3.4318600689637305E-6</v>
      </c>
      <c r="BN594">
        <f>INDEX($P$7:$P$30,MATCH(BP594,$H$7:$H$30,0))</f>
        <v>0.02</v>
      </c>
      <c r="BO594">
        <f>INDEX($Q$7:$Q$30,MATCH(BP594,$H$7:$H$30,0))</f>
        <v>0.3</v>
      </c>
      <c r="BP594" t="str">
        <f t="shared" si="1326"/>
        <v>-LT-Total</v>
      </c>
    </row>
    <row r="595" spans="1:68" hidden="1" x14ac:dyDescent="0.25">
      <c r="A595" t="str">
        <f t="shared" si="1322"/>
        <v>freight-LT-CNG</v>
      </c>
      <c r="B595" s="1">
        <v>561</v>
      </c>
      <c r="C595" t="s">
        <v>24</v>
      </c>
      <c r="D595" t="s">
        <v>36</v>
      </c>
      <c r="E595" t="s">
        <v>33</v>
      </c>
      <c r="F595" t="s">
        <v>45</v>
      </c>
      <c r="G595">
        <v>2.0025088165699041E-2</v>
      </c>
      <c r="H595">
        <v>2.9181599503797919E-2</v>
      </c>
      <c r="I595">
        <v>3.8211914247059248E-2</v>
      </c>
      <c r="J595">
        <v>4.7118623434775082E-2</v>
      </c>
      <c r="K595">
        <v>5.1887770429610042E-2</v>
      </c>
      <c r="L595">
        <v>5.6654463056219823E-2</v>
      </c>
      <c r="M595">
        <f t="shared" ref="M595:Y596" si="1436">($K595*(($BL595/($K595))^((M$33-$K$33)/($BL$33-$K$33))))</f>
        <v>5.1578376502337132E-2</v>
      </c>
      <c r="N595">
        <f t="shared" si="1436"/>
        <v>5.1424372042530149E-2</v>
      </c>
      <c r="O595">
        <f t="shared" si="1436"/>
        <v>5.1270827414444303E-2</v>
      </c>
      <c r="P595">
        <f t="shared" si="1436"/>
        <v>5.1117741245098498E-2</v>
      </c>
      <c r="Q595">
        <f t="shared" si="1436"/>
        <v>5.0965112165611136E-2</v>
      </c>
      <c r="R595">
        <f t="shared" si="1436"/>
        <v>5.0812938811187862E-2</v>
      </c>
      <c r="S595">
        <f t="shared" si="1436"/>
        <v>5.0661219821109382E-2</v>
      </c>
      <c r="T595">
        <f t="shared" si="1436"/>
        <v>5.0509953838719278E-2</v>
      </c>
      <c r="U595">
        <f t="shared" si="1436"/>
        <v>5.0359139511411882E-2</v>
      </c>
      <c r="V595">
        <f t="shared" si="1436"/>
        <v>5.0208775490620187E-2</v>
      </c>
      <c r="W595">
        <f t="shared" si="1436"/>
        <v>5.0058860431803777E-2</v>
      </c>
      <c r="X595">
        <f t="shared" si="1436"/>
        <v>4.9909392994436808E-2</v>
      </c>
      <c r="Y595">
        <f t="shared" si="1436"/>
        <v>4.9760371841996026E-2</v>
      </c>
      <c r="Z595">
        <f t="shared" ref="Z595:AN596" si="1437">($Y595*(($BM595/($Y595))^((Z$33-$Y$33)/($BM$33-$Y$33))))</f>
        <v>4.7110074980115275E-2</v>
      </c>
      <c r="AA595">
        <f t="shared" si="1437"/>
        <v>4.4600936095879833E-2</v>
      </c>
      <c r="AB595">
        <f t="shared" si="1437"/>
        <v>4.2225436946733752E-2</v>
      </c>
      <c r="AC595">
        <f t="shared" si="1437"/>
        <v>3.9976459720702982E-2</v>
      </c>
      <c r="AD595">
        <f t="shared" si="1437"/>
        <v>3.7847265708984133E-2</v>
      </c>
      <c r="AE595">
        <f t="shared" si="1437"/>
        <v>3.5831475114456605E-2</v>
      </c>
      <c r="AF595">
        <f t="shared" si="1437"/>
        <v>3.392304793561756E-2</v>
      </c>
      <c r="AG595">
        <f t="shared" si="1437"/>
        <v>3.2116265868661224E-2</v>
      </c>
      <c r="AH595">
        <f t="shared" si="1437"/>
        <v>3.0405715173475213E-2</v>
      </c>
      <c r="AI595">
        <f t="shared" si="1437"/>
        <v>2.8786270452214283E-2</v>
      </c>
      <c r="AJ595">
        <f t="shared" si="1437"/>
        <v>2.7253079291846668E-2</v>
      </c>
      <c r="AK595">
        <f t="shared" si="1437"/>
        <v>2.5801547724656683E-2</v>
      </c>
      <c r="AL595">
        <f t="shared" si="1437"/>
        <v>2.4427326463138454E-2</v>
      </c>
      <c r="AM595">
        <f t="shared" si="1437"/>
        <v>2.3126297868035505E-2</v>
      </c>
      <c r="AN595">
        <f t="shared" si="1437"/>
        <v>2.189456361047825E-2</v>
      </c>
      <c r="AO595">
        <f t="shared" ref="AO595:BH595" si="1438">AN595</f>
        <v>2.189456361047825E-2</v>
      </c>
      <c r="AP595">
        <f t="shared" si="1438"/>
        <v>2.189456361047825E-2</v>
      </c>
      <c r="AQ595">
        <f t="shared" si="1438"/>
        <v>2.189456361047825E-2</v>
      </c>
      <c r="AR595">
        <f t="shared" si="1438"/>
        <v>2.189456361047825E-2</v>
      </c>
      <c r="AS595">
        <f t="shared" si="1438"/>
        <v>2.189456361047825E-2</v>
      </c>
      <c r="AT595">
        <f t="shared" si="1438"/>
        <v>2.189456361047825E-2</v>
      </c>
      <c r="AU595">
        <f t="shared" si="1438"/>
        <v>2.189456361047825E-2</v>
      </c>
      <c r="AV595">
        <f t="shared" si="1438"/>
        <v>2.189456361047825E-2</v>
      </c>
      <c r="AW595">
        <f t="shared" si="1438"/>
        <v>2.189456361047825E-2</v>
      </c>
      <c r="AX595">
        <f t="shared" si="1438"/>
        <v>2.189456361047825E-2</v>
      </c>
      <c r="AY595">
        <f t="shared" si="1438"/>
        <v>2.189456361047825E-2</v>
      </c>
      <c r="AZ595">
        <f t="shared" si="1438"/>
        <v>2.189456361047825E-2</v>
      </c>
      <c r="BA595">
        <f t="shared" si="1438"/>
        <v>2.189456361047825E-2</v>
      </c>
      <c r="BB595">
        <f t="shared" si="1438"/>
        <v>2.189456361047825E-2</v>
      </c>
      <c r="BC595">
        <f t="shared" si="1438"/>
        <v>2.189456361047825E-2</v>
      </c>
      <c r="BD595">
        <f t="shared" si="1438"/>
        <v>2.189456361047825E-2</v>
      </c>
      <c r="BE595">
        <f t="shared" si="1438"/>
        <v>2.189456361047825E-2</v>
      </c>
      <c r="BF595">
        <f t="shared" si="1438"/>
        <v>2.189456361047825E-2</v>
      </c>
      <c r="BG595">
        <f t="shared" si="1438"/>
        <v>2.189456361047825E-2</v>
      </c>
      <c r="BH595">
        <f t="shared" si="1438"/>
        <v>2.189456361047825E-2</v>
      </c>
      <c r="BK595">
        <f t="shared" si="1430"/>
        <v>5.1887770429610042E-2</v>
      </c>
      <c r="BL595">
        <f t="shared" si="1329"/>
        <v>4.9760371841996026E-2</v>
      </c>
      <c r="BM595">
        <f t="shared" si="1330"/>
        <v>2.189456361047825E-2</v>
      </c>
      <c r="BN595">
        <f>INDEX($N$7:$N$30,MATCH(BP595,$H$7:$H$30,0))</f>
        <v>4.1000000000000002E-2</v>
      </c>
      <c r="BO595">
        <f>INDEX($M$7:$M$30,MATCH(BP595,$H$7:$H$30,0))</f>
        <v>0.56000000000000005</v>
      </c>
      <c r="BP595" t="str">
        <f t="shared" si="1326"/>
        <v>-LT-Total</v>
      </c>
    </row>
    <row r="596" spans="1:68" hidden="1" x14ac:dyDescent="0.25">
      <c r="A596" t="str">
        <f t="shared" si="1322"/>
        <v>freight-LT-D</v>
      </c>
      <c r="B596" s="1">
        <v>562</v>
      </c>
      <c r="C596" t="s">
        <v>24</v>
      </c>
      <c r="D596" t="s">
        <v>36</v>
      </c>
      <c r="E596" t="s">
        <v>33</v>
      </c>
      <c r="F596" t="s">
        <v>46</v>
      </c>
      <c r="G596">
        <v>0.63572655744400652</v>
      </c>
      <c r="H596">
        <v>0.62317003602196497</v>
      </c>
      <c r="I596">
        <v>0.61078657071135656</v>
      </c>
      <c r="J596">
        <v>0.59857260836413473</v>
      </c>
      <c r="K596">
        <v>0.59083655334038954</v>
      </c>
      <c r="L596">
        <v>0.58310447955850186</v>
      </c>
      <c r="M596">
        <f t="shared" si="1436"/>
        <v>0.58731354126835689</v>
      </c>
      <c r="N596">
        <f t="shared" si="1436"/>
        <v>0.58555992064681095</v>
      </c>
      <c r="O596">
        <f t="shared" si="1436"/>
        <v>0.5838115360449857</v>
      </c>
      <c r="P596">
        <f t="shared" si="1436"/>
        <v>0.58206837182899662</v>
      </c>
      <c r="Q596">
        <f t="shared" si="1436"/>
        <v>0.58033041241163896</v>
      </c>
      <c r="R596">
        <f t="shared" si="1436"/>
        <v>0.57859764225224919</v>
      </c>
      <c r="S596">
        <f t="shared" si="1436"/>
        <v>0.57687004585656565</v>
      </c>
      <c r="T596">
        <f t="shared" si="1436"/>
        <v>0.57514760777658946</v>
      </c>
      <c r="U596">
        <f t="shared" si="1436"/>
        <v>0.57343031261044763</v>
      </c>
      <c r="V596">
        <f t="shared" si="1436"/>
        <v>0.57171814500225393</v>
      </c>
      <c r="W596">
        <f t="shared" si="1436"/>
        <v>0.57001108964197267</v>
      </c>
      <c r="X596">
        <f t="shared" si="1436"/>
        <v>0.56830913126528115</v>
      </c>
      <c r="Y596">
        <f t="shared" si="1436"/>
        <v>0.56661225465343357</v>
      </c>
      <c r="Z596">
        <f t="shared" si="1437"/>
        <v>0.53643380893804615</v>
      </c>
      <c r="AA596">
        <f t="shared" si="1437"/>
        <v>0.50786270330102246</v>
      </c>
      <c r="AB596">
        <f t="shared" si="1437"/>
        <v>0.48081332888921374</v>
      </c>
      <c r="AC596">
        <f t="shared" si="1437"/>
        <v>0.45520463647928172</v>
      </c>
      <c r="AD596">
        <f t="shared" si="1437"/>
        <v>0.43095989362636711</v>
      </c>
      <c r="AE596">
        <f t="shared" si="1437"/>
        <v>0.40800645474730968</v>
      </c>
      <c r="AF596">
        <f t="shared" si="1437"/>
        <v>0.38627554344951121</v>
      </c>
      <c r="AG596">
        <f t="shared" si="1437"/>
        <v>0.36570204645322235</v>
      </c>
      <c r="AH596">
        <f t="shared" si="1437"/>
        <v>0.34622431848977586</v>
      </c>
      <c r="AI596">
        <f t="shared" si="1437"/>
        <v>0.32778399759117205</v>
      </c>
      <c r="AJ596">
        <f t="shared" si="1437"/>
        <v>0.31032583021756255</v>
      </c>
      <c r="AK596">
        <f t="shared" si="1437"/>
        <v>0.29379750569865243</v>
      </c>
      <c r="AL596">
        <f t="shared" si="1437"/>
        <v>0.2781494994929517</v>
      </c>
      <c r="AM596">
        <f t="shared" si="1437"/>
        <v>0.26333492479522574</v>
      </c>
      <c r="AN596">
        <f t="shared" si="1437"/>
        <v>0.24930939204751074</v>
      </c>
      <c r="AO596">
        <f t="shared" ref="AO596:BH596" si="1439">AN596</f>
        <v>0.24930939204751074</v>
      </c>
      <c r="AP596">
        <f t="shared" si="1439"/>
        <v>0.24930939204751074</v>
      </c>
      <c r="AQ596">
        <f t="shared" si="1439"/>
        <v>0.24930939204751074</v>
      </c>
      <c r="AR596">
        <f t="shared" si="1439"/>
        <v>0.24930939204751074</v>
      </c>
      <c r="AS596">
        <f t="shared" si="1439"/>
        <v>0.24930939204751074</v>
      </c>
      <c r="AT596">
        <f t="shared" si="1439"/>
        <v>0.24930939204751074</v>
      </c>
      <c r="AU596">
        <f t="shared" si="1439"/>
        <v>0.24930939204751074</v>
      </c>
      <c r="AV596">
        <f t="shared" si="1439"/>
        <v>0.24930939204751074</v>
      </c>
      <c r="AW596">
        <f t="shared" si="1439"/>
        <v>0.24930939204751074</v>
      </c>
      <c r="AX596">
        <f t="shared" si="1439"/>
        <v>0.24930939204751074</v>
      </c>
      <c r="AY596">
        <f t="shared" si="1439"/>
        <v>0.24930939204751074</v>
      </c>
      <c r="AZ596">
        <f t="shared" si="1439"/>
        <v>0.24930939204751074</v>
      </c>
      <c r="BA596">
        <f t="shared" si="1439"/>
        <v>0.24930939204751074</v>
      </c>
      <c r="BB596">
        <f t="shared" si="1439"/>
        <v>0.24930939204751074</v>
      </c>
      <c r="BC596">
        <f t="shared" si="1439"/>
        <v>0.24930939204751074</v>
      </c>
      <c r="BD596">
        <f t="shared" si="1439"/>
        <v>0.24930939204751074</v>
      </c>
      <c r="BE596">
        <f t="shared" si="1439"/>
        <v>0.24930939204751074</v>
      </c>
      <c r="BF596">
        <f t="shared" si="1439"/>
        <v>0.24930939204751074</v>
      </c>
      <c r="BG596">
        <f t="shared" si="1439"/>
        <v>0.24930939204751074</v>
      </c>
      <c r="BH596">
        <f t="shared" si="1439"/>
        <v>0.24930939204751074</v>
      </c>
      <c r="BK596">
        <f t="shared" si="1430"/>
        <v>0.59083655334038954</v>
      </c>
      <c r="BL596">
        <f t="shared" si="1329"/>
        <v>0.56661225465343357</v>
      </c>
      <c r="BM596">
        <f t="shared" si="1330"/>
        <v>0.24930939204751074</v>
      </c>
      <c r="BN596">
        <f>INDEX($N$7:$N$30,MATCH(BP596,$H$7:$H$30,0))</f>
        <v>4.1000000000000002E-2</v>
      </c>
      <c r="BO596">
        <f>INDEX($M$7:$M$30,MATCH(BP596,$H$7:$H$30,0))</f>
        <v>0.56000000000000005</v>
      </c>
      <c r="BP596" t="str">
        <f t="shared" si="1326"/>
        <v>-LT-Total</v>
      </c>
    </row>
    <row r="597" spans="1:68" hidden="1" x14ac:dyDescent="0.25">
      <c r="A597" t="str">
        <f t="shared" si="1322"/>
        <v>freight-LT-FCEV</v>
      </c>
      <c r="B597" s="1">
        <v>563</v>
      </c>
      <c r="C597" t="s">
        <v>24</v>
      </c>
      <c r="D597" t="s">
        <v>36</v>
      </c>
      <c r="E597" t="s">
        <v>33</v>
      </c>
      <c r="F597" t="s">
        <v>30</v>
      </c>
      <c r="G597">
        <v>0</v>
      </c>
      <c r="H597">
        <f t="shared" ref="H597:Y597" si="1440">IF(G597=0,0.0000001,$G597)*((INDEX($P$7:$P$29,MATCH($A597,$H$7:$H$29,0))/($G597+0.00001))^((H$33-$G$33)/($Y$33-$G$33)))</f>
        <v>0</v>
      </c>
      <c r="I597">
        <f t="shared" si="1440"/>
        <v>0</v>
      </c>
      <c r="J597">
        <f t="shared" si="1440"/>
        <v>0</v>
      </c>
      <c r="K597">
        <f t="shared" si="1440"/>
        <v>0</v>
      </c>
      <c r="L597">
        <f t="shared" si="1440"/>
        <v>0</v>
      </c>
      <c r="M597">
        <f t="shared" si="1440"/>
        <v>0</v>
      </c>
      <c r="N597">
        <f t="shared" si="1440"/>
        <v>0</v>
      </c>
      <c r="O597">
        <f t="shared" si="1440"/>
        <v>0</v>
      </c>
      <c r="P597">
        <f t="shared" si="1440"/>
        <v>0</v>
      </c>
      <c r="Q597">
        <f t="shared" si="1440"/>
        <v>0</v>
      </c>
      <c r="R597">
        <f t="shared" si="1440"/>
        <v>0</v>
      </c>
      <c r="S597">
        <f t="shared" si="1440"/>
        <v>0</v>
      </c>
      <c r="T597">
        <f t="shared" si="1440"/>
        <v>0</v>
      </c>
      <c r="U597">
        <f t="shared" si="1440"/>
        <v>0</v>
      </c>
      <c r="V597">
        <f t="shared" si="1440"/>
        <v>0</v>
      </c>
      <c r="W597">
        <f t="shared" si="1440"/>
        <v>0</v>
      </c>
      <c r="X597">
        <f t="shared" si="1440"/>
        <v>0</v>
      </c>
      <c r="Y597">
        <f t="shared" si="1440"/>
        <v>0</v>
      </c>
      <c r="Z597">
        <f t="shared" ref="Z597:AN597" si="1441">IF(Y597=0,0.0000001,$Y597)*((INDEX($Q$7:$Q$29,MATCH($A597,$H$7:$H$28,0))/IF(Y597=0,0.0000001,$Y597))^((Z$33-$Y$33)/($AN$33-$Y$33)))</f>
        <v>0</v>
      </c>
      <c r="AA597">
        <f t="shared" si="1441"/>
        <v>0</v>
      </c>
      <c r="AB597">
        <f t="shared" si="1441"/>
        <v>0</v>
      </c>
      <c r="AC597">
        <f t="shared" si="1441"/>
        <v>0</v>
      </c>
      <c r="AD597">
        <f t="shared" si="1441"/>
        <v>0</v>
      </c>
      <c r="AE597">
        <f t="shared" si="1441"/>
        <v>0</v>
      </c>
      <c r="AF597">
        <f t="shared" si="1441"/>
        <v>0</v>
      </c>
      <c r="AG597">
        <f t="shared" si="1441"/>
        <v>0</v>
      </c>
      <c r="AH597">
        <f t="shared" si="1441"/>
        <v>0</v>
      </c>
      <c r="AI597">
        <f t="shared" si="1441"/>
        <v>0</v>
      </c>
      <c r="AJ597">
        <f t="shared" si="1441"/>
        <v>0</v>
      </c>
      <c r="AK597">
        <f t="shared" si="1441"/>
        <v>0</v>
      </c>
      <c r="AL597">
        <f t="shared" si="1441"/>
        <v>0</v>
      </c>
      <c r="AM597">
        <f t="shared" si="1441"/>
        <v>0</v>
      </c>
      <c r="AN597">
        <f t="shared" si="1441"/>
        <v>0</v>
      </c>
      <c r="AO597">
        <f t="shared" ref="AO597:BH597" si="1442">AN597</f>
        <v>0</v>
      </c>
      <c r="AP597">
        <f t="shared" si="1442"/>
        <v>0</v>
      </c>
      <c r="AQ597">
        <f t="shared" si="1442"/>
        <v>0</v>
      </c>
      <c r="AR597">
        <f t="shared" si="1442"/>
        <v>0</v>
      </c>
      <c r="AS597">
        <f t="shared" si="1442"/>
        <v>0</v>
      </c>
      <c r="AT597">
        <f t="shared" si="1442"/>
        <v>0</v>
      </c>
      <c r="AU597">
        <f t="shared" si="1442"/>
        <v>0</v>
      </c>
      <c r="AV597">
        <f t="shared" si="1442"/>
        <v>0</v>
      </c>
      <c r="AW597">
        <f t="shared" si="1442"/>
        <v>0</v>
      </c>
      <c r="AX597">
        <f t="shared" si="1442"/>
        <v>0</v>
      </c>
      <c r="AY597">
        <f t="shared" si="1442"/>
        <v>0</v>
      </c>
      <c r="AZ597">
        <f t="shared" si="1442"/>
        <v>0</v>
      </c>
      <c r="BA597">
        <f t="shared" si="1442"/>
        <v>0</v>
      </c>
      <c r="BB597">
        <f t="shared" si="1442"/>
        <v>0</v>
      </c>
      <c r="BC597">
        <f t="shared" si="1442"/>
        <v>0</v>
      </c>
      <c r="BD597">
        <f t="shared" si="1442"/>
        <v>0</v>
      </c>
      <c r="BE597">
        <f t="shared" si="1442"/>
        <v>0</v>
      </c>
      <c r="BF597">
        <f t="shared" si="1442"/>
        <v>0</v>
      </c>
      <c r="BG597">
        <f t="shared" si="1442"/>
        <v>0</v>
      </c>
      <c r="BH597">
        <f t="shared" si="1442"/>
        <v>0</v>
      </c>
      <c r="BK597">
        <f>G597</f>
        <v>0</v>
      </c>
      <c r="BL597">
        <f t="shared" si="1329"/>
        <v>0</v>
      </c>
      <c r="BM597">
        <f t="shared" si="1330"/>
        <v>0</v>
      </c>
      <c r="BN597">
        <f>INDEX($P$7:$P$30,MATCH(BP597,$H$7:$H$30,0))</f>
        <v>0.02</v>
      </c>
      <c r="BO597">
        <f>INDEX($Q$7:$Q$30,MATCH(BP597,$H$7:$H$30,0))</f>
        <v>0.3</v>
      </c>
      <c r="BP597" t="str">
        <f t="shared" si="1326"/>
        <v>-LT-Total</v>
      </c>
    </row>
    <row r="598" spans="1:68" hidden="1" x14ac:dyDescent="0.25">
      <c r="A598" t="str">
        <f t="shared" si="1322"/>
        <v>freight-LT-G</v>
      </c>
      <c r="B598" s="1">
        <v>564</v>
      </c>
      <c r="C598" t="s">
        <v>24</v>
      </c>
      <c r="D598" t="s">
        <v>36</v>
      </c>
      <c r="E598" t="s">
        <v>33</v>
      </c>
      <c r="F598" t="s">
        <v>47</v>
      </c>
      <c r="G598">
        <v>0.33921562776585629</v>
      </c>
      <c r="H598">
        <v>0.34339097500415389</v>
      </c>
      <c r="I598">
        <v>0.34750877689747461</v>
      </c>
      <c r="J598">
        <v>0.35157021495352908</v>
      </c>
      <c r="K598">
        <v>0.35462908945395449</v>
      </c>
      <c r="L598">
        <v>0.35768638975161671</v>
      </c>
      <c r="M598">
        <f t="shared" ref="M598:Y600" si="1443">($K598*(($BL598/($K598))^((M$33-$K$33)/($BL$33-$K$33))))</f>
        <v>0.35251452400234734</v>
      </c>
      <c r="N598">
        <f t="shared" si="1443"/>
        <v>0.35146197422229297</v>
      </c>
      <c r="O598">
        <f t="shared" si="1443"/>
        <v>0.35041256718094599</v>
      </c>
      <c r="P598">
        <f t="shared" si="1443"/>
        <v>0.3493662934946109</v>
      </c>
      <c r="Q598">
        <f t="shared" si="1443"/>
        <v>0.34832314380761048</v>
      </c>
      <c r="R598">
        <f t="shared" si="1443"/>
        <v>0.34728310879220181</v>
      </c>
      <c r="S598">
        <f t="shared" si="1443"/>
        <v>0.34624617914849332</v>
      </c>
      <c r="T598">
        <f t="shared" si="1443"/>
        <v>0.34521234560436115</v>
      </c>
      <c r="U598">
        <f t="shared" si="1443"/>
        <v>0.34418159891536654</v>
      </c>
      <c r="V598">
        <f t="shared" si="1443"/>
        <v>0.34315392986467314</v>
      </c>
      <c r="W598">
        <f t="shared" si="1443"/>
        <v>0.34212932926296447</v>
      </c>
      <c r="X598">
        <f t="shared" si="1443"/>
        <v>0.34110778794836177</v>
      </c>
      <c r="Y598">
        <f t="shared" si="1443"/>
        <v>0.34008929678634237</v>
      </c>
      <c r="Z598">
        <f t="shared" ref="Z598:AN600" si="1444">($Y598*(($BM598/($Y598))^((Z$33-$Y$33)/($BM$33-$Y$33))))</f>
        <v>0.3219757344742662</v>
      </c>
      <c r="AA598">
        <f t="shared" si="1444"/>
        <v>0.30482692213442925</v>
      </c>
      <c r="AB598">
        <f t="shared" si="1444"/>
        <v>0.28859147603055141</v>
      </c>
      <c r="AC598">
        <f t="shared" si="1444"/>
        <v>0.27322074918554429</v>
      </c>
      <c r="AD598">
        <f t="shared" si="1444"/>
        <v>0.25866868561844641</v>
      </c>
      <c r="AE598">
        <f t="shared" si="1444"/>
        <v>0.24489168234487338</v>
      </c>
      <c r="AF598">
        <f t="shared" si="1444"/>
        <v>0.23184845872748974</v>
      </c>
      <c r="AG598">
        <f t="shared" si="1444"/>
        <v>0.21949993278502955</v>
      </c>
      <c r="AH598">
        <f t="shared" si="1444"/>
        <v>0.20780910408924735</v>
      </c>
      <c r="AI598">
        <f t="shared" si="1444"/>
        <v>0.19674094289891708</v>
      </c>
      <c r="AJ598">
        <f t="shared" si="1444"/>
        <v>0.18626228519868668</v>
      </c>
      <c r="AK598">
        <f t="shared" si="1444"/>
        <v>0.17634173332828859</v>
      </c>
      <c r="AL598">
        <f t="shared" si="1444"/>
        <v>0.16694956190435759</v>
      </c>
      <c r="AM598">
        <f t="shared" si="1444"/>
        <v>0.15805762875296464</v>
      </c>
      <c r="AN598">
        <f t="shared" si="1444"/>
        <v>0.14963929058599063</v>
      </c>
      <c r="AO598">
        <f t="shared" ref="AO598:BH598" si="1445">AN598</f>
        <v>0.14963929058599063</v>
      </c>
      <c r="AP598">
        <f t="shared" si="1445"/>
        <v>0.14963929058599063</v>
      </c>
      <c r="AQ598">
        <f t="shared" si="1445"/>
        <v>0.14963929058599063</v>
      </c>
      <c r="AR598">
        <f t="shared" si="1445"/>
        <v>0.14963929058599063</v>
      </c>
      <c r="AS598">
        <f t="shared" si="1445"/>
        <v>0.14963929058599063</v>
      </c>
      <c r="AT598">
        <f t="shared" si="1445"/>
        <v>0.14963929058599063</v>
      </c>
      <c r="AU598">
        <f t="shared" si="1445"/>
        <v>0.14963929058599063</v>
      </c>
      <c r="AV598">
        <f t="shared" si="1445"/>
        <v>0.14963929058599063</v>
      </c>
      <c r="AW598">
        <f t="shared" si="1445"/>
        <v>0.14963929058599063</v>
      </c>
      <c r="AX598">
        <f t="shared" si="1445"/>
        <v>0.14963929058599063</v>
      </c>
      <c r="AY598">
        <f t="shared" si="1445"/>
        <v>0.14963929058599063</v>
      </c>
      <c r="AZ598">
        <f t="shared" si="1445"/>
        <v>0.14963929058599063</v>
      </c>
      <c r="BA598">
        <f t="shared" si="1445"/>
        <v>0.14963929058599063</v>
      </c>
      <c r="BB598">
        <f t="shared" si="1445"/>
        <v>0.14963929058599063</v>
      </c>
      <c r="BC598">
        <f t="shared" si="1445"/>
        <v>0.14963929058599063</v>
      </c>
      <c r="BD598">
        <f t="shared" si="1445"/>
        <v>0.14963929058599063</v>
      </c>
      <c r="BE598">
        <f t="shared" si="1445"/>
        <v>0.14963929058599063</v>
      </c>
      <c r="BF598">
        <f t="shared" si="1445"/>
        <v>0.14963929058599063</v>
      </c>
      <c r="BG598">
        <f t="shared" si="1445"/>
        <v>0.14963929058599063</v>
      </c>
      <c r="BH598">
        <f t="shared" si="1445"/>
        <v>0.14963929058599063</v>
      </c>
      <c r="BK598">
        <f t="shared" ref="BK598:BK605" si="1446">K598</f>
        <v>0.35462908945395449</v>
      </c>
      <c r="BL598">
        <f t="shared" si="1329"/>
        <v>0.34008929678634237</v>
      </c>
      <c r="BM598">
        <f t="shared" si="1330"/>
        <v>0.14963929058599063</v>
      </c>
      <c r="BN598">
        <f>INDEX($N$7:$N$30,MATCH(BP598,$H$7:$H$30,0))</f>
        <v>4.1000000000000002E-2</v>
      </c>
      <c r="BO598">
        <f>INDEX($M$7:$M$30,MATCH(BP598,$H$7:$H$30,0))</f>
        <v>0.56000000000000005</v>
      </c>
      <c r="BP598" t="str">
        <f t="shared" si="1326"/>
        <v>-LT-Total</v>
      </c>
    </row>
    <row r="599" spans="1:68" hidden="1" x14ac:dyDescent="0.25">
      <c r="A599" t="str">
        <f t="shared" si="1322"/>
        <v>freight-LT-LPG</v>
      </c>
      <c r="B599" s="1">
        <v>565</v>
      </c>
      <c r="C599" t="s">
        <v>24</v>
      </c>
      <c r="D599" t="s">
        <v>36</v>
      </c>
      <c r="E599" t="s">
        <v>33</v>
      </c>
      <c r="F599" t="s">
        <v>48</v>
      </c>
      <c r="G599">
        <v>5.0307143387026288E-3</v>
      </c>
      <c r="H599">
        <v>4.2556871952051656E-3</v>
      </c>
      <c r="I599">
        <v>3.4913416074667299E-3</v>
      </c>
      <c r="J599">
        <v>2.7374582642554482E-3</v>
      </c>
      <c r="K599">
        <v>2.6455285646197571E-3</v>
      </c>
      <c r="L599">
        <v>2.5536461751915298E-3</v>
      </c>
      <c r="M599">
        <f t="shared" si="1443"/>
        <v>2.6297539328415283E-3</v>
      </c>
      <c r="N599">
        <f t="shared" si="1443"/>
        <v>2.6219019246684094E-3</v>
      </c>
      <c r="O599">
        <f t="shared" si="1443"/>
        <v>2.6140733612866765E-3</v>
      </c>
      <c r="P599">
        <f t="shared" si="1443"/>
        <v>2.6062681726940783E-3</v>
      </c>
      <c r="Q599">
        <f t="shared" si="1443"/>
        <v>2.5984862890973798E-3</v>
      </c>
      <c r="R599">
        <f t="shared" si="1443"/>
        <v>2.5907276409117361E-3</v>
      </c>
      <c r="S599">
        <f t="shared" si="1443"/>
        <v>2.5829921587600725E-3</v>
      </c>
      <c r="T599">
        <f t="shared" si="1443"/>
        <v>2.5752797734724608E-3</v>
      </c>
      <c r="U599">
        <f t="shared" si="1443"/>
        <v>2.5675904160855044E-3</v>
      </c>
      <c r="V599">
        <f t="shared" si="1443"/>
        <v>2.5599240178417189E-3</v>
      </c>
      <c r="W599">
        <f t="shared" si="1443"/>
        <v>2.5522805101889185E-3</v>
      </c>
      <c r="X599">
        <f t="shared" si="1443"/>
        <v>2.544659824779603E-3</v>
      </c>
      <c r="Y599">
        <f t="shared" si="1443"/>
        <v>2.5370618934703469E-3</v>
      </c>
      <c r="Z599">
        <f t="shared" si="1444"/>
        <v>2.4019349455445499E-3</v>
      </c>
      <c r="AA599">
        <f t="shared" si="1444"/>
        <v>2.2740050203255047E-3</v>
      </c>
      <c r="AB599">
        <f t="shared" si="1444"/>
        <v>2.1528887957842852E-3</v>
      </c>
      <c r="AC599">
        <f t="shared" si="1444"/>
        <v>2.0382233660812495E-3</v>
      </c>
      <c r="AD599">
        <f t="shared" si="1444"/>
        <v>1.9296651541754024E-3</v>
      </c>
      <c r="AE599">
        <f t="shared" si="1444"/>
        <v>1.826888882349485E-3</v>
      </c>
      <c r="AF599">
        <f t="shared" si="1444"/>
        <v>1.7295865975661272E-3</v>
      </c>
      <c r="AG599">
        <f t="shared" si="1444"/>
        <v>1.6374667487346953E-3</v>
      </c>
      <c r="AH599">
        <f t="shared" si="1444"/>
        <v>1.550253313124011E-3</v>
      </c>
      <c r="AI599">
        <f t="shared" si="1444"/>
        <v>1.4676849693033712E-3</v>
      </c>
      <c r="AJ599">
        <f t="shared" si="1444"/>
        <v>1.3895143141337205E-3</v>
      </c>
      <c r="AK599">
        <f t="shared" si="1444"/>
        <v>1.3155071214628054E-3</v>
      </c>
      <c r="AL599">
        <f t="shared" si="1444"/>
        <v>1.245441640303113E-3</v>
      </c>
      <c r="AM599">
        <f t="shared" si="1444"/>
        <v>1.1791079303896915E-3</v>
      </c>
      <c r="AN599">
        <f t="shared" si="1444"/>
        <v>1.1163072331269526E-3</v>
      </c>
      <c r="AO599">
        <f t="shared" ref="AO599:BH599" si="1447">AN599</f>
        <v>1.1163072331269526E-3</v>
      </c>
      <c r="AP599">
        <f t="shared" si="1447"/>
        <v>1.1163072331269526E-3</v>
      </c>
      <c r="AQ599">
        <f t="shared" si="1447"/>
        <v>1.1163072331269526E-3</v>
      </c>
      <c r="AR599">
        <f t="shared" si="1447"/>
        <v>1.1163072331269526E-3</v>
      </c>
      <c r="AS599">
        <f t="shared" si="1447"/>
        <v>1.1163072331269526E-3</v>
      </c>
      <c r="AT599">
        <f t="shared" si="1447"/>
        <v>1.1163072331269526E-3</v>
      </c>
      <c r="AU599">
        <f t="shared" si="1447"/>
        <v>1.1163072331269526E-3</v>
      </c>
      <c r="AV599">
        <f t="shared" si="1447"/>
        <v>1.1163072331269526E-3</v>
      </c>
      <c r="AW599">
        <f t="shared" si="1447"/>
        <v>1.1163072331269526E-3</v>
      </c>
      <c r="AX599">
        <f t="shared" si="1447"/>
        <v>1.1163072331269526E-3</v>
      </c>
      <c r="AY599">
        <f t="shared" si="1447"/>
        <v>1.1163072331269526E-3</v>
      </c>
      <c r="AZ599">
        <f t="shared" si="1447"/>
        <v>1.1163072331269526E-3</v>
      </c>
      <c r="BA599">
        <f t="shared" si="1447"/>
        <v>1.1163072331269526E-3</v>
      </c>
      <c r="BB599">
        <f t="shared" si="1447"/>
        <v>1.1163072331269526E-3</v>
      </c>
      <c r="BC599">
        <f t="shared" si="1447"/>
        <v>1.1163072331269526E-3</v>
      </c>
      <c r="BD599">
        <f t="shared" si="1447"/>
        <v>1.1163072331269526E-3</v>
      </c>
      <c r="BE599">
        <f t="shared" si="1447"/>
        <v>1.1163072331269526E-3</v>
      </c>
      <c r="BF599">
        <f t="shared" si="1447"/>
        <v>1.1163072331269526E-3</v>
      </c>
      <c r="BG599">
        <f t="shared" si="1447"/>
        <v>1.1163072331269526E-3</v>
      </c>
      <c r="BH599">
        <f t="shared" si="1447"/>
        <v>1.1163072331269526E-3</v>
      </c>
      <c r="BK599">
        <f t="shared" si="1446"/>
        <v>2.6455285646197571E-3</v>
      </c>
      <c r="BL599">
        <f t="shared" si="1329"/>
        <v>2.5370618934703469E-3</v>
      </c>
      <c r="BM599">
        <f t="shared" si="1330"/>
        <v>1.1163072331269526E-3</v>
      </c>
      <c r="BN599">
        <f>INDEX($N$7:$N$30,MATCH(BP599,$H$7:$H$30,0))</f>
        <v>4.1000000000000002E-2</v>
      </c>
      <c r="BO599">
        <f>INDEX($M$7:$M$30,MATCH(BP599,$H$7:$H$30,0))</f>
        <v>0.56000000000000005</v>
      </c>
      <c r="BP599" t="str">
        <f t="shared" si="1326"/>
        <v>-LT-Total</v>
      </c>
    </row>
    <row r="600" spans="1:68" hidden="1" x14ac:dyDescent="0.25">
      <c r="A600" t="str">
        <f t="shared" si="1322"/>
        <v>freight-LT-PHEVG</v>
      </c>
      <c r="B600" s="1">
        <v>566</v>
      </c>
      <c r="C600" t="s">
        <v>24</v>
      </c>
      <c r="D600" t="s">
        <v>36</v>
      </c>
      <c r="E600" t="s">
        <v>33</v>
      </c>
      <c r="F600" t="s">
        <v>31</v>
      </c>
      <c r="G600">
        <v>1.0061428677405259E-6</v>
      </c>
      <c r="H600">
        <v>8.5113743904103341E-7</v>
      </c>
      <c r="I600">
        <v>6.9826832149334599E-7</v>
      </c>
      <c r="J600">
        <v>5.4749165285108944E-7</v>
      </c>
      <c r="K600">
        <v>5.2910571292395149E-7</v>
      </c>
      <c r="L600">
        <v>5.1072923503830601E-7</v>
      </c>
      <c r="M600">
        <f t="shared" si="1443"/>
        <v>5.2595078656830565E-7</v>
      </c>
      <c r="N600">
        <f t="shared" si="1443"/>
        <v>5.2438038493368199E-7</v>
      </c>
      <c r="O600">
        <f t="shared" si="1443"/>
        <v>5.2281467225733535E-7</v>
      </c>
      <c r="P600">
        <f t="shared" si="1443"/>
        <v>5.212536345388157E-7</v>
      </c>
      <c r="Q600">
        <f t="shared" si="1443"/>
        <v>5.1969725781947598E-7</v>
      </c>
      <c r="R600">
        <f t="shared" si="1443"/>
        <v>5.1814552818234729E-7</v>
      </c>
      <c r="S600">
        <f t="shared" si="1443"/>
        <v>5.1659843175201457E-7</v>
      </c>
      <c r="T600">
        <f t="shared" si="1443"/>
        <v>5.1505595469449231E-7</v>
      </c>
      <c r="U600">
        <f t="shared" si="1443"/>
        <v>5.1351808321710099E-7</v>
      </c>
      <c r="V600">
        <f t="shared" si="1443"/>
        <v>5.1198480356834382E-7</v>
      </c>
      <c r="W600">
        <f t="shared" si="1443"/>
        <v>5.1045610203778373E-7</v>
      </c>
      <c r="X600">
        <f t="shared" si="1443"/>
        <v>5.0893196495592075E-7</v>
      </c>
      <c r="Y600">
        <f t="shared" si="1443"/>
        <v>5.074123786940695E-7</v>
      </c>
      <c r="Z600">
        <f t="shared" si="1444"/>
        <v>4.8038698910891013E-7</v>
      </c>
      <c r="AA600">
        <f t="shared" si="1444"/>
        <v>4.5480100406510101E-7</v>
      </c>
      <c r="AB600">
        <f t="shared" si="1444"/>
        <v>4.3057775915685711E-7</v>
      </c>
      <c r="AC600">
        <f t="shared" si="1444"/>
        <v>4.0764467321624997E-7</v>
      </c>
      <c r="AD600">
        <f t="shared" si="1444"/>
        <v>3.8593303083508057E-7</v>
      </c>
      <c r="AE600">
        <f t="shared" si="1444"/>
        <v>3.6537777646989702E-7</v>
      </c>
      <c r="AF600">
        <f t="shared" si="1444"/>
        <v>3.459173195132255E-7</v>
      </c>
      <c r="AG600">
        <f t="shared" si="1444"/>
        <v>3.2749334974693917E-7</v>
      </c>
      <c r="AH600">
        <f t="shared" si="1444"/>
        <v>3.1005066262480228E-7</v>
      </c>
      <c r="AI600">
        <f t="shared" si="1444"/>
        <v>2.9353699386067427E-7</v>
      </c>
      <c r="AJ600">
        <f t="shared" si="1444"/>
        <v>2.7790286282674415E-7</v>
      </c>
      <c r="AK600">
        <f t="shared" si="1444"/>
        <v>2.6310142429256105E-7</v>
      </c>
      <c r="AL600">
        <f t="shared" si="1444"/>
        <v>2.4908832806062261E-7</v>
      </c>
      <c r="AM600">
        <f t="shared" si="1444"/>
        <v>2.3582158607793832E-7</v>
      </c>
      <c r="AN600">
        <f t="shared" si="1444"/>
        <v>2.2326144662539056E-7</v>
      </c>
      <c r="AO600">
        <f t="shared" ref="AO600:BH600" si="1448">AN600</f>
        <v>2.2326144662539056E-7</v>
      </c>
      <c r="AP600">
        <f t="shared" si="1448"/>
        <v>2.2326144662539056E-7</v>
      </c>
      <c r="AQ600">
        <f t="shared" si="1448"/>
        <v>2.2326144662539056E-7</v>
      </c>
      <c r="AR600">
        <f t="shared" si="1448"/>
        <v>2.2326144662539056E-7</v>
      </c>
      <c r="AS600">
        <f t="shared" si="1448"/>
        <v>2.2326144662539056E-7</v>
      </c>
      <c r="AT600">
        <f t="shared" si="1448"/>
        <v>2.2326144662539056E-7</v>
      </c>
      <c r="AU600">
        <f t="shared" si="1448"/>
        <v>2.2326144662539056E-7</v>
      </c>
      <c r="AV600">
        <f t="shared" si="1448"/>
        <v>2.2326144662539056E-7</v>
      </c>
      <c r="AW600">
        <f t="shared" si="1448"/>
        <v>2.2326144662539056E-7</v>
      </c>
      <c r="AX600">
        <f t="shared" si="1448"/>
        <v>2.2326144662539056E-7</v>
      </c>
      <c r="AY600">
        <f t="shared" si="1448"/>
        <v>2.2326144662539056E-7</v>
      </c>
      <c r="AZ600">
        <f t="shared" si="1448"/>
        <v>2.2326144662539056E-7</v>
      </c>
      <c r="BA600">
        <f t="shared" si="1448"/>
        <v>2.2326144662539056E-7</v>
      </c>
      <c r="BB600">
        <f t="shared" si="1448"/>
        <v>2.2326144662539056E-7</v>
      </c>
      <c r="BC600">
        <f t="shared" si="1448"/>
        <v>2.2326144662539056E-7</v>
      </c>
      <c r="BD600">
        <f t="shared" si="1448"/>
        <v>2.2326144662539056E-7</v>
      </c>
      <c r="BE600">
        <f t="shared" si="1448"/>
        <v>2.2326144662539056E-7</v>
      </c>
      <c r="BF600">
        <f t="shared" si="1448"/>
        <v>2.2326144662539056E-7</v>
      </c>
      <c r="BG600">
        <f t="shared" si="1448"/>
        <v>2.2326144662539056E-7</v>
      </c>
      <c r="BH600">
        <f t="shared" si="1448"/>
        <v>2.2326144662539056E-7</v>
      </c>
      <c r="BK600">
        <f t="shared" si="1446"/>
        <v>5.2910571292395149E-7</v>
      </c>
      <c r="BL600">
        <f t="shared" si="1329"/>
        <v>5.074123786940695E-7</v>
      </c>
      <c r="BM600">
        <f t="shared" si="1330"/>
        <v>2.2326144662539056E-7</v>
      </c>
      <c r="BN600">
        <f>INDEX($N$7:$N$30,MATCH(BP600,$H$7:$H$30,0))</f>
        <v>4.1000000000000002E-2</v>
      </c>
      <c r="BO600">
        <f>INDEX($M$7:$M$30,MATCH(BP600,$H$7:$H$30,0))</f>
        <v>0.56000000000000005</v>
      </c>
      <c r="BP600" t="str">
        <f t="shared" si="1326"/>
        <v>-LT-Total</v>
      </c>
    </row>
    <row r="601" spans="1:68" hidden="1" x14ac:dyDescent="0.25">
      <c r="A601" t="str">
        <f t="shared" si="1322"/>
        <v>passenger-2W-BEV</v>
      </c>
      <c r="B601" s="1">
        <v>567</v>
      </c>
      <c r="C601" t="s">
        <v>24</v>
      </c>
      <c r="D601" t="s">
        <v>27</v>
      </c>
      <c r="E601" t="s">
        <v>35</v>
      </c>
      <c r="F601" t="s">
        <v>29</v>
      </c>
      <c r="G601">
        <v>2.747332901040882E-3</v>
      </c>
      <c r="H601">
        <f t="shared" ref="H601:Y601" si="1449">IF(G601=0,0.0000001,$G601)*((INDEX($P$7:$P$29,MATCH($A601,$H$7:$H$29,0))/($G601+0.00001))^((H$33-$G$33)/($Y$33-$G$33)))</f>
        <v>3.5649834023732214E-3</v>
      </c>
      <c r="I601">
        <f t="shared" si="1449"/>
        <v>4.6259798564569484E-3</v>
      </c>
      <c r="J601">
        <f t="shared" si="1449"/>
        <v>6.0027459365167308E-3</v>
      </c>
      <c r="K601">
        <f t="shared" si="1449"/>
        <v>7.7892597668952858E-3</v>
      </c>
      <c r="L601">
        <f t="shared" si="1449"/>
        <v>1.0107468874716462E-2</v>
      </c>
      <c r="M601">
        <f t="shared" si="1449"/>
        <v>1.3115614334439167E-2</v>
      </c>
      <c r="N601">
        <f t="shared" si="1449"/>
        <v>1.7019032311842926E-2</v>
      </c>
      <c r="O601">
        <f t="shared" si="1449"/>
        <v>2.2084170321400289E-2</v>
      </c>
      <c r="P601">
        <f t="shared" si="1449"/>
        <v>2.865677494749435E-2</v>
      </c>
      <c r="Q601">
        <f t="shared" si="1449"/>
        <v>3.7185492524279225E-2</v>
      </c>
      <c r="R601">
        <f t="shared" si="1449"/>
        <v>4.825249375782012E-2</v>
      </c>
      <c r="S601">
        <f t="shared" si="1449"/>
        <v>6.2613212728815329E-2</v>
      </c>
      <c r="T601">
        <f t="shared" si="1449"/>
        <v>8.1247912862296726E-2</v>
      </c>
      <c r="U601">
        <f t="shared" si="1449"/>
        <v>0.10542859976008546</v>
      </c>
      <c r="V601">
        <f t="shared" si="1449"/>
        <v>0.13680584836943327</v>
      </c>
      <c r="W601">
        <f t="shared" si="1449"/>
        <v>0.17752147131490267</v>
      </c>
      <c r="X601">
        <f t="shared" si="1449"/>
        <v>0.2303547191396898</v>
      </c>
      <c r="Y601">
        <f t="shared" si="1449"/>
        <v>0.2989119920924791</v>
      </c>
      <c r="Z601">
        <f t="shared" ref="Z601:AN601" si="1450">IF(Y601=0,0.0000001,$Y601)*((INDEX($Q$7:$Q$29,MATCH($A601,$H$7:$H$28,0))/IF(Y601=0,0.0000001,$Y601))^((Z$33-$Y$33)/($AN$33-$Y$33)))</f>
        <v>0.32375473535812938</v>
      </c>
      <c r="AA601">
        <f t="shared" si="1450"/>
        <v>0.3506621729461542</v>
      </c>
      <c r="AB601">
        <f t="shared" si="1450"/>
        <v>0.3798059027593802</v>
      </c>
      <c r="AC601">
        <f t="shared" si="1450"/>
        <v>0.41137178429855448</v>
      </c>
      <c r="AD601">
        <f t="shared" si="1450"/>
        <v>0.44556112395174463</v>
      </c>
      <c r="AE601">
        <f t="shared" si="1450"/>
        <v>0.48259195879380473</v>
      </c>
      <c r="AF601">
        <f t="shared" si="1450"/>
        <v>0.52270044708313557</v>
      </c>
      <c r="AG601">
        <f t="shared" si="1450"/>
        <v>0.56614237432340997</v>
      </c>
      <c r="AH601">
        <f t="shared" si="1450"/>
        <v>0.61319478449493225</v>
      </c>
      <c r="AI601">
        <f t="shared" si="1450"/>
        <v>0.66415774685855111</v>
      </c>
      <c r="AJ601">
        <f t="shared" si="1450"/>
        <v>0.71935626959963594</v>
      </c>
      <c r="AK601">
        <f t="shared" si="1450"/>
        <v>0.77914237251607799</v>
      </c>
      <c r="AL601">
        <f t="shared" si="1450"/>
        <v>0.84389733196855143</v>
      </c>
      <c r="AM601">
        <f t="shared" si="1450"/>
        <v>0.91403411240985211</v>
      </c>
      <c r="AN601">
        <f t="shared" si="1450"/>
        <v>0.99</v>
      </c>
      <c r="AO601">
        <f t="shared" ref="AO601:BH601" si="1451">AN601</f>
        <v>0.99</v>
      </c>
      <c r="AP601">
        <f t="shared" si="1451"/>
        <v>0.99</v>
      </c>
      <c r="AQ601">
        <f t="shared" si="1451"/>
        <v>0.99</v>
      </c>
      <c r="AR601">
        <f t="shared" si="1451"/>
        <v>0.99</v>
      </c>
      <c r="AS601">
        <f t="shared" si="1451"/>
        <v>0.99</v>
      </c>
      <c r="AT601">
        <f t="shared" si="1451"/>
        <v>0.99</v>
      </c>
      <c r="AU601">
        <f t="shared" si="1451"/>
        <v>0.99</v>
      </c>
      <c r="AV601">
        <f t="shared" si="1451"/>
        <v>0.99</v>
      </c>
      <c r="AW601">
        <f t="shared" si="1451"/>
        <v>0.99</v>
      </c>
      <c r="AX601">
        <f t="shared" si="1451"/>
        <v>0.99</v>
      </c>
      <c r="AY601">
        <f t="shared" si="1451"/>
        <v>0.99</v>
      </c>
      <c r="AZ601">
        <f t="shared" si="1451"/>
        <v>0.99</v>
      </c>
      <c r="BA601">
        <f t="shared" si="1451"/>
        <v>0.99</v>
      </c>
      <c r="BB601">
        <f t="shared" si="1451"/>
        <v>0.99</v>
      </c>
      <c r="BC601">
        <f t="shared" si="1451"/>
        <v>0.99</v>
      </c>
      <c r="BD601">
        <f t="shared" si="1451"/>
        <v>0.99</v>
      </c>
      <c r="BE601">
        <f t="shared" si="1451"/>
        <v>0.99</v>
      </c>
      <c r="BF601">
        <f t="shared" si="1451"/>
        <v>0.99</v>
      </c>
      <c r="BG601">
        <f t="shared" si="1451"/>
        <v>0.99</v>
      </c>
      <c r="BH601">
        <f t="shared" si="1451"/>
        <v>0.99</v>
      </c>
      <c r="BK601">
        <f t="shared" si="1446"/>
        <v>7.7892597668952858E-3</v>
      </c>
      <c r="BL601">
        <f t="shared" si="1329"/>
        <v>5.4524818368266994E-3</v>
      </c>
      <c r="BM601">
        <f t="shared" si="1330"/>
        <v>5.4524818368267041E-5</v>
      </c>
      <c r="BN601">
        <f>INDEX($P$7:$P$30,MATCH(BP601,$H$7:$H$30,0))</f>
        <v>0.3</v>
      </c>
      <c r="BO601">
        <f>INDEX($Q$7:$Q$30,MATCH(BP601,$H$7:$H$30,0))</f>
        <v>0.99</v>
      </c>
      <c r="BP601" t="str">
        <f t="shared" si="1326"/>
        <v>-2W-Total</v>
      </c>
    </row>
    <row r="602" spans="1:68" hidden="1" x14ac:dyDescent="0.25">
      <c r="A602" t="str">
        <f t="shared" si="1322"/>
        <v>passenger-2W-G</v>
      </c>
      <c r="B602" s="1">
        <v>568</v>
      </c>
      <c r="C602" t="s">
        <v>24</v>
      </c>
      <c r="D602" t="s">
        <v>27</v>
      </c>
      <c r="E602" t="s">
        <v>35</v>
      </c>
      <c r="F602" t="s">
        <v>47</v>
      </c>
      <c r="G602">
        <v>0.9972526670989591</v>
      </c>
      <c r="H602">
        <v>0.99587894053046666</v>
      </c>
      <c r="I602">
        <v>0.99450517388098747</v>
      </c>
      <c r="J602">
        <v>0.99313136714876726</v>
      </c>
      <c r="K602">
        <v>0.99175758101963496</v>
      </c>
      <c r="L602">
        <v>0.99038377503653663</v>
      </c>
      <c r="M602">
        <f t="shared" ref="M602:Y602" si="1452">($K602*(($BL602/($K602))^((M$33-$K$33)/($BL$33-$K$33))))</f>
        <v>0.97678677422505178</v>
      </c>
      <c r="N602">
        <f t="shared" si="1452"/>
        <v>0.96938633065554225</v>
      </c>
      <c r="O602">
        <f t="shared" si="1452"/>
        <v>0.96204195517220115</v>
      </c>
      <c r="P602">
        <f t="shared" si="1452"/>
        <v>0.95475322298558762</v>
      </c>
      <c r="Q602">
        <f t="shared" si="1452"/>
        <v>0.94751971252459888</v>
      </c>
      <c r="R602">
        <f t="shared" si="1452"/>
        <v>0.94034100541208776</v>
      </c>
      <c r="S602">
        <f t="shared" si="1452"/>
        <v>0.93321668644066336</v>
      </c>
      <c r="T602">
        <f t="shared" si="1452"/>
        <v>0.92614634354867653</v>
      </c>
      <c r="U602">
        <f t="shared" si="1452"/>
        <v>0.91912956779638677</v>
      </c>
      <c r="V602">
        <f t="shared" si="1452"/>
        <v>0.91216595334230977</v>
      </c>
      <c r="W602">
        <f t="shared" si="1452"/>
        <v>0.9052550974197433</v>
      </c>
      <c r="X602">
        <f t="shared" si="1452"/>
        <v>0.89839660031347301</v>
      </c>
      <c r="Y602">
        <f t="shared" si="1452"/>
        <v>0.89159006533665186</v>
      </c>
      <c r="Z602">
        <f t="shared" ref="Z602:AN602" si="1453">($Y602*(($BM602/($Y602))^((Z$33-$Y$33)/($BM$33-$Y$33))))</f>
        <v>0.81288271314251537</v>
      </c>
      <c r="AA602">
        <f t="shared" si="1453"/>
        <v>0.74112345013224912</v>
      </c>
      <c r="AB602">
        <f t="shared" si="1453"/>
        <v>0.67569891628342582</v>
      </c>
      <c r="AC602">
        <f t="shared" si="1453"/>
        <v>0.61604989747001504</v>
      </c>
      <c r="AD602">
        <f t="shared" si="1453"/>
        <v>0.56166654559739648</v>
      </c>
      <c r="AE602">
        <f t="shared" si="1453"/>
        <v>0.51208402069195547</v>
      </c>
      <c r="AF602">
        <f t="shared" si="1453"/>
        <v>0.46687851769616706</v>
      </c>
      <c r="AG602">
        <f t="shared" si="1453"/>
        <v>0.42566364400832091</v>
      </c>
      <c r="AH602">
        <f t="shared" si="1453"/>
        <v>0.38808711680402519</v>
      </c>
      <c r="AI602">
        <f t="shared" si="1453"/>
        <v>0.35382775190994925</v>
      </c>
      <c r="AJ602">
        <f t="shared" si="1453"/>
        <v>0.32259271849229826</v>
      </c>
      <c r="AK602">
        <f t="shared" si="1453"/>
        <v>0.29411503609455847</v>
      </c>
      <c r="AL602">
        <f t="shared" si="1453"/>
        <v>0.26815129263052057</v>
      </c>
      <c r="AM602">
        <f t="shared" si="1453"/>
        <v>0.24447956382720085</v>
      </c>
      <c r="AN602">
        <f t="shared" si="1453"/>
        <v>0.22289751633416297</v>
      </c>
      <c r="AO602">
        <f t="shared" ref="AO602:BH602" si="1454">AN602</f>
        <v>0.22289751633416297</v>
      </c>
      <c r="AP602">
        <f t="shared" si="1454"/>
        <v>0.22289751633416297</v>
      </c>
      <c r="AQ602">
        <f t="shared" si="1454"/>
        <v>0.22289751633416297</v>
      </c>
      <c r="AR602">
        <f t="shared" si="1454"/>
        <v>0.22289751633416297</v>
      </c>
      <c r="AS602">
        <f t="shared" si="1454"/>
        <v>0.22289751633416297</v>
      </c>
      <c r="AT602">
        <f t="shared" si="1454"/>
        <v>0.22289751633416297</v>
      </c>
      <c r="AU602">
        <f t="shared" si="1454"/>
        <v>0.22289751633416297</v>
      </c>
      <c r="AV602">
        <f t="shared" si="1454"/>
        <v>0.22289751633416297</v>
      </c>
      <c r="AW602">
        <f t="shared" si="1454"/>
        <v>0.22289751633416297</v>
      </c>
      <c r="AX602">
        <f t="shared" si="1454"/>
        <v>0.22289751633416297</v>
      </c>
      <c r="AY602">
        <f t="shared" si="1454"/>
        <v>0.22289751633416297</v>
      </c>
      <c r="AZ602">
        <f t="shared" si="1454"/>
        <v>0.22289751633416297</v>
      </c>
      <c r="BA602">
        <f t="shared" si="1454"/>
        <v>0.22289751633416297</v>
      </c>
      <c r="BB602">
        <f t="shared" si="1454"/>
        <v>0.22289751633416297</v>
      </c>
      <c r="BC602">
        <f t="shared" si="1454"/>
        <v>0.22289751633416297</v>
      </c>
      <c r="BD602">
        <f t="shared" si="1454"/>
        <v>0.22289751633416297</v>
      </c>
      <c r="BE602">
        <f t="shared" si="1454"/>
        <v>0.22289751633416297</v>
      </c>
      <c r="BF602">
        <f t="shared" si="1454"/>
        <v>0.22289751633416297</v>
      </c>
      <c r="BG602">
        <f t="shared" si="1454"/>
        <v>0.22289751633416297</v>
      </c>
      <c r="BH602">
        <f t="shared" si="1454"/>
        <v>0.22289751633416297</v>
      </c>
      <c r="BK602">
        <f t="shared" si="1446"/>
        <v>0.99175758101963496</v>
      </c>
      <c r="BL602">
        <f t="shared" si="1329"/>
        <v>0.89159006533665186</v>
      </c>
      <c r="BM602">
        <f t="shared" si="1330"/>
        <v>0.22289751633416297</v>
      </c>
      <c r="BN602">
        <f>INDEX($N$7:$N$30,MATCH(BP602,$H$7:$H$30,0))</f>
        <v>0.10100000000000001</v>
      </c>
      <c r="BO602">
        <f>INDEX($M$7:$M$30,MATCH(BP602,$H$7:$H$30,0))</f>
        <v>0.75</v>
      </c>
      <c r="BP602" t="str">
        <f t="shared" si="1326"/>
        <v>-2W-Total</v>
      </c>
    </row>
    <row r="603" spans="1:68" hidden="1" x14ac:dyDescent="0.25">
      <c r="A603" t="str">
        <f t="shared" si="1322"/>
        <v>passenger-BUS-BEV</v>
      </c>
      <c r="B603" s="1">
        <v>569</v>
      </c>
      <c r="C603" t="s">
        <v>24</v>
      </c>
      <c r="D603" t="s">
        <v>27</v>
      </c>
      <c r="E603" t="s">
        <v>34</v>
      </c>
      <c r="F603" t="s">
        <v>29</v>
      </c>
      <c r="G603">
        <v>0.18255824467619369</v>
      </c>
      <c r="H603">
        <f t="shared" ref="H603:Y603" si="1455">IF(G603=0,0.0000001,$G603)*((INDEX($P$7:$P$29,MATCH($A603,$H$7:$H$29,0))/($G603+0.00001))^((H$33-$G$33)/($Y$33-$G$33)))</f>
        <v>0.16988457114677405</v>
      </c>
      <c r="I603">
        <f t="shared" si="1455"/>
        <v>0.15809073736940293</v>
      </c>
      <c r="J603">
        <f t="shared" si="1455"/>
        <v>0.14711566255424557</v>
      </c>
      <c r="K603">
        <f t="shared" si="1455"/>
        <v>0.13690250630055864</v>
      </c>
      <c r="L603">
        <f t="shared" si="1455"/>
        <v>0.12739837421772615</v>
      </c>
      <c r="M603">
        <f t="shared" si="1455"/>
        <v>0.11855404398285704</v>
      </c>
      <c r="N603">
        <f t="shared" si="1455"/>
        <v>0.11032371041618511</v>
      </c>
      <c r="O603">
        <f t="shared" si="1455"/>
        <v>0.10266474825400515</v>
      </c>
      <c r="P603">
        <f t="shared" si="1455"/>
        <v>9.55374913905358E-2</v>
      </c>
      <c r="Q603">
        <f t="shared" si="1455"/>
        <v>8.8905027445393137E-2</v>
      </c>
      <c r="R603">
        <f t="shared" si="1455"/>
        <v>8.273300659273021E-2</v>
      </c>
      <c r="S603">
        <f t="shared" si="1455"/>
        <v>7.6989463661961022E-2</v>
      </c>
      <c r="T603">
        <f t="shared" si="1455"/>
        <v>7.1644652588719757E-2</v>
      </c>
      <c r="U603">
        <f t="shared" si="1455"/>
        <v>6.6670892358670117E-2</v>
      </c>
      <c r="V603">
        <f t="shared" si="1455"/>
        <v>6.2042423646300589E-2</v>
      </c>
      <c r="W603">
        <f t="shared" si="1455"/>
        <v>5.7735275406231572E-2</v>
      </c>
      <c r="X603">
        <f t="shared" si="1455"/>
        <v>5.3727140726104863E-2</v>
      </c>
      <c r="Y603">
        <f t="shared" si="1455"/>
        <v>4.9997261298092191E-2</v>
      </c>
      <c r="Z603">
        <f t="shared" ref="Z603:AN603" si="1456">IF(Y603=0,0.0000001,$Y603)*((INDEX($Q$7:$Q$29,MATCH($A603,$H$7:$H$28,0))/IF(Y603=0,0.0000001,$Y603))^((Z$33-$Y$33)/($AN$33-$Y$33)))</f>
        <v>5.8292739834354998E-2</v>
      </c>
      <c r="AA603">
        <f t="shared" si="1456"/>
        <v>6.7964593043128574E-2</v>
      </c>
      <c r="AB603">
        <f t="shared" si="1456"/>
        <v>7.9241187164027407E-2</v>
      </c>
      <c r="AC603">
        <f t="shared" si="1456"/>
        <v>9.2388778656848955E-2</v>
      </c>
      <c r="AD603">
        <f t="shared" si="1456"/>
        <v>0.10771780089608649</v>
      </c>
      <c r="AE603">
        <f t="shared" si="1456"/>
        <v>0.12559019394536364</v>
      </c>
      <c r="AF603">
        <f t="shared" si="1456"/>
        <v>0.146427950478212</v>
      </c>
      <c r="AG603">
        <f t="shared" si="1456"/>
        <v>0.17072307962656216</v>
      </c>
      <c r="AH603">
        <f t="shared" si="1456"/>
        <v>0.19904922401761255</v>
      </c>
      <c r="AI603">
        <f t="shared" si="1456"/>
        <v>0.23207520429387371</v>
      </c>
      <c r="AJ603">
        <f t="shared" si="1456"/>
        <v>0.27058081092181308</v>
      </c>
      <c r="AK603">
        <f t="shared" si="1456"/>
        <v>0.31547521615620822</v>
      </c>
      <c r="AL603">
        <f t="shared" si="1456"/>
        <v>0.36781844089293098</v>
      </c>
      <c r="AM603">
        <f t="shared" si="1456"/>
        <v>0.42884638327315472</v>
      </c>
      <c r="AN603">
        <f t="shared" si="1456"/>
        <v>0.5</v>
      </c>
      <c r="AO603">
        <f t="shared" ref="AO603:BH603" si="1457">AN603</f>
        <v>0.5</v>
      </c>
      <c r="AP603">
        <f t="shared" si="1457"/>
        <v>0.5</v>
      </c>
      <c r="AQ603">
        <f t="shared" si="1457"/>
        <v>0.5</v>
      </c>
      <c r="AR603">
        <f t="shared" si="1457"/>
        <v>0.5</v>
      </c>
      <c r="AS603">
        <f t="shared" si="1457"/>
        <v>0.5</v>
      </c>
      <c r="AT603">
        <f t="shared" si="1457"/>
        <v>0.5</v>
      </c>
      <c r="AU603">
        <f t="shared" si="1457"/>
        <v>0.5</v>
      </c>
      <c r="AV603">
        <f t="shared" si="1457"/>
        <v>0.5</v>
      </c>
      <c r="AW603">
        <f t="shared" si="1457"/>
        <v>0.5</v>
      </c>
      <c r="AX603">
        <f t="shared" si="1457"/>
        <v>0.5</v>
      </c>
      <c r="AY603">
        <f t="shared" si="1457"/>
        <v>0.5</v>
      </c>
      <c r="AZ603">
        <f t="shared" si="1457"/>
        <v>0.5</v>
      </c>
      <c r="BA603">
        <f t="shared" si="1457"/>
        <v>0.5</v>
      </c>
      <c r="BB603">
        <f t="shared" si="1457"/>
        <v>0.5</v>
      </c>
      <c r="BC603">
        <f t="shared" si="1457"/>
        <v>0.5</v>
      </c>
      <c r="BD603">
        <f t="shared" si="1457"/>
        <v>0.5</v>
      </c>
      <c r="BE603">
        <f t="shared" si="1457"/>
        <v>0.5</v>
      </c>
      <c r="BF603">
        <f t="shared" si="1457"/>
        <v>0.5</v>
      </c>
      <c r="BG603">
        <f t="shared" si="1457"/>
        <v>0.5</v>
      </c>
      <c r="BH603">
        <f t="shared" si="1457"/>
        <v>0.5</v>
      </c>
      <c r="BK603">
        <f t="shared" si="1446"/>
        <v>0.13690250630055864</v>
      </c>
      <c r="BL603">
        <f t="shared" si="1329"/>
        <v>0.13005738098553071</v>
      </c>
      <c r="BM603">
        <f t="shared" si="1330"/>
        <v>6.5028690492765356E-2</v>
      </c>
      <c r="BN603">
        <f>INDEX($P$7:$P$30,MATCH(BP603,$H$7:$H$30,0))</f>
        <v>0.05</v>
      </c>
      <c r="BO603">
        <f>INDEX($Q$7:$Q$30,MATCH(BP603,$H$7:$H$30,0))</f>
        <v>0.5</v>
      </c>
      <c r="BP603" t="str">
        <f t="shared" si="1326"/>
        <v>-BUS-Total</v>
      </c>
    </row>
    <row r="604" spans="1:68" hidden="1" x14ac:dyDescent="0.25">
      <c r="A604" t="str">
        <f t="shared" si="1322"/>
        <v>passenger-BUS-CNG</v>
      </c>
      <c r="B604" s="1">
        <v>570</v>
      </c>
      <c r="C604" t="s">
        <v>24</v>
      </c>
      <c r="D604" t="s">
        <v>27</v>
      </c>
      <c r="E604" t="s">
        <v>34</v>
      </c>
      <c r="F604" t="s">
        <v>45</v>
      </c>
      <c r="G604">
        <v>7.8632544416512684E-2</v>
      </c>
      <c r="H604">
        <v>9.4895341198929659E-2</v>
      </c>
      <c r="I604">
        <v>0.11132378825157591</v>
      </c>
      <c r="J604">
        <v>0.1279204294613589</v>
      </c>
      <c r="K604">
        <v>0.1395893296203011</v>
      </c>
      <c r="L604">
        <v>0.1511861692350826</v>
      </c>
      <c r="M604">
        <f t="shared" ref="M604:Y605" si="1458">($K604*(($BL604/($K604))^((M$33-$K$33)/($BL$33-$K$33))))</f>
        <v>0.13748219686495336</v>
      </c>
      <c r="N604">
        <f t="shared" si="1458"/>
        <v>0.13644058853593141</v>
      </c>
      <c r="O604">
        <f t="shared" si="1458"/>
        <v>0.13540687175894914</v>
      </c>
      <c r="P604">
        <f t="shared" si="1458"/>
        <v>0.13438098674512824</v>
      </c>
      <c r="Q604">
        <f t="shared" si="1458"/>
        <v>0.13336287415856982</v>
      </c>
      <c r="R604">
        <f t="shared" si="1458"/>
        <v>0.13235247511292231</v>
      </c>
      <c r="S604">
        <f t="shared" si="1458"/>
        <v>0.13134973116797569</v>
      </c>
      <c r="T604">
        <f t="shared" si="1458"/>
        <v>0.13035458432628136</v>
      </c>
      <c r="U604">
        <f t="shared" si="1458"/>
        <v>0.12936697702979758</v>
      </c>
      <c r="V604">
        <f t="shared" si="1458"/>
        <v>0.12838685215656043</v>
      </c>
      <c r="W604">
        <f t="shared" si="1458"/>
        <v>0.12741415301737993</v>
      </c>
      <c r="X604">
        <f t="shared" si="1458"/>
        <v>0.12644882335256127</v>
      </c>
      <c r="Y604">
        <f t="shared" si="1458"/>
        <v>0.1254908073286507</v>
      </c>
      <c r="Z604">
        <f t="shared" ref="Z604:AN605" si="1459">($Y604*(($BM604/($Y604))^((Z$33-$Y$33)/($BM$33-$Y$33))))</f>
        <v>0.11805450902812854</v>
      </c>
      <c r="AA604">
        <f t="shared" si="1459"/>
        <v>0.11105886876138192</v>
      </c>
      <c r="AB604">
        <f t="shared" si="1459"/>
        <v>0.10447777414091862</v>
      </c>
      <c r="AC604">
        <f t="shared" si="1459"/>
        <v>9.8286660139621798E-2</v>
      </c>
      <c r="AD604">
        <f t="shared" si="1459"/>
        <v>9.2462417397712215E-2</v>
      </c>
      <c r="AE604">
        <f t="shared" si="1459"/>
        <v>8.6983305963230284E-2</v>
      </c>
      <c r="AF604">
        <f t="shared" si="1459"/>
        <v>8.1828874144059968E-2</v>
      </c>
      <c r="AG604">
        <f t="shared" si="1459"/>
        <v>7.6979882168596053E-2</v>
      </c>
      <c r="AH604">
        <f t="shared" si="1459"/>
        <v>7.2418230370105863E-2</v>
      </c>
      <c r="AI604">
        <f t="shared" si="1459"/>
        <v>6.8126891626721336E-2</v>
      </c>
      <c r="AJ604">
        <f t="shared" si="1459"/>
        <v>6.4089847804882902E-2</v>
      </c>
      <c r="AK604">
        <f t="shared" si="1459"/>
        <v>6.0292029968999371E-2</v>
      </c>
      <c r="AL604">
        <f t="shared" si="1459"/>
        <v>5.6719262134146665E-2</v>
      </c>
      <c r="AM604">
        <f t="shared" si="1459"/>
        <v>5.3358208351853169E-2</v>
      </c>
      <c r="AN604">
        <f t="shared" si="1459"/>
        <v>5.0196322931460285E-2</v>
      </c>
      <c r="AO604">
        <f t="shared" ref="AO604:BH604" si="1460">AN604</f>
        <v>5.0196322931460285E-2</v>
      </c>
      <c r="AP604">
        <f t="shared" si="1460"/>
        <v>5.0196322931460285E-2</v>
      </c>
      <c r="AQ604">
        <f t="shared" si="1460"/>
        <v>5.0196322931460285E-2</v>
      </c>
      <c r="AR604">
        <f t="shared" si="1460"/>
        <v>5.0196322931460285E-2</v>
      </c>
      <c r="AS604">
        <f t="shared" si="1460"/>
        <v>5.0196322931460285E-2</v>
      </c>
      <c r="AT604">
        <f t="shared" si="1460"/>
        <v>5.0196322931460285E-2</v>
      </c>
      <c r="AU604">
        <f t="shared" si="1460"/>
        <v>5.0196322931460285E-2</v>
      </c>
      <c r="AV604">
        <f t="shared" si="1460"/>
        <v>5.0196322931460285E-2</v>
      </c>
      <c r="AW604">
        <f t="shared" si="1460"/>
        <v>5.0196322931460285E-2</v>
      </c>
      <c r="AX604">
        <f t="shared" si="1460"/>
        <v>5.0196322931460285E-2</v>
      </c>
      <c r="AY604">
        <f t="shared" si="1460"/>
        <v>5.0196322931460285E-2</v>
      </c>
      <c r="AZ604">
        <f t="shared" si="1460"/>
        <v>5.0196322931460285E-2</v>
      </c>
      <c r="BA604">
        <f t="shared" si="1460"/>
        <v>5.0196322931460285E-2</v>
      </c>
      <c r="BB604">
        <f t="shared" si="1460"/>
        <v>5.0196322931460285E-2</v>
      </c>
      <c r="BC604">
        <f t="shared" si="1460"/>
        <v>5.0196322931460285E-2</v>
      </c>
      <c r="BD604">
        <f t="shared" si="1460"/>
        <v>5.0196322931460285E-2</v>
      </c>
      <c r="BE604">
        <f t="shared" si="1460"/>
        <v>5.0196322931460285E-2</v>
      </c>
      <c r="BF604">
        <f t="shared" si="1460"/>
        <v>5.0196322931460285E-2</v>
      </c>
      <c r="BG604">
        <f t="shared" si="1460"/>
        <v>5.0196322931460285E-2</v>
      </c>
      <c r="BH604">
        <f t="shared" si="1460"/>
        <v>5.0196322931460285E-2</v>
      </c>
      <c r="BK604">
        <f t="shared" si="1446"/>
        <v>0.1395893296203011</v>
      </c>
      <c r="BL604">
        <f t="shared" si="1329"/>
        <v>0.1254908073286507</v>
      </c>
      <c r="BM604">
        <f t="shared" si="1330"/>
        <v>5.0196322931460285E-2</v>
      </c>
      <c r="BN604">
        <f>INDEX($N$7:$N$30,MATCH(BP604,$H$7:$H$30,0))</f>
        <v>0.10100000000000001</v>
      </c>
      <c r="BO604">
        <f>INDEX($M$7:$M$30,MATCH(BP604,$H$7:$H$30,0))</f>
        <v>0.6</v>
      </c>
      <c r="BP604" t="str">
        <f t="shared" si="1326"/>
        <v>-BUS-Total</v>
      </c>
    </row>
    <row r="605" spans="1:68" hidden="1" x14ac:dyDescent="0.25">
      <c r="A605" t="str">
        <f t="shared" si="1322"/>
        <v>passenger-BUS-D</v>
      </c>
      <c r="B605" s="1">
        <v>571</v>
      </c>
      <c r="C605" t="s">
        <v>24</v>
      </c>
      <c r="D605" t="s">
        <v>27</v>
      </c>
      <c r="E605" t="s">
        <v>34</v>
      </c>
      <c r="F605" t="s">
        <v>46</v>
      </c>
      <c r="G605">
        <v>0.55496881237146123</v>
      </c>
      <c r="H605">
        <v>0.55281042513941892</v>
      </c>
      <c r="I605">
        <v>0.55063005291715439</v>
      </c>
      <c r="J605">
        <v>0.54842735808174259</v>
      </c>
      <c r="K605">
        <v>0.54191668082342292</v>
      </c>
      <c r="L605">
        <v>0.53544620983473423</v>
      </c>
      <c r="M605">
        <f t="shared" si="1458"/>
        <v>0.53373632497574863</v>
      </c>
      <c r="N605">
        <f t="shared" si="1458"/>
        <v>0.52969257084413268</v>
      </c>
      <c r="O605">
        <f t="shared" si="1458"/>
        <v>0.52567945346462019</v>
      </c>
      <c r="P605">
        <f t="shared" si="1458"/>
        <v>0.52169674072354932</v>
      </c>
      <c r="Q605">
        <f t="shared" si="1458"/>
        <v>0.51774420226582429</v>
      </c>
      <c r="R605">
        <f t="shared" si="1458"/>
        <v>0.51382160948159172</v>
      </c>
      <c r="S605">
        <f t="shared" si="1458"/>
        <v>0.50992873549301854</v>
      </c>
      <c r="T605">
        <f t="shared" si="1458"/>
        <v>0.50606535514116913</v>
      </c>
      <c r="U605">
        <f t="shared" si="1458"/>
        <v>0.50223124497298288</v>
      </c>
      <c r="V605">
        <f t="shared" si="1458"/>
        <v>0.49842618322835003</v>
      </c>
      <c r="W605">
        <f t="shared" si="1458"/>
        <v>0.49464994982728472</v>
      </c>
      <c r="X605">
        <f t="shared" si="1458"/>
        <v>0.49090232635719655</v>
      </c>
      <c r="Y605">
        <f t="shared" si="1458"/>
        <v>0.48718309606025723</v>
      </c>
      <c r="Z605">
        <f t="shared" si="1459"/>
        <v>0.45831373975921696</v>
      </c>
      <c r="AA605">
        <f t="shared" si="1459"/>
        <v>0.43115511550117291</v>
      </c>
      <c r="AB605">
        <f t="shared" si="1459"/>
        <v>0.40560584921694198</v>
      </c>
      <c r="AC605">
        <f t="shared" si="1459"/>
        <v>0.38157057403288347</v>
      </c>
      <c r="AD605">
        <f t="shared" si="1459"/>
        <v>0.35895957429822656</v>
      </c>
      <c r="AE605">
        <f t="shared" si="1459"/>
        <v>0.33768845070652559</v>
      </c>
      <c r="AF605">
        <f t="shared" si="1459"/>
        <v>0.317677805261251</v>
      </c>
      <c r="AG605">
        <f t="shared" si="1459"/>
        <v>0.29885294490959952</v>
      </c>
      <c r="AH605">
        <f t="shared" si="1459"/>
        <v>0.28114360273828726</v>
      </c>
      <c r="AI605">
        <f t="shared" si="1459"/>
        <v>0.26448367569064218</v>
      </c>
      <c r="AJ605">
        <f t="shared" si="1459"/>
        <v>0.24881097782598238</v>
      </c>
      <c r="AK605">
        <f t="shared" si="1459"/>
        <v>0.23406700820027909</v>
      </c>
      <c r="AL605">
        <f t="shared" si="1459"/>
        <v>0.22019673250168098</v>
      </c>
      <c r="AM605">
        <f t="shared" si="1459"/>
        <v>0.20714837762581798</v>
      </c>
      <c r="AN605">
        <f t="shared" si="1459"/>
        <v>0.1948732384241029</v>
      </c>
      <c r="AO605">
        <f t="shared" ref="AO605:BH605" si="1461">AN605</f>
        <v>0.1948732384241029</v>
      </c>
      <c r="AP605">
        <f t="shared" si="1461"/>
        <v>0.1948732384241029</v>
      </c>
      <c r="AQ605">
        <f t="shared" si="1461"/>
        <v>0.1948732384241029</v>
      </c>
      <c r="AR605">
        <f t="shared" si="1461"/>
        <v>0.1948732384241029</v>
      </c>
      <c r="AS605">
        <f t="shared" si="1461"/>
        <v>0.1948732384241029</v>
      </c>
      <c r="AT605">
        <f t="shared" si="1461"/>
        <v>0.1948732384241029</v>
      </c>
      <c r="AU605">
        <f t="shared" si="1461"/>
        <v>0.1948732384241029</v>
      </c>
      <c r="AV605">
        <f t="shared" si="1461"/>
        <v>0.1948732384241029</v>
      </c>
      <c r="AW605">
        <f t="shared" si="1461"/>
        <v>0.1948732384241029</v>
      </c>
      <c r="AX605">
        <f t="shared" si="1461"/>
        <v>0.1948732384241029</v>
      </c>
      <c r="AY605">
        <f t="shared" si="1461"/>
        <v>0.1948732384241029</v>
      </c>
      <c r="AZ605">
        <f t="shared" si="1461"/>
        <v>0.1948732384241029</v>
      </c>
      <c r="BA605">
        <f t="shared" si="1461"/>
        <v>0.1948732384241029</v>
      </c>
      <c r="BB605">
        <f t="shared" si="1461"/>
        <v>0.1948732384241029</v>
      </c>
      <c r="BC605">
        <f t="shared" si="1461"/>
        <v>0.1948732384241029</v>
      </c>
      <c r="BD605">
        <f t="shared" si="1461"/>
        <v>0.1948732384241029</v>
      </c>
      <c r="BE605">
        <f t="shared" si="1461"/>
        <v>0.1948732384241029</v>
      </c>
      <c r="BF605">
        <f t="shared" si="1461"/>
        <v>0.1948732384241029</v>
      </c>
      <c r="BG605">
        <f t="shared" si="1461"/>
        <v>0.1948732384241029</v>
      </c>
      <c r="BH605">
        <f t="shared" si="1461"/>
        <v>0.1948732384241029</v>
      </c>
      <c r="BK605">
        <f t="shared" si="1446"/>
        <v>0.54191668082342292</v>
      </c>
      <c r="BL605">
        <f t="shared" si="1329"/>
        <v>0.48718309606025723</v>
      </c>
      <c r="BM605">
        <f t="shared" si="1330"/>
        <v>0.1948732384241029</v>
      </c>
      <c r="BN605">
        <f>INDEX($N$7:$N$30,MATCH(BP605,$H$7:$H$30,0))</f>
        <v>0.10100000000000001</v>
      </c>
      <c r="BO605">
        <f>INDEX($M$7:$M$30,MATCH(BP605,$H$7:$H$30,0))</f>
        <v>0.6</v>
      </c>
      <c r="BP605" t="str">
        <f t="shared" si="1326"/>
        <v>-BUS-Total</v>
      </c>
    </row>
    <row r="606" spans="1:68" hidden="1" x14ac:dyDescent="0.25">
      <c r="A606" t="str">
        <f t="shared" si="1322"/>
        <v>passenger-BUS-FCEV</v>
      </c>
      <c r="B606" s="1">
        <v>572</v>
      </c>
      <c r="C606" t="s">
        <v>24</v>
      </c>
      <c r="D606" t="s">
        <v>27</v>
      </c>
      <c r="E606" t="s">
        <v>34</v>
      </c>
      <c r="F606" t="s">
        <v>30</v>
      </c>
      <c r="G606">
        <v>0</v>
      </c>
      <c r="H606">
        <f t="shared" ref="H606:Y606" si="1462">IF(G606=0,0.0000001,$G606)*((INDEX($P$7:$P$29,MATCH($A606,$H$7:$H$29,0))/($G606+0.00001))^((H$33-$G$33)/($Y$33-$G$33)))</f>
        <v>0</v>
      </c>
      <c r="I606">
        <f t="shared" si="1462"/>
        <v>0</v>
      </c>
      <c r="J606">
        <f t="shared" si="1462"/>
        <v>0</v>
      </c>
      <c r="K606">
        <f t="shared" si="1462"/>
        <v>0</v>
      </c>
      <c r="L606">
        <f t="shared" si="1462"/>
        <v>0</v>
      </c>
      <c r="M606">
        <f t="shared" si="1462"/>
        <v>0</v>
      </c>
      <c r="N606">
        <f t="shared" si="1462"/>
        <v>0</v>
      </c>
      <c r="O606">
        <f t="shared" si="1462"/>
        <v>0</v>
      </c>
      <c r="P606">
        <f t="shared" si="1462"/>
        <v>0</v>
      </c>
      <c r="Q606">
        <f t="shared" si="1462"/>
        <v>0</v>
      </c>
      <c r="R606">
        <f t="shared" si="1462"/>
        <v>0</v>
      </c>
      <c r="S606">
        <f t="shared" si="1462"/>
        <v>0</v>
      </c>
      <c r="T606">
        <f t="shared" si="1462"/>
        <v>0</v>
      </c>
      <c r="U606">
        <f t="shared" si="1462"/>
        <v>0</v>
      </c>
      <c r="V606">
        <f t="shared" si="1462"/>
        <v>0</v>
      </c>
      <c r="W606">
        <f t="shared" si="1462"/>
        <v>0</v>
      </c>
      <c r="X606">
        <f t="shared" si="1462"/>
        <v>0</v>
      </c>
      <c r="Y606">
        <f t="shared" si="1462"/>
        <v>0</v>
      </c>
      <c r="Z606">
        <f t="shared" ref="Z606:AN606" si="1463">IF(Y606=0,0.0000001,$Y606)*((INDEX($Q$7:$Q$29,MATCH($A606,$H$7:$H$28,0))/IF(Y606=0,0.0000001,$Y606))^((Z$33-$Y$33)/($AN$33-$Y$33)))</f>
        <v>0</v>
      </c>
      <c r="AA606">
        <f t="shared" si="1463"/>
        <v>0</v>
      </c>
      <c r="AB606">
        <f t="shared" si="1463"/>
        <v>0</v>
      </c>
      <c r="AC606">
        <f t="shared" si="1463"/>
        <v>0</v>
      </c>
      <c r="AD606">
        <f t="shared" si="1463"/>
        <v>0</v>
      </c>
      <c r="AE606">
        <f t="shared" si="1463"/>
        <v>0</v>
      </c>
      <c r="AF606">
        <f t="shared" si="1463"/>
        <v>0</v>
      </c>
      <c r="AG606">
        <f t="shared" si="1463"/>
        <v>0</v>
      </c>
      <c r="AH606">
        <f t="shared" si="1463"/>
        <v>0</v>
      </c>
      <c r="AI606">
        <f t="shared" si="1463"/>
        <v>0</v>
      </c>
      <c r="AJ606">
        <f t="shared" si="1463"/>
        <v>0</v>
      </c>
      <c r="AK606">
        <f t="shared" si="1463"/>
        <v>0</v>
      </c>
      <c r="AL606">
        <f t="shared" si="1463"/>
        <v>0</v>
      </c>
      <c r="AM606">
        <f t="shared" si="1463"/>
        <v>0</v>
      </c>
      <c r="AN606">
        <f t="shared" si="1463"/>
        <v>0</v>
      </c>
      <c r="AO606">
        <f t="shared" ref="AO606:BH606" si="1464">AN606</f>
        <v>0</v>
      </c>
      <c r="AP606">
        <f t="shared" si="1464"/>
        <v>0</v>
      </c>
      <c r="AQ606">
        <f t="shared" si="1464"/>
        <v>0</v>
      </c>
      <c r="AR606">
        <f t="shared" si="1464"/>
        <v>0</v>
      </c>
      <c r="AS606">
        <f t="shared" si="1464"/>
        <v>0</v>
      </c>
      <c r="AT606">
        <f t="shared" si="1464"/>
        <v>0</v>
      </c>
      <c r="AU606">
        <f t="shared" si="1464"/>
        <v>0</v>
      </c>
      <c r="AV606">
        <f t="shared" si="1464"/>
        <v>0</v>
      </c>
      <c r="AW606">
        <f t="shared" si="1464"/>
        <v>0</v>
      </c>
      <c r="AX606">
        <f t="shared" si="1464"/>
        <v>0</v>
      </c>
      <c r="AY606">
        <f t="shared" si="1464"/>
        <v>0</v>
      </c>
      <c r="AZ606">
        <f t="shared" si="1464"/>
        <v>0</v>
      </c>
      <c r="BA606">
        <f t="shared" si="1464"/>
        <v>0</v>
      </c>
      <c r="BB606">
        <f t="shared" si="1464"/>
        <v>0</v>
      </c>
      <c r="BC606">
        <f t="shared" si="1464"/>
        <v>0</v>
      </c>
      <c r="BD606">
        <f t="shared" si="1464"/>
        <v>0</v>
      </c>
      <c r="BE606">
        <f t="shared" si="1464"/>
        <v>0</v>
      </c>
      <c r="BF606">
        <f t="shared" si="1464"/>
        <v>0</v>
      </c>
      <c r="BG606">
        <f t="shared" si="1464"/>
        <v>0</v>
      </c>
      <c r="BH606">
        <f t="shared" si="1464"/>
        <v>0</v>
      </c>
      <c r="BK606">
        <f>G606</f>
        <v>0</v>
      </c>
      <c r="BL606">
        <f t="shared" si="1329"/>
        <v>0</v>
      </c>
      <c r="BM606">
        <f t="shared" si="1330"/>
        <v>0</v>
      </c>
      <c r="BN606">
        <f>INDEX($P$7:$P$30,MATCH(BP606,$H$7:$H$30,0))</f>
        <v>0.05</v>
      </c>
      <c r="BO606">
        <f>INDEX($Q$7:$Q$30,MATCH(BP606,$H$7:$H$30,0))</f>
        <v>0.5</v>
      </c>
      <c r="BP606" t="str">
        <f t="shared" si="1326"/>
        <v>-BUS-Total</v>
      </c>
    </row>
    <row r="607" spans="1:68" hidden="1" x14ac:dyDescent="0.25">
      <c r="A607" t="str">
        <f t="shared" si="1322"/>
        <v>passenger-BUS-G</v>
      </c>
      <c r="B607" s="1">
        <v>573</v>
      </c>
      <c r="C607" t="s">
        <v>24</v>
      </c>
      <c r="D607" t="s">
        <v>27</v>
      </c>
      <c r="E607" t="s">
        <v>34</v>
      </c>
      <c r="F607" t="s">
        <v>47</v>
      </c>
      <c r="G607">
        <v>0.10904930725293401</v>
      </c>
      <c r="H607">
        <v>0.1076400834846868</v>
      </c>
      <c r="I607">
        <v>0.1062165055865107</v>
      </c>
      <c r="J607">
        <v>0.1047783531224042</v>
      </c>
      <c r="K607">
        <v>0.10438209422813791</v>
      </c>
      <c r="L607">
        <v>0.103988282405246</v>
      </c>
      <c r="M607">
        <f t="shared" ref="M607:Y609" si="1465">($K607*(($BL607/($K607))^((M$33-$K$33)/($BL$33-$K$33))))</f>
        <v>0.10280642271787144</v>
      </c>
      <c r="N607">
        <f t="shared" si="1465"/>
        <v>0.10202752895110197</v>
      </c>
      <c r="O607">
        <f t="shared" si="1465"/>
        <v>0.10125453632828706</v>
      </c>
      <c r="P607">
        <f t="shared" si="1465"/>
        <v>0.1004874001405056</v>
      </c>
      <c r="Q607">
        <f t="shared" si="1465"/>
        <v>9.9726076017565335E-2</v>
      </c>
      <c r="R607">
        <f t="shared" si="1465"/>
        <v>9.8970519925436498E-2</v>
      </c>
      <c r="S607">
        <f t="shared" si="1465"/>
        <v>9.8220688163704981E-2</v>
      </c>
      <c r="T607">
        <f t="shared" si="1465"/>
        <v>9.7476537363044749E-2</v>
      </c>
      <c r="U607">
        <f t="shared" si="1465"/>
        <v>9.6738024482709406E-2</v>
      </c>
      <c r="V607">
        <f t="shared" si="1465"/>
        <v>9.6005106808042806E-2</v>
      </c>
      <c r="W607">
        <f t="shared" si="1465"/>
        <v>9.5277741948008393E-2</v>
      </c>
      <c r="X607">
        <f t="shared" si="1465"/>
        <v>9.4555887832737509E-2</v>
      </c>
      <c r="Y607">
        <f t="shared" si="1465"/>
        <v>9.3839502711095979E-2</v>
      </c>
      <c r="Z607">
        <f t="shared" ref="Z607:AN609" si="1466">($Y607*(($BM607/($Y607))^((Z$33-$Y$33)/($BM$33-$Y$33))))</f>
        <v>8.8278788349725787E-2</v>
      </c>
      <c r="AA607">
        <f t="shared" si="1466"/>
        <v>8.3047589206524927E-2</v>
      </c>
      <c r="AB607">
        <f t="shared" si="1466"/>
        <v>7.8126378963119719E-2</v>
      </c>
      <c r="AC607">
        <f t="shared" si="1466"/>
        <v>7.3496788386115314E-2</v>
      </c>
      <c r="AD607">
        <f t="shared" si="1466"/>
        <v>6.9141536760885511E-2</v>
      </c>
      <c r="AE607">
        <f t="shared" si="1466"/>
        <v>6.504436738843955E-2</v>
      </c>
      <c r="AF607">
        <f t="shared" si="1466"/>
        <v>6.1189986904597045E-2</v>
      </c>
      <c r="AG607">
        <f t="shared" si="1466"/>
        <v>5.7564008194969749E-2</v>
      </c>
      <c r="AH607">
        <f t="shared" si="1466"/>
        <v>5.4152896692671162E-2</v>
      </c>
      <c r="AI607">
        <f t="shared" si="1466"/>
        <v>5.0943919858300893E-2</v>
      </c>
      <c r="AJ607">
        <f t="shared" si="1466"/>
        <v>4.7925099653629774E-2</v>
      </c>
      <c r="AK607">
        <f t="shared" si="1466"/>
        <v>4.5085167831585657E-2</v>
      </c>
      <c r="AL607">
        <f t="shared" si="1466"/>
        <v>4.2413523875652386E-2</v>
      </c>
      <c r="AM607">
        <f t="shared" si="1466"/>
        <v>3.9900195431683869E-2</v>
      </c>
      <c r="AN607">
        <f t="shared" si="1466"/>
        <v>3.7535801084438394E-2</v>
      </c>
      <c r="AO607">
        <f t="shared" ref="AO607:BH607" si="1467">AN607</f>
        <v>3.7535801084438394E-2</v>
      </c>
      <c r="AP607">
        <f t="shared" si="1467"/>
        <v>3.7535801084438394E-2</v>
      </c>
      <c r="AQ607">
        <f t="shared" si="1467"/>
        <v>3.7535801084438394E-2</v>
      </c>
      <c r="AR607">
        <f t="shared" si="1467"/>
        <v>3.7535801084438394E-2</v>
      </c>
      <c r="AS607">
        <f t="shared" si="1467"/>
        <v>3.7535801084438394E-2</v>
      </c>
      <c r="AT607">
        <f t="shared" si="1467"/>
        <v>3.7535801084438394E-2</v>
      </c>
      <c r="AU607">
        <f t="shared" si="1467"/>
        <v>3.7535801084438394E-2</v>
      </c>
      <c r="AV607">
        <f t="shared" si="1467"/>
        <v>3.7535801084438394E-2</v>
      </c>
      <c r="AW607">
        <f t="shared" si="1467"/>
        <v>3.7535801084438394E-2</v>
      </c>
      <c r="AX607">
        <f t="shared" si="1467"/>
        <v>3.7535801084438394E-2</v>
      </c>
      <c r="AY607">
        <f t="shared" si="1467"/>
        <v>3.7535801084438394E-2</v>
      </c>
      <c r="AZ607">
        <f t="shared" si="1467"/>
        <v>3.7535801084438394E-2</v>
      </c>
      <c r="BA607">
        <f t="shared" si="1467"/>
        <v>3.7535801084438394E-2</v>
      </c>
      <c r="BB607">
        <f t="shared" si="1467"/>
        <v>3.7535801084438394E-2</v>
      </c>
      <c r="BC607">
        <f t="shared" si="1467"/>
        <v>3.7535801084438394E-2</v>
      </c>
      <c r="BD607">
        <f t="shared" si="1467"/>
        <v>3.7535801084438394E-2</v>
      </c>
      <c r="BE607">
        <f t="shared" si="1467"/>
        <v>3.7535801084438394E-2</v>
      </c>
      <c r="BF607">
        <f t="shared" si="1467"/>
        <v>3.7535801084438394E-2</v>
      </c>
      <c r="BG607">
        <f t="shared" si="1467"/>
        <v>3.7535801084438394E-2</v>
      </c>
      <c r="BH607">
        <f t="shared" si="1467"/>
        <v>3.7535801084438394E-2</v>
      </c>
      <c r="BK607">
        <f t="shared" ref="BK607:BK612" si="1468">K607</f>
        <v>0.10438209422813791</v>
      </c>
      <c r="BL607">
        <f t="shared" si="1329"/>
        <v>9.3839502711095979E-2</v>
      </c>
      <c r="BM607">
        <f t="shared" si="1330"/>
        <v>3.7535801084438394E-2</v>
      </c>
      <c r="BN607">
        <f>INDEX($N$7:$N$30,MATCH(BP607,$H$7:$H$30,0))</f>
        <v>0.10100000000000001</v>
      </c>
      <c r="BO607">
        <f>INDEX($M$7:$M$30,MATCH(BP607,$H$7:$H$30,0))</f>
        <v>0.6</v>
      </c>
      <c r="BP607" t="str">
        <f t="shared" si="1326"/>
        <v>-BUS-Total</v>
      </c>
    </row>
    <row r="608" spans="1:68" hidden="1" x14ac:dyDescent="0.25">
      <c r="A608" t="str">
        <f t="shared" si="1322"/>
        <v>passenger-BUS-LPG</v>
      </c>
      <c r="B608" s="1">
        <v>574</v>
      </c>
      <c r="C608" t="s">
        <v>24</v>
      </c>
      <c r="D608" t="s">
        <v>27</v>
      </c>
      <c r="E608" t="s">
        <v>34</v>
      </c>
      <c r="F608" t="s">
        <v>48</v>
      </c>
      <c r="G608">
        <v>2.1783812995018938E-3</v>
      </c>
      <c r="H608">
        <v>1.8650609760004881E-3</v>
      </c>
      <c r="I608">
        <v>1.548549221347928E-3</v>
      </c>
      <c r="J608">
        <v>1.228797024818717E-3</v>
      </c>
      <c r="K608">
        <v>1.1841580581047791E-3</v>
      </c>
      <c r="L608">
        <v>1.139794756465387E-3</v>
      </c>
      <c r="M608">
        <f t="shared" si="1465"/>
        <v>1.1662829222435444E-3</v>
      </c>
      <c r="N608">
        <f t="shared" si="1465"/>
        <v>1.1574467963050112E-3</v>
      </c>
      <c r="O608">
        <f t="shared" si="1465"/>
        <v>1.1486776156334564E-3</v>
      </c>
      <c r="P608">
        <f t="shared" si="1465"/>
        <v>1.1399748730304984E-3</v>
      </c>
      <c r="Q608">
        <f t="shared" si="1465"/>
        <v>1.1313380651404507E-3</v>
      </c>
      <c r="R608">
        <f t="shared" si="1465"/>
        <v>1.1227666924212077E-3</v>
      </c>
      <c r="S608">
        <f t="shared" si="1465"/>
        <v>1.1142602591153513E-3</v>
      </c>
      <c r="T608">
        <f t="shared" si="1465"/>
        <v>1.1058182732214775E-3</v>
      </c>
      <c r="U608">
        <f t="shared" si="1465"/>
        <v>1.0974402464657401E-3</v>
      </c>
      <c r="V608">
        <f t="shared" si="1465"/>
        <v>1.089125694273608E-3</v>
      </c>
      <c r="W608">
        <f t="shared" si="1465"/>
        <v>1.0808741357418402E-3</v>
      </c>
      <c r="X608">
        <f t="shared" si="1465"/>
        <v>1.0726850936106688E-3</v>
      </c>
      <c r="Y608">
        <f t="shared" si="1465"/>
        <v>1.0645580942361965E-3</v>
      </c>
      <c r="Z608">
        <f t="shared" si="1466"/>
        <v>1.0014748157435864E-3</v>
      </c>
      <c r="AA608">
        <f t="shared" si="1466"/>
        <v>9.4212970809099197E-4</v>
      </c>
      <c r="AB608">
        <f t="shared" si="1466"/>
        <v>8.8630125582197085E-4</v>
      </c>
      <c r="AC608">
        <f t="shared" si="1466"/>
        <v>8.3378106997952285E-4</v>
      </c>
      <c r="AD608">
        <f t="shared" si="1466"/>
        <v>7.8437311025974577E-4</v>
      </c>
      <c r="AE608">
        <f t="shared" si="1466"/>
        <v>7.3789295325888988E-4</v>
      </c>
      <c r="AF608">
        <f t="shared" si="1466"/>
        <v>6.9416710408241736E-4</v>
      </c>
      <c r="AG608">
        <f t="shared" si="1466"/>
        <v>6.5303234874653448E-4</v>
      </c>
      <c r="AH608">
        <f t="shared" si="1466"/>
        <v>6.1433514495492939E-4</v>
      </c>
      <c r="AI608">
        <f t="shared" si="1466"/>
        <v>5.7793104897668659E-4</v>
      </c>
      <c r="AJ608">
        <f t="shared" si="1466"/>
        <v>5.4368417648610579E-4</v>
      </c>
      <c r="AK608">
        <f t="shared" si="1466"/>
        <v>5.1146669535192103E-4</v>
      </c>
      <c r="AL608">
        <f t="shared" si="1466"/>
        <v>4.811583484826694E-4</v>
      </c>
      <c r="AM608">
        <f t="shared" si="1466"/>
        <v>4.5264600494715349E-4</v>
      </c>
      <c r="AN608">
        <f t="shared" si="1466"/>
        <v>4.2582323769447861E-4</v>
      </c>
      <c r="AO608">
        <f t="shared" ref="AO608:BH608" si="1469">AN608</f>
        <v>4.2582323769447861E-4</v>
      </c>
      <c r="AP608">
        <f t="shared" si="1469"/>
        <v>4.2582323769447861E-4</v>
      </c>
      <c r="AQ608">
        <f t="shared" si="1469"/>
        <v>4.2582323769447861E-4</v>
      </c>
      <c r="AR608">
        <f t="shared" si="1469"/>
        <v>4.2582323769447861E-4</v>
      </c>
      <c r="AS608">
        <f t="shared" si="1469"/>
        <v>4.2582323769447861E-4</v>
      </c>
      <c r="AT608">
        <f t="shared" si="1469"/>
        <v>4.2582323769447861E-4</v>
      </c>
      <c r="AU608">
        <f t="shared" si="1469"/>
        <v>4.2582323769447861E-4</v>
      </c>
      <c r="AV608">
        <f t="shared" si="1469"/>
        <v>4.2582323769447861E-4</v>
      </c>
      <c r="AW608">
        <f t="shared" si="1469"/>
        <v>4.2582323769447861E-4</v>
      </c>
      <c r="AX608">
        <f t="shared" si="1469"/>
        <v>4.2582323769447861E-4</v>
      </c>
      <c r="AY608">
        <f t="shared" si="1469"/>
        <v>4.2582323769447861E-4</v>
      </c>
      <c r="AZ608">
        <f t="shared" si="1469"/>
        <v>4.2582323769447861E-4</v>
      </c>
      <c r="BA608">
        <f t="shared" si="1469"/>
        <v>4.2582323769447861E-4</v>
      </c>
      <c r="BB608">
        <f t="shared" si="1469"/>
        <v>4.2582323769447861E-4</v>
      </c>
      <c r="BC608">
        <f t="shared" si="1469"/>
        <v>4.2582323769447861E-4</v>
      </c>
      <c r="BD608">
        <f t="shared" si="1469"/>
        <v>4.2582323769447861E-4</v>
      </c>
      <c r="BE608">
        <f t="shared" si="1469"/>
        <v>4.2582323769447861E-4</v>
      </c>
      <c r="BF608">
        <f t="shared" si="1469"/>
        <v>4.2582323769447861E-4</v>
      </c>
      <c r="BG608">
        <f t="shared" si="1469"/>
        <v>4.2582323769447861E-4</v>
      </c>
      <c r="BH608">
        <f t="shared" si="1469"/>
        <v>4.2582323769447861E-4</v>
      </c>
      <c r="BK608">
        <f t="shared" si="1468"/>
        <v>1.1841580581047791E-3</v>
      </c>
      <c r="BL608">
        <f t="shared" si="1329"/>
        <v>1.0645580942361965E-3</v>
      </c>
      <c r="BM608">
        <f t="shared" si="1330"/>
        <v>4.2582323769447861E-4</v>
      </c>
      <c r="BN608">
        <f>INDEX($N$7:$N$30,MATCH(BP608,$H$7:$H$30,0))</f>
        <v>0.10100000000000001</v>
      </c>
      <c r="BO608">
        <f>INDEX($M$7:$M$30,MATCH(BP608,$H$7:$H$30,0))</f>
        <v>0.6</v>
      </c>
      <c r="BP608" t="str">
        <f t="shared" si="1326"/>
        <v>-BUS-Total</v>
      </c>
    </row>
    <row r="609" spans="1:68" hidden="1" x14ac:dyDescent="0.25">
      <c r="A609" t="str">
        <f t="shared" si="1322"/>
        <v>passenger-BUS-PHEVD</v>
      </c>
      <c r="B609" s="1">
        <v>575</v>
      </c>
      <c r="C609" t="s">
        <v>24</v>
      </c>
      <c r="D609" t="s">
        <v>27</v>
      </c>
      <c r="E609" t="s">
        <v>34</v>
      </c>
      <c r="F609" t="s">
        <v>37</v>
      </c>
      <c r="G609">
        <v>7.2612709983396473E-2</v>
      </c>
      <c r="H609">
        <v>6.2168699200016261E-2</v>
      </c>
      <c r="I609">
        <v>5.1618307378264228E-2</v>
      </c>
      <c r="J609">
        <v>4.0959900827290563E-2</v>
      </c>
      <c r="K609">
        <v>3.9471935270159311E-2</v>
      </c>
      <c r="L609">
        <v>3.7993158548846238E-2</v>
      </c>
      <c r="M609">
        <f t="shared" si="1465"/>
        <v>3.8876097408118156E-2</v>
      </c>
      <c r="N609">
        <f t="shared" si="1465"/>
        <v>3.8581559876833718E-2</v>
      </c>
      <c r="O609">
        <f t="shared" si="1465"/>
        <v>3.8289253854448549E-2</v>
      </c>
      <c r="P609">
        <f t="shared" si="1465"/>
        <v>3.7999162434349955E-2</v>
      </c>
      <c r="Q609">
        <f t="shared" si="1465"/>
        <v>3.7711268838015032E-2</v>
      </c>
      <c r="R609">
        <f t="shared" si="1465"/>
        <v>3.7425556414040266E-2</v>
      </c>
      <c r="S609">
        <f t="shared" si="1465"/>
        <v>3.7142008637178384E-2</v>
      </c>
      <c r="T609">
        <f t="shared" si="1465"/>
        <v>3.6860609107382591E-2</v>
      </c>
      <c r="U609">
        <f t="shared" si="1465"/>
        <v>3.6581341548858004E-2</v>
      </c>
      <c r="V609">
        <f t="shared" si="1465"/>
        <v>3.6304189809120278E-2</v>
      </c>
      <c r="W609">
        <f t="shared" si="1465"/>
        <v>3.6029137858061347E-2</v>
      </c>
      <c r="X609">
        <f t="shared" si="1465"/>
        <v>3.5756169787022299E-2</v>
      </c>
      <c r="Y609">
        <f t="shared" si="1465"/>
        <v>3.548526980787322E-2</v>
      </c>
      <c r="Z609">
        <f t="shared" si="1466"/>
        <v>3.3382493858119554E-2</v>
      </c>
      <c r="AA609">
        <f t="shared" si="1466"/>
        <v>3.1404323603033066E-2</v>
      </c>
      <c r="AB609">
        <f t="shared" si="1466"/>
        <v>2.9543375194065698E-2</v>
      </c>
      <c r="AC609">
        <f t="shared" si="1466"/>
        <v>2.7792702332650764E-2</v>
      </c>
      <c r="AD609">
        <f t="shared" si="1466"/>
        <v>2.6145770341991528E-2</v>
      </c>
      <c r="AE609">
        <f t="shared" si="1466"/>
        <v>2.4596431775296333E-2</v>
      </c>
      <c r="AF609">
        <f t="shared" si="1466"/>
        <v>2.3138903469413916E-2</v>
      </c>
      <c r="AG609">
        <f t="shared" si="1466"/>
        <v>2.1767744958217816E-2</v>
      </c>
      <c r="AH609">
        <f t="shared" si="1466"/>
        <v>2.0477838165164314E-2</v>
      </c>
      <c r="AI609">
        <f t="shared" si="1466"/>
        <v>1.9264368299222887E-2</v>
      </c>
      <c r="AJ609">
        <f t="shared" si="1466"/>
        <v>1.8122805882870196E-2</v>
      </c>
      <c r="AK609">
        <f t="shared" si="1466"/>
        <v>1.7048889845064037E-2</v>
      </c>
      <c r="AL609">
        <f t="shared" si="1466"/>
        <v>1.6038611616088983E-2</v>
      </c>
      <c r="AM609">
        <f t="shared" si="1466"/>
        <v>1.5088200164905119E-2</v>
      </c>
      <c r="AN609">
        <f t="shared" si="1466"/>
        <v>1.4194107923149289E-2</v>
      </c>
      <c r="AO609">
        <f t="shared" ref="AO609:BH609" si="1470">AN609</f>
        <v>1.4194107923149289E-2</v>
      </c>
      <c r="AP609">
        <f t="shared" si="1470"/>
        <v>1.4194107923149289E-2</v>
      </c>
      <c r="AQ609">
        <f t="shared" si="1470"/>
        <v>1.4194107923149289E-2</v>
      </c>
      <c r="AR609">
        <f t="shared" si="1470"/>
        <v>1.4194107923149289E-2</v>
      </c>
      <c r="AS609">
        <f t="shared" si="1470"/>
        <v>1.4194107923149289E-2</v>
      </c>
      <c r="AT609">
        <f t="shared" si="1470"/>
        <v>1.4194107923149289E-2</v>
      </c>
      <c r="AU609">
        <f t="shared" si="1470"/>
        <v>1.4194107923149289E-2</v>
      </c>
      <c r="AV609">
        <f t="shared" si="1470"/>
        <v>1.4194107923149289E-2</v>
      </c>
      <c r="AW609">
        <f t="shared" si="1470"/>
        <v>1.4194107923149289E-2</v>
      </c>
      <c r="AX609">
        <f t="shared" si="1470"/>
        <v>1.4194107923149289E-2</v>
      </c>
      <c r="AY609">
        <f t="shared" si="1470"/>
        <v>1.4194107923149289E-2</v>
      </c>
      <c r="AZ609">
        <f t="shared" si="1470"/>
        <v>1.4194107923149289E-2</v>
      </c>
      <c r="BA609">
        <f t="shared" si="1470"/>
        <v>1.4194107923149289E-2</v>
      </c>
      <c r="BB609">
        <f t="shared" si="1470"/>
        <v>1.4194107923149289E-2</v>
      </c>
      <c r="BC609">
        <f t="shared" si="1470"/>
        <v>1.4194107923149289E-2</v>
      </c>
      <c r="BD609">
        <f t="shared" si="1470"/>
        <v>1.4194107923149289E-2</v>
      </c>
      <c r="BE609">
        <f t="shared" si="1470"/>
        <v>1.4194107923149289E-2</v>
      </c>
      <c r="BF609">
        <f t="shared" si="1470"/>
        <v>1.4194107923149289E-2</v>
      </c>
      <c r="BG609">
        <f t="shared" si="1470"/>
        <v>1.4194107923149289E-2</v>
      </c>
      <c r="BH609">
        <f t="shared" si="1470"/>
        <v>1.4194107923149289E-2</v>
      </c>
      <c r="BK609">
        <f t="shared" si="1468"/>
        <v>3.9471935270159311E-2</v>
      </c>
      <c r="BL609">
        <f t="shared" si="1329"/>
        <v>3.548526980787322E-2</v>
      </c>
      <c r="BM609">
        <f t="shared" si="1330"/>
        <v>1.4194107923149289E-2</v>
      </c>
      <c r="BN609">
        <f>INDEX($N$7:$N$30,MATCH(BP609,$H$7:$H$30,0))</f>
        <v>0.10100000000000001</v>
      </c>
      <c r="BO609">
        <f>INDEX($M$7:$M$30,MATCH(BP609,$H$7:$H$30,0))</f>
        <v>0.6</v>
      </c>
      <c r="BP609" t="str">
        <f t="shared" si="1326"/>
        <v>-BUS-Total</v>
      </c>
    </row>
    <row r="610" spans="1:68" hidden="1" x14ac:dyDescent="0.25">
      <c r="A610" t="str">
        <f t="shared" ref="A610:A673" si="1471">D610&amp;"-"&amp;E610&amp;"-"&amp;F610</f>
        <v>passenger-LT-BEV</v>
      </c>
      <c r="B610" s="1">
        <v>576</v>
      </c>
      <c r="C610" t="s">
        <v>24</v>
      </c>
      <c r="D610" t="s">
        <v>27</v>
      </c>
      <c r="E610" t="s">
        <v>33</v>
      </c>
      <c r="F610" t="s">
        <v>29</v>
      </c>
      <c r="G610">
        <v>1.0061428677405259E-6</v>
      </c>
      <c r="H610">
        <f t="shared" ref="H610:Y610" si="1472">IF(G610=0,0.0000001,$G610)*((INDEX($P$7:$P$29,MATCH($A610,$H$7:$H$29,0))/($G610+0.00001))^((H$33-$G$33)/($Y$33-$G$33)))</f>
        <v>1.5266417833206371E-6</v>
      </c>
      <c r="I610">
        <f t="shared" si="1472"/>
        <v>2.316405760361125E-6</v>
      </c>
      <c r="J610">
        <f t="shared" si="1472"/>
        <v>3.5147312914251916E-6</v>
      </c>
      <c r="K610">
        <f t="shared" si="1472"/>
        <v>5.3329758811329855E-6</v>
      </c>
      <c r="L610">
        <f t="shared" si="1472"/>
        <v>8.0918367267882207E-6</v>
      </c>
      <c r="M610">
        <f t="shared" si="1472"/>
        <v>1.2277914446349974E-5</v>
      </c>
      <c r="N610">
        <f t="shared" si="1472"/>
        <v>1.8629538415281825E-5</v>
      </c>
      <c r="O610">
        <f t="shared" si="1472"/>
        <v>2.8266991359402745E-5</v>
      </c>
      <c r="P610">
        <f t="shared" si="1472"/>
        <v>4.2890101874832888E-5</v>
      </c>
      <c r="Q610">
        <f t="shared" si="1472"/>
        <v>6.5078055723876349E-5</v>
      </c>
      <c r="R610">
        <f t="shared" si="1472"/>
        <v>9.8744305834467237E-5</v>
      </c>
      <c r="S610">
        <f t="shared" si="1472"/>
        <v>1.4982681683210576E-4</v>
      </c>
      <c r="T610">
        <f t="shared" si="1472"/>
        <v>2.2733538761893619E-4</v>
      </c>
      <c r="U610">
        <f t="shared" si="1472"/>
        <v>3.4494077600117159E-4</v>
      </c>
      <c r="V610">
        <f t="shared" si="1472"/>
        <v>5.233859109859913E-4</v>
      </c>
      <c r="W610">
        <f t="shared" si="1472"/>
        <v>7.9414447602943147E-4</v>
      </c>
      <c r="X610">
        <f t="shared" si="1472"/>
        <v>1.2049721545235501E-3</v>
      </c>
      <c r="Y610">
        <f t="shared" si="1472"/>
        <v>1.8283296515976973E-3</v>
      </c>
      <c r="Z610">
        <f t="shared" ref="Z610:AN610" si="1473">IF(Y610=0,0.0000001,$Y610)*((INDEX($Q$7:$Q$29,MATCH($A610,$H$7:$H$28,0))/IF(Y610=0,0.0000001,$Y610))^((Z$33-$Y$33)/($AN$33-$Y$33)))</f>
        <v>2.5687723592781398E-3</v>
      </c>
      <c r="AA610">
        <f t="shared" si="1473"/>
        <v>3.6090818895953246E-3</v>
      </c>
      <c r="AB610">
        <f t="shared" si="1473"/>
        <v>5.0706992539678751E-3</v>
      </c>
      <c r="AC610">
        <f t="shared" si="1473"/>
        <v>7.1242470275656089E-3</v>
      </c>
      <c r="AD610">
        <f t="shared" si="1473"/>
        <v>1.0009447054084538E-2</v>
      </c>
      <c r="AE610">
        <f t="shared" si="1473"/>
        <v>1.406310448540928E-2</v>
      </c>
      <c r="AF610">
        <f t="shared" si="1473"/>
        <v>1.975842488590162E-2</v>
      </c>
      <c r="AG610">
        <f t="shared" si="1473"/>
        <v>2.7760254101564741E-2</v>
      </c>
      <c r="AH610">
        <f t="shared" si="1473"/>
        <v>3.9002689345612608E-2</v>
      </c>
      <c r="AI610">
        <f t="shared" si="1473"/>
        <v>5.4798121466208702E-2</v>
      </c>
      <c r="AJ610">
        <f t="shared" si="1473"/>
        <v>7.6990437495642813E-2</v>
      </c>
      <c r="AK610">
        <f t="shared" si="1473"/>
        <v>0.10817026765097601</v>
      </c>
      <c r="AL610">
        <f t="shared" si="1473"/>
        <v>0.15197740374375682</v>
      </c>
      <c r="AM610">
        <f t="shared" si="1473"/>
        <v>0.21352569195093843</v>
      </c>
      <c r="AN610">
        <f t="shared" si="1473"/>
        <v>0.3</v>
      </c>
      <c r="AO610">
        <f t="shared" ref="AO610:BH610" si="1474">AN610</f>
        <v>0.3</v>
      </c>
      <c r="AP610">
        <f t="shared" si="1474"/>
        <v>0.3</v>
      </c>
      <c r="AQ610">
        <f t="shared" si="1474"/>
        <v>0.3</v>
      </c>
      <c r="AR610">
        <f t="shared" si="1474"/>
        <v>0.3</v>
      </c>
      <c r="AS610">
        <f t="shared" si="1474"/>
        <v>0.3</v>
      </c>
      <c r="AT610">
        <f t="shared" si="1474"/>
        <v>0.3</v>
      </c>
      <c r="AU610">
        <f t="shared" si="1474"/>
        <v>0.3</v>
      </c>
      <c r="AV610">
        <f t="shared" si="1474"/>
        <v>0.3</v>
      </c>
      <c r="AW610">
        <f t="shared" si="1474"/>
        <v>0.3</v>
      </c>
      <c r="AX610">
        <f t="shared" si="1474"/>
        <v>0.3</v>
      </c>
      <c r="AY610">
        <f t="shared" si="1474"/>
        <v>0.3</v>
      </c>
      <c r="AZ610">
        <f t="shared" si="1474"/>
        <v>0.3</v>
      </c>
      <c r="BA610">
        <f t="shared" si="1474"/>
        <v>0.3</v>
      </c>
      <c r="BB610">
        <f t="shared" si="1474"/>
        <v>0.3</v>
      </c>
      <c r="BC610">
        <f t="shared" si="1474"/>
        <v>0.3</v>
      </c>
      <c r="BD610">
        <f t="shared" si="1474"/>
        <v>0.3</v>
      </c>
      <c r="BE610">
        <f t="shared" si="1474"/>
        <v>0.3</v>
      </c>
      <c r="BF610">
        <f t="shared" si="1474"/>
        <v>0.3</v>
      </c>
      <c r="BG610">
        <f t="shared" si="1474"/>
        <v>0.3</v>
      </c>
      <c r="BH610">
        <f t="shared" si="1474"/>
        <v>0.3</v>
      </c>
      <c r="BK610">
        <f t="shared" si="1468"/>
        <v>5.3329758811329855E-6</v>
      </c>
      <c r="BL610">
        <f t="shared" si="1329"/>
        <v>5.2263163635103259E-6</v>
      </c>
      <c r="BM610">
        <f t="shared" si="1330"/>
        <v>3.6584214544572281E-6</v>
      </c>
      <c r="BN610">
        <f>INDEX($P$7:$P$30,MATCH(BP610,$H$7:$H$30,0))</f>
        <v>0.02</v>
      </c>
      <c r="BO610">
        <f>INDEX($Q$7:$Q$30,MATCH(BP610,$H$7:$H$30,0))</f>
        <v>0.3</v>
      </c>
      <c r="BP610" t="str">
        <f t="shared" ref="BP610:BP673" si="1475">"-"&amp;E610&amp;"-"&amp;"Total"</f>
        <v>-LT-Total</v>
      </c>
    </row>
    <row r="611" spans="1:68" hidden="1" x14ac:dyDescent="0.25">
      <c r="A611" t="str">
        <f t="shared" si="1471"/>
        <v>passenger-LT-CNG</v>
      </c>
      <c r="B611" s="1">
        <v>577</v>
      </c>
      <c r="C611" t="s">
        <v>24</v>
      </c>
      <c r="D611" t="s">
        <v>27</v>
      </c>
      <c r="E611" t="s">
        <v>33</v>
      </c>
      <c r="F611" t="s">
        <v>45</v>
      </c>
      <c r="G611">
        <v>2.0025088165699041E-2</v>
      </c>
      <c r="H611">
        <v>2.9181599503797919E-2</v>
      </c>
      <c r="I611">
        <v>3.8211914247059248E-2</v>
      </c>
      <c r="J611">
        <v>4.7118623434775082E-2</v>
      </c>
      <c r="K611">
        <v>5.1887770429610042E-2</v>
      </c>
      <c r="L611">
        <v>5.6654463056219823E-2</v>
      </c>
      <c r="M611">
        <f t="shared" ref="M611:Y612" si="1476">($K611*(($BL611/($K611))^((M$33-$K$33)/($BL$33-$K$33))))</f>
        <v>5.1578376502337132E-2</v>
      </c>
      <c r="N611">
        <f t="shared" si="1476"/>
        <v>5.1424372042530149E-2</v>
      </c>
      <c r="O611">
        <f t="shared" si="1476"/>
        <v>5.1270827414444303E-2</v>
      </c>
      <c r="P611">
        <f t="shared" si="1476"/>
        <v>5.1117741245098498E-2</v>
      </c>
      <c r="Q611">
        <f t="shared" si="1476"/>
        <v>5.0965112165611136E-2</v>
      </c>
      <c r="R611">
        <f t="shared" si="1476"/>
        <v>5.0812938811187862E-2</v>
      </c>
      <c r="S611">
        <f t="shared" si="1476"/>
        <v>5.0661219821109382E-2</v>
      </c>
      <c r="T611">
        <f t="shared" si="1476"/>
        <v>5.0509953838719278E-2</v>
      </c>
      <c r="U611">
        <f t="shared" si="1476"/>
        <v>5.0359139511411882E-2</v>
      </c>
      <c r="V611">
        <f t="shared" si="1476"/>
        <v>5.0208775490620187E-2</v>
      </c>
      <c r="W611">
        <f t="shared" si="1476"/>
        <v>5.0058860431803777E-2</v>
      </c>
      <c r="X611">
        <f t="shared" si="1476"/>
        <v>4.9909392994436808E-2</v>
      </c>
      <c r="Y611">
        <f t="shared" si="1476"/>
        <v>4.9760371841996026E-2</v>
      </c>
      <c r="Z611">
        <f t="shared" ref="Z611:AN612" si="1477">($Y611*(($BM611/($Y611))^((Z$33-$Y$33)/($BM$33-$Y$33))))</f>
        <v>4.7110074980115275E-2</v>
      </c>
      <c r="AA611">
        <f t="shared" si="1477"/>
        <v>4.4600936095879833E-2</v>
      </c>
      <c r="AB611">
        <f t="shared" si="1477"/>
        <v>4.2225436946733752E-2</v>
      </c>
      <c r="AC611">
        <f t="shared" si="1477"/>
        <v>3.9976459720702982E-2</v>
      </c>
      <c r="AD611">
        <f t="shared" si="1477"/>
        <v>3.7847265708984133E-2</v>
      </c>
      <c r="AE611">
        <f t="shared" si="1477"/>
        <v>3.5831475114456605E-2</v>
      </c>
      <c r="AF611">
        <f t="shared" si="1477"/>
        <v>3.392304793561756E-2</v>
      </c>
      <c r="AG611">
        <f t="shared" si="1477"/>
        <v>3.2116265868661224E-2</v>
      </c>
      <c r="AH611">
        <f t="shared" si="1477"/>
        <v>3.0405715173475213E-2</v>
      </c>
      <c r="AI611">
        <f t="shared" si="1477"/>
        <v>2.8786270452214283E-2</v>
      </c>
      <c r="AJ611">
        <f t="shared" si="1477"/>
        <v>2.7253079291846668E-2</v>
      </c>
      <c r="AK611">
        <f t="shared" si="1477"/>
        <v>2.5801547724656683E-2</v>
      </c>
      <c r="AL611">
        <f t="shared" si="1477"/>
        <v>2.4427326463138454E-2</v>
      </c>
      <c r="AM611">
        <f t="shared" si="1477"/>
        <v>2.3126297868035505E-2</v>
      </c>
      <c r="AN611">
        <f t="shared" si="1477"/>
        <v>2.189456361047825E-2</v>
      </c>
      <c r="AO611">
        <f t="shared" ref="AO611:BH611" si="1478">AN611</f>
        <v>2.189456361047825E-2</v>
      </c>
      <c r="AP611">
        <f t="shared" si="1478"/>
        <v>2.189456361047825E-2</v>
      </c>
      <c r="AQ611">
        <f t="shared" si="1478"/>
        <v>2.189456361047825E-2</v>
      </c>
      <c r="AR611">
        <f t="shared" si="1478"/>
        <v>2.189456361047825E-2</v>
      </c>
      <c r="AS611">
        <f t="shared" si="1478"/>
        <v>2.189456361047825E-2</v>
      </c>
      <c r="AT611">
        <f t="shared" si="1478"/>
        <v>2.189456361047825E-2</v>
      </c>
      <c r="AU611">
        <f t="shared" si="1478"/>
        <v>2.189456361047825E-2</v>
      </c>
      <c r="AV611">
        <f t="shared" si="1478"/>
        <v>2.189456361047825E-2</v>
      </c>
      <c r="AW611">
        <f t="shared" si="1478"/>
        <v>2.189456361047825E-2</v>
      </c>
      <c r="AX611">
        <f t="shared" si="1478"/>
        <v>2.189456361047825E-2</v>
      </c>
      <c r="AY611">
        <f t="shared" si="1478"/>
        <v>2.189456361047825E-2</v>
      </c>
      <c r="AZ611">
        <f t="shared" si="1478"/>
        <v>2.189456361047825E-2</v>
      </c>
      <c r="BA611">
        <f t="shared" si="1478"/>
        <v>2.189456361047825E-2</v>
      </c>
      <c r="BB611">
        <f t="shared" si="1478"/>
        <v>2.189456361047825E-2</v>
      </c>
      <c r="BC611">
        <f t="shared" si="1478"/>
        <v>2.189456361047825E-2</v>
      </c>
      <c r="BD611">
        <f t="shared" si="1478"/>
        <v>2.189456361047825E-2</v>
      </c>
      <c r="BE611">
        <f t="shared" si="1478"/>
        <v>2.189456361047825E-2</v>
      </c>
      <c r="BF611">
        <f t="shared" si="1478"/>
        <v>2.189456361047825E-2</v>
      </c>
      <c r="BG611">
        <f t="shared" si="1478"/>
        <v>2.189456361047825E-2</v>
      </c>
      <c r="BH611">
        <f t="shared" si="1478"/>
        <v>2.189456361047825E-2</v>
      </c>
      <c r="BK611">
        <f t="shared" si="1468"/>
        <v>5.1887770429610042E-2</v>
      </c>
      <c r="BL611">
        <f t="shared" ref="BL611:BL674" si="1479">(1-BN611)*BK611</f>
        <v>4.9760371841996026E-2</v>
      </c>
      <c r="BM611">
        <f t="shared" ref="BM611:BM674" si="1480">(1-BO611)*BL611</f>
        <v>2.189456361047825E-2</v>
      </c>
      <c r="BN611">
        <f>INDEX($N$7:$N$30,MATCH(BP611,$H$7:$H$30,0))</f>
        <v>4.1000000000000002E-2</v>
      </c>
      <c r="BO611">
        <f>INDEX($M$7:$M$30,MATCH(BP611,$H$7:$H$30,0))</f>
        <v>0.56000000000000005</v>
      </c>
      <c r="BP611" t="str">
        <f t="shared" si="1475"/>
        <v>-LT-Total</v>
      </c>
    </row>
    <row r="612" spans="1:68" hidden="1" x14ac:dyDescent="0.25">
      <c r="A612" t="str">
        <f t="shared" si="1471"/>
        <v>passenger-LT-D</v>
      </c>
      <c r="B612" s="1">
        <v>578</v>
      </c>
      <c r="C612" t="s">
        <v>24</v>
      </c>
      <c r="D612" t="s">
        <v>27</v>
      </c>
      <c r="E612" t="s">
        <v>33</v>
      </c>
      <c r="F612" t="s">
        <v>46</v>
      </c>
      <c r="G612">
        <v>0.63572655744400652</v>
      </c>
      <c r="H612">
        <v>0.62317003602196497</v>
      </c>
      <c r="I612">
        <v>0.61078657071135656</v>
      </c>
      <c r="J612">
        <v>0.59857260836413473</v>
      </c>
      <c r="K612">
        <v>0.59083655334038954</v>
      </c>
      <c r="L612">
        <v>0.58310447955850186</v>
      </c>
      <c r="M612">
        <f t="shared" si="1476"/>
        <v>0.58731354126835689</v>
      </c>
      <c r="N612">
        <f t="shared" si="1476"/>
        <v>0.58555992064681095</v>
      </c>
      <c r="O612">
        <f t="shared" si="1476"/>
        <v>0.5838115360449857</v>
      </c>
      <c r="P612">
        <f t="shared" si="1476"/>
        <v>0.58206837182899662</v>
      </c>
      <c r="Q612">
        <f t="shared" si="1476"/>
        <v>0.58033041241163896</v>
      </c>
      <c r="R612">
        <f t="shared" si="1476"/>
        <v>0.57859764225224919</v>
      </c>
      <c r="S612">
        <f t="shared" si="1476"/>
        <v>0.57687004585656565</v>
      </c>
      <c r="T612">
        <f t="shared" si="1476"/>
        <v>0.57514760777658946</v>
      </c>
      <c r="U612">
        <f t="shared" si="1476"/>
        <v>0.57343031261044763</v>
      </c>
      <c r="V612">
        <f t="shared" si="1476"/>
        <v>0.57171814500225393</v>
      </c>
      <c r="W612">
        <f t="shared" si="1476"/>
        <v>0.57001108964197267</v>
      </c>
      <c r="X612">
        <f t="shared" si="1476"/>
        <v>0.56830913126528115</v>
      </c>
      <c r="Y612">
        <f t="shared" si="1476"/>
        <v>0.56661225465343357</v>
      </c>
      <c r="Z612">
        <f t="shared" si="1477"/>
        <v>0.53643380893804615</v>
      </c>
      <c r="AA612">
        <f t="shared" si="1477"/>
        <v>0.50786270330102246</v>
      </c>
      <c r="AB612">
        <f t="shared" si="1477"/>
        <v>0.48081332888921374</v>
      </c>
      <c r="AC612">
        <f t="shared" si="1477"/>
        <v>0.45520463647928172</v>
      </c>
      <c r="AD612">
        <f t="shared" si="1477"/>
        <v>0.43095989362636711</v>
      </c>
      <c r="AE612">
        <f t="shared" si="1477"/>
        <v>0.40800645474730968</v>
      </c>
      <c r="AF612">
        <f t="shared" si="1477"/>
        <v>0.38627554344951121</v>
      </c>
      <c r="AG612">
        <f t="shared" si="1477"/>
        <v>0.36570204645322235</v>
      </c>
      <c r="AH612">
        <f t="shared" si="1477"/>
        <v>0.34622431848977586</v>
      </c>
      <c r="AI612">
        <f t="shared" si="1477"/>
        <v>0.32778399759117205</v>
      </c>
      <c r="AJ612">
        <f t="shared" si="1477"/>
        <v>0.31032583021756255</v>
      </c>
      <c r="AK612">
        <f t="shared" si="1477"/>
        <v>0.29379750569865243</v>
      </c>
      <c r="AL612">
        <f t="shared" si="1477"/>
        <v>0.2781494994929517</v>
      </c>
      <c r="AM612">
        <f t="shared" si="1477"/>
        <v>0.26333492479522574</v>
      </c>
      <c r="AN612">
        <f t="shared" si="1477"/>
        <v>0.24930939204751074</v>
      </c>
      <c r="AO612">
        <f t="shared" ref="AO612:BH612" si="1481">AN612</f>
        <v>0.24930939204751074</v>
      </c>
      <c r="AP612">
        <f t="shared" si="1481"/>
        <v>0.24930939204751074</v>
      </c>
      <c r="AQ612">
        <f t="shared" si="1481"/>
        <v>0.24930939204751074</v>
      </c>
      <c r="AR612">
        <f t="shared" si="1481"/>
        <v>0.24930939204751074</v>
      </c>
      <c r="AS612">
        <f t="shared" si="1481"/>
        <v>0.24930939204751074</v>
      </c>
      <c r="AT612">
        <f t="shared" si="1481"/>
        <v>0.24930939204751074</v>
      </c>
      <c r="AU612">
        <f t="shared" si="1481"/>
        <v>0.24930939204751074</v>
      </c>
      <c r="AV612">
        <f t="shared" si="1481"/>
        <v>0.24930939204751074</v>
      </c>
      <c r="AW612">
        <f t="shared" si="1481"/>
        <v>0.24930939204751074</v>
      </c>
      <c r="AX612">
        <f t="shared" si="1481"/>
        <v>0.24930939204751074</v>
      </c>
      <c r="AY612">
        <f t="shared" si="1481"/>
        <v>0.24930939204751074</v>
      </c>
      <c r="AZ612">
        <f t="shared" si="1481"/>
        <v>0.24930939204751074</v>
      </c>
      <c r="BA612">
        <f t="shared" si="1481"/>
        <v>0.24930939204751074</v>
      </c>
      <c r="BB612">
        <f t="shared" si="1481"/>
        <v>0.24930939204751074</v>
      </c>
      <c r="BC612">
        <f t="shared" si="1481"/>
        <v>0.24930939204751074</v>
      </c>
      <c r="BD612">
        <f t="shared" si="1481"/>
        <v>0.24930939204751074</v>
      </c>
      <c r="BE612">
        <f t="shared" si="1481"/>
        <v>0.24930939204751074</v>
      </c>
      <c r="BF612">
        <f t="shared" si="1481"/>
        <v>0.24930939204751074</v>
      </c>
      <c r="BG612">
        <f t="shared" si="1481"/>
        <v>0.24930939204751074</v>
      </c>
      <c r="BH612">
        <f t="shared" si="1481"/>
        <v>0.24930939204751074</v>
      </c>
      <c r="BK612">
        <f t="shared" si="1468"/>
        <v>0.59083655334038954</v>
      </c>
      <c r="BL612">
        <f t="shared" si="1479"/>
        <v>0.56661225465343357</v>
      </c>
      <c r="BM612">
        <f t="shared" si="1480"/>
        <v>0.24930939204751074</v>
      </c>
      <c r="BN612">
        <f>INDEX($N$7:$N$30,MATCH(BP612,$H$7:$H$30,0))</f>
        <v>4.1000000000000002E-2</v>
      </c>
      <c r="BO612">
        <f>INDEX($M$7:$M$30,MATCH(BP612,$H$7:$H$30,0))</f>
        <v>0.56000000000000005</v>
      </c>
      <c r="BP612" t="str">
        <f t="shared" si="1475"/>
        <v>-LT-Total</v>
      </c>
    </row>
    <row r="613" spans="1:68" hidden="1" x14ac:dyDescent="0.25">
      <c r="A613" t="str">
        <f t="shared" si="1471"/>
        <v>passenger-LT-FCEV</v>
      </c>
      <c r="B613" s="1">
        <v>579</v>
      </c>
      <c r="C613" t="s">
        <v>24</v>
      </c>
      <c r="D613" t="s">
        <v>27</v>
      </c>
      <c r="E613" t="s">
        <v>33</v>
      </c>
      <c r="F613" t="s">
        <v>30</v>
      </c>
      <c r="G613">
        <v>0</v>
      </c>
      <c r="H613">
        <f t="shared" ref="H613:Y613" si="1482">IF(G613=0,0.0000001,$G613)*((INDEX($P$7:$P$29,MATCH($A613,$H$7:$H$29,0))/($G613+0.00001))^((H$33-$G$33)/($Y$33-$G$33)))</f>
        <v>0</v>
      </c>
      <c r="I613">
        <f t="shared" si="1482"/>
        <v>0</v>
      </c>
      <c r="J613">
        <f t="shared" si="1482"/>
        <v>0</v>
      </c>
      <c r="K613">
        <f t="shared" si="1482"/>
        <v>0</v>
      </c>
      <c r="L613">
        <f t="shared" si="1482"/>
        <v>0</v>
      </c>
      <c r="M613">
        <f t="shared" si="1482"/>
        <v>0</v>
      </c>
      <c r="N613">
        <f t="shared" si="1482"/>
        <v>0</v>
      </c>
      <c r="O613">
        <f t="shared" si="1482"/>
        <v>0</v>
      </c>
      <c r="P613">
        <f t="shared" si="1482"/>
        <v>0</v>
      </c>
      <c r="Q613">
        <f t="shared" si="1482"/>
        <v>0</v>
      </c>
      <c r="R613">
        <f t="shared" si="1482"/>
        <v>0</v>
      </c>
      <c r="S613">
        <f t="shared" si="1482"/>
        <v>0</v>
      </c>
      <c r="T613">
        <f t="shared" si="1482"/>
        <v>0</v>
      </c>
      <c r="U613">
        <f t="shared" si="1482"/>
        <v>0</v>
      </c>
      <c r="V613">
        <f t="shared" si="1482"/>
        <v>0</v>
      </c>
      <c r="W613">
        <f t="shared" si="1482"/>
        <v>0</v>
      </c>
      <c r="X613">
        <f t="shared" si="1482"/>
        <v>0</v>
      </c>
      <c r="Y613">
        <f t="shared" si="1482"/>
        <v>0</v>
      </c>
      <c r="Z613">
        <f t="shared" ref="Z613:AN613" si="1483">IF(Y613=0,0.0000001,$Y613)*((INDEX($Q$7:$Q$29,MATCH($A613,$H$7:$H$28,0))/IF(Y613=0,0.0000001,$Y613))^((Z$33-$Y$33)/($AN$33-$Y$33)))</f>
        <v>0</v>
      </c>
      <c r="AA613">
        <f t="shared" si="1483"/>
        <v>0</v>
      </c>
      <c r="AB613">
        <f t="shared" si="1483"/>
        <v>0</v>
      </c>
      <c r="AC613">
        <f t="shared" si="1483"/>
        <v>0</v>
      </c>
      <c r="AD613">
        <f t="shared" si="1483"/>
        <v>0</v>
      </c>
      <c r="AE613">
        <f t="shared" si="1483"/>
        <v>0</v>
      </c>
      <c r="AF613">
        <f t="shared" si="1483"/>
        <v>0</v>
      </c>
      <c r="AG613">
        <f t="shared" si="1483"/>
        <v>0</v>
      </c>
      <c r="AH613">
        <f t="shared" si="1483"/>
        <v>0</v>
      </c>
      <c r="AI613">
        <f t="shared" si="1483"/>
        <v>0</v>
      </c>
      <c r="AJ613">
        <f t="shared" si="1483"/>
        <v>0</v>
      </c>
      <c r="AK613">
        <f t="shared" si="1483"/>
        <v>0</v>
      </c>
      <c r="AL613">
        <f t="shared" si="1483"/>
        <v>0</v>
      </c>
      <c r="AM613">
        <f t="shared" si="1483"/>
        <v>0</v>
      </c>
      <c r="AN613">
        <f t="shared" si="1483"/>
        <v>0</v>
      </c>
      <c r="AO613">
        <f t="shared" ref="AO613:BH613" si="1484">AN613</f>
        <v>0</v>
      </c>
      <c r="AP613">
        <f t="shared" si="1484"/>
        <v>0</v>
      </c>
      <c r="AQ613">
        <f t="shared" si="1484"/>
        <v>0</v>
      </c>
      <c r="AR613">
        <f t="shared" si="1484"/>
        <v>0</v>
      </c>
      <c r="AS613">
        <f t="shared" si="1484"/>
        <v>0</v>
      </c>
      <c r="AT613">
        <f t="shared" si="1484"/>
        <v>0</v>
      </c>
      <c r="AU613">
        <f t="shared" si="1484"/>
        <v>0</v>
      </c>
      <c r="AV613">
        <f t="shared" si="1484"/>
        <v>0</v>
      </c>
      <c r="AW613">
        <f t="shared" si="1484"/>
        <v>0</v>
      </c>
      <c r="AX613">
        <f t="shared" si="1484"/>
        <v>0</v>
      </c>
      <c r="AY613">
        <f t="shared" si="1484"/>
        <v>0</v>
      </c>
      <c r="AZ613">
        <f t="shared" si="1484"/>
        <v>0</v>
      </c>
      <c r="BA613">
        <f t="shared" si="1484"/>
        <v>0</v>
      </c>
      <c r="BB613">
        <f t="shared" si="1484"/>
        <v>0</v>
      </c>
      <c r="BC613">
        <f t="shared" si="1484"/>
        <v>0</v>
      </c>
      <c r="BD613">
        <f t="shared" si="1484"/>
        <v>0</v>
      </c>
      <c r="BE613">
        <f t="shared" si="1484"/>
        <v>0</v>
      </c>
      <c r="BF613">
        <f t="shared" si="1484"/>
        <v>0</v>
      </c>
      <c r="BG613">
        <f t="shared" si="1484"/>
        <v>0</v>
      </c>
      <c r="BH613">
        <f t="shared" si="1484"/>
        <v>0</v>
      </c>
      <c r="BK613">
        <f>G613</f>
        <v>0</v>
      </c>
      <c r="BL613">
        <f t="shared" si="1479"/>
        <v>0</v>
      </c>
      <c r="BM613">
        <f t="shared" si="1480"/>
        <v>0</v>
      </c>
      <c r="BN613">
        <f>INDEX($P$7:$P$30,MATCH(BP613,$H$7:$H$30,0))</f>
        <v>0.02</v>
      </c>
      <c r="BO613">
        <f>INDEX($Q$7:$Q$30,MATCH(BP613,$H$7:$H$30,0))</f>
        <v>0.3</v>
      </c>
      <c r="BP613" t="str">
        <f t="shared" si="1475"/>
        <v>-LT-Total</v>
      </c>
    </row>
    <row r="614" spans="1:68" hidden="1" x14ac:dyDescent="0.25">
      <c r="A614" t="str">
        <f t="shared" si="1471"/>
        <v>passenger-LT-G</v>
      </c>
      <c r="B614" s="1">
        <v>580</v>
      </c>
      <c r="C614" t="s">
        <v>24</v>
      </c>
      <c r="D614" t="s">
        <v>27</v>
      </c>
      <c r="E614" t="s">
        <v>33</v>
      </c>
      <c r="F614" t="s">
        <v>47</v>
      </c>
      <c r="G614">
        <v>0.33921562776585629</v>
      </c>
      <c r="H614">
        <v>0.34339097500415389</v>
      </c>
      <c r="I614">
        <v>0.34750877689747461</v>
      </c>
      <c r="J614">
        <v>0.35157021495352908</v>
      </c>
      <c r="K614">
        <v>0.35462908945395449</v>
      </c>
      <c r="L614">
        <v>0.35768638975161671</v>
      </c>
      <c r="M614">
        <f t="shared" ref="M614:Y616" si="1485">($K614*(($BL614/($K614))^((M$33-$K$33)/($BL$33-$K$33))))</f>
        <v>0.35251452400234734</v>
      </c>
      <c r="N614">
        <f t="shared" si="1485"/>
        <v>0.35146197422229297</v>
      </c>
      <c r="O614">
        <f t="shared" si="1485"/>
        <v>0.35041256718094599</v>
      </c>
      <c r="P614">
        <f t="shared" si="1485"/>
        <v>0.3493662934946109</v>
      </c>
      <c r="Q614">
        <f t="shared" si="1485"/>
        <v>0.34832314380761048</v>
      </c>
      <c r="R614">
        <f t="shared" si="1485"/>
        <v>0.34728310879220181</v>
      </c>
      <c r="S614">
        <f t="shared" si="1485"/>
        <v>0.34624617914849332</v>
      </c>
      <c r="T614">
        <f t="shared" si="1485"/>
        <v>0.34521234560436115</v>
      </c>
      <c r="U614">
        <f t="shared" si="1485"/>
        <v>0.34418159891536654</v>
      </c>
      <c r="V614">
        <f t="shared" si="1485"/>
        <v>0.34315392986467314</v>
      </c>
      <c r="W614">
        <f t="shared" si="1485"/>
        <v>0.34212932926296447</v>
      </c>
      <c r="X614">
        <f t="shared" si="1485"/>
        <v>0.34110778794836177</v>
      </c>
      <c r="Y614">
        <f t="shared" si="1485"/>
        <v>0.34008929678634237</v>
      </c>
      <c r="Z614">
        <f t="shared" ref="Z614:AN616" si="1486">($Y614*(($BM614/($Y614))^((Z$33-$Y$33)/($BM$33-$Y$33))))</f>
        <v>0.3219757344742662</v>
      </c>
      <c r="AA614">
        <f t="shared" si="1486"/>
        <v>0.30482692213442925</v>
      </c>
      <c r="AB614">
        <f t="shared" si="1486"/>
        <v>0.28859147603055141</v>
      </c>
      <c r="AC614">
        <f t="shared" si="1486"/>
        <v>0.27322074918554429</v>
      </c>
      <c r="AD614">
        <f t="shared" si="1486"/>
        <v>0.25866868561844641</v>
      </c>
      <c r="AE614">
        <f t="shared" si="1486"/>
        <v>0.24489168234487338</v>
      </c>
      <c r="AF614">
        <f t="shared" si="1486"/>
        <v>0.23184845872748974</v>
      </c>
      <c r="AG614">
        <f t="shared" si="1486"/>
        <v>0.21949993278502955</v>
      </c>
      <c r="AH614">
        <f t="shared" si="1486"/>
        <v>0.20780910408924735</v>
      </c>
      <c r="AI614">
        <f t="shared" si="1486"/>
        <v>0.19674094289891708</v>
      </c>
      <c r="AJ614">
        <f t="shared" si="1486"/>
        <v>0.18626228519868668</v>
      </c>
      <c r="AK614">
        <f t="shared" si="1486"/>
        <v>0.17634173332828859</v>
      </c>
      <c r="AL614">
        <f t="shared" si="1486"/>
        <v>0.16694956190435759</v>
      </c>
      <c r="AM614">
        <f t="shared" si="1486"/>
        <v>0.15805762875296464</v>
      </c>
      <c r="AN614">
        <f t="shared" si="1486"/>
        <v>0.14963929058599063</v>
      </c>
      <c r="AO614">
        <f t="shared" ref="AO614:BH614" si="1487">AN614</f>
        <v>0.14963929058599063</v>
      </c>
      <c r="AP614">
        <f t="shared" si="1487"/>
        <v>0.14963929058599063</v>
      </c>
      <c r="AQ614">
        <f t="shared" si="1487"/>
        <v>0.14963929058599063</v>
      </c>
      <c r="AR614">
        <f t="shared" si="1487"/>
        <v>0.14963929058599063</v>
      </c>
      <c r="AS614">
        <f t="shared" si="1487"/>
        <v>0.14963929058599063</v>
      </c>
      <c r="AT614">
        <f t="shared" si="1487"/>
        <v>0.14963929058599063</v>
      </c>
      <c r="AU614">
        <f t="shared" si="1487"/>
        <v>0.14963929058599063</v>
      </c>
      <c r="AV614">
        <f t="shared" si="1487"/>
        <v>0.14963929058599063</v>
      </c>
      <c r="AW614">
        <f t="shared" si="1487"/>
        <v>0.14963929058599063</v>
      </c>
      <c r="AX614">
        <f t="shared" si="1487"/>
        <v>0.14963929058599063</v>
      </c>
      <c r="AY614">
        <f t="shared" si="1487"/>
        <v>0.14963929058599063</v>
      </c>
      <c r="AZ614">
        <f t="shared" si="1487"/>
        <v>0.14963929058599063</v>
      </c>
      <c r="BA614">
        <f t="shared" si="1487"/>
        <v>0.14963929058599063</v>
      </c>
      <c r="BB614">
        <f t="shared" si="1487"/>
        <v>0.14963929058599063</v>
      </c>
      <c r="BC614">
        <f t="shared" si="1487"/>
        <v>0.14963929058599063</v>
      </c>
      <c r="BD614">
        <f t="shared" si="1487"/>
        <v>0.14963929058599063</v>
      </c>
      <c r="BE614">
        <f t="shared" si="1487"/>
        <v>0.14963929058599063</v>
      </c>
      <c r="BF614">
        <f t="shared" si="1487"/>
        <v>0.14963929058599063</v>
      </c>
      <c r="BG614">
        <f t="shared" si="1487"/>
        <v>0.14963929058599063</v>
      </c>
      <c r="BH614">
        <f t="shared" si="1487"/>
        <v>0.14963929058599063</v>
      </c>
      <c r="BK614">
        <f t="shared" ref="BK614:BK619" si="1488">K614</f>
        <v>0.35462908945395449</v>
      </c>
      <c r="BL614">
        <f t="shared" si="1479"/>
        <v>0.34008929678634237</v>
      </c>
      <c r="BM614">
        <f t="shared" si="1480"/>
        <v>0.14963929058599063</v>
      </c>
      <c r="BN614">
        <f>INDEX($N$7:$N$30,MATCH(BP614,$H$7:$H$30,0))</f>
        <v>4.1000000000000002E-2</v>
      </c>
      <c r="BO614">
        <f>INDEX($M$7:$M$30,MATCH(BP614,$H$7:$H$30,0))</f>
        <v>0.56000000000000005</v>
      </c>
      <c r="BP614" t="str">
        <f t="shared" si="1475"/>
        <v>-LT-Total</v>
      </c>
    </row>
    <row r="615" spans="1:68" hidden="1" x14ac:dyDescent="0.25">
      <c r="A615" t="str">
        <f t="shared" si="1471"/>
        <v>passenger-LT-LPG</v>
      </c>
      <c r="B615" s="1">
        <v>581</v>
      </c>
      <c r="C615" t="s">
        <v>24</v>
      </c>
      <c r="D615" t="s">
        <v>27</v>
      </c>
      <c r="E615" t="s">
        <v>33</v>
      </c>
      <c r="F615" t="s">
        <v>48</v>
      </c>
      <c r="G615">
        <v>5.0307143387026288E-3</v>
      </c>
      <c r="H615">
        <v>4.2556871952051656E-3</v>
      </c>
      <c r="I615">
        <v>3.4913416074667299E-3</v>
      </c>
      <c r="J615">
        <v>2.7374582642554482E-3</v>
      </c>
      <c r="K615">
        <v>2.6455285646197571E-3</v>
      </c>
      <c r="L615">
        <v>2.5536461751915298E-3</v>
      </c>
      <c r="M615">
        <f t="shared" si="1485"/>
        <v>2.6297539328415283E-3</v>
      </c>
      <c r="N615">
        <f t="shared" si="1485"/>
        <v>2.6219019246684094E-3</v>
      </c>
      <c r="O615">
        <f t="shared" si="1485"/>
        <v>2.6140733612866765E-3</v>
      </c>
      <c r="P615">
        <f t="shared" si="1485"/>
        <v>2.6062681726940783E-3</v>
      </c>
      <c r="Q615">
        <f t="shared" si="1485"/>
        <v>2.5984862890973798E-3</v>
      </c>
      <c r="R615">
        <f t="shared" si="1485"/>
        <v>2.5907276409117361E-3</v>
      </c>
      <c r="S615">
        <f t="shared" si="1485"/>
        <v>2.5829921587600725E-3</v>
      </c>
      <c r="T615">
        <f t="shared" si="1485"/>
        <v>2.5752797734724608E-3</v>
      </c>
      <c r="U615">
        <f t="shared" si="1485"/>
        <v>2.5675904160855044E-3</v>
      </c>
      <c r="V615">
        <f t="shared" si="1485"/>
        <v>2.5599240178417189E-3</v>
      </c>
      <c r="W615">
        <f t="shared" si="1485"/>
        <v>2.5522805101889185E-3</v>
      </c>
      <c r="X615">
        <f t="shared" si="1485"/>
        <v>2.544659824779603E-3</v>
      </c>
      <c r="Y615">
        <f t="shared" si="1485"/>
        <v>2.5370618934703469E-3</v>
      </c>
      <c r="Z615">
        <f t="shared" si="1486"/>
        <v>2.4019349455445499E-3</v>
      </c>
      <c r="AA615">
        <f t="shared" si="1486"/>
        <v>2.2740050203255047E-3</v>
      </c>
      <c r="AB615">
        <f t="shared" si="1486"/>
        <v>2.1528887957842852E-3</v>
      </c>
      <c r="AC615">
        <f t="shared" si="1486"/>
        <v>2.0382233660812495E-3</v>
      </c>
      <c r="AD615">
        <f t="shared" si="1486"/>
        <v>1.9296651541754024E-3</v>
      </c>
      <c r="AE615">
        <f t="shared" si="1486"/>
        <v>1.826888882349485E-3</v>
      </c>
      <c r="AF615">
        <f t="shared" si="1486"/>
        <v>1.7295865975661272E-3</v>
      </c>
      <c r="AG615">
        <f t="shared" si="1486"/>
        <v>1.6374667487346953E-3</v>
      </c>
      <c r="AH615">
        <f t="shared" si="1486"/>
        <v>1.550253313124011E-3</v>
      </c>
      <c r="AI615">
        <f t="shared" si="1486"/>
        <v>1.4676849693033712E-3</v>
      </c>
      <c r="AJ615">
        <f t="shared" si="1486"/>
        <v>1.3895143141337205E-3</v>
      </c>
      <c r="AK615">
        <f t="shared" si="1486"/>
        <v>1.3155071214628054E-3</v>
      </c>
      <c r="AL615">
        <f t="shared" si="1486"/>
        <v>1.245441640303113E-3</v>
      </c>
      <c r="AM615">
        <f t="shared" si="1486"/>
        <v>1.1791079303896915E-3</v>
      </c>
      <c r="AN615">
        <f t="shared" si="1486"/>
        <v>1.1163072331269526E-3</v>
      </c>
      <c r="AO615">
        <f t="shared" ref="AO615:BH615" si="1489">AN615</f>
        <v>1.1163072331269526E-3</v>
      </c>
      <c r="AP615">
        <f t="shared" si="1489"/>
        <v>1.1163072331269526E-3</v>
      </c>
      <c r="AQ615">
        <f t="shared" si="1489"/>
        <v>1.1163072331269526E-3</v>
      </c>
      <c r="AR615">
        <f t="shared" si="1489"/>
        <v>1.1163072331269526E-3</v>
      </c>
      <c r="AS615">
        <f t="shared" si="1489"/>
        <v>1.1163072331269526E-3</v>
      </c>
      <c r="AT615">
        <f t="shared" si="1489"/>
        <v>1.1163072331269526E-3</v>
      </c>
      <c r="AU615">
        <f t="shared" si="1489"/>
        <v>1.1163072331269526E-3</v>
      </c>
      <c r="AV615">
        <f t="shared" si="1489"/>
        <v>1.1163072331269526E-3</v>
      </c>
      <c r="AW615">
        <f t="shared" si="1489"/>
        <v>1.1163072331269526E-3</v>
      </c>
      <c r="AX615">
        <f t="shared" si="1489"/>
        <v>1.1163072331269526E-3</v>
      </c>
      <c r="AY615">
        <f t="shared" si="1489"/>
        <v>1.1163072331269526E-3</v>
      </c>
      <c r="AZ615">
        <f t="shared" si="1489"/>
        <v>1.1163072331269526E-3</v>
      </c>
      <c r="BA615">
        <f t="shared" si="1489"/>
        <v>1.1163072331269526E-3</v>
      </c>
      <c r="BB615">
        <f t="shared" si="1489"/>
        <v>1.1163072331269526E-3</v>
      </c>
      <c r="BC615">
        <f t="shared" si="1489"/>
        <v>1.1163072331269526E-3</v>
      </c>
      <c r="BD615">
        <f t="shared" si="1489"/>
        <v>1.1163072331269526E-3</v>
      </c>
      <c r="BE615">
        <f t="shared" si="1489"/>
        <v>1.1163072331269526E-3</v>
      </c>
      <c r="BF615">
        <f t="shared" si="1489"/>
        <v>1.1163072331269526E-3</v>
      </c>
      <c r="BG615">
        <f t="shared" si="1489"/>
        <v>1.1163072331269526E-3</v>
      </c>
      <c r="BH615">
        <f t="shared" si="1489"/>
        <v>1.1163072331269526E-3</v>
      </c>
      <c r="BK615">
        <f t="shared" si="1488"/>
        <v>2.6455285646197571E-3</v>
      </c>
      <c r="BL615">
        <f t="shared" si="1479"/>
        <v>2.5370618934703469E-3</v>
      </c>
      <c r="BM615">
        <f t="shared" si="1480"/>
        <v>1.1163072331269526E-3</v>
      </c>
      <c r="BN615">
        <f>INDEX($N$7:$N$30,MATCH(BP615,$H$7:$H$30,0))</f>
        <v>4.1000000000000002E-2</v>
      </c>
      <c r="BO615">
        <f>INDEX($M$7:$M$30,MATCH(BP615,$H$7:$H$30,0))</f>
        <v>0.56000000000000005</v>
      </c>
      <c r="BP615" t="str">
        <f t="shared" si="1475"/>
        <v>-LT-Total</v>
      </c>
    </row>
    <row r="616" spans="1:68" hidden="1" x14ac:dyDescent="0.25">
      <c r="A616" t="str">
        <f t="shared" si="1471"/>
        <v>passenger-LT-PHEVG</v>
      </c>
      <c r="B616" s="1">
        <v>582</v>
      </c>
      <c r="C616" t="s">
        <v>24</v>
      </c>
      <c r="D616" t="s">
        <v>27</v>
      </c>
      <c r="E616" t="s">
        <v>33</v>
      </c>
      <c r="F616" t="s">
        <v>31</v>
      </c>
      <c r="G616">
        <v>1.0061428677405259E-6</v>
      </c>
      <c r="H616">
        <v>8.5113743904103341E-7</v>
      </c>
      <c r="I616">
        <v>6.9826832149334599E-7</v>
      </c>
      <c r="J616">
        <v>5.4749165285108944E-7</v>
      </c>
      <c r="K616">
        <v>5.2910571292395149E-7</v>
      </c>
      <c r="L616">
        <v>5.1072923503830601E-7</v>
      </c>
      <c r="M616">
        <f t="shared" si="1485"/>
        <v>5.2595078656830565E-7</v>
      </c>
      <c r="N616">
        <f t="shared" si="1485"/>
        <v>5.2438038493368199E-7</v>
      </c>
      <c r="O616">
        <f t="shared" si="1485"/>
        <v>5.2281467225733535E-7</v>
      </c>
      <c r="P616">
        <f t="shared" si="1485"/>
        <v>5.212536345388157E-7</v>
      </c>
      <c r="Q616">
        <f t="shared" si="1485"/>
        <v>5.1969725781947598E-7</v>
      </c>
      <c r="R616">
        <f t="shared" si="1485"/>
        <v>5.1814552818234729E-7</v>
      </c>
      <c r="S616">
        <f t="shared" si="1485"/>
        <v>5.1659843175201457E-7</v>
      </c>
      <c r="T616">
        <f t="shared" si="1485"/>
        <v>5.1505595469449231E-7</v>
      </c>
      <c r="U616">
        <f t="shared" si="1485"/>
        <v>5.1351808321710099E-7</v>
      </c>
      <c r="V616">
        <f t="shared" si="1485"/>
        <v>5.1198480356834382E-7</v>
      </c>
      <c r="W616">
        <f t="shared" si="1485"/>
        <v>5.1045610203778373E-7</v>
      </c>
      <c r="X616">
        <f t="shared" si="1485"/>
        <v>5.0893196495592075E-7</v>
      </c>
      <c r="Y616">
        <f t="shared" si="1485"/>
        <v>5.074123786940695E-7</v>
      </c>
      <c r="Z616">
        <f t="shared" si="1486"/>
        <v>4.8038698910891013E-7</v>
      </c>
      <c r="AA616">
        <f t="shared" si="1486"/>
        <v>4.5480100406510101E-7</v>
      </c>
      <c r="AB616">
        <f t="shared" si="1486"/>
        <v>4.3057775915685711E-7</v>
      </c>
      <c r="AC616">
        <f t="shared" si="1486"/>
        <v>4.0764467321624997E-7</v>
      </c>
      <c r="AD616">
        <f t="shared" si="1486"/>
        <v>3.8593303083508057E-7</v>
      </c>
      <c r="AE616">
        <f t="shared" si="1486"/>
        <v>3.6537777646989702E-7</v>
      </c>
      <c r="AF616">
        <f t="shared" si="1486"/>
        <v>3.459173195132255E-7</v>
      </c>
      <c r="AG616">
        <f t="shared" si="1486"/>
        <v>3.2749334974693917E-7</v>
      </c>
      <c r="AH616">
        <f t="shared" si="1486"/>
        <v>3.1005066262480228E-7</v>
      </c>
      <c r="AI616">
        <f t="shared" si="1486"/>
        <v>2.9353699386067427E-7</v>
      </c>
      <c r="AJ616">
        <f t="shared" si="1486"/>
        <v>2.7790286282674415E-7</v>
      </c>
      <c r="AK616">
        <f t="shared" si="1486"/>
        <v>2.6310142429256105E-7</v>
      </c>
      <c r="AL616">
        <f t="shared" si="1486"/>
        <v>2.4908832806062261E-7</v>
      </c>
      <c r="AM616">
        <f t="shared" si="1486"/>
        <v>2.3582158607793832E-7</v>
      </c>
      <c r="AN616">
        <f t="shared" si="1486"/>
        <v>2.2326144662539056E-7</v>
      </c>
      <c r="AO616">
        <f t="shared" ref="AO616:BH616" si="1490">AN616</f>
        <v>2.2326144662539056E-7</v>
      </c>
      <c r="AP616">
        <f t="shared" si="1490"/>
        <v>2.2326144662539056E-7</v>
      </c>
      <c r="AQ616">
        <f t="shared" si="1490"/>
        <v>2.2326144662539056E-7</v>
      </c>
      <c r="AR616">
        <f t="shared" si="1490"/>
        <v>2.2326144662539056E-7</v>
      </c>
      <c r="AS616">
        <f t="shared" si="1490"/>
        <v>2.2326144662539056E-7</v>
      </c>
      <c r="AT616">
        <f t="shared" si="1490"/>
        <v>2.2326144662539056E-7</v>
      </c>
      <c r="AU616">
        <f t="shared" si="1490"/>
        <v>2.2326144662539056E-7</v>
      </c>
      <c r="AV616">
        <f t="shared" si="1490"/>
        <v>2.2326144662539056E-7</v>
      </c>
      <c r="AW616">
        <f t="shared" si="1490"/>
        <v>2.2326144662539056E-7</v>
      </c>
      <c r="AX616">
        <f t="shared" si="1490"/>
        <v>2.2326144662539056E-7</v>
      </c>
      <c r="AY616">
        <f t="shared" si="1490"/>
        <v>2.2326144662539056E-7</v>
      </c>
      <c r="AZ616">
        <f t="shared" si="1490"/>
        <v>2.2326144662539056E-7</v>
      </c>
      <c r="BA616">
        <f t="shared" si="1490"/>
        <v>2.2326144662539056E-7</v>
      </c>
      <c r="BB616">
        <f t="shared" si="1490"/>
        <v>2.2326144662539056E-7</v>
      </c>
      <c r="BC616">
        <f t="shared" si="1490"/>
        <v>2.2326144662539056E-7</v>
      </c>
      <c r="BD616">
        <f t="shared" si="1490"/>
        <v>2.2326144662539056E-7</v>
      </c>
      <c r="BE616">
        <f t="shared" si="1490"/>
        <v>2.2326144662539056E-7</v>
      </c>
      <c r="BF616">
        <f t="shared" si="1490"/>
        <v>2.2326144662539056E-7</v>
      </c>
      <c r="BG616">
        <f t="shared" si="1490"/>
        <v>2.2326144662539056E-7</v>
      </c>
      <c r="BH616">
        <f t="shared" si="1490"/>
        <v>2.2326144662539056E-7</v>
      </c>
      <c r="BK616">
        <f t="shared" si="1488"/>
        <v>5.2910571292395149E-7</v>
      </c>
      <c r="BL616">
        <f t="shared" si="1479"/>
        <v>5.074123786940695E-7</v>
      </c>
      <c r="BM616">
        <f t="shared" si="1480"/>
        <v>2.2326144662539056E-7</v>
      </c>
      <c r="BN616">
        <f>INDEX($N$7:$N$30,MATCH(BP616,$H$7:$H$30,0))</f>
        <v>4.1000000000000002E-2</v>
      </c>
      <c r="BO616">
        <f>INDEX($M$7:$M$30,MATCH(BP616,$H$7:$H$30,0))</f>
        <v>0.56000000000000005</v>
      </c>
      <c r="BP616" t="str">
        <f t="shared" si="1475"/>
        <v>-LT-Total</v>
      </c>
    </row>
    <row r="617" spans="1:68" hidden="1" x14ac:dyDescent="0.25">
      <c r="A617" t="str">
        <f t="shared" si="1471"/>
        <v>passenger-LV-BEV</v>
      </c>
      <c r="B617" s="1">
        <v>583</v>
      </c>
      <c r="C617" t="s">
        <v>24</v>
      </c>
      <c r="D617" t="s">
        <v>27</v>
      </c>
      <c r="E617" t="s">
        <v>28</v>
      </c>
      <c r="F617" t="s">
        <v>29</v>
      </c>
      <c r="G617">
        <v>9.6578747255560431E-4</v>
      </c>
      <c r="H617">
        <f t="shared" ref="H617:Y617" si="1491">IF(G617=0,0.0000001,$G617)*((INDEX($P$7:$P$29,MATCH($A617,$H$7:$H$29,0))/($G617+0.00001))^((H$33-$G$33)/($Y$33-$G$33)))</f>
        <v>1.1682485088231472E-3</v>
      </c>
      <c r="I617">
        <f t="shared" si="1491"/>
        <v>1.413152082782819E-3</v>
      </c>
      <c r="J617">
        <f t="shared" si="1491"/>
        <v>1.7093955558181077E-3</v>
      </c>
      <c r="K617">
        <f t="shared" si="1491"/>
        <v>2.0677414708943059E-3</v>
      </c>
      <c r="L617">
        <f t="shared" si="1491"/>
        <v>2.5012085563834805E-3</v>
      </c>
      <c r="M617">
        <f t="shared" si="1491"/>
        <v>3.0255446972392405E-3</v>
      </c>
      <c r="N617">
        <f t="shared" si="1491"/>
        <v>3.6597990565921559E-3</v>
      </c>
      <c r="O617">
        <f t="shared" si="1491"/>
        <v>4.4270141329773626E-3</v>
      </c>
      <c r="P617">
        <f t="shared" si="1491"/>
        <v>5.35506289567453E-3</v>
      </c>
      <c r="Q617">
        <f t="shared" si="1491"/>
        <v>6.477661411336798E-3</v>
      </c>
      <c r="R617">
        <f t="shared" si="1491"/>
        <v>7.8355937506942187E-3</v>
      </c>
      <c r="S617">
        <f t="shared" si="1491"/>
        <v>9.4781936762650017E-3</v>
      </c>
      <c r="T617">
        <f t="shared" si="1491"/>
        <v>1.1465136940877082E-2</v>
      </c>
      <c r="U617">
        <f t="shared" si="1491"/>
        <v>1.386860931131169E-2</v>
      </c>
      <c r="V617">
        <f t="shared" si="1491"/>
        <v>1.6775929081496634E-2</v>
      </c>
      <c r="W617">
        <f t="shared" si="1491"/>
        <v>2.0292719351309395E-2</v>
      </c>
      <c r="X617">
        <f t="shared" si="1491"/>
        <v>2.4546745320067214E-2</v>
      </c>
      <c r="Y617">
        <f t="shared" si="1491"/>
        <v>2.96925560038045E-2</v>
      </c>
      <c r="Z617">
        <f t="shared" ref="Z617:AN617" si="1492">IF(Y617=0,0.0000001,$Y617)*((INDEX($Q$7:$Q$29,MATCH($A617,$H$7:$H$28,0))/IF(Y617=0,0.0000001,$Y617))^((Z$33-$Y$33)/($AN$33-$Y$33)))</f>
        <v>3.5313579779953995E-2</v>
      </c>
      <c r="AA617">
        <f t="shared" si="1492"/>
        <v>4.1998705558234581E-2</v>
      </c>
      <c r="AB617">
        <f t="shared" si="1492"/>
        <v>4.9949375836673734E-2</v>
      </c>
      <c r="AC617">
        <f t="shared" si="1492"/>
        <v>5.9405167690557766E-2</v>
      </c>
      <c r="AD617">
        <f t="shared" si="1492"/>
        <v>7.0651011934212235E-2</v>
      </c>
      <c r="AE617">
        <f t="shared" si="1492"/>
        <v>8.4025778924307154E-2</v>
      </c>
      <c r="AF617">
        <f t="shared" si="1492"/>
        <v>9.993248972018795E-2</v>
      </c>
      <c r="AG617">
        <f t="shared" si="1492"/>
        <v>0.11885046029352009</v>
      </c>
      <c r="AH617">
        <f t="shared" si="1492"/>
        <v>0.1413497447279955</v>
      </c>
      <c r="AI617">
        <f t="shared" si="1492"/>
        <v>0.16810831262517895</v>
      </c>
      <c r="AJ617">
        <f t="shared" si="1492"/>
        <v>0.1999324783222455</v>
      </c>
      <c r="AK617">
        <f t="shared" si="1492"/>
        <v>0.23778119751401341</v>
      </c>
      <c r="AL617">
        <f t="shared" si="1492"/>
        <v>0.28279496340794019</v>
      </c>
      <c r="AM617">
        <f t="shared" si="1492"/>
        <v>0.33633017313820679</v>
      </c>
      <c r="AN617">
        <f t="shared" si="1492"/>
        <v>0.4</v>
      </c>
      <c r="AO617">
        <f t="shared" ref="AO617:BH617" si="1493">AN617</f>
        <v>0.4</v>
      </c>
      <c r="AP617">
        <f t="shared" si="1493"/>
        <v>0.4</v>
      </c>
      <c r="AQ617">
        <f t="shared" si="1493"/>
        <v>0.4</v>
      </c>
      <c r="AR617">
        <f t="shared" si="1493"/>
        <v>0.4</v>
      </c>
      <c r="AS617">
        <f t="shared" si="1493"/>
        <v>0.4</v>
      </c>
      <c r="AT617">
        <f t="shared" si="1493"/>
        <v>0.4</v>
      </c>
      <c r="AU617">
        <f t="shared" si="1493"/>
        <v>0.4</v>
      </c>
      <c r="AV617">
        <f t="shared" si="1493"/>
        <v>0.4</v>
      </c>
      <c r="AW617">
        <f t="shared" si="1493"/>
        <v>0.4</v>
      </c>
      <c r="AX617">
        <f t="shared" si="1493"/>
        <v>0.4</v>
      </c>
      <c r="AY617">
        <f t="shared" si="1493"/>
        <v>0.4</v>
      </c>
      <c r="AZ617">
        <f t="shared" si="1493"/>
        <v>0.4</v>
      </c>
      <c r="BA617">
        <f t="shared" si="1493"/>
        <v>0.4</v>
      </c>
      <c r="BB617">
        <f t="shared" si="1493"/>
        <v>0.4</v>
      </c>
      <c r="BC617">
        <f t="shared" si="1493"/>
        <v>0.4</v>
      </c>
      <c r="BD617">
        <f t="shared" si="1493"/>
        <v>0.4</v>
      </c>
      <c r="BE617">
        <f t="shared" si="1493"/>
        <v>0.4</v>
      </c>
      <c r="BF617">
        <f t="shared" si="1493"/>
        <v>0.4</v>
      </c>
      <c r="BG617">
        <f t="shared" si="1493"/>
        <v>0.4</v>
      </c>
      <c r="BH617">
        <f t="shared" si="1493"/>
        <v>0.4</v>
      </c>
      <c r="BK617">
        <f t="shared" si="1488"/>
        <v>2.0677414708943059E-3</v>
      </c>
      <c r="BL617">
        <f t="shared" si="1479"/>
        <v>2.0057092267674768E-3</v>
      </c>
      <c r="BM617">
        <f>(1-BN617)*BL617</f>
        <v>1.9455379499644524E-3</v>
      </c>
      <c r="BN617">
        <f>INDEX($P$7:$P$30,MATCH(BP617,$H$7:$H$30,0))</f>
        <v>0.03</v>
      </c>
      <c r="BO617">
        <f>INDEX($Q$7:$Q$30,MATCH(BP617,$H$7:$H$30,0))</f>
        <v>0.4</v>
      </c>
      <c r="BP617" t="str">
        <f t="shared" si="1475"/>
        <v>-LV-Total</v>
      </c>
    </row>
    <row r="618" spans="1:68" hidden="1" x14ac:dyDescent="0.25">
      <c r="A618" t="str">
        <f t="shared" si="1471"/>
        <v>passenger-LV-CNG</v>
      </c>
      <c r="B618" s="1">
        <v>584</v>
      </c>
      <c r="C618" t="s">
        <v>24</v>
      </c>
      <c r="D618" t="s">
        <v>27</v>
      </c>
      <c r="E618" t="s">
        <v>28</v>
      </c>
      <c r="F618" t="s">
        <v>45</v>
      </c>
      <c r="G618">
        <v>1.2760586868386541E-2</v>
      </c>
      <c r="H618">
        <v>1.4309850255452771E-2</v>
      </c>
      <c r="I618">
        <v>1.585841726705553E-2</v>
      </c>
      <c r="J618">
        <v>1.7406288372608061E-2</v>
      </c>
      <c r="K618">
        <v>1.8651589573238699E-2</v>
      </c>
      <c r="L618">
        <v>1.9894316440547021E-2</v>
      </c>
      <c r="M618">
        <f t="shared" ref="M618:Y619" si="1494">($K618*(($BL618/($K618))^((M$33-$K$33)/($BL$33-$K$33))))</f>
        <v>1.8456386086682781E-2</v>
      </c>
      <c r="N618">
        <f t="shared" si="1494"/>
        <v>1.8359551793988054E-2</v>
      </c>
      <c r="O618">
        <f t="shared" si="1494"/>
        <v>1.8263225557431598E-2</v>
      </c>
      <c r="P618">
        <f t="shared" si="1494"/>
        <v>1.8167404711418075E-2</v>
      </c>
      <c r="Q618">
        <f t="shared" si="1494"/>
        <v>1.8072086604337598E-2</v>
      </c>
      <c r="R618">
        <f t="shared" si="1494"/>
        <v>1.7977268598492368E-2</v>
      </c>
      <c r="S618">
        <f t="shared" si="1494"/>
        <v>1.7882948070023677E-2</v>
      </c>
      <c r="T618">
        <f t="shared" si="1494"/>
        <v>1.778912240883929E-2</v>
      </c>
      <c r="U618">
        <f t="shared" si="1494"/>
        <v>1.7695789018541241E-2</v>
      </c>
      <c r="V618">
        <f t="shared" si="1494"/>
        <v>1.7602945316353952E-2</v>
      </c>
      <c r="W618">
        <f t="shared" si="1494"/>
        <v>1.7510588733052789E-2</v>
      </c>
      <c r="X618">
        <f t="shared" si="1494"/>
        <v>1.7418716712892954E-2</v>
      </c>
      <c r="Y618">
        <f t="shared" si="1494"/>
        <v>1.7327326713538753E-2</v>
      </c>
      <c r="Z618">
        <f t="shared" ref="Z618:AN619" si="1495">($Y618*(($BM618/($Y618))^((Z$33-$Y$33)/($BM$33-$Y$33))))</f>
        <v>1.6156083926827366E-2</v>
      </c>
      <c r="AA618">
        <f t="shared" si="1495"/>
        <v>1.506401144076897E-2</v>
      </c>
      <c r="AB618">
        <f t="shared" si="1495"/>
        <v>1.404575772912443E-2</v>
      </c>
      <c r="AC618">
        <f t="shared" si="1495"/>
        <v>1.3096333002730907E-2</v>
      </c>
      <c r="AD618">
        <f t="shared" si="1495"/>
        <v>1.2211084757839578E-2</v>
      </c>
      <c r="AE618">
        <f t="shared" si="1495"/>
        <v>1.1385674977266448E-2</v>
      </c>
      <c r="AF618">
        <f t="shared" si="1495"/>
        <v>1.0616058872634219E-2</v>
      </c>
      <c r="AG618">
        <f t="shared" si="1495"/>
        <v>9.8984650635349242E-3</v>
      </c>
      <c r="AH618">
        <f t="shared" si="1495"/>
        <v>9.2293770964845135E-3</v>
      </c>
      <c r="AI618">
        <f t="shared" si="1495"/>
        <v>8.6055162131059779E-3</v>
      </c>
      <c r="AJ618">
        <f t="shared" si="1495"/>
        <v>8.0238252830992802E-3</v>
      </c>
      <c r="AK618">
        <f t="shared" si="1495"/>
        <v>7.4814538232641373E-3</v>
      </c>
      <c r="AL618">
        <f t="shared" si="1495"/>
        <v>6.9757440291638292E-3</v>
      </c>
      <c r="AM618">
        <f t="shared" si="1495"/>
        <v>6.5042177509804051E-3</v>
      </c>
      <c r="AN618">
        <f t="shared" si="1495"/>
        <v>6.0645643497385633E-3</v>
      </c>
      <c r="AO618">
        <f t="shared" ref="AO618:BH618" si="1496">AN618</f>
        <v>6.0645643497385633E-3</v>
      </c>
      <c r="AP618">
        <f t="shared" si="1496"/>
        <v>6.0645643497385633E-3</v>
      </c>
      <c r="AQ618">
        <f t="shared" si="1496"/>
        <v>6.0645643497385633E-3</v>
      </c>
      <c r="AR618">
        <f t="shared" si="1496"/>
        <v>6.0645643497385633E-3</v>
      </c>
      <c r="AS618">
        <f t="shared" si="1496"/>
        <v>6.0645643497385633E-3</v>
      </c>
      <c r="AT618">
        <f t="shared" si="1496"/>
        <v>6.0645643497385633E-3</v>
      </c>
      <c r="AU618">
        <f t="shared" si="1496"/>
        <v>6.0645643497385633E-3</v>
      </c>
      <c r="AV618">
        <f t="shared" si="1496"/>
        <v>6.0645643497385633E-3</v>
      </c>
      <c r="AW618">
        <f t="shared" si="1496"/>
        <v>6.0645643497385633E-3</v>
      </c>
      <c r="AX618">
        <f t="shared" si="1496"/>
        <v>6.0645643497385633E-3</v>
      </c>
      <c r="AY618">
        <f t="shared" si="1496"/>
        <v>6.0645643497385633E-3</v>
      </c>
      <c r="AZ618">
        <f t="shared" si="1496"/>
        <v>6.0645643497385633E-3</v>
      </c>
      <c r="BA618">
        <f t="shared" si="1496"/>
        <v>6.0645643497385633E-3</v>
      </c>
      <c r="BB618">
        <f t="shared" si="1496"/>
        <v>6.0645643497385633E-3</v>
      </c>
      <c r="BC618">
        <f t="shared" si="1496"/>
        <v>6.0645643497385633E-3</v>
      </c>
      <c r="BD618">
        <f t="shared" si="1496"/>
        <v>6.0645643497385633E-3</v>
      </c>
      <c r="BE618">
        <f t="shared" si="1496"/>
        <v>6.0645643497385633E-3</v>
      </c>
      <c r="BF618">
        <f t="shared" si="1496"/>
        <v>6.0645643497385633E-3</v>
      </c>
      <c r="BG618">
        <f t="shared" si="1496"/>
        <v>6.0645643497385633E-3</v>
      </c>
      <c r="BH618">
        <f t="shared" si="1496"/>
        <v>6.0645643497385633E-3</v>
      </c>
      <c r="BK618">
        <f t="shared" si="1488"/>
        <v>1.8651589573238699E-2</v>
      </c>
      <c r="BL618">
        <f t="shared" si="1479"/>
        <v>1.7327326713538753E-2</v>
      </c>
      <c r="BM618">
        <f t="shared" si="1480"/>
        <v>6.0645643497385633E-3</v>
      </c>
      <c r="BN618">
        <f>INDEX($N$7:$N$30,MATCH(BP618,$H$7:$H$30,0))</f>
        <v>7.1000000000000008E-2</v>
      </c>
      <c r="BO618">
        <f>INDEX($M$7:$M$30,MATCH(BP618,$H$7:$H$30,0))</f>
        <v>0.65</v>
      </c>
      <c r="BP618" t="str">
        <f t="shared" si="1475"/>
        <v>-LV-Total</v>
      </c>
    </row>
    <row r="619" spans="1:68" hidden="1" x14ac:dyDescent="0.25">
      <c r="A619" t="str">
        <f t="shared" si="1471"/>
        <v>passenger-LV-D</v>
      </c>
      <c r="B619" s="1">
        <v>585</v>
      </c>
      <c r="C619" t="s">
        <v>24</v>
      </c>
      <c r="D619" t="s">
        <v>27</v>
      </c>
      <c r="E619" t="s">
        <v>28</v>
      </c>
      <c r="F619" t="s">
        <v>46</v>
      </c>
      <c r="G619">
        <v>2.2420361469031869E-2</v>
      </c>
      <c r="H619">
        <v>1.90945331240382E-2</v>
      </c>
      <c r="I619">
        <v>1.5770199699323719E-2</v>
      </c>
      <c r="J619">
        <v>1.24473601871916E-2</v>
      </c>
      <c r="K619">
        <v>1.201999834861269E-2</v>
      </c>
      <c r="L619">
        <v>1.159351996844623E-2</v>
      </c>
      <c r="M619">
        <f t="shared" si="1494"/>
        <v>1.1894199655861477E-2</v>
      </c>
      <c r="N619">
        <f t="shared" si="1494"/>
        <v>1.1831794892250886E-2</v>
      </c>
      <c r="O619">
        <f t="shared" si="1494"/>
        <v>1.1769717544913268E-2</v>
      </c>
      <c r="P619">
        <f t="shared" si="1494"/>
        <v>1.1707965896008352E-2</v>
      </c>
      <c r="Q619">
        <f t="shared" si="1494"/>
        <v>1.1646538236708788E-2</v>
      </c>
      <c r="R619">
        <f t="shared" si="1494"/>
        <v>1.1585432867152851E-2</v>
      </c>
      <c r="S619">
        <f t="shared" si="1494"/>
        <v>1.1524648096397406E-2</v>
      </c>
      <c r="T619">
        <f t="shared" si="1494"/>
        <v>1.1464182242371111E-2</v>
      </c>
      <c r="U619">
        <f t="shared" si="1494"/>
        <v>1.1404033631827876E-2</v>
      </c>
      <c r="V619">
        <f t="shared" si="1494"/>
        <v>1.1344200600300553E-2</v>
      </c>
      <c r="W619">
        <f t="shared" si="1494"/>
        <v>1.1284681492054879E-2</v>
      </c>
      <c r="X619">
        <f t="shared" si="1494"/>
        <v>1.122547466004366E-2</v>
      </c>
      <c r="Y619">
        <f t="shared" si="1494"/>
        <v>1.116657846586119E-2</v>
      </c>
      <c r="Z619">
        <f t="shared" si="1495"/>
        <v>1.0411772216945281E-2</v>
      </c>
      <c r="AA619">
        <f t="shared" si="1495"/>
        <v>9.7079871895382076E-3</v>
      </c>
      <c r="AB619">
        <f t="shared" si="1495"/>
        <v>9.051774597878072E-3</v>
      </c>
      <c r="AC619">
        <f t="shared" si="1495"/>
        <v>8.439918777301993E-3</v>
      </c>
      <c r="AD619">
        <f t="shared" si="1495"/>
        <v>7.8694214263966694E-3</v>
      </c>
      <c r="AE619">
        <f t="shared" si="1495"/>
        <v>7.3374869143026942E-3</v>
      </c>
      <c r="AF619">
        <f t="shared" si="1495"/>
        <v>6.8415085811734831E-3</v>
      </c>
      <c r="AG619">
        <f t="shared" si="1495"/>
        <v>6.3790559646563329E-3</v>
      </c>
      <c r="AH619">
        <f t="shared" si="1495"/>
        <v>5.9478628898011017E-3</v>
      </c>
      <c r="AI619">
        <f t="shared" si="1495"/>
        <v>5.5458163640329534E-3</v>
      </c>
      <c r="AJ619">
        <f t="shared" si="1495"/>
        <v>5.1709462227708114E-3</v>
      </c>
      <c r="AK619">
        <f t="shared" si="1495"/>
        <v>4.8214154749514956E-3</v>
      </c>
      <c r="AL619">
        <f t="shared" si="1495"/>
        <v>4.4955113011493561E-3</v>
      </c>
      <c r="AM619">
        <f t="shared" si="1495"/>
        <v>4.1916366601791122E-3</v>
      </c>
      <c r="AN619">
        <f t="shared" si="1495"/>
        <v>3.9083024630514164E-3</v>
      </c>
      <c r="AO619">
        <f t="shared" ref="AO619:BH619" si="1497">AN619</f>
        <v>3.9083024630514164E-3</v>
      </c>
      <c r="AP619">
        <f t="shared" si="1497"/>
        <v>3.9083024630514164E-3</v>
      </c>
      <c r="AQ619">
        <f t="shared" si="1497"/>
        <v>3.9083024630514164E-3</v>
      </c>
      <c r="AR619">
        <f t="shared" si="1497"/>
        <v>3.9083024630514164E-3</v>
      </c>
      <c r="AS619">
        <f t="shared" si="1497"/>
        <v>3.9083024630514164E-3</v>
      </c>
      <c r="AT619">
        <f t="shared" si="1497"/>
        <v>3.9083024630514164E-3</v>
      </c>
      <c r="AU619">
        <f t="shared" si="1497"/>
        <v>3.9083024630514164E-3</v>
      </c>
      <c r="AV619">
        <f t="shared" si="1497"/>
        <v>3.9083024630514164E-3</v>
      </c>
      <c r="AW619">
        <f t="shared" si="1497"/>
        <v>3.9083024630514164E-3</v>
      </c>
      <c r="AX619">
        <f t="shared" si="1497"/>
        <v>3.9083024630514164E-3</v>
      </c>
      <c r="AY619">
        <f t="shared" si="1497"/>
        <v>3.9083024630514164E-3</v>
      </c>
      <c r="AZ619">
        <f t="shared" si="1497"/>
        <v>3.9083024630514164E-3</v>
      </c>
      <c r="BA619">
        <f t="shared" si="1497"/>
        <v>3.9083024630514164E-3</v>
      </c>
      <c r="BB619">
        <f t="shared" si="1497"/>
        <v>3.9083024630514164E-3</v>
      </c>
      <c r="BC619">
        <f t="shared" si="1497"/>
        <v>3.9083024630514164E-3</v>
      </c>
      <c r="BD619">
        <f t="shared" si="1497"/>
        <v>3.9083024630514164E-3</v>
      </c>
      <c r="BE619">
        <f t="shared" si="1497"/>
        <v>3.9083024630514164E-3</v>
      </c>
      <c r="BF619">
        <f t="shared" si="1497"/>
        <v>3.9083024630514164E-3</v>
      </c>
      <c r="BG619">
        <f t="shared" si="1497"/>
        <v>3.9083024630514164E-3</v>
      </c>
      <c r="BH619">
        <f t="shared" si="1497"/>
        <v>3.9083024630514164E-3</v>
      </c>
      <c r="BK619">
        <f t="shared" si="1488"/>
        <v>1.201999834861269E-2</v>
      </c>
      <c r="BL619">
        <f t="shared" si="1479"/>
        <v>1.116657846586119E-2</v>
      </c>
      <c r="BM619">
        <f t="shared" si="1480"/>
        <v>3.9083024630514164E-3</v>
      </c>
      <c r="BN619">
        <f>INDEX($N$7:$N$30,MATCH(BP619,$H$7:$H$30,0))</f>
        <v>7.1000000000000008E-2</v>
      </c>
      <c r="BO619">
        <f>INDEX($M$7:$M$30,MATCH(BP619,$H$7:$H$30,0))</f>
        <v>0.65</v>
      </c>
      <c r="BP619" t="str">
        <f t="shared" si="1475"/>
        <v>-LV-Total</v>
      </c>
    </row>
    <row r="620" spans="1:68" hidden="1" x14ac:dyDescent="0.25">
      <c r="A620" t="str">
        <f t="shared" si="1471"/>
        <v>passenger-LV-FCEV</v>
      </c>
      <c r="B620" s="1">
        <v>586</v>
      </c>
      <c r="C620" t="s">
        <v>24</v>
      </c>
      <c r="D620" t="s">
        <v>27</v>
      </c>
      <c r="E620" t="s">
        <v>28</v>
      </c>
      <c r="F620" t="s">
        <v>30</v>
      </c>
      <c r="G620">
        <v>0</v>
      </c>
      <c r="H620">
        <f t="shared" ref="H620:Y620" si="1498">IF(G620=0,0.0000001,$G620)*((INDEX($P$7:$P$29,MATCH($A620,$H$7:$H$29,0))/($G620+0.00001))^((H$33-$G$33)/($Y$33-$G$33)))</f>
        <v>0</v>
      </c>
      <c r="I620">
        <f t="shared" si="1498"/>
        <v>0</v>
      </c>
      <c r="J620">
        <f t="shared" si="1498"/>
        <v>0</v>
      </c>
      <c r="K620">
        <f t="shared" si="1498"/>
        <v>0</v>
      </c>
      <c r="L620">
        <f t="shared" si="1498"/>
        <v>0</v>
      </c>
      <c r="M620">
        <f t="shared" si="1498"/>
        <v>0</v>
      </c>
      <c r="N620">
        <f t="shared" si="1498"/>
        <v>0</v>
      </c>
      <c r="O620">
        <f t="shared" si="1498"/>
        <v>0</v>
      </c>
      <c r="P620">
        <f t="shared" si="1498"/>
        <v>0</v>
      </c>
      <c r="Q620">
        <f t="shared" si="1498"/>
        <v>0</v>
      </c>
      <c r="R620">
        <f t="shared" si="1498"/>
        <v>0</v>
      </c>
      <c r="S620">
        <f t="shared" si="1498"/>
        <v>0</v>
      </c>
      <c r="T620">
        <f t="shared" si="1498"/>
        <v>0</v>
      </c>
      <c r="U620">
        <f t="shared" si="1498"/>
        <v>0</v>
      </c>
      <c r="V620">
        <f t="shared" si="1498"/>
        <v>0</v>
      </c>
      <c r="W620">
        <f t="shared" si="1498"/>
        <v>0</v>
      </c>
      <c r="X620">
        <f t="shared" si="1498"/>
        <v>0</v>
      </c>
      <c r="Y620">
        <f t="shared" si="1498"/>
        <v>0</v>
      </c>
      <c r="Z620">
        <f t="shared" ref="Z620:AN620" si="1499">IF(Y620=0,0.0000001,$Y620)*((INDEX($Q$7:$Q$29,MATCH($A620,$H$7:$H$28,0))/IF(Y620=0,0.0000001,$Y620))^((Z$33-$Y$33)/($AN$33-$Y$33)))</f>
        <v>0</v>
      </c>
      <c r="AA620">
        <f t="shared" si="1499"/>
        <v>0</v>
      </c>
      <c r="AB620">
        <f t="shared" si="1499"/>
        <v>0</v>
      </c>
      <c r="AC620">
        <f t="shared" si="1499"/>
        <v>0</v>
      </c>
      <c r="AD620">
        <f t="shared" si="1499"/>
        <v>0</v>
      </c>
      <c r="AE620">
        <f t="shared" si="1499"/>
        <v>0</v>
      </c>
      <c r="AF620">
        <f t="shared" si="1499"/>
        <v>0</v>
      </c>
      <c r="AG620">
        <f t="shared" si="1499"/>
        <v>0</v>
      </c>
      <c r="AH620">
        <f t="shared" si="1499"/>
        <v>0</v>
      </c>
      <c r="AI620">
        <f t="shared" si="1499"/>
        <v>0</v>
      </c>
      <c r="AJ620">
        <f t="shared" si="1499"/>
        <v>0</v>
      </c>
      <c r="AK620">
        <f t="shared" si="1499"/>
        <v>0</v>
      </c>
      <c r="AL620">
        <f t="shared" si="1499"/>
        <v>0</v>
      </c>
      <c r="AM620">
        <f t="shared" si="1499"/>
        <v>0</v>
      </c>
      <c r="AN620">
        <f t="shared" si="1499"/>
        <v>0</v>
      </c>
      <c r="AO620">
        <f t="shared" ref="AO620:BH620" si="1500">AN620</f>
        <v>0</v>
      </c>
      <c r="AP620">
        <f t="shared" si="1500"/>
        <v>0</v>
      </c>
      <c r="AQ620">
        <f t="shared" si="1500"/>
        <v>0</v>
      </c>
      <c r="AR620">
        <f t="shared" si="1500"/>
        <v>0</v>
      </c>
      <c r="AS620">
        <f t="shared" si="1500"/>
        <v>0</v>
      </c>
      <c r="AT620">
        <f t="shared" si="1500"/>
        <v>0</v>
      </c>
      <c r="AU620">
        <f t="shared" si="1500"/>
        <v>0</v>
      </c>
      <c r="AV620">
        <f t="shared" si="1500"/>
        <v>0</v>
      </c>
      <c r="AW620">
        <f t="shared" si="1500"/>
        <v>0</v>
      </c>
      <c r="AX620">
        <f t="shared" si="1500"/>
        <v>0</v>
      </c>
      <c r="AY620">
        <f t="shared" si="1500"/>
        <v>0</v>
      </c>
      <c r="AZ620">
        <f t="shared" si="1500"/>
        <v>0</v>
      </c>
      <c r="BA620">
        <f t="shared" si="1500"/>
        <v>0</v>
      </c>
      <c r="BB620">
        <f t="shared" si="1500"/>
        <v>0</v>
      </c>
      <c r="BC620">
        <f t="shared" si="1500"/>
        <v>0</v>
      </c>
      <c r="BD620">
        <f t="shared" si="1500"/>
        <v>0</v>
      </c>
      <c r="BE620">
        <f t="shared" si="1500"/>
        <v>0</v>
      </c>
      <c r="BF620">
        <f t="shared" si="1500"/>
        <v>0</v>
      </c>
      <c r="BG620">
        <f t="shared" si="1500"/>
        <v>0</v>
      </c>
      <c r="BH620">
        <f t="shared" si="1500"/>
        <v>0</v>
      </c>
      <c r="BK620">
        <f>G620</f>
        <v>0</v>
      </c>
      <c r="BL620">
        <f t="shared" si="1479"/>
        <v>0</v>
      </c>
      <c r="BM620">
        <f t="shared" si="1480"/>
        <v>0</v>
      </c>
      <c r="BN620">
        <f>INDEX($P$7:$P$30,MATCH(BP620,$H$7:$H$30,0))</f>
        <v>0.03</v>
      </c>
      <c r="BO620">
        <f>INDEX($Q$7:$Q$30,MATCH(BP620,$H$7:$H$30,0))</f>
        <v>0.4</v>
      </c>
      <c r="BP620" t="str">
        <f t="shared" si="1475"/>
        <v>-LV-Total</v>
      </c>
    </row>
    <row r="621" spans="1:68" hidden="1" x14ac:dyDescent="0.25">
      <c r="A621" t="str">
        <f t="shared" si="1471"/>
        <v>passenger-LV-G</v>
      </c>
      <c r="B621" s="1">
        <v>587</v>
      </c>
      <c r="C621" t="s">
        <v>24</v>
      </c>
      <c r="D621" t="s">
        <v>27</v>
      </c>
      <c r="E621" t="s">
        <v>28</v>
      </c>
      <c r="F621" t="s">
        <v>47</v>
      </c>
      <c r="G621">
        <v>0.95636742052160717</v>
      </c>
      <c r="H621">
        <v>0.95589997791552672</v>
      </c>
      <c r="I621">
        <v>0.95543274541933709</v>
      </c>
      <c r="J621">
        <v>0.95496572289140758</v>
      </c>
      <c r="K621">
        <v>0.95262022124939782</v>
      </c>
      <c r="L621">
        <v>0.95027956831630378</v>
      </c>
      <c r="M621">
        <f t="shared" ref="M621:Y623" si="1501">($K621*(($BL621/($K621))^((M$33-$K$33)/($BL$33-$K$33))))</f>
        <v>0.94265030486123325</v>
      </c>
      <c r="N621">
        <f t="shared" si="1501"/>
        <v>0.93770454380590007</v>
      </c>
      <c r="O621">
        <f t="shared" si="1501"/>
        <v>0.93278473145316687</v>
      </c>
      <c r="P621">
        <f t="shared" si="1501"/>
        <v>0.92789073165913971</v>
      </c>
      <c r="Q621">
        <f t="shared" si="1501"/>
        <v>0.92302240899422539</v>
      </c>
      <c r="R621">
        <f t="shared" si="1501"/>
        <v>0.91817962873938275</v>
      </c>
      <c r="S621">
        <f t="shared" si="1501"/>
        <v>0.91336225688239503</v>
      </c>
      <c r="T621">
        <f t="shared" si="1501"/>
        <v>0.90857016011416125</v>
      </c>
      <c r="U621">
        <f t="shared" si="1501"/>
        <v>0.90380320582500751</v>
      </c>
      <c r="V621">
        <f t="shared" si="1501"/>
        <v>0.89906126210101689</v>
      </c>
      <c r="W621">
        <f t="shared" si="1501"/>
        <v>0.89434419772037954</v>
      </c>
      <c r="X621">
        <f t="shared" si="1501"/>
        <v>0.8896518821497611</v>
      </c>
      <c r="Y621">
        <f t="shared" si="1501"/>
        <v>0.88498418554069058</v>
      </c>
      <c r="Z621">
        <f t="shared" ref="Z621:AN623" si="1502">($Y621*(($BM621/($Y621))^((Z$33-$Y$33)/($BM$33-$Y$33))))</f>
        <v>0.82516357034687149</v>
      </c>
      <c r="AA621">
        <f t="shared" si="1502"/>
        <v>0.76938653701658655</v>
      </c>
      <c r="AB621">
        <f t="shared" si="1502"/>
        <v>0.71737975913495156</v>
      </c>
      <c r="AC621">
        <f t="shared" si="1502"/>
        <v>0.66888838581981402</v>
      </c>
      <c r="AD621">
        <f t="shared" si="1502"/>
        <v>0.62367479286583893</v>
      </c>
      <c r="AE621">
        <f t="shared" si="1502"/>
        <v>0.58151741830516468</v>
      </c>
      <c r="AF621">
        <f t="shared" si="1502"/>
        <v>0.54220967667847886</v>
      </c>
      <c r="AG621">
        <f t="shared" si="1502"/>
        <v>0.50555894669607615</v>
      </c>
      <c r="AH621">
        <f t="shared" si="1502"/>
        <v>0.47138562732809075</v>
      </c>
      <c r="AI621">
        <f t="shared" si="1502"/>
        <v>0.43952225769842607</v>
      </c>
      <c r="AJ621">
        <f t="shared" si="1502"/>
        <v>0.40981269646956359</v>
      </c>
      <c r="AK621">
        <f t="shared" si="1502"/>
        <v>0.38211135669695584</v>
      </c>
      <c r="AL621">
        <f t="shared" si="1502"/>
        <v>0.35628249240353194</v>
      </c>
      <c r="AM621">
        <f t="shared" si="1502"/>
        <v>0.33219953337828673</v>
      </c>
      <c r="AN621">
        <f t="shared" si="1502"/>
        <v>0.30974446493924168</v>
      </c>
      <c r="AO621">
        <f t="shared" ref="AO621:BH621" si="1503">AN621</f>
        <v>0.30974446493924168</v>
      </c>
      <c r="AP621">
        <f t="shared" si="1503"/>
        <v>0.30974446493924168</v>
      </c>
      <c r="AQ621">
        <f t="shared" si="1503"/>
        <v>0.30974446493924168</v>
      </c>
      <c r="AR621">
        <f t="shared" si="1503"/>
        <v>0.30974446493924168</v>
      </c>
      <c r="AS621">
        <f t="shared" si="1503"/>
        <v>0.30974446493924168</v>
      </c>
      <c r="AT621">
        <f t="shared" si="1503"/>
        <v>0.30974446493924168</v>
      </c>
      <c r="AU621">
        <f t="shared" si="1503"/>
        <v>0.30974446493924168</v>
      </c>
      <c r="AV621">
        <f t="shared" si="1503"/>
        <v>0.30974446493924168</v>
      </c>
      <c r="AW621">
        <f t="shared" si="1503"/>
        <v>0.30974446493924168</v>
      </c>
      <c r="AX621">
        <f t="shared" si="1503"/>
        <v>0.30974446493924168</v>
      </c>
      <c r="AY621">
        <f t="shared" si="1503"/>
        <v>0.30974446493924168</v>
      </c>
      <c r="AZ621">
        <f t="shared" si="1503"/>
        <v>0.30974446493924168</v>
      </c>
      <c r="BA621">
        <f t="shared" si="1503"/>
        <v>0.30974446493924168</v>
      </c>
      <c r="BB621">
        <f t="shared" si="1503"/>
        <v>0.30974446493924168</v>
      </c>
      <c r="BC621">
        <f t="shared" si="1503"/>
        <v>0.30974446493924168</v>
      </c>
      <c r="BD621">
        <f t="shared" si="1503"/>
        <v>0.30974446493924168</v>
      </c>
      <c r="BE621">
        <f t="shared" si="1503"/>
        <v>0.30974446493924168</v>
      </c>
      <c r="BF621">
        <f t="shared" si="1503"/>
        <v>0.30974446493924168</v>
      </c>
      <c r="BG621">
        <f t="shared" si="1503"/>
        <v>0.30974446493924168</v>
      </c>
      <c r="BH621">
        <f t="shared" si="1503"/>
        <v>0.30974446493924168</v>
      </c>
      <c r="BK621">
        <f t="shared" ref="BK621:BK628" si="1504">K621</f>
        <v>0.95262022124939782</v>
      </c>
      <c r="BL621">
        <f t="shared" si="1479"/>
        <v>0.88498418554069058</v>
      </c>
      <c r="BM621">
        <f t="shared" si="1480"/>
        <v>0.30974446493924168</v>
      </c>
      <c r="BN621">
        <f>INDEX($N$7:$N$30,MATCH(BP621,$H$7:$H$30,0))</f>
        <v>7.1000000000000008E-2</v>
      </c>
      <c r="BO621">
        <f>INDEX($M$7:$M$30,MATCH(BP621,$H$7:$H$30,0))</f>
        <v>0.65</v>
      </c>
      <c r="BP621" t="str">
        <f t="shared" si="1475"/>
        <v>-LV-Total</v>
      </c>
    </row>
    <row r="622" spans="1:68" hidden="1" x14ac:dyDescent="0.25">
      <c r="A622" t="str">
        <f t="shared" si="1471"/>
        <v>passenger-LV-LPG</v>
      </c>
      <c r="B622" s="1">
        <v>588</v>
      </c>
      <c r="C622" t="s">
        <v>24</v>
      </c>
      <c r="D622" t="s">
        <v>27</v>
      </c>
      <c r="E622" t="s">
        <v>28</v>
      </c>
      <c r="F622" t="s">
        <v>48</v>
      </c>
      <c r="G622">
        <v>7.4113574176910826E-3</v>
      </c>
      <c r="H622">
        <v>9.6665188928106976E-3</v>
      </c>
      <c r="I622">
        <v>1.192066669967317E-2</v>
      </c>
      <c r="J622">
        <v>1.4173801521572681E-2</v>
      </c>
      <c r="K622">
        <v>1.5703670332029091E-2</v>
      </c>
      <c r="L622">
        <v>1.723037654033311E-2</v>
      </c>
      <c r="M622">
        <f t="shared" si="1501"/>
        <v>1.5539319128154486E-2</v>
      </c>
      <c r="N622">
        <f t="shared" si="1501"/>
        <v>1.5457789679774651E-2</v>
      </c>
      <c r="O622">
        <f t="shared" si="1501"/>
        <v>1.5376687988293192E-2</v>
      </c>
      <c r="P622">
        <f t="shared" si="1501"/>
        <v>1.5296011809417183E-2</v>
      </c>
      <c r="Q622">
        <f t="shared" si="1501"/>
        <v>1.5215758910628733E-2</v>
      </c>
      <c r="R622">
        <f t="shared" si="1501"/>
        <v>1.5135927071123198E-2</v>
      </c>
      <c r="S622">
        <f t="shared" si="1501"/>
        <v>1.5056514081747734E-2</v>
      </c>
      <c r="T622">
        <f t="shared" si="1501"/>
        <v>1.4977517744940157E-2</v>
      </c>
      <c r="U622">
        <f t="shared" si="1501"/>
        <v>1.4898935874668139E-2</v>
      </c>
      <c r="V622">
        <f t="shared" si="1501"/>
        <v>1.4820766296368701E-2</v>
      </c>
      <c r="W622">
        <f t="shared" si="1501"/>
        <v>1.4743006846888052E-2</v>
      </c>
      <c r="X622">
        <f t="shared" si="1501"/>
        <v>1.4665655374421726E-2</v>
      </c>
      <c r="Y622">
        <f t="shared" si="1501"/>
        <v>1.4588709738455026E-2</v>
      </c>
      <c r="Z622">
        <f t="shared" si="1502"/>
        <v>1.3602584104011908E-2</v>
      </c>
      <c r="AA622">
        <f t="shared" si="1502"/>
        <v>1.2683115753478039E-2</v>
      </c>
      <c r="AB622">
        <f t="shared" si="1502"/>
        <v>1.1825798979524692E-2</v>
      </c>
      <c r="AC622">
        <f t="shared" si="1502"/>
        <v>1.1026432638665849E-2</v>
      </c>
      <c r="AD622">
        <f t="shared" si="1502"/>
        <v>1.0281099564227684E-2</v>
      </c>
      <c r="AE622">
        <f t="shared" si="1502"/>
        <v>9.5861473709009173E-3</v>
      </c>
      <c r="AF622">
        <f t="shared" si="1502"/>
        <v>8.9381705568118055E-3</v>
      </c>
      <c r="AG622">
        <f t="shared" si="1502"/>
        <v>8.333993815405864E-3</v>
      </c>
      <c r="AH622">
        <f t="shared" si="1502"/>
        <v>7.7706564753668777E-3</v>
      </c>
      <c r="AI622">
        <f t="shared" si="1502"/>
        <v>7.245397992321467E-3</v>
      </c>
      <c r="AJ622">
        <f t="shared" si="1502"/>
        <v>6.7556444212337223E-3</v>
      </c>
      <c r="AK622">
        <f t="shared" si="1502"/>
        <v>6.298995803199957E-3</v>
      </c>
      <c r="AL622">
        <f t="shared" si="1502"/>
        <v>5.8732144048346396E-3</v>
      </c>
      <c r="AM622">
        <f t="shared" si="1502"/>
        <v>5.4762137526164828E-3</v>
      </c>
      <c r="AN622">
        <f t="shared" si="1502"/>
        <v>5.1060484084592588E-3</v>
      </c>
      <c r="AO622">
        <f t="shared" ref="AO622:BH622" si="1505">AN622</f>
        <v>5.1060484084592588E-3</v>
      </c>
      <c r="AP622">
        <f t="shared" si="1505"/>
        <v>5.1060484084592588E-3</v>
      </c>
      <c r="AQ622">
        <f t="shared" si="1505"/>
        <v>5.1060484084592588E-3</v>
      </c>
      <c r="AR622">
        <f t="shared" si="1505"/>
        <v>5.1060484084592588E-3</v>
      </c>
      <c r="AS622">
        <f t="shared" si="1505"/>
        <v>5.1060484084592588E-3</v>
      </c>
      <c r="AT622">
        <f t="shared" si="1505"/>
        <v>5.1060484084592588E-3</v>
      </c>
      <c r="AU622">
        <f t="shared" si="1505"/>
        <v>5.1060484084592588E-3</v>
      </c>
      <c r="AV622">
        <f t="shared" si="1505"/>
        <v>5.1060484084592588E-3</v>
      </c>
      <c r="AW622">
        <f t="shared" si="1505"/>
        <v>5.1060484084592588E-3</v>
      </c>
      <c r="AX622">
        <f t="shared" si="1505"/>
        <v>5.1060484084592588E-3</v>
      </c>
      <c r="AY622">
        <f t="shared" si="1505"/>
        <v>5.1060484084592588E-3</v>
      </c>
      <c r="AZ622">
        <f t="shared" si="1505"/>
        <v>5.1060484084592588E-3</v>
      </c>
      <c r="BA622">
        <f t="shared" si="1505"/>
        <v>5.1060484084592588E-3</v>
      </c>
      <c r="BB622">
        <f t="shared" si="1505"/>
        <v>5.1060484084592588E-3</v>
      </c>
      <c r="BC622">
        <f t="shared" si="1505"/>
        <v>5.1060484084592588E-3</v>
      </c>
      <c r="BD622">
        <f t="shared" si="1505"/>
        <v>5.1060484084592588E-3</v>
      </c>
      <c r="BE622">
        <f t="shared" si="1505"/>
        <v>5.1060484084592588E-3</v>
      </c>
      <c r="BF622">
        <f t="shared" si="1505"/>
        <v>5.1060484084592588E-3</v>
      </c>
      <c r="BG622">
        <f t="shared" si="1505"/>
        <v>5.1060484084592588E-3</v>
      </c>
      <c r="BH622">
        <f t="shared" si="1505"/>
        <v>5.1060484084592588E-3</v>
      </c>
      <c r="BK622">
        <f t="shared" si="1504"/>
        <v>1.5703670332029091E-2</v>
      </c>
      <c r="BL622">
        <f t="shared" si="1479"/>
        <v>1.4588709738455026E-2</v>
      </c>
      <c r="BM622">
        <f t="shared" si="1480"/>
        <v>5.1060484084592588E-3</v>
      </c>
      <c r="BN622">
        <f>INDEX($N$7:$N$30,MATCH(BP622,$H$7:$H$30,0))</f>
        <v>7.1000000000000008E-2</v>
      </c>
      <c r="BO622">
        <f>INDEX($M$7:$M$30,MATCH(BP622,$H$7:$H$30,0))</f>
        <v>0.65</v>
      </c>
      <c r="BP622" t="str">
        <f t="shared" si="1475"/>
        <v>-LV-Total</v>
      </c>
    </row>
    <row r="623" spans="1:68" hidden="1" x14ac:dyDescent="0.25">
      <c r="A623" t="str">
        <f t="shared" si="1471"/>
        <v>passenger-LV-PHEVG</v>
      </c>
      <c r="B623" s="1">
        <v>589</v>
      </c>
      <c r="C623" t="s">
        <v>24</v>
      </c>
      <c r="D623" t="s">
        <v>27</v>
      </c>
      <c r="E623" t="s">
        <v>28</v>
      </c>
      <c r="F623" t="s">
        <v>31</v>
      </c>
      <c r="G623">
        <v>7.4486250727680633E-5</v>
      </c>
      <c r="H623">
        <v>6.3436987123050516E-5</v>
      </c>
      <c r="I623">
        <v>5.2392690030975842E-5</v>
      </c>
      <c r="J623">
        <v>4.1353356103626582E-5</v>
      </c>
      <c r="K623">
        <v>3.9933549330939168E-5</v>
      </c>
      <c r="L623">
        <v>3.8516677636033978E-5</v>
      </c>
      <c r="M623">
        <f t="shared" si="1501"/>
        <v>3.9515613474622851E-5</v>
      </c>
      <c r="N623">
        <f t="shared" si="1501"/>
        <v>3.9308288678574376E-5</v>
      </c>
      <c r="O623">
        <f t="shared" si="1501"/>
        <v>3.9102051644230124E-5</v>
      </c>
      <c r="P623">
        <f t="shared" si="1501"/>
        <v>3.8896896664479572E-5</v>
      </c>
      <c r="Q623">
        <f t="shared" si="1501"/>
        <v>3.8692818062155439E-5</v>
      </c>
      <c r="R623">
        <f t="shared" si="1501"/>
        <v>3.8489810189876577E-5</v>
      </c>
      <c r="S623">
        <f t="shared" si="1501"/>
        <v>3.8287867429891711E-5</v>
      </c>
      <c r="T623">
        <f t="shared" si="1501"/>
        <v>3.8086984193923957E-5</v>
      </c>
      <c r="U623">
        <f t="shared" si="1501"/>
        <v>3.78871549230162E-5</v>
      </c>
      <c r="V623">
        <f t="shared" si="1501"/>
        <v>3.7688374087377248E-5</v>
      </c>
      <c r="W623">
        <f t="shared" si="1501"/>
        <v>3.7490636186228835E-5</v>
      </c>
      <c r="X623">
        <f t="shared" si="1501"/>
        <v>3.7293935747653358E-5</v>
      </c>
      <c r="Y623">
        <f t="shared" si="1501"/>
        <v>3.7098267328442487E-5</v>
      </c>
      <c r="Z623">
        <f t="shared" si="1502"/>
        <v>3.4590605371911229E-5</v>
      </c>
      <c r="AA623">
        <f t="shared" si="1502"/>
        <v>3.2252449134678425E-5</v>
      </c>
      <c r="AB623">
        <f t="shared" si="1502"/>
        <v>3.0072340856737776E-5</v>
      </c>
      <c r="AC623">
        <f t="shared" si="1502"/>
        <v>2.8039597266784028E-5</v>
      </c>
      <c r="AD623">
        <f t="shared" si="1502"/>
        <v>2.6144257230553714E-5</v>
      </c>
      <c r="AE623">
        <f t="shared" si="1502"/>
        <v>2.4377032937882704E-5</v>
      </c>
      <c r="AF623">
        <f t="shared" si="1502"/>
        <v>2.272926438928067E-5</v>
      </c>
      <c r="AG623">
        <f t="shared" si="1502"/>
        <v>2.1192876958991136E-5</v>
      </c>
      <c r="AH623">
        <f t="shared" si="1502"/>
        <v>1.9760341826581733E-5</v>
      </c>
      <c r="AI623">
        <f t="shared" si="1502"/>
        <v>1.8424639083165957E-5</v>
      </c>
      <c r="AJ623">
        <f t="shared" si="1502"/>
        <v>1.7179223331464486E-5</v>
      </c>
      <c r="AK623">
        <f t="shared" si="1502"/>
        <v>1.6017991611134536E-5</v>
      </c>
      <c r="AL623">
        <f t="shared" si="1502"/>
        <v>1.493525349219055E-5</v>
      </c>
      <c r="AM623">
        <f t="shared" si="1502"/>
        <v>1.3925703189963826E-5</v>
      </c>
      <c r="AN623">
        <f t="shared" si="1502"/>
        <v>1.298439356495487E-5</v>
      </c>
      <c r="AO623">
        <f t="shared" ref="AO623:BH623" si="1506">AN623</f>
        <v>1.298439356495487E-5</v>
      </c>
      <c r="AP623">
        <f t="shared" si="1506"/>
        <v>1.298439356495487E-5</v>
      </c>
      <c r="AQ623">
        <f t="shared" si="1506"/>
        <v>1.298439356495487E-5</v>
      </c>
      <c r="AR623">
        <f t="shared" si="1506"/>
        <v>1.298439356495487E-5</v>
      </c>
      <c r="AS623">
        <f t="shared" si="1506"/>
        <v>1.298439356495487E-5</v>
      </c>
      <c r="AT623">
        <f t="shared" si="1506"/>
        <v>1.298439356495487E-5</v>
      </c>
      <c r="AU623">
        <f t="shared" si="1506"/>
        <v>1.298439356495487E-5</v>
      </c>
      <c r="AV623">
        <f t="shared" si="1506"/>
        <v>1.298439356495487E-5</v>
      </c>
      <c r="AW623">
        <f t="shared" si="1506"/>
        <v>1.298439356495487E-5</v>
      </c>
      <c r="AX623">
        <f t="shared" si="1506"/>
        <v>1.298439356495487E-5</v>
      </c>
      <c r="AY623">
        <f t="shared" si="1506"/>
        <v>1.298439356495487E-5</v>
      </c>
      <c r="AZ623">
        <f t="shared" si="1506"/>
        <v>1.298439356495487E-5</v>
      </c>
      <c r="BA623">
        <f t="shared" si="1506"/>
        <v>1.298439356495487E-5</v>
      </c>
      <c r="BB623">
        <f t="shared" si="1506"/>
        <v>1.298439356495487E-5</v>
      </c>
      <c r="BC623">
        <f t="shared" si="1506"/>
        <v>1.298439356495487E-5</v>
      </c>
      <c r="BD623">
        <f t="shared" si="1506"/>
        <v>1.298439356495487E-5</v>
      </c>
      <c r="BE623">
        <f t="shared" si="1506"/>
        <v>1.298439356495487E-5</v>
      </c>
      <c r="BF623">
        <f t="shared" si="1506"/>
        <v>1.298439356495487E-5</v>
      </c>
      <c r="BG623">
        <f t="shared" si="1506"/>
        <v>1.298439356495487E-5</v>
      </c>
      <c r="BH623">
        <f t="shared" si="1506"/>
        <v>1.298439356495487E-5</v>
      </c>
      <c r="BK623">
        <f t="shared" si="1504"/>
        <v>3.9933549330939168E-5</v>
      </c>
      <c r="BL623">
        <f t="shared" si="1479"/>
        <v>3.7098267328442487E-5</v>
      </c>
      <c r="BM623">
        <f t="shared" si="1480"/>
        <v>1.298439356495487E-5</v>
      </c>
      <c r="BN623">
        <f>INDEX($N$7:$N$30,MATCH(BP623,$H$7:$H$30,0))</f>
        <v>7.1000000000000008E-2</v>
      </c>
      <c r="BO623">
        <f>INDEX($M$7:$M$30,MATCH(BP623,$H$7:$H$30,0))</f>
        <v>0.65</v>
      </c>
      <c r="BP623" t="str">
        <f t="shared" si="1475"/>
        <v>-LV-Total</v>
      </c>
    </row>
    <row r="624" spans="1:68" s="2" customFormat="1" hidden="1" x14ac:dyDescent="0.25">
      <c r="A624" s="2" t="str">
        <f t="shared" si="1471"/>
        <v>freight-HT-BEV</v>
      </c>
      <c r="B624" s="3">
        <v>590</v>
      </c>
      <c r="C624" s="2" t="s">
        <v>9</v>
      </c>
      <c r="D624" s="2" t="s">
        <v>36</v>
      </c>
      <c r="E624" s="2" t="s">
        <v>39</v>
      </c>
      <c r="F624" s="2" t="s">
        <v>29</v>
      </c>
      <c r="G624" s="2">
        <v>1E-4</v>
      </c>
      <c r="H624" s="2">
        <f t="shared" ref="H624:Y624" si="1507">IF(G624=0,0.0000001,$G624)*((INDEX($U$7:$U$29,MATCH($A624,$H$7:$H$29,0))/($G624+0.00001))^((H$33-$G$33)/($Y$33-$G$33)))</f>
        <v>1.5173681424493233E-4</v>
      </c>
      <c r="I624" s="2">
        <f t="shared" si="1507"/>
        <v>2.3024060797201102E-4</v>
      </c>
      <c r="J624" s="2">
        <f t="shared" si="1507"/>
        <v>3.4935976363489321E-4</v>
      </c>
      <c r="K624" s="2">
        <f t="shared" si="1507"/>
        <v>5.301073755932126E-4</v>
      </c>
      <c r="L624" s="2">
        <f t="shared" si="1507"/>
        <v>8.0436804380255909E-4</v>
      </c>
      <c r="M624" s="2">
        <f t="shared" si="1507"/>
        <v>1.2205224444702845E-3</v>
      </c>
      <c r="N624" s="2">
        <f t="shared" si="1507"/>
        <v>1.8519818743835839E-3</v>
      </c>
      <c r="O624" s="2">
        <f t="shared" si="1507"/>
        <v>2.8101382965832339E-3</v>
      </c>
      <c r="P624" s="2">
        <f t="shared" si="1507"/>
        <v>4.2640143271122088E-3</v>
      </c>
      <c r="Q624" s="2">
        <f t="shared" si="1507"/>
        <v>6.470079498907556E-3</v>
      </c>
      <c r="R624" s="2">
        <f t="shared" si="1507"/>
        <v>9.8174925107568072E-3</v>
      </c>
      <c r="S624" s="2">
        <f t="shared" si="1507"/>
        <v>1.4896750374557188E-2</v>
      </c>
      <c r="T624" s="2">
        <f t="shared" si="1507"/>
        <v>2.2603854444373121E-2</v>
      </c>
      <c r="U624" s="2">
        <f t="shared" si="1507"/>
        <v>3.4298368630453324E-2</v>
      </c>
      <c r="V624" s="2">
        <f t="shared" si="1507"/>
        <v>5.2043251897833105E-2</v>
      </c>
      <c r="W624" s="2">
        <f t="shared" si="1507"/>
        <v>7.8968772459237183E-2</v>
      </c>
      <c r="X624" s="2">
        <f t="shared" si="1507"/>
        <v>0.1198246995779761</v>
      </c>
      <c r="Y624" s="2">
        <f t="shared" si="1507"/>
        <v>0.18181818181818182</v>
      </c>
      <c r="Z624" s="2">
        <f t="shared" ref="Z624:AN624" si="1508">IF(Y624=0,0.0000001,$Y624)*((INDEX($V$7:$V$29,MATCH($A624,$H$7:$H$28,0))/IF(Y624=0,0.0000001,$Y624))^((Z$33-$Y$33)/($AN$33-$Y$33)))</f>
        <v>0.20069389219044884</v>
      </c>
      <c r="AA624" s="2">
        <f t="shared" si="1508"/>
        <v>0.22152921099403322</v>
      </c>
      <c r="AB624" s="2">
        <f t="shared" si="1508"/>
        <v>0.24452757773549433</v>
      </c>
      <c r="AC624" s="2">
        <f t="shared" si="1508"/>
        <v>0.26991355228001385</v>
      </c>
      <c r="AD624" s="2">
        <f t="shared" si="1508"/>
        <v>0.29793500749114393</v>
      </c>
      <c r="AE624" s="2">
        <f t="shared" si="1508"/>
        <v>0.3288655495025351</v>
      </c>
      <c r="AF624" s="2">
        <f t="shared" si="1508"/>
        <v>0.36300718925357972</v>
      </c>
      <c r="AG624" s="2">
        <f t="shared" si="1508"/>
        <v>0.40069329137428672</v>
      </c>
      <c r="AH624" s="2">
        <f t="shared" si="1508"/>
        <v>0.44229182921278959</v>
      </c>
      <c r="AI624" s="2">
        <f t="shared" si="1508"/>
        <v>0.48820897778811395</v>
      </c>
      <c r="AJ624" s="2">
        <f t="shared" si="1508"/>
        <v>0.53889307975039324</v>
      </c>
      <c r="AK624" s="2">
        <f t="shared" si="1508"/>
        <v>0.5948390230728241</v>
      </c>
      <c r="AL624" s="2">
        <f t="shared" si="1508"/>
        <v>0.65659307321987093</v>
      </c>
      <c r="AM624" s="2">
        <f t="shared" si="1508"/>
        <v>0.72475820697381332</v>
      </c>
      <c r="AN624" s="2">
        <f t="shared" si="1508"/>
        <v>0.8</v>
      </c>
      <c r="AO624" s="2">
        <f t="shared" ref="AO624:BH624" si="1509">AN624</f>
        <v>0.8</v>
      </c>
      <c r="AP624" s="2">
        <f t="shared" si="1509"/>
        <v>0.8</v>
      </c>
      <c r="AQ624" s="2">
        <f t="shared" si="1509"/>
        <v>0.8</v>
      </c>
      <c r="AR624" s="2">
        <f t="shared" si="1509"/>
        <v>0.8</v>
      </c>
      <c r="AS624" s="2">
        <f t="shared" si="1509"/>
        <v>0.8</v>
      </c>
      <c r="AT624" s="2">
        <f t="shared" si="1509"/>
        <v>0.8</v>
      </c>
      <c r="AU624" s="2">
        <f t="shared" si="1509"/>
        <v>0.8</v>
      </c>
      <c r="AV624" s="2">
        <f t="shared" si="1509"/>
        <v>0.8</v>
      </c>
      <c r="AW624" s="2">
        <f t="shared" si="1509"/>
        <v>0.8</v>
      </c>
      <c r="AX624" s="2">
        <f t="shared" si="1509"/>
        <v>0.8</v>
      </c>
      <c r="AY624" s="2">
        <f t="shared" si="1509"/>
        <v>0.8</v>
      </c>
      <c r="AZ624" s="2">
        <f t="shared" si="1509"/>
        <v>0.8</v>
      </c>
      <c r="BA624" s="2">
        <f t="shared" si="1509"/>
        <v>0.8</v>
      </c>
      <c r="BB624" s="2">
        <f t="shared" si="1509"/>
        <v>0.8</v>
      </c>
      <c r="BC624" s="2">
        <f t="shared" si="1509"/>
        <v>0.8</v>
      </c>
      <c r="BD624" s="2">
        <f t="shared" si="1509"/>
        <v>0.8</v>
      </c>
      <c r="BE624" s="2">
        <f t="shared" si="1509"/>
        <v>0.8</v>
      </c>
      <c r="BF624" s="2">
        <f t="shared" si="1509"/>
        <v>0.8</v>
      </c>
      <c r="BG624" s="2">
        <f t="shared" si="1509"/>
        <v>0.8</v>
      </c>
      <c r="BH624" s="2">
        <f t="shared" si="1509"/>
        <v>0.8</v>
      </c>
      <c r="BK624" s="2">
        <f t="shared" si="1504"/>
        <v>5.301073755932126E-4</v>
      </c>
      <c r="BL624">
        <f t="shared" si="1479"/>
        <v>3.9758053169490948E-4</v>
      </c>
      <c r="BM624">
        <f t="shared" si="1480"/>
        <v>1.988300239006238E-5</v>
      </c>
      <c r="BN624" s="2">
        <f t="shared" ref="BN624:BN660" si="1510">INDEX($U$7:$U$30,MATCH(BP624,$H$7:$H$30,0))</f>
        <v>0.25</v>
      </c>
      <c r="BO624" s="2">
        <f>INDEX($V$7:$V$30,MATCH(BP624,$H$7:$H$30,0))-0.00001</f>
        <v>0.94999000000000011</v>
      </c>
      <c r="BP624" s="2" t="str">
        <f t="shared" si="1475"/>
        <v>-HT-Total</v>
      </c>
    </row>
    <row r="625" spans="1:68" hidden="1" x14ac:dyDescent="0.25">
      <c r="A625" t="str">
        <f t="shared" si="1471"/>
        <v>freight-HT-CNG</v>
      </c>
      <c r="B625" s="1">
        <v>591</v>
      </c>
      <c r="C625" t="s">
        <v>9</v>
      </c>
      <c r="D625" t="s">
        <v>36</v>
      </c>
      <c r="E625" t="s">
        <v>39</v>
      </c>
      <c r="F625" t="s">
        <v>45</v>
      </c>
      <c r="G625">
        <v>1.551879107807891E-2</v>
      </c>
      <c r="H625">
        <v>2.313634840912019E-2</v>
      </c>
      <c r="I625">
        <v>3.068887027933536E-2</v>
      </c>
      <c r="J625">
        <v>3.8177186016109588E-2</v>
      </c>
      <c r="K625">
        <v>4.111188862948157E-2</v>
      </c>
      <c r="L625">
        <v>4.4045371600364959E-2</v>
      </c>
      <c r="M625">
        <f t="shared" ref="M625:Y626" si="1511">($K625*(($BL625/($K625))^((M$33-$K$33)/($BL$33-$K$33))))</f>
        <v>3.9456543503380723E-2</v>
      </c>
      <c r="N625">
        <f t="shared" si="1511"/>
        <v>3.8654035553440637E-2</v>
      </c>
      <c r="O625">
        <f t="shared" si="1511"/>
        <v>3.7867849839371574E-2</v>
      </c>
      <c r="P625">
        <f t="shared" si="1511"/>
        <v>3.7097654382675545E-2</v>
      </c>
      <c r="Q625">
        <f t="shared" si="1511"/>
        <v>3.6343123956976302E-2</v>
      </c>
      <c r="R625">
        <f t="shared" si="1511"/>
        <v>3.5603939950687648E-2</v>
      </c>
      <c r="S625">
        <f t="shared" si="1511"/>
        <v>3.4879790232475054E-2</v>
      </c>
      <c r="T625">
        <f t="shared" si="1511"/>
        <v>3.4170369019453563E-2</v>
      </c>
      <c r="U625">
        <f t="shared" si="1511"/>
        <v>3.3475376748066478E-2</v>
      </c>
      <c r="V625">
        <f t="shared" si="1511"/>
        <v>3.2794519947590257E-2</v>
      </c>
      <c r="W625">
        <f t="shared" si="1511"/>
        <v>3.2127511116212142E-2</v>
      </c>
      <c r="X625">
        <f t="shared" si="1511"/>
        <v>3.1474068599628306E-2</v>
      </c>
      <c r="Y625">
        <f t="shared" si="1511"/>
        <v>3.0833916472111179E-2</v>
      </c>
      <c r="Z625">
        <f t="shared" ref="Z625:AN626" si="1512">($Y625*(($BM625/($Y625))^((Z$33-$Y$33)/($BM$33-$Y$33))))</f>
        <v>2.5252195826777929E-2</v>
      </c>
      <c r="AA625">
        <f t="shared" si="1512"/>
        <v>2.0680908137333344E-2</v>
      </c>
      <c r="AB625">
        <f t="shared" si="1512"/>
        <v>1.6937139420219408E-2</v>
      </c>
      <c r="AC625">
        <f t="shared" si="1512"/>
        <v>1.3871087760507777E-2</v>
      </c>
      <c r="AD625">
        <f t="shared" si="1512"/>
        <v>1.1360069187953592E-2</v>
      </c>
      <c r="AE625">
        <f t="shared" si="1512"/>
        <v>9.3036086414587296E-3</v>
      </c>
      <c r="AF625">
        <f t="shared" si="1512"/>
        <v>7.6194195934310149E-3</v>
      </c>
      <c r="AG625">
        <f t="shared" si="1512"/>
        <v>6.2401114640671098E-3</v>
      </c>
      <c r="AH625">
        <f t="shared" si="1512"/>
        <v>5.110493077130511E-3</v>
      </c>
      <c r="AI625">
        <f t="shared" si="1512"/>
        <v>4.1853642586019675E-3</v>
      </c>
      <c r="AJ625">
        <f t="shared" si="1512"/>
        <v>3.4277072119660449E-3</v>
      </c>
      <c r="AK625">
        <f t="shared" si="1512"/>
        <v>2.8072053004267296E-3</v>
      </c>
      <c r="AL625">
        <f t="shared" si="1512"/>
        <v>2.299029967096849E-3</v>
      </c>
      <c r="AM625">
        <f t="shared" si="1512"/>
        <v>1.8828472533896511E-3</v>
      </c>
      <c r="AN625">
        <f t="shared" si="1512"/>
        <v>1.5420041627702767E-3</v>
      </c>
      <c r="AO625">
        <f t="shared" ref="AO625:BH625" si="1513">AN625</f>
        <v>1.5420041627702767E-3</v>
      </c>
      <c r="AP625">
        <f t="shared" si="1513"/>
        <v>1.5420041627702767E-3</v>
      </c>
      <c r="AQ625">
        <f t="shared" si="1513"/>
        <v>1.5420041627702767E-3</v>
      </c>
      <c r="AR625">
        <f t="shared" si="1513"/>
        <v>1.5420041627702767E-3</v>
      </c>
      <c r="AS625">
        <f t="shared" si="1513"/>
        <v>1.5420041627702767E-3</v>
      </c>
      <c r="AT625">
        <f t="shared" si="1513"/>
        <v>1.5420041627702767E-3</v>
      </c>
      <c r="AU625">
        <f t="shared" si="1513"/>
        <v>1.5420041627702767E-3</v>
      </c>
      <c r="AV625">
        <f t="shared" si="1513"/>
        <v>1.5420041627702767E-3</v>
      </c>
      <c r="AW625">
        <f t="shared" si="1513"/>
        <v>1.5420041627702767E-3</v>
      </c>
      <c r="AX625">
        <f t="shared" si="1513"/>
        <v>1.5420041627702767E-3</v>
      </c>
      <c r="AY625">
        <f t="shared" si="1513"/>
        <v>1.5420041627702767E-3</v>
      </c>
      <c r="AZ625">
        <f t="shared" si="1513"/>
        <v>1.5420041627702767E-3</v>
      </c>
      <c r="BA625">
        <f t="shared" si="1513"/>
        <v>1.5420041627702767E-3</v>
      </c>
      <c r="BB625">
        <f t="shared" si="1513"/>
        <v>1.5420041627702767E-3</v>
      </c>
      <c r="BC625">
        <f t="shared" si="1513"/>
        <v>1.5420041627702767E-3</v>
      </c>
      <c r="BD625">
        <f t="shared" si="1513"/>
        <v>1.5420041627702767E-3</v>
      </c>
      <c r="BE625">
        <f t="shared" si="1513"/>
        <v>1.5420041627702767E-3</v>
      </c>
      <c r="BF625">
        <f t="shared" si="1513"/>
        <v>1.5420041627702767E-3</v>
      </c>
      <c r="BG625">
        <f t="shared" si="1513"/>
        <v>1.5420041627702767E-3</v>
      </c>
      <c r="BH625">
        <f t="shared" si="1513"/>
        <v>1.5420041627702767E-3</v>
      </c>
      <c r="BK625">
        <f t="shared" si="1504"/>
        <v>4.111188862948157E-2</v>
      </c>
      <c r="BL625">
        <f t="shared" si="1479"/>
        <v>3.0833916472111179E-2</v>
      </c>
      <c r="BM625">
        <f t="shared" si="1480"/>
        <v>1.5420041627702767E-3</v>
      </c>
      <c r="BN625">
        <f t="shared" si="1510"/>
        <v>0.25</v>
      </c>
      <c r="BO625" s="2">
        <f t="shared" ref="BO625:BO660" si="1514">INDEX($V$7:$V$30,MATCH(BP625,$H$7:$H$30,0))-0.00001</f>
        <v>0.94999000000000011</v>
      </c>
      <c r="BP625" t="str">
        <f t="shared" si="1475"/>
        <v>-HT-Total</v>
      </c>
    </row>
    <row r="626" spans="1:68" hidden="1" x14ac:dyDescent="0.25">
      <c r="A626" t="str">
        <f t="shared" si="1471"/>
        <v>freight-HT-D</v>
      </c>
      <c r="B626" s="1">
        <v>592</v>
      </c>
      <c r="C626" t="s">
        <v>9</v>
      </c>
      <c r="D626" t="s">
        <v>36</v>
      </c>
      <c r="E626" t="s">
        <v>39</v>
      </c>
      <c r="F626" t="s">
        <v>46</v>
      </c>
      <c r="G626">
        <v>0.97976105424038129</v>
      </c>
      <c r="H626">
        <v>0.97286001691768054</v>
      </c>
      <c r="I626">
        <v>0.96601789771307944</v>
      </c>
      <c r="J626">
        <v>0.95923394530709416</v>
      </c>
      <c r="K626">
        <v>0.95638605845055269</v>
      </c>
      <c r="L626">
        <v>0.95353935515646016</v>
      </c>
      <c r="M626">
        <f t="shared" si="1511"/>
        <v>0.91787775700045504</v>
      </c>
      <c r="N626">
        <f t="shared" si="1511"/>
        <v>0.89920901078848825</v>
      </c>
      <c r="O626">
        <f t="shared" si="1511"/>
        <v>0.88091996882631829</v>
      </c>
      <c r="P626">
        <f t="shared" si="1511"/>
        <v>0.86300290829658588</v>
      </c>
      <c r="Q626">
        <f t="shared" si="1511"/>
        <v>0.84545026345657148</v>
      </c>
      <c r="R626">
        <f t="shared" si="1511"/>
        <v>0.82825462244344761</v>
      </c>
      <c r="S626">
        <f t="shared" si="1511"/>
        <v>0.81140872414451182</v>
      </c>
      <c r="T626">
        <f t="shared" si="1511"/>
        <v>0.7949054551310738</v>
      </c>
      <c r="U626">
        <f t="shared" si="1511"/>
        <v>0.77873784665470624</v>
      </c>
      <c r="V626">
        <f t="shared" si="1511"/>
        <v>0.76289907170458737</v>
      </c>
      <c r="W626">
        <f t="shared" si="1511"/>
        <v>0.74738244212469573</v>
      </c>
      <c r="X626">
        <f t="shared" si="1511"/>
        <v>0.73218140578963731</v>
      </c>
      <c r="Y626">
        <f t="shared" si="1511"/>
        <v>0.71728954383791454</v>
      </c>
      <c r="Z626">
        <f t="shared" si="1512"/>
        <v>0.58744195022641044</v>
      </c>
      <c r="AA626">
        <f t="shared" si="1512"/>
        <v>0.48110006321768961</v>
      </c>
      <c r="AB626">
        <f t="shared" si="1512"/>
        <v>0.39400875395238161</v>
      </c>
      <c r="AC626">
        <f t="shared" si="1512"/>
        <v>0.32268317977930427</v>
      </c>
      <c r="AD626">
        <f t="shared" si="1512"/>
        <v>0.26426934292192628</v>
      </c>
      <c r="AE626">
        <f t="shared" si="1512"/>
        <v>0.21642989156159859</v>
      </c>
      <c r="AF626">
        <f t="shared" si="1512"/>
        <v>0.17725059382012373</v>
      </c>
      <c r="AG626">
        <f t="shared" si="1512"/>
        <v>0.1451637423227401</v>
      </c>
      <c r="AH626">
        <f t="shared" si="1512"/>
        <v>0.11888542447720966</v>
      </c>
      <c r="AI626">
        <f t="shared" si="1512"/>
        <v>9.7364148422841065E-2</v>
      </c>
      <c r="AJ626">
        <f t="shared" si="1512"/>
        <v>7.9738768985278735E-2</v>
      </c>
      <c r="AK626">
        <f t="shared" si="1512"/>
        <v>6.5304030100221525E-2</v>
      </c>
      <c r="AL626">
        <f t="shared" si="1512"/>
        <v>5.348234493208652E-2</v>
      </c>
      <c r="AM626">
        <f t="shared" si="1512"/>
        <v>4.3800684506682196E-2</v>
      </c>
      <c r="AN626">
        <f t="shared" si="1512"/>
        <v>3.5871650087334027E-2</v>
      </c>
      <c r="AO626">
        <f t="shared" ref="AO626:BH626" si="1515">AN626</f>
        <v>3.5871650087334027E-2</v>
      </c>
      <c r="AP626">
        <f t="shared" si="1515"/>
        <v>3.5871650087334027E-2</v>
      </c>
      <c r="AQ626">
        <f t="shared" si="1515"/>
        <v>3.5871650087334027E-2</v>
      </c>
      <c r="AR626">
        <f t="shared" si="1515"/>
        <v>3.5871650087334027E-2</v>
      </c>
      <c r="AS626">
        <f t="shared" si="1515"/>
        <v>3.5871650087334027E-2</v>
      </c>
      <c r="AT626">
        <f t="shared" si="1515"/>
        <v>3.5871650087334027E-2</v>
      </c>
      <c r="AU626">
        <f t="shared" si="1515"/>
        <v>3.5871650087334027E-2</v>
      </c>
      <c r="AV626">
        <f t="shared" si="1515"/>
        <v>3.5871650087334027E-2</v>
      </c>
      <c r="AW626">
        <f t="shared" si="1515"/>
        <v>3.5871650087334027E-2</v>
      </c>
      <c r="AX626">
        <f t="shared" si="1515"/>
        <v>3.5871650087334027E-2</v>
      </c>
      <c r="AY626">
        <f t="shared" si="1515"/>
        <v>3.5871650087334027E-2</v>
      </c>
      <c r="AZ626">
        <f t="shared" si="1515"/>
        <v>3.5871650087334027E-2</v>
      </c>
      <c r="BA626">
        <f t="shared" si="1515"/>
        <v>3.5871650087334027E-2</v>
      </c>
      <c r="BB626">
        <f t="shared" si="1515"/>
        <v>3.5871650087334027E-2</v>
      </c>
      <c r="BC626">
        <f t="shared" si="1515"/>
        <v>3.5871650087334027E-2</v>
      </c>
      <c r="BD626">
        <f t="shared" si="1515"/>
        <v>3.5871650087334027E-2</v>
      </c>
      <c r="BE626">
        <f t="shared" si="1515"/>
        <v>3.5871650087334027E-2</v>
      </c>
      <c r="BF626">
        <f t="shared" si="1515"/>
        <v>3.5871650087334027E-2</v>
      </c>
      <c r="BG626">
        <f t="shared" si="1515"/>
        <v>3.5871650087334027E-2</v>
      </c>
      <c r="BH626">
        <f t="shared" si="1515"/>
        <v>3.5871650087334027E-2</v>
      </c>
      <c r="BK626">
        <f t="shared" si="1504"/>
        <v>0.95638605845055269</v>
      </c>
      <c r="BL626">
        <f t="shared" si="1479"/>
        <v>0.71728954383791454</v>
      </c>
      <c r="BM626">
        <f t="shared" si="1480"/>
        <v>3.5871650087334027E-2</v>
      </c>
      <c r="BN626">
        <f t="shared" si="1510"/>
        <v>0.25</v>
      </c>
      <c r="BO626" s="2">
        <f t="shared" si="1514"/>
        <v>0.94999000000000011</v>
      </c>
      <c r="BP626" t="str">
        <f t="shared" si="1475"/>
        <v>-HT-Total</v>
      </c>
    </row>
    <row r="627" spans="1:68" hidden="1" x14ac:dyDescent="0.25">
      <c r="A627" t="str">
        <f t="shared" si="1471"/>
        <v>freight-HT-FCEV</v>
      </c>
      <c r="B627" s="1">
        <v>593</v>
      </c>
      <c r="C627" t="s">
        <v>9</v>
      </c>
      <c r="D627" t="s">
        <v>36</v>
      </c>
      <c r="E627" t="s">
        <v>39</v>
      </c>
      <c r="F627" t="s">
        <v>30</v>
      </c>
      <c r="G627">
        <v>1E-4</v>
      </c>
      <c r="H627">
        <f t="shared" ref="H627:Y627" si="1516">IF(G627=0,0.0000001,$G627)*((INDEX($U$7:$U$29,MATCH($A627,$H$7:$H$29,0))/($G627+0.00001))^((H$33-$G$33)/($Y$33-$G$33)))</f>
        <v>1.4048927923241677E-4</v>
      </c>
      <c r="I627">
        <f t="shared" si="1516"/>
        <v>1.9737237579243967E-4</v>
      </c>
      <c r="J627">
        <f t="shared" si="1516"/>
        <v>2.7728702815469557E-4</v>
      </c>
      <c r="K627">
        <f t="shared" si="1516"/>
        <v>3.8955854725952028E-4</v>
      </c>
      <c r="L627">
        <f t="shared" si="1516"/>
        <v>5.4728799523317379E-4</v>
      </c>
      <c r="M627">
        <f t="shared" si="1516"/>
        <v>7.6888095982862901E-4</v>
      </c>
      <c r="N627">
        <f t="shared" si="1516"/>
        <v>1.0801953186185291E-3</v>
      </c>
      <c r="O627">
        <f t="shared" si="1516"/>
        <v>1.5175586174294789E-3</v>
      </c>
      <c r="P627">
        <f t="shared" si="1516"/>
        <v>2.1320071635561044E-3</v>
      </c>
      <c r="Q627">
        <f t="shared" si="1516"/>
        <v>2.995241497263464E-3</v>
      </c>
      <c r="R627">
        <f t="shared" si="1516"/>
        <v>4.2079931907756897E-3</v>
      </c>
      <c r="S627">
        <f t="shared" si="1516"/>
        <v>5.9117793038699386E-3</v>
      </c>
      <c r="T627">
        <f t="shared" si="1516"/>
        <v>8.3054161338180672E-3</v>
      </c>
      <c r="U627">
        <f t="shared" si="1516"/>
        <v>1.1668219263653854E-2</v>
      </c>
      <c r="V627">
        <f t="shared" si="1516"/>
        <v>1.6392597142765305E-2</v>
      </c>
      <c r="W627">
        <f t="shared" si="1516"/>
        <v>2.3029841573344714E-2</v>
      </c>
      <c r="X627">
        <f t="shared" si="1516"/>
        <v>3.2354458434759481E-2</v>
      </c>
      <c r="Y627">
        <f t="shared" si="1516"/>
        <v>4.5454545454545456E-2</v>
      </c>
      <c r="Z627">
        <f t="shared" ref="Z627:AN627" si="1517">IF(Y627=0,0.0000001,$Y627)*((INDEX($V$7:$V$29,MATCH($A627,$H$7:$H$28,0))/IF(Y627=0,0.0000001,$Y627))^((Z$33-$Y$33)/($AN$33-$Y$33)))</f>
        <v>4.9220374658770202E-2</v>
      </c>
      <c r="AA627">
        <f t="shared" si="1517"/>
        <v>5.3298196194093574E-2</v>
      </c>
      <c r="AB627">
        <f t="shared" si="1517"/>
        <v>5.7713858076818371E-2</v>
      </c>
      <c r="AC627">
        <f t="shared" si="1517"/>
        <v>6.2495349785970003E-2</v>
      </c>
      <c r="AD627">
        <f t="shared" si="1517"/>
        <v>6.7672979679719428E-2</v>
      </c>
      <c r="AE627">
        <f t="shared" si="1517"/>
        <v>7.3279567110444935E-2</v>
      </c>
      <c r="AF627">
        <f t="shared" si="1517"/>
        <v>7.9350650456189081E-2</v>
      </c>
      <c r="AG627">
        <f t="shared" si="1517"/>
        <v>8.5924712387156293E-2</v>
      </c>
      <c r="AH627">
        <f t="shared" si="1517"/>
        <v>9.3043423795143937E-2</v>
      </c>
      <c r="AI627">
        <f t="shared" si="1517"/>
        <v>0.1007519079320978</v>
      </c>
      <c r="AJ627">
        <f t="shared" si="1517"/>
        <v>0.10909902643208307</v>
      </c>
      <c r="AK627">
        <f t="shared" si="1517"/>
        <v>0.11813768902967245</v>
      </c>
      <c r="AL627">
        <f t="shared" si="1517"/>
        <v>0.12792518893795884</v>
      </c>
      <c r="AM627">
        <f t="shared" si="1517"/>
        <v>0.13852356601204657</v>
      </c>
      <c r="AN627">
        <f t="shared" si="1517"/>
        <v>0.15</v>
      </c>
      <c r="AO627">
        <f t="shared" ref="AO627:BH627" si="1518">AN627</f>
        <v>0.15</v>
      </c>
      <c r="AP627">
        <f t="shared" si="1518"/>
        <v>0.15</v>
      </c>
      <c r="AQ627">
        <f t="shared" si="1518"/>
        <v>0.15</v>
      </c>
      <c r="AR627">
        <f t="shared" si="1518"/>
        <v>0.15</v>
      </c>
      <c r="AS627">
        <f t="shared" si="1518"/>
        <v>0.15</v>
      </c>
      <c r="AT627">
        <f t="shared" si="1518"/>
        <v>0.15</v>
      </c>
      <c r="AU627">
        <f t="shared" si="1518"/>
        <v>0.15</v>
      </c>
      <c r="AV627">
        <f t="shared" si="1518"/>
        <v>0.15</v>
      </c>
      <c r="AW627">
        <f t="shared" si="1518"/>
        <v>0.15</v>
      </c>
      <c r="AX627">
        <f t="shared" si="1518"/>
        <v>0.15</v>
      </c>
      <c r="AY627">
        <f t="shared" si="1518"/>
        <v>0.15</v>
      </c>
      <c r="AZ627">
        <f t="shared" si="1518"/>
        <v>0.15</v>
      </c>
      <c r="BA627">
        <f t="shared" si="1518"/>
        <v>0.15</v>
      </c>
      <c r="BB627">
        <f t="shared" si="1518"/>
        <v>0.15</v>
      </c>
      <c r="BC627">
        <f t="shared" si="1518"/>
        <v>0.15</v>
      </c>
      <c r="BD627">
        <f t="shared" si="1518"/>
        <v>0.15</v>
      </c>
      <c r="BE627">
        <f t="shared" si="1518"/>
        <v>0.15</v>
      </c>
      <c r="BF627">
        <f t="shared" si="1518"/>
        <v>0.15</v>
      </c>
      <c r="BG627">
        <f t="shared" si="1518"/>
        <v>0.15</v>
      </c>
      <c r="BH627">
        <f t="shared" si="1518"/>
        <v>0.15</v>
      </c>
      <c r="BK627">
        <f t="shared" si="1504"/>
        <v>3.8955854725952028E-4</v>
      </c>
      <c r="BL627">
        <f t="shared" si="1479"/>
        <v>2.9216891044464024E-4</v>
      </c>
      <c r="BM627">
        <f t="shared" si="1480"/>
        <v>1.4611367211336425E-5</v>
      </c>
      <c r="BN627">
        <f t="shared" si="1510"/>
        <v>0.25</v>
      </c>
      <c r="BO627" s="2">
        <f t="shared" si="1514"/>
        <v>0.94999000000000011</v>
      </c>
      <c r="BP627" t="str">
        <f t="shared" si="1475"/>
        <v>-HT-Total</v>
      </c>
    </row>
    <row r="628" spans="1:68" hidden="1" x14ac:dyDescent="0.25">
      <c r="A628" t="str">
        <f t="shared" si="1471"/>
        <v>freight-HT-G</v>
      </c>
      <c r="B628" s="1">
        <v>594</v>
      </c>
      <c r="C628" t="s">
        <v>9</v>
      </c>
      <c r="D628" t="s">
        <v>36</v>
      </c>
      <c r="E628" t="s">
        <v>39</v>
      </c>
      <c r="F628" t="s">
        <v>47</v>
      </c>
      <c r="G628">
        <v>4.7201546815398851E-3</v>
      </c>
      <c r="H628">
        <v>4.0036346731993086E-3</v>
      </c>
      <c r="I628">
        <v>3.29323200758534E-3</v>
      </c>
      <c r="J628">
        <v>2.5888686767960851E-3</v>
      </c>
      <c r="K628">
        <v>2.5020529199657692E-3</v>
      </c>
      <c r="L628">
        <v>2.415273243174781E-3</v>
      </c>
      <c r="M628">
        <f t="shared" ref="M628:Y630" si="1519">($K628*(($BL628/($K628))^((M$33-$K$33)/($BL$33-$K$33))))</f>
        <v>2.4013092848669516E-3</v>
      </c>
      <c r="N628">
        <f t="shared" si="1519"/>
        <v>2.3524689754970862E-3</v>
      </c>
      <c r="O628">
        <f t="shared" si="1519"/>
        <v>2.3046220308030572E-3</v>
      </c>
      <c r="P628">
        <f t="shared" si="1519"/>
        <v>2.2577482467077002E-3</v>
      </c>
      <c r="Q628">
        <f t="shared" si="1519"/>
        <v>2.21182783006525E-3</v>
      </c>
      <c r="R628">
        <f t="shared" si="1519"/>
        <v>2.1668413903033891E-3</v>
      </c>
      <c r="S628">
        <f t="shared" si="1519"/>
        <v>2.1227699312352955E-3</v>
      </c>
      <c r="T628">
        <f t="shared" si="1519"/>
        <v>2.0795948430382231E-3</v>
      </c>
      <c r="U628">
        <f t="shared" si="1519"/>
        <v>2.0372978943952289E-3</v>
      </c>
      <c r="V628">
        <f t="shared" si="1519"/>
        <v>1.9958612247967305E-3</v>
      </c>
      <c r="W628">
        <f t="shared" si="1519"/>
        <v>1.9552673369986448E-3</v>
      </c>
      <c r="X628">
        <f t="shared" si="1519"/>
        <v>1.9154990896339168E-3</v>
      </c>
      <c r="Y628">
        <f t="shared" si="1519"/>
        <v>1.8765396899743268E-3</v>
      </c>
      <c r="Z628">
        <f t="shared" ref="Z628:AN630" si="1520">($Y628*(($BM628/($Y628))^((Z$33-$Y$33)/($BM$33-$Y$33))))</f>
        <v>1.5368384282552449E-3</v>
      </c>
      <c r="AA628">
        <f t="shared" si="1520"/>
        <v>1.2586317077015112E-3</v>
      </c>
      <c r="AB628">
        <f t="shared" si="1520"/>
        <v>1.0307874572280794E-3</v>
      </c>
      <c r="AC628">
        <f t="shared" si="1520"/>
        <v>8.4418879285910286E-4</v>
      </c>
      <c r="AD628">
        <f t="shared" si="1520"/>
        <v>6.9136921776806427E-4</v>
      </c>
      <c r="AE628">
        <f t="shared" si="1520"/>
        <v>5.6621386035979142E-4</v>
      </c>
      <c r="AF628">
        <f t="shared" si="1520"/>
        <v>4.6371479583444441E-4</v>
      </c>
      <c r="AG628">
        <f t="shared" si="1520"/>
        <v>3.7977066075200317E-4</v>
      </c>
      <c r="AH628">
        <f t="shared" si="1520"/>
        <v>3.1102254244116164E-4</v>
      </c>
      <c r="AI628">
        <f t="shared" si="1520"/>
        <v>2.5471957658607504E-4</v>
      </c>
      <c r="AJ628">
        <f t="shared" si="1520"/>
        <v>2.0860887505754844E-4</v>
      </c>
      <c r="AK628">
        <f t="shared" si="1520"/>
        <v>1.7084537959755251E-4</v>
      </c>
      <c r="AL628">
        <f t="shared" si="1520"/>
        <v>1.3991803427241417E-4</v>
      </c>
      <c r="AM628">
        <f t="shared" si="1520"/>
        <v>1.1458932258380441E-4</v>
      </c>
      <c r="AN628">
        <f t="shared" si="1520"/>
        <v>9.3845749895615866E-5</v>
      </c>
      <c r="AO628">
        <f t="shared" ref="AO628:BH628" si="1521">AN628</f>
        <v>9.3845749895615866E-5</v>
      </c>
      <c r="AP628">
        <f t="shared" si="1521"/>
        <v>9.3845749895615866E-5</v>
      </c>
      <c r="AQ628">
        <f t="shared" si="1521"/>
        <v>9.3845749895615866E-5</v>
      </c>
      <c r="AR628">
        <f t="shared" si="1521"/>
        <v>9.3845749895615866E-5</v>
      </c>
      <c r="AS628">
        <f t="shared" si="1521"/>
        <v>9.3845749895615866E-5</v>
      </c>
      <c r="AT628">
        <f t="shared" si="1521"/>
        <v>9.3845749895615866E-5</v>
      </c>
      <c r="AU628">
        <f t="shared" si="1521"/>
        <v>9.3845749895615866E-5</v>
      </c>
      <c r="AV628">
        <f t="shared" si="1521"/>
        <v>9.3845749895615866E-5</v>
      </c>
      <c r="AW628">
        <f t="shared" si="1521"/>
        <v>9.3845749895615866E-5</v>
      </c>
      <c r="AX628">
        <f t="shared" si="1521"/>
        <v>9.3845749895615866E-5</v>
      </c>
      <c r="AY628">
        <f t="shared" si="1521"/>
        <v>9.3845749895615866E-5</v>
      </c>
      <c r="AZ628">
        <f t="shared" si="1521"/>
        <v>9.3845749895615866E-5</v>
      </c>
      <c r="BA628">
        <f t="shared" si="1521"/>
        <v>9.3845749895615866E-5</v>
      </c>
      <c r="BB628">
        <f t="shared" si="1521"/>
        <v>9.3845749895615866E-5</v>
      </c>
      <c r="BC628">
        <f t="shared" si="1521"/>
        <v>9.3845749895615866E-5</v>
      </c>
      <c r="BD628">
        <f t="shared" si="1521"/>
        <v>9.3845749895615866E-5</v>
      </c>
      <c r="BE628">
        <f t="shared" si="1521"/>
        <v>9.3845749895615866E-5</v>
      </c>
      <c r="BF628">
        <f t="shared" si="1521"/>
        <v>9.3845749895615866E-5</v>
      </c>
      <c r="BG628">
        <f t="shared" si="1521"/>
        <v>9.3845749895615866E-5</v>
      </c>
      <c r="BH628">
        <f t="shared" si="1521"/>
        <v>9.3845749895615866E-5</v>
      </c>
      <c r="BK628">
        <f t="shared" si="1504"/>
        <v>2.5020529199657692E-3</v>
      </c>
      <c r="BL628">
        <f t="shared" si="1479"/>
        <v>1.8765396899743268E-3</v>
      </c>
      <c r="BM628">
        <f t="shared" si="1480"/>
        <v>9.3845749895615866E-5</v>
      </c>
      <c r="BN628">
        <f t="shared" si="1510"/>
        <v>0.25</v>
      </c>
      <c r="BO628" s="2">
        <f t="shared" si="1514"/>
        <v>0.94999000000000011</v>
      </c>
      <c r="BP628" t="str">
        <f t="shared" si="1475"/>
        <v>-HT-Total</v>
      </c>
    </row>
    <row r="629" spans="1:68" hidden="1" x14ac:dyDescent="0.25">
      <c r="A629" t="str">
        <f t="shared" si="1471"/>
        <v>freight-HT-LPG</v>
      </c>
      <c r="B629" s="1">
        <v>595</v>
      </c>
      <c r="C629" t="s">
        <v>9</v>
      </c>
      <c r="D629" t="s">
        <v>36</v>
      </c>
      <c r="E629" t="s">
        <v>39</v>
      </c>
      <c r="F629" t="s">
        <v>48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e">
        <f t="shared" si="1519"/>
        <v>#DIV/0!</v>
      </c>
      <c r="N629" t="e">
        <f t="shared" si="1519"/>
        <v>#DIV/0!</v>
      </c>
      <c r="O629" t="e">
        <f t="shared" si="1519"/>
        <v>#DIV/0!</v>
      </c>
      <c r="P629" t="e">
        <f t="shared" si="1519"/>
        <v>#DIV/0!</v>
      </c>
      <c r="Q629" t="e">
        <f t="shared" si="1519"/>
        <v>#DIV/0!</v>
      </c>
      <c r="R629" t="e">
        <f t="shared" si="1519"/>
        <v>#DIV/0!</v>
      </c>
      <c r="S629" t="e">
        <f t="shared" si="1519"/>
        <v>#DIV/0!</v>
      </c>
      <c r="T629" t="e">
        <f t="shared" si="1519"/>
        <v>#DIV/0!</v>
      </c>
      <c r="U629" t="e">
        <f t="shared" si="1519"/>
        <v>#DIV/0!</v>
      </c>
      <c r="V629" t="e">
        <f t="shared" si="1519"/>
        <v>#DIV/0!</v>
      </c>
      <c r="W629" t="e">
        <f t="shared" si="1519"/>
        <v>#DIV/0!</v>
      </c>
      <c r="X629" t="e">
        <f t="shared" si="1519"/>
        <v>#DIV/0!</v>
      </c>
      <c r="Y629" t="e">
        <f t="shared" si="1519"/>
        <v>#DIV/0!</v>
      </c>
      <c r="Z629" t="e">
        <f t="shared" si="1520"/>
        <v>#DIV/0!</v>
      </c>
      <c r="AA629" t="e">
        <f t="shared" si="1520"/>
        <v>#DIV/0!</v>
      </c>
      <c r="AB629" t="e">
        <f t="shared" si="1520"/>
        <v>#DIV/0!</v>
      </c>
      <c r="AC629" t="e">
        <f t="shared" si="1520"/>
        <v>#DIV/0!</v>
      </c>
      <c r="AD629" t="e">
        <f t="shared" si="1520"/>
        <v>#DIV/0!</v>
      </c>
      <c r="AE629" t="e">
        <f t="shared" si="1520"/>
        <v>#DIV/0!</v>
      </c>
      <c r="AF629" t="e">
        <f t="shared" si="1520"/>
        <v>#DIV/0!</v>
      </c>
      <c r="AG629" t="e">
        <f t="shared" si="1520"/>
        <v>#DIV/0!</v>
      </c>
      <c r="AH629" t="e">
        <f t="shared" si="1520"/>
        <v>#DIV/0!</v>
      </c>
      <c r="AI629" t="e">
        <f t="shared" si="1520"/>
        <v>#DIV/0!</v>
      </c>
      <c r="AJ629" t="e">
        <f t="shared" si="1520"/>
        <v>#DIV/0!</v>
      </c>
      <c r="AK629" t="e">
        <f t="shared" si="1520"/>
        <v>#DIV/0!</v>
      </c>
      <c r="AL629" t="e">
        <f t="shared" si="1520"/>
        <v>#DIV/0!</v>
      </c>
      <c r="AM629" t="e">
        <f t="shared" si="1520"/>
        <v>#DIV/0!</v>
      </c>
      <c r="AN629" t="e">
        <f t="shared" si="1520"/>
        <v>#DIV/0!</v>
      </c>
      <c r="AO629" t="e">
        <f t="shared" ref="AO629:BH629" si="1522">IF(AN629=0,0.0000001,$G629)*((INDEX($N$7:$N$29,MATCH($A629,$H$7:$H$29,0))/($G629+0.00001))^((AO$33-$G$33)/($Y$33-$G$33)))</f>
        <v>#DIV/0!</v>
      </c>
      <c r="AP629" t="e">
        <f t="shared" si="1522"/>
        <v>#DIV/0!</v>
      </c>
      <c r="AQ629" t="e">
        <f t="shared" si="1522"/>
        <v>#DIV/0!</v>
      </c>
      <c r="AR629" t="e">
        <f t="shared" si="1522"/>
        <v>#DIV/0!</v>
      </c>
      <c r="AS629" t="e">
        <f t="shared" si="1522"/>
        <v>#DIV/0!</v>
      </c>
      <c r="AT629" t="e">
        <f t="shared" si="1522"/>
        <v>#DIV/0!</v>
      </c>
      <c r="AU629" t="e">
        <f t="shared" si="1522"/>
        <v>#DIV/0!</v>
      </c>
      <c r="AV629" t="e">
        <f t="shared" si="1522"/>
        <v>#DIV/0!</v>
      </c>
      <c r="AW629" t="e">
        <f t="shared" si="1522"/>
        <v>#DIV/0!</v>
      </c>
      <c r="AX629" t="e">
        <f t="shared" si="1522"/>
        <v>#DIV/0!</v>
      </c>
      <c r="AY629" t="e">
        <f t="shared" si="1522"/>
        <v>#DIV/0!</v>
      </c>
      <c r="AZ629" t="e">
        <f t="shared" si="1522"/>
        <v>#DIV/0!</v>
      </c>
      <c r="BA629" t="e">
        <f t="shared" si="1522"/>
        <v>#DIV/0!</v>
      </c>
      <c r="BB629" t="e">
        <f t="shared" si="1522"/>
        <v>#DIV/0!</v>
      </c>
      <c r="BC629" t="e">
        <f t="shared" si="1522"/>
        <v>#DIV/0!</v>
      </c>
      <c r="BD629" t="e">
        <f t="shared" si="1522"/>
        <v>#DIV/0!</v>
      </c>
      <c r="BE629" t="e">
        <f t="shared" si="1522"/>
        <v>#DIV/0!</v>
      </c>
      <c r="BF629" t="e">
        <f t="shared" si="1522"/>
        <v>#DIV/0!</v>
      </c>
      <c r="BG629" t="e">
        <f t="shared" si="1522"/>
        <v>#DIV/0!</v>
      </c>
      <c r="BH629" t="e">
        <f t="shared" si="1522"/>
        <v>#DIV/0!</v>
      </c>
      <c r="BK629">
        <f>G629</f>
        <v>0</v>
      </c>
      <c r="BL629">
        <f t="shared" si="1479"/>
        <v>0</v>
      </c>
      <c r="BM629">
        <f t="shared" si="1480"/>
        <v>0</v>
      </c>
      <c r="BN629">
        <f t="shared" si="1510"/>
        <v>0.25</v>
      </c>
      <c r="BO629" s="2">
        <f t="shared" si="1514"/>
        <v>0.94999000000000011</v>
      </c>
      <c r="BP629" t="str">
        <f t="shared" si="1475"/>
        <v>-HT-Total</v>
      </c>
    </row>
    <row r="630" spans="1:68" hidden="1" x14ac:dyDescent="0.25">
      <c r="A630" t="str">
        <f t="shared" si="1471"/>
        <v>freight-HT-PHEVD</v>
      </c>
      <c r="B630" s="1">
        <v>596</v>
      </c>
      <c r="C630" t="s">
        <v>9</v>
      </c>
      <c r="D630" t="s">
        <v>36</v>
      </c>
      <c r="E630" t="s">
        <v>39</v>
      </c>
      <c r="F630" t="s">
        <v>37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e">
        <f t="shared" si="1519"/>
        <v>#DIV/0!</v>
      </c>
      <c r="N630" t="e">
        <f t="shared" si="1519"/>
        <v>#DIV/0!</v>
      </c>
      <c r="O630" t="e">
        <f t="shared" si="1519"/>
        <v>#DIV/0!</v>
      </c>
      <c r="P630" t="e">
        <f t="shared" si="1519"/>
        <v>#DIV/0!</v>
      </c>
      <c r="Q630" t="e">
        <f t="shared" si="1519"/>
        <v>#DIV/0!</v>
      </c>
      <c r="R630" t="e">
        <f t="shared" si="1519"/>
        <v>#DIV/0!</v>
      </c>
      <c r="S630" t="e">
        <f t="shared" si="1519"/>
        <v>#DIV/0!</v>
      </c>
      <c r="T630" t="e">
        <f t="shared" si="1519"/>
        <v>#DIV/0!</v>
      </c>
      <c r="U630" t="e">
        <f t="shared" si="1519"/>
        <v>#DIV/0!</v>
      </c>
      <c r="V630" t="e">
        <f t="shared" si="1519"/>
        <v>#DIV/0!</v>
      </c>
      <c r="W630" t="e">
        <f t="shared" si="1519"/>
        <v>#DIV/0!</v>
      </c>
      <c r="X630" t="e">
        <f t="shared" si="1519"/>
        <v>#DIV/0!</v>
      </c>
      <c r="Y630" t="e">
        <f t="shared" si="1519"/>
        <v>#DIV/0!</v>
      </c>
      <c r="Z630" t="e">
        <f t="shared" si="1520"/>
        <v>#DIV/0!</v>
      </c>
      <c r="AA630" t="e">
        <f t="shared" si="1520"/>
        <v>#DIV/0!</v>
      </c>
      <c r="AB630" t="e">
        <f t="shared" si="1520"/>
        <v>#DIV/0!</v>
      </c>
      <c r="AC630" t="e">
        <f t="shared" si="1520"/>
        <v>#DIV/0!</v>
      </c>
      <c r="AD630" t="e">
        <f t="shared" si="1520"/>
        <v>#DIV/0!</v>
      </c>
      <c r="AE630" t="e">
        <f t="shared" si="1520"/>
        <v>#DIV/0!</v>
      </c>
      <c r="AF630" t="e">
        <f t="shared" si="1520"/>
        <v>#DIV/0!</v>
      </c>
      <c r="AG630" t="e">
        <f t="shared" si="1520"/>
        <v>#DIV/0!</v>
      </c>
      <c r="AH630" t="e">
        <f t="shared" si="1520"/>
        <v>#DIV/0!</v>
      </c>
      <c r="AI630" t="e">
        <f t="shared" si="1520"/>
        <v>#DIV/0!</v>
      </c>
      <c r="AJ630" t="e">
        <f t="shared" si="1520"/>
        <v>#DIV/0!</v>
      </c>
      <c r="AK630" t="e">
        <f t="shared" si="1520"/>
        <v>#DIV/0!</v>
      </c>
      <c r="AL630" t="e">
        <f t="shared" si="1520"/>
        <v>#DIV/0!</v>
      </c>
      <c r="AM630" t="e">
        <f t="shared" si="1520"/>
        <v>#DIV/0!</v>
      </c>
      <c r="AN630" t="e">
        <f t="shared" si="1520"/>
        <v>#DIV/0!</v>
      </c>
      <c r="AO630" t="e">
        <f t="shared" ref="AO630:BH630" si="1523">AN630</f>
        <v>#DIV/0!</v>
      </c>
      <c r="AP630" t="e">
        <f t="shared" si="1523"/>
        <v>#DIV/0!</v>
      </c>
      <c r="AQ630" t="e">
        <f t="shared" si="1523"/>
        <v>#DIV/0!</v>
      </c>
      <c r="AR630" t="e">
        <f t="shared" si="1523"/>
        <v>#DIV/0!</v>
      </c>
      <c r="AS630" t="e">
        <f t="shared" si="1523"/>
        <v>#DIV/0!</v>
      </c>
      <c r="AT630" t="e">
        <f t="shared" si="1523"/>
        <v>#DIV/0!</v>
      </c>
      <c r="AU630" t="e">
        <f t="shared" si="1523"/>
        <v>#DIV/0!</v>
      </c>
      <c r="AV630" t="e">
        <f t="shared" si="1523"/>
        <v>#DIV/0!</v>
      </c>
      <c r="AW630" t="e">
        <f t="shared" si="1523"/>
        <v>#DIV/0!</v>
      </c>
      <c r="AX630" t="e">
        <f t="shared" si="1523"/>
        <v>#DIV/0!</v>
      </c>
      <c r="AY630" t="e">
        <f t="shared" si="1523"/>
        <v>#DIV/0!</v>
      </c>
      <c r="AZ630" t="e">
        <f t="shared" si="1523"/>
        <v>#DIV/0!</v>
      </c>
      <c r="BA630" t="e">
        <f t="shared" si="1523"/>
        <v>#DIV/0!</v>
      </c>
      <c r="BB630" t="e">
        <f t="shared" si="1523"/>
        <v>#DIV/0!</v>
      </c>
      <c r="BC630" t="e">
        <f t="shared" si="1523"/>
        <v>#DIV/0!</v>
      </c>
      <c r="BD630" t="e">
        <f t="shared" si="1523"/>
        <v>#DIV/0!</v>
      </c>
      <c r="BE630" t="e">
        <f t="shared" si="1523"/>
        <v>#DIV/0!</v>
      </c>
      <c r="BF630" t="e">
        <f t="shared" si="1523"/>
        <v>#DIV/0!</v>
      </c>
      <c r="BG630" t="e">
        <f t="shared" si="1523"/>
        <v>#DIV/0!</v>
      </c>
      <c r="BH630" t="e">
        <f t="shared" si="1523"/>
        <v>#DIV/0!</v>
      </c>
      <c r="BK630">
        <f>K630</f>
        <v>0</v>
      </c>
      <c r="BL630">
        <f t="shared" si="1479"/>
        <v>0</v>
      </c>
      <c r="BM630">
        <f t="shared" si="1480"/>
        <v>0</v>
      </c>
      <c r="BN630">
        <f t="shared" si="1510"/>
        <v>0.25</v>
      </c>
      <c r="BO630" s="2">
        <f t="shared" si="1514"/>
        <v>0.94999000000000011</v>
      </c>
      <c r="BP630" t="str">
        <f t="shared" si="1475"/>
        <v>-HT-Total</v>
      </c>
    </row>
    <row r="631" spans="1:68" hidden="1" x14ac:dyDescent="0.25">
      <c r="A631" t="str">
        <f t="shared" si="1471"/>
        <v>freight-LT-BEV</v>
      </c>
      <c r="B631" s="1">
        <v>597</v>
      </c>
      <c r="C631" t="s">
        <v>9</v>
      </c>
      <c r="D631" t="s">
        <v>36</v>
      </c>
      <c r="E631" t="s">
        <v>33</v>
      </c>
      <c r="F631" t="s">
        <v>29</v>
      </c>
      <c r="G631">
        <v>8.2853130730744552E-3</v>
      </c>
      <c r="H631">
        <f t="shared" ref="H631:Y631" si="1524">IF(G631=0,0.0000001,$G631)*((INDEX($U$7:$U$29,MATCH($A631,$H$7:$H$29,0))/($G631+0.00001))^((H$33-$G$33)/($Y$33-$G$33)))</f>
        <v>1.0343400787633312E-2</v>
      </c>
      <c r="I631">
        <f t="shared" si="1524"/>
        <v>1.2912721451805538E-2</v>
      </c>
      <c r="J631">
        <f t="shared" si="1524"/>
        <v>1.6120266314273855E-2</v>
      </c>
      <c r="K631">
        <f t="shared" si="1524"/>
        <v>2.0124571494320957E-2</v>
      </c>
      <c r="L631">
        <f t="shared" si="1524"/>
        <v>2.5123553788402711E-2</v>
      </c>
      <c r="M631">
        <f t="shared" si="1524"/>
        <v>3.1364292906156201E-2</v>
      </c>
      <c r="N631">
        <f t="shared" si="1524"/>
        <v>3.9155243632660583E-2</v>
      </c>
      <c r="O631">
        <f t="shared" si="1524"/>
        <v>4.8881481515308821E-2</v>
      </c>
      <c r="P631">
        <f t="shared" si="1524"/>
        <v>6.1023735608642923E-2</v>
      </c>
      <c r="Q631">
        <f t="shared" si="1524"/>
        <v>7.6182148989639278E-2</v>
      </c>
      <c r="R631">
        <f t="shared" si="1524"/>
        <v>9.5105941430724275E-2</v>
      </c>
      <c r="S631">
        <f t="shared" si="1524"/>
        <v>0.11873044033786026</v>
      </c>
      <c r="T631">
        <f t="shared" si="1524"/>
        <v>0.14822331024492813</v>
      </c>
      <c r="U631">
        <f t="shared" si="1524"/>
        <v>0.18504226580349398</v>
      </c>
      <c r="V631">
        <f t="shared" si="1524"/>
        <v>0.23100712079031799</v>
      </c>
      <c r="W631">
        <f t="shared" si="1524"/>
        <v>0.2883897342270057</v>
      </c>
      <c r="X631">
        <f t="shared" si="1524"/>
        <v>0.36002629928890384</v>
      </c>
      <c r="Y631">
        <f t="shared" si="1524"/>
        <v>0.44945752499509556</v>
      </c>
      <c r="Z631">
        <f t="shared" ref="Z631:AN631" si="1525">IF(Y631=0,0.0000001,$Y631)*((INDEX($V$7:$V$29,MATCH($A631,$H$7:$H$28,0))/IF(Y631=0,0.0000001,$Y631))^((Z$33-$Y$33)/($AN$33-$Y$33)))</f>
        <v>0.46707011256003322</v>
      </c>
      <c r="AA631">
        <f t="shared" si="1525"/>
        <v>0.48537287266293427</v>
      </c>
      <c r="AB631">
        <f t="shared" si="1525"/>
        <v>0.50439285062751404</v>
      </c>
      <c r="AC631">
        <f t="shared" si="1525"/>
        <v>0.52415815158426748</v>
      </c>
      <c r="AD631">
        <f t="shared" si="1525"/>
        <v>0.54469798200039976</v>
      </c>
      <c r="AE631">
        <f t="shared" si="1525"/>
        <v>0.56604269283716147</v>
      </c>
      <c r="AF631">
        <f t="shared" si="1525"/>
        <v>0.58822382439836163</v>
      </c>
      <c r="AG631">
        <f t="shared" si="1525"/>
        <v>0.61127415293632903</v>
      </c>
      <c r="AH631">
        <f t="shared" si="1525"/>
        <v>0.63522773908418961</v>
      </c>
      <c r="AI631">
        <f t="shared" si="1525"/>
        <v>0.6601199781860263</v>
      </c>
      <c r="AJ631">
        <f t="shared" si="1525"/>
        <v>0.68598765259929373</v>
      </c>
      <c r="AK631">
        <f t="shared" si="1525"/>
        <v>0.71286898604677129</v>
      </c>
      <c r="AL631">
        <f t="shared" si="1525"/>
        <v>0.74080370009836949</v>
      </c>
      <c r="AM631">
        <f t="shared" si="1525"/>
        <v>0.7698330728662518</v>
      </c>
      <c r="AN631">
        <f t="shared" si="1525"/>
        <v>0.8</v>
      </c>
      <c r="AO631">
        <f t="shared" ref="AO631:BH631" si="1526">AN631</f>
        <v>0.8</v>
      </c>
      <c r="AP631">
        <f t="shared" si="1526"/>
        <v>0.8</v>
      </c>
      <c r="AQ631">
        <f t="shared" si="1526"/>
        <v>0.8</v>
      </c>
      <c r="AR631">
        <f t="shared" si="1526"/>
        <v>0.8</v>
      </c>
      <c r="AS631">
        <f t="shared" si="1526"/>
        <v>0.8</v>
      </c>
      <c r="AT631">
        <f t="shared" si="1526"/>
        <v>0.8</v>
      </c>
      <c r="AU631">
        <f t="shared" si="1526"/>
        <v>0.8</v>
      </c>
      <c r="AV631">
        <f t="shared" si="1526"/>
        <v>0.8</v>
      </c>
      <c r="AW631">
        <f t="shared" si="1526"/>
        <v>0.8</v>
      </c>
      <c r="AX631">
        <f t="shared" si="1526"/>
        <v>0.8</v>
      </c>
      <c r="AY631">
        <f t="shared" si="1526"/>
        <v>0.8</v>
      </c>
      <c r="AZ631">
        <f t="shared" si="1526"/>
        <v>0.8</v>
      </c>
      <c r="BA631">
        <f t="shared" si="1526"/>
        <v>0.8</v>
      </c>
      <c r="BB631">
        <f t="shared" si="1526"/>
        <v>0.8</v>
      </c>
      <c r="BC631">
        <f t="shared" si="1526"/>
        <v>0.8</v>
      </c>
      <c r="BD631">
        <f t="shared" si="1526"/>
        <v>0.8</v>
      </c>
      <c r="BE631">
        <f t="shared" si="1526"/>
        <v>0.8</v>
      </c>
      <c r="BF631">
        <f t="shared" si="1526"/>
        <v>0.8</v>
      </c>
      <c r="BG631">
        <f t="shared" si="1526"/>
        <v>0.8</v>
      </c>
      <c r="BH631">
        <f t="shared" si="1526"/>
        <v>0.8</v>
      </c>
      <c r="BK631">
        <f>K631</f>
        <v>2.0124571494320957E-2</v>
      </c>
      <c r="BL631">
        <f t="shared" si="1479"/>
        <v>1.0062285747160478E-2</v>
      </c>
      <c r="BM631">
        <f t="shared" si="1480"/>
        <v>1.509443484931542E-3</v>
      </c>
      <c r="BN631">
        <f t="shared" si="1510"/>
        <v>0.5</v>
      </c>
      <c r="BO631" s="2">
        <f t="shared" si="1514"/>
        <v>0.84999000000000013</v>
      </c>
      <c r="BP631" t="str">
        <f t="shared" si="1475"/>
        <v>-LT-Total</v>
      </c>
    </row>
    <row r="632" spans="1:68" hidden="1" x14ac:dyDescent="0.25">
      <c r="A632" t="str">
        <f t="shared" si="1471"/>
        <v>freight-LT-CNG</v>
      </c>
      <c r="B632" s="1">
        <v>598</v>
      </c>
      <c r="C632" t="s">
        <v>9</v>
      </c>
      <c r="D632" t="s">
        <v>36</v>
      </c>
      <c r="E632" t="s">
        <v>33</v>
      </c>
      <c r="F632" t="s">
        <v>45</v>
      </c>
      <c r="G632">
        <v>7.346644445922563E-3</v>
      </c>
      <c r="H632">
        <v>1.086504884073734E-2</v>
      </c>
      <c r="I632">
        <v>1.4310792801549699E-2</v>
      </c>
      <c r="J632">
        <v>1.7686104148118061E-2</v>
      </c>
      <c r="K632">
        <v>1.915367685193298E-2</v>
      </c>
      <c r="L632">
        <v>2.062023349864172E-2</v>
      </c>
      <c r="M632">
        <f t="shared" ref="M632:Y633" si="1527">($K632*(($BL632/($K632))^((M$33-$K$33)/($BL$33-$K$33))))</f>
        <v>1.7347938382459509E-2</v>
      </c>
      <c r="N632">
        <f t="shared" si="1527"/>
        <v>1.6509948873313602E-2</v>
      </c>
      <c r="O632">
        <f t="shared" si="1527"/>
        <v>1.5712438319185697E-2</v>
      </c>
      <c r="P632">
        <f t="shared" si="1527"/>
        <v>1.4953451390347353E-2</v>
      </c>
      <c r="Q632">
        <f t="shared" si="1527"/>
        <v>1.4231127208973487E-2</v>
      </c>
      <c r="R632">
        <f t="shared" si="1527"/>
        <v>1.3543694786657616E-2</v>
      </c>
      <c r="S632">
        <f t="shared" si="1527"/>
        <v>1.2889468682317249E-2</v>
      </c>
      <c r="T632">
        <f t="shared" si="1527"/>
        <v>1.2266844869843503E-2</v>
      </c>
      <c r="U632">
        <f t="shared" si="1527"/>
        <v>1.1674296805363247E-2</v>
      </c>
      <c r="V632">
        <f t="shared" si="1527"/>
        <v>1.1110371684471565E-2</v>
      </c>
      <c r="W632">
        <f t="shared" si="1527"/>
        <v>1.0573686880258022E-2</v>
      </c>
      <c r="X632">
        <f t="shared" si="1527"/>
        <v>1.0062926553393537E-2</v>
      </c>
      <c r="Y632">
        <f t="shared" si="1527"/>
        <v>9.5768384259664902E-3</v>
      </c>
      <c r="Z632">
        <f t="shared" ref="Z632:AN633" si="1528">($Y632*(($BM632/($Y632))^((Z$33-$Y$33)/($BM$33-$Y$33))))</f>
        <v>8.4391137568821818E-3</v>
      </c>
      <c r="AA632">
        <f t="shared" si="1528"/>
        <v>7.4365503346591902E-3</v>
      </c>
      <c r="AB632">
        <f t="shared" si="1528"/>
        <v>6.5530910558967339E-3</v>
      </c>
      <c r="AC632">
        <f t="shared" si="1528"/>
        <v>5.7745863948141761E-3</v>
      </c>
      <c r="AD632">
        <f t="shared" si="1528"/>
        <v>5.0885677837738969E-3</v>
      </c>
      <c r="AE632">
        <f t="shared" si="1528"/>
        <v>4.4840479161096401E-3</v>
      </c>
      <c r="AF632">
        <f t="shared" si="1528"/>
        <v>3.9513447729009601E-3</v>
      </c>
      <c r="AG632">
        <f t="shared" si="1528"/>
        <v>3.4819265552982052E-3</v>
      </c>
      <c r="AH632">
        <f t="shared" si="1528"/>
        <v>3.068275038826816E-3</v>
      </c>
      <c r="AI632">
        <f t="shared" si="1528"/>
        <v>2.7037651611469499E-3</v>
      </c>
      <c r="AJ632">
        <f t="shared" si="1528"/>
        <v>2.3825589147403073E-3</v>
      </c>
      <c r="AK632">
        <f t="shared" si="1528"/>
        <v>2.0995118451043564E-3</v>
      </c>
      <c r="AL632">
        <f t="shared" si="1528"/>
        <v>1.8500906569246175E-3</v>
      </c>
      <c r="AM632">
        <f t="shared" si="1528"/>
        <v>1.6303006086015352E-3</v>
      </c>
      <c r="AN632">
        <f t="shared" si="1528"/>
        <v>1.4366215322792319E-3</v>
      </c>
      <c r="AO632">
        <f t="shared" ref="AO632:BH632" si="1529">AN632</f>
        <v>1.4366215322792319E-3</v>
      </c>
      <c r="AP632">
        <f t="shared" si="1529"/>
        <v>1.4366215322792319E-3</v>
      </c>
      <c r="AQ632">
        <f t="shared" si="1529"/>
        <v>1.4366215322792319E-3</v>
      </c>
      <c r="AR632">
        <f t="shared" si="1529"/>
        <v>1.4366215322792319E-3</v>
      </c>
      <c r="AS632">
        <f t="shared" si="1529"/>
        <v>1.4366215322792319E-3</v>
      </c>
      <c r="AT632">
        <f t="shared" si="1529"/>
        <v>1.4366215322792319E-3</v>
      </c>
      <c r="AU632">
        <f t="shared" si="1529"/>
        <v>1.4366215322792319E-3</v>
      </c>
      <c r="AV632">
        <f t="shared" si="1529"/>
        <v>1.4366215322792319E-3</v>
      </c>
      <c r="AW632">
        <f t="shared" si="1529"/>
        <v>1.4366215322792319E-3</v>
      </c>
      <c r="AX632">
        <f t="shared" si="1529"/>
        <v>1.4366215322792319E-3</v>
      </c>
      <c r="AY632">
        <f t="shared" si="1529"/>
        <v>1.4366215322792319E-3</v>
      </c>
      <c r="AZ632">
        <f t="shared" si="1529"/>
        <v>1.4366215322792319E-3</v>
      </c>
      <c r="BA632">
        <f t="shared" si="1529"/>
        <v>1.4366215322792319E-3</v>
      </c>
      <c r="BB632">
        <f t="shared" si="1529"/>
        <v>1.4366215322792319E-3</v>
      </c>
      <c r="BC632">
        <f t="shared" si="1529"/>
        <v>1.4366215322792319E-3</v>
      </c>
      <c r="BD632">
        <f t="shared" si="1529"/>
        <v>1.4366215322792319E-3</v>
      </c>
      <c r="BE632">
        <f t="shared" si="1529"/>
        <v>1.4366215322792319E-3</v>
      </c>
      <c r="BF632">
        <f t="shared" si="1529"/>
        <v>1.4366215322792319E-3</v>
      </c>
      <c r="BG632">
        <f t="shared" si="1529"/>
        <v>1.4366215322792319E-3</v>
      </c>
      <c r="BH632">
        <f t="shared" si="1529"/>
        <v>1.4366215322792319E-3</v>
      </c>
      <c r="BK632">
        <f>K632</f>
        <v>1.915367685193298E-2</v>
      </c>
      <c r="BL632">
        <f t="shared" si="1479"/>
        <v>9.5768384259664902E-3</v>
      </c>
      <c r="BM632">
        <f t="shared" si="1480"/>
        <v>1.4366215322792319E-3</v>
      </c>
      <c r="BN632">
        <f t="shared" si="1510"/>
        <v>0.5</v>
      </c>
      <c r="BO632" s="2">
        <f t="shared" si="1514"/>
        <v>0.84999000000000013</v>
      </c>
      <c r="BP632" t="str">
        <f t="shared" si="1475"/>
        <v>-LT-Total</v>
      </c>
    </row>
    <row r="633" spans="1:68" hidden="1" x14ac:dyDescent="0.25">
      <c r="A633" t="str">
        <f t="shared" si="1471"/>
        <v>freight-LT-D</v>
      </c>
      <c r="B633" s="1">
        <v>599</v>
      </c>
      <c r="C633" t="s">
        <v>9</v>
      </c>
      <c r="D633" t="s">
        <v>36</v>
      </c>
      <c r="E633" t="s">
        <v>33</v>
      </c>
      <c r="F633" t="s">
        <v>46</v>
      </c>
      <c r="G633">
        <v>0.89485998500589092</v>
      </c>
      <c r="H633">
        <v>0.87881481466688471</v>
      </c>
      <c r="I633">
        <v>0.86310100164490322</v>
      </c>
      <c r="J633">
        <v>0.8477083862927044</v>
      </c>
      <c r="K633">
        <v>0.84105440875858484</v>
      </c>
      <c r="L633">
        <v>0.83440503802938915</v>
      </c>
      <c r="M633">
        <f t="shared" si="1527"/>
        <v>0.76176288094613909</v>
      </c>
      <c r="N633">
        <f t="shared" si="1527"/>
        <v>0.72496604153984623</v>
      </c>
      <c r="O633">
        <f t="shared" si="1527"/>
        <v>0.68994666783076719</v>
      </c>
      <c r="P633">
        <f t="shared" si="1527"/>
        <v>0.65661889961036901</v>
      </c>
      <c r="Q633">
        <f t="shared" si="1527"/>
        <v>0.62490102413435489</v>
      </c>
      <c r="R633">
        <f t="shared" si="1527"/>
        <v>0.5947152757800378</v>
      </c>
      <c r="S633">
        <f t="shared" si="1527"/>
        <v>0.56598764538123592</v>
      </c>
      <c r="T633">
        <f t="shared" si="1527"/>
        <v>0.53864769877321561</v>
      </c>
      <c r="U633">
        <f t="shared" si="1527"/>
        <v>0.51262840410279353</v>
      </c>
      <c r="V633">
        <f t="shared" si="1527"/>
        <v>0.48786596748019789</v>
      </c>
      <c r="W633">
        <f t="shared" si="1527"/>
        <v>0.46429967656974092</v>
      </c>
      <c r="X633">
        <f t="shared" si="1527"/>
        <v>0.44187175173582072</v>
      </c>
      <c r="Y633">
        <f t="shared" si="1527"/>
        <v>0.42052720437929242</v>
      </c>
      <c r="Z633">
        <f t="shared" si="1528"/>
        <v>0.37056873654651223</v>
      </c>
      <c r="AA633">
        <f t="shared" si="1528"/>
        <v>0.32654531520348978</v>
      </c>
      <c r="AB633">
        <f t="shared" si="1528"/>
        <v>0.28775185914250084</v>
      </c>
      <c r="AC633">
        <f t="shared" si="1528"/>
        <v>0.25356705052824702</v>
      </c>
      <c r="AD633">
        <f t="shared" si="1528"/>
        <v>0.22344338384188756</v>
      </c>
      <c r="AE633">
        <f t="shared" si="1528"/>
        <v>0.1968983970066383</v>
      </c>
      <c r="AF633">
        <f t="shared" si="1528"/>
        <v>0.17350694425222882</v>
      </c>
      <c r="AG633">
        <f t="shared" si="1528"/>
        <v>0.15289438696004762</v>
      </c>
      <c r="AH633">
        <f t="shared" si="1528"/>
        <v>0.13473059343322794</v>
      </c>
      <c r="AI633">
        <f t="shared" si="1528"/>
        <v>0.11872465149170644</v>
      </c>
      <c r="AJ633">
        <f t="shared" si="1528"/>
        <v>0.10462020920892669</v>
      </c>
      <c r="AK633">
        <f t="shared" si="1528"/>
        <v>9.2191369167204357E-2</v>
      </c>
      <c r="AL633">
        <f t="shared" si="1528"/>
        <v>8.123907047395354E-2</v>
      </c>
      <c r="AM633">
        <f t="shared" si="1528"/>
        <v>7.1587900592973985E-2</v>
      </c>
      <c r="AN633">
        <f t="shared" si="1528"/>
        <v>6.3083285928937596E-2</v>
      </c>
      <c r="AO633">
        <f t="shared" ref="AO633:BH633" si="1530">AN633</f>
        <v>6.3083285928937596E-2</v>
      </c>
      <c r="AP633">
        <f t="shared" si="1530"/>
        <v>6.3083285928937596E-2</v>
      </c>
      <c r="AQ633">
        <f t="shared" si="1530"/>
        <v>6.3083285928937596E-2</v>
      </c>
      <c r="AR633">
        <f t="shared" si="1530"/>
        <v>6.3083285928937596E-2</v>
      </c>
      <c r="AS633">
        <f t="shared" si="1530"/>
        <v>6.3083285928937596E-2</v>
      </c>
      <c r="AT633">
        <f t="shared" si="1530"/>
        <v>6.3083285928937596E-2</v>
      </c>
      <c r="AU633">
        <f t="shared" si="1530"/>
        <v>6.3083285928937596E-2</v>
      </c>
      <c r="AV633">
        <f t="shared" si="1530"/>
        <v>6.3083285928937596E-2</v>
      </c>
      <c r="AW633">
        <f t="shared" si="1530"/>
        <v>6.3083285928937596E-2</v>
      </c>
      <c r="AX633">
        <f t="shared" si="1530"/>
        <v>6.3083285928937596E-2</v>
      </c>
      <c r="AY633">
        <f t="shared" si="1530"/>
        <v>6.3083285928937596E-2</v>
      </c>
      <c r="AZ633">
        <f t="shared" si="1530"/>
        <v>6.3083285928937596E-2</v>
      </c>
      <c r="BA633">
        <f t="shared" si="1530"/>
        <v>6.3083285928937596E-2</v>
      </c>
      <c r="BB633">
        <f t="shared" si="1530"/>
        <v>6.3083285928937596E-2</v>
      </c>
      <c r="BC633">
        <f t="shared" si="1530"/>
        <v>6.3083285928937596E-2</v>
      </c>
      <c r="BD633">
        <f t="shared" si="1530"/>
        <v>6.3083285928937596E-2</v>
      </c>
      <c r="BE633">
        <f t="shared" si="1530"/>
        <v>6.3083285928937596E-2</v>
      </c>
      <c r="BF633">
        <f t="shared" si="1530"/>
        <v>6.3083285928937596E-2</v>
      </c>
      <c r="BG633">
        <f t="shared" si="1530"/>
        <v>6.3083285928937596E-2</v>
      </c>
      <c r="BH633">
        <f t="shared" si="1530"/>
        <v>6.3083285928937596E-2</v>
      </c>
      <c r="BK633">
        <f>K633</f>
        <v>0.84105440875858484</v>
      </c>
      <c r="BL633">
        <f t="shared" si="1479"/>
        <v>0.42052720437929242</v>
      </c>
      <c r="BM633">
        <f t="shared" si="1480"/>
        <v>6.3083285928937596E-2</v>
      </c>
      <c r="BN633">
        <f t="shared" si="1510"/>
        <v>0.5</v>
      </c>
      <c r="BO633" s="2">
        <f t="shared" si="1514"/>
        <v>0.84999000000000013</v>
      </c>
      <c r="BP633" t="str">
        <f t="shared" si="1475"/>
        <v>-LT-Total</v>
      </c>
    </row>
    <row r="634" spans="1:68" hidden="1" x14ac:dyDescent="0.25">
      <c r="A634" t="str">
        <f t="shared" si="1471"/>
        <v>freight-LT-FCEV</v>
      </c>
      <c r="B634" s="1">
        <v>600</v>
      </c>
      <c r="C634" t="s">
        <v>9</v>
      </c>
      <c r="D634" t="s">
        <v>36</v>
      </c>
      <c r="E634" t="s">
        <v>33</v>
      </c>
      <c r="F634" t="s">
        <v>30</v>
      </c>
      <c r="G634">
        <v>1E-4</v>
      </c>
      <c r="H634">
        <f t="shared" ref="H634:Y634" si="1531">IF(G634=0,0.0000001,$G634)*((INDEX($U$7:$U$29,MATCH($A634,$H$7:$H$29,0))/($G634+0.00001))^((H$33-$G$33)/($Y$33-$G$33)))</f>
        <v>1.3351664354347396E-4</v>
      </c>
      <c r="I634">
        <f t="shared" si="1531"/>
        <v>1.782669410311509E-4</v>
      </c>
      <c r="J634">
        <f t="shared" si="1531"/>
        <v>2.3801603621241674E-4</v>
      </c>
      <c r="K634">
        <f t="shared" si="1531"/>
        <v>3.1779102264603836E-4</v>
      </c>
      <c r="L634">
        <f t="shared" si="1531"/>
        <v>4.2430390691947171E-4</v>
      </c>
      <c r="M634">
        <f t="shared" si="1531"/>
        <v>5.6651633494270463E-4</v>
      </c>
      <c r="N634">
        <f t="shared" si="1531"/>
        <v>7.5639359554100438E-4</v>
      </c>
      <c r="O634">
        <f t="shared" si="1531"/>
        <v>1.0099113407441487E-3</v>
      </c>
      <c r="P634">
        <f t="shared" si="1531"/>
        <v>1.3483997249264842E-3</v>
      </c>
      <c r="Q634">
        <f t="shared" si="1531"/>
        <v>1.8003380542712776E-3</v>
      </c>
      <c r="R634">
        <f t="shared" si="1531"/>
        <v>2.4037509424988971E-3</v>
      </c>
      <c r="S634">
        <f t="shared" si="1531"/>
        <v>3.2094075775691475E-3</v>
      </c>
      <c r="T634">
        <f t="shared" si="1531"/>
        <v>4.2850932752002413E-3</v>
      </c>
      <c r="U634">
        <f t="shared" si="1531"/>
        <v>5.7213127137544844E-3</v>
      </c>
      <c r="V634">
        <f t="shared" si="1531"/>
        <v>7.6389047020310333E-3</v>
      </c>
      <c r="W634">
        <f t="shared" si="1531"/>
        <v>1.0199209161636439E-2</v>
      </c>
      <c r="X634">
        <f t="shared" si="1531"/>
        <v>1.3617641740595468E-2</v>
      </c>
      <c r="Y634">
        <f t="shared" si="1531"/>
        <v>1.8181818181818181E-2</v>
      </c>
      <c r="Z634">
        <f t="shared" ref="Z634:AN634" si="1532">IF(Y634=0,0.0000001,$Y634)*((INDEX($V$7:$V$29,MATCH($A634,$H$7:$H$28,0))/IF(Y634=0,0.0000001,$Y634))^((Z$33-$Y$33)/($AN$33-$Y$33)))</f>
        <v>1.9450293395033295E-2</v>
      </c>
      <c r="AA634">
        <f t="shared" si="1532"/>
        <v>2.0807265223408169E-2</v>
      </c>
      <c r="AB634">
        <f t="shared" si="1532"/>
        <v>2.22589077338959E-2</v>
      </c>
      <c r="AC634">
        <f t="shared" si="1532"/>
        <v>2.3811825734248806E-2</v>
      </c>
      <c r="AD634">
        <f t="shared" si="1532"/>
        <v>2.5473084824139881E-2</v>
      </c>
      <c r="AE634">
        <f t="shared" si="1532"/>
        <v>2.7250243542834996E-2</v>
      </c>
      <c r="AF634">
        <f t="shared" si="1532"/>
        <v>2.9151387759683872E-2</v>
      </c>
      <c r="AG634">
        <f t="shared" si="1532"/>
        <v>3.1185167463902846E-2</v>
      </c>
      <c r="AH634">
        <f t="shared" si="1532"/>
        <v>3.3360836121038621E-2</v>
      </c>
      <c r="AI634">
        <f t="shared" si="1532"/>
        <v>3.5688292775180409E-2</v>
      </c>
      <c r="AJ634">
        <f t="shared" si="1532"/>
        <v>3.8178127088480826E-2</v>
      </c>
      <c r="AK634">
        <f t="shared" si="1532"/>
        <v>4.084166752291013E-2</v>
      </c>
      <c r="AL634">
        <f t="shared" si="1532"/>
        <v>4.369103288346525E-2</v>
      </c>
      <c r="AM634">
        <f t="shared" si="1532"/>
        <v>4.6739187457349562E-2</v>
      </c>
      <c r="AN634">
        <f t="shared" si="1532"/>
        <v>0.05</v>
      </c>
      <c r="AO634">
        <f t="shared" ref="AO634:BH634" si="1533">IF(AN634=0,0.0000001,$G634)*((INDEX($N$7:$N$29,MATCH($A634,$H$7:$H$29,0))/($G634+0.00001))^((AO$33-$G$33)/($Y$33-$G$33)))</f>
        <v>6.4669976899152494E-3</v>
      </c>
      <c r="AP634">
        <f t="shared" si="1533"/>
        <v>7.3106950353660641E-3</v>
      </c>
      <c r="AQ634">
        <f t="shared" si="1533"/>
        <v>8.2644628099173539E-3</v>
      </c>
      <c r="AR634">
        <f t="shared" si="1533"/>
        <v>9.3426610200663309E-3</v>
      </c>
      <c r="AS634">
        <f t="shared" si="1533"/>
        <v>1.0561523107239911E-2</v>
      </c>
      <c r="AT634">
        <f t="shared" si="1533"/>
        <v>1.1939400359831362E-2</v>
      </c>
      <c r="AU634">
        <f t="shared" si="1533"/>
        <v>1.3497038211716279E-2</v>
      </c>
      <c r="AV634">
        <f t="shared" si="1533"/>
        <v>1.5257888587220646E-2</v>
      </c>
      <c r="AW634">
        <f t="shared" si="1533"/>
        <v>1.7248462995233329E-2</v>
      </c>
      <c r="AX634">
        <f t="shared" si="1533"/>
        <v>1.9498731688676385E-2</v>
      </c>
      <c r="AY634">
        <f t="shared" si="1533"/>
        <v>2.2042574899112037E-2</v>
      </c>
      <c r="AZ634">
        <f t="shared" si="1533"/>
        <v>2.4918292940311039E-2</v>
      </c>
      <c r="BA634">
        <f t="shared" si="1533"/>
        <v>2.8169182860944608E-2</v>
      </c>
      <c r="BB634">
        <f t="shared" si="1533"/>
        <v>3.184419032853026E-2</v>
      </c>
      <c r="BC634">
        <f t="shared" si="1533"/>
        <v>3.5998646559449898E-2</v>
      </c>
      <c r="BD634">
        <f t="shared" si="1533"/>
        <v>4.069510139032026E-2</v>
      </c>
      <c r="BE634">
        <f t="shared" si="1533"/>
        <v>4.6004265033506117E-2</v>
      </c>
      <c r="BF634">
        <f t="shared" si="1533"/>
        <v>5.200607269592597E-2</v>
      </c>
      <c r="BG634">
        <f t="shared" si="1533"/>
        <v>5.8790888090138653E-2</v>
      </c>
      <c r="BH634">
        <f t="shared" si="1533"/>
        <v>6.6460863957873331E-2</v>
      </c>
      <c r="BK634">
        <f>G634</f>
        <v>1E-4</v>
      </c>
      <c r="BL634">
        <f t="shared" si="1479"/>
        <v>5.0000000000000002E-5</v>
      </c>
      <c r="BM634">
        <f t="shared" si="1480"/>
        <v>7.5004999999999937E-6</v>
      </c>
      <c r="BN634">
        <f t="shared" si="1510"/>
        <v>0.5</v>
      </c>
      <c r="BO634" s="2">
        <f t="shared" si="1514"/>
        <v>0.84999000000000013</v>
      </c>
      <c r="BP634" t="str">
        <f t="shared" si="1475"/>
        <v>-LT-Total</v>
      </c>
    </row>
    <row r="635" spans="1:68" hidden="1" x14ac:dyDescent="0.25">
      <c r="A635" t="str">
        <f t="shared" si="1471"/>
        <v>freight-LT-G</v>
      </c>
      <c r="B635" s="1">
        <v>601</v>
      </c>
      <c r="C635" t="s">
        <v>9</v>
      </c>
      <c r="D635" t="s">
        <v>36</v>
      </c>
      <c r="E635" t="s">
        <v>33</v>
      </c>
      <c r="F635" t="s">
        <v>47</v>
      </c>
      <c r="G635">
        <v>8.9508057475112132E-2</v>
      </c>
      <c r="H635">
        <v>9.8026826716945153E-2</v>
      </c>
      <c r="I635">
        <v>0.1063696703399976</v>
      </c>
      <c r="J635">
        <v>0.11454198234686409</v>
      </c>
      <c r="K635">
        <v>0.11841490201178111</v>
      </c>
      <c r="L635">
        <v>0.1222851403052493</v>
      </c>
      <c r="M635">
        <f t="shared" ref="M635:Y637" si="1534">($K635*(($BL635/($K635))^((M$33-$K$33)/($BL$33-$K$33))))</f>
        <v>0.10725117895356184</v>
      </c>
      <c r="N635">
        <f t="shared" si="1534"/>
        <v>0.10207042716477938</v>
      </c>
      <c r="O635">
        <f t="shared" si="1534"/>
        <v>9.7139930798444019E-2</v>
      </c>
      <c r="P635">
        <f t="shared" si="1534"/>
        <v>9.2447601304666172E-2</v>
      </c>
      <c r="Q635">
        <f t="shared" si="1534"/>
        <v>8.7981934069109036E-2</v>
      </c>
      <c r="R635">
        <f t="shared" si="1534"/>
        <v>8.3731980206070977E-2</v>
      </c>
      <c r="S635">
        <f t="shared" si="1534"/>
        <v>7.9687319714098884E-2</v>
      </c>
      <c r="T635">
        <f t="shared" si="1534"/>
        <v>7.5838035928315506E-2</v>
      </c>
      <c r="U635">
        <f t="shared" si="1534"/>
        <v>7.2174691206823086E-2</v>
      </c>
      <c r="V635">
        <f t="shared" si="1534"/>
        <v>6.8688303791571731E-2</v>
      </c>
      <c r="W635">
        <f t="shared" si="1534"/>
        <v>6.5370325786959782E-2</v>
      </c>
      <c r="X635">
        <f t="shared" si="1534"/>
        <v>6.2212622202174737E-2</v>
      </c>
      <c r="Y635">
        <f t="shared" si="1534"/>
        <v>5.9207451005890553E-2</v>
      </c>
      <c r="Z635">
        <f t="shared" ref="Z635:AN637" si="1535">($Y635*(($BM635/($Y635))^((Z$33-$Y$33)/($BM$33-$Y$33))))</f>
        <v>5.2173628923191676E-2</v>
      </c>
      <c r="AA635">
        <f t="shared" si="1535"/>
        <v>4.5975422160026487E-2</v>
      </c>
      <c r="AB635">
        <f t="shared" si="1535"/>
        <v>4.0513559942407559E-2</v>
      </c>
      <c r="AC635">
        <f t="shared" si="1535"/>
        <v>3.5700564825571678E-2</v>
      </c>
      <c r="AD635">
        <f t="shared" si="1535"/>
        <v>3.1459351651068598E-2</v>
      </c>
      <c r="AE635">
        <f t="shared" si="1535"/>
        <v>2.7721992947201061E-2</v>
      </c>
      <c r="AF635">
        <f t="shared" si="1535"/>
        <v>2.4428630999410984E-2</v>
      </c>
      <c r="AG635">
        <f t="shared" si="1535"/>
        <v>2.15265191662793E-2</v>
      </c>
      <c r="AH635">
        <f t="shared" si="1535"/>
        <v>1.8969177086811104E-2</v>
      </c>
      <c r="AI635">
        <f t="shared" si="1535"/>
        <v>1.6715646248765686E-2</v>
      </c>
      <c r="AJ635">
        <f t="shared" si="1535"/>
        <v>1.4729833995178663E-2</v>
      </c>
      <c r="AK635">
        <f t="shared" si="1535"/>
        <v>1.297993546265328E-2</v>
      </c>
      <c r="AL635">
        <f t="shared" si="1535"/>
        <v>1.1437924193157256E-2</v>
      </c>
      <c r="AM635">
        <f t="shared" si="1535"/>
        <v>1.0079103260939436E-2</v>
      </c>
      <c r="AN635">
        <f t="shared" si="1535"/>
        <v>8.8817097253936338E-3</v>
      </c>
      <c r="AO635">
        <f t="shared" ref="AO635:BH635" si="1536">AN635</f>
        <v>8.8817097253936338E-3</v>
      </c>
      <c r="AP635">
        <f t="shared" si="1536"/>
        <v>8.8817097253936338E-3</v>
      </c>
      <c r="AQ635">
        <f t="shared" si="1536"/>
        <v>8.8817097253936338E-3</v>
      </c>
      <c r="AR635">
        <f t="shared" si="1536"/>
        <v>8.8817097253936338E-3</v>
      </c>
      <c r="AS635">
        <f t="shared" si="1536"/>
        <v>8.8817097253936338E-3</v>
      </c>
      <c r="AT635">
        <f t="shared" si="1536"/>
        <v>8.8817097253936338E-3</v>
      </c>
      <c r="AU635">
        <f t="shared" si="1536"/>
        <v>8.8817097253936338E-3</v>
      </c>
      <c r="AV635">
        <f t="shared" si="1536"/>
        <v>8.8817097253936338E-3</v>
      </c>
      <c r="AW635">
        <f t="shared" si="1536"/>
        <v>8.8817097253936338E-3</v>
      </c>
      <c r="AX635">
        <f t="shared" si="1536"/>
        <v>8.8817097253936338E-3</v>
      </c>
      <c r="AY635">
        <f t="shared" si="1536"/>
        <v>8.8817097253936338E-3</v>
      </c>
      <c r="AZ635">
        <f t="shared" si="1536"/>
        <v>8.8817097253936338E-3</v>
      </c>
      <c r="BA635">
        <f t="shared" si="1536"/>
        <v>8.8817097253936338E-3</v>
      </c>
      <c r="BB635">
        <f t="shared" si="1536"/>
        <v>8.8817097253936338E-3</v>
      </c>
      <c r="BC635">
        <f t="shared" si="1536"/>
        <v>8.8817097253936338E-3</v>
      </c>
      <c r="BD635">
        <f t="shared" si="1536"/>
        <v>8.8817097253936338E-3</v>
      </c>
      <c r="BE635">
        <f t="shared" si="1536"/>
        <v>8.8817097253936338E-3</v>
      </c>
      <c r="BF635">
        <f t="shared" si="1536"/>
        <v>8.8817097253936338E-3</v>
      </c>
      <c r="BG635">
        <f t="shared" si="1536"/>
        <v>8.8817097253936338E-3</v>
      </c>
      <c r="BH635">
        <f t="shared" si="1536"/>
        <v>8.8817097253936338E-3</v>
      </c>
      <c r="BK635">
        <f t="shared" ref="BK635:BK644" si="1537">K635</f>
        <v>0.11841490201178111</v>
      </c>
      <c r="BL635">
        <f t="shared" si="1479"/>
        <v>5.9207451005890553E-2</v>
      </c>
      <c r="BM635">
        <f t="shared" si="1480"/>
        <v>8.8817097253936338E-3</v>
      </c>
      <c r="BN635">
        <f t="shared" si="1510"/>
        <v>0.5</v>
      </c>
      <c r="BO635" s="2">
        <f t="shared" si="1514"/>
        <v>0.84999000000000013</v>
      </c>
      <c r="BP635" t="str">
        <f t="shared" si="1475"/>
        <v>-LT-Total</v>
      </c>
    </row>
    <row r="636" spans="1:68" hidden="1" x14ac:dyDescent="0.25">
      <c r="A636" t="str">
        <f t="shared" si="1471"/>
        <v>freight-LT-LPG</v>
      </c>
      <c r="B636" s="1">
        <v>602</v>
      </c>
      <c r="C636" t="s">
        <v>9</v>
      </c>
      <c r="D636" t="s">
        <v>36</v>
      </c>
      <c r="E636" t="s">
        <v>33</v>
      </c>
      <c r="F636" t="s">
        <v>48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e">
        <f t="shared" si="1534"/>
        <v>#DIV/0!</v>
      </c>
      <c r="N636" t="e">
        <f t="shared" si="1534"/>
        <v>#DIV/0!</v>
      </c>
      <c r="O636" t="e">
        <f t="shared" si="1534"/>
        <v>#DIV/0!</v>
      </c>
      <c r="P636" t="e">
        <f t="shared" si="1534"/>
        <v>#DIV/0!</v>
      </c>
      <c r="Q636" t="e">
        <f t="shared" si="1534"/>
        <v>#DIV/0!</v>
      </c>
      <c r="R636" t="e">
        <f t="shared" si="1534"/>
        <v>#DIV/0!</v>
      </c>
      <c r="S636" t="e">
        <f t="shared" si="1534"/>
        <v>#DIV/0!</v>
      </c>
      <c r="T636" t="e">
        <f t="shared" si="1534"/>
        <v>#DIV/0!</v>
      </c>
      <c r="U636" t="e">
        <f t="shared" si="1534"/>
        <v>#DIV/0!</v>
      </c>
      <c r="V636" t="e">
        <f t="shared" si="1534"/>
        <v>#DIV/0!</v>
      </c>
      <c r="W636" t="e">
        <f t="shared" si="1534"/>
        <v>#DIV/0!</v>
      </c>
      <c r="X636" t="e">
        <f t="shared" si="1534"/>
        <v>#DIV/0!</v>
      </c>
      <c r="Y636" t="e">
        <f t="shared" si="1534"/>
        <v>#DIV/0!</v>
      </c>
      <c r="Z636" t="e">
        <f t="shared" si="1535"/>
        <v>#DIV/0!</v>
      </c>
      <c r="AA636" t="e">
        <f t="shared" si="1535"/>
        <v>#DIV/0!</v>
      </c>
      <c r="AB636" t="e">
        <f t="shared" si="1535"/>
        <v>#DIV/0!</v>
      </c>
      <c r="AC636" t="e">
        <f t="shared" si="1535"/>
        <v>#DIV/0!</v>
      </c>
      <c r="AD636" t="e">
        <f t="shared" si="1535"/>
        <v>#DIV/0!</v>
      </c>
      <c r="AE636" t="e">
        <f t="shared" si="1535"/>
        <v>#DIV/0!</v>
      </c>
      <c r="AF636" t="e">
        <f t="shared" si="1535"/>
        <v>#DIV/0!</v>
      </c>
      <c r="AG636" t="e">
        <f t="shared" si="1535"/>
        <v>#DIV/0!</v>
      </c>
      <c r="AH636" t="e">
        <f t="shared" si="1535"/>
        <v>#DIV/0!</v>
      </c>
      <c r="AI636" t="e">
        <f t="shared" si="1535"/>
        <v>#DIV/0!</v>
      </c>
      <c r="AJ636" t="e">
        <f t="shared" si="1535"/>
        <v>#DIV/0!</v>
      </c>
      <c r="AK636" t="e">
        <f t="shared" si="1535"/>
        <v>#DIV/0!</v>
      </c>
      <c r="AL636" t="e">
        <f t="shared" si="1535"/>
        <v>#DIV/0!</v>
      </c>
      <c r="AM636" t="e">
        <f t="shared" si="1535"/>
        <v>#DIV/0!</v>
      </c>
      <c r="AN636" t="e">
        <f t="shared" si="1535"/>
        <v>#DIV/0!</v>
      </c>
      <c r="AO636" t="e">
        <f t="shared" ref="AO636:BH636" si="1538">AN636</f>
        <v>#DIV/0!</v>
      </c>
      <c r="AP636" t="e">
        <f t="shared" si="1538"/>
        <v>#DIV/0!</v>
      </c>
      <c r="AQ636" t="e">
        <f t="shared" si="1538"/>
        <v>#DIV/0!</v>
      </c>
      <c r="AR636" t="e">
        <f t="shared" si="1538"/>
        <v>#DIV/0!</v>
      </c>
      <c r="AS636" t="e">
        <f t="shared" si="1538"/>
        <v>#DIV/0!</v>
      </c>
      <c r="AT636" t="e">
        <f t="shared" si="1538"/>
        <v>#DIV/0!</v>
      </c>
      <c r="AU636" t="e">
        <f t="shared" si="1538"/>
        <v>#DIV/0!</v>
      </c>
      <c r="AV636" t="e">
        <f t="shared" si="1538"/>
        <v>#DIV/0!</v>
      </c>
      <c r="AW636" t="e">
        <f t="shared" si="1538"/>
        <v>#DIV/0!</v>
      </c>
      <c r="AX636" t="e">
        <f t="shared" si="1538"/>
        <v>#DIV/0!</v>
      </c>
      <c r="AY636" t="e">
        <f t="shared" si="1538"/>
        <v>#DIV/0!</v>
      </c>
      <c r="AZ636" t="e">
        <f t="shared" si="1538"/>
        <v>#DIV/0!</v>
      </c>
      <c r="BA636" t="e">
        <f t="shared" si="1538"/>
        <v>#DIV/0!</v>
      </c>
      <c r="BB636" t="e">
        <f t="shared" si="1538"/>
        <v>#DIV/0!</v>
      </c>
      <c r="BC636" t="e">
        <f t="shared" si="1538"/>
        <v>#DIV/0!</v>
      </c>
      <c r="BD636" t="e">
        <f t="shared" si="1538"/>
        <v>#DIV/0!</v>
      </c>
      <c r="BE636" t="e">
        <f t="shared" si="1538"/>
        <v>#DIV/0!</v>
      </c>
      <c r="BF636" t="e">
        <f t="shared" si="1538"/>
        <v>#DIV/0!</v>
      </c>
      <c r="BG636" t="e">
        <f t="shared" si="1538"/>
        <v>#DIV/0!</v>
      </c>
      <c r="BH636" t="e">
        <f t="shared" si="1538"/>
        <v>#DIV/0!</v>
      </c>
      <c r="BK636">
        <f t="shared" si="1537"/>
        <v>0</v>
      </c>
      <c r="BL636">
        <f t="shared" si="1479"/>
        <v>0</v>
      </c>
      <c r="BM636">
        <f t="shared" si="1480"/>
        <v>0</v>
      </c>
      <c r="BN636">
        <f t="shared" si="1510"/>
        <v>0.5</v>
      </c>
      <c r="BO636" s="2">
        <f t="shared" si="1514"/>
        <v>0.84999000000000013</v>
      </c>
      <c r="BP636" t="str">
        <f t="shared" si="1475"/>
        <v>-LT-Total</v>
      </c>
    </row>
    <row r="637" spans="1:68" hidden="1" x14ac:dyDescent="0.25">
      <c r="A637" t="str">
        <f t="shared" si="1471"/>
        <v>freight-LT-PHEVG</v>
      </c>
      <c r="B637" s="1">
        <v>603</v>
      </c>
      <c r="C637" t="s">
        <v>9</v>
      </c>
      <c r="D637" t="s">
        <v>36</v>
      </c>
      <c r="E637" t="s">
        <v>33</v>
      </c>
      <c r="F637" t="s">
        <v>31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e">
        <f t="shared" si="1534"/>
        <v>#DIV/0!</v>
      </c>
      <c r="N637" t="e">
        <f t="shared" si="1534"/>
        <v>#DIV/0!</v>
      </c>
      <c r="O637" t="e">
        <f t="shared" si="1534"/>
        <v>#DIV/0!</v>
      </c>
      <c r="P637" t="e">
        <f t="shared" si="1534"/>
        <v>#DIV/0!</v>
      </c>
      <c r="Q637" t="e">
        <f t="shared" si="1534"/>
        <v>#DIV/0!</v>
      </c>
      <c r="R637" t="e">
        <f t="shared" si="1534"/>
        <v>#DIV/0!</v>
      </c>
      <c r="S637" t="e">
        <f t="shared" si="1534"/>
        <v>#DIV/0!</v>
      </c>
      <c r="T637" t="e">
        <f t="shared" si="1534"/>
        <v>#DIV/0!</v>
      </c>
      <c r="U637" t="e">
        <f t="shared" si="1534"/>
        <v>#DIV/0!</v>
      </c>
      <c r="V637" t="e">
        <f t="shared" si="1534"/>
        <v>#DIV/0!</v>
      </c>
      <c r="W637" t="e">
        <f t="shared" si="1534"/>
        <v>#DIV/0!</v>
      </c>
      <c r="X637" t="e">
        <f t="shared" si="1534"/>
        <v>#DIV/0!</v>
      </c>
      <c r="Y637" t="e">
        <f t="shared" si="1534"/>
        <v>#DIV/0!</v>
      </c>
      <c r="Z637" t="e">
        <f t="shared" si="1535"/>
        <v>#DIV/0!</v>
      </c>
      <c r="AA637" t="e">
        <f t="shared" si="1535"/>
        <v>#DIV/0!</v>
      </c>
      <c r="AB637" t="e">
        <f t="shared" si="1535"/>
        <v>#DIV/0!</v>
      </c>
      <c r="AC637" t="e">
        <f t="shared" si="1535"/>
        <v>#DIV/0!</v>
      </c>
      <c r="AD637" t="e">
        <f t="shared" si="1535"/>
        <v>#DIV/0!</v>
      </c>
      <c r="AE637" t="e">
        <f t="shared" si="1535"/>
        <v>#DIV/0!</v>
      </c>
      <c r="AF637" t="e">
        <f t="shared" si="1535"/>
        <v>#DIV/0!</v>
      </c>
      <c r="AG637" t="e">
        <f t="shared" si="1535"/>
        <v>#DIV/0!</v>
      </c>
      <c r="AH637" t="e">
        <f t="shared" si="1535"/>
        <v>#DIV/0!</v>
      </c>
      <c r="AI637" t="e">
        <f t="shared" si="1535"/>
        <v>#DIV/0!</v>
      </c>
      <c r="AJ637" t="e">
        <f t="shared" si="1535"/>
        <v>#DIV/0!</v>
      </c>
      <c r="AK637" t="e">
        <f t="shared" si="1535"/>
        <v>#DIV/0!</v>
      </c>
      <c r="AL637" t="e">
        <f t="shared" si="1535"/>
        <v>#DIV/0!</v>
      </c>
      <c r="AM637" t="e">
        <f t="shared" si="1535"/>
        <v>#DIV/0!</v>
      </c>
      <c r="AN637" t="e">
        <f t="shared" si="1535"/>
        <v>#DIV/0!</v>
      </c>
      <c r="AO637" t="e">
        <f t="shared" ref="AO637:BH637" si="1539">AN637</f>
        <v>#DIV/0!</v>
      </c>
      <c r="AP637" t="e">
        <f t="shared" si="1539"/>
        <v>#DIV/0!</v>
      </c>
      <c r="AQ637" t="e">
        <f t="shared" si="1539"/>
        <v>#DIV/0!</v>
      </c>
      <c r="AR637" t="e">
        <f t="shared" si="1539"/>
        <v>#DIV/0!</v>
      </c>
      <c r="AS637" t="e">
        <f t="shared" si="1539"/>
        <v>#DIV/0!</v>
      </c>
      <c r="AT637" t="e">
        <f t="shared" si="1539"/>
        <v>#DIV/0!</v>
      </c>
      <c r="AU637" t="e">
        <f t="shared" si="1539"/>
        <v>#DIV/0!</v>
      </c>
      <c r="AV637" t="e">
        <f t="shared" si="1539"/>
        <v>#DIV/0!</v>
      </c>
      <c r="AW637" t="e">
        <f t="shared" si="1539"/>
        <v>#DIV/0!</v>
      </c>
      <c r="AX637" t="e">
        <f t="shared" si="1539"/>
        <v>#DIV/0!</v>
      </c>
      <c r="AY637" t="e">
        <f t="shared" si="1539"/>
        <v>#DIV/0!</v>
      </c>
      <c r="AZ637" t="e">
        <f t="shared" si="1539"/>
        <v>#DIV/0!</v>
      </c>
      <c r="BA637" t="e">
        <f t="shared" si="1539"/>
        <v>#DIV/0!</v>
      </c>
      <c r="BB637" t="e">
        <f t="shared" si="1539"/>
        <v>#DIV/0!</v>
      </c>
      <c r="BC637" t="e">
        <f t="shared" si="1539"/>
        <v>#DIV/0!</v>
      </c>
      <c r="BD637" t="e">
        <f t="shared" si="1539"/>
        <v>#DIV/0!</v>
      </c>
      <c r="BE637" t="e">
        <f t="shared" si="1539"/>
        <v>#DIV/0!</v>
      </c>
      <c r="BF637" t="e">
        <f t="shared" si="1539"/>
        <v>#DIV/0!</v>
      </c>
      <c r="BG637" t="e">
        <f t="shared" si="1539"/>
        <v>#DIV/0!</v>
      </c>
      <c r="BH637" t="e">
        <f t="shared" si="1539"/>
        <v>#DIV/0!</v>
      </c>
      <c r="BK637">
        <f t="shared" si="1537"/>
        <v>0</v>
      </c>
      <c r="BL637">
        <f t="shared" si="1479"/>
        <v>0</v>
      </c>
      <c r="BM637">
        <f t="shared" si="1480"/>
        <v>0</v>
      </c>
      <c r="BN637">
        <f t="shared" si="1510"/>
        <v>0.5</v>
      </c>
      <c r="BO637" s="2">
        <f t="shared" si="1514"/>
        <v>0.84999000000000013</v>
      </c>
      <c r="BP637" t="str">
        <f t="shared" si="1475"/>
        <v>-LT-Total</v>
      </c>
    </row>
    <row r="638" spans="1:68" hidden="1" x14ac:dyDescent="0.25">
      <c r="A638" t="str">
        <f t="shared" si="1471"/>
        <v>passenger-2W-BEV</v>
      </c>
      <c r="B638" s="1">
        <v>604</v>
      </c>
      <c r="C638" t="s">
        <v>9</v>
      </c>
      <c r="D638" t="s">
        <v>27</v>
      </c>
      <c r="E638" t="s">
        <v>35</v>
      </c>
      <c r="F638" t="s">
        <v>29</v>
      </c>
      <c r="G638">
        <v>5.714292755006024E-4</v>
      </c>
      <c r="H638">
        <f>IF(G638=0,0.0000001,$G638)*((INDEX($U$7:$U$29,MATCH($A638,$H$7:$H$29,0))/($G638+0.00001))^((H$33-$G$33)/($Y$33-$G$33)))</f>
        <v>8.0846987082569175E-4</v>
      </c>
      <c r="I638">
        <f>IF(H638=0,0.0000001,$G638)*((INDEX($U$7:$U$29,MATCH($A638,$H$7:$H$29,0))/($G638+0.00001))^((I$33-$G$33)/($Y$33-$G$33)))</f>
        <v>1.1438397717028093E-3</v>
      </c>
      <c r="J638">
        <f>IF(I638=0,0.0000001,$G638)*((INDEX($U$7:$U$29,MATCH($A638,$H$7:$H$29,0))/($G638+0.00001))^((J$33-$G$33)/($Y$33-$G$33)))</f>
        <v>1.6183279928451686E-3</v>
      </c>
      <c r="K638">
        <f>IF(J638=0,0.0000001,$G638)*((INDEX($U$7:$U$29,MATCH($A638,$H$7:$H$29,0))/($G638+0.00001))^((K$33-$G$33)/($Y$33-$G$33)))</f>
        <v>2.2896436696963653E-3</v>
      </c>
      <c r="L638">
        <f>IF(K638=0,0.0000001,$G638)*((INDEX($U$7:$U$29,MATCH($A638,$H$7:$H$29,0))/($G638+0.00001))^((L$33-$G$33)/($Y$33-$G$33)))</f>
        <v>3.2394348718913892E-3</v>
      </c>
      <c r="M638">
        <f>($K638*(($BL638/($K638))^((M$33-$K$33)/($BL$33-$K$33))))</f>
        <v>2.2178062963018473E-3</v>
      </c>
      <c r="N638">
        <f t="shared" ref="N638:Y638" si="1540">IF(M638=0,0.0000001,$G638)*((INDEX($U$7:$U$29,MATCH($A638,$H$7:$H$29,0))/($G638+0.00001))^((N$33-$G$33)/($Y$33-$G$33)))</f>
        <v>6.4844322879051711E-3</v>
      </c>
      <c r="O638">
        <f t="shared" si="1540"/>
        <v>9.1743079309122878E-3</v>
      </c>
      <c r="P638">
        <f t="shared" si="1540"/>
        <v>1.2979999215689391E-2</v>
      </c>
      <c r="Q638">
        <f t="shared" si="1540"/>
        <v>1.8364369378927485E-2</v>
      </c>
      <c r="R638">
        <f t="shared" si="1540"/>
        <v>2.5982286830806851E-2</v>
      </c>
      <c r="S638">
        <f t="shared" si="1540"/>
        <v>3.6760272842962384E-2</v>
      </c>
      <c r="T638">
        <f t="shared" si="1540"/>
        <v>5.2009188732640745E-2</v>
      </c>
      <c r="U638">
        <f t="shared" si="1540"/>
        <v>7.3583668004392921E-2</v>
      </c>
      <c r="V638">
        <f t="shared" si="1540"/>
        <v>0.10410768421739611</v>
      </c>
      <c r="W638">
        <f t="shared" si="1540"/>
        <v>0.14729368903520826</v>
      </c>
      <c r="X638">
        <f t="shared" si="1540"/>
        <v>0.20839413529069153</v>
      </c>
      <c r="Y638">
        <f t="shared" si="1540"/>
        <v>0.2948403010883533</v>
      </c>
      <c r="Z638">
        <f t="shared" ref="Z638:AN638" si="1541">IF(Y638=0,0.0000001,$Y638)*((INDEX($V$7:$V$29,MATCH($A638,$H$7:$H$28,0))/IF(Y638=0,0.0000001,$Y638))^((Z$33-$Y$33)/($AN$33-$Y$33)))</f>
        <v>0.31875912791276945</v>
      </c>
      <c r="AA638">
        <f t="shared" si="1541"/>
        <v>0.34461836205105878</v>
      </c>
      <c r="AB638">
        <f t="shared" si="1541"/>
        <v>0.37257541843712966</v>
      </c>
      <c r="AC638">
        <f t="shared" si="1541"/>
        <v>0.40280048224196424</v>
      </c>
      <c r="AD638">
        <f t="shared" si="1541"/>
        <v>0.43547754485508949</v>
      </c>
      <c r="AE638">
        <f t="shared" si="1541"/>
        <v>0.4708055239097218</v>
      </c>
      <c r="AF638">
        <f t="shared" si="1541"/>
        <v>0.50899947416959679</v>
      </c>
      <c r="AG638">
        <f t="shared" si="1541"/>
        <v>0.55029189664861589</v>
      </c>
      <c r="AH638">
        <f t="shared" si="1541"/>
        <v>0.59493415393241056</v>
      </c>
      <c r="AI638">
        <f t="shared" si="1541"/>
        <v>0.64319800031742569</v>
      </c>
      <c r="AJ638">
        <f t="shared" si="1541"/>
        <v>0.69537723608205415</v>
      </c>
      <c r="AK638">
        <f t="shared" si="1541"/>
        <v>0.75178949595999944</v>
      </c>
      <c r="AL638">
        <f t="shared" si="1541"/>
        <v>0.81277818270297564</v>
      </c>
      <c r="AM638">
        <f t="shared" si="1541"/>
        <v>0.87871455750307592</v>
      </c>
      <c r="AN638">
        <f t="shared" si="1541"/>
        <v>0.95</v>
      </c>
      <c r="AO638">
        <f t="shared" ref="AO638:BH638" si="1542">IF(AN638=0,0.0000001,$G638)*((INDEX($N$7:$N$29,MATCH($A638,$H$7:$H$29,0))/($G638+0.00001))^((AO$33-$G$33)/($Y$33-$G$33)))</f>
        <v>9.5406829155153936</v>
      </c>
      <c r="AP638">
        <f t="shared" si="1542"/>
        <v>12.699133222336473</v>
      </c>
      <c r="AQ638">
        <f t="shared" si="1542"/>
        <v>16.903190895946313</v>
      </c>
      <c r="AR638">
        <f t="shared" si="1542"/>
        <v>22.499005047230551</v>
      </c>
      <c r="AS638">
        <f t="shared" si="1542"/>
        <v>29.947317712462443</v>
      </c>
      <c r="AT638">
        <f t="shared" si="1542"/>
        <v>39.861399928063015</v>
      </c>
      <c r="AU638">
        <f t="shared" si="1542"/>
        <v>53.057546571650327</v>
      </c>
      <c r="AV638">
        <f t="shared" si="1542"/>
        <v>70.622287558469935</v>
      </c>
      <c r="AW638">
        <f t="shared" si="1542"/>
        <v>94.001849355321596</v>
      </c>
      <c r="AX638">
        <f t="shared" si="1542"/>
        <v>125.1212327964414</v>
      </c>
      <c r="AY638">
        <f t="shared" si="1542"/>
        <v>166.54271170054423</v>
      </c>
      <c r="AZ638">
        <f t="shared" si="1542"/>
        <v>221.67680257510537</v>
      </c>
      <c r="BA638">
        <f t="shared" si="1542"/>
        <v>295.06307600107164</v>
      </c>
      <c r="BB638">
        <f t="shared" si="1542"/>
        <v>392.74393083920967</v>
      </c>
      <c r="BC638">
        <f t="shared" si="1542"/>
        <v>522.7621066706206</v>
      </c>
      <c r="BD638">
        <f t="shared" si="1542"/>
        <v>695.82289810759005</v>
      </c>
      <c r="BE638">
        <f t="shared" si="1542"/>
        <v>926.17559565369959</v>
      </c>
      <c r="BF638">
        <f t="shared" si="1542"/>
        <v>1232.7867282284394</v>
      </c>
      <c r="BG638">
        <f t="shared" si="1542"/>
        <v>1640.901708518373</v>
      </c>
      <c r="BH638">
        <f t="shared" si="1542"/>
        <v>2184.1234622048792</v>
      </c>
      <c r="BK638">
        <f t="shared" si="1537"/>
        <v>2.2896436696963653E-3</v>
      </c>
      <c r="BL638">
        <f t="shared" si="1479"/>
        <v>1.8317149357570924E-3</v>
      </c>
      <c r="BM638">
        <f t="shared" si="1480"/>
        <v>4.5794705108863056E-4</v>
      </c>
      <c r="BN638">
        <f t="shared" si="1510"/>
        <v>0.2</v>
      </c>
      <c r="BO638" s="2">
        <f t="shared" si="1514"/>
        <v>0.74999000000000005</v>
      </c>
      <c r="BP638" t="str">
        <f t="shared" si="1475"/>
        <v>-2W-Total</v>
      </c>
    </row>
    <row r="639" spans="1:68" hidden="1" x14ac:dyDescent="0.25">
      <c r="A639" t="str">
        <f t="shared" si="1471"/>
        <v>passenger-2W-G</v>
      </c>
      <c r="B639" s="1">
        <v>605</v>
      </c>
      <c r="C639" t="s">
        <v>9</v>
      </c>
      <c r="D639" t="s">
        <v>27</v>
      </c>
      <c r="E639" t="s">
        <v>35</v>
      </c>
      <c r="F639" t="s">
        <v>47</v>
      </c>
      <c r="G639">
        <v>0.99942857072449942</v>
      </c>
      <c r="H639">
        <v>0.99914285555869409</v>
      </c>
      <c r="I639">
        <v>0.99885714004085124</v>
      </c>
      <c r="J639">
        <v>0.99857142417097022</v>
      </c>
      <c r="K639">
        <v>0.99828570847811826</v>
      </c>
      <c r="L639">
        <v>0.99799999260958394</v>
      </c>
      <c r="M639">
        <f>($K639*(($BL639/($K639))^((M$33-$K$33)/($BL$33-$K$33))))</f>
        <v>0.96696458015431075</v>
      </c>
      <c r="N639">
        <f t="shared" ref="N639:Y639" si="1543">($K639*(($BL639/($K639))^((N$33-$K$33)/($BL$33-$K$33))))</f>
        <v>0.95167447767175939</v>
      </c>
      <c r="O639">
        <f t="shared" si="1543"/>
        <v>0.93662614954033219</v>
      </c>
      <c r="P639">
        <f t="shared" si="1543"/>
        <v>0.92181577270933823</v>
      </c>
      <c r="Q639">
        <f t="shared" si="1543"/>
        <v>0.90723958457997689</v>
      </c>
      <c r="R639">
        <f t="shared" si="1543"/>
        <v>0.8928938820494442</v>
      </c>
      <c r="S639">
        <f t="shared" si="1543"/>
        <v>0.87877502057015355</v>
      </c>
      <c r="T639">
        <f t="shared" si="1543"/>
        <v>0.86487941322383322</v>
      </c>
      <c r="U639">
        <f t="shared" si="1543"/>
        <v>0.85120352981026393</v>
      </c>
      <c r="V639">
        <f t="shared" si="1543"/>
        <v>0.83774389595042642</v>
      </c>
      <c r="W639">
        <f t="shared" si="1543"/>
        <v>0.82449709220383038</v>
      </c>
      <c r="X639">
        <f t="shared" si="1543"/>
        <v>0.81145975319979935</v>
      </c>
      <c r="Y639">
        <f t="shared" si="1543"/>
        <v>0.79862856678249461</v>
      </c>
      <c r="Z639">
        <f t="shared" ref="Z639:AN639" si="1544">($Y639*(($BM639/($Y639))^((Z$33-$Y$33)/($BM$33-$Y$33))))</f>
        <v>0.72812956597803924</v>
      </c>
      <c r="AA639">
        <f t="shared" si="1544"/>
        <v>0.66385387012553443</v>
      </c>
      <c r="AB639">
        <f t="shared" si="1544"/>
        <v>0.60525211648106825</v>
      </c>
      <c r="AC639">
        <f t="shared" si="1544"/>
        <v>0.55182343734102179</v>
      </c>
      <c r="AD639">
        <f t="shared" si="1544"/>
        <v>0.5031111791384959</v>
      </c>
      <c r="AE639">
        <f t="shared" si="1544"/>
        <v>0.45869899943684606</v>
      </c>
      <c r="AF639">
        <f t="shared" si="1544"/>
        <v>0.4182073084614239</v>
      </c>
      <c r="AG639">
        <f t="shared" si="1544"/>
        <v>0.38129002475539192</v>
      </c>
      <c r="AH639">
        <f t="shared" si="1544"/>
        <v>0.34763161723028013</v>
      </c>
      <c r="AI639">
        <f t="shared" si="1544"/>
        <v>0.31694440832976728</v>
      </c>
      <c r="AJ639">
        <f t="shared" si="1544"/>
        <v>0.28896611525689586</v>
      </c>
      <c r="AK639">
        <f t="shared" si="1544"/>
        <v>0.2634576082496522</v>
      </c>
      <c r="AL639">
        <f t="shared" si="1544"/>
        <v>0.24020086674494892</v>
      </c>
      <c r="AM639">
        <f t="shared" si="1544"/>
        <v>0.21899711596239654</v>
      </c>
      <c r="AN639">
        <f t="shared" si="1544"/>
        <v>0.19966512798129143</v>
      </c>
      <c r="AO639" t="e">
        <f t="shared" ref="AO639:BH639" si="1545">IF(AN639=0,0.0000001,$G639)*((INDEX($N$7:$N$29,MATCH($A639,$H$7:$H$29,0))/($G639+0.00001))^((AO$33-$G$33)/($Y$33-$G$33)))</f>
        <v>#N/A</v>
      </c>
      <c r="AP639" t="e">
        <f t="shared" si="1545"/>
        <v>#N/A</v>
      </c>
      <c r="AQ639" t="e">
        <f t="shared" si="1545"/>
        <v>#N/A</v>
      </c>
      <c r="AR639" t="e">
        <f t="shared" si="1545"/>
        <v>#N/A</v>
      </c>
      <c r="AS639" t="e">
        <f t="shared" si="1545"/>
        <v>#N/A</v>
      </c>
      <c r="AT639" t="e">
        <f t="shared" si="1545"/>
        <v>#N/A</v>
      </c>
      <c r="AU639" t="e">
        <f t="shared" si="1545"/>
        <v>#N/A</v>
      </c>
      <c r="AV639" t="e">
        <f t="shared" si="1545"/>
        <v>#N/A</v>
      </c>
      <c r="AW639" t="e">
        <f t="shared" si="1545"/>
        <v>#N/A</v>
      </c>
      <c r="AX639" t="e">
        <f t="shared" si="1545"/>
        <v>#N/A</v>
      </c>
      <c r="AY639" t="e">
        <f t="shared" si="1545"/>
        <v>#N/A</v>
      </c>
      <c r="AZ639" t="e">
        <f t="shared" si="1545"/>
        <v>#N/A</v>
      </c>
      <c r="BA639" t="e">
        <f t="shared" si="1545"/>
        <v>#N/A</v>
      </c>
      <c r="BB639" t="e">
        <f t="shared" si="1545"/>
        <v>#N/A</v>
      </c>
      <c r="BC639" t="e">
        <f t="shared" si="1545"/>
        <v>#N/A</v>
      </c>
      <c r="BD639" t="e">
        <f t="shared" si="1545"/>
        <v>#N/A</v>
      </c>
      <c r="BE639" t="e">
        <f t="shared" si="1545"/>
        <v>#N/A</v>
      </c>
      <c r="BF639" t="e">
        <f t="shared" si="1545"/>
        <v>#N/A</v>
      </c>
      <c r="BG639" t="e">
        <f t="shared" si="1545"/>
        <v>#N/A</v>
      </c>
      <c r="BH639" t="e">
        <f t="shared" si="1545"/>
        <v>#N/A</v>
      </c>
      <c r="BK639">
        <f t="shared" si="1537"/>
        <v>0.99828570847811826</v>
      </c>
      <c r="BL639">
        <f t="shared" si="1479"/>
        <v>0.79862856678249461</v>
      </c>
      <c r="BM639">
        <f t="shared" si="1480"/>
        <v>0.19966512798129143</v>
      </c>
      <c r="BN639">
        <f t="shared" si="1510"/>
        <v>0.2</v>
      </c>
      <c r="BO639" s="2">
        <f t="shared" si="1514"/>
        <v>0.74999000000000005</v>
      </c>
      <c r="BP639" t="str">
        <f t="shared" si="1475"/>
        <v>-2W-Total</v>
      </c>
    </row>
    <row r="640" spans="1:68" hidden="1" x14ac:dyDescent="0.25">
      <c r="A640" t="str">
        <f t="shared" si="1471"/>
        <v>passenger-BUS-BEV</v>
      </c>
      <c r="B640" s="1">
        <v>606</v>
      </c>
      <c r="C640" t="s">
        <v>9</v>
      </c>
      <c r="D640" t="s">
        <v>27</v>
      </c>
      <c r="E640" t="s">
        <v>34</v>
      </c>
      <c r="F640" t="s">
        <v>29</v>
      </c>
      <c r="G640">
        <v>1.0000000000000001E-5</v>
      </c>
      <c r="H640">
        <f t="shared" ref="H640:Y640" si="1546">IF(G640=0,0.0000001,$G640)*((INDEX($U$7:$U$29,MATCH($A640,$H$7:$H$29,0))/($G640+0.00001))^((H$33-$G$33)/($Y$33-$G$33)))</f>
        <v>1.755213701744512E-5</v>
      </c>
      <c r="I640">
        <f t="shared" si="1546"/>
        <v>3.0807751387916728E-5</v>
      </c>
      <c r="J640">
        <f t="shared" si="1546"/>
        <v>5.4074187356009956E-5</v>
      </c>
      <c r="K640">
        <f t="shared" si="1546"/>
        <v>9.4911754557968516E-5</v>
      </c>
      <c r="L640">
        <f t="shared" si="1546"/>
        <v>1.6659041205675849E-4</v>
      </c>
      <c r="M640">
        <f t="shared" si="1546"/>
        <v>2.9240177382128664E-4</v>
      </c>
      <c r="N640">
        <f t="shared" si="1546"/>
        <v>5.1322759982552204E-4</v>
      </c>
      <c r="O640">
        <f t="shared" si="1546"/>
        <v>9.0082411532720562E-4</v>
      </c>
      <c r="P640">
        <f t="shared" si="1546"/>
        <v>1.5811388300841897E-3</v>
      </c>
      <c r="Q640">
        <f t="shared" si="1546"/>
        <v>2.7752365389240581E-3</v>
      </c>
      <c r="R640">
        <f t="shared" si="1546"/>
        <v>4.8711331987015272E-3</v>
      </c>
      <c r="S640">
        <f t="shared" si="1546"/>
        <v>8.5498797333834857E-3</v>
      </c>
      <c r="T640">
        <f t="shared" si="1546"/>
        <v>1.500686605630241E-2</v>
      </c>
      <c r="U640">
        <f t="shared" si="1546"/>
        <v>2.634025692226662E-2</v>
      </c>
      <c r="V640">
        <f t="shared" si="1546"/>
        <v>4.623277985743314E-2</v>
      </c>
      <c r="W640">
        <f t="shared" si="1546"/>
        <v>8.1148408675504255E-2</v>
      </c>
      <c r="X640">
        <f t="shared" si="1546"/>
        <v>0.14243279878200818</v>
      </c>
      <c r="Y640">
        <f t="shared" si="1546"/>
        <v>0.24999999999999997</v>
      </c>
      <c r="Z640">
        <f t="shared" ref="Z640:AN640" si="1547">IF(Y640=0,0.0000001,$Y640)*((INDEX($V$7:$V$29,MATCH($A640,$H$7:$H$28,0))/IF(Y640=0,0.0000001,$Y640))^((Z$33-$Y$33)/($AN$33-$Y$33)))</f>
        <v>0.27228695928800106</v>
      </c>
      <c r="AA640">
        <f t="shared" si="1547"/>
        <v>0.29656075279322225</v>
      </c>
      <c r="AB640">
        <f t="shared" si="1547"/>
        <v>0.32299850248890827</v>
      </c>
      <c r="AC640">
        <f t="shared" si="1547"/>
        <v>0.3517931203891308</v>
      </c>
      <c r="AD640">
        <f t="shared" si="1547"/>
        <v>0.38315471619677649</v>
      </c>
      <c r="AE640">
        <f t="shared" si="1547"/>
        <v>0.41731213044030924</v>
      </c>
      <c r="AF640">
        <f t="shared" si="1547"/>
        <v>0.45451460428635798</v>
      </c>
      <c r="AG640">
        <f t="shared" si="1547"/>
        <v>0.49503359821248594</v>
      </c>
      <c r="AH640">
        <f t="shared" si="1547"/>
        <v>0.53916477281070341</v>
      </c>
      <c r="AI640">
        <f t="shared" si="1547"/>
        <v>0.58723014617532954</v>
      </c>
      <c r="AJ640">
        <f t="shared" si="1547"/>
        <v>0.63958044361731548</v>
      </c>
      <c r="AK640">
        <f t="shared" si="1547"/>
        <v>0.69659765685051878</v>
      </c>
      <c r="AL640">
        <f t="shared" si="1547"/>
        <v>0.75869783132389668</v>
      </c>
      <c r="AM640">
        <f t="shared" si="1547"/>
        <v>0.82633410203833835</v>
      </c>
      <c r="AN640">
        <f t="shared" si="1547"/>
        <v>0.9</v>
      </c>
      <c r="AO640">
        <f t="shared" ref="AO640:BH640" si="1548">IF(AN640=0,0.0000001,$G640)*((INDEX($N$7:$N$29,MATCH($A640,$H$7:$H$29,0))/($G640+0.00001))^((AO$33-$G$33)/($Y$33-$G$33)))</f>
        <v>97.038336183910644</v>
      </c>
      <c r="AP640">
        <f t="shared" si="1548"/>
        <v>155.75488450118598</v>
      </c>
      <c r="AQ640">
        <f t="shared" si="1548"/>
        <v>250.00000000000003</v>
      </c>
      <c r="AR640">
        <f t="shared" si="1548"/>
        <v>401.27152480745667</v>
      </c>
      <c r="AS640">
        <f t="shared" si="1548"/>
        <v>644.07534648520664</v>
      </c>
      <c r="AT640">
        <f t="shared" si="1548"/>
        <v>1033.7963855000339</v>
      </c>
      <c r="AU640">
        <f t="shared" si="1548"/>
        <v>1659.332207800147</v>
      </c>
      <c r="AV640">
        <f t="shared" si="1548"/>
        <v>2663.37106074435</v>
      </c>
      <c r="AW640">
        <f t="shared" si="1548"/>
        <v>4274.9398666917632</v>
      </c>
      <c r="AX640">
        <f t="shared" si="1548"/>
        <v>6861.6465550703224</v>
      </c>
      <c r="AY640">
        <f t="shared" si="1548"/>
        <v>11013.533503371624</v>
      </c>
      <c r="AZ640">
        <f t="shared" si="1548"/>
        <v>17677.669529663741</v>
      </c>
      <c r="BA640">
        <f t="shared" si="1548"/>
        <v>28374.181628841794</v>
      </c>
      <c r="BB640">
        <f t="shared" si="1548"/>
        <v>45543.00450947637</v>
      </c>
      <c r="BC640">
        <f t="shared" si="1548"/>
        <v>73100.443455321729</v>
      </c>
      <c r="BD640">
        <f t="shared" si="1548"/>
        <v>117332.50563767308</v>
      </c>
      <c r="BE640">
        <f t="shared" si="1548"/>
        <v>188328.77378683339</v>
      </c>
      <c r="BF640">
        <f t="shared" si="1548"/>
        <v>302283.89689024544</v>
      </c>
      <c r="BG640">
        <f t="shared" si="1548"/>
        <v>485191.68091955443</v>
      </c>
      <c r="BH640">
        <f t="shared" si="1548"/>
        <v>778774.42250593193</v>
      </c>
      <c r="BK640">
        <f t="shared" si="1537"/>
        <v>9.4911754557968516E-5</v>
      </c>
      <c r="BL640">
        <f t="shared" si="1479"/>
        <v>1.89823509115937E-5</v>
      </c>
      <c r="BM640">
        <f t="shared" si="1480"/>
        <v>3.7966600058278541E-6</v>
      </c>
      <c r="BN640">
        <f t="shared" si="1510"/>
        <v>0.8</v>
      </c>
      <c r="BO640" s="2">
        <f t="shared" si="1514"/>
        <v>0.79999000000000009</v>
      </c>
      <c r="BP640" t="str">
        <f t="shared" si="1475"/>
        <v>-BUS-Total</v>
      </c>
    </row>
    <row r="641" spans="1:68" hidden="1" x14ac:dyDescent="0.25">
      <c r="A641" t="str">
        <f t="shared" si="1471"/>
        <v>passenger-BUS-CNG</v>
      </c>
      <c r="B641" s="1">
        <v>607</v>
      </c>
      <c r="C641" t="s">
        <v>9</v>
      </c>
      <c r="D641" t="s">
        <v>27</v>
      </c>
      <c r="E641" t="s">
        <v>34</v>
      </c>
      <c r="F641" t="s">
        <v>45</v>
      </c>
      <c r="G641">
        <v>7.0056728767312424E-3</v>
      </c>
      <c r="H641">
        <v>1.0104543080038461E-2</v>
      </c>
      <c r="I641">
        <v>1.31971865844858E-2</v>
      </c>
      <c r="J641">
        <v>1.6283622138614982E-2</v>
      </c>
      <c r="K641">
        <v>1.8019832626301611E-2</v>
      </c>
      <c r="L641">
        <v>1.97551077865037E-2</v>
      </c>
      <c r="M641">
        <f t="shared" ref="M641:Y642" si="1549">($K641*(($BL641/($K641))^((M$33-$K$33)/($BL$33-$K$33))))</f>
        <v>1.4318512238021022E-2</v>
      </c>
      <c r="N641">
        <f t="shared" si="1549"/>
        <v>1.2763549474976075E-2</v>
      </c>
      <c r="O641">
        <f t="shared" si="1549"/>
        <v>1.1377452663523215E-2</v>
      </c>
      <c r="P641">
        <f t="shared" si="1549"/>
        <v>1.0141883287599678E-2</v>
      </c>
      <c r="Q641">
        <f t="shared" si="1549"/>
        <v>9.0404943585537228E-3</v>
      </c>
      <c r="R641">
        <f t="shared" si="1549"/>
        <v>8.0587141391157916E-3</v>
      </c>
      <c r="S641">
        <f t="shared" si="1549"/>
        <v>7.1835533545285251E-3</v>
      </c>
      <c r="T641">
        <f t="shared" si="1549"/>
        <v>6.4034333401755301E-3</v>
      </c>
      <c r="U641">
        <f t="shared" si="1549"/>
        <v>5.7080328520456493E-3</v>
      </c>
      <c r="V641">
        <f t="shared" si="1549"/>
        <v>5.0881515132847896E-3</v>
      </c>
      <c r="W641">
        <f t="shared" si="1549"/>
        <v>4.5355880901883864E-3</v>
      </c>
      <c r="X641">
        <f t="shared" si="1549"/>
        <v>4.0430319871858954E-3</v>
      </c>
      <c r="Y641">
        <f t="shared" si="1549"/>
        <v>3.6039665252603215E-3</v>
      </c>
      <c r="Z641">
        <f t="shared" ref="Z641:AN642" si="1550">($Y641*(($BM641/($Y641))^((Z$33-$Y$33)/($BM$33-$Y$33))))</f>
        <v>3.2373093067646391E-3</v>
      </c>
      <c r="AA641">
        <f t="shared" si="1550"/>
        <v>2.9079547421456539E-3</v>
      </c>
      <c r="AB641">
        <f t="shared" si="1550"/>
        <v>2.6121077663779088E-3</v>
      </c>
      <c r="AC641">
        <f t="shared" si="1550"/>
        <v>2.3463594134678009E-3</v>
      </c>
      <c r="AD641">
        <f t="shared" si="1550"/>
        <v>2.107647535845374E-3</v>
      </c>
      <c r="AE641">
        <f t="shared" si="1550"/>
        <v>1.8932215200525319E-3</v>
      </c>
      <c r="AF641">
        <f t="shared" si="1550"/>
        <v>1.7006105921559445E-3</v>
      </c>
      <c r="AG641">
        <f t="shared" si="1550"/>
        <v>1.5275953476763489E-3</v>
      </c>
      <c r="AH641">
        <f t="shared" si="1550"/>
        <v>1.3721821779811899E-3</v>
      </c>
      <c r="AI641">
        <f t="shared" si="1550"/>
        <v>1.2325802984627363E-3</v>
      </c>
      <c r="AJ641">
        <f t="shared" si="1550"/>
        <v>1.1071811138034723E-3</v>
      </c>
      <c r="AK641">
        <f t="shared" si="1550"/>
        <v>9.9453968256020889E-4</v>
      </c>
      <c r="AL641">
        <f t="shared" si="1550"/>
        <v>8.9335806748825275E-4</v>
      </c>
      <c r="AM641">
        <f t="shared" si="1550"/>
        <v>8.0247037975584201E-4</v>
      </c>
      <c r="AN641">
        <f t="shared" si="1550"/>
        <v>7.2082934471731652E-4</v>
      </c>
      <c r="AO641" t="e">
        <f t="shared" ref="AO641:BH641" si="1551">IF(AN641=0,0.0000001,$G641)*((INDEX($N$7:$N$29,MATCH($A641,$H$7:$H$29,0))/($G641+0.00001))^((AO$33-$G$33)/($Y$33-$G$33)))</f>
        <v>#N/A</v>
      </c>
      <c r="AP641" t="e">
        <f t="shared" si="1551"/>
        <v>#N/A</v>
      </c>
      <c r="AQ641" t="e">
        <f t="shared" si="1551"/>
        <v>#N/A</v>
      </c>
      <c r="AR641" t="e">
        <f t="shared" si="1551"/>
        <v>#N/A</v>
      </c>
      <c r="AS641" t="e">
        <f t="shared" si="1551"/>
        <v>#N/A</v>
      </c>
      <c r="AT641" t="e">
        <f t="shared" si="1551"/>
        <v>#N/A</v>
      </c>
      <c r="AU641" t="e">
        <f t="shared" si="1551"/>
        <v>#N/A</v>
      </c>
      <c r="AV641" t="e">
        <f t="shared" si="1551"/>
        <v>#N/A</v>
      </c>
      <c r="AW641" t="e">
        <f t="shared" si="1551"/>
        <v>#N/A</v>
      </c>
      <c r="AX641" t="e">
        <f t="shared" si="1551"/>
        <v>#N/A</v>
      </c>
      <c r="AY641" t="e">
        <f t="shared" si="1551"/>
        <v>#N/A</v>
      </c>
      <c r="AZ641" t="e">
        <f t="shared" si="1551"/>
        <v>#N/A</v>
      </c>
      <c r="BA641" t="e">
        <f t="shared" si="1551"/>
        <v>#N/A</v>
      </c>
      <c r="BB641" t="e">
        <f t="shared" si="1551"/>
        <v>#N/A</v>
      </c>
      <c r="BC641" t="e">
        <f t="shared" si="1551"/>
        <v>#N/A</v>
      </c>
      <c r="BD641" t="e">
        <f t="shared" si="1551"/>
        <v>#N/A</v>
      </c>
      <c r="BE641" t="e">
        <f t="shared" si="1551"/>
        <v>#N/A</v>
      </c>
      <c r="BF641" t="e">
        <f t="shared" si="1551"/>
        <v>#N/A</v>
      </c>
      <c r="BG641" t="e">
        <f t="shared" si="1551"/>
        <v>#N/A</v>
      </c>
      <c r="BH641" t="e">
        <f t="shared" si="1551"/>
        <v>#N/A</v>
      </c>
      <c r="BK641">
        <f t="shared" si="1537"/>
        <v>1.8019832626301611E-2</v>
      </c>
      <c r="BL641">
        <f t="shared" si="1479"/>
        <v>3.6039665252603215E-3</v>
      </c>
      <c r="BM641">
        <f t="shared" si="1480"/>
        <v>7.2082934471731652E-4</v>
      </c>
      <c r="BN641">
        <f t="shared" si="1510"/>
        <v>0.8</v>
      </c>
      <c r="BO641" s="2">
        <f t="shared" si="1514"/>
        <v>0.79999000000000009</v>
      </c>
      <c r="BP641" t="str">
        <f t="shared" si="1475"/>
        <v>-BUS-Total</v>
      </c>
    </row>
    <row r="642" spans="1:68" hidden="1" x14ac:dyDescent="0.25">
      <c r="A642" t="str">
        <f t="shared" si="1471"/>
        <v>passenger-BUS-D</v>
      </c>
      <c r="B642" s="1">
        <v>608</v>
      </c>
      <c r="C642" t="s">
        <v>9</v>
      </c>
      <c r="D642" t="s">
        <v>27</v>
      </c>
      <c r="E642" t="s">
        <v>34</v>
      </c>
      <c r="F642" t="s">
        <v>46</v>
      </c>
      <c r="G642">
        <v>0.98295541307065271</v>
      </c>
      <c r="H642">
        <v>0.9774655165530074</v>
      </c>
      <c r="I642">
        <v>0.97198665113061444</v>
      </c>
      <c r="J642">
        <v>0.96651878358893206</v>
      </c>
      <c r="K642">
        <v>0.961870082205451</v>
      </c>
      <c r="L642">
        <v>0.95722388516012569</v>
      </c>
      <c r="M642">
        <f t="shared" si="1549"/>
        <v>0.76429947098080864</v>
      </c>
      <c r="N642">
        <f t="shared" si="1549"/>
        <v>0.68129802519970928</v>
      </c>
      <c r="O642">
        <f t="shared" si="1549"/>
        <v>0.60731037605634919</v>
      </c>
      <c r="P642">
        <f t="shared" si="1549"/>
        <v>0.54135764265218611</v>
      </c>
      <c r="Q642">
        <f t="shared" si="1549"/>
        <v>0.48256724866288103</v>
      </c>
      <c r="R642">
        <f t="shared" si="1549"/>
        <v>0.43016137786693981</v>
      </c>
      <c r="S642">
        <f t="shared" si="1549"/>
        <v>0.38344668338163868</v>
      </c>
      <c r="T642">
        <f t="shared" si="1549"/>
        <v>0.34180511445604317</v>
      </c>
      <c r="U642">
        <f t="shared" si="1549"/>
        <v>0.30468573945658289</v>
      </c>
      <c r="V642">
        <f t="shared" si="1549"/>
        <v>0.2715974568605915</v>
      </c>
      <c r="W642">
        <f t="shared" si="1549"/>
        <v>0.24210249782186555</v>
      </c>
      <c r="X642">
        <f t="shared" si="1549"/>
        <v>0.21581063434504924</v>
      </c>
      <c r="Y642">
        <f t="shared" si="1549"/>
        <v>0.19237401644109015</v>
      </c>
      <c r="Z642">
        <f t="shared" si="1550"/>
        <v>0.1728024357161449</v>
      </c>
      <c r="AA642">
        <f t="shared" si="1550"/>
        <v>0.15522201148498915</v>
      </c>
      <c r="AB642">
        <f t="shared" si="1550"/>
        <v>0.13943016919636522</v>
      </c>
      <c r="AC642">
        <f t="shared" si="1550"/>
        <v>0.12524494365289851</v>
      </c>
      <c r="AD642">
        <f t="shared" si="1550"/>
        <v>0.11250288227453893</v>
      </c>
      <c r="AE642">
        <f t="shared" si="1550"/>
        <v>0.10105716167796649</v>
      </c>
      <c r="AF642">
        <f t="shared" si="1550"/>
        <v>9.0775895869806611E-2</v>
      </c>
      <c r="AG642">
        <f t="shared" si="1550"/>
        <v>8.154061655941601E-2</v>
      </c>
      <c r="AH642">
        <f t="shared" si="1550"/>
        <v>7.3244908080287205E-2</v>
      </c>
      <c r="AI642">
        <f t="shared" si="1550"/>
        <v>6.5793181190634625E-2</v>
      </c>
      <c r="AJ642">
        <f t="shared" si="1550"/>
        <v>5.9099571623992486E-2</v>
      </c>
      <c r="AK642">
        <f t="shared" si="1550"/>
        <v>5.3086950698115747E-2</v>
      </c>
      <c r="AL642">
        <f t="shared" si="1550"/>
        <v>4.7686036581694374E-2</v>
      </c>
      <c r="AM642">
        <f t="shared" si="1550"/>
        <v>4.2834595978243011E-2</v>
      </c>
      <c r="AN642">
        <f t="shared" si="1550"/>
        <v>3.8476727028382424E-2</v>
      </c>
      <c r="AO642" t="e">
        <f t="shared" ref="AO642:BH642" si="1552">IF(AN642=0,0.0000001,$G642)*((INDEX($N$7:$N$29,MATCH($A642,$H$7:$H$29,0))/($G642+0.00001))^((AO$33-$G$33)/($Y$33-$G$33)))</f>
        <v>#N/A</v>
      </c>
      <c r="AP642" t="e">
        <f t="shared" si="1552"/>
        <v>#N/A</v>
      </c>
      <c r="AQ642" t="e">
        <f t="shared" si="1552"/>
        <v>#N/A</v>
      </c>
      <c r="AR642" t="e">
        <f t="shared" si="1552"/>
        <v>#N/A</v>
      </c>
      <c r="AS642" t="e">
        <f t="shared" si="1552"/>
        <v>#N/A</v>
      </c>
      <c r="AT642" t="e">
        <f t="shared" si="1552"/>
        <v>#N/A</v>
      </c>
      <c r="AU642" t="e">
        <f t="shared" si="1552"/>
        <v>#N/A</v>
      </c>
      <c r="AV642" t="e">
        <f t="shared" si="1552"/>
        <v>#N/A</v>
      </c>
      <c r="AW642" t="e">
        <f t="shared" si="1552"/>
        <v>#N/A</v>
      </c>
      <c r="AX642" t="e">
        <f t="shared" si="1552"/>
        <v>#N/A</v>
      </c>
      <c r="AY642" t="e">
        <f t="shared" si="1552"/>
        <v>#N/A</v>
      </c>
      <c r="AZ642" t="e">
        <f t="shared" si="1552"/>
        <v>#N/A</v>
      </c>
      <c r="BA642" t="e">
        <f t="shared" si="1552"/>
        <v>#N/A</v>
      </c>
      <c r="BB642" t="e">
        <f t="shared" si="1552"/>
        <v>#N/A</v>
      </c>
      <c r="BC642" t="e">
        <f t="shared" si="1552"/>
        <v>#N/A</v>
      </c>
      <c r="BD642" t="e">
        <f t="shared" si="1552"/>
        <v>#N/A</v>
      </c>
      <c r="BE642" t="e">
        <f t="shared" si="1552"/>
        <v>#N/A</v>
      </c>
      <c r="BF642" t="e">
        <f t="shared" si="1552"/>
        <v>#N/A</v>
      </c>
      <c r="BG642" t="e">
        <f t="shared" si="1552"/>
        <v>#N/A</v>
      </c>
      <c r="BH642" t="e">
        <f t="shared" si="1552"/>
        <v>#N/A</v>
      </c>
      <c r="BK642">
        <f t="shared" si="1537"/>
        <v>0.961870082205451</v>
      </c>
      <c r="BL642">
        <f t="shared" si="1479"/>
        <v>0.19237401644109015</v>
      </c>
      <c r="BM642">
        <f t="shared" si="1480"/>
        <v>3.8476727028382424E-2</v>
      </c>
      <c r="BN642">
        <f t="shared" si="1510"/>
        <v>0.8</v>
      </c>
      <c r="BO642" s="2">
        <f t="shared" si="1514"/>
        <v>0.79999000000000009</v>
      </c>
      <c r="BP642" t="str">
        <f t="shared" si="1475"/>
        <v>-BUS-Total</v>
      </c>
    </row>
    <row r="643" spans="1:68" hidden="1" x14ac:dyDescent="0.25">
      <c r="A643" t="str">
        <f t="shared" si="1471"/>
        <v>passenger-BUS-FCEV</v>
      </c>
      <c r="B643" s="1">
        <v>609</v>
      </c>
      <c r="C643" t="s">
        <v>9</v>
      </c>
      <c r="D643" t="s">
        <v>27</v>
      </c>
      <c r="E643" t="s">
        <v>34</v>
      </c>
      <c r="F643" t="s">
        <v>30</v>
      </c>
      <c r="G643">
        <v>1E-4</v>
      </c>
      <c r="H643">
        <f t="shared" ref="H643:Y643" si="1553">IF(G643=0,0.0000001,$G643)*((INDEX($U$7:$U$29,MATCH($A643,$H$7:$H$29,0))/($G643+0.00001))^((H$33-$G$33)/($Y$33-$G$33)))</f>
        <v>1.4048927923241677E-4</v>
      </c>
      <c r="I643">
        <f t="shared" si="1553"/>
        <v>1.9737237579243967E-4</v>
      </c>
      <c r="J643">
        <f t="shared" si="1553"/>
        <v>2.7728702815469557E-4</v>
      </c>
      <c r="K643">
        <f t="shared" si="1553"/>
        <v>3.8955854725952028E-4</v>
      </c>
      <c r="L643">
        <f t="shared" si="1553"/>
        <v>5.4728799523317379E-4</v>
      </c>
      <c r="M643">
        <f t="shared" si="1553"/>
        <v>7.6888095982862901E-4</v>
      </c>
      <c r="N643">
        <f t="shared" si="1553"/>
        <v>1.0801953186185291E-3</v>
      </c>
      <c r="O643">
        <f t="shared" si="1553"/>
        <v>1.5175586174294789E-3</v>
      </c>
      <c r="P643">
        <f t="shared" si="1553"/>
        <v>2.1320071635561044E-3</v>
      </c>
      <c r="Q643">
        <f t="shared" si="1553"/>
        <v>2.995241497263464E-3</v>
      </c>
      <c r="R643">
        <f t="shared" si="1553"/>
        <v>4.2079931907756897E-3</v>
      </c>
      <c r="S643">
        <f t="shared" si="1553"/>
        <v>5.9117793038699386E-3</v>
      </c>
      <c r="T643">
        <f t="shared" si="1553"/>
        <v>8.3054161338180672E-3</v>
      </c>
      <c r="U643">
        <f t="shared" si="1553"/>
        <v>1.1668219263653854E-2</v>
      </c>
      <c r="V643">
        <f t="shared" si="1553"/>
        <v>1.6392597142765305E-2</v>
      </c>
      <c r="W643">
        <f t="shared" si="1553"/>
        <v>2.3029841573344714E-2</v>
      </c>
      <c r="X643">
        <f t="shared" si="1553"/>
        <v>3.2354458434759481E-2</v>
      </c>
      <c r="Y643">
        <f t="shared" si="1553"/>
        <v>4.5454545454545456E-2</v>
      </c>
      <c r="Z643">
        <f t="shared" ref="Z643:AN643" si="1554">IF(Y643=0,0.0000001,$Y643)*((INDEX($V$7:$V$29,MATCH($A643,$H$7:$H$28,0))/IF(Y643=0,0.0000001,$Y643))^((Z$33-$Y$33)/($AN$33-$Y$33)))</f>
        <v>4.6781990947528211E-2</v>
      </c>
      <c r="AA643">
        <f t="shared" si="1554"/>
        <v>4.8148202894321444E-2</v>
      </c>
      <c r="AB643">
        <f t="shared" si="1554"/>
        <v>4.9554313422721742E-2</v>
      </c>
      <c r="AC643">
        <f t="shared" si="1554"/>
        <v>5.1001487722960377E-2</v>
      </c>
      <c r="AD643">
        <f t="shared" si="1554"/>
        <v>5.2490925013252074E-2</v>
      </c>
      <c r="AE643">
        <f t="shared" si="1554"/>
        <v>5.4023859533541489E-2</v>
      </c>
      <c r="AF643">
        <f t="shared" si="1554"/>
        <v>5.560156156827082E-2</v>
      </c>
      <c r="AG643">
        <f t="shared" si="1554"/>
        <v>5.72253384990161E-2</v>
      </c>
      <c r="AH643">
        <f t="shared" si="1554"/>
        <v>5.8896535887864601E-2</v>
      </c>
      <c r="AI643">
        <f t="shared" si="1554"/>
        <v>6.0616538592430741E-2</v>
      </c>
      <c r="AJ643">
        <f t="shared" si="1554"/>
        <v>6.238677191343496E-2</v>
      </c>
      <c r="AK643">
        <f t="shared" si="1554"/>
        <v>6.4208702775796073E-2</v>
      </c>
      <c r="AL643">
        <f t="shared" si="1554"/>
        <v>6.6083840944216071E-2</v>
      </c>
      <c r="AM643">
        <f t="shared" si="1554"/>
        <v>6.8013740274264614E-2</v>
      </c>
      <c r="AN643">
        <f t="shared" si="1554"/>
        <v>7.0000000000000007E-2</v>
      </c>
      <c r="AO643">
        <f t="shared" ref="AO643:BH643" si="1555">AN643</f>
        <v>7.0000000000000007E-2</v>
      </c>
      <c r="AP643">
        <f t="shared" si="1555"/>
        <v>7.0000000000000007E-2</v>
      </c>
      <c r="AQ643">
        <f t="shared" si="1555"/>
        <v>7.0000000000000007E-2</v>
      </c>
      <c r="AR643">
        <f t="shared" si="1555"/>
        <v>7.0000000000000007E-2</v>
      </c>
      <c r="AS643">
        <f t="shared" si="1555"/>
        <v>7.0000000000000007E-2</v>
      </c>
      <c r="AT643">
        <f t="shared" si="1555"/>
        <v>7.0000000000000007E-2</v>
      </c>
      <c r="AU643">
        <f t="shared" si="1555"/>
        <v>7.0000000000000007E-2</v>
      </c>
      <c r="AV643">
        <f t="shared" si="1555"/>
        <v>7.0000000000000007E-2</v>
      </c>
      <c r="AW643">
        <f t="shared" si="1555"/>
        <v>7.0000000000000007E-2</v>
      </c>
      <c r="AX643">
        <f t="shared" si="1555"/>
        <v>7.0000000000000007E-2</v>
      </c>
      <c r="AY643">
        <f t="shared" si="1555"/>
        <v>7.0000000000000007E-2</v>
      </c>
      <c r="AZ643">
        <f t="shared" si="1555"/>
        <v>7.0000000000000007E-2</v>
      </c>
      <c r="BA643">
        <f t="shared" si="1555"/>
        <v>7.0000000000000007E-2</v>
      </c>
      <c r="BB643">
        <f t="shared" si="1555"/>
        <v>7.0000000000000007E-2</v>
      </c>
      <c r="BC643">
        <f t="shared" si="1555"/>
        <v>7.0000000000000007E-2</v>
      </c>
      <c r="BD643">
        <f t="shared" si="1555"/>
        <v>7.0000000000000007E-2</v>
      </c>
      <c r="BE643">
        <f t="shared" si="1555"/>
        <v>7.0000000000000007E-2</v>
      </c>
      <c r="BF643">
        <f t="shared" si="1555"/>
        <v>7.0000000000000007E-2</v>
      </c>
      <c r="BG643">
        <f t="shared" si="1555"/>
        <v>7.0000000000000007E-2</v>
      </c>
      <c r="BH643">
        <f t="shared" si="1555"/>
        <v>7.0000000000000007E-2</v>
      </c>
      <c r="BK643">
        <f t="shared" si="1537"/>
        <v>3.8955854725952028E-4</v>
      </c>
      <c r="BL643">
        <f t="shared" si="1479"/>
        <v>7.7911709451904037E-5</v>
      </c>
      <c r="BM643">
        <f t="shared" si="1480"/>
        <v>1.5583121007475321E-5</v>
      </c>
      <c r="BN643">
        <f t="shared" si="1510"/>
        <v>0.8</v>
      </c>
      <c r="BO643" s="2">
        <f t="shared" si="1514"/>
        <v>0.79999000000000009</v>
      </c>
      <c r="BP643" t="str">
        <f t="shared" si="1475"/>
        <v>-BUS-Total</v>
      </c>
    </row>
    <row r="644" spans="1:68" hidden="1" x14ac:dyDescent="0.25">
      <c r="A644" t="str">
        <f t="shared" si="1471"/>
        <v>passenger-BUS-G</v>
      </c>
      <c r="B644" s="1">
        <v>610</v>
      </c>
      <c r="C644" t="s">
        <v>9</v>
      </c>
      <c r="D644" t="s">
        <v>27</v>
      </c>
      <c r="E644" t="s">
        <v>34</v>
      </c>
      <c r="F644" t="s">
        <v>47</v>
      </c>
      <c r="G644">
        <v>1.00389140526161E-2</v>
      </c>
      <c r="H644">
        <v>1.2429940366954139E-2</v>
      </c>
      <c r="I644">
        <v>1.481616228489973E-2</v>
      </c>
      <c r="J644">
        <v>1.719759427245296E-2</v>
      </c>
      <c r="K644">
        <v>2.0110085168247489E-2</v>
      </c>
      <c r="L644">
        <v>2.3021007053370429E-2</v>
      </c>
      <c r="M644">
        <f t="shared" ref="M644:Y646" si="1556">($K644*(($BL644/($K644))^((M$33-$K$33)/($BL$33-$K$33))))</f>
        <v>1.5979421483022668E-2</v>
      </c>
      <c r="N644">
        <f t="shared" si="1556"/>
        <v>1.4244087185153258E-2</v>
      </c>
      <c r="O644">
        <f t="shared" si="1556"/>
        <v>1.2697206839046833E-2</v>
      </c>
      <c r="P644">
        <f t="shared" si="1556"/>
        <v>1.1318314709669689E-2</v>
      </c>
      <c r="Q644">
        <f t="shared" si="1556"/>
        <v>1.0089167601269221E-2</v>
      </c>
      <c r="R644">
        <f t="shared" si="1556"/>
        <v>8.9935034939023339E-3</v>
      </c>
      <c r="S644">
        <f t="shared" si="1556"/>
        <v>8.0168263915705359E-3</v>
      </c>
      <c r="T644">
        <f t="shared" si="1556"/>
        <v>7.1462145354318348E-3</v>
      </c>
      <c r="U644">
        <f t="shared" si="1556"/>
        <v>6.3701494446872621E-3</v>
      </c>
      <c r="V644">
        <f t="shared" si="1556"/>
        <v>5.6783635232967892E-3</v>
      </c>
      <c r="W644">
        <f t="shared" si="1556"/>
        <v>5.0617042163114447E-3</v>
      </c>
      <c r="X644">
        <f t="shared" si="1556"/>
        <v>4.5120129185652934E-3</v>
      </c>
      <c r="Y644">
        <f t="shared" si="1556"/>
        <v>4.0220170336494965E-3</v>
      </c>
      <c r="Z644">
        <f t="shared" ref="Z644:AN646" si="1557">($Y644*(($BM644/($Y644))^((Z$33-$Y$33)/($BM$33-$Y$33))))</f>
        <v>3.6128285553537224E-3</v>
      </c>
      <c r="AA644">
        <f t="shared" si="1557"/>
        <v>3.245269739331676E-3</v>
      </c>
      <c r="AB644">
        <f t="shared" si="1557"/>
        <v>2.9151053031329765E-3</v>
      </c>
      <c r="AC644">
        <f t="shared" si="1557"/>
        <v>2.6185308497974125E-3</v>
      </c>
      <c r="AD644">
        <f t="shared" si="1557"/>
        <v>2.3521290308009097E-3</v>
      </c>
      <c r="AE644">
        <f t="shared" si="1557"/>
        <v>2.1128301688576475E-3</v>
      </c>
      <c r="AF644">
        <f t="shared" si="1557"/>
        <v>1.8978768868453649E-3</v>
      </c>
      <c r="AG644">
        <f t="shared" si="1557"/>
        <v>1.7047923352823612E-3</v>
      </c>
      <c r="AH644">
        <f t="shared" si="1557"/>
        <v>1.5313516522498685E-3</v>
      </c>
      <c r="AI644">
        <f t="shared" si="1557"/>
        <v>1.3755563269000728E-3</v>
      </c>
      <c r="AJ644">
        <f t="shared" si="1557"/>
        <v>1.2356111711473046E-3</v>
      </c>
      <c r="AK644">
        <f t="shared" si="1557"/>
        <v>1.1099036341933257E-3</v>
      </c>
      <c r="AL644">
        <f t="shared" si="1557"/>
        <v>9.9698522153349135E-4</v>
      </c>
      <c r="AM644">
        <f t="shared" si="1557"/>
        <v>8.9555480433993332E-4</v>
      </c>
      <c r="AN644">
        <f t="shared" si="1557"/>
        <v>8.0444362690023545E-4</v>
      </c>
      <c r="AO644">
        <f t="shared" ref="AO644:BH644" si="1558">AN644</f>
        <v>8.0444362690023545E-4</v>
      </c>
      <c r="AP644">
        <f t="shared" si="1558"/>
        <v>8.0444362690023545E-4</v>
      </c>
      <c r="AQ644">
        <f t="shared" si="1558"/>
        <v>8.0444362690023545E-4</v>
      </c>
      <c r="AR644">
        <f t="shared" si="1558"/>
        <v>8.0444362690023545E-4</v>
      </c>
      <c r="AS644">
        <f t="shared" si="1558"/>
        <v>8.0444362690023545E-4</v>
      </c>
      <c r="AT644">
        <f t="shared" si="1558"/>
        <v>8.0444362690023545E-4</v>
      </c>
      <c r="AU644">
        <f t="shared" si="1558"/>
        <v>8.0444362690023545E-4</v>
      </c>
      <c r="AV644">
        <f t="shared" si="1558"/>
        <v>8.0444362690023545E-4</v>
      </c>
      <c r="AW644">
        <f t="shared" si="1558"/>
        <v>8.0444362690023545E-4</v>
      </c>
      <c r="AX644">
        <f t="shared" si="1558"/>
        <v>8.0444362690023545E-4</v>
      </c>
      <c r="AY644">
        <f t="shared" si="1558"/>
        <v>8.0444362690023545E-4</v>
      </c>
      <c r="AZ644">
        <f t="shared" si="1558"/>
        <v>8.0444362690023545E-4</v>
      </c>
      <c r="BA644">
        <f t="shared" si="1558"/>
        <v>8.0444362690023545E-4</v>
      </c>
      <c r="BB644">
        <f t="shared" si="1558"/>
        <v>8.0444362690023545E-4</v>
      </c>
      <c r="BC644">
        <f t="shared" si="1558"/>
        <v>8.0444362690023545E-4</v>
      </c>
      <c r="BD644">
        <f t="shared" si="1558"/>
        <v>8.0444362690023545E-4</v>
      </c>
      <c r="BE644">
        <f t="shared" si="1558"/>
        <v>8.0444362690023545E-4</v>
      </c>
      <c r="BF644">
        <f t="shared" si="1558"/>
        <v>8.0444362690023545E-4</v>
      </c>
      <c r="BG644">
        <f t="shared" si="1558"/>
        <v>8.0444362690023545E-4</v>
      </c>
      <c r="BH644">
        <f t="shared" si="1558"/>
        <v>8.0444362690023545E-4</v>
      </c>
      <c r="BK644">
        <f t="shared" si="1537"/>
        <v>2.0110085168247489E-2</v>
      </c>
      <c r="BL644">
        <f t="shared" si="1479"/>
        <v>4.0220170336494965E-3</v>
      </c>
      <c r="BM644">
        <f t="shared" si="1480"/>
        <v>8.0444362690023545E-4</v>
      </c>
      <c r="BN644">
        <f t="shared" si="1510"/>
        <v>0.8</v>
      </c>
      <c r="BO644" s="2">
        <f t="shared" si="1514"/>
        <v>0.79999000000000009</v>
      </c>
      <c r="BP644" t="str">
        <f t="shared" si="1475"/>
        <v>-BUS-Total</v>
      </c>
    </row>
    <row r="645" spans="1:68" hidden="1" x14ac:dyDescent="0.25">
      <c r="A645" t="str">
        <f t="shared" si="1471"/>
        <v>passenger-BUS-LPG</v>
      </c>
      <c r="B645" s="1">
        <v>611</v>
      </c>
      <c r="C645" t="s">
        <v>9</v>
      </c>
      <c r="D645" t="s">
        <v>27</v>
      </c>
      <c r="E645" t="s">
        <v>34</v>
      </c>
      <c r="F645" t="s">
        <v>48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e">
        <f t="shared" si="1556"/>
        <v>#DIV/0!</v>
      </c>
      <c r="N645" t="e">
        <f t="shared" si="1556"/>
        <v>#DIV/0!</v>
      </c>
      <c r="O645" t="e">
        <f t="shared" si="1556"/>
        <v>#DIV/0!</v>
      </c>
      <c r="P645" t="e">
        <f t="shared" si="1556"/>
        <v>#DIV/0!</v>
      </c>
      <c r="Q645" t="e">
        <f t="shared" si="1556"/>
        <v>#DIV/0!</v>
      </c>
      <c r="R645" t="e">
        <f t="shared" si="1556"/>
        <v>#DIV/0!</v>
      </c>
      <c r="S645" t="e">
        <f t="shared" si="1556"/>
        <v>#DIV/0!</v>
      </c>
      <c r="T645" t="e">
        <f t="shared" si="1556"/>
        <v>#DIV/0!</v>
      </c>
      <c r="U645" t="e">
        <f t="shared" si="1556"/>
        <v>#DIV/0!</v>
      </c>
      <c r="V645" t="e">
        <f t="shared" si="1556"/>
        <v>#DIV/0!</v>
      </c>
      <c r="W645" t="e">
        <f t="shared" si="1556"/>
        <v>#DIV/0!</v>
      </c>
      <c r="X645" t="e">
        <f t="shared" si="1556"/>
        <v>#DIV/0!</v>
      </c>
      <c r="Y645" t="e">
        <f t="shared" si="1556"/>
        <v>#DIV/0!</v>
      </c>
      <c r="Z645" t="e">
        <f t="shared" si="1557"/>
        <v>#DIV/0!</v>
      </c>
      <c r="AA645" t="e">
        <f t="shared" si="1557"/>
        <v>#DIV/0!</v>
      </c>
      <c r="AB645" t="e">
        <f t="shared" si="1557"/>
        <v>#DIV/0!</v>
      </c>
      <c r="AC645" t="e">
        <f t="shared" si="1557"/>
        <v>#DIV/0!</v>
      </c>
      <c r="AD645" t="e">
        <f t="shared" si="1557"/>
        <v>#DIV/0!</v>
      </c>
      <c r="AE645" t="e">
        <f t="shared" si="1557"/>
        <v>#DIV/0!</v>
      </c>
      <c r="AF645" t="e">
        <f t="shared" si="1557"/>
        <v>#DIV/0!</v>
      </c>
      <c r="AG645" t="e">
        <f t="shared" si="1557"/>
        <v>#DIV/0!</v>
      </c>
      <c r="AH645" t="e">
        <f t="shared" si="1557"/>
        <v>#DIV/0!</v>
      </c>
      <c r="AI645" t="e">
        <f t="shared" si="1557"/>
        <v>#DIV/0!</v>
      </c>
      <c r="AJ645" t="e">
        <f t="shared" si="1557"/>
        <v>#DIV/0!</v>
      </c>
      <c r="AK645" t="e">
        <f t="shared" si="1557"/>
        <v>#DIV/0!</v>
      </c>
      <c r="AL645" t="e">
        <f t="shared" si="1557"/>
        <v>#DIV/0!</v>
      </c>
      <c r="AM645" t="e">
        <f t="shared" si="1557"/>
        <v>#DIV/0!</v>
      </c>
      <c r="AN645" t="e">
        <f t="shared" si="1557"/>
        <v>#DIV/0!</v>
      </c>
      <c r="AO645" t="e">
        <f t="shared" ref="AO645:BH645" si="1559">IF(AN645=0,0.0000001,$G645)*((INDEX($N$7:$N$29,MATCH($A645,$H$7:$H$29,0))/($G645+0.00001))^((AO$33-$G$33)/($Y$33-$G$33)))</f>
        <v>#DIV/0!</v>
      </c>
      <c r="AP645" t="e">
        <f t="shared" si="1559"/>
        <v>#DIV/0!</v>
      </c>
      <c r="AQ645" t="e">
        <f t="shared" si="1559"/>
        <v>#DIV/0!</v>
      </c>
      <c r="AR645" t="e">
        <f t="shared" si="1559"/>
        <v>#DIV/0!</v>
      </c>
      <c r="AS645" t="e">
        <f t="shared" si="1559"/>
        <v>#DIV/0!</v>
      </c>
      <c r="AT645" t="e">
        <f t="shared" si="1559"/>
        <v>#DIV/0!</v>
      </c>
      <c r="AU645" t="e">
        <f t="shared" si="1559"/>
        <v>#DIV/0!</v>
      </c>
      <c r="AV645" t="e">
        <f t="shared" si="1559"/>
        <v>#DIV/0!</v>
      </c>
      <c r="AW645" t="e">
        <f t="shared" si="1559"/>
        <v>#DIV/0!</v>
      </c>
      <c r="AX645" t="e">
        <f t="shared" si="1559"/>
        <v>#DIV/0!</v>
      </c>
      <c r="AY645" t="e">
        <f t="shared" si="1559"/>
        <v>#DIV/0!</v>
      </c>
      <c r="AZ645" t="e">
        <f t="shared" si="1559"/>
        <v>#DIV/0!</v>
      </c>
      <c r="BA645" t="e">
        <f t="shared" si="1559"/>
        <v>#DIV/0!</v>
      </c>
      <c r="BB645" t="e">
        <f t="shared" si="1559"/>
        <v>#DIV/0!</v>
      </c>
      <c r="BC645" t="e">
        <f t="shared" si="1559"/>
        <v>#DIV/0!</v>
      </c>
      <c r="BD645" t="e">
        <f t="shared" si="1559"/>
        <v>#DIV/0!</v>
      </c>
      <c r="BE645" t="e">
        <f t="shared" si="1559"/>
        <v>#DIV/0!</v>
      </c>
      <c r="BF645" t="e">
        <f t="shared" si="1559"/>
        <v>#DIV/0!</v>
      </c>
      <c r="BG645" t="e">
        <f t="shared" si="1559"/>
        <v>#DIV/0!</v>
      </c>
      <c r="BH645" t="e">
        <f t="shared" si="1559"/>
        <v>#DIV/0!</v>
      </c>
      <c r="BK645">
        <f>G645</f>
        <v>0</v>
      </c>
      <c r="BL645">
        <f t="shared" si="1479"/>
        <v>0</v>
      </c>
      <c r="BM645">
        <f t="shared" si="1480"/>
        <v>0</v>
      </c>
      <c r="BN645">
        <f t="shared" si="1510"/>
        <v>0.8</v>
      </c>
      <c r="BO645" s="2">
        <f t="shared" si="1514"/>
        <v>0.79999000000000009</v>
      </c>
      <c r="BP645" t="str">
        <f t="shared" si="1475"/>
        <v>-BUS-Total</v>
      </c>
    </row>
    <row r="646" spans="1:68" hidden="1" x14ac:dyDescent="0.25">
      <c r="A646" t="str">
        <f t="shared" si="1471"/>
        <v>passenger-BUS-PHEVD</v>
      </c>
      <c r="B646" s="1">
        <v>612</v>
      </c>
      <c r="C646" t="s">
        <v>9</v>
      </c>
      <c r="D646" t="s">
        <v>27</v>
      </c>
      <c r="E646" t="s">
        <v>34</v>
      </c>
      <c r="F646" t="s">
        <v>37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e">
        <f t="shared" si="1556"/>
        <v>#DIV/0!</v>
      </c>
      <c r="N646" t="e">
        <f t="shared" si="1556"/>
        <v>#DIV/0!</v>
      </c>
      <c r="O646" t="e">
        <f t="shared" si="1556"/>
        <v>#DIV/0!</v>
      </c>
      <c r="P646" t="e">
        <f t="shared" si="1556"/>
        <v>#DIV/0!</v>
      </c>
      <c r="Q646" t="e">
        <f t="shared" si="1556"/>
        <v>#DIV/0!</v>
      </c>
      <c r="R646" t="e">
        <f t="shared" si="1556"/>
        <v>#DIV/0!</v>
      </c>
      <c r="S646" t="e">
        <f t="shared" si="1556"/>
        <v>#DIV/0!</v>
      </c>
      <c r="T646" t="e">
        <f t="shared" si="1556"/>
        <v>#DIV/0!</v>
      </c>
      <c r="U646" t="e">
        <f t="shared" si="1556"/>
        <v>#DIV/0!</v>
      </c>
      <c r="V646" t="e">
        <f t="shared" si="1556"/>
        <v>#DIV/0!</v>
      </c>
      <c r="W646" t="e">
        <f t="shared" si="1556"/>
        <v>#DIV/0!</v>
      </c>
      <c r="X646" t="e">
        <f t="shared" si="1556"/>
        <v>#DIV/0!</v>
      </c>
      <c r="Y646" t="e">
        <f t="shared" si="1556"/>
        <v>#DIV/0!</v>
      </c>
      <c r="Z646" t="e">
        <f t="shared" si="1557"/>
        <v>#DIV/0!</v>
      </c>
      <c r="AA646" t="e">
        <f t="shared" si="1557"/>
        <v>#DIV/0!</v>
      </c>
      <c r="AB646" t="e">
        <f t="shared" si="1557"/>
        <v>#DIV/0!</v>
      </c>
      <c r="AC646" t="e">
        <f t="shared" si="1557"/>
        <v>#DIV/0!</v>
      </c>
      <c r="AD646" t="e">
        <f t="shared" si="1557"/>
        <v>#DIV/0!</v>
      </c>
      <c r="AE646" t="e">
        <f t="shared" si="1557"/>
        <v>#DIV/0!</v>
      </c>
      <c r="AF646" t="e">
        <f t="shared" si="1557"/>
        <v>#DIV/0!</v>
      </c>
      <c r="AG646" t="e">
        <f t="shared" si="1557"/>
        <v>#DIV/0!</v>
      </c>
      <c r="AH646" t="e">
        <f t="shared" si="1557"/>
        <v>#DIV/0!</v>
      </c>
      <c r="AI646" t="e">
        <f t="shared" si="1557"/>
        <v>#DIV/0!</v>
      </c>
      <c r="AJ646" t="e">
        <f t="shared" si="1557"/>
        <v>#DIV/0!</v>
      </c>
      <c r="AK646" t="e">
        <f t="shared" si="1557"/>
        <v>#DIV/0!</v>
      </c>
      <c r="AL646" t="e">
        <f t="shared" si="1557"/>
        <v>#DIV/0!</v>
      </c>
      <c r="AM646" t="e">
        <f t="shared" si="1557"/>
        <v>#DIV/0!</v>
      </c>
      <c r="AN646" t="e">
        <f t="shared" si="1557"/>
        <v>#DIV/0!</v>
      </c>
      <c r="AO646" t="e">
        <f t="shared" ref="AO646:BH646" si="1560">AN646</f>
        <v>#DIV/0!</v>
      </c>
      <c r="AP646" t="e">
        <f t="shared" si="1560"/>
        <v>#DIV/0!</v>
      </c>
      <c r="AQ646" t="e">
        <f t="shared" si="1560"/>
        <v>#DIV/0!</v>
      </c>
      <c r="AR646" t="e">
        <f t="shared" si="1560"/>
        <v>#DIV/0!</v>
      </c>
      <c r="AS646" t="e">
        <f t="shared" si="1560"/>
        <v>#DIV/0!</v>
      </c>
      <c r="AT646" t="e">
        <f t="shared" si="1560"/>
        <v>#DIV/0!</v>
      </c>
      <c r="AU646" t="e">
        <f t="shared" si="1560"/>
        <v>#DIV/0!</v>
      </c>
      <c r="AV646" t="e">
        <f t="shared" si="1560"/>
        <v>#DIV/0!</v>
      </c>
      <c r="AW646" t="e">
        <f t="shared" si="1560"/>
        <v>#DIV/0!</v>
      </c>
      <c r="AX646" t="e">
        <f t="shared" si="1560"/>
        <v>#DIV/0!</v>
      </c>
      <c r="AY646" t="e">
        <f t="shared" si="1560"/>
        <v>#DIV/0!</v>
      </c>
      <c r="AZ646" t="e">
        <f t="shared" si="1560"/>
        <v>#DIV/0!</v>
      </c>
      <c r="BA646" t="e">
        <f t="shared" si="1560"/>
        <v>#DIV/0!</v>
      </c>
      <c r="BB646" t="e">
        <f t="shared" si="1560"/>
        <v>#DIV/0!</v>
      </c>
      <c r="BC646" t="e">
        <f t="shared" si="1560"/>
        <v>#DIV/0!</v>
      </c>
      <c r="BD646" t="e">
        <f t="shared" si="1560"/>
        <v>#DIV/0!</v>
      </c>
      <c r="BE646" t="e">
        <f t="shared" si="1560"/>
        <v>#DIV/0!</v>
      </c>
      <c r="BF646" t="e">
        <f t="shared" si="1560"/>
        <v>#DIV/0!</v>
      </c>
      <c r="BG646" t="e">
        <f t="shared" si="1560"/>
        <v>#DIV/0!</v>
      </c>
      <c r="BH646" t="e">
        <f t="shared" si="1560"/>
        <v>#DIV/0!</v>
      </c>
      <c r="BK646">
        <f>K646</f>
        <v>0</v>
      </c>
      <c r="BL646">
        <f t="shared" si="1479"/>
        <v>0</v>
      </c>
      <c r="BM646">
        <f t="shared" si="1480"/>
        <v>0</v>
      </c>
      <c r="BN646">
        <f t="shared" si="1510"/>
        <v>0.8</v>
      </c>
      <c r="BO646" s="2">
        <f t="shared" si="1514"/>
        <v>0.79999000000000009</v>
      </c>
      <c r="BP646" t="str">
        <f t="shared" si="1475"/>
        <v>-BUS-Total</v>
      </c>
    </row>
    <row r="647" spans="1:68" hidden="1" x14ac:dyDescent="0.25">
      <c r="A647" t="str">
        <f t="shared" si="1471"/>
        <v>passenger-LT-BEV</v>
      </c>
      <c r="B647" s="1">
        <v>613</v>
      </c>
      <c r="C647" t="s">
        <v>9</v>
      </c>
      <c r="D647" t="s">
        <v>27</v>
      </c>
      <c r="E647" t="s">
        <v>33</v>
      </c>
      <c r="F647" t="s">
        <v>29</v>
      </c>
      <c r="G647">
        <v>8.2853130730744552E-3</v>
      </c>
      <c r="H647">
        <f t="shared" ref="H647:Y647" si="1561">IF(G647=0,0.0000001,$G647)*((INDEX($U$7:$U$29,MATCH($A647,$H$7:$H$29,0))/($G647+0.00001))^((H$33-$G$33)/($Y$33-$G$33)))</f>
        <v>1.0343400787633312E-2</v>
      </c>
      <c r="I647">
        <f t="shared" si="1561"/>
        <v>1.2912721451805538E-2</v>
      </c>
      <c r="J647">
        <f t="shared" si="1561"/>
        <v>1.6120266314273855E-2</v>
      </c>
      <c r="K647">
        <f t="shared" si="1561"/>
        <v>2.0124571494320957E-2</v>
      </c>
      <c r="L647">
        <f t="shared" si="1561"/>
        <v>2.5123553788402711E-2</v>
      </c>
      <c r="M647">
        <f t="shared" si="1561"/>
        <v>3.1364292906156201E-2</v>
      </c>
      <c r="N647">
        <f t="shared" si="1561"/>
        <v>3.9155243632660583E-2</v>
      </c>
      <c r="O647">
        <f t="shared" si="1561"/>
        <v>4.8881481515308821E-2</v>
      </c>
      <c r="P647">
        <f t="shared" si="1561"/>
        <v>6.1023735608642923E-2</v>
      </c>
      <c r="Q647">
        <f t="shared" si="1561"/>
        <v>7.6182148989639278E-2</v>
      </c>
      <c r="R647">
        <f t="shared" si="1561"/>
        <v>9.5105941430724275E-2</v>
      </c>
      <c r="S647">
        <f t="shared" si="1561"/>
        <v>0.11873044033786026</v>
      </c>
      <c r="T647">
        <f t="shared" si="1561"/>
        <v>0.14822331024492813</v>
      </c>
      <c r="U647">
        <f t="shared" si="1561"/>
        <v>0.18504226580349398</v>
      </c>
      <c r="V647">
        <f t="shared" si="1561"/>
        <v>0.23100712079031799</v>
      </c>
      <c r="W647">
        <f t="shared" si="1561"/>
        <v>0.2883897342270057</v>
      </c>
      <c r="X647">
        <f t="shared" si="1561"/>
        <v>0.36002629928890384</v>
      </c>
      <c r="Y647">
        <f t="shared" si="1561"/>
        <v>0.44945752499509556</v>
      </c>
      <c r="Z647">
        <f t="shared" ref="Z647:AN647" si="1562">IF(Y647=0,0.0000001,$Y647)*((INDEX($V$7:$V$29,MATCH($A647,$H$7:$H$28,0))/IF(Y647=0,0.0000001,$Y647))^((Z$33-$Y$33)/($AN$33-$Y$33)))</f>
        <v>0.47075207846059086</v>
      </c>
      <c r="AA647">
        <f t="shared" si="1562"/>
        <v>0.49305553261653462</v>
      </c>
      <c r="AB647">
        <f t="shared" si="1562"/>
        <v>0.51641568750742362</v>
      </c>
      <c r="AC647">
        <f t="shared" si="1562"/>
        <v>0.54088260786473064</v>
      </c>
      <c r="AD647">
        <f t="shared" si="1562"/>
        <v>0.56650873040402439</v>
      </c>
      <c r="AE647">
        <f t="shared" si="1562"/>
        <v>0.5933489762056493</v>
      </c>
      <c r="AF647">
        <f t="shared" si="1562"/>
        <v>0.62146086841981563</v>
      </c>
      <c r="AG647">
        <f t="shared" si="1562"/>
        <v>0.65090465554836197</v>
      </c>
      <c r="AH647">
        <f t="shared" si="1562"/>
        <v>0.68174344056740388</v>
      </c>
      <c r="AI647">
        <f t="shared" si="1562"/>
        <v>0.71404331616759908</v>
      </c>
      <c r="AJ647">
        <f t="shared" si="1562"/>
        <v>0.74787350640187422</v>
      </c>
      <c r="AK647">
        <f t="shared" si="1562"/>
        <v>0.78330651504418336</v>
      </c>
      <c r="AL647">
        <f t="shared" si="1562"/>
        <v>0.82041828097726266</v>
      </c>
      <c r="AM647">
        <f t="shared" si="1562"/>
        <v>0.8592883409423967</v>
      </c>
      <c r="AN647">
        <f t="shared" si="1562"/>
        <v>0.9</v>
      </c>
      <c r="AO647">
        <f t="shared" ref="AO647:BH647" si="1563">AN647</f>
        <v>0.9</v>
      </c>
      <c r="AP647">
        <f t="shared" si="1563"/>
        <v>0.9</v>
      </c>
      <c r="AQ647">
        <f t="shared" si="1563"/>
        <v>0.9</v>
      </c>
      <c r="AR647">
        <f t="shared" si="1563"/>
        <v>0.9</v>
      </c>
      <c r="AS647">
        <f t="shared" si="1563"/>
        <v>0.9</v>
      </c>
      <c r="AT647">
        <f t="shared" si="1563"/>
        <v>0.9</v>
      </c>
      <c r="AU647">
        <f t="shared" si="1563"/>
        <v>0.9</v>
      </c>
      <c r="AV647">
        <f t="shared" si="1563"/>
        <v>0.9</v>
      </c>
      <c r="AW647">
        <f t="shared" si="1563"/>
        <v>0.9</v>
      </c>
      <c r="AX647">
        <f t="shared" si="1563"/>
        <v>0.9</v>
      </c>
      <c r="AY647">
        <f t="shared" si="1563"/>
        <v>0.9</v>
      </c>
      <c r="AZ647">
        <f t="shared" si="1563"/>
        <v>0.9</v>
      </c>
      <c r="BA647">
        <f t="shared" si="1563"/>
        <v>0.9</v>
      </c>
      <c r="BB647">
        <f t="shared" si="1563"/>
        <v>0.9</v>
      </c>
      <c r="BC647">
        <f t="shared" si="1563"/>
        <v>0.9</v>
      </c>
      <c r="BD647">
        <f t="shared" si="1563"/>
        <v>0.9</v>
      </c>
      <c r="BE647">
        <f t="shared" si="1563"/>
        <v>0.9</v>
      </c>
      <c r="BF647">
        <f t="shared" si="1563"/>
        <v>0.9</v>
      </c>
      <c r="BG647">
        <f t="shared" si="1563"/>
        <v>0.9</v>
      </c>
      <c r="BH647">
        <f t="shared" si="1563"/>
        <v>0.9</v>
      </c>
      <c r="BK647">
        <f>K647</f>
        <v>2.0124571494320957E-2</v>
      </c>
      <c r="BL647">
        <f t="shared" si="1479"/>
        <v>1.0062285747160478E-2</v>
      </c>
      <c r="BM647">
        <f t="shared" si="1480"/>
        <v>1.509443484931542E-3</v>
      </c>
      <c r="BN647">
        <f t="shared" si="1510"/>
        <v>0.5</v>
      </c>
      <c r="BO647" s="2">
        <f t="shared" si="1514"/>
        <v>0.84999000000000013</v>
      </c>
      <c r="BP647" t="str">
        <f t="shared" si="1475"/>
        <v>-LT-Total</v>
      </c>
    </row>
    <row r="648" spans="1:68" hidden="1" x14ac:dyDescent="0.25">
      <c r="A648" t="str">
        <f t="shared" si="1471"/>
        <v>passenger-LT-CNG</v>
      </c>
      <c r="B648" s="1">
        <v>614</v>
      </c>
      <c r="C648" t="s">
        <v>9</v>
      </c>
      <c r="D648" t="s">
        <v>27</v>
      </c>
      <c r="E648" t="s">
        <v>33</v>
      </c>
      <c r="F648" t="s">
        <v>45</v>
      </c>
      <c r="G648">
        <v>7.346644445922563E-3</v>
      </c>
      <c r="H648">
        <v>1.086504884073734E-2</v>
      </c>
      <c r="I648">
        <v>1.4310792801549699E-2</v>
      </c>
      <c r="J648">
        <v>1.7686104148118061E-2</v>
      </c>
      <c r="K648">
        <v>1.915367685193298E-2</v>
      </c>
      <c r="L648">
        <v>2.062023349864172E-2</v>
      </c>
      <c r="M648">
        <f t="shared" ref="M648:Y648" si="1564">($K648*(($BL648/($K648))^((M$33-$K$33)/($BL$33-$K$33))))</f>
        <v>1.7347938382459509E-2</v>
      </c>
      <c r="N648">
        <f t="shared" si="1564"/>
        <v>1.6509948873313602E-2</v>
      </c>
      <c r="O648">
        <f t="shared" si="1564"/>
        <v>1.5712438319185697E-2</v>
      </c>
      <c r="P648">
        <f t="shared" si="1564"/>
        <v>1.4953451390347353E-2</v>
      </c>
      <c r="Q648">
        <f t="shared" si="1564"/>
        <v>1.4231127208973487E-2</v>
      </c>
      <c r="R648">
        <f t="shared" si="1564"/>
        <v>1.3543694786657616E-2</v>
      </c>
      <c r="S648">
        <f t="shared" si="1564"/>
        <v>1.2889468682317249E-2</v>
      </c>
      <c r="T648">
        <f t="shared" si="1564"/>
        <v>1.2266844869843503E-2</v>
      </c>
      <c r="U648">
        <f t="shared" si="1564"/>
        <v>1.1674296805363247E-2</v>
      </c>
      <c r="V648">
        <f t="shared" si="1564"/>
        <v>1.1110371684471565E-2</v>
      </c>
      <c r="W648">
        <f t="shared" si="1564"/>
        <v>1.0573686880258022E-2</v>
      </c>
      <c r="X648">
        <f t="shared" si="1564"/>
        <v>1.0062926553393537E-2</v>
      </c>
      <c r="Y648">
        <f t="shared" si="1564"/>
        <v>9.5768384259664902E-3</v>
      </c>
      <c r="Z648">
        <f t="shared" ref="Z648:AN649" si="1565">($Y648*(($BM648/($Y648))^((Z$33-$Y$33)/($BM$33-$Y$33))))</f>
        <v>8.4391137568821818E-3</v>
      </c>
      <c r="AA648">
        <f t="shared" si="1565"/>
        <v>7.4365503346591902E-3</v>
      </c>
      <c r="AB648">
        <f t="shared" si="1565"/>
        <v>6.5530910558967339E-3</v>
      </c>
      <c r="AC648">
        <f t="shared" si="1565"/>
        <v>5.7745863948141761E-3</v>
      </c>
      <c r="AD648">
        <f t="shared" si="1565"/>
        <v>5.0885677837738969E-3</v>
      </c>
      <c r="AE648">
        <f t="shared" si="1565"/>
        <v>4.4840479161096401E-3</v>
      </c>
      <c r="AF648">
        <f t="shared" si="1565"/>
        <v>3.9513447729009601E-3</v>
      </c>
      <c r="AG648">
        <f t="shared" si="1565"/>
        <v>3.4819265552982052E-3</v>
      </c>
      <c r="AH648">
        <f t="shared" si="1565"/>
        <v>3.068275038826816E-3</v>
      </c>
      <c r="AI648">
        <f t="shared" si="1565"/>
        <v>2.7037651611469499E-3</v>
      </c>
      <c r="AJ648">
        <f t="shared" si="1565"/>
        <v>2.3825589147403073E-3</v>
      </c>
      <c r="AK648">
        <f t="shared" si="1565"/>
        <v>2.0995118451043564E-3</v>
      </c>
      <c r="AL648">
        <f t="shared" si="1565"/>
        <v>1.8500906569246175E-3</v>
      </c>
      <c r="AM648">
        <f t="shared" si="1565"/>
        <v>1.6303006086015352E-3</v>
      </c>
      <c r="AN648">
        <f t="shared" si="1565"/>
        <v>1.4366215322792319E-3</v>
      </c>
      <c r="AO648">
        <f t="shared" ref="AO648:BH648" si="1566">AN648</f>
        <v>1.4366215322792319E-3</v>
      </c>
      <c r="AP648">
        <f t="shared" si="1566"/>
        <v>1.4366215322792319E-3</v>
      </c>
      <c r="AQ648">
        <f t="shared" si="1566"/>
        <v>1.4366215322792319E-3</v>
      </c>
      <c r="AR648">
        <f t="shared" si="1566"/>
        <v>1.4366215322792319E-3</v>
      </c>
      <c r="AS648">
        <f t="shared" si="1566"/>
        <v>1.4366215322792319E-3</v>
      </c>
      <c r="AT648">
        <f t="shared" si="1566"/>
        <v>1.4366215322792319E-3</v>
      </c>
      <c r="AU648">
        <f t="shared" si="1566"/>
        <v>1.4366215322792319E-3</v>
      </c>
      <c r="AV648">
        <f t="shared" si="1566"/>
        <v>1.4366215322792319E-3</v>
      </c>
      <c r="AW648">
        <f t="shared" si="1566"/>
        <v>1.4366215322792319E-3</v>
      </c>
      <c r="AX648">
        <f t="shared" si="1566"/>
        <v>1.4366215322792319E-3</v>
      </c>
      <c r="AY648">
        <f t="shared" si="1566"/>
        <v>1.4366215322792319E-3</v>
      </c>
      <c r="AZ648">
        <f t="shared" si="1566"/>
        <v>1.4366215322792319E-3</v>
      </c>
      <c r="BA648">
        <f t="shared" si="1566"/>
        <v>1.4366215322792319E-3</v>
      </c>
      <c r="BB648">
        <f t="shared" si="1566"/>
        <v>1.4366215322792319E-3</v>
      </c>
      <c r="BC648">
        <f t="shared" si="1566"/>
        <v>1.4366215322792319E-3</v>
      </c>
      <c r="BD648">
        <f t="shared" si="1566"/>
        <v>1.4366215322792319E-3</v>
      </c>
      <c r="BE648">
        <f t="shared" si="1566"/>
        <v>1.4366215322792319E-3</v>
      </c>
      <c r="BF648">
        <f t="shared" si="1566"/>
        <v>1.4366215322792319E-3</v>
      </c>
      <c r="BG648">
        <f t="shared" si="1566"/>
        <v>1.4366215322792319E-3</v>
      </c>
      <c r="BH648">
        <f t="shared" si="1566"/>
        <v>1.4366215322792319E-3</v>
      </c>
      <c r="BK648">
        <f>K648</f>
        <v>1.915367685193298E-2</v>
      </c>
      <c r="BL648">
        <f t="shared" si="1479"/>
        <v>9.5768384259664902E-3</v>
      </c>
      <c r="BM648">
        <f t="shared" si="1480"/>
        <v>1.4366215322792319E-3</v>
      </c>
      <c r="BN648">
        <f t="shared" si="1510"/>
        <v>0.5</v>
      </c>
      <c r="BO648" s="2">
        <f t="shared" si="1514"/>
        <v>0.84999000000000013</v>
      </c>
      <c r="BP648" t="str">
        <f t="shared" si="1475"/>
        <v>-LT-Total</v>
      </c>
    </row>
    <row r="649" spans="1:68" hidden="1" x14ac:dyDescent="0.25">
      <c r="A649" t="str">
        <f t="shared" si="1471"/>
        <v>passenger-LT-D</v>
      </c>
      <c r="B649" s="1">
        <v>615</v>
      </c>
      <c r="C649" t="s">
        <v>9</v>
      </c>
      <c r="D649" t="s">
        <v>27</v>
      </c>
      <c r="E649" t="s">
        <v>33</v>
      </c>
      <c r="F649" t="s">
        <v>46</v>
      </c>
      <c r="G649">
        <v>0.89485998500589092</v>
      </c>
      <c r="H649">
        <f>G649*0.95</f>
        <v>0.85011698575559635</v>
      </c>
      <c r="I649">
        <f>H649*0.95</f>
        <v>0.80761113646781646</v>
      </c>
      <c r="J649">
        <f>I649*0.95</f>
        <v>0.76723057964442565</v>
      </c>
      <c r="K649">
        <f>J649*0.95</f>
        <v>0.72886905066220431</v>
      </c>
      <c r="L649">
        <f>K649*0.95</f>
        <v>0.6924255981290941</v>
      </c>
      <c r="M649">
        <f>($L649*(($BL649/($L649))^((M$33-$K$33)/($BL$33-$K$33))))</f>
        <v>0.63175861345574602</v>
      </c>
      <c r="N649">
        <f t="shared" ref="N649:P649" si="1567">($K649*(($BL649/($K649))^((N$33-$K$33)/($BL$33-$K$33))))</f>
        <v>0.62826531191890655</v>
      </c>
      <c r="O649">
        <f t="shared" si="1567"/>
        <v>0.59791705215792845</v>
      </c>
      <c r="P649">
        <f t="shared" si="1567"/>
        <v>0.56903476044109835</v>
      </c>
      <c r="Q649">
        <f t="shared" ref="Q649:Y649" si="1568">($K649*(($BL649/($K649))^((Q$33-$K$33)/($BL$33-$K$33))))</f>
        <v>0.54154762340635232</v>
      </c>
      <c r="R649">
        <f t="shared" si="1568"/>
        <v>0.51538824832024599</v>
      </c>
      <c r="S649">
        <f t="shared" si="1568"/>
        <v>0.4904924978450117</v>
      </c>
      <c r="T649">
        <f t="shared" si="1568"/>
        <v>0.4667993327871694</v>
      </c>
      <c r="U649">
        <f t="shared" si="1568"/>
        <v>0.44425066244214029</v>
      </c>
      <c r="V649">
        <f t="shared" si="1568"/>
        <v>0.42279120216794192</v>
      </c>
      <c r="W649">
        <f t="shared" si="1568"/>
        <v>0.40236833783876325</v>
      </c>
      <c r="X649">
        <f t="shared" si="1568"/>
        <v>0.38293199684609047</v>
      </c>
      <c r="Y649">
        <f t="shared" si="1568"/>
        <v>0.36443452533110215</v>
      </c>
      <c r="Z649">
        <f t="shared" si="1565"/>
        <v>0.32113984588751726</v>
      </c>
      <c r="AA649">
        <f t="shared" si="1565"/>
        <v>0.2829885574725946</v>
      </c>
      <c r="AB649">
        <f t="shared" si="1565"/>
        <v>0.24936962723856376</v>
      </c>
      <c r="AC649">
        <f t="shared" si="1565"/>
        <v>0.21974461280160565</v>
      </c>
      <c r="AD649">
        <f t="shared" si="1565"/>
        <v>0.19363903852305292</v>
      </c>
      <c r="AE649">
        <f t="shared" si="1565"/>
        <v>0.17063479628501904</v>
      </c>
      <c r="AF649">
        <f t="shared" si="1565"/>
        <v>0.15036344905091872</v>
      </c>
      <c r="AG649">
        <f t="shared" si="1565"/>
        <v>0.13250032996038572</v>
      </c>
      <c r="AH649">
        <f t="shared" si="1565"/>
        <v>0.11675934244941311</v>
      </c>
      <c r="AI649">
        <f t="shared" si="1565"/>
        <v>0.10288837811419159</v>
      </c>
      <c r="AJ649">
        <f t="shared" si="1565"/>
        <v>9.0665278930937246E-2</v>
      </c>
      <c r="AK649">
        <f t="shared" si="1565"/>
        <v>7.989427916242782E-2</v>
      </c>
      <c r="AL649">
        <f t="shared" si="1565"/>
        <v>7.0402869964654988E-2</v>
      </c>
      <c r="AM649">
        <f t="shared" si="1565"/>
        <v>6.2039036476982987E-2</v>
      </c>
      <c r="AN649">
        <f t="shared" si="1565"/>
        <v>5.4668823144918582E-2</v>
      </c>
      <c r="AO649">
        <f t="shared" ref="AO649:BH649" si="1569">AN649</f>
        <v>5.4668823144918582E-2</v>
      </c>
      <c r="AP649">
        <f t="shared" si="1569"/>
        <v>5.4668823144918582E-2</v>
      </c>
      <c r="AQ649">
        <f t="shared" si="1569"/>
        <v>5.4668823144918582E-2</v>
      </c>
      <c r="AR649">
        <f t="shared" si="1569"/>
        <v>5.4668823144918582E-2</v>
      </c>
      <c r="AS649">
        <f t="shared" si="1569"/>
        <v>5.4668823144918582E-2</v>
      </c>
      <c r="AT649">
        <f t="shared" si="1569"/>
        <v>5.4668823144918582E-2</v>
      </c>
      <c r="AU649">
        <f t="shared" si="1569"/>
        <v>5.4668823144918582E-2</v>
      </c>
      <c r="AV649">
        <f t="shared" si="1569"/>
        <v>5.4668823144918582E-2</v>
      </c>
      <c r="AW649">
        <f t="shared" si="1569"/>
        <v>5.4668823144918582E-2</v>
      </c>
      <c r="AX649">
        <f t="shared" si="1569"/>
        <v>5.4668823144918582E-2</v>
      </c>
      <c r="AY649">
        <f t="shared" si="1569"/>
        <v>5.4668823144918582E-2</v>
      </c>
      <c r="AZ649">
        <f t="shared" si="1569"/>
        <v>5.4668823144918582E-2</v>
      </c>
      <c r="BA649">
        <f t="shared" si="1569"/>
        <v>5.4668823144918582E-2</v>
      </c>
      <c r="BB649">
        <f t="shared" si="1569"/>
        <v>5.4668823144918582E-2</v>
      </c>
      <c r="BC649">
        <f t="shared" si="1569"/>
        <v>5.4668823144918582E-2</v>
      </c>
      <c r="BD649">
        <f t="shared" si="1569"/>
        <v>5.4668823144918582E-2</v>
      </c>
      <c r="BE649">
        <f t="shared" si="1569"/>
        <v>5.4668823144918582E-2</v>
      </c>
      <c r="BF649">
        <f t="shared" si="1569"/>
        <v>5.4668823144918582E-2</v>
      </c>
      <c r="BG649">
        <f t="shared" si="1569"/>
        <v>5.4668823144918582E-2</v>
      </c>
      <c r="BH649">
        <f t="shared" si="1569"/>
        <v>5.4668823144918582E-2</v>
      </c>
      <c r="BK649">
        <f>K649</f>
        <v>0.72886905066220431</v>
      </c>
      <c r="BL649">
        <f t="shared" si="1479"/>
        <v>0.36443452533110215</v>
      </c>
      <c r="BM649">
        <f t="shared" si="1480"/>
        <v>5.4668823144918582E-2</v>
      </c>
      <c r="BN649">
        <f t="shared" si="1510"/>
        <v>0.5</v>
      </c>
      <c r="BO649" s="2">
        <f t="shared" si="1514"/>
        <v>0.84999000000000013</v>
      </c>
      <c r="BP649" t="str">
        <f t="shared" si="1475"/>
        <v>-LT-Total</v>
      </c>
    </row>
    <row r="650" spans="1:68" hidden="1" x14ac:dyDescent="0.25">
      <c r="A650" t="str">
        <f t="shared" si="1471"/>
        <v>passenger-LT-FCEV</v>
      </c>
      <c r="B650" s="1">
        <v>616</v>
      </c>
      <c r="C650" t="s">
        <v>9</v>
      </c>
      <c r="D650" t="s">
        <v>27</v>
      </c>
      <c r="E650" t="s">
        <v>33</v>
      </c>
      <c r="F650" t="s">
        <v>30</v>
      </c>
      <c r="G650">
        <v>1E-4</v>
      </c>
      <c r="H650">
        <f t="shared" ref="H650:Y650" si="1570">IF(G650=0,0.0000001,$G650)*((INDEX($U$7:$U$29,MATCH($A650,$H$7:$H$29,0))/($G650+0.00001))^((H$33-$G$33)/($Y$33-$G$33)))</f>
        <v>1.3351664354347396E-4</v>
      </c>
      <c r="I650">
        <f t="shared" si="1570"/>
        <v>1.782669410311509E-4</v>
      </c>
      <c r="J650">
        <f t="shared" si="1570"/>
        <v>2.3801603621241674E-4</v>
      </c>
      <c r="K650">
        <f t="shared" si="1570"/>
        <v>3.1779102264603836E-4</v>
      </c>
      <c r="L650">
        <f t="shared" si="1570"/>
        <v>4.2430390691947171E-4</v>
      </c>
      <c r="M650">
        <f t="shared" si="1570"/>
        <v>5.6651633494270463E-4</v>
      </c>
      <c r="N650">
        <f t="shared" si="1570"/>
        <v>7.5639359554100438E-4</v>
      </c>
      <c r="O650">
        <f t="shared" si="1570"/>
        <v>1.0099113407441487E-3</v>
      </c>
      <c r="P650">
        <f t="shared" si="1570"/>
        <v>1.3483997249264842E-3</v>
      </c>
      <c r="Q650">
        <f t="shared" si="1570"/>
        <v>1.8003380542712776E-3</v>
      </c>
      <c r="R650">
        <f t="shared" si="1570"/>
        <v>2.4037509424988971E-3</v>
      </c>
      <c r="S650">
        <f t="shared" si="1570"/>
        <v>3.2094075775691475E-3</v>
      </c>
      <c r="T650">
        <f t="shared" si="1570"/>
        <v>4.2850932752002413E-3</v>
      </c>
      <c r="U650">
        <f t="shared" si="1570"/>
        <v>5.7213127137544844E-3</v>
      </c>
      <c r="V650">
        <f t="shared" si="1570"/>
        <v>7.6389047020310333E-3</v>
      </c>
      <c r="W650">
        <f t="shared" si="1570"/>
        <v>1.0199209161636439E-2</v>
      </c>
      <c r="X650">
        <f t="shared" si="1570"/>
        <v>1.3617641740595468E-2</v>
      </c>
      <c r="Y650">
        <f t="shared" si="1570"/>
        <v>1.8181818181818181E-2</v>
      </c>
      <c r="Z650">
        <f t="shared" ref="Z650:AN650" si="1571">IF(Y650=0,0.0000001,$Y650)*((INDEX($V$7:$V$29,MATCH($A650,$H$7:$H$28,0))/IF(Y650=0,0.0000001,$Y650))^((Z$33-$Y$33)/($AN$33-$Y$33)))</f>
        <v>1.9450293395033295E-2</v>
      </c>
      <c r="AA650">
        <f t="shared" si="1571"/>
        <v>2.0807265223408169E-2</v>
      </c>
      <c r="AB650">
        <f t="shared" si="1571"/>
        <v>2.22589077338959E-2</v>
      </c>
      <c r="AC650">
        <f t="shared" si="1571"/>
        <v>2.3811825734248806E-2</v>
      </c>
      <c r="AD650">
        <f t="shared" si="1571"/>
        <v>2.5473084824139881E-2</v>
      </c>
      <c r="AE650">
        <f t="shared" si="1571"/>
        <v>2.7250243542834996E-2</v>
      </c>
      <c r="AF650">
        <f t="shared" si="1571"/>
        <v>2.9151387759683872E-2</v>
      </c>
      <c r="AG650">
        <f t="shared" si="1571"/>
        <v>3.1185167463902846E-2</v>
      </c>
      <c r="AH650">
        <f t="shared" si="1571"/>
        <v>3.3360836121038621E-2</v>
      </c>
      <c r="AI650">
        <f t="shared" si="1571"/>
        <v>3.5688292775180409E-2</v>
      </c>
      <c r="AJ650">
        <f t="shared" si="1571"/>
        <v>3.8178127088480826E-2</v>
      </c>
      <c r="AK650">
        <f t="shared" si="1571"/>
        <v>4.084166752291013E-2</v>
      </c>
      <c r="AL650">
        <f t="shared" si="1571"/>
        <v>4.369103288346525E-2</v>
      </c>
      <c r="AM650">
        <f t="shared" si="1571"/>
        <v>4.6739187457349562E-2</v>
      </c>
      <c r="AN650">
        <f t="shared" si="1571"/>
        <v>0.05</v>
      </c>
      <c r="AO650">
        <f t="shared" ref="AO650:BH650" si="1572">IF(AN650=0,0.0000001,$G650)*((INDEX($N$7:$N$29,MATCH($A650,$H$7:$H$29,0))/($G650+0.00001))^((AO$33-$G$33)/($Y$33-$G$33)))</f>
        <v>6.4669976899152494E-3</v>
      </c>
      <c r="AP650">
        <f t="shared" si="1572"/>
        <v>7.3106950353660641E-3</v>
      </c>
      <c r="AQ650">
        <f t="shared" si="1572"/>
        <v>8.2644628099173539E-3</v>
      </c>
      <c r="AR650">
        <f t="shared" si="1572"/>
        <v>9.3426610200663309E-3</v>
      </c>
      <c r="AS650">
        <f t="shared" si="1572"/>
        <v>1.0561523107239911E-2</v>
      </c>
      <c r="AT650">
        <f t="shared" si="1572"/>
        <v>1.1939400359831362E-2</v>
      </c>
      <c r="AU650">
        <f t="shared" si="1572"/>
        <v>1.3497038211716279E-2</v>
      </c>
      <c r="AV650">
        <f t="shared" si="1572"/>
        <v>1.5257888587220646E-2</v>
      </c>
      <c r="AW650">
        <f t="shared" si="1572"/>
        <v>1.7248462995233329E-2</v>
      </c>
      <c r="AX650">
        <f t="shared" si="1572"/>
        <v>1.9498731688676385E-2</v>
      </c>
      <c r="AY650">
        <f t="shared" si="1572"/>
        <v>2.2042574899112037E-2</v>
      </c>
      <c r="AZ650">
        <f t="shared" si="1572"/>
        <v>2.4918292940311039E-2</v>
      </c>
      <c r="BA650">
        <f t="shared" si="1572"/>
        <v>2.8169182860944608E-2</v>
      </c>
      <c r="BB650">
        <f t="shared" si="1572"/>
        <v>3.184419032853026E-2</v>
      </c>
      <c r="BC650">
        <f t="shared" si="1572"/>
        <v>3.5998646559449898E-2</v>
      </c>
      <c r="BD650">
        <f t="shared" si="1572"/>
        <v>4.069510139032026E-2</v>
      </c>
      <c r="BE650">
        <f t="shared" si="1572"/>
        <v>4.6004265033506117E-2</v>
      </c>
      <c r="BF650">
        <f t="shared" si="1572"/>
        <v>5.200607269592597E-2</v>
      </c>
      <c r="BG650">
        <f t="shared" si="1572"/>
        <v>5.8790888090138653E-2</v>
      </c>
      <c r="BH650">
        <f t="shared" si="1572"/>
        <v>6.6460863957873331E-2</v>
      </c>
      <c r="BK650">
        <f>G650</f>
        <v>1E-4</v>
      </c>
      <c r="BL650">
        <f t="shared" si="1479"/>
        <v>5.0000000000000002E-5</v>
      </c>
      <c r="BM650">
        <f t="shared" si="1480"/>
        <v>7.5004999999999937E-6</v>
      </c>
      <c r="BN650">
        <f t="shared" si="1510"/>
        <v>0.5</v>
      </c>
      <c r="BO650" s="2">
        <f t="shared" si="1514"/>
        <v>0.84999000000000013</v>
      </c>
      <c r="BP650" t="str">
        <f t="shared" si="1475"/>
        <v>-LT-Total</v>
      </c>
    </row>
    <row r="651" spans="1:68" hidden="1" x14ac:dyDescent="0.25">
      <c r="A651" t="str">
        <f t="shared" si="1471"/>
        <v>passenger-LT-G</v>
      </c>
      <c r="B651" s="1">
        <v>617</v>
      </c>
      <c r="C651" t="s">
        <v>9</v>
      </c>
      <c r="D651" t="s">
        <v>27</v>
      </c>
      <c r="E651" t="s">
        <v>33</v>
      </c>
      <c r="F651" t="s">
        <v>47</v>
      </c>
      <c r="G651">
        <v>8.9508057475112132E-2</v>
      </c>
      <c r="H651">
        <v>9.8026826716945153E-2</v>
      </c>
      <c r="I651">
        <v>0.1063696703399976</v>
      </c>
      <c r="J651">
        <v>0.11454198234686409</v>
      </c>
      <c r="K651">
        <v>0.11841490201178111</v>
      </c>
      <c r="L651">
        <v>0.1222851403052493</v>
      </c>
      <c r="M651">
        <f t="shared" ref="M651:Y653" si="1573">($K651*(($BL651/($K651))^((M$33-$K$33)/($BL$33-$K$33))))</f>
        <v>0.10725117895356184</v>
      </c>
      <c r="N651">
        <f t="shared" si="1573"/>
        <v>0.10207042716477938</v>
      </c>
      <c r="O651">
        <f t="shared" si="1573"/>
        <v>9.7139930798444019E-2</v>
      </c>
      <c r="P651">
        <f t="shared" si="1573"/>
        <v>9.2447601304666172E-2</v>
      </c>
      <c r="Q651">
        <f t="shared" si="1573"/>
        <v>8.7981934069109036E-2</v>
      </c>
      <c r="R651">
        <f t="shared" si="1573"/>
        <v>8.3731980206070977E-2</v>
      </c>
      <c r="S651">
        <f t="shared" si="1573"/>
        <v>7.9687319714098884E-2</v>
      </c>
      <c r="T651">
        <f t="shared" si="1573"/>
        <v>7.5838035928315506E-2</v>
      </c>
      <c r="U651">
        <f t="shared" si="1573"/>
        <v>7.2174691206823086E-2</v>
      </c>
      <c r="V651">
        <f t="shared" si="1573"/>
        <v>6.8688303791571731E-2</v>
      </c>
      <c r="W651">
        <f t="shared" si="1573"/>
        <v>6.5370325786959782E-2</v>
      </c>
      <c r="X651">
        <f t="shared" si="1573"/>
        <v>6.2212622202174737E-2</v>
      </c>
      <c r="Y651">
        <f t="shared" si="1573"/>
        <v>5.9207451005890553E-2</v>
      </c>
      <c r="Z651">
        <f t="shared" ref="Z651:AN653" si="1574">($Y651*(($BM651/($Y651))^((Z$33-$Y$33)/($BM$33-$Y$33))))</f>
        <v>5.2173628923191676E-2</v>
      </c>
      <c r="AA651">
        <f t="shared" si="1574"/>
        <v>4.5975422160026487E-2</v>
      </c>
      <c r="AB651">
        <f t="shared" si="1574"/>
        <v>4.0513559942407559E-2</v>
      </c>
      <c r="AC651">
        <f t="shared" si="1574"/>
        <v>3.5700564825571678E-2</v>
      </c>
      <c r="AD651">
        <f t="shared" si="1574"/>
        <v>3.1459351651068598E-2</v>
      </c>
      <c r="AE651">
        <f t="shared" si="1574"/>
        <v>2.7721992947201061E-2</v>
      </c>
      <c r="AF651">
        <f t="shared" si="1574"/>
        <v>2.4428630999410984E-2</v>
      </c>
      <c r="AG651">
        <f t="shared" si="1574"/>
        <v>2.15265191662793E-2</v>
      </c>
      <c r="AH651">
        <f t="shared" si="1574"/>
        <v>1.8969177086811104E-2</v>
      </c>
      <c r="AI651">
        <f t="shared" si="1574"/>
        <v>1.6715646248765686E-2</v>
      </c>
      <c r="AJ651">
        <f t="shared" si="1574"/>
        <v>1.4729833995178663E-2</v>
      </c>
      <c r="AK651">
        <f t="shared" si="1574"/>
        <v>1.297993546265328E-2</v>
      </c>
      <c r="AL651">
        <f t="shared" si="1574"/>
        <v>1.1437924193157256E-2</v>
      </c>
      <c r="AM651">
        <f t="shared" si="1574"/>
        <v>1.0079103260939436E-2</v>
      </c>
      <c r="AN651">
        <f t="shared" si="1574"/>
        <v>8.8817097253936338E-3</v>
      </c>
      <c r="AO651">
        <f t="shared" ref="AO651:BH651" si="1575">AN651</f>
        <v>8.8817097253936338E-3</v>
      </c>
      <c r="AP651">
        <f t="shared" si="1575"/>
        <v>8.8817097253936338E-3</v>
      </c>
      <c r="AQ651">
        <f t="shared" si="1575"/>
        <v>8.8817097253936338E-3</v>
      </c>
      <c r="AR651">
        <f t="shared" si="1575"/>
        <v>8.8817097253936338E-3</v>
      </c>
      <c r="AS651">
        <f t="shared" si="1575"/>
        <v>8.8817097253936338E-3</v>
      </c>
      <c r="AT651">
        <f t="shared" si="1575"/>
        <v>8.8817097253936338E-3</v>
      </c>
      <c r="AU651">
        <f t="shared" si="1575"/>
        <v>8.8817097253936338E-3</v>
      </c>
      <c r="AV651">
        <f t="shared" si="1575"/>
        <v>8.8817097253936338E-3</v>
      </c>
      <c r="AW651">
        <f t="shared" si="1575"/>
        <v>8.8817097253936338E-3</v>
      </c>
      <c r="AX651">
        <f t="shared" si="1575"/>
        <v>8.8817097253936338E-3</v>
      </c>
      <c r="AY651">
        <f t="shared" si="1575"/>
        <v>8.8817097253936338E-3</v>
      </c>
      <c r="AZ651">
        <f t="shared" si="1575"/>
        <v>8.8817097253936338E-3</v>
      </c>
      <c r="BA651">
        <f t="shared" si="1575"/>
        <v>8.8817097253936338E-3</v>
      </c>
      <c r="BB651">
        <f t="shared" si="1575"/>
        <v>8.8817097253936338E-3</v>
      </c>
      <c r="BC651">
        <f t="shared" si="1575"/>
        <v>8.8817097253936338E-3</v>
      </c>
      <c r="BD651">
        <f t="shared" si="1575"/>
        <v>8.8817097253936338E-3</v>
      </c>
      <c r="BE651">
        <f t="shared" si="1575"/>
        <v>8.8817097253936338E-3</v>
      </c>
      <c r="BF651">
        <f t="shared" si="1575"/>
        <v>8.8817097253936338E-3</v>
      </c>
      <c r="BG651">
        <f t="shared" si="1575"/>
        <v>8.8817097253936338E-3</v>
      </c>
      <c r="BH651">
        <f t="shared" si="1575"/>
        <v>8.8817097253936338E-3</v>
      </c>
      <c r="BK651">
        <f t="shared" ref="BK651:BK656" si="1576">K651</f>
        <v>0.11841490201178111</v>
      </c>
      <c r="BL651">
        <f t="shared" si="1479"/>
        <v>5.9207451005890553E-2</v>
      </c>
      <c r="BM651">
        <f t="shared" si="1480"/>
        <v>8.8817097253936338E-3</v>
      </c>
      <c r="BN651">
        <f t="shared" si="1510"/>
        <v>0.5</v>
      </c>
      <c r="BO651" s="2">
        <f t="shared" si="1514"/>
        <v>0.84999000000000013</v>
      </c>
      <c r="BP651" t="str">
        <f t="shared" si="1475"/>
        <v>-LT-Total</v>
      </c>
    </row>
    <row r="652" spans="1:68" hidden="1" x14ac:dyDescent="0.25">
      <c r="A652" t="str">
        <f t="shared" si="1471"/>
        <v>passenger-LT-LPG</v>
      </c>
      <c r="B652" s="1">
        <v>618</v>
      </c>
      <c r="C652" t="s">
        <v>9</v>
      </c>
      <c r="D652" t="s">
        <v>27</v>
      </c>
      <c r="E652" t="s">
        <v>33</v>
      </c>
      <c r="F652" t="s">
        <v>48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e">
        <f t="shared" si="1573"/>
        <v>#DIV/0!</v>
      </c>
      <c r="N652" t="e">
        <f t="shared" si="1573"/>
        <v>#DIV/0!</v>
      </c>
      <c r="O652" t="e">
        <f t="shared" si="1573"/>
        <v>#DIV/0!</v>
      </c>
      <c r="P652" t="e">
        <f t="shared" si="1573"/>
        <v>#DIV/0!</v>
      </c>
      <c r="Q652" t="e">
        <f t="shared" si="1573"/>
        <v>#DIV/0!</v>
      </c>
      <c r="R652" t="e">
        <f t="shared" si="1573"/>
        <v>#DIV/0!</v>
      </c>
      <c r="S652" t="e">
        <f t="shared" si="1573"/>
        <v>#DIV/0!</v>
      </c>
      <c r="T652" t="e">
        <f t="shared" si="1573"/>
        <v>#DIV/0!</v>
      </c>
      <c r="U652" t="e">
        <f t="shared" si="1573"/>
        <v>#DIV/0!</v>
      </c>
      <c r="V652" t="e">
        <f t="shared" si="1573"/>
        <v>#DIV/0!</v>
      </c>
      <c r="W652" t="e">
        <f t="shared" si="1573"/>
        <v>#DIV/0!</v>
      </c>
      <c r="X652" t="e">
        <f t="shared" si="1573"/>
        <v>#DIV/0!</v>
      </c>
      <c r="Y652" t="e">
        <f t="shared" si="1573"/>
        <v>#DIV/0!</v>
      </c>
      <c r="Z652" t="e">
        <f t="shared" si="1574"/>
        <v>#DIV/0!</v>
      </c>
      <c r="AA652" t="e">
        <f t="shared" si="1574"/>
        <v>#DIV/0!</v>
      </c>
      <c r="AB652" t="e">
        <f t="shared" si="1574"/>
        <v>#DIV/0!</v>
      </c>
      <c r="AC652" t="e">
        <f t="shared" si="1574"/>
        <v>#DIV/0!</v>
      </c>
      <c r="AD652" t="e">
        <f t="shared" si="1574"/>
        <v>#DIV/0!</v>
      </c>
      <c r="AE652" t="e">
        <f t="shared" si="1574"/>
        <v>#DIV/0!</v>
      </c>
      <c r="AF652" t="e">
        <f t="shared" si="1574"/>
        <v>#DIV/0!</v>
      </c>
      <c r="AG652" t="e">
        <f t="shared" si="1574"/>
        <v>#DIV/0!</v>
      </c>
      <c r="AH652" t="e">
        <f t="shared" si="1574"/>
        <v>#DIV/0!</v>
      </c>
      <c r="AI652" t="e">
        <f t="shared" si="1574"/>
        <v>#DIV/0!</v>
      </c>
      <c r="AJ652" t="e">
        <f t="shared" si="1574"/>
        <v>#DIV/0!</v>
      </c>
      <c r="AK652" t="e">
        <f t="shared" si="1574"/>
        <v>#DIV/0!</v>
      </c>
      <c r="AL652" t="e">
        <f t="shared" si="1574"/>
        <v>#DIV/0!</v>
      </c>
      <c r="AM652" t="e">
        <f t="shared" si="1574"/>
        <v>#DIV/0!</v>
      </c>
      <c r="AN652" t="e">
        <f t="shared" si="1574"/>
        <v>#DIV/0!</v>
      </c>
      <c r="AO652" t="e">
        <f t="shared" ref="AO652:BH652" si="1577">AN652</f>
        <v>#DIV/0!</v>
      </c>
      <c r="AP652" t="e">
        <f t="shared" si="1577"/>
        <v>#DIV/0!</v>
      </c>
      <c r="AQ652" t="e">
        <f t="shared" si="1577"/>
        <v>#DIV/0!</v>
      </c>
      <c r="AR652" t="e">
        <f t="shared" si="1577"/>
        <v>#DIV/0!</v>
      </c>
      <c r="AS652" t="e">
        <f t="shared" si="1577"/>
        <v>#DIV/0!</v>
      </c>
      <c r="AT652" t="e">
        <f t="shared" si="1577"/>
        <v>#DIV/0!</v>
      </c>
      <c r="AU652" t="e">
        <f t="shared" si="1577"/>
        <v>#DIV/0!</v>
      </c>
      <c r="AV652" t="e">
        <f t="shared" si="1577"/>
        <v>#DIV/0!</v>
      </c>
      <c r="AW652" t="e">
        <f t="shared" si="1577"/>
        <v>#DIV/0!</v>
      </c>
      <c r="AX652" t="e">
        <f t="shared" si="1577"/>
        <v>#DIV/0!</v>
      </c>
      <c r="AY652" t="e">
        <f t="shared" si="1577"/>
        <v>#DIV/0!</v>
      </c>
      <c r="AZ652" t="e">
        <f t="shared" si="1577"/>
        <v>#DIV/0!</v>
      </c>
      <c r="BA652" t="e">
        <f t="shared" si="1577"/>
        <v>#DIV/0!</v>
      </c>
      <c r="BB652" t="e">
        <f t="shared" si="1577"/>
        <v>#DIV/0!</v>
      </c>
      <c r="BC652" t="e">
        <f t="shared" si="1577"/>
        <v>#DIV/0!</v>
      </c>
      <c r="BD652" t="e">
        <f t="shared" si="1577"/>
        <v>#DIV/0!</v>
      </c>
      <c r="BE652" t="e">
        <f t="shared" si="1577"/>
        <v>#DIV/0!</v>
      </c>
      <c r="BF652" t="e">
        <f t="shared" si="1577"/>
        <v>#DIV/0!</v>
      </c>
      <c r="BG652" t="e">
        <f t="shared" si="1577"/>
        <v>#DIV/0!</v>
      </c>
      <c r="BH652" t="e">
        <f t="shared" si="1577"/>
        <v>#DIV/0!</v>
      </c>
      <c r="BK652">
        <f t="shared" si="1576"/>
        <v>0</v>
      </c>
      <c r="BL652">
        <f t="shared" si="1479"/>
        <v>0</v>
      </c>
      <c r="BM652">
        <f t="shared" si="1480"/>
        <v>0</v>
      </c>
      <c r="BN652">
        <f t="shared" si="1510"/>
        <v>0.5</v>
      </c>
      <c r="BO652" s="2">
        <f t="shared" si="1514"/>
        <v>0.84999000000000013</v>
      </c>
      <c r="BP652" t="str">
        <f t="shared" si="1475"/>
        <v>-LT-Total</v>
      </c>
    </row>
    <row r="653" spans="1:68" hidden="1" x14ac:dyDescent="0.25">
      <c r="A653" t="str">
        <f t="shared" si="1471"/>
        <v>passenger-LT-PHEVG</v>
      </c>
      <c r="B653" s="1">
        <v>619</v>
      </c>
      <c r="C653" t="s">
        <v>9</v>
      </c>
      <c r="D653" t="s">
        <v>27</v>
      </c>
      <c r="E653" t="s">
        <v>33</v>
      </c>
      <c r="F653" t="s">
        <v>31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e">
        <f t="shared" si="1573"/>
        <v>#DIV/0!</v>
      </c>
      <c r="N653" t="e">
        <f t="shared" si="1573"/>
        <v>#DIV/0!</v>
      </c>
      <c r="O653" t="e">
        <f t="shared" si="1573"/>
        <v>#DIV/0!</v>
      </c>
      <c r="P653" t="e">
        <f t="shared" si="1573"/>
        <v>#DIV/0!</v>
      </c>
      <c r="Q653" t="e">
        <f t="shared" si="1573"/>
        <v>#DIV/0!</v>
      </c>
      <c r="R653" t="e">
        <f t="shared" si="1573"/>
        <v>#DIV/0!</v>
      </c>
      <c r="S653" t="e">
        <f t="shared" si="1573"/>
        <v>#DIV/0!</v>
      </c>
      <c r="T653" t="e">
        <f t="shared" si="1573"/>
        <v>#DIV/0!</v>
      </c>
      <c r="U653" t="e">
        <f t="shared" si="1573"/>
        <v>#DIV/0!</v>
      </c>
      <c r="V653" t="e">
        <f t="shared" si="1573"/>
        <v>#DIV/0!</v>
      </c>
      <c r="W653" t="e">
        <f t="shared" si="1573"/>
        <v>#DIV/0!</v>
      </c>
      <c r="X653" t="e">
        <f t="shared" si="1573"/>
        <v>#DIV/0!</v>
      </c>
      <c r="Y653" t="e">
        <f t="shared" si="1573"/>
        <v>#DIV/0!</v>
      </c>
      <c r="Z653" t="e">
        <f t="shared" si="1574"/>
        <v>#DIV/0!</v>
      </c>
      <c r="AA653" t="e">
        <f t="shared" si="1574"/>
        <v>#DIV/0!</v>
      </c>
      <c r="AB653" t="e">
        <f t="shared" si="1574"/>
        <v>#DIV/0!</v>
      </c>
      <c r="AC653" t="e">
        <f t="shared" si="1574"/>
        <v>#DIV/0!</v>
      </c>
      <c r="AD653" t="e">
        <f t="shared" si="1574"/>
        <v>#DIV/0!</v>
      </c>
      <c r="AE653" t="e">
        <f t="shared" si="1574"/>
        <v>#DIV/0!</v>
      </c>
      <c r="AF653" t="e">
        <f t="shared" si="1574"/>
        <v>#DIV/0!</v>
      </c>
      <c r="AG653" t="e">
        <f t="shared" si="1574"/>
        <v>#DIV/0!</v>
      </c>
      <c r="AH653" t="e">
        <f t="shared" si="1574"/>
        <v>#DIV/0!</v>
      </c>
      <c r="AI653" t="e">
        <f t="shared" si="1574"/>
        <v>#DIV/0!</v>
      </c>
      <c r="AJ653" t="e">
        <f t="shared" si="1574"/>
        <v>#DIV/0!</v>
      </c>
      <c r="AK653" t="e">
        <f t="shared" si="1574"/>
        <v>#DIV/0!</v>
      </c>
      <c r="AL653" t="e">
        <f t="shared" si="1574"/>
        <v>#DIV/0!</v>
      </c>
      <c r="AM653" t="e">
        <f t="shared" si="1574"/>
        <v>#DIV/0!</v>
      </c>
      <c r="AN653" t="e">
        <f t="shared" si="1574"/>
        <v>#DIV/0!</v>
      </c>
      <c r="AO653" t="e">
        <f t="shared" ref="AO653:BH653" si="1578">AN653</f>
        <v>#DIV/0!</v>
      </c>
      <c r="AP653" t="e">
        <f t="shared" si="1578"/>
        <v>#DIV/0!</v>
      </c>
      <c r="AQ653" t="e">
        <f t="shared" si="1578"/>
        <v>#DIV/0!</v>
      </c>
      <c r="AR653" t="e">
        <f t="shared" si="1578"/>
        <v>#DIV/0!</v>
      </c>
      <c r="AS653" t="e">
        <f t="shared" si="1578"/>
        <v>#DIV/0!</v>
      </c>
      <c r="AT653" t="e">
        <f t="shared" si="1578"/>
        <v>#DIV/0!</v>
      </c>
      <c r="AU653" t="e">
        <f t="shared" si="1578"/>
        <v>#DIV/0!</v>
      </c>
      <c r="AV653" t="e">
        <f t="shared" si="1578"/>
        <v>#DIV/0!</v>
      </c>
      <c r="AW653" t="e">
        <f t="shared" si="1578"/>
        <v>#DIV/0!</v>
      </c>
      <c r="AX653" t="e">
        <f t="shared" si="1578"/>
        <v>#DIV/0!</v>
      </c>
      <c r="AY653" t="e">
        <f t="shared" si="1578"/>
        <v>#DIV/0!</v>
      </c>
      <c r="AZ653" t="e">
        <f t="shared" si="1578"/>
        <v>#DIV/0!</v>
      </c>
      <c r="BA653" t="e">
        <f t="shared" si="1578"/>
        <v>#DIV/0!</v>
      </c>
      <c r="BB653" t="e">
        <f t="shared" si="1578"/>
        <v>#DIV/0!</v>
      </c>
      <c r="BC653" t="e">
        <f t="shared" si="1578"/>
        <v>#DIV/0!</v>
      </c>
      <c r="BD653" t="e">
        <f t="shared" si="1578"/>
        <v>#DIV/0!</v>
      </c>
      <c r="BE653" t="e">
        <f t="shared" si="1578"/>
        <v>#DIV/0!</v>
      </c>
      <c r="BF653" t="e">
        <f t="shared" si="1578"/>
        <v>#DIV/0!</v>
      </c>
      <c r="BG653" t="e">
        <f t="shared" si="1578"/>
        <v>#DIV/0!</v>
      </c>
      <c r="BH653" t="e">
        <f t="shared" si="1578"/>
        <v>#DIV/0!</v>
      </c>
      <c r="BK653">
        <f t="shared" si="1576"/>
        <v>0</v>
      </c>
      <c r="BL653">
        <f t="shared" si="1479"/>
        <v>0</v>
      </c>
      <c r="BM653">
        <f t="shared" si="1480"/>
        <v>0</v>
      </c>
      <c r="BN653">
        <f t="shared" si="1510"/>
        <v>0.5</v>
      </c>
      <c r="BO653" s="2">
        <f t="shared" si="1514"/>
        <v>0.84999000000000013</v>
      </c>
      <c r="BP653" t="str">
        <f t="shared" si="1475"/>
        <v>-LT-Total</v>
      </c>
    </row>
    <row r="654" spans="1:68" hidden="1" x14ac:dyDescent="0.25">
      <c r="A654" t="str">
        <f t="shared" si="1471"/>
        <v>passenger-LV-BEV</v>
      </c>
      <c r="B654" s="1">
        <v>620</v>
      </c>
      <c r="C654" t="s">
        <v>9</v>
      </c>
      <c r="D654" t="s">
        <v>27</v>
      </c>
      <c r="E654" t="s">
        <v>28</v>
      </c>
      <c r="F654" t="s">
        <v>29</v>
      </c>
      <c r="G654">
        <v>5.5213644972146668E-2</v>
      </c>
      <c r="H654">
        <f t="shared" ref="H654:Y654" si="1579">IF(G654=0,0.0000001,$G654)*((INDEX($U$7:$U$29,MATCH($A654,$H$7:$H$29,0))/($G654+0.00001))^((H$33-$G$33)/($Y$33-$G$33)))</f>
        <v>6.2038656977422925E-2</v>
      </c>
      <c r="I654">
        <f t="shared" si="1579"/>
        <v>6.9707315311349716E-2</v>
      </c>
      <c r="J654">
        <f t="shared" si="1579"/>
        <v>7.8323903911786077E-2</v>
      </c>
      <c r="K654">
        <f t="shared" si="1579"/>
        <v>8.8005597354914339E-2</v>
      </c>
      <c r="L654">
        <f t="shared" si="1579"/>
        <v>9.8884054279498854E-2</v>
      </c>
      <c r="M654">
        <f t="shared" si="1579"/>
        <v>0.11110720777585693</v>
      </c>
      <c r="N654">
        <f t="shared" si="1579"/>
        <v>0.12484127708654069</v>
      </c>
      <c r="O654" s="2">
        <f t="shared" si="1579"/>
        <v>0.1402730279752836</v>
      </c>
      <c r="P654">
        <f t="shared" si="1579"/>
        <v>0.15761231250233701</v>
      </c>
      <c r="Q654">
        <f t="shared" si="1579"/>
        <v>0.17709492274388983</v>
      </c>
      <c r="R654">
        <f t="shared" si="1579"/>
        <v>0.19898579726250298</v>
      </c>
      <c r="S654">
        <f t="shared" si="1579"/>
        <v>0.22358262393245301</v>
      </c>
      <c r="T654">
        <f t="shared" si="1579"/>
        <v>0.25121988811379714</v>
      </c>
      <c r="U654">
        <f t="shared" si="1579"/>
        <v>0.28227342122514609</v>
      </c>
      <c r="V654">
        <f t="shared" si="1579"/>
        <v>0.31716551156991307</v>
      </c>
      <c r="W654">
        <f t="shared" si="1579"/>
        <v>0.35637064691673243</v>
      </c>
      <c r="X654">
        <f t="shared" si="1579"/>
        <v>0.40042196692579424</v>
      </c>
      <c r="Y654">
        <f t="shared" si="1579"/>
        <v>0.44991851316583192</v>
      </c>
      <c r="Z654">
        <f t="shared" ref="Z654:AN654" si="1580">IF(Y654=0,0.0000001,$Y654)*((INDEX($V$7:$V$29,MATCH($A654,$H$7:$H$28,0))/IF(Y654=0,0.0000001,$Y654))^((Z$33-$Y$33)/($AN$33-$Y$33)))</f>
        <v>0.47120270348479354</v>
      </c>
      <c r="AA654">
        <f t="shared" si="1580"/>
        <v>0.49349378003821148</v>
      </c>
      <c r="AB654">
        <f t="shared" si="1580"/>
        <v>0.51683937535868152</v>
      </c>
      <c r="AC654">
        <f t="shared" si="1580"/>
        <v>0.54128937531992516</v>
      </c>
      <c r="AD654">
        <f t="shared" si="1580"/>
        <v>0.56689602573507414</v>
      </c>
      <c r="AE654">
        <f t="shared" si="1580"/>
        <v>0.5937140439977745</v>
      </c>
      <c r="AF654">
        <f t="shared" si="1580"/>
        <v>0.62180073600466967</v>
      </c>
      <c r="AG654">
        <f t="shared" si="1580"/>
        <v>0.65121611860910977</v>
      </c>
      <c r="AH654">
        <f t="shared" si="1580"/>
        <v>0.68202304786774859</v>
      </c>
      <c r="AI654">
        <f t="shared" si="1580"/>
        <v>0.71428735335407334</v>
      </c>
      <c r="AJ654">
        <f t="shared" si="1580"/>
        <v>0.74807797882587268</v>
      </c>
      <c r="AK654">
        <f t="shared" si="1580"/>
        <v>0.78346712954722852</v>
      </c>
      <c r="AL654">
        <f t="shared" si="1580"/>
        <v>0.82053042657983466</v>
      </c>
      <c r="AM654">
        <f t="shared" si="1580"/>
        <v>0.85934706837333841</v>
      </c>
      <c r="AN654">
        <f t="shared" si="1580"/>
        <v>0.9</v>
      </c>
      <c r="AO654">
        <f t="shared" ref="AO654:BH654" si="1581">IF(AN654=0,0.0000001,$G654)*((INDEX($N$7:$N$29,MATCH($A654,$H$7:$H$29,0))/($G654+0.00001))^((AO$33-$G$33)/($Y$33-$G$33)))</f>
        <v>8.6407396619278792E-2</v>
      </c>
      <c r="AP654">
        <f t="shared" si="1581"/>
        <v>8.7553122834510916E-2</v>
      </c>
      <c r="AQ654">
        <f t="shared" si="1581"/>
        <v>8.8714040903816085E-2</v>
      </c>
      <c r="AR654">
        <f t="shared" si="1581"/>
        <v>8.9890352264873796E-2</v>
      </c>
      <c r="AS654">
        <f t="shared" si="1581"/>
        <v>9.1082261026343633E-2</v>
      </c>
      <c r="AT654">
        <f t="shared" si="1581"/>
        <v>9.2289974003281233E-2</v>
      </c>
      <c r="AU654">
        <f t="shared" si="1581"/>
        <v>9.3513700753024093E-2</v>
      </c>
      <c r="AV654">
        <f t="shared" si="1581"/>
        <v>9.475365361155294E-2</v>
      </c>
      <c r="AW654">
        <f t="shared" si="1581"/>
        <v>9.6010047730335599E-2</v>
      </c>
      <c r="AX654">
        <f t="shared" si="1581"/>
        <v>9.7283101113658926E-2</v>
      </c>
      <c r="AY654">
        <f t="shared" si="1581"/>
        <v>9.8573034656456213E-2</v>
      </c>
      <c r="AZ654">
        <f t="shared" si="1581"/>
        <v>9.9880072182635879E-2</v>
      </c>
      <c r="BA654">
        <f t="shared" si="1581"/>
        <v>0.10120444048391844</v>
      </c>
      <c r="BB654">
        <f t="shared" si="1581"/>
        <v>0.10254636935918854</v>
      </c>
      <c r="BC654">
        <f t="shared" si="1581"/>
        <v>0.10390609165436858</v>
      </c>
      <c r="BD654">
        <f t="shared" si="1581"/>
        <v>0.10528384330282135</v>
      </c>
      <c r="BE654">
        <f t="shared" si="1581"/>
        <v>0.106679863366288</v>
      </c>
      <c r="BF654">
        <f t="shared" si="1581"/>
        <v>0.10809439407636925</v>
      </c>
      <c r="BG654">
        <f t="shared" si="1581"/>
        <v>0.10952768087655616</v>
      </c>
      <c r="BH654">
        <f t="shared" si="1581"/>
        <v>0.11097997246481879</v>
      </c>
      <c r="BK654">
        <f t="shared" si="1576"/>
        <v>8.8005597354914339E-2</v>
      </c>
      <c r="BL654">
        <f t="shared" si="1479"/>
        <v>4.4002798677457169E-2</v>
      </c>
      <c r="BM654">
        <f t="shared" si="1480"/>
        <v>6.6008598296053442E-3</v>
      </c>
      <c r="BN654">
        <f t="shared" si="1510"/>
        <v>0.5</v>
      </c>
      <c r="BO654" s="2">
        <f t="shared" si="1514"/>
        <v>0.84999000000000013</v>
      </c>
      <c r="BP654" t="str">
        <f t="shared" si="1475"/>
        <v>-LV-Total</v>
      </c>
    </row>
    <row r="655" spans="1:68" hidden="1" x14ac:dyDescent="0.25">
      <c r="A655" t="str">
        <f t="shared" si="1471"/>
        <v>passenger-LV-CNG</v>
      </c>
      <c r="B655" s="1">
        <v>621</v>
      </c>
      <c r="C655" t="s">
        <v>9</v>
      </c>
      <c r="D655" t="s">
        <v>27</v>
      </c>
      <c r="E655" t="s">
        <v>28</v>
      </c>
      <c r="F655" t="s">
        <v>45</v>
      </c>
      <c r="G655">
        <v>1.3093828739957269E-2</v>
      </c>
      <c r="H655">
        <v>1.7697478177307921E-2</v>
      </c>
      <c r="I655">
        <v>2.209508864697746E-2</v>
      </c>
      <c r="J655">
        <v>2.6300189480510331E-2</v>
      </c>
      <c r="K655">
        <v>2.9282150529760919E-2</v>
      </c>
      <c r="L655">
        <v>3.2273506592213917E-2</v>
      </c>
      <c r="M655">
        <f t="shared" ref="M655:Y656" si="1582">($K655*(($BL655/($K655))^((M$33-$K$33)/($BL$33-$K$33))))</f>
        <v>2.6521536675342357E-2</v>
      </c>
      <c r="N655">
        <f t="shared" si="1582"/>
        <v>2.5240417904316702E-2</v>
      </c>
      <c r="O655" s="2">
        <f t="shared" si="1582"/>
        <v>2.4021183379500669E-2</v>
      </c>
      <c r="P655">
        <f t="shared" si="1582"/>
        <v>2.2860843791850039E-2</v>
      </c>
      <c r="Q655">
        <f t="shared" si="1582"/>
        <v>2.1756554230436598E-2</v>
      </c>
      <c r="R655">
        <f t="shared" si="1582"/>
        <v>2.0705607207319201E-2</v>
      </c>
      <c r="S655">
        <f t="shared" si="1582"/>
        <v>1.9705426019347435E-2</v>
      </c>
      <c r="T655">
        <f t="shared" si="1582"/>
        <v>1.8753558430622302E-2</v>
      </c>
      <c r="U655">
        <f t="shared" si="1582"/>
        <v>1.7847670660124687E-2</v>
      </c>
      <c r="V655">
        <f t="shared" si="1582"/>
        <v>1.6985541659770512E-2</v>
      </c>
      <c r="W655">
        <f t="shared" si="1582"/>
        <v>1.6165057668863551E-2</v>
      </c>
      <c r="X655">
        <f t="shared" si="1582"/>
        <v>1.5384207031594587E-2</v>
      </c>
      <c r="Y655">
        <f t="shared" si="1582"/>
        <v>1.464107526488046E-2</v>
      </c>
      <c r="Z655">
        <f t="shared" ref="Z655:AN656" si="1583">($Y655*(($BM655/($Y655))^((Z$33-$Y$33)/($BM$33-$Y$33))))</f>
        <v>1.2901721234889762E-2</v>
      </c>
      <c r="AA655">
        <f t="shared" si="1583"/>
        <v>1.1369001785140709E-2</v>
      </c>
      <c r="AB655">
        <f t="shared" si="1583"/>
        <v>1.0018368808108653E-2</v>
      </c>
      <c r="AC655">
        <f t="shared" si="1583"/>
        <v>8.8281905018666642E-3</v>
      </c>
      <c r="AD655">
        <f t="shared" si="1583"/>
        <v>7.7794049141181858E-3</v>
      </c>
      <c r="AE655">
        <f t="shared" si="1583"/>
        <v>6.8552146450634229E-3</v>
      </c>
      <c r="AF655">
        <f t="shared" si="1583"/>
        <v>6.0408178194461442E-3</v>
      </c>
      <c r="AG655">
        <f t="shared" si="1583"/>
        <v>5.3231710190163499E-3</v>
      </c>
      <c r="AH655">
        <f t="shared" si="1583"/>
        <v>4.6907803785239113E-3</v>
      </c>
      <c r="AI655">
        <f t="shared" si="1583"/>
        <v>4.1335174994266578E-3</v>
      </c>
      <c r="AJ655">
        <f t="shared" si="1583"/>
        <v>3.6424572329781524E-3</v>
      </c>
      <c r="AK655">
        <f t="shared" si="1583"/>
        <v>3.2097347346213322E-3</v>
      </c>
      <c r="AL655">
        <f t="shared" si="1583"/>
        <v>2.8284195002644436E-3</v>
      </c>
      <c r="AM655">
        <f t="shared" si="1583"/>
        <v>2.4924043669982466E-3</v>
      </c>
      <c r="AN655">
        <f t="shared" si="1583"/>
        <v>2.1963077004847156E-3</v>
      </c>
      <c r="AO655">
        <f t="shared" ref="AO655:BH655" si="1584">AN655</f>
        <v>2.1963077004847156E-3</v>
      </c>
      <c r="AP655">
        <f t="shared" si="1584"/>
        <v>2.1963077004847156E-3</v>
      </c>
      <c r="AQ655">
        <f t="shared" si="1584"/>
        <v>2.1963077004847156E-3</v>
      </c>
      <c r="AR655">
        <f t="shared" si="1584"/>
        <v>2.1963077004847156E-3</v>
      </c>
      <c r="AS655">
        <f t="shared" si="1584"/>
        <v>2.1963077004847156E-3</v>
      </c>
      <c r="AT655">
        <f t="shared" si="1584"/>
        <v>2.1963077004847156E-3</v>
      </c>
      <c r="AU655">
        <f t="shared" si="1584"/>
        <v>2.1963077004847156E-3</v>
      </c>
      <c r="AV655">
        <f t="shared" si="1584"/>
        <v>2.1963077004847156E-3</v>
      </c>
      <c r="AW655">
        <f t="shared" si="1584"/>
        <v>2.1963077004847156E-3</v>
      </c>
      <c r="AX655">
        <f t="shared" si="1584"/>
        <v>2.1963077004847156E-3</v>
      </c>
      <c r="AY655">
        <f t="shared" si="1584"/>
        <v>2.1963077004847156E-3</v>
      </c>
      <c r="AZ655">
        <f t="shared" si="1584"/>
        <v>2.1963077004847156E-3</v>
      </c>
      <c r="BA655">
        <f t="shared" si="1584"/>
        <v>2.1963077004847156E-3</v>
      </c>
      <c r="BB655">
        <f t="shared" si="1584"/>
        <v>2.1963077004847156E-3</v>
      </c>
      <c r="BC655">
        <f t="shared" si="1584"/>
        <v>2.1963077004847156E-3</v>
      </c>
      <c r="BD655">
        <f t="shared" si="1584"/>
        <v>2.1963077004847156E-3</v>
      </c>
      <c r="BE655">
        <f t="shared" si="1584"/>
        <v>2.1963077004847156E-3</v>
      </c>
      <c r="BF655">
        <f t="shared" si="1584"/>
        <v>2.1963077004847156E-3</v>
      </c>
      <c r="BG655">
        <f t="shared" si="1584"/>
        <v>2.1963077004847156E-3</v>
      </c>
      <c r="BH655">
        <f t="shared" si="1584"/>
        <v>2.1963077004847156E-3</v>
      </c>
      <c r="BK655">
        <f t="shared" si="1576"/>
        <v>2.9282150529760919E-2</v>
      </c>
      <c r="BL655">
        <f t="shared" si="1479"/>
        <v>1.464107526488046E-2</v>
      </c>
      <c r="BM655">
        <f t="shared" si="1480"/>
        <v>2.1963077004847156E-3</v>
      </c>
      <c r="BN655">
        <f t="shared" si="1510"/>
        <v>0.5</v>
      </c>
      <c r="BO655" s="2">
        <f t="shared" si="1514"/>
        <v>0.84999000000000013</v>
      </c>
      <c r="BP655" t="str">
        <f t="shared" si="1475"/>
        <v>-LV-Total</v>
      </c>
    </row>
    <row r="656" spans="1:68" hidden="1" x14ac:dyDescent="0.25">
      <c r="A656" t="str">
        <f t="shared" si="1471"/>
        <v>passenger-LV-D</v>
      </c>
      <c r="B656" s="1">
        <v>622</v>
      </c>
      <c r="C656" t="s">
        <v>9</v>
      </c>
      <c r="D656" t="s">
        <v>27</v>
      </c>
      <c r="E656" t="s">
        <v>28</v>
      </c>
      <c r="F656" t="s">
        <v>46</v>
      </c>
      <c r="G656">
        <v>7.3234194317747794E-3</v>
      </c>
      <c r="H656">
        <v>6.0956697740620659E-3</v>
      </c>
      <c r="I656">
        <v>4.9228687555731773E-3</v>
      </c>
      <c r="J656">
        <v>3.8014082318568909E-3</v>
      </c>
      <c r="K656">
        <v>3.6804742945966578E-3</v>
      </c>
      <c r="L656">
        <v>3.559159340978931E-3</v>
      </c>
      <c r="M656">
        <f t="shared" si="1582"/>
        <v>3.333492664331202E-3</v>
      </c>
      <c r="N656">
        <f t="shared" si="1582"/>
        <v>3.1724688112404614E-3</v>
      </c>
      <c r="O656" s="2">
        <f t="shared" si="1582"/>
        <v>3.0192231907349093E-3</v>
      </c>
      <c r="P656">
        <f t="shared" si="1582"/>
        <v>2.8733800764796707E-3</v>
      </c>
      <c r="Q656">
        <f t="shared" si="1582"/>
        <v>2.734581891542986E-3</v>
      </c>
      <c r="R656">
        <f t="shared" si="1582"/>
        <v>2.6024883316920718E-3</v>
      </c>
      <c r="S656">
        <f t="shared" si="1582"/>
        <v>2.4767755310380383E-3</v>
      </c>
      <c r="T656">
        <f t="shared" si="1582"/>
        <v>2.3571352679842045E-3</v>
      </c>
      <c r="U656">
        <f t="shared" si="1582"/>
        <v>2.2432742095309555E-3</v>
      </c>
      <c r="V656">
        <f t="shared" si="1582"/>
        <v>2.1349131920843398E-3</v>
      </c>
      <c r="W656">
        <f t="shared" si="1582"/>
        <v>2.031786537005096E-3</v>
      </c>
      <c r="X656">
        <f t="shared" si="1582"/>
        <v>1.9336413992199816E-3</v>
      </c>
      <c r="Y656">
        <f t="shared" si="1582"/>
        <v>1.8402371472983289E-3</v>
      </c>
      <c r="Z656">
        <f t="shared" si="1583"/>
        <v>1.6216176920749992E-3</v>
      </c>
      <c r="AA656">
        <f t="shared" si="1583"/>
        <v>1.4289701428488468E-3</v>
      </c>
      <c r="AB656">
        <f t="shared" si="1583"/>
        <v>1.2592090473190359E-3</v>
      </c>
      <c r="AC656">
        <f t="shared" si="1583"/>
        <v>1.1096155037144369E-3</v>
      </c>
      <c r="AD656">
        <f t="shared" si="1583"/>
        <v>9.777936147336878E-4</v>
      </c>
      <c r="AE656">
        <f t="shared" si="1583"/>
        <v>8.616321147401902E-4</v>
      </c>
      <c r="AF656">
        <f t="shared" si="1583"/>
        <v>7.592705556313693E-4</v>
      </c>
      <c r="AG656">
        <f t="shared" si="1583"/>
        <v>6.6906950981347659E-4</v>
      </c>
      <c r="AH656">
        <f t="shared" si="1583"/>
        <v>5.8958431305136086E-4</v>
      </c>
      <c r="AI656">
        <f t="shared" si="1583"/>
        <v>5.1954192665744359E-4</v>
      </c>
      <c r="AJ656">
        <f t="shared" si="1583"/>
        <v>4.5782054844361925E-4</v>
      </c>
      <c r="AK656">
        <f t="shared" si="1583"/>
        <v>4.0343164588411431E-4</v>
      </c>
      <c r="AL656">
        <f t="shared" si="1583"/>
        <v>3.5550412373159136E-4</v>
      </c>
      <c r="AM656">
        <f t="shared" si="1583"/>
        <v>3.1327037251428265E-4</v>
      </c>
      <c r="AN656">
        <f t="shared" si="1583"/>
        <v>2.7605397446622208E-4</v>
      </c>
      <c r="AO656">
        <f t="shared" ref="AO656:BH656" si="1585">AN656</f>
        <v>2.7605397446622208E-4</v>
      </c>
      <c r="AP656">
        <f t="shared" si="1585"/>
        <v>2.7605397446622208E-4</v>
      </c>
      <c r="AQ656">
        <f t="shared" si="1585"/>
        <v>2.7605397446622208E-4</v>
      </c>
      <c r="AR656">
        <f t="shared" si="1585"/>
        <v>2.7605397446622208E-4</v>
      </c>
      <c r="AS656">
        <f t="shared" si="1585"/>
        <v>2.7605397446622208E-4</v>
      </c>
      <c r="AT656">
        <f t="shared" si="1585"/>
        <v>2.7605397446622208E-4</v>
      </c>
      <c r="AU656">
        <f t="shared" si="1585"/>
        <v>2.7605397446622208E-4</v>
      </c>
      <c r="AV656">
        <f t="shared" si="1585"/>
        <v>2.7605397446622208E-4</v>
      </c>
      <c r="AW656">
        <f t="shared" si="1585"/>
        <v>2.7605397446622208E-4</v>
      </c>
      <c r="AX656">
        <f t="shared" si="1585"/>
        <v>2.7605397446622208E-4</v>
      </c>
      <c r="AY656">
        <f t="shared" si="1585"/>
        <v>2.7605397446622208E-4</v>
      </c>
      <c r="AZ656">
        <f t="shared" si="1585"/>
        <v>2.7605397446622208E-4</v>
      </c>
      <c r="BA656">
        <f t="shared" si="1585"/>
        <v>2.7605397446622208E-4</v>
      </c>
      <c r="BB656">
        <f t="shared" si="1585"/>
        <v>2.7605397446622208E-4</v>
      </c>
      <c r="BC656">
        <f t="shared" si="1585"/>
        <v>2.7605397446622208E-4</v>
      </c>
      <c r="BD656">
        <f t="shared" si="1585"/>
        <v>2.7605397446622208E-4</v>
      </c>
      <c r="BE656">
        <f t="shared" si="1585"/>
        <v>2.7605397446622208E-4</v>
      </c>
      <c r="BF656">
        <f t="shared" si="1585"/>
        <v>2.7605397446622208E-4</v>
      </c>
      <c r="BG656">
        <f t="shared" si="1585"/>
        <v>2.7605397446622208E-4</v>
      </c>
      <c r="BH656">
        <f t="shared" si="1585"/>
        <v>2.7605397446622208E-4</v>
      </c>
      <c r="BK656">
        <f t="shared" si="1576"/>
        <v>3.6804742945966578E-3</v>
      </c>
      <c r="BL656">
        <f t="shared" si="1479"/>
        <v>1.8402371472983289E-3</v>
      </c>
      <c r="BM656">
        <f t="shared" si="1480"/>
        <v>2.7605397446622208E-4</v>
      </c>
      <c r="BN656">
        <f t="shared" si="1510"/>
        <v>0.5</v>
      </c>
      <c r="BO656" s="2">
        <f t="shared" si="1514"/>
        <v>0.84999000000000013</v>
      </c>
      <c r="BP656" t="str">
        <f t="shared" si="1475"/>
        <v>-LV-Total</v>
      </c>
    </row>
    <row r="657" spans="1:68" hidden="1" x14ac:dyDescent="0.25">
      <c r="A657" t="str">
        <f t="shared" si="1471"/>
        <v>passenger-LV-FCEV</v>
      </c>
      <c r="B657" s="1">
        <v>623</v>
      </c>
      <c r="C657" t="s">
        <v>9</v>
      </c>
      <c r="D657" t="s">
        <v>27</v>
      </c>
      <c r="E657" t="s">
        <v>28</v>
      </c>
      <c r="F657" t="s">
        <v>30</v>
      </c>
      <c r="G657">
        <v>1E-4</v>
      </c>
      <c r="H657">
        <f t="shared" ref="H657:Y657" si="1586">IF(G657=0,0.0000001,$G657)*((INDEX($U$7:$U$29,MATCH($A657,$H$7:$H$29,0))/($G657+0.00001))^((H$33-$G$33)/($Y$33-$G$33)))</f>
        <v>1.3351664354347396E-4</v>
      </c>
      <c r="I657">
        <f t="shared" si="1586"/>
        <v>1.782669410311509E-4</v>
      </c>
      <c r="J657">
        <f t="shared" si="1586"/>
        <v>2.3801603621241674E-4</v>
      </c>
      <c r="K657">
        <f t="shared" si="1586"/>
        <v>3.1779102264603836E-4</v>
      </c>
      <c r="L657">
        <f t="shared" si="1586"/>
        <v>4.2430390691947171E-4</v>
      </c>
      <c r="M657">
        <f t="shared" si="1586"/>
        <v>5.6651633494270463E-4</v>
      </c>
      <c r="N657">
        <f t="shared" si="1586"/>
        <v>7.5639359554100438E-4</v>
      </c>
      <c r="O657" s="2">
        <f t="shared" si="1586"/>
        <v>1.0099113407441487E-3</v>
      </c>
      <c r="P657">
        <f t="shared" si="1586"/>
        <v>1.3483997249264842E-3</v>
      </c>
      <c r="Q657">
        <f t="shared" si="1586"/>
        <v>1.8003380542712776E-3</v>
      </c>
      <c r="R657">
        <f t="shared" si="1586"/>
        <v>2.4037509424988971E-3</v>
      </c>
      <c r="S657">
        <f t="shared" si="1586"/>
        <v>3.2094075775691475E-3</v>
      </c>
      <c r="T657">
        <f t="shared" si="1586"/>
        <v>4.2850932752002413E-3</v>
      </c>
      <c r="U657">
        <f t="shared" si="1586"/>
        <v>5.7213127137544844E-3</v>
      </c>
      <c r="V657">
        <f t="shared" si="1586"/>
        <v>7.6389047020310333E-3</v>
      </c>
      <c r="W657">
        <f t="shared" si="1586"/>
        <v>1.0199209161636439E-2</v>
      </c>
      <c r="X657">
        <f t="shared" si="1586"/>
        <v>1.3617641740595468E-2</v>
      </c>
      <c r="Y657">
        <f t="shared" si="1586"/>
        <v>1.8181818181818181E-2</v>
      </c>
      <c r="Z657">
        <f t="shared" ref="Z657:AN657" si="1587">IF(Y657=0,0.0000001,$Y657)*((INDEX($V$7:$V$29,MATCH($A657,$H$7:$H$28,0))/IF(Y657=0,0.0000001,$Y657))^((Z$33-$Y$33)/($AN$33-$Y$33)))</f>
        <v>1.9450293395033295E-2</v>
      </c>
      <c r="AA657">
        <f t="shared" si="1587"/>
        <v>2.0807265223408169E-2</v>
      </c>
      <c r="AB657">
        <f t="shared" si="1587"/>
        <v>2.22589077338959E-2</v>
      </c>
      <c r="AC657">
        <f t="shared" si="1587"/>
        <v>2.3811825734248806E-2</v>
      </c>
      <c r="AD657">
        <f t="shared" si="1587"/>
        <v>2.5473084824139881E-2</v>
      </c>
      <c r="AE657">
        <f t="shared" si="1587"/>
        <v>2.7250243542834996E-2</v>
      </c>
      <c r="AF657">
        <f t="shared" si="1587"/>
        <v>2.9151387759683872E-2</v>
      </c>
      <c r="AG657">
        <f t="shared" si="1587"/>
        <v>3.1185167463902846E-2</v>
      </c>
      <c r="AH657">
        <f t="shared" si="1587"/>
        <v>3.3360836121038621E-2</v>
      </c>
      <c r="AI657">
        <f t="shared" si="1587"/>
        <v>3.5688292775180409E-2</v>
      </c>
      <c r="AJ657">
        <f t="shared" si="1587"/>
        <v>3.8178127088480826E-2</v>
      </c>
      <c r="AK657">
        <f t="shared" si="1587"/>
        <v>4.084166752291013E-2</v>
      </c>
      <c r="AL657">
        <f t="shared" si="1587"/>
        <v>4.369103288346525E-2</v>
      </c>
      <c r="AM657">
        <f t="shared" si="1587"/>
        <v>4.6739187457349562E-2</v>
      </c>
      <c r="AN657">
        <f t="shared" si="1587"/>
        <v>0.05</v>
      </c>
      <c r="AO657">
        <f t="shared" ref="AO657:BH657" si="1588">IF(AN657=0,0.0000001,$G657)*((INDEX($N$7:$N$29,MATCH($A657,$H$7:$H$29,0))/($G657+0.00001))^((AO$33-$G$33)/($Y$33-$G$33)))</f>
        <v>6.4669976899152494E-3</v>
      </c>
      <c r="AP657">
        <f t="shared" si="1588"/>
        <v>7.3106950353660641E-3</v>
      </c>
      <c r="AQ657">
        <f t="shared" si="1588"/>
        <v>8.2644628099173539E-3</v>
      </c>
      <c r="AR657">
        <f t="shared" si="1588"/>
        <v>9.3426610200663309E-3</v>
      </c>
      <c r="AS657">
        <f t="shared" si="1588"/>
        <v>1.0561523107239911E-2</v>
      </c>
      <c r="AT657">
        <f t="shared" si="1588"/>
        <v>1.1939400359831362E-2</v>
      </c>
      <c r="AU657">
        <f t="shared" si="1588"/>
        <v>1.3497038211716279E-2</v>
      </c>
      <c r="AV657">
        <f t="shared" si="1588"/>
        <v>1.5257888587220646E-2</v>
      </c>
      <c r="AW657">
        <f t="shared" si="1588"/>
        <v>1.7248462995233329E-2</v>
      </c>
      <c r="AX657">
        <f t="shared" si="1588"/>
        <v>1.9498731688676385E-2</v>
      </c>
      <c r="AY657">
        <f t="shared" si="1588"/>
        <v>2.2042574899112037E-2</v>
      </c>
      <c r="AZ657">
        <f t="shared" si="1588"/>
        <v>2.4918292940311039E-2</v>
      </c>
      <c r="BA657">
        <f t="shared" si="1588"/>
        <v>2.8169182860944608E-2</v>
      </c>
      <c r="BB657">
        <f t="shared" si="1588"/>
        <v>3.184419032853026E-2</v>
      </c>
      <c r="BC657">
        <f t="shared" si="1588"/>
        <v>3.5998646559449898E-2</v>
      </c>
      <c r="BD657">
        <f t="shared" si="1588"/>
        <v>4.069510139032026E-2</v>
      </c>
      <c r="BE657">
        <f t="shared" si="1588"/>
        <v>4.6004265033506117E-2</v>
      </c>
      <c r="BF657">
        <f t="shared" si="1588"/>
        <v>5.200607269592597E-2</v>
      </c>
      <c r="BG657">
        <f t="shared" si="1588"/>
        <v>5.8790888090138653E-2</v>
      </c>
      <c r="BH657">
        <f t="shared" si="1588"/>
        <v>6.6460863957873331E-2</v>
      </c>
      <c r="BK657">
        <f>G657</f>
        <v>1E-4</v>
      </c>
      <c r="BL657">
        <f t="shared" si="1479"/>
        <v>5.0000000000000002E-5</v>
      </c>
      <c r="BM657">
        <f t="shared" si="1480"/>
        <v>7.5004999999999937E-6</v>
      </c>
      <c r="BN657">
        <f t="shared" si="1510"/>
        <v>0.5</v>
      </c>
      <c r="BO657" s="2">
        <f t="shared" si="1514"/>
        <v>0.84999000000000013</v>
      </c>
      <c r="BP657" t="str">
        <f t="shared" si="1475"/>
        <v>-LV-Total</v>
      </c>
    </row>
    <row r="658" spans="1:68" hidden="1" x14ac:dyDescent="0.25">
      <c r="A658" t="str">
        <f t="shared" si="1471"/>
        <v>passenger-LV-G</v>
      </c>
      <c r="B658" s="1">
        <v>624</v>
      </c>
      <c r="C658" t="s">
        <v>9</v>
      </c>
      <c r="D658" t="s">
        <v>27</v>
      </c>
      <c r="E658" t="s">
        <v>28</v>
      </c>
      <c r="F658" t="s">
        <v>47</v>
      </c>
      <c r="G658">
        <v>0.9101409490579685</v>
      </c>
      <c r="H658">
        <f>1-SUM(H654:H657,H660)</f>
        <v>0.89326446392223735</v>
      </c>
      <c r="I658">
        <f t="shared" ref="I658:M658" si="1589">1-SUM(I654:I657,I660)</f>
        <v>0.87607698262779454</v>
      </c>
      <c r="J658">
        <f t="shared" si="1589"/>
        <v>0.85834130892981264</v>
      </c>
      <c r="K658">
        <f>1-SUM(K654:K657,K660)</f>
        <v>0.84288458966326885</v>
      </c>
      <c r="L658">
        <f t="shared" si="1589"/>
        <v>0.82618642547091004</v>
      </c>
      <c r="M658">
        <f t="shared" si="1589"/>
        <v>0.82601971368821703</v>
      </c>
      <c r="N658">
        <f t="shared" ref="N658" si="1590">1-SUM(N654:N657,N660)</f>
        <v>0.81510547607048778</v>
      </c>
      <c r="O658" s="2">
        <f t="shared" ref="O658" si="1591">1-SUM(O654:O657,O660)</f>
        <v>0.80228453285961054</v>
      </c>
      <c r="P658">
        <f t="shared" ref="P658" si="1592">1-SUM(P654:P657,P660)</f>
        <v>0.78733272457015457</v>
      </c>
      <c r="Q658">
        <f t="shared" ref="Q658" si="1593">1-SUM(Q654:Q657,Q660)</f>
        <v>0.76999246331708315</v>
      </c>
      <c r="R658">
        <f t="shared" ref="R658" si="1594">1-SUM(R654:R657,R660)</f>
        <v>0.7499671465761345</v>
      </c>
      <c r="S658">
        <f t="shared" ref="S658" si="1595">1-SUM(S654:S657,S660)</f>
        <v>0.72691437068676912</v>
      </c>
      <c r="T658">
        <f t="shared" ref="T658" si="1596">1-SUM(T654:T657,T660)</f>
        <v>0.70043762596626591</v>
      </c>
      <c r="U658">
        <f t="shared" ref="U658" si="1597">1-SUM(U654:U657,U660)</f>
        <v>0.67007605902681777</v>
      </c>
      <c r="V658">
        <f t="shared" ref="V658" si="1598">1-SUM(V654:V657,V660)</f>
        <v>0.63529176062395121</v>
      </c>
      <c r="W658">
        <f t="shared" ref="W658" si="1599">1-SUM(W654:W657,W660)</f>
        <v>0.59545386888686158</v>
      </c>
      <c r="X658">
        <f t="shared" ref="X658" si="1600">1-SUM(X654:X657,X660)</f>
        <v>0.54981855445362182</v>
      </c>
      <c r="Y658">
        <f t="shared" ref="Y658" si="1601">1-SUM(Y654:Y657,Y660)</f>
        <v>0.4975036576727645</v>
      </c>
      <c r="Z658">
        <f t="shared" ref="Z658" si="1602">1-SUM(Z654:Z657,Z660)</f>
        <v>0.47903722482709354</v>
      </c>
      <c r="AA658">
        <f t="shared" ref="AA658" si="1603">1-SUM(AA654:AA657,AA660)</f>
        <v>0.45898996628268729</v>
      </c>
      <c r="AB658">
        <f t="shared" ref="AB658" si="1604">1-SUM(AB654:AB657,AB660)</f>
        <v>0.437365745861101</v>
      </c>
      <c r="AC658">
        <f t="shared" ref="AC658" si="1605">1-SUM(AC654:AC657,AC660)</f>
        <v>0.41415889207843537</v>
      </c>
      <c r="AD658">
        <f t="shared" ref="AD658" si="1606">1-SUM(AD654:AD657,AD660)</f>
        <v>0.38935487541861258</v>
      </c>
      <c r="AE658">
        <f t="shared" ref="AE658" si="1607">1-SUM(AE654:AE657,AE660)</f>
        <v>0.36293088177358623</v>
      </c>
      <c r="AF658">
        <f t="shared" ref="AF658" si="1608">1-SUM(AF654:AF657,AF660)</f>
        <v>0.33485629315282839</v>
      </c>
      <c r="AG658">
        <f t="shared" ref="AG658" si="1609">1-SUM(AG654:AG657,AG660)</f>
        <v>0.30509308537827762</v>
      </c>
      <c r="AH658">
        <f t="shared" ref="AH658" si="1610">1-SUM(AH654:AH657,AH660)</f>
        <v>0.27359615125564962</v>
      </c>
      <c r="AI658">
        <f t="shared" ref="AI658" si="1611">1-SUM(AI654:AI657,AI660)</f>
        <v>0.24031355662926035</v>
      </c>
      <c r="AJ658">
        <f t="shared" ref="AJ658" si="1612">1-SUM(AJ654:AJ657,AJ660)</f>
        <v>0.2051867357682714</v>
      </c>
      <c r="AK658">
        <f t="shared" ref="AK658" si="1613">1-SUM(AK654:AK657,AK660)</f>
        <v>0.16815063168244671</v>
      </c>
      <c r="AL658">
        <f t="shared" ref="AL658" si="1614">1-SUM(AL654:AL657,AL660)</f>
        <v>0.12913378621190463</v>
      </c>
      <c r="AM658">
        <f t="shared" ref="AM658" si="1615">1-SUM(AM654:AM657,AM660)</f>
        <v>8.805838406618649E-2</v>
      </c>
      <c r="AN658">
        <f t="shared" ref="AN658" si="1616">1-SUM(AN654:AN657,AN660)</f>
        <v>4.4840254392952361E-2</v>
      </c>
      <c r="AO658">
        <f>1-SUM(AO654:AO657,AO660)</f>
        <v>0.90196586008375834</v>
      </c>
      <c r="AP658">
        <f t="shared" ref="AP658" si="1617">1-SUM(AP654:AP657,AP660)</f>
        <v>0.89997643652307535</v>
      </c>
      <c r="AQ658">
        <f t="shared" ref="AQ658" si="1618">1-SUM(AQ654:AQ657,AQ660)</f>
        <v>0.89786175067921892</v>
      </c>
      <c r="AR658">
        <f t="shared" ref="AR658" si="1619">1-SUM(AR654:AR657,AR660)</f>
        <v>0.89560724110801226</v>
      </c>
      <c r="AS658">
        <f t="shared" ref="AS658" si="1620">1-SUM(AS654:AS657,AS660)</f>
        <v>0.89319647025936888</v>
      </c>
      <c r="AT658">
        <f t="shared" ref="AT658" si="1621">1-SUM(AT654:AT657,AT660)</f>
        <v>0.89061088002983979</v>
      </c>
      <c r="AU658">
        <f t="shared" ref="AU658" si="1622">1-SUM(AU654:AU657,AU660)</f>
        <v>0.88782951542821198</v>
      </c>
      <c r="AV658">
        <f t="shared" ref="AV658" si="1623">1-SUM(AV654:AV657,AV660)</f>
        <v>0.8848287121941788</v>
      </c>
      <c r="AW658">
        <f t="shared" ref="AW658" si="1624">1-SUM(AW654:AW657,AW660)</f>
        <v>0.8815817436673834</v>
      </c>
      <c r="AX658">
        <f t="shared" ref="AX658" si="1625">1-SUM(AX654:AX657,AX660)</f>
        <v>0.87805842159061709</v>
      </c>
      <c r="AY658">
        <f t="shared" ref="AY658" si="1626">1-SUM(AY654:AY657,AY660)</f>
        <v>0.87422464483738416</v>
      </c>
      <c r="AZ658">
        <f t="shared" ref="AZ658" si="1627">1-SUM(AZ654:AZ657,AZ660)</f>
        <v>0.87004188927000548</v>
      </c>
      <c r="BA658">
        <f t="shared" ref="BA658" si="1628">1-SUM(BA654:BA657,BA660)</f>
        <v>0.86546663104808941</v>
      </c>
      <c r="BB658">
        <f t="shared" ref="BB658" si="1629">1-SUM(BB654:BB657,BB660)</f>
        <v>0.86044969470523358</v>
      </c>
      <c r="BC658">
        <f t="shared" ref="BC658" si="1630">1-SUM(BC654:BC657,BC660)</f>
        <v>0.85493551617913388</v>
      </c>
      <c r="BD658">
        <f t="shared" ref="BD658" si="1631">1-SUM(BD654:BD657,BD660)</f>
        <v>0.84886130969981077</v>
      </c>
      <c r="BE658">
        <f t="shared" ref="BE658" si="1632">1-SUM(BE654:BE657,BE660)</f>
        <v>0.84215612599315826</v>
      </c>
      <c r="BF658">
        <f t="shared" ref="BF658" si="1633">1-SUM(BF654:BF657,BF660)</f>
        <v>0.83473978762065715</v>
      </c>
      <c r="BG658">
        <f t="shared" ref="BG658" si="1634">1-SUM(BG654:BG657,BG660)</f>
        <v>0.82652168542625759</v>
      </c>
      <c r="BH658">
        <f t="shared" ref="BH658" si="1635">1-SUM(BH654:BH657,BH660)</f>
        <v>0.81739941797026028</v>
      </c>
      <c r="BK658">
        <f t="shared" ref="BK658:BK663" si="1636">K658</f>
        <v>0.84288458966326885</v>
      </c>
      <c r="BL658">
        <f t="shared" si="1479"/>
        <v>0.42144229483163442</v>
      </c>
      <c r="BM658">
        <f t="shared" si="1480"/>
        <v>6.3220558647693423E-2</v>
      </c>
      <c r="BN658">
        <f t="shared" si="1510"/>
        <v>0.5</v>
      </c>
      <c r="BO658" s="2">
        <f t="shared" si="1514"/>
        <v>0.84999000000000013</v>
      </c>
      <c r="BP658" t="str">
        <f t="shared" si="1475"/>
        <v>-LV-Total</v>
      </c>
    </row>
    <row r="659" spans="1:68" hidden="1" x14ac:dyDescent="0.25">
      <c r="A659" t="str">
        <f t="shared" si="1471"/>
        <v>passenger-LV-LPG</v>
      </c>
      <c r="B659" s="1">
        <v>625</v>
      </c>
      <c r="C659" t="s">
        <v>9</v>
      </c>
      <c r="D659" t="s">
        <v>27</v>
      </c>
      <c r="E659" t="s">
        <v>28</v>
      </c>
      <c r="F659" t="s">
        <v>48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e">
        <f>($K659*(($BL659/($K659))^((M$33-$K$33)/($BL$33-$K$33))))</f>
        <v>#DIV/0!</v>
      </c>
      <c r="N659" t="e">
        <f>($K659*(($BL659/($K659))^((N$33-$K$33)/($BL$33-$K$33))))</f>
        <v>#DIV/0!</v>
      </c>
      <c r="P659" t="e">
        <f t="shared" ref="P659:Y659" si="1637">($K659*(($BL659/($K659))^((P$33-$K$33)/($BL$33-$K$33))))</f>
        <v>#DIV/0!</v>
      </c>
      <c r="Q659" t="e">
        <f t="shared" si="1637"/>
        <v>#DIV/0!</v>
      </c>
      <c r="R659" t="e">
        <f t="shared" si="1637"/>
        <v>#DIV/0!</v>
      </c>
      <c r="S659" t="e">
        <f t="shared" si="1637"/>
        <v>#DIV/0!</v>
      </c>
      <c r="T659" t="e">
        <f t="shared" si="1637"/>
        <v>#DIV/0!</v>
      </c>
      <c r="U659" t="e">
        <f t="shared" si="1637"/>
        <v>#DIV/0!</v>
      </c>
      <c r="V659" t="e">
        <f t="shared" si="1637"/>
        <v>#DIV/0!</v>
      </c>
      <c r="W659" t="e">
        <f t="shared" si="1637"/>
        <v>#DIV/0!</v>
      </c>
      <c r="X659" t="e">
        <f t="shared" si="1637"/>
        <v>#DIV/0!</v>
      </c>
      <c r="Y659" t="e">
        <f t="shared" si="1637"/>
        <v>#DIV/0!</v>
      </c>
      <c r="Z659" t="e">
        <f t="shared" ref="Z659:AN660" si="1638">($Y659*(($BM659/($Y659))^((Z$33-$Y$33)/($BM$33-$Y$33))))</f>
        <v>#DIV/0!</v>
      </c>
      <c r="AA659" t="e">
        <f t="shared" si="1638"/>
        <v>#DIV/0!</v>
      </c>
      <c r="AB659" t="e">
        <f t="shared" si="1638"/>
        <v>#DIV/0!</v>
      </c>
      <c r="AC659" t="e">
        <f t="shared" si="1638"/>
        <v>#DIV/0!</v>
      </c>
      <c r="AD659" t="e">
        <f t="shared" si="1638"/>
        <v>#DIV/0!</v>
      </c>
      <c r="AE659" t="e">
        <f t="shared" si="1638"/>
        <v>#DIV/0!</v>
      </c>
      <c r="AF659" t="e">
        <f t="shared" si="1638"/>
        <v>#DIV/0!</v>
      </c>
      <c r="AG659" t="e">
        <f t="shared" si="1638"/>
        <v>#DIV/0!</v>
      </c>
      <c r="AH659" t="e">
        <f t="shared" si="1638"/>
        <v>#DIV/0!</v>
      </c>
      <c r="AI659" t="e">
        <f t="shared" si="1638"/>
        <v>#DIV/0!</v>
      </c>
      <c r="AJ659" t="e">
        <f t="shared" si="1638"/>
        <v>#DIV/0!</v>
      </c>
      <c r="AK659" t="e">
        <f t="shared" si="1638"/>
        <v>#DIV/0!</v>
      </c>
      <c r="AL659" t="e">
        <f t="shared" si="1638"/>
        <v>#DIV/0!</v>
      </c>
      <c r="AM659" t="e">
        <f t="shared" si="1638"/>
        <v>#DIV/0!</v>
      </c>
      <c r="AN659" t="e">
        <f t="shared" si="1638"/>
        <v>#DIV/0!</v>
      </c>
      <c r="AO659" t="e">
        <f t="shared" ref="AO659:BH659" si="1639">AN659</f>
        <v>#DIV/0!</v>
      </c>
      <c r="AP659" t="e">
        <f t="shared" si="1639"/>
        <v>#DIV/0!</v>
      </c>
      <c r="AQ659" t="e">
        <f t="shared" si="1639"/>
        <v>#DIV/0!</v>
      </c>
      <c r="AR659" t="e">
        <f t="shared" si="1639"/>
        <v>#DIV/0!</v>
      </c>
      <c r="AS659" t="e">
        <f t="shared" si="1639"/>
        <v>#DIV/0!</v>
      </c>
      <c r="AT659" t="e">
        <f t="shared" si="1639"/>
        <v>#DIV/0!</v>
      </c>
      <c r="AU659" t="e">
        <f t="shared" si="1639"/>
        <v>#DIV/0!</v>
      </c>
      <c r="AV659" t="e">
        <f t="shared" si="1639"/>
        <v>#DIV/0!</v>
      </c>
      <c r="AW659" t="e">
        <f t="shared" si="1639"/>
        <v>#DIV/0!</v>
      </c>
      <c r="AX659" t="e">
        <f t="shared" si="1639"/>
        <v>#DIV/0!</v>
      </c>
      <c r="AY659" t="e">
        <f t="shared" si="1639"/>
        <v>#DIV/0!</v>
      </c>
      <c r="AZ659" t="e">
        <f t="shared" si="1639"/>
        <v>#DIV/0!</v>
      </c>
      <c r="BA659" t="e">
        <f t="shared" si="1639"/>
        <v>#DIV/0!</v>
      </c>
      <c r="BB659" t="e">
        <f t="shared" si="1639"/>
        <v>#DIV/0!</v>
      </c>
      <c r="BC659" t="e">
        <f t="shared" si="1639"/>
        <v>#DIV/0!</v>
      </c>
      <c r="BD659" t="e">
        <f t="shared" si="1639"/>
        <v>#DIV/0!</v>
      </c>
      <c r="BE659" t="e">
        <f t="shared" si="1639"/>
        <v>#DIV/0!</v>
      </c>
      <c r="BF659" t="e">
        <f t="shared" si="1639"/>
        <v>#DIV/0!</v>
      </c>
      <c r="BG659" t="e">
        <f t="shared" si="1639"/>
        <v>#DIV/0!</v>
      </c>
      <c r="BH659" t="e">
        <f t="shared" si="1639"/>
        <v>#DIV/0!</v>
      </c>
      <c r="BK659">
        <f t="shared" si="1636"/>
        <v>0</v>
      </c>
      <c r="BL659">
        <f t="shared" si="1479"/>
        <v>0</v>
      </c>
      <c r="BM659">
        <f t="shared" si="1480"/>
        <v>0</v>
      </c>
      <c r="BN659">
        <f t="shared" si="1510"/>
        <v>0.5</v>
      </c>
      <c r="BO659" s="2">
        <f t="shared" si="1514"/>
        <v>0.84999000000000013</v>
      </c>
      <c r="BP659" t="str">
        <f t="shared" si="1475"/>
        <v>-LV-Total</v>
      </c>
    </row>
    <row r="660" spans="1:68" s="2" customFormat="1" hidden="1" x14ac:dyDescent="0.25">
      <c r="A660" s="2" t="str">
        <f t="shared" si="1471"/>
        <v>passenger-LV-PHEVG</v>
      </c>
      <c r="B660" s="3">
        <v>626</v>
      </c>
      <c r="C660" s="2" t="s">
        <v>9</v>
      </c>
      <c r="D660" s="2" t="s">
        <v>27</v>
      </c>
      <c r="E660" s="2" t="s">
        <v>28</v>
      </c>
      <c r="F660" s="2" t="s">
        <v>31</v>
      </c>
      <c r="G660" s="2">
        <v>1.0000000000000001E-5</v>
      </c>
      <c r="H660" s="2">
        <v>2.077021450542629E-2</v>
      </c>
      <c r="I660" s="2">
        <v>2.7019477717273942E-2</v>
      </c>
      <c r="J660" s="2">
        <v>3.2995173409821617E-2</v>
      </c>
      <c r="K660" s="2">
        <v>3.5829397134813257E-2</v>
      </c>
      <c r="L660" s="2">
        <v>3.8672550409478777E-2</v>
      </c>
      <c r="M660" s="2">
        <f>($K660*(($BL660/($K660))^((M$33-$K$33)/($BL$33-$K$33))))</f>
        <v>3.2451532861309786E-2</v>
      </c>
      <c r="N660" s="2">
        <f>($K660*(($BL660/($K660))^((N$33-$K$33)/($BL$33-$K$33))))</f>
        <v>3.0883966531873364E-2</v>
      </c>
      <c r="O660" s="2">
        <f t="shared" ref="O660:Y660" si="1640">($K660*(($BL660/($K660))^((O$33-$K$33)/($BL$33-$K$33))))</f>
        <v>2.9392121254126078E-2</v>
      </c>
      <c r="P660" s="2">
        <f t="shared" si="1640"/>
        <v>2.7972339334252198E-2</v>
      </c>
      <c r="Q660" s="2">
        <f t="shared" si="1640"/>
        <v>2.6621139762776122E-2</v>
      </c>
      <c r="R660" s="2">
        <f t="shared" si="1640"/>
        <v>2.5335209679852311E-2</v>
      </c>
      <c r="S660" s="2">
        <f t="shared" si="1640"/>
        <v>2.4111396252823176E-2</v>
      </c>
      <c r="T660" s="2">
        <f t="shared" si="1640"/>
        <v>2.2946698946130231E-2</v>
      </c>
      <c r="U660" s="2">
        <f t="shared" si="1640"/>
        <v>2.1838262164626036E-2</v>
      </c>
      <c r="V660" s="2">
        <f t="shared" si="1640"/>
        <v>2.0783368252249801E-2</v>
      </c>
      <c r="W660" s="2">
        <f t="shared" si="1640"/>
        <v>1.9779430828900928E-2</v>
      </c>
      <c r="X660" s="2">
        <f t="shared" si="1640"/>
        <v>1.8823988449173833E-2</v>
      </c>
      <c r="Y660" s="2">
        <f t="shared" si="1640"/>
        <v>1.7914698567406628E-2</v>
      </c>
      <c r="Z660" s="2">
        <f t="shared" si="1638"/>
        <v>1.578643936611485E-2</v>
      </c>
      <c r="AA660" s="2">
        <f t="shared" si="1638"/>
        <v>1.3911016527703548E-2</v>
      </c>
      <c r="AB660" s="2">
        <f t="shared" si="1638"/>
        <v>1.2258393190893873E-2</v>
      </c>
      <c r="AC660" s="2">
        <f t="shared" si="1638"/>
        <v>1.0802100861809539E-2</v>
      </c>
      <c r="AD660" s="2">
        <f t="shared" si="1638"/>
        <v>9.5188154933214218E-3</v>
      </c>
      <c r="AE660" s="2">
        <f t="shared" si="1638"/>
        <v>8.387983926000625E-3</v>
      </c>
      <c r="AF660" s="2">
        <f t="shared" si="1638"/>
        <v>7.391494707740638E-3</v>
      </c>
      <c r="AG660" s="2">
        <f t="shared" si="1638"/>
        <v>6.5133880198799243E-3</v>
      </c>
      <c r="AH660" s="2">
        <f t="shared" si="1638"/>
        <v>5.7396000639880285E-3</v>
      </c>
      <c r="AI660" s="2">
        <f t="shared" si="1638"/>
        <v>5.0577378154017423E-3</v>
      </c>
      <c r="AJ660" s="2">
        <f t="shared" si="1638"/>
        <v>4.4568805359533406E-3</v>
      </c>
      <c r="AK660" s="2">
        <f t="shared" si="1638"/>
        <v>3.9274048669092447E-3</v>
      </c>
      <c r="AL660" s="2">
        <f t="shared" si="1638"/>
        <v>3.4608307007993589E-3</v>
      </c>
      <c r="AM660" s="2">
        <f t="shared" si="1638"/>
        <v>3.0496853636129487E-3</v>
      </c>
      <c r="AN660" s="2">
        <f t="shared" si="1638"/>
        <v>2.6873839320966661E-3</v>
      </c>
      <c r="AO660">
        <f t="shared" ref="AO660:AO723" si="1641">AN660</f>
        <v>2.6873839320966661E-3</v>
      </c>
      <c r="AP660" s="2">
        <f t="shared" ref="AP660:BH661" si="1642">AO660</f>
        <v>2.6873839320966661E-3</v>
      </c>
      <c r="AQ660" s="2">
        <f t="shared" si="1642"/>
        <v>2.6873839320966661E-3</v>
      </c>
      <c r="AR660" s="2">
        <f t="shared" si="1642"/>
        <v>2.6873839320966661E-3</v>
      </c>
      <c r="AS660" s="2">
        <f t="shared" si="1642"/>
        <v>2.6873839320966661E-3</v>
      </c>
      <c r="AT660" s="2">
        <f t="shared" si="1642"/>
        <v>2.6873839320966661E-3</v>
      </c>
      <c r="AU660" s="2">
        <f t="shared" si="1642"/>
        <v>2.6873839320966661E-3</v>
      </c>
      <c r="AV660" s="2">
        <f t="shared" si="1642"/>
        <v>2.6873839320966661E-3</v>
      </c>
      <c r="AW660" s="2">
        <f t="shared" si="1642"/>
        <v>2.6873839320966661E-3</v>
      </c>
      <c r="AX660" s="2">
        <f t="shared" si="1642"/>
        <v>2.6873839320966661E-3</v>
      </c>
      <c r="AY660" s="2">
        <f t="shared" si="1642"/>
        <v>2.6873839320966661E-3</v>
      </c>
      <c r="AZ660" s="2">
        <f t="shared" si="1642"/>
        <v>2.6873839320966661E-3</v>
      </c>
      <c r="BA660" s="2">
        <f t="shared" si="1642"/>
        <v>2.6873839320966661E-3</v>
      </c>
      <c r="BB660" s="2">
        <f t="shared" si="1642"/>
        <v>2.6873839320966661E-3</v>
      </c>
      <c r="BC660" s="2">
        <f t="shared" si="1642"/>
        <v>2.6873839320966661E-3</v>
      </c>
      <c r="BD660" s="2">
        <f t="shared" si="1642"/>
        <v>2.6873839320966661E-3</v>
      </c>
      <c r="BE660" s="2">
        <f t="shared" si="1642"/>
        <v>2.6873839320966661E-3</v>
      </c>
      <c r="BF660" s="2">
        <f t="shared" si="1642"/>
        <v>2.6873839320966661E-3</v>
      </c>
      <c r="BG660" s="2">
        <f t="shared" si="1642"/>
        <v>2.6873839320966661E-3</v>
      </c>
      <c r="BH660" s="2">
        <f t="shared" si="1642"/>
        <v>2.6873839320966661E-3</v>
      </c>
      <c r="BK660" s="2">
        <f>K660</f>
        <v>3.5829397134813257E-2</v>
      </c>
      <c r="BL660">
        <f t="shared" si="1479"/>
        <v>1.7914698567406628E-2</v>
      </c>
      <c r="BM660">
        <f t="shared" si="1480"/>
        <v>2.6873839320966661E-3</v>
      </c>
      <c r="BN660" s="2">
        <f t="shared" si="1510"/>
        <v>0.5</v>
      </c>
      <c r="BO660" s="2">
        <f t="shared" si="1514"/>
        <v>0.84999000000000013</v>
      </c>
      <c r="BP660" s="2" t="str">
        <f t="shared" si="1475"/>
        <v>-LV-Total</v>
      </c>
    </row>
    <row r="661" spans="1:68" hidden="1" x14ac:dyDescent="0.25">
      <c r="A661" t="str">
        <f t="shared" si="1471"/>
        <v>freight-HT-BEV</v>
      </c>
      <c r="B661" s="1">
        <v>627</v>
      </c>
      <c r="C661" t="s">
        <v>6</v>
      </c>
      <c r="D661" t="s">
        <v>36</v>
      </c>
      <c r="E661" t="s">
        <v>39</v>
      </c>
      <c r="F661" t="s">
        <v>29</v>
      </c>
      <c r="G661">
        <v>5.707421225611686E-5</v>
      </c>
      <c r="H661">
        <f>IF(G661=0,0.0000001,$G661)*((INDEX($N$7:$N$29,MATCH($A661,$H$7:$H$29,0))/($G661+0.00001))^((H$33-$G$33)/($Y$33-$G$33)))</f>
        <v>7.8326861828533257E-5</v>
      </c>
      <c r="I661">
        <f>IF(H661=0,0.0000001,$G661)*((INDEX($N$7:$N$29,MATCH($A661,$H$7:$H$29,0))/($G661+0.00001))^((I$33-$G$33)/($Y$33-$G$33)))</f>
        <v>1.074933326521492E-4</v>
      </c>
      <c r="J661">
        <f>IF(I661=0,0.0000001,$G661)*((INDEX($N$7:$N$29,MATCH($A661,$H$7:$H$29,0))/($G661+0.00001))^((J$33-$G$33)/($Y$33-$G$33)))</f>
        <v>1.4752048396832827E-4</v>
      </c>
      <c r="K661">
        <f>IF(J661=0,0.0000001,$G661)*((INDEX($N$7:$N$29,MATCH($A661,$H$7:$H$29,0))/($G661+0.00001))^((K$33-$G$33)/($Y$33-$G$33)))</f>
        <v>2.0245249312971867E-4</v>
      </c>
      <c r="L661">
        <f>IF(K661=0,0.0000001,K661)*((INDEX($L$7:$L$29,MATCH($A661,$H$7:$H$28,0))/IF(K661=0,0.0000001,K661))^((L$33-$K$33)/($Y$33-$K$33)))</f>
        <v>3.0737192312696953E-4</v>
      </c>
      <c r="M661">
        <f>IF(L661=0,0.0000001,L661)*((INDEX($L$7:$L$29,MATCH($A661,$H$7:$H$28,0))/IF(L661=0,0.0000001,L661))^((M$33-$K$33)/($Y$33-$K$33)))</f>
        <v>6.6748338241923979E-4</v>
      </c>
      <c r="N661">
        <f t="shared" ref="N661:Y661" si="1643">IF(M661=0,0.0000001,M661)*((INDEX($L$7:$L$29,MATCH($A661,$H$7:$H$28,0))/IF(M661=0,0.0000001,M661))^((N$33-$K$33)/($Y$33-$K$33)))</f>
        <v>1.8089997686285488E-3</v>
      </c>
      <c r="O661">
        <f t="shared" si="1643"/>
        <v>5.1410937030333288E-3</v>
      </c>
      <c r="P661">
        <f t="shared" si="1643"/>
        <v>1.306383556876181E-2</v>
      </c>
      <c r="Q661">
        <f t="shared" si="1643"/>
        <v>2.6823224943168692E-2</v>
      </c>
      <c r="R661">
        <f t="shared" si="1643"/>
        <v>4.3331579085256158E-2</v>
      </c>
      <c r="S661">
        <f t="shared" si="1643"/>
        <v>5.699403264295657E-2</v>
      </c>
      <c r="T661">
        <f t="shared" si="1643"/>
        <v>6.504536845817166E-2</v>
      </c>
      <c r="U661">
        <f t="shared" si="1643"/>
        <v>6.8547085449091105E-2</v>
      </c>
      <c r="V661">
        <f t="shared" si="1643"/>
        <v>6.9686090650428842E-2</v>
      </c>
      <c r="W661">
        <f t="shared" si="1643"/>
        <v>6.9955069381393356E-2</v>
      </c>
      <c r="X661">
        <f t="shared" si="1643"/>
        <v>6.9996789713294844E-2</v>
      </c>
      <c r="Y661">
        <f t="shared" si="1643"/>
        <v>7.0000000000000007E-2</v>
      </c>
      <c r="Z661">
        <f>IF(Y661=0,0.0000001,$Y661)*((INDEX($M$7:$M$29,MATCH($A661,$H$7:$H$28,0))/IF(Y661=0,0.0000001,$Y661))^((Z$33-$Y$33)/($AN$33-$Y$33)))</f>
        <v>7.7131703122006789E-2</v>
      </c>
      <c r="AA661">
        <f t="shared" ref="AA661:AN661" si="1644">IF(Z661=0,0.0000001,$Y661)*((INDEX($M$7:$M$29,MATCH($A661,$H$7:$H$28,0))/IF(Z661=0,0.0000001,$Y661))^((AA$33-$Y$33)/($AN$33-$Y$33)))</f>
        <v>8.4989994664305568E-2</v>
      </c>
      <c r="AB661">
        <f t="shared" si="1644"/>
        <v>9.3648900525545087E-2</v>
      </c>
      <c r="AC661">
        <f t="shared" si="1644"/>
        <v>0.10318998847198126</v>
      </c>
      <c r="AD661">
        <f t="shared" si="1644"/>
        <v>0.11370313651405943</v>
      </c>
      <c r="AE661">
        <f t="shared" si="1644"/>
        <v>0.12528737956633487</v>
      </c>
      <c r="AF661">
        <f t="shared" si="1644"/>
        <v>0.13805184236635312</v>
      </c>
      <c r="AG661">
        <f t="shared" si="1644"/>
        <v>0.15211676744068037</v>
      </c>
      <c r="AH661">
        <f t="shared" si="1644"/>
        <v>0.16761464780162721</v>
      </c>
      <c r="AI661">
        <f t="shared" si="1644"/>
        <v>0.18469147504478334</v>
      </c>
      <c r="AJ661">
        <f t="shared" si="1644"/>
        <v>0.20350811460456789</v>
      </c>
      <c r="AK661">
        <f t="shared" si="1644"/>
        <v>0.22424182112284086</v>
      </c>
      <c r="AL661">
        <f t="shared" si="1644"/>
        <v>0.24708790820550156</v>
      </c>
      <c r="AM661">
        <f t="shared" si="1644"/>
        <v>0.27226158829634867</v>
      </c>
      <c r="AN661">
        <f t="shared" si="1644"/>
        <v>0.30000000000000004</v>
      </c>
      <c r="AO661">
        <f>AN661</f>
        <v>0.30000000000000004</v>
      </c>
      <c r="AP661">
        <f t="shared" si="1642"/>
        <v>0.30000000000000004</v>
      </c>
      <c r="AQ661">
        <f t="shared" si="1642"/>
        <v>0.30000000000000004</v>
      </c>
      <c r="AR661">
        <f t="shared" si="1642"/>
        <v>0.30000000000000004</v>
      </c>
      <c r="AS661">
        <f t="shared" si="1642"/>
        <v>0.30000000000000004</v>
      </c>
      <c r="AT661">
        <f t="shared" si="1642"/>
        <v>0.30000000000000004</v>
      </c>
      <c r="AU661">
        <f t="shared" si="1642"/>
        <v>0.30000000000000004</v>
      </c>
      <c r="AV661">
        <f t="shared" si="1642"/>
        <v>0.30000000000000004</v>
      </c>
      <c r="AW661">
        <f t="shared" si="1642"/>
        <v>0.30000000000000004</v>
      </c>
      <c r="AX661">
        <f t="shared" si="1642"/>
        <v>0.30000000000000004</v>
      </c>
      <c r="AY661">
        <f t="shared" si="1642"/>
        <v>0.30000000000000004</v>
      </c>
      <c r="AZ661">
        <f t="shared" si="1642"/>
        <v>0.30000000000000004</v>
      </c>
      <c r="BA661">
        <f t="shared" si="1642"/>
        <v>0.30000000000000004</v>
      </c>
      <c r="BB661">
        <f t="shared" si="1642"/>
        <v>0.30000000000000004</v>
      </c>
      <c r="BC661">
        <f t="shared" si="1642"/>
        <v>0.30000000000000004</v>
      </c>
      <c r="BD661">
        <f t="shared" si="1642"/>
        <v>0.30000000000000004</v>
      </c>
      <c r="BE661">
        <f t="shared" si="1642"/>
        <v>0.30000000000000004</v>
      </c>
      <c r="BF661">
        <f t="shared" si="1642"/>
        <v>0.30000000000000004</v>
      </c>
      <c r="BG661">
        <f t="shared" si="1642"/>
        <v>0.30000000000000004</v>
      </c>
      <c r="BH661">
        <f t="shared" si="1642"/>
        <v>0.30000000000000004</v>
      </c>
      <c r="BK661">
        <f>K661</f>
        <v>2.0245249312971867E-4</v>
      </c>
      <c r="BL661">
        <f t="shared" si="1479"/>
        <v>1.9820099077399458E-4</v>
      </c>
      <c r="BM661">
        <f t="shared" si="1480"/>
        <v>1.1892059446439674E-4</v>
      </c>
      <c r="BN661">
        <f t="shared" ref="BN661:BN691" si="1645">INDEX($N$7:$N$30,MATCH(BP661,$H$7:$H$30,0))</f>
        <v>2.1000000000000001E-2</v>
      </c>
      <c r="BO661">
        <f t="shared" ref="BO661:BO693" si="1646">INDEX($M$7:$M$30,MATCH(BP661,$H$7:$H$30,0))</f>
        <v>0.4</v>
      </c>
      <c r="BP661" t="str">
        <f t="shared" si="1475"/>
        <v>-HT-Total</v>
      </c>
    </row>
    <row r="662" spans="1:68" hidden="1" x14ac:dyDescent="0.25">
      <c r="A662" t="str">
        <f t="shared" si="1471"/>
        <v>freight-HT-CNG</v>
      </c>
      <c r="B662" s="1">
        <v>628</v>
      </c>
      <c r="C662" t="s">
        <v>6</v>
      </c>
      <c r="D662" t="s">
        <v>36</v>
      </c>
      <c r="E662" t="s">
        <v>39</v>
      </c>
      <c r="F662" t="s">
        <v>45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e">
        <f t="shared" ref="M662:Y663" si="1647">($K662*(($BL662/($K662))^((M$33-$K$33)/($BL$33-$K$33))))</f>
        <v>#DIV/0!</v>
      </c>
      <c r="N662" t="e">
        <f t="shared" si="1647"/>
        <v>#DIV/0!</v>
      </c>
      <c r="O662" t="e">
        <f t="shared" si="1647"/>
        <v>#DIV/0!</v>
      </c>
      <c r="P662" t="e">
        <f t="shared" si="1647"/>
        <v>#DIV/0!</v>
      </c>
      <c r="Q662" t="e">
        <f t="shared" si="1647"/>
        <v>#DIV/0!</v>
      </c>
      <c r="R662" t="e">
        <f t="shared" si="1647"/>
        <v>#DIV/0!</v>
      </c>
      <c r="S662" t="e">
        <f t="shared" si="1647"/>
        <v>#DIV/0!</v>
      </c>
      <c r="T662" t="e">
        <f t="shared" si="1647"/>
        <v>#DIV/0!</v>
      </c>
      <c r="U662" t="e">
        <f t="shared" si="1647"/>
        <v>#DIV/0!</v>
      </c>
      <c r="V662" t="e">
        <f t="shared" si="1647"/>
        <v>#DIV/0!</v>
      </c>
      <c r="W662" t="e">
        <f t="shared" si="1647"/>
        <v>#DIV/0!</v>
      </c>
      <c r="X662" t="e">
        <f t="shared" si="1647"/>
        <v>#DIV/0!</v>
      </c>
      <c r="Y662" t="e">
        <f t="shared" si="1647"/>
        <v>#DIV/0!</v>
      </c>
      <c r="Z662" t="e">
        <f t="shared" ref="Z662:AN663" si="1648">($Y662*(($BM662/($Y662))^((Z$33-$Y$33)/($BM$33-$Y$33))))</f>
        <v>#DIV/0!</v>
      </c>
      <c r="AA662" t="e">
        <f t="shared" si="1648"/>
        <v>#DIV/0!</v>
      </c>
      <c r="AB662" t="e">
        <f t="shared" si="1648"/>
        <v>#DIV/0!</v>
      </c>
      <c r="AC662" t="e">
        <f t="shared" si="1648"/>
        <v>#DIV/0!</v>
      </c>
      <c r="AD662" t="e">
        <f t="shared" si="1648"/>
        <v>#DIV/0!</v>
      </c>
      <c r="AE662" t="e">
        <f t="shared" si="1648"/>
        <v>#DIV/0!</v>
      </c>
      <c r="AF662" t="e">
        <f t="shared" si="1648"/>
        <v>#DIV/0!</v>
      </c>
      <c r="AG662" t="e">
        <f t="shared" si="1648"/>
        <v>#DIV/0!</v>
      </c>
      <c r="AH662" t="e">
        <f t="shared" si="1648"/>
        <v>#DIV/0!</v>
      </c>
      <c r="AI662" t="e">
        <f t="shared" si="1648"/>
        <v>#DIV/0!</v>
      </c>
      <c r="AJ662" t="e">
        <f t="shared" si="1648"/>
        <v>#DIV/0!</v>
      </c>
      <c r="AK662" t="e">
        <f t="shared" si="1648"/>
        <v>#DIV/0!</v>
      </c>
      <c r="AL662" t="e">
        <f t="shared" si="1648"/>
        <v>#DIV/0!</v>
      </c>
      <c r="AM662" t="e">
        <f t="shared" si="1648"/>
        <v>#DIV/0!</v>
      </c>
      <c r="AN662" t="e">
        <f t="shared" si="1648"/>
        <v>#DIV/0!</v>
      </c>
      <c r="AO662" t="e">
        <f t="shared" si="1641"/>
        <v>#DIV/0!</v>
      </c>
      <c r="AP662" t="e">
        <f t="shared" ref="AP662:BH662" si="1649">AO662</f>
        <v>#DIV/0!</v>
      </c>
      <c r="AQ662" t="e">
        <f t="shared" si="1649"/>
        <v>#DIV/0!</v>
      </c>
      <c r="AR662" t="e">
        <f t="shared" si="1649"/>
        <v>#DIV/0!</v>
      </c>
      <c r="AS662" t="e">
        <f t="shared" si="1649"/>
        <v>#DIV/0!</v>
      </c>
      <c r="AT662" t="e">
        <f t="shared" si="1649"/>
        <v>#DIV/0!</v>
      </c>
      <c r="AU662" t="e">
        <f t="shared" si="1649"/>
        <v>#DIV/0!</v>
      </c>
      <c r="AV662" t="e">
        <f t="shared" si="1649"/>
        <v>#DIV/0!</v>
      </c>
      <c r="AW662" t="e">
        <f t="shared" si="1649"/>
        <v>#DIV/0!</v>
      </c>
      <c r="AX662" t="e">
        <f t="shared" si="1649"/>
        <v>#DIV/0!</v>
      </c>
      <c r="AY662" t="e">
        <f t="shared" si="1649"/>
        <v>#DIV/0!</v>
      </c>
      <c r="AZ662" t="e">
        <f t="shared" si="1649"/>
        <v>#DIV/0!</v>
      </c>
      <c r="BA662" t="e">
        <f t="shared" si="1649"/>
        <v>#DIV/0!</v>
      </c>
      <c r="BB662" t="e">
        <f t="shared" si="1649"/>
        <v>#DIV/0!</v>
      </c>
      <c r="BC662" t="e">
        <f t="shared" si="1649"/>
        <v>#DIV/0!</v>
      </c>
      <c r="BD662" t="e">
        <f t="shared" si="1649"/>
        <v>#DIV/0!</v>
      </c>
      <c r="BE662" t="e">
        <f t="shared" si="1649"/>
        <v>#DIV/0!</v>
      </c>
      <c r="BF662" t="e">
        <f t="shared" si="1649"/>
        <v>#DIV/0!</v>
      </c>
      <c r="BG662" t="e">
        <f t="shared" si="1649"/>
        <v>#DIV/0!</v>
      </c>
      <c r="BH662" t="e">
        <f t="shared" si="1649"/>
        <v>#DIV/0!</v>
      </c>
      <c r="BK662">
        <f t="shared" si="1636"/>
        <v>0</v>
      </c>
      <c r="BL662">
        <f t="shared" si="1479"/>
        <v>0</v>
      </c>
      <c r="BM662">
        <f t="shared" si="1480"/>
        <v>0</v>
      </c>
      <c r="BN662">
        <f t="shared" ref="BN662:BN663" si="1650">INDEX($L$7:$L$30,MATCH(BP662,$H$7:$H$30,0))</f>
        <v>9.0000000000000011E-2</v>
      </c>
      <c r="BO662">
        <f t="shared" ref="BO662:BO663" si="1651">INDEX($M$7:$M$30,MATCH(BP662,$H$7:$H$30,0))</f>
        <v>0.4</v>
      </c>
      <c r="BP662" t="str">
        <f t="shared" si="1475"/>
        <v>-HT-Total</v>
      </c>
    </row>
    <row r="663" spans="1:68" hidden="1" x14ac:dyDescent="0.25">
      <c r="A663" t="str">
        <f t="shared" si="1471"/>
        <v>freight-HT-D</v>
      </c>
      <c r="B663" s="1">
        <v>629</v>
      </c>
      <c r="C663" t="s">
        <v>6</v>
      </c>
      <c r="D663" t="s">
        <v>36</v>
      </c>
      <c r="E663" t="s">
        <v>39</v>
      </c>
      <c r="F663" t="s">
        <v>46</v>
      </c>
      <c r="G663">
        <v>0.99981478616865049</v>
      </c>
      <c r="H663">
        <v>0.99980525242670237</v>
      </c>
      <c r="I663">
        <v>0.99979572061482014</v>
      </c>
      <c r="J663">
        <v>0.99978619073241837</v>
      </c>
      <c r="K663">
        <v>0.99976004417531106</v>
      </c>
      <c r="L663">
        <v>0.99973389972075344</v>
      </c>
      <c r="M663">
        <f>($K663*(($BL663/($K663))^((M$33-$K$33)/($BL$33-$K$33))))</f>
        <v>0.98638065521190121</v>
      </c>
      <c r="N663">
        <f t="shared" si="1647"/>
        <v>0.97975825537735495</v>
      </c>
      <c r="O663">
        <f t="shared" si="1647"/>
        <v>0.97318031726185905</v>
      </c>
      <c r="P663">
        <f t="shared" si="1647"/>
        <v>0.96664654235663849</v>
      </c>
      <c r="Q663">
        <f t="shared" si="1647"/>
        <v>0.9601566341570581</v>
      </c>
      <c r="R663">
        <f t="shared" si="1647"/>
        <v>0.95371029814916652</v>
      </c>
      <c r="S663">
        <f t="shared" si="1647"/>
        <v>0.94730724179633163</v>
      </c>
      <c r="T663">
        <f t="shared" si="1647"/>
        <v>0.94094717452596466</v>
      </c>
      <c r="U663">
        <f t="shared" si="1647"/>
        <v>0.93462980771633397</v>
      </c>
      <c r="V663">
        <f t="shared" si="1647"/>
        <v>0.92835485468346757</v>
      </c>
      <c r="W663">
        <f t="shared" si="1647"/>
        <v>0.92212203066814347</v>
      </c>
      <c r="X663">
        <f t="shared" si="1647"/>
        <v>0.91593105282296639</v>
      </c>
      <c r="Y663">
        <f t="shared" si="1647"/>
        <v>0.90978164019953311</v>
      </c>
      <c r="Z663">
        <f t="shared" si="1648"/>
        <v>0.87932060832775527</v>
      </c>
      <c r="AA663">
        <f t="shared" si="1648"/>
        <v>0.84987946345049836</v>
      </c>
      <c r="AB663">
        <f t="shared" si="1648"/>
        <v>0.82142405802194163</v>
      </c>
      <c r="AC663">
        <f t="shared" si="1648"/>
        <v>0.79392138781399613</v>
      </c>
      <c r="AD663">
        <f t="shared" si="1648"/>
        <v>0.76733955363608919</v>
      </c>
      <c r="AE663">
        <f t="shared" si="1648"/>
        <v>0.74164772433663417</v>
      </c>
      <c r="AF663">
        <f t="shared" si="1648"/>
        <v>0.71681610104327453</v>
      </c>
      <c r="AG663">
        <f t="shared" si="1648"/>
        <v>0.69281588260042493</v>
      </c>
      <c r="AH663">
        <f t="shared" si="1648"/>
        <v>0.66961923216402253</v>
      </c>
      <c r="AI663">
        <f t="shared" si="1648"/>
        <v>0.64719924491474123</v>
      </c>
      <c r="AJ663">
        <f t="shared" si="1648"/>
        <v>0.62552991685222437</v>
      </c>
      <c r="AK663">
        <f t="shared" si="1648"/>
        <v>0.60458611463413692</v>
      </c>
      <c r="AL663">
        <f t="shared" si="1648"/>
        <v>0.58434354642506026</v>
      </c>
      <c r="AM663">
        <f t="shared" si="1648"/>
        <v>0.56477873372141241</v>
      </c>
      <c r="AN663">
        <f t="shared" si="1648"/>
        <v>0.54586898411971985</v>
      </c>
      <c r="AO663">
        <f t="shared" si="1641"/>
        <v>0.54586898411971985</v>
      </c>
      <c r="AP663">
        <f t="shared" ref="AP663:BH664" si="1652">AO663</f>
        <v>0.54586898411971985</v>
      </c>
      <c r="AQ663">
        <f t="shared" si="1652"/>
        <v>0.54586898411971985</v>
      </c>
      <c r="AR663">
        <f t="shared" si="1652"/>
        <v>0.54586898411971985</v>
      </c>
      <c r="AS663">
        <f t="shared" si="1652"/>
        <v>0.54586898411971985</v>
      </c>
      <c r="AT663">
        <f t="shared" si="1652"/>
        <v>0.54586898411971985</v>
      </c>
      <c r="AU663">
        <f t="shared" si="1652"/>
        <v>0.54586898411971985</v>
      </c>
      <c r="AV663">
        <f t="shared" si="1652"/>
        <v>0.54586898411971985</v>
      </c>
      <c r="AW663">
        <f t="shared" si="1652"/>
        <v>0.54586898411971985</v>
      </c>
      <c r="AX663">
        <f t="shared" si="1652"/>
        <v>0.54586898411971985</v>
      </c>
      <c r="AY663">
        <f t="shared" si="1652"/>
        <v>0.54586898411971985</v>
      </c>
      <c r="AZ663">
        <f t="shared" si="1652"/>
        <v>0.54586898411971985</v>
      </c>
      <c r="BA663">
        <f t="shared" si="1652"/>
        <v>0.54586898411971985</v>
      </c>
      <c r="BB663">
        <f t="shared" si="1652"/>
        <v>0.54586898411971985</v>
      </c>
      <c r="BC663">
        <f t="shared" si="1652"/>
        <v>0.54586898411971985</v>
      </c>
      <c r="BD663">
        <f t="shared" si="1652"/>
        <v>0.54586898411971985</v>
      </c>
      <c r="BE663">
        <f t="shared" si="1652"/>
        <v>0.54586898411971985</v>
      </c>
      <c r="BF663">
        <f t="shared" si="1652"/>
        <v>0.54586898411971985</v>
      </c>
      <c r="BG663">
        <f t="shared" si="1652"/>
        <v>0.54586898411971985</v>
      </c>
      <c r="BH663">
        <f t="shared" si="1652"/>
        <v>0.54586898411971985</v>
      </c>
      <c r="BK663">
        <f t="shared" si="1636"/>
        <v>0.99976004417531106</v>
      </c>
      <c r="BL663">
        <f t="shared" si="1479"/>
        <v>0.90978164019953311</v>
      </c>
      <c r="BM663">
        <f t="shared" si="1480"/>
        <v>0.54586898411971985</v>
      </c>
      <c r="BN663">
        <f t="shared" si="1650"/>
        <v>9.0000000000000011E-2</v>
      </c>
      <c r="BO663">
        <f t="shared" si="1651"/>
        <v>0.4</v>
      </c>
      <c r="BP663" t="str">
        <f t="shared" si="1475"/>
        <v>-HT-Total</v>
      </c>
    </row>
    <row r="664" spans="1:68" hidden="1" x14ac:dyDescent="0.25">
      <c r="A664" t="str">
        <f t="shared" si="1471"/>
        <v>freight-HT-FCEV</v>
      </c>
      <c r="B664" s="1">
        <v>630</v>
      </c>
      <c r="C664" t="s">
        <v>6</v>
      </c>
      <c r="D664" t="s">
        <v>36</v>
      </c>
      <c r="E664" t="s">
        <v>39</v>
      </c>
      <c r="F664" t="s">
        <v>30</v>
      </c>
      <c r="G664">
        <v>0</v>
      </c>
      <c r="H664">
        <f>IF(G664=0,0.0000001,$G664)*((INDEX($N$7:$N$29,MATCH($A664,$H$7:$H$29,0))/($G664+0.00001))^((H$33-$G$33)/($Y$33-$G$33)))</f>
        <v>1.2915496650148837E-7</v>
      </c>
      <c r="I664">
        <f>IF(H664=0,0.0000001,$G664)*((INDEX($N$7:$N$29,MATCH($A664,$H$7:$H$29,0))/($G664+0.00001))^((I$33-$G$33)/($Y$33-$G$33)))</f>
        <v>0</v>
      </c>
      <c r="J664">
        <f>IF(I664=0,0.0000001,$G664)*((INDEX($N$7:$N$29,MATCH($A664,$H$7:$H$29,0))/($G664+0.00001))^((J$33-$G$33)/($Y$33-$G$33)))</f>
        <v>2.1544346900318838E-7</v>
      </c>
      <c r="K664">
        <f>IF(J664=0,0.0000001,$G664)*((INDEX($N$7:$N$29,MATCH($A664,$H$7:$H$29,0))/($G664+0.00001))^((K$33-$G$33)/($Y$33-$G$33)))</f>
        <v>0</v>
      </c>
      <c r="L664">
        <f>IF(K664=0,0.0000001,K664)*((INDEX($L$7:$L$29,MATCH($A664,$H$7:$H$28,0))/IF(K664=0,0.0000001,K664))^((L$33-$K$33)/($Y$33-$K$33)))</f>
        <v>2.3913602153749675E-7</v>
      </c>
      <c r="M664">
        <f t="shared" ref="M664:Y664" si="1653">IF(L664=0,0.0000001,L664)*((INDEX($L$7:$L$29,MATCH($A664,$H$7:$H$28,0))/IF(L664=0,0.0000001,L664))^((M$33-$K$33)/($Y$33-$K$33)))</f>
        <v>1.2073768826254454E-6</v>
      </c>
      <c r="N664">
        <f t="shared" si="1653"/>
        <v>9.6817616355708969E-6</v>
      </c>
      <c r="O664">
        <f t="shared" si="1653"/>
        <v>8.5727240831951875E-5</v>
      </c>
      <c r="P664">
        <f t="shared" si="1653"/>
        <v>6.0089888678811732E-4</v>
      </c>
      <c r="Q664">
        <f t="shared" si="1653"/>
        <v>2.6988893747058782E-3</v>
      </c>
      <c r="R664">
        <f t="shared" si="1653"/>
        <v>7.3469577033026109E-3</v>
      </c>
      <c r="S664">
        <f t="shared" si="1653"/>
        <v>1.30207097313783E-2</v>
      </c>
      <c r="T664">
        <f t="shared" si="1653"/>
        <v>1.7157745907394672E-2</v>
      </c>
      <c r="U664">
        <f t="shared" si="1653"/>
        <v>1.9143002814013585E-2</v>
      </c>
      <c r="V664">
        <f t="shared" si="1653"/>
        <v>1.9813185054264333E-2</v>
      </c>
      <c r="W664">
        <f t="shared" si="1653"/>
        <v>1.9973204692495656E-2</v>
      </c>
      <c r="X664">
        <f t="shared" si="1653"/>
        <v>1.9998084857895417E-2</v>
      </c>
      <c r="Y664">
        <f t="shared" si="1653"/>
        <v>0.02</v>
      </c>
      <c r="Z664">
        <f>IF(Y664=0,0.0000001,$Y664)*((INDEX($M$7:$M$29,MATCH($A664,$H$7:$H$28,0))/IF(Y664=0,0.0000001,$Y664))^((Z$33-$Y$33)/($AN$33-$Y$33)))</f>
        <v>2.2265271536896069E-2</v>
      </c>
      <c r="AA664">
        <f t="shared" ref="AA664:AN664" si="1654">IF(Z664=0,0.0000001,$Y664)*((INDEX($M$7:$M$29,MATCH($A664,$H$7:$H$28,0))/IF(Z664=0,0.0000001,$Y664))^((AA$33-$Y$33)/($AN$33-$Y$33)))</f>
        <v>2.478711583058571E-2</v>
      </c>
      <c r="AB664">
        <f t="shared" si="1654"/>
        <v>2.75945932292243E-2</v>
      </c>
      <c r="AC664">
        <f t="shared" si="1654"/>
        <v>3.0720055559943633E-2</v>
      </c>
      <c r="AD664">
        <f t="shared" si="1654"/>
        <v>3.4199518933533936E-2</v>
      </c>
      <c r="AE664">
        <f t="shared" si="1654"/>
        <v>3.8073078774317572E-2</v>
      </c>
      <c r="AF664">
        <f t="shared" si="1654"/>
        <v>4.2385371857790739E-2</v>
      </c>
      <c r="AG664">
        <f t="shared" si="1654"/>
        <v>4.718609068030119E-2</v>
      </c>
      <c r="AH664">
        <f t="shared" si="1654"/>
        <v>5.2530556088075338E-2</v>
      </c>
      <c r="AI664">
        <f t="shared" si="1654"/>
        <v>5.8480354764257315E-2</v>
      </c>
      <c r="AJ664">
        <f t="shared" si="1654"/>
        <v>6.5104048920010135E-2</v>
      </c>
      <c r="AK664">
        <f t="shared" si="1654"/>
        <v>7.2477966367769556E-2</v>
      </c>
      <c r="AL664">
        <f t="shared" si="1654"/>
        <v>8.0687080081020476E-2</v>
      </c>
      <c r="AM664">
        <f t="shared" si="1654"/>
        <v>8.982598737615996E-2</v>
      </c>
      <c r="AN664">
        <f t="shared" si="1654"/>
        <v>0.1</v>
      </c>
      <c r="AO664">
        <f>AN664</f>
        <v>0.1</v>
      </c>
      <c r="AP664">
        <f t="shared" si="1652"/>
        <v>0.1</v>
      </c>
      <c r="AQ664">
        <f t="shared" si="1652"/>
        <v>0.1</v>
      </c>
      <c r="AR664">
        <f t="shared" si="1652"/>
        <v>0.1</v>
      </c>
      <c r="AS664">
        <f t="shared" si="1652"/>
        <v>0.1</v>
      </c>
      <c r="AT664">
        <f t="shared" si="1652"/>
        <v>0.1</v>
      </c>
      <c r="AU664">
        <f t="shared" si="1652"/>
        <v>0.1</v>
      </c>
      <c r="AV664">
        <f t="shared" si="1652"/>
        <v>0.1</v>
      </c>
      <c r="AW664">
        <f t="shared" si="1652"/>
        <v>0.1</v>
      </c>
      <c r="AX664">
        <f t="shared" si="1652"/>
        <v>0.1</v>
      </c>
      <c r="AY664">
        <f t="shared" si="1652"/>
        <v>0.1</v>
      </c>
      <c r="AZ664">
        <f t="shared" si="1652"/>
        <v>0.1</v>
      </c>
      <c r="BA664">
        <f t="shared" si="1652"/>
        <v>0.1</v>
      </c>
      <c r="BB664">
        <f t="shared" si="1652"/>
        <v>0.1</v>
      </c>
      <c r="BC664">
        <f t="shared" si="1652"/>
        <v>0.1</v>
      </c>
      <c r="BD664">
        <f t="shared" si="1652"/>
        <v>0.1</v>
      </c>
      <c r="BE664">
        <f t="shared" si="1652"/>
        <v>0.1</v>
      </c>
      <c r="BF664">
        <f t="shared" si="1652"/>
        <v>0.1</v>
      </c>
      <c r="BG664">
        <f t="shared" si="1652"/>
        <v>0.1</v>
      </c>
      <c r="BH664">
        <f t="shared" si="1652"/>
        <v>0.1</v>
      </c>
      <c r="BK664">
        <f>G664</f>
        <v>0</v>
      </c>
      <c r="BL664">
        <f t="shared" si="1479"/>
        <v>0</v>
      </c>
      <c r="BM664">
        <f t="shared" si="1480"/>
        <v>0</v>
      </c>
      <c r="BN664">
        <f t="shared" si="1645"/>
        <v>2.1000000000000001E-2</v>
      </c>
      <c r="BO664">
        <f t="shared" si="1646"/>
        <v>0.4</v>
      </c>
      <c r="BP664" t="str">
        <f t="shared" si="1475"/>
        <v>-HT-Total</v>
      </c>
    </row>
    <row r="665" spans="1:68" hidden="1" x14ac:dyDescent="0.25">
      <c r="A665" t="str">
        <f t="shared" si="1471"/>
        <v>freight-HT-G</v>
      </c>
      <c r="B665" s="1">
        <v>631</v>
      </c>
      <c r="C665" t="s">
        <v>6</v>
      </c>
      <c r="D665" t="s">
        <v>36</v>
      </c>
      <c r="E665" t="s">
        <v>39</v>
      </c>
      <c r="F665" t="s">
        <v>47</v>
      </c>
      <c r="G665">
        <v>1.2813961909337681E-4</v>
      </c>
      <c r="H665">
        <v>1.091449216171372E-4</v>
      </c>
      <c r="I665">
        <v>9.0154069537830319E-5</v>
      </c>
      <c r="J665">
        <v>7.1167061687847625E-5</v>
      </c>
      <c r="K665">
        <v>6.879206015283821E-5</v>
      </c>
      <c r="L665">
        <v>6.6417249601244686E-5</v>
      </c>
      <c r="M665">
        <f t="shared" ref="M665:Y667" si="1655">($K665*(($BL665/($K665))^((M$33-$K$33)/($BL$33-$K$33))))</f>
        <v>6.7871443515134572E-5</v>
      </c>
      <c r="N665">
        <f t="shared" si="1655"/>
        <v>6.7415765644801158E-5</v>
      </c>
      <c r="O665">
        <f t="shared" si="1655"/>
        <v>6.6963147121827364E-5</v>
      </c>
      <c r="P665">
        <f t="shared" si="1655"/>
        <v>6.6513567406250923E-5</v>
      </c>
      <c r="Q665">
        <f t="shared" si="1655"/>
        <v>6.6067006096011502E-5</v>
      </c>
      <c r="R665">
        <f t="shared" si="1655"/>
        <v>6.5623442926024977E-5</v>
      </c>
      <c r="S665">
        <f t="shared" si="1655"/>
        <v>6.5182857767263617E-5</v>
      </c>
      <c r="T665">
        <f t="shared" si="1655"/>
        <v>6.4745230625842809E-5</v>
      </c>
      <c r="U665">
        <f t="shared" si="1655"/>
        <v>6.4310541642113579E-5</v>
      </c>
      <c r="V665">
        <f t="shared" si="1655"/>
        <v>6.3878771089761433E-5</v>
      </c>
      <c r="W665">
        <f t="shared" si="1655"/>
        <v>6.3449899374911183E-5</v>
      </c>
      <c r="X665">
        <f t="shared" si="1655"/>
        <v>6.3023907035237699E-5</v>
      </c>
      <c r="Y665">
        <f t="shared" si="1655"/>
        <v>6.2600774739082773E-5</v>
      </c>
      <c r="Z665">
        <f t="shared" ref="Z665:AN667" si="1656">($Y665*(($BM665/($Y665))^((Z$33-$Y$33)/($BM$33-$Y$33))))</f>
        <v>6.050479465961341E-5</v>
      </c>
      <c r="AA665">
        <f t="shared" si="1656"/>
        <v>5.8478991546992182E-5</v>
      </c>
      <c r="AB665">
        <f t="shared" si="1656"/>
        <v>5.6521015757382191E-5</v>
      </c>
      <c r="AC665">
        <f t="shared" si="1656"/>
        <v>5.4628596317006061E-5</v>
      </c>
      <c r="AD665">
        <f t="shared" si="1656"/>
        <v>5.2799538288138998E-5</v>
      </c>
      <c r="AE665">
        <f t="shared" si="1656"/>
        <v>5.1031720223292782E-5</v>
      </c>
      <c r="AF665">
        <f t="shared" si="1656"/>
        <v>4.9323091704638087E-5</v>
      </c>
      <c r="AG665">
        <f t="shared" si="1656"/>
        <v>4.7671670965811027E-5</v>
      </c>
      <c r="AH665">
        <f t="shared" si="1656"/>
        <v>4.6075542593345751E-5</v>
      </c>
      <c r="AI665">
        <f t="shared" si="1656"/>
        <v>4.4532855305066829E-5</v>
      </c>
      <c r="AJ665">
        <f t="shared" si="1656"/>
        <v>4.3041819802865014E-5</v>
      </c>
      <c r="AK665">
        <f t="shared" si="1656"/>
        <v>4.1600706697365491E-5</v>
      </c>
      <c r="AL665">
        <f t="shared" si="1656"/>
        <v>4.020784450208201E-5</v>
      </c>
      <c r="AM665">
        <f t="shared" si="1656"/>
        <v>3.8861617694729878E-5</v>
      </c>
      <c r="AN665">
        <f t="shared" si="1656"/>
        <v>3.7560464843449661E-5</v>
      </c>
      <c r="AO665">
        <f t="shared" si="1641"/>
        <v>3.7560464843449661E-5</v>
      </c>
      <c r="AP665">
        <f t="shared" ref="AP665:BH665" si="1657">AO665</f>
        <v>3.7560464843449661E-5</v>
      </c>
      <c r="AQ665">
        <f t="shared" si="1657"/>
        <v>3.7560464843449661E-5</v>
      </c>
      <c r="AR665">
        <f t="shared" si="1657"/>
        <v>3.7560464843449661E-5</v>
      </c>
      <c r="AS665">
        <f t="shared" si="1657"/>
        <v>3.7560464843449661E-5</v>
      </c>
      <c r="AT665">
        <f t="shared" si="1657"/>
        <v>3.7560464843449661E-5</v>
      </c>
      <c r="AU665">
        <f t="shared" si="1657"/>
        <v>3.7560464843449661E-5</v>
      </c>
      <c r="AV665">
        <f t="shared" si="1657"/>
        <v>3.7560464843449661E-5</v>
      </c>
      <c r="AW665">
        <f t="shared" si="1657"/>
        <v>3.7560464843449661E-5</v>
      </c>
      <c r="AX665">
        <f t="shared" si="1657"/>
        <v>3.7560464843449661E-5</v>
      </c>
      <c r="AY665">
        <f t="shared" si="1657"/>
        <v>3.7560464843449661E-5</v>
      </c>
      <c r="AZ665">
        <f t="shared" si="1657"/>
        <v>3.7560464843449661E-5</v>
      </c>
      <c r="BA665">
        <f t="shared" si="1657"/>
        <v>3.7560464843449661E-5</v>
      </c>
      <c r="BB665">
        <f t="shared" si="1657"/>
        <v>3.7560464843449661E-5</v>
      </c>
      <c r="BC665">
        <f t="shared" si="1657"/>
        <v>3.7560464843449661E-5</v>
      </c>
      <c r="BD665">
        <f t="shared" si="1657"/>
        <v>3.7560464843449661E-5</v>
      </c>
      <c r="BE665">
        <f t="shared" si="1657"/>
        <v>3.7560464843449661E-5</v>
      </c>
      <c r="BF665">
        <f t="shared" si="1657"/>
        <v>3.7560464843449661E-5</v>
      </c>
      <c r="BG665">
        <f t="shared" si="1657"/>
        <v>3.7560464843449661E-5</v>
      </c>
      <c r="BH665">
        <f t="shared" si="1657"/>
        <v>3.7560464843449661E-5</v>
      </c>
      <c r="BK665">
        <f t="shared" ref="BK665:BK670" si="1658">K665</f>
        <v>6.879206015283821E-5</v>
      </c>
      <c r="BL665">
        <f t="shared" si="1479"/>
        <v>6.2600774739082773E-5</v>
      </c>
      <c r="BM665">
        <f t="shared" si="1480"/>
        <v>3.7560464843449661E-5</v>
      </c>
      <c r="BN665">
        <f t="shared" ref="BN665:BN667" si="1659">INDEX($L$7:$L$30,MATCH(BP665,$H$7:$H$30,0))</f>
        <v>9.0000000000000011E-2</v>
      </c>
      <c r="BO665">
        <f t="shared" si="1646"/>
        <v>0.4</v>
      </c>
      <c r="BP665" t="str">
        <f t="shared" si="1475"/>
        <v>-HT-Total</v>
      </c>
    </row>
    <row r="666" spans="1:68" hidden="1" x14ac:dyDescent="0.25">
      <c r="A666" t="str">
        <f t="shared" si="1471"/>
        <v>freight-HT-LPG</v>
      </c>
      <c r="B666" s="1">
        <v>632</v>
      </c>
      <c r="C666" t="s">
        <v>6</v>
      </c>
      <c r="D666" t="s">
        <v>36</v>
      </c>
      <c r="E666" t="s">
        <v>39</v>
      </c>
      <c r="F666" t="s">
        <v>48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e">
        <f t="shared" si="1655"/>
        <v>#DIV/0!</v>
      </c>
      <c r="N666" t="e">
        <f t="shared" si="1655"/>
        <v>#DIV/0!</v>
      </c>
      <c r="O666" t="e">
        <f t="shared" si="1655"/>
        <v>#DIV/0!</v>
      </c>
      <c r="P666" t="e">
        <f t="shared" si="1655"/>
        <v>#DIV/0!</v>
      </c>
      <c r="Q666" t="e">
        <f t="shared" si="1655"/>
        <v>#DIV/0!</v>
      </c>
      <c r="R666" t="e">
        <f t="shared" si="1655"/>
        <v>#DIV/0!</v>
      </c>
      <c r="S666" t="e">
        <f t="shared" si="1655"/>
        <v>#DIV/0!</v>
      </c>
      <c r="T666" t="e">
        <f t="shared" si="1655"/>
        <v>#DIV/0!</v>
      </c>
      <c r="U666" t="e">
        <f t="shared" si="1655"/>
        <v>#DIV/0!</v>
      </c>
      <c r="V666" t="e">
        <f t="shared" si="1655"/>
        <v>#DIV/0!</v>
      </c>
      <c r="W666" t="e">
        <f t="shared" si="1655"/>
        <v>#DIV/0!</v>
      </c>
      <c r="X666" t="e">
        <f t="shared" si="1655"/>
        <v>#DIV/0!</v>
      </c>
      <c r="Y666" t="e">
        <f t="shared" si="1655"/>
        <v>#DIV/0!</v>
      </c>
      <c r="Z666" t="e">
        <f t="shared" si="1656"/>
        <v>#DIV/0!</v>
      </c>
      <c r="AA666" t="e">
        <f t="shared" si="1656"/>
        <v>#DIV/0!</v>
      </c>
      <c r="AB666" t="e">
        <f t="shared" si="1656"/>
        <v>#DIV/0!</v>
      </c>
      <c r="AC666" t="e">
        <f t="shared" si="1656"/>
        <v>#DIV/0!</v>
      </c>
      <c r="AD666" t="e">
        <f t="shared" si="1656"/>
        <v>#DIV/0!</v>
      </c>
      <c r="AE666" t="e">
        <f t="shared" si="1656"/>
        <v>#DIV/0!</v>
      </c>
      <c r="AF666" t="e">
        <f t="shared" si="1656"/>
        <v>#DIV/0!</v>
      </c>
      <c r="AG666" t="e">
        <f t="shared" si="1656"/>
        <v>#DIV/0!</v>
      </c>
      <c r="AH666" t="e">
        <f t="shared" si="1656"/>
        <v>#DIV/0!</v>
      </c>
      <c r="AI666" t="e">
        <f t="shared" si="1656"/>
        <v>#DIV/0!</v>
      </c>
      <c r="AJ666" t="e">
        <f t="shared" si="1656"/>
        <v>#DIV/0!</v>
      </c>
      <c r="AK666" t="e">
        <f t="shared" si="1656"/>
        <v>#DIV/0!</v>
      </c>
      <c r="AL666" t="e">
        <f t="shared" si="1656"/>
        <v>#DIV/0!</v>
      </c>
      <c r="AM666" t="e">
        <f t="shared" si="1656"/>
        <v>#DIV/0!</v>
      </c>
      <c r="AN666" t="e">
        <f t="shared" si="1656"/>
        <v>#DIV/0!</v>
      </c>
      <c r="AO666" t="e">
        <f t="shared" si="1641"/>
        <v>#DIV/0!</v>
      </c>
      <c r="AP666" t="e">
        <f t="shared" ref="AP666:BH666" si="1660">AO666</f>
        <v>#DIV/0!</v>
      </c>
      <c r="AQ666" t="e">
        <f t="shared" si="1660"/>
        <v>#DIV/0!</v>
      </c>
      <c r="AR666" t="e">
        <f t="shared" si="1660"/>
        <v>#DIV/0!</v>
      </c>
      <c r="AS666" t="e">
        <f t="shared" si="1660"/>
        <v>#DIV/0!</v>
      </c>
      <c r="AT666" t="e">
        <f t="shared" si="1660"/>
        <v>#DIV/0!</v>
      </c>
      <c r="AU666" t="e">
        <f t="shared" si="1660"/>
        <v>#DIV/0!</v>
      </c>
      <c r="AV666" t="e">
        <f t="shared" si="1660"/>
        <v>#DIV/0!</v>
      </c>
      <c r="AW666" t="e">
        <f t="shared" si="1660"/>
        <v>#DIV/0!</v>
      </c>
      <c r="AX666" t="e">
        <f t="shared" si="1660"/>
        <v>#DIV/0!</v>
      </c>
      <c r="AY666" t="e">
        <f t="shared" si="1660"/>
        <v>#DIV/0!</v>
      </c>
      <c r="AZ666" t="e">
        <f t="shared" si="1660"/>
        <v>#DIV/0!</v>
      </c>
      <c r="BA666" t="e">
        <f t="shared" si="1660"/>
        <v>#DIV/0!</v>
      </c>
      <c r="BB666" t="e">
        <f t="shared" si="1660"/>
        <v>#DIV/0!</v>
      </c>
      <c r="BC666" t="e">
        <f t="shared" si="1660"/>
        <v>#DIV/0!</v>
      </c>
      <c r="BD666" t="e">
        <f t="shared" si="1660"/>
        <v>#DIV/0!</v>
      </c>
      <c r="BE666" t="e">
        <f t="shared" si="1660"/>
        <v>#DIV/0!</v>
      </c>
      <c r="BF666" t="e">
        <f t="shared" si="1660"/>
        <v>#DIV/0!</v>
      </c>
      <c r="BG666" t="e">
        <f t="shared" si="1660"/>
        <v>#DIV/0!</v>
      </c>
      <c r="BH666" t="e">
        <f t="shared" si="1660"/>
        <v>#DIV/0!</v>
      </c>
      <c r="BK666">
        <f t="shared" si="1658"/>
        <v>0</v>
      </c>
      <c r="BL666">
        <f t="shared" si="1479"/>
        <v>0</v>
      </c>
      <c r="BM666">
        <f t="shared" si="1480"/>
        <v>0</v>
      </c>
      <c r="BN666">
        <f t="shared" si="1659"/>
        <v>9.0000000000000011E-2</v>
      </c>
      <c r="BO666">
        <f t="shared" si="1646"/>
        <v>0.4</v>
      </c>
      <c r="BP666" t="str">
        <f t="shared" si="1475"/>
        <v>-HT-Total</v>
      </c>
    </row>
    <row r="667" spans="1:68" hidden="1" x14ac:dyDescent="0.25">
      <c r="A667" t="str">
        <f t="shared" si="1471"/>
        <v>freight-HT-PHEVD</v>
      </c>
      <c r="B667" s="1">
        <v>633</v>
      </c>
      <c r="C667" t="s">
        <v>6</v>
      </c>
      <c r="D667" t="s">
        <v>36</v>
      </c>
      <c r="E667" t="s">
        <v>39</v>
      </c>
      <c r="F667" t="s">
        <v>37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e">
        <f t="shared" si="1655"/>
        <v>#DIV/0!</v>
      </c>
      <c r="N667" t="e">
        <f t="shared" si="1655"/>
        <v>#DIV/0!</v>
      </c>
      <c r="O667" t="e">
        <f t="shared" si="1655"/>
        <v>#DIV/0!</v>
      </c>
      <c r="P667" t="e">
        <f t="shared" si="1655"/>
        <v>#DIV/0!</v>
      </c>
      <c r="Q667" t="e">
        <f t="shared" si="1655"/>
        <v>#DIV/0!</v>
      </c>
      <c r="R667" t="e">
        <f t="shared" si="1655"/>
        <v>#DIV/0!</v>
      </c>
      <c r="S667" t="e">
        <f t="shared" si="1655"/>
        <v>#DIV/0!</v>
      </c>
      <c r="T667" t="e">
        <f t="shared" si="1655"/>
        <v>#DIV/0!</v>
      </c>
      <c r="U667" t="e">
        <f t="shared" si="1655"/>
        <v>#DIV/0!</v>
      </c>
      <c r="V667" t="e">
        <f t="shared" si="1655"/>
        <v>#DIV/0!</v>
      </c>
      <c r="W667" t="e">
        <f t="shared" si="1655"/>
        <v>#DIV/0!</v>
      </c>
      <c r="X667" t="e">
        <f t="shared" si="1655"/>
        <v>#DIV/0!</v>
      </c>
      <c r="Y667" t="e">
        <f t="shared" si="1655"/>
        <v>#DIV/0!</v>
      </c>
      <c r="Z667" t="e">
        <f t="shared" si="1656"/>
        <v>#DIV/0!</v>
      </c>
      <c r="AA667" t="e">
        <f t="shared" si="1656"/>
        <v>#DIV/0!</v>
      </c>
      <c r="AB667" t="e">
        <f t="shared" si="1656"/>
        <v>#DIV/0!</v>
      </c>
      <c r="AC667" t="e">
        <f t="shared" si="1656"/>
        <v>#DIV/0!</v>
      </c>
      <c r="AD667" t="e">
        <f t="shared" si="1656"/>
        <v>#DIV/0!</v>
      </c>
      <c r="AE667" t="e">
        <f t="shared" si="1656"/>
        <v>#DIV/0!</v>
      </c>
      <c r="AF667" t="e">
        <f t="shared" si="1656"/>
        <v>#DIV/0!</v>
      </c>
      <c r="AG667" t="e">
        <f t="shared" si="1656"/>
        <v>#DIV/0!</v>
      </c>
      <c r="AH667" t="e">
        <f t="shared" si="1656"/>
        <v>#DIV/0!</v>
      </c>
      <c r="AI667" t="e">
        <f t="shared" si="1656"/>
        <v>#DIV/0!</v>
      </c>
      <c r="AJ667" t="e">
        <f t="shared" si="1656"/>
        <v>#DIV/0!</v>
      </c>
      <c r="AK667" t="e">
        <f t="shared" si="1656"/>
        <v>#DIV/0!</v>
      </c>
      <c r="AL667" t="e">
        <f t="shared" si="1656"/>
        <v>#DIV/0!</v>
      </c>
      <c r="AM667" t="e">
        <f t="shared" si="1656"/>
        <v>#DIV/0!</v>
      </c>
      <c r="AN667" t="e">
        <f t="shared" si="1656"/>
        <v>#DIV/0!</v>
      </c>
      <c r="AO667" t="e">
        <f t="shared" si="1641"/>
        <v>#DIV/0!</v>
      </c>
      <c r="AP667" t="e">
        <f t="shared" ref="AP667:BH668" si="1661">AO667</f>
        <v>#DIV/0!</v>
      </c>
      <c r="AQ667" t="e">
        <f t="shared" si="1661"/>
        <v>#DIV/0!</v>
      </c>
      <c r="AR667" t="e">
        <f t="shared" si="1661"/>
        <v>#DIV/0!</v>
      </c>
      <c r="AS667" t="e">
        <f t="shared" si="1661"/>
        <v>#DIV/0!</v>
      </c>
      <c r="AT667" t="e">
        <f t="shared" si="1661"/>
        <v>#DIV/0!</v>
      </c>
      <c r="AU667" t="e">
        <f t="shared" si="1661"/>
        <v>#DIV/0!</v>
      </c>
      <c r="AV667" t="e">
        <f t="shared" si="1661"/>
        <v>#DIV/0!</v>
      </c>
      <c r="AW667" t="e">
        <f t="shared" si="1661"/>
        <v>#DIV/0!</v>
      </c>
      <c r="AX667" t="e">
        <f t="shared" si="1661"/>
        <v>#DIV/0!</v>
      </c>
      <c r="AY667" t="e">
        <f t="shared" si="1661"/>
        <v>#DIV/0!</v>
      </c>
      <c r="AZ667" t="e">
        <f t="shared" si="1661"/>
        <v>#DIV/0!</v>
      </c>
      <c r="BA667" t="e">
        <f t="shared" si="1661"/>
        <v>#DIV/0!</v>
      </c>
      <c r="BB667" t="e">
        <f t="shared" si="1661"/>
        <v>#DIV/0!</v>
      </c>
      <c r="BC667" t="e">
        <f t="shared" si="1661"/>
        <v>#DIV/0!</v>
      </c>
      <c r="BD667" t="e">
        <f t="shared" si="1661"/>
        <v>#DIV/0!</v>
      </c>
      <c r="BE667" t="e">
        <f t="shared" si="1661"/>
        <v>#DIV/0!</v>
      </c>
      <c r="BF667" t="e">
        <f t="shared" si="1661"/>
        <v>#DIV/0!</v>
      </c>
      <c r="BG667" t="e">
        <f t="shared" si="1661"/>
        <v>#DIV/0!</v>
      </c>
      <c r="BH667" t="e">
        <f t="shared" si="1661"/>
        <v>#DIV/0!</v>
      </c>
      <c r="BK667">
        <f t="shared" si="1658"/>
        <v>0</v>
      </c>
      <c r="BL667">
        <f t="shared" si="1479"/>
        <v>0</v>
      </c>
      <c r="BM667">
        <f t="shared" si="1480"/>
        <v>0</v>
      </c>
      <c r="BN667">
        <f t="shared" si="1659"/>
        <v>9.0000000000000011E-2</v>
      </c>
      <c r="BO667">
        <f t="shared" si="1646"/>
        <v>0.4</v>
      </c>
      <c r="BP667" t="str">
        <f t="shared" si="1475"/>
        <v>-HT-Total</v>
      </c>
    </row>
    <row r="668" spans="1:68" hidden="1" x14ac:dyDescent="0.25">
      <c r="A668" t="str">
        <f t="shared" si="1471"/>
        <v>freight-LT-BEV</v>
      </c>
      <c r="B668" s="1">
        <v>634</v>
      </c>
      <c r="C668" t="s">
        <v>6</v>
      </c>
      <c r="D668" t="s">
        <v>36</v>
      </c>
      <c r="E668" t="s">
        <v>33</v>
      </c>
      <c r="F668" t="s">
        <v>29</v>
      </c>
      <c r="G668">
        <v>2.153318989004364E-4</v>
      </c>
      <c r="H668">
        <f>IF(G668=0,0.0000001,$G668)*((INDEX($N$7:$N$29,MATCH($A668,$H$7:$H$29,0))/($G668+0.00001))^((H$33-$G$33)/($Y$33-$G$33)))</f>
        <v>2.8256928838871361E-4</v>
      </c>
      <c r="I668">
        <f>IF(H668=0,0.0000001,$G668)*((INDEX($N$7:$N$29,MATCH($A668,$H$7:$H$29,0))/($G668+0.00001))^((I$33-$G$33)/($Y$33-$G$33)))</f>
        <v>3.7080155401138389E-4</v>
      </c>
      <c r="J668">
        <f>IF(I668=0,0.0000001,$G668)*((INDEX($N$7:$N$29,MATCH($A668,$H$7:$H$29,0))/($G668+0.00001))^((J$33-$G$33)/($Y$33-$G$33)))</f>
        <v>4.8658434623693157E-4</v>
      </c>
      <c r="K668">
        <f>IF(J668=0,0.0000001,$G668)*((INDEX($N$7:$N$29,MATCH($A668,$H$7:$H$29,0))/($G668+0.00001))^((K$33-$G$33)/($Y$33-$G$33)))</f>
        <v>6.3852031751612695E-4</v>
      </c>
      <c r="L668">
        <f>IF(K668=0,0.0000001,K668)*((INDEX($L$7:$L$29,MATCH($A668,$H$7:$H$28,0))/IF(K668=0,0.0000001,K668))^((L$33-$K$33)/($Y$33-$K$33)))</f>
        <v>9.1611069895353441E-4</v>
      </c>
      <c r="M668">
        <f t="shared" ref="M668:Y668" si="1662">IF(L668=0,0.0000001,L668)*((INDEX($L$7:$L$29,MATCH($A668,$H$7:$H$28,0))/IF(L668=0,0.0000001,L668))^((M$33-$K$33)/($Y$33-$K$33)))</f>
        <v>1.7910109755617518E-3</v>
      </c>
      <c r="N668">
        <f t="shared" si="1662"/>
        <v>4.2406686256461195E-3</v>
      </c>
      <c r="O668">
        <f t="shared" si="1662"/>
        <v>1.0461548073829588E-2</v>
      </c>
      <c r="P668">
        <f t="shared" si="1662"/>
        <v>2.3428271964879482E-2</v>
      </c>
      <c r="Q668">
        <f t="shared" si="1662"/>
        <v>4.363666739040175E-2</v>
      </c>
      <c r="R668">
        <f t="shared" si="1662"/>
        <v>6.605805582243679E-2</v>
      </c>
      <c r="S668">
        <f t="shared" si="1662"/>
        <v>8.3719251642870307E-2</v>
      </c>
      <c r="T668">
        <f t="shared" si="1662"/>
        <v>9.3850722547760182E-2</v>
      </c>
      <c r="U668">
        <f t="shared" si="1662"/>
        <v>9.8203063135154631E-2</v>
      </c>
      <c r="V668">
        <f t="shared" si="1662"/>
        <v>9.9612194380949426E-2</v>
      </c>
      <c r="W668">
        <f t="shared" si="1662"/>
        <v>9.994450689814556E-2</v>
      </c>
      <c r="X668">
        <f t="shared" si="1662"/>
        <v>9.9996035185388368E-2</v>
      </c>
      <c r="Y668">
        <f t="shared" si="1662"/>
        <v>0.10000000000000002</v>
      </c>
      <c r="Z668">
        <f>IF(Y668=0,0.0000001,$Y668)*((INDEX($M$7:$M$29,MATCH($A668,$H$7:$H$28,0))/IF(Y668=0,0.0000001,$Y668))^((Z$33-$Y$33)/($AN$33-$Y$33)))</f>
        <v>0.10968249796946261</v>
      </c>
      <c r="AA668">
        <f t="shared" ref="AA668:AN668" si="1663">IF(Z668=0,0.0000001,$Y668)*((INDEX($M$7:$M$29,MATCH($A668,$H$7:$H$28,0))/IF(Z668=0,0.0000001,$Y668))^((AA$33-$Y$33)/($AN$33-$Y$33)))</f>
        <v>0.12030250360821168</v>
      </c>
      <c r="AB668">
        <f t="shared" si="1663"/>
        <v>0.13195079107728944</v>
      </c>
      <c r="AC668">
        <f t="shared" si="1663"/>
        <v>0.14472692374403781</v>
      </c>
      <c r="AD668">
        <f t="shared" si="1663"/>
        <v>0.15874010519681997</v>
      </c>
      <c r="AE668">
        <f t="shared" si="1663"/>
        <v>0.17411011265922485</v>
      </c>
      <c r="AF668">
        <f t="shared" si="1663"/>
        <v>0.19096832078208334</v>
      </c>
      <c r="AG668">
        <f t="shared" si="1663"/>
        <v>0.20945882456412537</v>
      </c>
      <c r="AH668">
        <f t="shared" si="1663"/>
        <v>0.22973967099940706</v>
      </c>
      <c r="AI668">
        <f t="shared" si="1663"/>
        <v>0.25198420997897464</v>
      </c>
      <c r="AJ668">
        <f t="shared" si="1663"/>
        <v>0.27638257599355526</v>
      </c>
      <c r="AK668">
        <f t="shared" si="1663"/>
        <v>0.30314331330207966</v>
      </c>
      <c r="AL668">
        <f t="shared" si="1663"/>
        <v>0.33249515845711519</v>
      </c>
      <c r="AM668">
        <f t="shared" si="1663"/>
        <v>0.36468899542328681</v>
      </c>
      <c r="AN668">
        <f t="shared" si="1663"/>
        <v>0.4</v>
      </c>
      <c r="AO668">
        <f>AN668</f>
        <v>0.4</v>
      </c>
      <c r="AP668">
        <f t="shared" si="1661"/>
        <v>0.4</v>
      </c>
      <c r="AQ668">
        <f t="shared" si="1661"/>
        <v>0.4</v>
      </c>
      <c r="AR668">
        <f t="shared" si="1661"/>
        <v>0.4</v>
      </c>
      <c r="AS668">
        <f t="shared" si="1661"/>
        <v>0.4</v>
      </c>
      <c r="AT668">
        <f t="shared" si="1661"/>
        <v>0.4</v>
      </c>
      <c r="AU668">
        <f t="shared" si="1661"/>
        <v>0.4</v>
      </c>
      <c r="AV668">
        <f t="shared" si="1661"/>
        <v>0.4</v>
      </c>
      <c r="AW668">
        <f t="shared" si="1661"/>
        <v>0.4</v>
      </c>
      <c r="AX668">
        <f t="shared" si="1661"/>
        <v>0.4</v>
      </c>
      <c r="AY668">
        <f t="shared" si="1661"/>
        <v>0.4</v>
      </c>
      <c r="AZ668">
        <f t="shared" si="1661"/>
        <v>0.4</v>
      </c>
      <c r="BA668">
        <f t="shared" si="1661"/>
        <v>0.4</v>
      </c>
      <c r="BB668">
        <f t="shared" si="1661"/>
        <v>0.4</v>
      </c>
      <c r="BC668">
        <f t="shared" si="1661"/>
        <v>0.4</v>
      </c>
      <c r="BD668">
        <f t="shared" si="1661"/>
        <v>0.4</v>
      </c>
      <c r="BE668">
        <f t="shared" si="1661"/>
        <v>0.4</v>
      </c>
      <c r="BF668">
        <f t="shared" si="1661"/>
        <v>0.4</v>
      </c>
      <c r="BG668">
        <f t="shared" si="1661"/>
        <v>0.4</v>
      </c>
      <c r="BH668">
        <f t="shared" si="1661"/>
        <v>0.4</v>
      </c>
      <c r="BK668">
        <f t="shared" si="1658"/>
        <v>6.3852031751612695E-4</v>
      </c>
      <c r="BL668">
        <f t="shared" si="1479"/>
        <v>6.1234098449796574E-4</v>
      </c>
      <c r="BM668">
        <f t="shared" si="1480"/>
        <v>2.6943003317910489E-4</v>
      </c>
      <c r="BN668">
        <f t="shared" si="1645"/>
        <v>4.1000000000000002E-2</v>
      </c>
      <c r="BO668">
        <f t="shared" si="1646"/>
        <v>0.56000000000000005</v>
      </c>
      <c r="BP668" t="str">
        <f t="shared" si="1475"/>
        <v>-LT-Total</v>
      </c>
    </row>
    <row r="669" spans="1:68" hidden="1" x14ac:dyDescent="0.25">
      <c r="A669" t="str">
        <f t="shared" si="1471"/>
        <v>freight-LT-CNG</v>
      </c>
      <c r="B669" s="1">
        <v>635</v>
      </c>
      <c r="C669" t="s">
        <v>6</v>
      </c>
      <c r="D669" t="s">
        <v>36</v>
      </c>
      <c r="E669" t="s">
        <v>33</v>
      </c>
      <c r="F669" t="s">
        <v>45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e">
        <f t="shared" ref="M669:Y670" si="1664">($K669*(($BL669/($K669))^((M$33-$K$33)/($BL$33-$K$33))))</f>
        <v>#DIV/0!</v>
      </c>
      <c r="N669" t="e">
        <f t="shared" si="1664"/>
        <v>#DIV/0!</v>
      </c>
      <c r="O669" t="e">
        <f t="shared" si="1664"/>
        <v>#DIV/0!</v>
      </c>
      <c r="P669" t="e">
        <f t="shared" si="1664"/>
        <v>#DIV/0!</v>
      </c>
      <c r="Q669" t="e">
        <f t="shared" si="1664"/>
        <v>#DIV/0!</v>
      </c>
      <c r="R669" t="e">
        <f t="shared" si="1664"/>
        <v>#DIV/0!</v>
      </c>
      <c r="S669" t="e">
        <f t="shared" si="1664"/>
        <v>#DIV/0!</v>
      </c>
      <c r="T669" t="e">
        <f t="shared" si="1664"/>
        <v>#DIV/0!</v>
      </c>
      <c r="U669" t="e">
        <f t="shared" si="1664"/>
        <v>#DIV/0!</v>
      </c>
      <c r="V669" t="e">
        <f t="shared" si="1664"/>
        <v>#DIV/0!</v>
      </c>
      <c r="W669" t="e">
        <f t="shared" si="1664"/>
        <v>#DIV/0!</v>
      </c>
      <c r="X669" t="e">
        <f t="shared" si="1664"/>
        <v>#DIV/0!</v>
      </c>
      <c r="Y669" t="e">
        <f t="shared" si="1664"/>
        <v>#DIV/0!</v>
      </c>
      <c r="Z669" t="e">
        <f t="shared" ref="Z669:AN670" si="1665">($Y669*(($BM669/($Y669))^((Z$33-$Y$33)/($BM$33-$Y$33))))</f>
        <v>#DIV/0!</v>
      </c>
      <c r="AA669" t="e">
        <f t="shared" si="1665"/>
        <v>#DIV/0!</v>
      </c>
      <c r="AB669" t="e">
        <f t="shared" si="1665"/>
        <v>#DIV/0!</v>
      </c>
      <c r="AC669" t="e">
        <f t="shared" si="1665"/>
        <v>#DIV/0!</v>
      </c>
      <c r="AD669" t="e">
        <f t="shared" si="1665"/>
        <v>#DIV/0!</v>
      </c>
      <c r="AE669" t="e">
        <f t="shared" si="1665"/>
        <v>#DIV/0!</v>
      </c>
      <c r="AF669" t="e">
        <f t="shared" si="1665"/>
        <v>#DIV/0!</v>
      </c>
      <c r="AG669" t="e">
        <f t="shared" si="1665"/>
        <v>#DIV/0!</v>
      </c>
      <c r="AH669" t="e">
        <f t="shared" si="1665"/>
        <v>#DIV/0!</v>
      </c>
      <c r="AI669" t="e">
        <f t="shared" si="1665"/>
        <v>#DIV/0!</v>
      </c>
      <c r="AJ669" t="e">
        <f t="shared" si="1665"/>
        <v>#DIV/0!</v>
      </c>
      <c r="AK669" t="e">
        <f t="shared" si="1665"/>
        <v>#DIV/0!</v>
      </c>
      <c r="AL669" t="e">
        <f t="shared" si="1665"/>
        <v>#DIV/0!</v>
      </c>
      <c r="AM669" t="e">
        <f t="shared" si="1665"/>
        <v>#DIV/0!</v>
      </c>
      <c r="AN669" t="e">
        <f t="shared" si="1665"/>
        <v>#DIV/0!</v>
      </c>
      <c r="AO669" t="e">
        <f t="shared" si="1641"/>
        <v>#DIV/0!</v>
      </c>
      <c r="AP669" t="e">
        <f t="shared" ref="AP669:BH669" si="1666">AO669</f>
        <v>#DIV/0!</v>
      </c>
      <c r="AQ669" t="e">
        <f t="shared" si="1666"/>
        <v>#DIV/0!</v>
      </c>
      <c r="AR669" t="e">
        <f t="shared" si="1666"/>
        <v>#DIV/0!</v>
      </c>
      <c r="AS669" t="e">
        <f t="shared" si="1666"/>
        <v>#DIV/0!</v>
      </c>
      <c r="AT669" t="e">
        <f t="shared" si="1666"/>
        <v>#DIV/0!</v>
      </c>
      <c r="AU669" t="e">
        <f t="shared" si="1666"/>
        <v>#DIV/0!</v>
      </c>
      <c r="AV669" t="e">
        <f t="shared" si="1666"/>
        <v>#DIV/0!</v>
      </c>
      <c r="AW669" t="e">
        <f t="shared" si="1666"/>
        <v>#DIV/0!</v>
      </c>
      <c r="AX669" t="e">
        <f t="shared" si="1666"/>
        <v>#DIV/0!</v>
      </c>
      <c r="AY669" t="e">
        <f t="shared" si="1666"/>
        <v>#DIV/0!</v>
      </c>
      <c r="AZ669" t="e">
        <f t="shared" si="1666"/>
        <v>#DIV/0!</v>
      </c>
      <c r="BA669" t="e">
        <f t="shared" si="1666"/>
        <v>#DIV/0!</v>
      </c>
      <c r="BB669" t="e">
        <f t="shared" si="1666"/>
        <v>#DIV/0!</v>
      </c>
      <c r="BC669" t="e">
        <f t="shared" si="1666"/>
        <v>#DIV/0!</v>
      </c>
      <c r="BD669" t="e">
        <f t="shared" si="1666"/>
        <v>#DIV/0!</v>
      </c>
      <c r="BE669" t="e">
        <f t="shared" si="1666"/>
        <v>#DIV/0!</v>
      </c>
      <c r="BF669" t="e">
        <f t="shared" si="1666"/>
        <v>#DIV/0!</v>
      </c>
      <c r="BG669" t="e">
        <f t="shared" si="1666"/>
        <v>#DIV/0!</v>
      </c>
      <c r="BH669" t="e">
        <f t="shared" si="1666"/>
        <v>#DIV/0!</v>
      </c>
      <c r="BK669">
        <f t="shared" si="1658"/>
        <v>0</v>
      </c>
      <c r="BL669">
        <f t="shared" si="1479"/>
        <v>0</v>
      </c>
      <c r="BM669">
        <f t="shared" si="1480"/>
        <v>0</v>
      </c>
      <c r="BN669">
        <f t="shared" ref="BN669:BN670" si="1667">INDEX($L$7:$L$30,MATCH(BP669,$H$7:$H$30,0))</f>
        <v>0.11</v>
      </c>
      <c r="BO669">
        <f t="shared" si="1646"/>
        <v>0.56000000000000005</v>
      </c>
      <c r="BP669" t="str">
        <f t="shared" si="1475"/>
        <v>-LT-Total</v>
      </c>
    </row>
    <row r="670" spans="1:68" hidden="1" x14ac:dyDescent="0.25">
      <c r="A670" t="str">
        <f t="shared" si="1471"/>
        <v>freight-LT-D</v>
      </c>
      <c r="B670" s="1">
        <v>636</v>
      </c>
      <c r="C670" t="s">
        <v>6</v>
      </c>
      <c r="D670" t="s">
        <v>36</v>
      </c>
      <c r="E670" t="s">
        <v>33</v>
      </c>
      <c r="F670" t="s">
        <v>46</v>
      </c>
      <c r="G670">
        <v>0.1077106855780977</v>
      </c>
      <c r="H670">
        <v>0.10570408385543301</v>
      </c>
      <c r="I670">
        <v>0.1036962531714552</v>
      </c>
      <c r="J670">
        <v>0.10168719239678579</v>
      </c>
      <c r="K670">
        <v>9.9843865431179332E-2</v>
      </c>
      <c r="L670">
        <v>9.8000130886921888E-2</v>
      </c>
      <c r="M670">
        <f t="shared" si="1664"/>
        <v>9.819545508830739E-2</v>
      </c>
      <c r="N670">
        <f t="shared" si="1664"/>
        <v>9.7381483821532805E-2</v>
      </c>
      <c r="O670">
        <f t="shared" si="1664"/>
        <v>9.6574259804134879E-2</v>
      </c>
      <c r="P670">
        <f t="shared" si="1664"/>
        <v>9.5773727106161263E-2</v>
      </c>
      <c r="Q670">
        <f t="shared" si="1664"/>
        <v>9.497983026127961E-2</v>
      </c>
      <c r="R670">
        <f t="shared" si="1664"/>
        <v>9.4192514262934443E-2</v>
      </c>
      <c r="S670">
        <f t="shared" si="1664"/>
        <v>9.3411724560535953E-2</v>
      </c>
      <c r="T670">
        <f t="shared" si="1664"/>
        <v>9.2637407055680354E-2</v>
      </c>
      <c r="U670">
        <f t="shared" si="1664"/>
        <v>9.1869508098401581E-2</v>
      </c>
      <c r="V670">
        <f t="shared" si="1664"/>
        <v>9.1107974483454091E-2</v>
      </c>
      <c r="W670">
        <f t="shared" si="1664"/>
        <v>9.0352753446626341E-2</v>
      </c>
      <c r="X670">
        <f t="shared" si="1664"/>
        <v>8.9603792661085063E-2</v>
      </c>
      <c r="Y670">
        <f t="shared" si="1664"/>
        <v>8.8861040233749605E-2</v>
      </c>
      <c r="Z670">
        <f t="shared" si="1665"/>
        <v>8.4128195052793689E-2</v>
      </c>
      <c r="AA670">
        <f t="shared" si="1665"/>
        <v>7.9647426861348278E-2</v>
      </c>
      <c r="AB670">
        <f t="shared" si="1665"/>
        <v>7.5405309737750822E-2</v>
      </c>
      <c r="AC670">
        <f t="shared" si="1665"/>
        <v>7.1389132840968816E-2</v>
      </c>
      <c r="AD670">
        <f t="shared" si="1665"/>
        <v>6.7586862324551022E-2</v>
      </c>
      <c r="AE670">
        <f t="shared" si="1665"/>
        <v>6.39871052790872E-2</v>
      </c>
      <c r="AF670">
        <f t="shared" si="1665"/>
        <v>6.0579075595135486E-2</v>
      </c>
      <c r="AG670">
        <f t="shared" si="1665"/>
        <v>5.7352561644330891E-2</v>
      </c>
      <c r="AH670">
        <f t="shared" si="1665"/>
        <v>5.4297895681836843E-2</v>
      </c>
      <c r="AI670">
        <f t="shared" si="1665"/>
        <v>5.1405924878458534E-2</v>
      </c>
      <c r="AJ670">
        <f t="shared" si="1665"/>
        <v>4.866798389562059E-2</v>
      </c>
      <c r="AK670">
        <f t="shared" si="1665"/>
        <v>4.6075868921034165E-2</v>
      </c>
      <c r="AL670">
        <f t="shared" si="1665"/>
        <v>4.3621813087255504E-2</v>
      </c>
      <c r="AM670">
        <f t="shared" si="1665"/>
        <v>4.1298463199481349E-2</v>
      </c>
      <c r="AN670">
        <f t="shared" si="1665"/>
        <v>3.9098857702849821E-2</v>
      </c>
      <c r="AO670">
        <f t="shared" si="1641"/>
        <v>3.9098857702849821E-2</v>
      </c>
      <c r="AP670">
        <f t="shared" ref="AP670:BH671" si="1668">AO670</f>
        <v>3.9098857702849821E-2</v>
      </c>
      <c r="AQ670">
        <f t="shared" si="1668"/>
        <v>3.9098857702849821E-2</v>
      </c>
      <c r="AR670">
        <f t="shared" si="1668"/>
        <v>3.9098857702849821E-2</v>
      </c>
      <c r="AS670">
        <f t="shared" si="1668"/>
        <v>3.9098857702849821E-2</v>
      </c>
      <c r="AT670">
        <f t="shared" si="1668"/>
        <v>3.9098857702849821E-2</v>
      </c>
      <c r="AU670">
        <f t="shared" si="1668"/>
        <v>3.9098857702849821E-2</v>
      </c>
      <c r="AV670">
        <f t="shared" si="1668"/>
        <v>3.9098857702849821E-2</v>
      </c>
      <c r="AW670">
        <f t="shared" si="1668"/>
        <v>3.9098857702849821E-2</v>
      </c>
      <c r="AX670">
        <f t="shared" si="1668"/>
        <v>3.9098857702849821E-2</v>
      </c>
      <c r="AY670">
        <f t="shared" si="1668"/>
        <v>3.9098857702849821E-2</v>
      </c>
      <c r="AZ670">
        <f t="shared" si="1668"/>
        <v>3.9098857702849821E-2</v>
      </c>
      <c r="BA670">
        <f t="shared" si="1668"/>
        <v>3.9098857702849821E-2</v>
      </c>
      <c r="BB670">
        <f t="shared" si="1668"/>
        <v>3.9098857702849821E-2</v>
      </c>
      <c r="BC670">
        <f t="shared" si="1668"/>
        <v>3.9098857702849821E-2</v>
      </c>
      <c r="BD670">
        <f t="shared" si="1668"/>
        <v>3.9098857702849821E-2</v>
      </c>
      <c r="BE670">
        <f t="shared" si="1668"/>
        <v>3.9098857702849821E-2</v>
      </c>
      <c r="BF670">
        <f t="shared" si="1668"/>
        <v>3.9098857702849821E-2</v>
      </c>
      <c r="BG670">
        <f t="shared" si="1668"/>
        <v>3.9098857702849821E-2</v>
      </c>
      <c r="BH670">
        <f t="shared" si="1668"/>
        <v>3.9098857702849821E-2</v>
      </c>
      <c r="BK670">
        <f t="shared" si="1658"/>
        <v>9.9843865431179332E-2</v>
      </c>
      <c r="BL670">
        <f t="shared" si="1479"/>
        <v>8.8861040233749605E-2</v>
      </c>
      <c r="BM670">
        <f t="shared" si="1480"/>
        <v>3.9098857702849821E-2</v>
      </c>
      <c r="BN670">
        <f t="shared" si="1667"/>
        <v>0.11</v>
      </c>
      <c r="BO670">
        <f t="shared" si="1646"/>
        <v>0.56000000000000005</v>
      </c>
      <c r="BP670" t="str">
        <f t="shared" si="1475"/>
        <v>-LT-Total</v>
      </c>
    </row>
    <row r="671" spans="1:68" hidden="1" x14ac:dyDescent="0.25">
      <c r="A671" t="str">
        <f t="shared" si="1471"/>
        <v>freight-LT-FCEV</v>
      </c>
      <c r="B671" s="1">
        <v>637</v>
      </c>
      <c r="C671" t="s">
        <v>6</v>
      </c>
      <c r="D671" t="s">
        <v>36</v>
      </c>
      <c r="E671" t="s">
        <v>33</v>
      </c>
      <c r="F671" t="s">
        <v>30</v>
      </c>
      <c r="G671">
        <v>0</v>
      </c>
      <c r="H671">
        <f>IF(G671=0,0.0000001,$G671)*((INDEX($N$7:$N$29,MATCH($A671,$H$7:$H$29,0))/($G671+0.00001))^((H$33-$G$33)/($Y$33-$G$33)))</f>
        <v>1.2915496650148837E-7</v>
      </c>
      <c r="I671">
        <f>IF(H671=0,0.0000001,$G671)*((INDEX($N$7:$N$29,MATCH($A671,$H$7:$H$29,0))/($G671+0.00001))^((I$33-$G$33)/($Y$33-$G$33)))</f>
        <v>0</v>
      </c>
      <c r="J671">
        <f>IF(I671=0,0.0000001,$G671)*((INDEX($N$7:$N$29,MATCH($A671,$H$7:$H$29,0))/($G671+0.00001))^((J$33-$G$33)/($Y$33-$G$33)))</f>
        <v>2.1544346900318838E-7</v>
      </c>
      <c r="K671">
        <f>IF(J671=0,0.0000001,$G671)*((INDEX($N$7:$N$29,MATCH($A671,$H$7:$H$29,0))/($G671+0.00001))^((K$33-$G$33)/($Y$33-$G$33)))</f>
        <v>0</v>
      </c>
      <c r="L671">
        <f>IF(K671=0,0.0000001,K671)*((INDEX($L$7:$L$29,MATCH($A671,$H$7:$H$28,0))/IF(K671=0,0.0000001,K671))^((L$33-$K$33)/($Y$33-$K$33)))</f>
        <v>2.3913602153749675E-7</v>
      </c>
      <c r="M671">
        <f t="shared" ref="M671:Y671" si="1669">IF(L671=0,0.0000001,L671)*((INDEX($L$7:$L$29,MATCH($A671,$H$7:$H$28,0))/IF(L671=0,0.0000001,L671))^((M$33-$K$33)/($Y$33-$K$33)))</f>
        <v>1.2073768826254454E-6</v>
      </c>
      <c r="N671">
        <f t="shared" si="1669"/>
        <v>9.6817616355708969E-6</v>
      </c>
      <c r="O671">
        <f t="shared" si="1669"/>
        <v>8.5727240831951875E-5</v>
      </c>
      <c r="P671">
        <f t="shared" si="1669"/>
        <v>6.0089888678811732E-4</v>
      </c>
      <c r="Q671">
        <f t="shared" si="1669"/>
        <v>2.6988893747058782E-3</v>
      </c>
      <c r="R671">
        <f t="shared" si="1669"/>
        <v>7.3469577033026109E-3</v>
      </c>
      <c r="S671">
        <f t="shared" si="1669"/>
        <v>1.30207097313783E-2</v>
      </c>
      <c r="T671">
        <f t="shared" si="1669"/>
        <v>1.7157745907394672E-2</v>
      </c>
      <c r="U671">
        <f t="shared" si="1669"/>
        <v>1.9143002814013585E-2</v>
      </c>
      <c r="V671">
        <f t="shared" si="1669"/>
        <v>1.9813185054264333E-2</v>
      </c>
      <c r="W671">
        <f t="shared" si="1669"/>
        <v>1.9973204692495656E-2</v>
      </c>
      <c r="X671">
        <f t="shared" si="1669"/>
        <v>1.9998084857895417E-2</v>
      </c>
      <c r="Y671">
        <f t="shared" si="1669"/>
        <v>0.02</v>
      </c>
      <c r="Z671">
        <f>IF(Y671=0,0.0000001,$Y671)*((INDEX($M$7:$M$29,MATCH($A671,$H$7:$H$28,0))/IF(Y671=0,0.0000001,$Y671))^((Z$33-$Y$33)/($AN$33-$Y$33)))</f>
        <v>2.1742085468083198E-2</v>
      </c>
      <c r="AA671">
        <f t="shared" ref="AA671:AN671" si="1670">IF(Z671=0,0.0000001,$Y671)*((INDEX($M$7:$M$29,MATCH($A671,$H$7:$H$28,0))/IF(Z671=0,0.0000001,$Y671))^((AA$33-$Y$33)/($AN$33-$Y$33)))</f>
        <v>2.3635914025071727E-2</v>
      </c>
      <c r="AB671">
        <f t="shared" si="1670"/>
        <v>2.5694703142468786E-2</v>
      </c>
      <c r="AC671">
        <f t="shared" si="1670"/>
        <v>2.7932821590029112E-2</v>
      </c>
      <c r="AD671">
        <f t="shared" si="1670"/>
        <v>3.0365889718756627E-2</v>
      </c>
      <c r="AE671">
        <f t="shared" si="1670"/>
        <v>3.3010888478979768E-2</v>
      </c>
      <c r="AF671">
        <f t="shared" si="1670"/>
        <v>3.588627793436705E-2</v>
      </c>
      <c r="AG671">
        <f t="shared" si="1670"/>
        <v>3.9012126099019821E-2</v>
      </c>
      <c r="AH671">
        <f t="shared" si="1670"/>
        <v>4.2410248996826411E-2</v>
      </c>
      <c r="AI671">
        <f t="shared" si="1670"/>
        <v>4.6104362920584466E-2</v>
      </c>
      <c r="AJ671">
        <f t="shared" si="1670"/>
        <v>5.0120249953543666E-2</v>
      </c>
      <c r="AK671">
        <f t="shared" si="1670"/>
        <v>5.4485937908581965E-2</v>
      </c>
      <c r="AL671">
        <f t="shared" si="1670"/>
        <v>5.9231895940853159E-2</v>
      </c>
      <c r="AM671">
        <f t="shared" si="1670"/>
        <v>6.4391247199131973E-2</v>
      </c>
      <c r="AN671">
        <f t="shared" si="1670"/>
        <v>7.0000000000000007E-2</v>
      </c>
      <c r="AO671">
        <f>AN671</f>
        <v>7.0000000000000007E-2</v>
      </c>
      <c r="AP671">
        <f t="shared" si="1668"/>
        <v>7.0000000000000007E-2</v>
      </c>
      <c r="AQ671">
        <f t="shared" si="1668"/>
        <v>7.0000000000000007E-2</v>
      </c>
      <c r="AR671">
        <f t="shared" si="1668"/>
        <v>7.0000000000000007E-2</v>
      </c>
      <c r="AS671">
        <f t="shared" si="1668"/>
        <v>7.0000000000000007E-2</v>
      </c>
      <c r="AT671">
        <f t="shared" si="1668"/>
        <v>7.0000000000000007E-2</v>
      </c>
      <c r="AU671">
        <f t="shared" si="1668"/>
        <v>7.0000000000000007E-2</v>
      </c>
      <c r="AV671">
        <f t="shared" si="1668"/>
        <v>7.0000000000000007E-2</v>
      </c>
      <c r="AW671">
        <f t="shared" si="1668"/>
        <v>7.0000000000000007E-2</v>
      </c>
      <c r="AX671">
        <f t="shared" si="1668"/>
        <v>7.0000000000000007E-2</v>
      </c>
      <c r="AY671">
        <f t="shared" si="1668"/>
        <v>7.0000000000000007E-2</v>
      </c>
      <c r="AZ671">
        <f t="shared" si="1668"/>
        <v>7.0000000000000007E-2</v>
      </c>
      <c r="BA671">
        <f t="shared" si="1668"/>
        <v>7.0000000000000007E-2</v>
      </c>
      <c r="BB671">
        <f t="shared" si="1668"/>
        <v>7.0000000000000007E-2</v>
      </c>
      <c r="BC671">
        <f t="shared" si="1668"/>
        <v>7.0000000000000007E-2</v>
      </c>
      <c r="BD671">
        <f t="shared" si="1668"/>
        <v>7.0000000000000007E-2</v>
      </c>
      <c r="BE671">
        <f t="shared" si="1668"/>
        <v>7.0000000000000007E-2</v>
      </c>
      <c r="BF671">
        <f t="shared" si="1668"/>
        <v>7.0000000000000007E-2</v>
      </c>
      <c r="BG671">
        <f t="shared" si="1668"/>
        <v>7.0000000000000007E-2</v>
      </c>
      <c r="BH671">
        <f t="shared" si="1668"/>
        <v>7.0000000000000007E-2</v>
      </c>
      <c r="BK671">
        <f>G671</f>
        <v>0</v>
      </c>
      <c r="BL671">
        <f t="shared" si="1479"/>
        <v>0</v>
      </c>
      <c r="BM671">
        <f t="shared" si="1480"/>
        <v>0</v>
      </c>
      <c r="BN671">
        <f t="shared" si="1645"/>
        <v>4.1000000000000002E-2</v>
      </c>
      <c r="BO671">
        <f t="shared" si="1646"/>
        <v>0.56000000000000005</v>
      </c>
      <c r="BP671" t="str">
        <f t="shared" si="1475"/>
        <v>-LT-Total</v>
      </c>
    </row>
    <row r="672" spans="1:68" hidden="1" x14ac:dyDescent="0.25">
      <c r="A672" t="str">
        <f t="shared" si="1471"/>
        <v>freight-LT-G</v>
      </c>
      <c r="B672" s="1">
        <v>638</v>
      </c>
      <c r="C672" t="s">
        <v>6</v>
      </c>
      <c r="D672" t="s">
        <v>36</v>
      </c>
      <c r="E672" t="s">
        <v>33</v>
      </c>
      <c r="F672" t="s">
        <v>47</v>
      </c>
      <c r="G672">
        <v>0.89183973475209521</v>
      </c>
      <c r="H672">
        <v>0.89384246835474568</v>
      </c>
      <c r="I672">
        <v>0.89584642854964402</v>
      </c>
      <c r="J672">
        <v>0.89785161646399214</v>
      </c>
      <c r="K672">
        <v>0.89966957960984684</v>
      </c>
      <c r="L672">
        <v>0.90148794472614957</v>
      </c>
      <c r="M672">
        <f t="shared" ref="M672:Y674" si="1671">($K672*(($BL672/($K672))^((M$33-$K$33)/($BL$33-$K$33))))</f>
        <v>0.88481614185689494</v>
      </c>
      <c r="N672">
        <f t="shared" si="1671"/>
        <v>0.87748163828743586</v>
      </c>
      <c r="O672">
        <f t="shared" si="1671"/>
        <v>0.8702079325945814</v>
      </c>
      <c r="P672">
        <f t="shared" si="1671"/>
        <v>0.86299452080669048</v>
      </c>
      <c r="Q672">
        <f t="shared" si="1671"/>
        <v>0.85584090312969274</v>
      </c>
      <c r="R672">
        <f t="shared" si="1671"/>
        <v>0.84874658391245916</v>
      </c>
      <c r="S672">
        <f t="shared" si="1671"/>
        <v>0.84171107161245984</v>
      </c>
      <c r="T672">
        <f t="shared" si="1671"/>
        <v>0.83473387876170668</v>
      </c>
      <c r="U672">
        <f t="shared" si="1671"/>
        <v>0.82781452193297866</v>
      </c>
      <c r="V672">
        <f t="shared" si="1671"/>
        <v>0.8209525217063266</v>
      </c>
      <c r="W672">
        <f t="shared" si="1671"/>
        <v>0.81414740263585483</v>
      </c>
      <c r="X672">
        <f t="shared" si="1671"/>
        <v>0.80739869321678059</v>
      </c>
      <c r="Y672">
        <f t="shared" si="1671"/>
        <v>0.80070592585276368</v>
      </c>
      <c r="Z672">
        <f t="shared" ref="Z672:AN674" si="1672">($Y672*(($BM672/($Y672))^((Z$33-$Y$33)/($BM$33-$Y$33))))</f>
        <v>0.75805937149591074</v>
      </c>
      <c r="AA672">
        <f t="shared" si="1672"/>
        <v>0.71768422358153527</v>
      </c>
      <c r="AB672">
        <f t="shared" si="1672"/>
        <v>0.67945950428845758</v>
      </c>
      <c r="AC672">
        <f t="shared" si="1672"/>
        <v>0.64327067921880732</v>
      </c>
      <c r="AD672">
        <f t="shared" si="1672"/>
        <v>0.60900931421359927</v>
      </c>
      <c r="AE672">
        <f t="shared" si="1672"/>
        <v>0.5765727504467214</v>
      </c>
      <c r="AF672">
        <f t="shared" si="1672"/>
        <v>0.5458637968238057</v>
      </c>
      <c r="AG672">
        <f t="shared" si="1672"/>
        <v>0.51679043876430109</v>
      </c>
      <c r="AH672">
        <f t="shared" si="1672"/>
        <v>0.48926556249416298</v>
      </c>
      <c r="AI672">
        <f t="shared" si="1672"/>
        <v>0.46320669402304288</v>
      </c>
      <c r="AJ672">
        <f t="shared" si="1672"/>
        <v>0.43853575202386463</v>
      </c>
      <c r="AK672">
        <f t="shared" si="1672"/>
        <v>0.41517881387432953</v>
      </c>
      <c r="AL672">
        <f t="shared" si="1672"/>
        <v>0.39306589415933152</v>
      </c>
      <c r="AM672">
        <f t="shared" si="1672"/>
        <v>0.37213073497059668</v>
      </c>
      <c r="AN672">
        <f t="shared" si="1672"/>
        <v>0.35231060737521597</v>
      </c>
      <c r="AO672">
        <f t="shared" si="1641"/>
        <v>0.35231060737521597</v>
      </c>
      <c r="AP672">
        <f t="shared" ref="AP672:BH672" si="1673">AO672</f>
        <v>0.35231060737521597</v>
      </c>
      <c r="AQ672">
        <f t="shared" si="1673"/>
        <v>0.35231060737521597</v>
      </c>
      <c r="AR672">
        <f t="shared" si="1673"/>
        <v>0.35231060737521597</v>
      </c>
      <c r="AS672">
        <f t="shared" si="1673"/>
        <v>0.35231060737521597</v>
      </c>
      <c r="AT672">
        <f t="shared" si="1673"/>
        <v>0.35231060737521597</v>
      </c>
      <c r="AU672">
        <f t="shared" si="1673"/>
        <v>0.35231060737521597</v>
      </c>
      <c r="AV672">
        <f t="shared" si="1673"/>
        <v>0.35231060737521597</v>
      </c>
      <c r="AW672">
        <f t="shared" si="1673"/>
        <v>0.35231060737521597</v>
      </c>
      <c r="AX672">
        <f t="shared" si="1673"/>
        <v>0.35231060737521597</v>
      </c>
      <c r="AY672">
        <f t="shared" si="1673"/>
        <v>0.35231060737521597</v>
      </c>
      <c r="AZ672">
        <f t="shared" si="1673"/>
        <v>0.35231060737521597</v>
      </c>
      <c r="BA672">
        <f t="shared" si="1673"/>
        <v>0.35231060737521597</v>
      </c>
      <c r="BB672">
        <f t="shared" si="1673"/>
        <v>0.35231060737521597</v>
      </c>
      <c r="BC672">
        <f t="shared" si="1673"/>
        <v>0.35231060737521597</v>
      </c>
      <c r="BD672">
        <f t="shared" si="1673"/>
        <v>0.35231060737521597</v>
      </c>
      <c r="BE672">
        <f t="shared" si="1673"/>
        <v>0.35231060737521597</v>
      </c>
      <c r="BF672">
        <f t="shared" si="1673"/>
        <v>0.35231060737521597</v>
      </c>
      <c r="BG672">
        <f t="shared" si="1673"/>
        <v>0.35231060737521597</v>
      </c>
      <c r="BH672">
        <f t="shared" si="1673"/>
        <v>0.35231060737521597</v>
      </c>
      <c r="BK672">
        <f t="shared" ref="BK672:BK679" si="1674">K672</f>
        <v>0.89966957960984684</v>
      </c>
      <c r="BL672">
        <f t="shared" si="1479"/>
        <v>0.80070592585276368</v>
      </c>
      <c r="BM672">
        <f t="shared" si="1480"/>
        <v>0.35231060737521597</v>
      </c>
      <c r="BN672">
        <f t="shared" ref="BN672:BN674" si="1675">INDEX($L$7:$L$30,MATCH(BP672,$H$7:$H$30,0))</f>
        <v>0.11</v>
      </c>
      <c r="BO672">
        <f t="shared" si="1646"/>
        <v>0.56000000000000005</v>
      </c>
      <c r="BP672" t="str">
        <f t="shared" si="1475"/>
        <v>-LT-Total</v>
      </c>
    </row>
    <row r="673" spans="1:68" hidden="1" x14ac:dyDescent="0.25">
      <c r="A673" t="str">
        <f t="shared" si="1471"/>
        <v>freight-LT-LPG</v>
      </c>
      <c r="B673" s="1">
        <v>639</v>
      </c>
      <c r="C673" t="s">
        <v>6</v>
      </c>
      <c r="D673" t="s">
        <v>36</v>
      </c>
      <c r="E673" t="s">
        <v>33</v>
      </c>
      <c r="F673" t="s">
        <v>48</v>
      </c>
      <c r="G673">
        <v>2.3424777090675771E-4</v>
      </c>
      <c r="H673">
        <v>1.996054851147218E-4</v>
      </c>
      <c r="I673">
        <v>1.6494198234247721E-4</v>
      </c>
      <c r="J673">
        <v>1.3025724309225691E-4</v>
      </c>
      <c r="K673">
        <v>1.2592925404158689E-4</v>
      </c>
      <c r="L673">
        <v>1.21600308027789E-4</v>
      </c>
      <c r="M673">
        <f t="shared" si="1671"/>
        <v>1.2385017703534475E-4</v>
      </c>
      <c r="N673">
        <f t="shared" si="1671"/>
        <v>1.2282354616530034E-4</v>
      </c>
      <c r="O673">
        <f t="shared" si="1671"/>
        <v>1.2180542534319092E-4</v>
      </c>
      <c r="P673">
        <f t="shared" si="1671"/>
        <v>1.2079574402670378E-4</v>
      </c>
      <c r="Q673">
        <f t="shared" si="1671"/>
        <v>1.1979443225827244E-4</v>
      </c>
      <c r="R673">
        <f t="shared" si="1671"/>
        <v>1.1880142066022935E-4</v>
      </c>
      <c r="S673">
        <f t="shared" si="1671"/>
        <v>1.1781664042999911E-4</v>
      </c>
      <c r="T673">
        <f t="shared" si="1671"/>
        <v>1.1684002333533123E-4</v>
      </c>
      <c r="U673">
        <f t="shared" si="1671"/>
        <v>1.1587150170957265E-4</v>
      </c>
      <c r="V673">
        <f t="shared" si="1671"/>
        <v>1.1491100844697924E-4</v>
      </c>
      <c r="W673">
        <f t="shared" si="1671"/>
        <v>1.1395847699806627E-4</v>
      </c>
      <c r="X673">
        <f t="shared" si="1671"/>
        <v>1.1301384136499751E-4</v>
      </c>
      <c r="Y673">
        <f t="shared" si="1671"/>
        <v>1.1207703609701233E-4</v>
      </c>
      <c r="Z673">
        <f t="shared" si="1672"/>
        <v>1.0610767923609519E-4</v>
      </c>
      <c r="AA673">
        <f t="shared" si="1672"/>
        <v>1.0045625745424396E-4</v>
      </c>
      <c r="AB673">
        <f t="shared" si="1672"/>
        <v>9.5105837149253976E-5</v>
      </c>
      <c r="AC673">
        <f t="shared" si="1672"/>
        <v>9.0040386622807539E-5</v>
      </c>
      <c r="AD673">
        <f t="shared" si="1672"/>
        <v>8.5244728043995275E-5</v>
      </c>
      <c r="AE673">
        <f t="shared" si="1672"/>
        <v>8.0704491971317707E-5</v>
      </c>
      <c r="AF673">
        <f t="shared" si="1672"/>
        <v>7.6406074296899389E-5</v>
      </c>
      <c r="AG673">
        <f t="shared" si="1672"/>
        <v>7.2336595483905519E-5</v>
      </c>
      <c r="AH673">
        <f t="shared" si="1672"/>
        <v>6.8483861975022597E-5</v>
      </c>
      <c r="AI673">
        <f t="shared" si="1672"/>
        <v>6.4836329656369477E-5</v>
      </c>
      <c r="AJ673">
        <f t="shared" si="1672"/>
        <v>6.1383069267364134E-5</v>
      </c>
      <c r="AK673">
        <f t="shared" si="1672"/>
        <v>5.8113733652902241E-5</v>
      </c>
      <c r="AL673">
        <f t="shared" si="1672"/>
        <v>5.5018526759723962E-5</v>
      </c>
      <c r="AM673">
        <f t="shared" si="1672"/>
        <v>5.208817428407113E-5</v>
      </c>
      <c r="AN673">
        <f t="shared" si="1672"/>
        <v>4.931389588268542E-5</v>
      </c>
      <c r="AO673">
        <f t="shared" si="1641"/>
        <v>4.931389588268542E-5</v>
      </c>
      <c r="AP673">
        <f t="shared" ref="AP673:BH673" si="1676">AO673</f>
        <v>4.931389588268542E-5</v>
      </c>
      <c r="AQ673">
        <f t="shared" si="1676"/>
        <v>4.931389588268542E-5</v>
      </c>
      <c r="AR673">
        <f t="shared" si="1676"/>
        <v>4.931389588268542E-5</v>
      </c>
      <c r="AS673">
        <f t="shared" si="1676"/>
        <v>4.931389588268542E-5</v>
      </c>
      <c r="AT673">
        <f t="shared" si="1676"/>
        <v>4.931389588268542E-5</v>
      </c>
      <c r="AU673">
        <f t="shared" si="1676"/>
        <v>4.931389588268542E-5</v>
      </c>
      <c r="AV673">
        <f t="shared" si="1676"/>
        <v>4.931389588268542E-5</v>
      </c>
      <c r="AW673">
        <f t="shared" si="1676"/>
        <v>4.931389588268542E-5</v>
      </c>
      <c r="AX673">
        <f t="shared" si="1676"/>
        <v>4.931389588268542E-5</v>
      </c>
      <c r="AY673">
        <f t="shared" si="1676"/>
        <v>4.931389588268542E-5</v>
      </c>
      <c r="AZ673">
        <f t="shared" si="1676"/>
        <v>4.931389588268542E-5</v>
      </c>
      <c r="BA673">
        <f t="shared" si="1676"/>
        <v>4.931389588268542E-5</v>
      </c>
      <c r="BB673">
        <f t="shared" si="1676"/>
        <v>4.931389588268542E-5</v>
      </c>
      <c r="BC673">
        <f t="shared" si="1676"/>
        <v>4.931389588268542E-5</v>
      </c>
      <c r="BD673">
        <f t="shared" si="1676"/>
        <v>4.931389588268542E-5</v>
      </c>
      <c r="BE673">
        <f t="shared" si="1676"/>
        <v>4.931389588268542E-5</v>
      </c>
      <c r="BF673">
        <f t="shared" si="1676"/>
        <v>4.931389588268542E-5</v>
      </c>
      <c r="BG673">
        <f t="shared" si="1676"/>
        <v>4.931389588268542E-5</v>
      </c>
      <c r="BH673">
        <f t="shared" si="1676"/>
        <v>4.931389588268542E-5</v>
      </c>
      <c r="BK673">
        <f t="shared" si="1674"/>
        <v>1.2592925404158689E-4</v>
      </c>
      <c r="BL673">
        <f t="shared" si="1479"/>
        <v>1.1207703609701233E-4</v>
      </c>
      <c r="BM673">
        <f t="shared" si="1480"/>
        <v>4.931389588268542E-5</v>
      </c>
      <c r="BN673">
        <f t="shared" si="1675"/>
        <v>0.11</v>
      </c>
      <c r="BO673">
        <f t="shared" si="1646"/>
        <v>0.56000000000000005</v>
      </c>
      <c r="BP673" t="str">
        <f t="shared" si="1475"/>
        <v>-LT-Total</v>
      </c>
    </row>
    <row r="674" spans="1:68" hidden="1" x14ac:dyDescent="0.25">
      <c r="A674" t="str">
        <f t="shared" ref="A674:A737" si="1677">D674&amp;"-"&amp;E674&amp;"-"&amp;F674</f>
        <v>freight-LT-PHEVG</v>
      </c>
      <c r="B674" s="1">
        <v>640</v>
      </c>
      <c r="C674" t="s">
        <v>6</v>
      </c>
      <c r="D674" t="s">
        <v>36</v>
      </c>
      <c r="E674" t="s">
        <v>33</v>
      </c>
      <c r="F674" t="s">
        <v>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e">
        <f t="shared" si="1671"/>
        <v>#DIV/0!</v>
      </c>
      <c r="N674" t="e">
        <f t="shared" si="1671"/>
        <v>#DIV/0!</v>
      </c>
      <c r="O674" t="e">
        <f t="shared" si="1671"/>
        <v>#DIV/0!</v>
      </c>
      <c r="P674" t="e">
        <f t="shared" si="1671"/>
        <v>#DIV/0!</v>
      </c>
      <c r="Q674" t="e">
        <f t="shared" si="1671"/>
        <v>#DIV/0!</v>
      </c>
      <c r="R674" t="e">
        <f t="shared" si="1671"/>
        <v>#DIV/0!</v>
      </c>
      <c r="S674" t="e">
        <f t="shared" si="1671"/>
        <v>#DIV/0!</v>
      </c>
      <c r="T674" t="e">
        <f t="shared" si="1671"/>
        <v>#DIV/0!</v>
      </c>
      <c r="U674" t="e">
        <f t="shared" si="1671"/>
        <v>#DIV/0!</v>
      </c>
      <c r="V674" t="e">
        <f t="shared" si="1671"/>
        <v>#DIV/0!</v>
      </c>
      <c r="W674" t="e">
        <f t="shared" si="1671"/>
        <v>#DIV/0!</v>
      </c>
      <c r="X674" t="e">
        <f t="shared" si="1671"/>
        <v>#DIV/0!</v>
      </c>
      <c r="Y674" t="e">
        <f t="shared" si="1671"/>
        <v>#DIV/0!</v>
      </c>
      <c r="Z674" t="e">
        <f t="shared" si="1672"/>
        <v>#DIV/0!</v>
      </c>
      <c r="AA674" t="e">
        <f t="shared" si="1672"/>
        <v>#DIV/0!</v>
      </c>
      <c r="AB674" t="e">
        <f t="shared" si="1672"/>
        <v>#DIV/0!</v>
      </c>
      <c r="AC674" t="e">
        <f t="shared" si="1672"/>
        <v>#DIV/0!</v>
      </c>
      <c r="AD674" t="e">
        <f t="shared" si="1672"/>
        <v>#DIV/0!</v>
      </c>
      <c r="AE674" t="e">
        <f t="shared" si="1672"/>
        <v>#DIV/0!</v>
      </c>
      <c r="AF674" t="e">
        <f t="shared" si="1672"/>
        <v>#DIV/0!</v>
      </c>
      <c r="AG674" t="e">
        <f t="shared" si="1672"/>
        <v>#DIV/0!</v>
      </c>
      <c r="AH674" t="e">
        <f t="shared" si="1672"/>
        <v>#DIV/0!</v>
      </c>
      <c r="AI674" t="e">
        <f t="shared" si="1672"/>
        <v>#DIV/0!</v>
      </c>
      <c r="AJ674" t="e">
        <f t="shared" si="1672"/>
        <v>#DIV/0!</v>
      </c>
      <c r="AK674" t="e">
        <f t="shared" si="1672"/>
        <v>#DIV/0!</v>
      </c>
      <c r="AL674" t="e">
        <f t="shared" si="1672"/>
        <v>#DIV/0!</v>
      </c>
      <c r="AM674" t="e">
        <f t="shared" si="1672"/>
        <v>#DIV/0!</v>
      </c>
      <c r="AN674" t="e">
        <f t="shared" si="1672"/>
        <v>#DIV/0!</v>
      </c>
      <c r="AO674" t="e">
        <f t="shared" si="1641"/>
        <v>#DIV/0!</v>
      </c>
      <c r="AP674" t="e">
        <f t="shared" ref="AP674:BH675" si="1678">AO674</f>
        <v>#DIV/0!</v>
      </c>
      <c r="AQ674" t="e">
        <f t="shared" si="1678"/>
        <v>#DIV/0!</v>
      </c>
      <c r="AR674" t="e">
        <f t="shared" si="1678"/>
        <v>#DIV/0!</v>
      </c>
      <c r="AS674" t="e">
        <f t="shared" si="1678"/>
        <v>#DIV/0!</v>
      </c>
      <c r="AT674" t="e">
        <f t="shared" si="1678"/>
        <v>#DIV/0!</v>
      </c>
      <c r="AU674" t="e">
        <f t="shared" si="1678"/>
        <v>#DIV/0!</v>
      </c>
      <c r="AV674" t="e">
        <f t="shared" si="1678"/>
        <v>#DIV/0!</v>
      </c>
      <c r="AW674" t="e">
        <f t="shared" si="1678"/>
        <v>#DIV/0!</v>
      </c>
      <c r="AX674" t="e">
        <f t="shared" si="1678"/>
        <v>#DIV/0!</v>
      </c>
      <c r="AY674" t="e">
        <f t="shared" si="1678"/>
        <v>#DIV/0!</v>
      </c>
      <c r="AZ674" t="e">
        <f t="shared" si="1678"/>
        <v>#DIV/0!</v>
      </c>
      <c r="BA674" t="e">
        <f t="shared" si="1678"/>
        <v>#DIV/0!</v>
      </c>
      <c r="BB674" t="e">
        <f t="shared" si="1678"/>
        <v>#DIV/0!</v>
      </c>
      <c r="BC674" t="e">
        <f t="shared" si="1678"/>
        <v>#DIV/0!</v>
      </c>
      <c r="BD674" t="e">
        <f t="shared" si="1678"/>
        <v>#DIV/0!</v>
      </c>
      <c r="BE674" t="e">
        <f t="shared" si="1678"/>
        <v>#DIV/0!</v>
      </c>
      <c r="BF674" t="e">
        <f t="shared" si="1678"/>
        <v>#DIV/0!</v>
      </c>
      <c r="BG674" t="e">
        <f t="shared" si="1678"/>
        <v>#DIV/0!</v>
      </c>
      <c r="BH674" t="e">
        <f t="shared" si="1678"/>
        <v>#DIV/0!</v>
      </c>
      <c r="BK674">
        <f t="shared" si="1674"/>
        <v>0</v>
      </c>
      <c r="BL674">
        <f t="shared" si="1479"/>
        <v>0</v>
      </c>
      <c r="BM674">
        <f t="shared" si="1480"/>
        <v>0</v>
      </c>
      <c r="BN674">
        <f t="shared" si="1675"/>
        <v>0.11</v>
      </c>
      <c r="BO674">
        <f t="shared" si="1646"/>
        <v>0.56000000000000005</v>
      </c>
      <c r="BP674" t="str">
        <f t="shared" ref="BP674:BP737" si="1679">"-"&amp;E674&amp;"-"&amp;"Total"</f>
        <v>-LT-Total</v>
      </c>
    </row>
    <row r="675" spans="1:68" hidden="1" x14ac:dyDescent="0.25">
      <c r="A675" t="str">
        <f t="shared" si="1677"/>
        <v>passenger-2W-BEV</v>
      </c>
      <c r="B675" s="1">
        <v>641</v>
      </c>
      <c r="C675" t="s">
        <v>6</v>
      </c>
      <c r="D675" t="s">
        <v>27</v>
      </c>
      <c r="E675" t="s">
        <v>35</v>
      </c>
      <c r="F675" t="s">
        <v>29</v>
      </c>
      <c r="G675">
        <v>6.7120066304171652E-2</v>
      </c>
      <c r="H675">
        <f>IF(G675=0,0.0000001,$G675)*((INDEX($N$7:$N$29,MATCH($A675,$H$7:$H$29,0))/($G675+0.00001))^((H$33-$G$33)/($Y$33-$G$33)))</f>
        <v>6.8622746328992609E-2</v>
      </c>
      <c r="I675">
        <f>IF(H675=0,0.0000001,$G675)*((INDEX($N$7:$N$29,MATCH($A675,$H$7:$H$29,0))/($G675+0.00001))^((I$33-$G$33)/($Y$33-$G$33)))</f>
        <v>7.0159068264218763E-2</v>
      </c>
      <c r="J675">
        <f>IF(I675=0,0.0000001,$G675)*((INDEX($N$7:$N$29,MATCH($A675,$H$7:$H$29,0))/($G675+0.00001))^((J$33-$G$33)/($Y$33-$G$33)))</f>
        <v>7.1729785282925562E-2</v>
      </c>
      <c r="K675">
        <f>IF(J675=0,0.0000001,$G675)*((INDEX($N$7:$N$29,MATCH($A675,$H$7:$H$29,0))/($G675+0.00001))^((K$33-$G$33)/($Y$33-$G$33)))</f>
        <v>7.3335667420182174E-2</v>
      </c>
      <c r="L675">
        <f>IF(K675=0,0.0000001,K675)*((INDEX($L$7:$L$29,MATCH($A675,$H$7:$H$28,0))/IF(K675=0,0.0000001,K675))^((L$33-$K$33)/($Y$33-$K$33)))</f>
        <v>7.8783946268948607E-2</v>
      </c>
      <c r="M675">
        <f t="shared" ref="M675:Y675" si="1680">IF(L675=0,0.0000001,L675)*((INDEX($L$7:$L$29,MATCH($A675,$H$7:$H$28,0))/IF(L675=0,0.0000001,L675))^((M$33-$K$33)/($Y$33-$K$33)))</f>
        <v>8.9998780708561307E-2</v>
      </c>
      <c r="N675">
        <f t="shared" si="1680"/>
        <v>0.1067946485111351</v>
      </c>
      <c r="O675">
        <f t="shared" si="1680"/>
        <v>0.12776181227447114</v>
      </c>
      <c r="P675">
        <f t="shared" si="1680"/>
        <v>0.14993789051826678</v>
      </c>
      <c r="Q675">
        <f t="shared" si="1680"/>
        <v>0.16964210519570494</v>
      </c>
      <c r="R675">
        <f t="shared" si="1680"/>
        <v>0.18419669117316137</v>
      </c>
      <c r="S675">
        <f t="shared" si="1680"/>
        <v>0.19306757906493185</v>
      </c>
      <c r="T675">
        <f t="shared" si="1680"/>
        <v>0.19749601490235608</v>
      </c>
      <c r="U675">
        <f t="shared" si="1680"/>
        <v>0.1992813536543869</v>
      </c>
      <c r="V675">
        <f t="shared" si="1680"/>
        <v>0.19984578650402435</v>
      </c>
      <c r="W675">
        <f t="shared" si="1680"/>
        <v>0.19997796221695441</v>
      </c>
      <c r="X675">
        <f t="shared" si="1680"/>
        <v>0.19999842579210292</v>
      </c>
      <c r="Y675">
        <f t="shared" si="1680"/>
        <v>0.20000000000000004</v>
      </c>
      <c r="Z675">
        <f>IF(Y675=0,0.0000001,$Y675)*((INDEX($M$7:$M$29,MATCH($A675,$H$7:$H$28,0))/IF(Y675=0,0.0000001,$Y675))^((Z$33-$Y$33)/($AN$33-$Y$33)))</f>
        <v>0.21842319065401669</v>
      </c>
      <c r="AA675">
        <f t="shared" ref="AA675:AN675" si="1681">IF(Z675=0,0.0000001,$Y675)*((INDEX($M$7:$M$29,MATCH($A675,$H$7:$H$28,0))/IF(Z675=0,0.0000001,$Y675))^((AA$33-$Y$33)/($AN$33-$Y$33)))</f>
        <v>0.23854345107740463</v>
      </c>
      <c r="AB675">
        <f t="shared" si="1681"/>
        <v>0.26051710846973525</v>
      </c>
      <c r="AC675">
        <f t="shared" si="1681"/>
        <v>0.28451489025959059</v>
      </c>
      <c r="AD675">
        <f t="shared" si="1681"/>
        <v>0.31072325059538591</v>
      </c>
      <c r="AE675">
        <f t="shared" si="1681"/>
        <v>0.33934581902715888</v>
      </c>
      <c r="AF675">
        <f t="shared" si="1681"/>
        <v>0.37060498263506281</v>
      </c>
      <c r="AG675">
        <f t="shared" si="1681"/>
        <v>0.40474361389713431</v>
      </c>
      <c r="AH675">
        <f t="shared" si="1681"/>
        <v>0.44202695772124734</v>
      </c>
      <c r="AI675">
        <f t="shared" si="1681"/>
        <v>0.48274469230281492</v>
      </c>
      <c r="AJ675">
        <f t="shared" si="1681"/>
        <v>0.52721317982036175</v>
      </c>
      <c r="AK675">
        <f t="shared" si="1681"/>
        <v>0.57577792445606624</v>
      </c>
      <c r="AL675">
        <f t="shared" si="1681"/>
        <v>0.62881625683920683</v>
      </c>
      <c r="AM675">
        <f t="shared" si="1681"/>
        <v>0.68674026576967595</v>
      </c>
      <c r="AN675">
        <f t="shared" si="1681"/>
        <v>0.75</v>
      </c>
      <c r="AO675">
        <f>AN675</f>
        <v>0.75</v>
      </c>
      <c r="AP675">
        <f t="shared" si="1678"/>
        <v>0.75</v>
      </c>
      <c r="AQ675">
        <f t="shared" si="1678"/>
        <v>0.75</v>
      </c>
      <c r="AR675">
        <f t="shared" si="1678"/>
        <v>0.75</v>
      </c>
      <c r="AS675">
        <f t="shared" si="1678"/>
        <v>0.75</v>
      </c>
      <c r="AT675">
        <f t="shared" si="1678"/>
        <v>0.75</v>
      </c>
      <c r="AU675">
        <f t="shared" si="1678"/>
        <v>0.75</v>
      </c>
      <c r="AV675">
        <f t="shared" si="1678"/>
        <v>0.75</v>
      </c>
      <c r="AW675">
        <f t="shared" si="1678"/>
        <v>0.75</v>
      </c>
      <c r="AX675">
        <f t="shared" si="1678"/>
        <v>0.75</v>
      </c>
      <c r="AY675">
        <f t="shared" si="1678"/>
        <v>0.75</v>
      </c>
      <c r="AZ675">
        <f t="shared" si="1678"/>
        <v>0.75</v>
      </c>
      <c r="BA675">
        <f t="shared" si="1678"/>
        <v>0.75</v>
      </c>
      <c r="BB675">
        <f t="shared" si="1678"/>
        <v>0.75</v>
      </c>
      <c r="BC675">
        <f t="shared" si="1678"/>
        <v>0.75</v>
      </c>
      <c r="BD675">
        <f t="shared" si="1678"/>
        <v>0.75</v>
      </c>
      <c r="BE675">
        <f t="shared" si="1678"/>
        <v>0.75</v>
      </c>
      <c r="BF675">
        <f t="shared" si="1678"/>
        <v>0.75</v>
      </c>
      <c r="BG675">
        <f t="shared" si="1678"/>
        <v>0.75</v>
      </c>
      <c r="BH675">
        <f t="shared" si="1678"/>
        <v>0.75</v>
      </c>
      <c r="BK675">
        <f t="shared" si="1674"/>
        <v>7.3335667420182174E-2</v>
      </c>
      <c r="BL675">
        <f t="shared" ref="BL675:BL738" si="1682">(1-BN675)*BK675</f>
        <v>6.5928765010743781E-2</v>
      </c>
      <c r="BM675">
        <f t="shared" ref="BM675:BM738" si="1683">(1-BO675)*BL675</f>
        <v>1.6482191252685945E-2</v>
      </c>
      <c r="BN675">
        <f t="shared" si="1645"/>
        <v>0.10100000000000001</v>
      </c>
      <c r="BO675">
        <f t="shared" si="1646"/>
        <v>0.75</v>
      </c>
      <c r="BP675" t="str">
        <f t="shared" si="1679"/>
        <v>-2W-Total</v>
      </c>
    </row>
    <row r="676" spans="1:68" hidden="1" x14ac:dyDescent="0.25">
      <c r="A676" t="str">
        <f t="shared" si="1677"/>
        <v>passenger-2W-G</v>
      </c>
      <c r="B676" s="1">
        <v>642</v>
      </c>
      <c r="C676" t="s">
        <v>6</v>
      </c>
      <c r="D676" t="s">
        <v>27</v>
      </c>
      <c r="E676" t="s">
        <v>35</v>
      </c>
      <c r="F676" t="s">
        <v>47</v>
      </c>
      <c r="G676">
        <v>0.93287993369582822</v>
      </c>
      <c r="H676">
        <v>0.90792365008547615</v>
      </c>
      <c r="I676">
        <v>0.88346757541078669</v>
      </c>
      <c r="J676">
        <v>0.85949682005458017</v>
      </c>
      <c r="K676">
        <v>0.84407339131406955</v>
      </c>
      <c r="L676">
        <v>0.82870007643241772</v>
      </c>
      <c r="M676">
        <f t="shared" ref="M676:Y676" si="1684">($K676*(($BL676/($K676))^((M$33-$K$33)/($BL$33-$K$33))))</f>
        <v>0.81759066119028267</v>
      </c>
      <c r="N676">
        <f t="shared" si="1684"/>
        <v>0.80466252994851439</v>
      </c>
      <c r="O676">
        <f t="shared" si="1684"/>
        <v>0.79193882444854813</v>
      </c>
      <c r="P676">
        <f t="shared" si="1684"/>
        <v>0.77941631221361474</v>
      </c>
      <c r="Q676">
        <f t="shared" si="1684"/>
        <v>0.76709181188040032</v>
      </c>
      <c r="R676">
        <f t="shared" si="1684"/>
        <v>0.75496219239081608</v>
      </c>
      <c r="S676">
        <f t="shared" si="1684"/>
        <v>0.74302437219654893</v>
      </c>
      <c r="T676">
        <f t="shared" si="1684"/>
        <v>0.73127531847618854</v>
      </c>
      <c r="U676">
        <f t="shared" si="1684"/>
        <v>0.7197120463647354</v>
      </c>
      <c r="V676">
        <f t="shared" si="1684"/>
        <v>0.70833161819529056</v>
      </c>
      <c r="W676">
        <f t="shared" si="1684"/>
        <v>0.69713114275273702</v>
      </c>
      <c r="X676">
        <f t="shared" si="1684"/>
        <v>0.68610777453922245</v>
      </c>
      <c r="Y676">
        <f t="shared" si="1684"/>
        <v>0.67525871305125573</v>
      </c>
      <c r="Z676">
        <f t="shared" ref="Z676:AN676" si="1685">($Y676*(($BM676/($Y676))^((Z$33-$Y$33)/($BM$33-$Y$33))))</f>
        <v>0.61564855428370968</v>
      </c>
      <c r="AA676">
        <f t="shared" si="1685"/>
        <v>0.56130063198881219</v>
      </c>
      <c r="AB676">
        <f t="shared" si="1685"/>
        <v>0.51175040902613977</v>
      </c>
      <c r="AC676">
        <f t="shared" si="1685"/>
        <v>0.46657435643799744</v>
      </c>
      <c r="AD676">
        <f t="shared" si="1685"/>
        <v>0.42538633334909953</v>
      </c>
      <c r="AE676">
        <f t="shared" si="1685"/>
        <v>0.3878342864396962</v>
      </c>
      <c r="AF676">
        <f t="shared" si="1685"/>
        <v>0.35359724078100008</v>
      </c>
      <c r="AG676">
        <f t="shared" si="1685"/>
        <v>0.32238255631217239</v>
      </c>
      <c r="AH676">
        <f t="shared" si="1685"/>
        <v>0.29392342650869324</v>
      </c>
      <c r="AI676">
        <f t="shared" si="1685"/>
        <v>0.26797659786206401</v>
      </c>
      <c r="AJ676">
        <f t="shared" si="1685"/>
        <v>0.24432029067816549</v>
      </c>
      <c r="AK676">
        <f t="shared" si="1685"/>
        <v>0.22275230342236396</v>
      </c>
      <c r="AL676">
        <f t="shared" si="1685"/>
        <v>0.20308828440831264</v>
      </c>
      <c r="AM676">
        <f t="shared" si="1685"/>
        <v>0.1851601560577657</v>
      </c>
      <c r="AN676">
        <f t="shared" si="1685"/>
        <v>0.16881467826281393</v>
      </c>
      <c r="AO676">
        <f t="shared" si="1641"/>
        <v>0.16881467826281393</v>
      </c>
      <c r="AP676">
        <f t="shared" ref="AP676:BH677" si="1686">AO676</f>
        <v>0.16881467826281393</v>
      </c>
      <c r="AQ676">
        <f t="shared" si="1686"/>
        <v>0.16881467826281393</v>
      </c>
      <c r="AR676">
        <f t="shared" si="1686"/>
        <v>0.16881467826281393</v>
      </c>
      <c r="AS676">
        <f t="shared" si="1686"/>
        <v>0.16881467826281393</v>
      </c>
      <c r="AT676">
        <f t="shared" si="1686"/>
        <v>0.16881467826281393</v>
      </c>
      <c r="AU676">
        <f t="shared" si="1686"/>
        <v>0.16881467826281393</v>
      </c>
      <c r="AV676">
        <f t="shared" si="1686"/>
        <v>0.16881467826281393</v>
      </c>
      <c r="AW676">
        <f t="shared" si="1686"/>
        <v>0.16881467826281393</v>
      </c>
      <c r="AX676">
        <f t="shared" si="1686"/>
        <v>0.16881467826281393</v>
      </c>
      <c r="AY676">
        <f t="shared" si="1686"/>
        <v>0.16881467826281393</v>
      </c>
      <c r="AZ676">
        <f t="shared" si="1686"/>
        <v>0.16881467826281393</v>
      </c>
      <c r="BA676">
        <f t="shared" si="1686"/>
        <v>0.16881467826281393</v>
      </c>
      <c r="BB676">
        <f t="shared" si="1686"/>
        <v>0.16881467826281393</v>
      </c>
      <c r="BC676">
        <f t="shared" si="1686"/>
        <v>0.16881467826281393</v>
      </c>
      <c r="BD676">
        <f t="shared" si="1686"/>
        <v>0.16881467826281393</v>
      </c>
      <c r="BE676">
        <f t="shared" si="1686"/>
        <v>0.16881467826281393</v>
      </c>
      <c r="BF676">
        <f t="shared" si="1686"/>
        <v>0.16881467826281393</v>
      </c>
      <c r="BG676">
        <f t="shared" si="1686"/>
        <v>0.16881467826281393</v>
      </c>
      <c r="BH676">
        <f t="shared" si="1686"/>
        <v>0.16881467826281393</v>
      </c>
      <c r="BK676">
        <f t="shared" si="1674"/>
        <v>0.84407339131406955</v>
      </c>
      <c r="BL676">
        <f t="shared" si="1682"/>
        <v>0.67525871305125573</v>
      </c>
      <c r="BM676">
        <f t="shared" si="1683"/>
        <v>0.16881467826281393</v>
      </c>
      <c r="BN676">
        <f>INDEX($L$7:$L$30,MATCH(BP676,$H$7:$H$30,0))</f>
        <v>0.2</v>
      </c>
      <c r="BO676">
        <f>INDEX($M$7:$M$30,MATCH(BP676,$H$7:$H$30,0))</f>
        <v>0.75</v>
      </c>
      <c r="BP676" t="str">
        <f t="shared" si="1679"/>
        <v>-2W-Total</v>
      </c>
    </row>
    <row r="677" spans="1:68" hidden="1" x14ac:dyDescent="0.25">
      <c r="A677" t="str">
        <f t="shared" si="1677"/>
        <v>passenger-BUS-BEV</v>
      </c>
      <c r="B677" s="1">
        <v>643</v>
      </c>
      <c r="C677" t="s">
        <v>6</v>
      </c>
      <c r="D677" t="s">
        <v>27</v>
      </c>
      <c r="E677" t="s">
        <v>34</v>
      </c>
      <c r="F677" t="s">
        <v>29</v>
      </c>
      <c r="G677">
        <v>2.6064751917359061E-2</v>
      </c>
      <c r="H677">
        <f>IF(G677=0,0.0000001,$G677)*((INDEX($N$7:$N$29,MATCH($A677,$H$7:$H$29,0))/($G677+0.00001))^((H$33-$G$33)/($Y$33-$G$33)))</f>
        <v>2.808573589523088E-2</v>
      </c>
      <c r="I677">
        <f>IF(H677=0,0.0000001,$G677)*((INDEX($N$7:$N$29,MATCH($A677,$H$7:$H$29,0))/($G677+0.00001))^((I$33-$G$33)/($Y$33-$G$33)))</f>
        <v>3.0263421009248729E-2</v>
      </c>
      <c r="J677">
        <f>IF(I677=0,0.0000001,$G677)*((INDEX($N$7:$N$29,MATCH($A677,$H$7:$H$29,0))/($G677+0.00001))^((J$33-$G$33)/($Y$33-$G$33)))</f>
        <v>3.2609957403272397E-2</v>
      </c>
      <c r="K677">
        <f>IF(J677=0,0.0000001,$G677)*((INDEX($N$7:$N$29,MATCH($A677,$H$7:$H$29,0))/($G677+0.00001))^((K$33-$G$33)/($Y$33-$G$33)))</f>
        <v>3.5138437307476046E-2</v>
      </c>
      <c r="L677">
        <f>IF(K677=0,0.0000001,K677)*((INDEX($L$7:$L$29,MATCH($A677,$H$7:$H$28,0))/IF(K677=0,0.0000001,K677))^((L$33-$K$33)/($Y$33-$K$33)))</f>
        <v>3.9785855152980443E-2</v>
      </c>
      <c r="M677">
        <f t="shared" ref="M677:Y677" si="1687">IF(L677=0,0.0000001,L677)*((INDEX($L$7:$L$29,MATCH($A677,$H$7:$H$28,0))/IF(L677=0,0.0000001,L677))^((M$33-$K$33)/($Y$33-$K$33)))</f>
        <v>5.0108868596819331E-2</v>
      </c>
      <c r="N677">
        <f t="shared" si="1687"/>
        <v>6.7410110577098614E-2</v>
      </c>
      <c r="O677">
        <f t="shared" si="1687"/>
        <v>9.1974897544008991E-2</v>
      </c>
      <c r="P677">
        <f t="shared" si="1687"/>
        <v>0.12138227442545366</v>
      </c>
      <c r="Q677">
        <f t="shared" si="1687"/>
        <v>0.15034935922603407</v>
      </c>
      <c r="R677">
        <f t="shared" si="1687"/>
        <v>0.17340666609218577</v>
      </c>
      <c r="S677">
        <f t="shared" si="1687"/>
        <v>0.18813686672970181</v>
      </c>
      <c r="T677">
        <f t="shared" si="1687"/>
        <v>0.19567965691967715</v>
      </c>
      <c r="U677">
        <f t="shared" si="1687"/>
        <v>0.19875597381429963</v>
      </c>
      <c r="V677">
        <f t="shared" si="1687"/>
        <v>0.1997327691241276</v>
      </c>
      <c r="W677">
        <f t="shared" si="1687"/>
        <v>0.19996180228156954</v>
      </c>
      <c r="X677">
        <f t="shared" si="1687"/>
        <v>0.19999727134957404</v>
      </c>
      <c r="Y677">
        <f t="shared" si="1687"/>
        <v>0.2</v>
      </c>
      <c r="Z677">
        <f>IF(Y677=0,0.0000001,$Y677)*((INDEX($M$7:$M$29,MATCH($A677,$H$7:$H$28,0))/IF(Y677=0,0.0000001,$Y677))^((Z$33-$Y$33)/($AN$33-$Y$33)))</f>
        <v>0.21259807585790791</v>
      </c>
      <c r="AA677">
        <f t="shared" ref="AA677:AN677" si="1688">IF(Z677=0,0.0000001,$Y677)*((INDEX($M$7:$M$29,MATCH($A677,$H$7:$H$28,0))/IF(Z677=0,0.0000001,$Y677))^((AA$33-$Y$33)/($AN$33-$Y$33)))</f>
        <v>0.22598970929242373</v>
      </c>
      <c r="AB677">
        <f t="shared" si="1688"/>
        <v>0.24022488679628629</v>
      </c>
      <c r="AC677">
        <f t="shared" si="1688"/>
        <v>0.25535674353037097</v>
      </c>
      <c r="AD677">
        <f t="shared" si="1688"/>
        <v>0.27144176165949069</v>
      </c>
      <c r="AE677">
        <f t="shared" si="1688"/>
        <v>0.28853998118144275</v>
      </c>
      <c r="AF677">
        <f t="shared" si="1688"/>
        <v>0.30671522403625834</v>
      </c>
      <c r="AG677">
        <f t="shared" si="1688"/>
        <v>0.3260353323321783</v>
      </c>
      <c r="AH677">
        <f t="shared" si="1688"/>
        <v>0.34657242157757323</v>
      </c>
      <c r="AI677">
        <f t="shared" si="1688"/>
        <v>0.36840314986403866</v>
      </c>
      <c r="AJ677">
        <f t="shared" si="1688"/>
        <v>0.39160900400543541</v>
      </c>
      <c r="AK677">
        <f t="shared" si="1688"/>
        <v>0.41627660370093661</v>
      </c>
      <c r="AL677">
        <f t="shared" si="1688"/>
        <v>0.44249802485741985</v>
      </c>
      <c r="AM677">
        <f t="shared" si="1688"/>
        <v>0.47037114327806073</v>
      </c>
      <c r="AN677">
        <f t="shared" si="1688"/>
        <v>0.5</v>
      </c>
      <c r="AO677">
        <f>AN677</f>
        <v>0.5</v>
      </c>
      <c r="AP677">
        <f t="shared" si="1686"/>
        <v>0.5</v>
      </c>
      <c r="AQ677">
        <f t="shared" si="1686"/>
        <v>0.5</v>
      </c>
      <c r="AR677">
        <f t="shared" si="1686"/>
        <v>0.5</v>
      </c>
      <c r="AS677">
        <f t="shared" si="1686"/>
        <v>0.5</v>
      </c>
      <c r="AT677">
        <f t="shared" si="1686"/>
        <v>0.5</v>
      </c>
      <c r="AU677">
        <f t="shared" si="1686"/>
        <v>0.5</v>
      </c>
      <c r="AV677">
        <f t="shared" si="1686"/>
        <v>0.5</v>
      </c>
      <c r="AW677">
        <f t="shared" si="1686"/>
        <v>0.5</v>
      </c>
      <c r="AX677">
        <f t="shared" si="1686"/>
        <v>0.5</v>
      </c>
      <c r="AY677">
        <f t="shared" si="1686"/>
        <v>0.5</v>
      </c>
      <c r="AZ677">
        <f t="shared" si="1686"/>
        <v>0.5</v>
      </c>
      <c r="BA677">
        <f t="shared" si="1686"/>
        <v>0.5</v>
      </c>
      <c r="BB677">
        <f t="shared" si="1686"/>
        <v>0.5</v>
      </c>
      <c r="BC677">
        <f t="shared" si="1686"/>
        <v>0.5</v>
      </c>
      <c r="BD677">
        <f t="shared" si="1686"/>
        <v>0.5</v>
      </c>
      <c r="BE677">
        <f t="shared" si="1686"/>
        <v>0.5</v>
      </c>
      <c r="BF677">
        <f t="shared" si="1686"/>
        <v>0.5</v>
      </c>
      <c r="BG677">
        <f t="shared" si="1686"/>
        <v>0.5</v>
      </c>
      <c r="BH677">
        <f t="shared" si="1686"/>
        <v>0.5</v>
      </c>
      <c r="BK677">
        <f t="shared" si="1674"/>
        <v>3.5138437307476046E-2</v>
      </c>
      <c r="BL677">
        <f t="shared" si="1682"/>
        <v>3.1589455139420963E-2</v>
      </c>
      <c r="BM677">
        <f t="shared" si="1683"/>
        <v>1.2635782055768386E-2</v>
      </c>
      <c r="BN677">
        <f t="shared" si="1645"/>
        <v>0.10100000000000001</v>
      </c>
      <c r="BO677">
        <f t="shared" si="1646"/>
        <v>0.6</v>
      </c>
      <c r="BP677" t="str">
        <f t="shared" si="1679"/>
        <v>-BUS-Total</v>
      </c>
    </row>
    <row r="678" spans="1:68" hidden="1" x14ac:dyDescent="0.25">
      <c r="A678" t="str">
        <f t="shared" si="1677"/>
        <v>passenger-BUS-CNG</v>
      </c>
      <c r="B678" s="1">
        <v>644</v>
      </c>
      <c r="C678" t="s">
        <v>6</v>
      </c>
      <c r="D678" t="s">
        <v>27</v>
      </c>
      <c r="E678" t="s">
        <v>34</v>
      </c>
      <c r="F678" t="s">
        <v>45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e">
        <f t="shared" ref="M678:Y679" si="1689">($K678*(($BL678/($K678))^((M$33-$K$33)/($BL$33-$K$33))))</f>
        <v>#DIV/0!</v>
      </c>
      <c r="N678" t="e">
        <f t="shared" si="1689"/>
        <v>#DIV/0!</v>
      </c>
      <c r="O678" t="e">
        <f t="shared" si="1689"/>
        <v>#DIV/0!</v>
      </c>
      <c r="P678" t="e">
        <f t="shared" si="1689"/>
        <v>#DIV/0!</v>
      </c>
      <c r="Q678" t="e">
        <f t="shared" si="1689"/>
        <v>#DIV/0!</v>
      </c>
      <c r="R678" t="e">
        <f t="shared" si="1689"/>
        <v>#DIV/0!</v>
      </c>
      <c r="S678" t="e">
        <f t="shared" si="1689"/>
        <v>#DIV/0!</v>
      </c>
      <c r="T678" t="e">
        <f t="shared" si="1689"/>
        <v>#DIV/0!</v>
      </c>
      <c r="U678" t="e">
        <f t="shared" si="1689"/>
        <v>#DIV/0!</v>
      </c>
      <c r="V678" t="e">
        <f t="shared" si="1689"/>
        <v>#DIV/0!</v>
      </c>
      <c r="W678" t="e">
        <f t="shared" si="1689"/>
        <v>#DIV/0!</v>
      </c>
      <c r="X678" t="e">
        <f t="shared" si="1689"/>
        <v>#DIV/0!</v>
      </c>
      <c r="Y678" t="e">
        <f t="shared" si="1689"/>
        <v>#DIV/0!</v>
      </c>
      <c r="Z678" t="e">
        <f t="shared" ref="Z678:AN679" si="1690">($Y678*(($BM678/($Y678))^((Z$33-$Y$33)/($BM$33-$Y$33))))</f>
        <v>#DIV/0!</v>
      </c>
      <c r="AA678" t="e">
        <f t="shared" si="1690"/>
        <v>#DIV/0!</v>
      </c>
      <c r="AB678" t="e">
        <f t="shared" si="1690"/>
        <v>#DIV/0!</v>
      </c>
      <c r="AC678" t="e">
        <f t="shared" si="1690"/>
        <v>#DIV/0!</v>
      </c>
      <c r="AD678" t="e">
        <f t="shared" si="1690"/>
        <v>#DIV/0!</v>
      </c>
      <c r="AE678" t="e">
        <f t="shared" si="1690"/>
        <v>#DIV/0!</v>
      </c>
      <c r="AF678" t="e">
        <f t="shared" si="1690"/>
        <v>#DIV/0!</v>
      </c>
      <c r="AG678" t="e">
        <f t="shared" si="1690"/>
        <v>#DIV/0!</v>
      </c>
      <c r="AH678" t="e">
        <f t="shared" si="1690"/>
        <v>#DIV/0!</v>
      </c>
      <c r="AI678" t="e">
        <f t="shared" si="1690"/>
        <v>#DIV/0!</v>
      </c>
      <c r="AJ678" t="e">
        <f t="shared" si="1690"/>
        <v>#DIV/0!</v>
      </c>
      <c r="AK678" t="e">
        <f t="shared" si="1690"/>
        <v>#DIV/0!</v>
      </c>
      <c r="AL678" t="e">
        <f t="shared" si="1690"/>
        <v>#DIV/0!</v>
      </c>
      <c r="AM678" t="e">
        <f t="shared" si="1690"/>
        <v>#DIV/0!</v>
      </c>
      <c r="AN678" t="e">
        <f t="shared" si="1690"/>
        <v>#DIV/0!</v>
      </c>
      <c r="AO678" t="e">
        <f t="shared" si="1641"/>
        <v>#DIV/0!</v>
      </c>
      <c r="AP678" t="e">
        <f t="shared" ref="AP678:BH678" si="1691">AO678</f>
        <v>#DIV/0!</v>
      </c>
      <c r="AQ678" t="e">
        <f t="shared" si="1691"/>
        <v>#DIV/0!</v>
      </c>
      <c r="AR678" t="e">
        <f t="shared" si="1691"/>
        <v>#DIV/0!</v>
      </c>
      <c r="AS678" t="e">
        <f t="shared" si="1691"/>
        <v>#DIV/0!</v>
      </c>
      <c r="AT678" t="e">
        <f t="shared" si="1691"/>
        <v>#DIV/0!</v>
      </c>
      <c r="AU678" t="e">
        <f t="shared" si="1691"/>
        <v>#DIV/0!</v>
      </c>
      <c r="AV678" t="e">
        <f t="shared" si="1691"/>
        <v>#DIV/0!</v>
      </c>
      <c r="AW678" t="e">
        <f t="shared" si="1691"/>
        <v>#DIV/0!</v>
      </c>
      <c r="AX678" t="e">
        <f t="shared" si="1691"/>
        <v>#DIV/0!</v>
      </c>
      <c r="AY678" t="e">
        <f t="shared" si="1691"/>
        <v>#DIV/0!</v>
      </c>
      <c r="AZ678" t="e">
        <f t="shared" si="1691"/>
        <v>#DIV/0!</v>
      </c>
      <c r="BA678" t="e">
        <f t="shared" si="1691"/>
        <v>#DIV/0!</v>
      </c>
      <c r="BB678" t="e">
        <f t="shared" si="1691"/>
        <v>#DIV/0!</v>
      </c>
      <c r="BC678" t="e">
        <f t="shared" si="1691"/>
        <v>#DIV/0!</v>
      </c>
      <c r="BD678" t="e">
        <f t="shared" si="1691"/>
        <v>#DIV/0!</v>
      </c>
      <c r="BE678" t="e">
        <f t="shared" si="1691"/>
        <v>#DIV/0!</v>
      </c>
      <c r="BF678" t="e">
        <f t="shared" si="1691"/>
        <v>#DIV/0!</v>
      </c>
      <c r="BG678" t="e">
        <f t="shared" si="1691"/>
        <v>#DIV/0!</v>
      </c>
      <c r="BH678" t="e">
        <f t="shared" si="1691"/>
        <v>#DIV/0!</v>
      </c>
      <c r="BK678">
        <f t="shared" si="1674"/>
        <v>0</v>
      </c>
      <c r="BL678">
        <f t="shared" si="1682"/>
        <v>0</v>
      </c>
      <c r="BM678">
        <f t="shared" si="1683"/>
        <v>0</v>
      </c>
      <c r="BN678">
        <f t="shared" ref="BN678:BN679" si="1692">INDEX($L$7:$L$30,MATCH(BP678,$H$7:$H$30,0))</f>
        <v>0.22</v>
      </c>
      <c r="BO678">
        <f t="shared" si="1646"/>
        <v>0.6</v>
      </c>
      <c r="BP678" t="str">
        <f t="shared" si="1679"/>
        <v>-BUS-Total</v>
      </c>
    </row>
    <row r="679" spans="1:68" hidden="1" x14ac:dyDescent="0.25">
      <c r="A679" t="str">
        <f t="shared" si="1677"/>
        <v>passenger-BUS-D</v>
      </c>
      <c r="B679" s="1">
        <v>645</v>
      </c>
      <c r="C679" t="s">
        <v>6</v>
      </c>
      <c r="D679" t="s">
        <v>27</v>
      </c>
      <c r="E679" t="s">
        <v>34</v>
      </c>
      <c r="F679" t="s">
        <v>46</v>
      </c>
      <c r="G679">
        <v>0.97393524808264098</v>
      </c>
      <c r="H679">
        <v>0.97074623236543944</v>
      </c>
      <c r="I679">
        <v>0.96756282769795809</v>
      </c>
      <c r="J679">
        <v>0.96438501928431253</v>
      </c>
      <c r="K679">
        <v>0.96178764602934297</v>
      </c>
      <c r="L679">
        <v>0.95919184632394883</v>
      </c>
      <c r="M679">
        <f t="shared" si="1689"/>
        <v>0.92824824669367834</v>
      </c>
      <c r="N679">
        <f t="shared" si="1689"/>
        <v>0.91191972400483223</v>
      </c>
      <c r="O679">
        <f t="shared" si="1689"/>
        <v>0.89587843121827759</v>
      </c>
      <c r="P679">
        <f t="shared" si="1689"/>
        <v>0.88011931576322533</v>
      </c>
      <c r="Q679">
        <f t="shared" si="1689"/>
        <v>0.86463741394706817</v>
      </c>
      <c r="R679">
        <f t="shared" si="1689"/>
        <v>0.84942784939195304</v>
      </c>
      <c r="S679">
        <f t="shared" si="1689"/>
        <v>0.83448583149885458</v>
      </c>
      <c r="T679">
        <f t="shared" si="1689"/>
        <v>0.81980665393866659</v>
      </c>
      <c r="U679">
        <f t="shared" si="1689"/>
        <v>0.80538569316983677</v>
      </c>
      <c r="V679">
        <f t="shared" si="1689"/>
        <v>0.79121840698207691</v>
      </c>
      <c r="W679">
        <f t="shared" si="1689"/>
        <v>0.77730033306568957</v>
      </c>
      <c r="X679">
        <f t="shared" si="1689"/>
        <v>0.7636270876060629</v>
      </c>
      <c r="Y679">
        <f t="shared" si="1689"/>
        <v>0.75019436390288752</v>
      </c>
      <c r="Z679">
        <f t="shared" si="1690"/>
        <v>0.70573956125951742</v>
      </c>
      <c r="AA679">
        <f t="shared" si="1690"/>
        <v>0.66391904857239237</v>
      </c>
      <c r="AB679">
        <f t="shared" si="1690"/>
        <v>0.62457672384215701</v>
      </c>
      <c r="AC679">
        <f t="shared" si="1690"/>
        <v>0.58756573531700196</v>
      </c>
      <c r="AD679">
        <f t="shared" si="1690"/>
        <v>0.55274793334414529</v>
      </c>
      <c r="AE679">
        <f t="shared" si="1690"/>
        <v>0.51999335470334174</v>
      </c>
      <c r="AF679">
        <f t="shared" si="1690"/>
        <v>0.48917973749761007</v>
      </c>
      <c r="AG679">
        <f t="shared" si="1690"/>
        <v>0.4601920647904249</v>
      </c>
      <c r="AH679">
        <f t="shared" si="1690"/>
        <v>0.43292213528592716</v>
      </c>
      <c r="AI679">
        <f t="shared" si="1690"/>
        <v>0.40726815944964162</v>
      </c>
      <c r="AJ679">
        <f t="shared" si="1690"/>
        <v>0.38313437956215884</v>
      </c>
      <c r="AK679">
        <f t="shared" si="1690"/>
        <v>0.36043071228756629</v>
      </c>
      <c r="AL679">
        <f t="shared" si="1690"/>
        <v>0.33907241242245661</v>
      </c>
      <c r="AM679">
        <f t="shared" si="1690"/>
        <v>0.31897975657040206</v>
      </c>
      <c r="AN679">
        <f t="shared" si="1690"/>
        <v>0.30007774556115502</v>
      </c>
      <c r="AO679">
        <f t="shared" si="1641"/>
        <v>0.30007774556115502</v>
      </c>
      <c r="AP679">
        <f t="shared" ref="AP679:BH680" si="1693">AO679</f>
        <v>0.30007774556115502</v>
      </c>
      <c r="AQ679">
        <f t="shared" si="1693"/>
        <v>0.30007774556115502</v>
      </c>
      <c r="AR679">
        <f t="shared" si="1693"/>
        <v>0.30007774556115502</v>
      </c>
      <c r="AS679">
        <f t="shared" si="1693"/>
        <v>0.30007774556115502</v>
      </c>
      <c r="AT679">
        <f t="shared" si="1693"/>
        <v>0.30007774556115502</v>
      </c>
      <c r="AU679">
        <f t="shared" si="1693"/>
        <v>0.30007774556115502</v>
      </c>
      <c r="AV679">
        <f t="shared" si="1693"/>
        <v>0.30007774556115502</v>
      </c>
      <c r="AW679">
        <f t="shared" si="1693"/>
        <v>0.30007774556115502</v>
      </c>
      <c r="AX679">
        <f t="shared" si="1693"/>
        <v>0.30007774556115502</v>
      </c>
      <c r="AY679">
        <f t="shared" si="1693"/>
        <v>0.30007774556115502</v>
      </c>
      <c r="AZ679">
        <f t="shared" si="1693"/>
        <v>0.30007774556115502</v>
      </c>
      <c r="BA679">
        <f t="shared" si="1693"/>
        <v>0.30007774556115502</v>
      </c>
      <c r="BB679">
        <f t="shared" si="1693"/>
        <v>0.30007774556115502</v>
      </c>
      <c r="BC679">
        <f t="shared" si="1693"/>
        <v>0.30007774556115502</v>
      </c>
      <c r="BD679">
        <f t="shared" si="1693"/>
        <v>0.30007774556115502</v>
      </c>
      <c r="BE679">
        <f t="shared" si="1693"/>
        <v>0.30007774556115502</v>
      </c>
      <c r="BF679">
        <f t="shared" si="1693"/>
        <v>0.30007774556115502</v>
      </c>
      <c r="BG679">
        <f t="shared" si="1693"/>
        <v>0.30007774556115502</v>
      </c>
      <c r="BH679">
        <f t="shared" si="1693"/>
        <v>0.30007774556115502</v>
      </c>
      <c r="BK679">
        <f t="shared" si="1674"/>
        <v>0.96178764602934297</v>
      </c>
      <c r="BL679">
        <f t="shared" si="1682"/>
        <v>0.75019436390288752</v>
      </c>
      <c r="BM679">
        <f t="shared" si="1683"/>
        <v>0.30007774556115502</v>
      </c>
      <c r="BN679">
        <f t="shared" si="1692"/>
        <v>0.22</v>
      </c>
      <c r="BO679">
        <f t="shared" si="1646"/>
        <v>0.6</v>
      </c>
      <c r="BP679" t="str">
        <f t="shared" si="1679"/>
        <v>-BUS-Total</v>
      </c>
    </row>
    <row r="680" spans="1:68" hidden="1" x14ac:dyDescent="0.25">
      <c r="A680" t="str">
        <f t="shared" si="1677"/>
        <v>passenger-BUS-FCEV</v>
      </c>
      <c r="B680" s="1">
        <v>646</v>
      </c>
      <c r="C680" t="s">
        <v>6</v>
      </c>
      <c r="D680" t="s">
        <v>27</v>
      </c>
      <c r="E680" t="s">
        <v>34</v>
      </c>
      <c r="F680" t="s">
        <v>30</v>
      </c>
      <c r="G680">
        <v>0</v>
      </c>
      <c r="H680">
        <f>IF(G680=0,0.0000001,$G680)*((INDEX($N$7:$N$29,MATCH($A680,$H$7:$H$29,0))/($G680+0.00001))^((H$33-$G$33)/($Y$33-$G$33)))</f>
        <v>1.2915496650148837E-7</v>
      </c>
      <c r="I680">
        <f>IF(H680=0,0.0000001,$G680)*((INDEX($N$7:$N$29,MATCH($A680,$H$7:$H$29,0))/($G680+0.00001))^((I$33-$G$33)/($Y$33-$G$33)))</f>
        <v>0</v>
      </c>
      <c r="J680">
        <f>IF(I680=0,0.0000001,$G680)*((INDEX($N$7:$N$29,MATCH($A680,$H$7:$H$29,0))/($G680+0.00001))^((J$33-$G$33)/($Y$33-$G$33)))</f>
        <v>2.1544346900318838E-7</v>
      </c>
      <c r="K680">
        <f>IF(J680=0,0.0000001,$G680)*((INDEX($N$7:$N$29,MATCH($A680,$H$7:$H$29,0))/($G680+0.00001))^((K$33-$G$33)/($Y$33-$G$33)))</f>
        <v>0</v>
      </c>
      <c r="L680">
        <f>IF(K680=0,0.0000001,K680)*((INDEX($L$7:$L$29,MATCH($A680,$H$7:$H$28,0))/IF(K680=0,0.0000001,K680))^((L$33-$K$33)/($Y$33-$K$33)))</f>
        <v>2.3913602153749675E-7</v>
      </c>
      <c r="M680">
        <f t="shared" ref="M680:Y680" si="1694">IF(L680=0,0.0000001,L680)*((INDEX($L$7:$L$29,MATCH($A680,$H$7:$H$28,0))/IF(L680=0,0.0000001,L680))^((M$33-$K$33)/($Y$33-$K$33)))</f>
        <v>1.2073768826254454E-6</v>
      </c>
      <c r="N680">
        <f t="shared" si="1694"/>
        <v>9.6817616355708969E-6</v>
      </c>
      <c r="O680">
        <f t="shared" si="1694"/>
        <v>8.5727240831951875E-5</v>
      </c>
      <c r="P680">
        <f t="shared" si="1694"/>
        <v>6.0089888678811732E-4</v>
      </c>
      <c r="Q680">
        <f t="shared" si="1694"/>
        <v>2.6988893747058782E-3</v>
      </c>
      <c r="R680">
        <f t="shared" si="1694"/>
        <v>7.3469577033026109E-3</v>
      </c>
      <c r="S680">
        <f t="shared" si="1694"/>
        <v>1.30207097313783E-2</v>
      </c>
      <c r="T680">
        <f t="shared" si="1694"/>
        <v>1.7157745907394672E-2</v>
      </c>
      <c r="U680">
        <f t="shared" si="1694"/>
        <v>1.9143002814013585E-2</v>
      </c>
      <c r="V680">
        <f t="shared" si="1694"/>
        <v>1.9813185054264333E-2</v>
      </c>
      <c r="W680">
        <f t="shared" si="1694"/>
        <v>1.9973204692495656E-2</v>
      </c>
      <c r="X680">
        <f t="shared" si="1694"/>
        <v>1.9998084857895417E-2</v>
      </c>
      <c r="Y680">
        <f t="shared" si="1694"/>
        <v>0.02</v>
      </c>
      <c r="Z680">
        <f>IF(Y680=0,0.0000001,$Y680)*((INDEX($M$7:$M$29,MATCH($A680,$H$7:$H$28,0))/IF(Y680=0,0.0000001,$Y680))^((Z$33-$Y$33)/($AN$33-$Y$33)))</f>
        <v>2.2265271536896069E-2</v>
      </c>
      <c r="AA680">
        <f t="shared" ref="AA680:AN680" si="1695">IF(Z680=0,0.0000001,$Y680)*((INDEX($M$7:$M$29,MATCH($A680,$H$7:$H$28,0))/IF(Z680=0,0.0000001,$Y680))^((AA$33-$Y$33)/($AN$33-$Y$33)))</f>
        <v>2.478711583058571E-2</v>
      </c>
      <c r="AB680">
        <f t="shared" si="1695"/>
        <v>2.75945932292243E-2</v>
      </c>
      <c r="AC680">
        <f t="shared" si="1695"/>
        <v>3.0720055559943633E-2</v>
      </c>
      <c r="AD680">
        <f t="shared" si="1695"/>
        <v>3.4199518933533936E-2</v>
      </c>
      <c r="AE680">
        <f t="shared" si="1695"/>
        <v>3.8073078774317572E-2</v>
      </c>
      <c r="AF680">
        <f t="shared" si="1695"/>
        <v>4.2385371857790739E-2</v>
      </c>
      <c r="AG680">
        <f t="shared" si="1695"/>
        <v>4.718609068030119E-2</v>
      </c>
      <c r="AH680">
        <f t="shared" si="1695"/>
        <v>5.2530556088075338E-2</v>
      </c>
      <c r="AI680">
        <f t="shared" si="1695"/>
        <v>5.8480354764257315E-2</v>
      </c>
      <c r="AJ680">
        <f t="shared" si="1695"/>
        <v>6.5104048920010135E-2</v>
      </c>
      <c r="AK680">
        <f t="shared" si="1695"/>
        <v>7.2477966367769556E-2</v>
      </c>
      <c r="AL680">
        <f t="shared" si="1695"/>
        <v>8.0687080081020476E-2</v>
      </c>
      <c r="AM680">
        <f t="shared" si="1695"/>
        <v>8.982598737615996E-2</v>
      </c>
      <c r="AN680">
        <f t="shared" si="1695"/>
        <v>0.1</v>
      </c>
      <c r="AO680">
        <f>AN680</f>
        <v>0.1</v>
      </c>
      <c r="AP680">
        <f t="shared" si="1693"/>
        <v>0.1</v>
      </c>
      <c r="AQ680">
        <f t="shared" si="1693"/>
        <v>0.1</v>
      </c>
      <c r="AR680">
        <f t="shared" si="1693"/>
        <v>0.1</v>
      </c>
      <c r="AS680">
        <f t="shared" si="1693"/>
        <v>0.1</v>
      </c>
      <c r="AT680">
        <f t="shared" si="1693"/>
        <v>0.1</v>
      </c>
      <c r="AU680">
        <f t="shared" si="1693"/>
        <v>0.1</v>
      </c>
      <c r="AV680">
        <f t="shared" si="1693"/>
        <v>0.1</v>
      </c>
      <c r="AW680">
        <f t="shared" si="1693"/>
        <v>0.1</v>
      </c>
      <c r="AX680">
        <f t="shared" si="1693"/>
        <v>0.1</v>
      </c>
      <c r="AY680">
        <f t="shared" si="1693"/>
        <v>0.1</v>
      </c>
      <c r="AZ680">
        <f t="shared" si="1693"/>
        <v>0.1</v>
      </c>
      <c r="BA680">
        <f t="shared" si="1693"/>
        <v>0.1</v>
      </c>
      <c r="BB680">
        <f t="shared" si="1693"/>
        <v>0.1</v>
      </c>
      <c r="BC680">
        <f t="shared" si="1693"/>
        <v>0.1</v>
      </c>
      <c r="BD680">
        <f t="shared" si="1693"/>
        <v>0.1</v>
      </c>
      <c r="BE680">
        <f t="shared" si="1693"/>
        <v>0.1</v>
      </c>
      <c r="BF680">
        <f t="shared" si="1693"/>
        <v>0.1</v>
      </c>
      <c r="BG680">
        <f t="shared" si="1693"/>
        <v>0.1</v>
      </c>
      <c r="BH680">
        <f t="shared" si="1693"/>
        <v>0.1</v>
      </c>
      <c r="BK680">
        <f>G680</f>
        <v>0</v>
      </c>
      <c r="BL680">
        <f t="shared" si="1682"/>
        <v>0</v>
      </c>
      <c r="BM680">
        <f t="shared" si="1683"/>
        <v>0</v>
      </c>
      <c r="BN680">
        <f t="shared" si="1645"/>
        <v>0.10100000000000001</v>
      </c>
      <c r="BO680">
        <f t="shared" si="1646"/>
        <v>0.6</v>
      </c>
      <c r="BP680" t="str">
        <f t="shared" si="1679"/>
        <v>-BUS-Total</v>
      </c>
    </row>
    <row r="681" spans="1:68" hidden="1" x14ac:dyDescent="0.25">
      <c r="A681" t="str">
        <f t="shared" si="1677"/>
        <v>passenger-BUS-G</v>
      </c>
      <c r="B681" s="1">
        <v>647</v>
      </c>
      <c r="C681" t="s">
        <v>6</v>
      </c>
      <c r="D681" t="s">
        <v>27</v>
      </c>
      <c r="E681" t="s">
        <v>34</v>
      </c>
      <c r="F681" t="s">
        <v>47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e">
        <f t="shared" ref="M681:Y683" si="1696">($K681*(($BL681/($K681))^((M$33-$K$33)/($BL$33-$K$33))))</f>
        <v>#DIV/0!</v>
      </c>
      <c r="N681" t="e">
        <f t="shared" si="1696"/>
        <v>#DIV/0!</v>
      </c>
      <c r="O681" t="e">
        <f t="shared" si="1696"/>
        <v>#DIV/0!</v>
      </c>
      <c r="P681" t="e">
        <f t="shared" si="1696"/>
        <v>#DIV/0!</v>
      </c>
      <c r="Q681" t="e">
        <f t="shared" si="1696"/>
        <v>#DIV/0!</v>
      </c>
      <c r="R681" t="e">
        <f t="shared" si="1696"/>
        <v>#DIV/0!</v>
      </c>
      <c r="S681" t="e">
        <f t="shared" si="1696"/>
        <v>#DIV/0!</v>
      </c>
      <c r="T681" t="e">
        <f t="shared" si="1696"/>
        <v>#DIV/0!</v>
      </c>
      <c r="U681" t="e">
        <f t="shared" si="1696"/>
        <v>#DIV/0!</v>
      </c>
      <c r="V681" t="e">
        <f t="shared" si="1696"/>
        <v>#DIV/0!</v>
      </c>
      <c r="W681" t="e">
        <f t="shared" si="1696"/>
        <v>#DIV/0!</v>
      </c>
      <c r="X681" t="e">
        <f t="shared" si="1696"/>
        <v>#DIV/0!</v>
      </c>
      <c r="Y681" t="e">
        <f t="shared" si="1696"/>
        <v>#DIV/0!</v>
      </c>
      <c r="Z681" t="e">
        <f t="shared" ref="Z681:AN683" si="1697">($Y681*(($BM681/($Y681))^((Z$33-$Y$33)/($BM$33-$Y$33))))</f>
        <v>#DIV/0!</v>
      </c>
      <c r="AA681" t="e">
        <f t="shared" si="1697"/>
        <v>#DIV/0!</v>
      </c>
      <c r="AB681" t="e">
        <f t="shared" si="1697"/>
        <v>#DIV/0!</v>
      </c>
      <c r="AC681" t="e">
        <f t="shared" si="1697"/>
        <v>#DIV/0!</v>
      </c>
      <c r="AD681" t="e">
        <f t="shared" si="1697"/>
        <v>#DIV/0!</v>
      </c>
      <c r="AE681" t="e">
        <f t="shared" si="1697"/>
        <v>#DIV/0!</v>
      </c>
      <c r="AF681" t="e">
        <f t="shared" si="1697"/>
        <v>#DIV/0!</v>
      </c>
      <c r="AG681" t="e">
        <f t="shared" si="1697"/>
        <v>#DIV/0!</v>
      </c>
      <c r="AH681" t="e">
        <f t="shared" si="1697"/>
        <v>#DIV/0!</v>
      </c>
      <c r="AI681" t="e">
        <f t="shared" si="1697"/>
        <v>#DIV/0!</v>
      </c>
      <c r="AJ681" t="e">
        <f t="shared" si="1697"/>
        <v>#DIV/0!</v>
      </c>
      <c r="AK681" t="e">
        <f t="shared" si="1697"/>
        <v>#DIV/0!</v>
      </c>
      <c r="AL681" t="e">
        <f t="shared" si="1697"/>
        <v>#DIV/0!</v>
      </c>
      <c r="AM681" t="e">
        <f t="shared" si="1697"/>
        <v>#DIV/0!</v>
      </c>
      <c r="AN681" t="e">
        <f t="shared" si="1697"/>
        <v>#DIV/0!</v>
      </c>
      <c r="AO681" t="e">
        <f t="shared" si="1641"/>
        <v>#DIV/0!</v>
      </c>
      <c r="AP681" t="e">
        <f t="shared" ref="AP681:BH681" si="1698">AO681</f>
        <v>#DIV/0!</v>
      </c>
      <c r="AQ681" t="e">
        <f t="shared" si="1698"/>
        <v>#DIV/0!</v>
      </c>
      <c r="AR681" t="e">
        <f t="shared" si="1698"/>
        <v>#DIV/0!</v>
      </c>
      <c r="AS681" t="e">
        <f t="shared" si="1698"/>
        <v>#DIV/0!</v>
      </c>
      <c r="AT681" t="e">
        <f t="shared" si="1698"/>
        <v>#DIV/0!</v>
      </c>
      <c r="AU681" t="e">
        <f t="shared" si="1698"/>
        <v>#DIV/0!</v>
      </c>
      <c r="AV681" t="e">
        <f t="shared" si="1698"/>
        <v>#DIV/0!</v>
      </c>
      <c r="AW681" t="e">
        <f t="shared" si="1698"/>
        <v>#DIV/0!</v>
      </c>
      <c r="AX681" t="e">
        <f t="shared" si="1698"/>
        <v>#DIV/0!</v>
      </c>
      <c r="AY681" t="e">
        <f t="shared" si="1698"/>
        <v>#DIV/0!</v>
      </c>
      <c r="AZ681" t="e">
        <f t="shared" si="1698"/>
        <v>#DIV/0!</v>
      </c>
      <c r="BA681" t="e">
        <f t="shared" si="1698"/>
        <v>#DIV/0!</v>
      </c>
      <c r="BB681" t="e">
        <f t="shared" si="1698"/>
        <v>#DIV/0!</v>
      </c>
      <c r="BC681" t="e">
        <f t="shared" si="1698"/>
        <v>#DIV/0!</v>
      </c>
      <c r="BD681" t="e">
        <f t="shared" si="1698"/>
        <v>#DIV/0!</v>
      </c>
      <c r="BE681" t="e">
        <f t="shared" si="1698"/>
        <v>#DIV/0!</v>
      </c>
      <c r="BF681" t="e">
        <f t="shared" si="1698"/>
        <v>#DIV/0!</v>
      </c>
      <c r="BG681" t="e">
        <f t="shared" si="1698"/>
        <v>#DIV/0!</v>
      </c>
      <c r="BH681" t="e">
        <f t="shared" si="1698"/>
        <v>#DIV/0!</v>
      </c>
      <c r="BK681">
        <f t="shared" ref="BK681:BK686" si="1699">K681</f>
        <v>0</v>
      </c>
      <c r="BL681">
        <f t="shared" si="1682"/>
        <v>0</v>
      </c>
      <c r="BM681">
        <f t="shared" si="1683"/>
        <v>0</v>
      </c>
      <c r="BN681">
        <f t="shared" ref="BN681:BN683" si="1700">INDEX($L$7:$L$30,MATCH(BP681,$H$7:$H$30,0))</f>
        <v>0.22</v>
      </c>
      <c r="BO681">
        <f t="shared" si="1646"/>
        <v>0.6</v>
      </c>
      <c r="BP681" t="str">
        <f t="shared" si="1679"/>
        <v>-BUS-Total</v>
      </c>
    </row>
    <row r="682" spans="1:68" hidden="1" x14ac:dyDescent="0.25">
      <c r="A682" t="str">
        <f t="shared" si="1677"/>
        <v>passenger-BUS-LPG</v>
      </c>
      <c r="B682" s="1">
        <v>648</v>
      </c>
      <c r="C682" t="s">
        <v>6</v>
      </c>
      <c r="D682" t="s">
        <v>27</v>
      </c>
      <c r="E682" t="s">
        <v>34</v>
      </c>
      <c r="F682" t="s">
        <v>48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e">
        <f t="shared" si="1696"/>
        <v>#DIV/0!</v>
      </c>
      <c r="N682" t="e">
        <f t="shared" si="1696"/>
        <v>#DIV/0!</v>
      </c>
      <c r="O682" t="e">
        <f t="shared" si="1696"/>
        <v>#DIV/0!</v>
      </c>
      <c r="P682" t="e">
        <f t="shared" si="1696"/>
        <v>#DIV/0!</v>
      </c>
      <c r="Q682" t="e">
        <f t="shared" si="1696"/>
        <v>#DIV/0!</v>
      </c>
      <c r="R682" t="e">
        <f t="shared" si="1696"/>
        <v>#DIV/0!</v>
      </c>
      <c r="S682" t="e">
        <f t="shared" si="1696"/>
        <v>#DIV/0!</v>
      </c>
      <c r="T682" t="e">
        <f t="shared" si="1696"/>
        <v>#DIV/0!</v>
      </c>
      <c r="U682" t="e">
        <f t="shared" si="1696"/>
        <v>#DIV/0!</v>
      </c>
      <c r="V682" t="e">
        <f t="shared" si="1696"/>
        <v>#DIV/0!</v>
      </c>
      <c r="W682" t="e">
        <f t="shared" si="1696"/>
        <v>#DIV/0!</v>
      </c>
      <c r="X682" t="e">
        <f t="shared" si="1696"/>
        <v>#DIV/0!</v>
      </c>
      <c r="Y682" t="e">
        <f t="shared" si="1696"/>
        <v>#DIV/0!</v>
      </c>
      <c r="Z682" t="e">
        <f t="shared" si="1697"/>
        <v>#DIV/0!</v>
      </c>
      <c r="AA682" t="e">
        <f t="shared" si="1697"/>
        <v>#DIV/0!</v>
      </c>
      <c r="AB682" t="e">
        <f t="shared" si="1697"/>
        <v>#DIV/0!</v>
      </c>
      <c r="AC682" t="e">
        <f t="shared" si="1697"/>
        <v>#DIV/0!</v>
      </c>
      <c r="AD682" t="e">
        <f t="shared" si="1697"/>
        <v>#DIV/0!</v>
      </c>
      <c r="AE682" t="e">
        <f t="shared" si="1697"/>
        <v>#DIV/0!</v>
      </c>
      <c r="AF682" t="e">
        <f t="shared" si="1697"/>
        <v>#DIV/0!</v>
      </c>
      <c r="AG682" t="e">
        <f t="shared" si="1697"/>
        <v>#DIV/0!</v>
      </c>
      <c r="AH682" t="e">
        <f t="shared" si="1697"/>
        <v>#DIV/0!</v>
      </c>
      <c r="AI682" t="e">
        <f t="shared" si="1697"/>
        <v>#DIV/0!</v>
      </c>
      <c r="AJ682" t="e">
        <f t="shared" si="1697"/>
        <v>#DIV/0!</v>
      </c>
      <c r="AK682" t="e">
        <f t="shared" si="1697"/>
        <v>#DIV/0!</v>
      </c>
      <c r="AL682" t="e">
        <f t="shared" si="1697"/>
        <v>#DIV/0!</v>
      </c>
      <c r="AM682" t="e">
        <f t="shared" si="1697"/>
        <v>#DIV/0!</v>
      </c>
      <c r="AN682" t="e">
        <f t="shared" si="1697"/>
        <v>#DIV/0!</v>
      </c>
      <c r="AO682" t="e">
        <f t="shared" si="1641"/>
        <v>#DIV/0!</v>
      </c>
      <c r="AP682" t="e">
        <f t="shared" ref="AP682:BH682" si="1701">AO682</f>
        <v>#DIV/0!</v>
      </c>
      <c r="AQ682" t="e">
        <f t="shared" si="1701"/>
        <v>#DIV/0!</v>
      </c>
      <c r="AR682" t="e">
        <f t="shared" si="1701"/>
        <v>#DIV/0!</v>
      </c>
      <c r="AS682" t="e">
        <f t="shared" si="1701"/>
        <v>#DIV/0!</v>
      </c>
      <c r="AT682" t="e">
        <f t="shared" si="1701"/>
        <v>#DIV/0!</v>
      </c>
      <c r="AU682" t="e">
        <f t="shared" si="1701"/>
        <v>#DIV/0!</v>
      </c>
      <c r="AV682" t="e">
        <f t="shared" si="1701"/>
        <v>#DIV/0!</v>
      </c>
      <c r="AW682" t="e">
        <f t="shared" si="1701"/>
        <v>#DIV/0!</v>
      </c>
      <c r="AX682" t="e">
        <f t="shared" si="1701"/>
        <v>#DIV/0!</v>
      </c>
      <c r="AY682" t="e">
        <f t="shared" si="1701"/>
        <v>#DIV/0!</v>
      </c>
      <c r="AZ682" t="e">
        <f t="shared" si="1701"/>
        <v>#DIV/0!</v>
      </c>
      <c r="BA682" t="e">
        <f t="shared" si="1701"/>
        <v>#DIV/0!</v>
      </c>
      <c r="BB682" t="e">
        <f t="shared" si="1701"/>
        <v>#DIV/0!</v>
      </c>
      <c r="BC682" t="e">
        <f t="shared" si="1701"/>
        <v>#DIV/0!</v>
      </c>
      <c r="BD682" t="e">
        <f t="shared" si="1701"/>
        <v>#DIV/0!</v>
      </c>
      <c r="BE682" t="e">
        <f t="shared" si="1701"/>
        <v>#DIV/0!</v>
      </c>
      <c r="BF682" t="e">
        <f t="shared" si="1701"/>
        <v>#DIV/0!</v>
      </c>
      <c r="BG682" t="e">
        <f t="shared" si="1701"/>
        <v>#DIV/0!</v>
      </c>
      <c r="BH682" t="e">
        <f t="shared" si="1701"/>
        <v>#DIV/0!</v>
      </c>
      <c r="BK682">
        <f t="shared" si="1699"/>
        <v>0</v>
      </c>
      <c r="BL682">
        <f t="shared" si="1682"/>
        <v>0</v>
      </c>
      <c r="BM682">
        <f t="shared" si="1683"/>
        <v>0</v>
      </c>
      <c r="BN682">
        <f t="shared" si="1700"/>
        <v>0.22</v>
      </c>
      <c r="BO682">
        <f t="shared" si="1646"/>
        <v>0.6</v>
      </c>
      <c r="BP682" t="str">
        <f t="shared" si="1679"/>
        <v>-BUS-Total</v>
      </c>
    </row>
    <row r="683" spans="1:68" hidden="1" x14ac:dyDescent="0.25">
      <c r="A683" t="str">
        <f t="shared" si="1677"/>
        <v>passenger-BUS-PHEVD</v>
      </c>
      <c r="B683" s="1">
        <v>649</v>
      </c>
      <c r="C683" t="s">
        <v>6</v>
      </c>
      <c r="D683" t="s">
        <v>27</v>
      </c>
      <c r="E683" t="s">
        <v>34</v>
      </c>
      <c r="F683" t="s">
        <v>37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e">
        <f t="shared" si="1696"/>
        <v>#DIV/0!</v>
      </c>
      <c r="N683" t="e">
        <f t="shared" si="1696"/>
        <v>#DIV/0!</v>
      </c>
      <c r="O683" t="e">
        <f t="shared" si="1696"/>
        <v>#DIV/0!</v>
      </c>
      <c r="P683" t="e">
        <f t="shared" si="1696"/>
        <v>#DIV/0!</v>
      </c>
      <c r="Q683" t="e">
        <f t="shared" si="1696"/>
        <v>#DIV/0!</v>
      </c>
      <c r="R683" t="e">
        <f t="shared" si="1696"/>
        <v>#DIV/0!</v>
      </c>
      <c r="S683" t="e">
        <f t="shared" si="1696"/>
        <v>#DIV/0!</v>
      </c>
      <c r="T683" t="e">
        <f t="shared" si="1696"/>
        <v>#DIV/0!</v>
      </c>
      <c r="U683" t="e">
        <f t="shared" si="1696"/>
        <v>#DIV/0!</v>
      </c>
      <c r="V683" t="e">
        <f t="shared" si="1696"/>
        <v>#DIV/0!</v>
      </c>
      <c r="W683" t="e">
        <f t="shared" si="1696"/>
        <v>#DIV/0!</v>
      </c>
      <c r="X683" t="e">
        <f t="shared" si="1696"/>
        <v>#DIV/0!</v>
      </c>
      <c r="Y683" t="e">
        <f t="shared" si="1696"/>
        <v>#DIV/0!</v>
      </c>
      <c r="Z683" t="e">
        <f t="shared" si="1697"/>
        <v>#DIV/0!</v>
      </c>
      <c r="AA683" t="e">
        <f t="shared" si="1697"/>
        <v>#DIV/0!</v>
      </c>
      <c r="AB683" t="e">
        <f t="shared" si="1697"/>
        <v>#DIV/0!</v>
      </c>
      <c r="AC683" t="e">
        <f t="shared" si="1697"/>
        <v>#DIV/0!</v>
      </c>
      <c r="AD683" t="e">
        <f t="shared" si="1697"/>
        <v>#DIV/0!</v>
      </c>
      <c r="AE683" t="e">
        <f t="shared" si="1697"/>
        <v>#DIV/0!</v>
      </c>
      <c r="AF683" t="e">
        <f t="shared" si="1697"/>
        <v>#DIV/0!</v>
      </c>
      <c r="AG683" t="e">
        <f t="shared" si="1697"/>
        <v>#DIV/0!</v>
      </c>
      <c r="AH683" t="e">
        <f t="shared" si="1697"/>
        <v>#DIV/0!</v>
      </c>
      <c r="AI683" t="e">
        <f t="shared" si="1697"/>
        <v>#DIV/0!</v>
      </c>
      <c r="AJ683" t="e">
        <f t="shared" si="1697"/>
        <v>#DIV/0!</v>
      </c>
      <c r="AK683" t="e">
        <f t="shared" si="1697"/>
        <v>#DIV/0!</v>
      </c>
      <c r="AL683" t="e">
        <f t="shared" si="1697"/>
        <v>#DIV/0!</v>
      </c>
      <c r="AM683" t="e">
        <f t="shared" si="1697"/>
        <v>#DIV/0!</v>
      </c>
      <c r="AN683" t="e">
        <f t="shared" si="1697"/>
        <v>#DIV/0!</v>
      </c>
      <c r="AO683" t="e">
        <f t="shared" si="1641"/>
        <v>#DIV/0!</v>
      </c>
      <c r="AP683" t="e">
        <f t="shared" ref="AP683:BH684" si="1702">AO683</f>
        <v>#DIV/0!</v>
      </c>
      <c r="AQ683" t="e">
        <f t="shared" si="1702"/>
        <v>#DIV/0!</v>
      </c>
      <c r="AR683" t="e">
        <f t="shared" si="1702"/>
        <v>#DIV/0!</v>
      </c>
      <c r="AS683" t="e">
        <f t="shared" si="1702"/>
        <v>#DIV/0!</v>
      </c>
      <c r="AT683" t="e">
        <f t="shared" si="1702"/>
        <v>#DIV/0!</v>
      </c>
      <c r="AU683" t="e">
        <f t="shared" si="1702"/>
        <v>#DIV/0!</v>
      </c>
      <c r="AV683" t="e">
        <f t="shared" si="1702"/>
        <v>#DIV/0!</v>
      </c>
      <c r="AW683" t="e">
        <f t="shared" si="1702"/>
        <v>#DIV/0!</v>
      </c>
      <c r="AX683" t="e">
        <f t="shared" si="1702"/>
        <v>#DIV/0!</v>
      </c>
      <c r="AY683" t="e">
        <f t="shared" si="1702"/>
        <v>#DIV/0!</v>
      </c>
      <c r="AZ683" t="e">
        <f t="shared" si="1702"/>
        <v>#DIV/0!</v>
      </c>
      <c r="BA683" t="e">
        <f t="shared" si="1702"/>
        <v>#DIV/0!</v>
      </c>
      <c r="BB683" t="e">
        <f t="shared" si="1702"/>
        <v>#DIV/0!</v>
      </c>
      <c r="BC683" t="e">
        <f t="shared" si="1702"/>
        <v>#DIV/0!</v>
      </c>
      <c r="BD683" t="e">
        <f t="shared" si="1702"/>
        <v>#DIV/0!</v>
      </c>
      <c r="BE683" t="e">
        <f t="shared" si="1702"/>
        <v>#DIV/0!</v>
      </c>
      <c r="BF683" t="e">
        <f t="shared" si="1702"/>
        <v>#DIV/0!</v>
      </c>
      <c r="BG683" t="e">
        <f t="shared" si="1702"/>
        <v>#DIV/0!</v>
      </c>
      <c r="BH683" t="e">
        <f t="shared" si="1702"/>
        <v>#DIV/0!</v>
      </c>
      <c r="BK683">
        <f t="shared" si="1699"/>
        <v>0</v>
      </c>
      <c r="BL683">
        <f t="shared" si="1682"/>
        <v>0</v>
      </c>
      <c r="BM683">
        <f t="shared" si="1683"/>
        <v>0</v>
      </c>
      <c r="BN683">
        <f t="shared" si="1700"/>
        <v>0.22</v>
      </c>
      <c r="BO683">
        <f t="shared" si="1646"/>
        <v>0.6</v>
      </c>
      <c r="BP683" t="str">
        <f t="shared" si="1679"/>
        <v>-BUS-Total</v>
      </c>
    </row>
    <row r="684" spans="1:68" hidden="1" x14ac:dyDescent="0.25">
      <c r="A684" t="str">
        <f t="shared" si="1677"/>
        <v>passenger-LT-BEV</v>
      </c>
      <c r="B684" s="1">
        <v>650</v>
      </c>
      <c r="C684" t="s">
        <v>6</v>
      </c>
      <c r="D684" t="s">
        <v>27</v>
      </c>
      <c r="E684" t="s">
        <v>33</v>
      </c>
      <c r="F684" t="s">
        <v>29</v>
      </c>
      <c r="G684">
        <v>2.153318989004364E-4</v>
      </c>
      <c r="H684">
        <f>IF(G684=0,0.0000001,$G684)*((INDEX($N$7:$N$29,MATCH($A684,$H$7:$H$29,0))/($G684+0.00001))^((H$33-$G$33)/($Y$33-$G$33)))</f>
        <v>2.8712168817430795E-4</v>
      </c>
      <c r="I684">
        <f>IF(H684=0,0.0000001,$G684)*((INDEX($N$7:$N$29,MATCH($A684,$H$7:$H$29,0))/($G684+0.00001))^((I$33-$G$33)/($Y$33-$G$33)))</f>
        <v>3.8284557114402269E-4</v>
      </c>
      <c r="J684">
        <f>IF(I684=0,0.0000001,$G684)*((INDEX($N$7:$N$29,MATCH($A684,$H$7:$H$29,0))/($G684+0.00001))^((J$33-$G$33)/($Y$33-$G$33)))</f>
        <v>5.1048296726233981E-4</v>
      </c>
      <c r="K684">
        <f>IF(J684=0,0.0000001,$G684)*((INDEX($N$7:$N$29,MATCH($A684,$H$7:$H$29,0))/($G684+0.00001))^((K$33-$G$33)/($Y$33-$G$33)))</f>
        <v>6.8067356528706067E-4</v>
      </c>
      <c r="L684">
        <f>IF(K684=0,0.0000001,K684)*((INDEX($L$7:$L$29,MATCH($A684,$H$7:$H$28,0))/IF(K684=0,0.0000001,K684))^((L$33-$K$33)/($Y$33-$K$33)))</f>
        <v>9.7214033838165638E-4</v>
      </c>
      <c r="M684">
        <f t="shared" ref="M684:Y684" si="1703">IF(L684=0,0.0000001,L684)*((INDEX($L$7:$L$29,MATCH($A684,$H$7:$H$28,0))/IF(L684=0,0.0000001,L684))^((M$33-$K$33)/($Y$33-$K$33)))</f>
        <v>1.884500491735412E-3</v>
      </c>
      <c r="N684">
        <f t="shared" si="1703"/>
        <v>4.4136415314082206E-3</v>
      </c>
      <c r="O684">
        <f t="shared" si="1703"/>
        <v>1.0764600041971524E-2</v>
      </c>
      <c r="P684">
        <f t="shared" si="1703"/>
        <v>2.3862334790848958E-2</v>
      </c>
      <c r="Q684">
        <f t="shared" si="1703"/>
        <v>4.4096832117124361E-2</v>
      </c>
      <c r="R684">
        <f t="shared" si="1703"/>
        <v>6.640544564802224E-2</v>
      </c>
      <c r="S684">
        <f t="shared" si="1703"/>
        <v>8.3907654993421468E-2</v>
      </c>
      <c r="T684">
        <f t="shared" si="1703"/>
        <v>9.392609783851627E-2</v>
      </c>
      <c r="U684">
        <f t="shared" si="1703"/>
        <v>9.8225591197431655E-2</v>
      </c>
      <c r="V684">
        <f t="shared" si="1703"/>
        <v>9.9617090651347703E-2</v>
      </c>
      <c r="W684">
        <f t="shared" si="1703"/>
        <v>9.9945208684028217E-2</v>
      </c>
      <c r="X684">
        <f t="shared" si="1703"/>
        <v>9.9996085338632107E-2</v>
      </c>
      <c r="Y684">
        <f t="shared" si="1703"/>
        <v>0.1</v>
      </c>
      <c r="Z684">
        <f>IF(Y684=0,0.0000001,$Y684)*((INDEX($M$7:$M$29,MATCH($A684,$H$7:$H$28,0))/IF(Y684=0,0.0000001,$Y684))^((Z$33-$Y$33)/($AN$33-$Y$33)))</f>
        <v>0.11132635768448035</v>
      </c>
      <c r="AA684">
        <f t="shared" ref="AA684:AN684" si="1704">IF(Z684=0,0.0000001,$Y684)*((INDEX($M$7:$M$29,MATCH($A684,$H$7:$H$28,0))/IF(Z684=0,0.0000001,$Y684))^((AA$33-$Y$33)/($AN$33-$Y$33)))</f>
        <v>0.12393557915292855</v>
      </c>
      <c r="AB684">
        <f t="shared" si="1704"/>
        <v>0.13797296614612151</v>
      </c>
      <c r="AC684">
        <f t="shared" si="1704"/>
        <v>0.15360027779971819</v>
      </c>
      <c r="AD684">
        <f t="shared" si="1704"/>
        <v>0.1709975946676697</v>
      </c>
      <c r="AE684">
        <f t="shared" si="1704"/>
        <v>0.19036539387158788</v>
      </c>
      <c r="AF684">
        <f t="shared" si="1704"/>
        <v>0.21192685928895372</v>
      </c>
      <c r="AG684">
        <f t="shared" si="1704"/>
        <v>0.23593045340150598</v>
      </c>
      <c r="AH684">
        <f t="shared" si="1704"/>
        <v>0.26265278044037671</v>
      </c>
      <c r="AI684">
        <f t="shared" si="1704"/>
        <v>0.29240177382128657</v>
      </c>
      <c r="AJ684">
        <f t="shared" si="1704"/>
        <v>0.32552024460005069</v>
      </c>
      <c r="AK684">
        <f t="shared" si="1704"/>
        <v>0.36238983183884782</v>
      </c>
      <c r="AL684">
        <f t="shared" si="1704"/>
        <v>0.4034354004051024</v>
      </c>
      <c r="AM684">
        <f t="shared" si="1704"/>
        <v>0.44912993688079983</v>
      </c>
      <c r="AN684">
        <f t="shared" si="1704"/>
        <v>0.5</v>
      </c>
      <c r="AO684">
        <f>AN684</f>
        <v>0.5</v>
      </c>
      <c r="AP684">
        <f t="shared" si="1702"/>
        <v>0.5</v>
      </c>
      <c r="AQ684">
        <f t="shared" si="1702"/>
        <v>0.5</v>
      </c>
      <c r="AR684">
        <f t="shared" si="1702"/>
        <v>0.5</v>
      </c>
      <c r="AS684">
        <f t="shared" si="1702"/>
        <v>0.5</v>
      </c>
      <c r="AT684">
        <f t="shared" si="1702"/>
        <v>0.5</v>
      </c>
      <c r="AU684">
        <f t="shared" si="1702"/>
        <v>0.5</v>
      </c>
      <c r="AV684">
        <f t="shared" si="1702"/>
        <v>0.5</v>
      </c>
      <c r="AW684">
        <f t="shared" si="1702"/>
        <v>0.5</v>
      </c>
      <c r="AX684">
        <f t="shared" si="1702"/>
        <v>0.5</v>
      </c>
      <c r="AY684">
        <f t="shared" si="1702"/>
        <v>0.5</v>
      </c>
      <c r="AZ684">
        <f t="shared" si="1702"/>
        <v>0.5</v>
      </c>
      <c r="BA684">
        <f t="shared" si="1702"/>
        <v>0.5</v>
      </c>
      <c r="BB684">
        <f t="shared" si="1702"/>
        <v>0.5</v>
      </c>
      <c r="BC684">
        <f t="shared" si="1702"/>
        <v>0.5</v>
      </c>
      <c r="BD684">
        <f t="shared" si="1702"/>
        <v>0.5</v>
      </c>
      <c r="BE684">
        <f t="shared" si="1702"/>
        <v>0.5</v>
      </c>
      <c r="BF684">
        <f t="shared" si="1702"/>
        <v>0.5</v>
      </c>
      <c r="BG684">
        <f t="shared" si="1702"/>
        <v>0.5</v>
      </c>
      <c r="BH684">
        <f t="shared" si="1702"/>
        <v>0.5</v>
      </c>
      <c r="BK684">
        <f t="shared" si="1699"/>
        <v>6.8067356528706067E-4</v>
      </c>
      <c r="BL684">
        <f t="shared" si="1682"/>
        <v>6.5276594911029115E-4</v>
      </c>
      <c r="BM684">
        <f t="shared" si="1683"/>
        <v>2.8721701760852806E-4</v>
      </c>
      <c r="BN684">
        <f t="shared" si="1645"/>
        <v>4.1000000000000002E-2</v>
      </c>
      <c r="BO684">
        <f t="shared" si="1646"/>
        <v>0.56000000000000005</v>
      </c>
      <c r="BP684" t="str">
        <f t="shared" si="1679"/>
        <v>-LT-Total</v>
      </c>
    </row>
    <row r="685" spans="1:68" hidden="1" x14ac:dyDescent="0.25">
      <c r="A685" t="str">
        <f t="shared" si="1677"/>
        <v>passenger-LT-CNG</v>
      </c>
      <c r="B685" s="1">
        <v>651</v>
      </c>
      <c r="C685" t="s">
        <v>6</v>
      </c>
      <c r="D685" t="s">
        <v>27</v>
      </c>
      <c r="E685" t="s">
        <v>33</v>
      </c>
      <c r="F685" t="s">
        <v>45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e">
        <f t="shared" ref="M685:Y686" si="1705">($K685*(($BL685/($K685))^((M$33-$K$33)/($BL$33-$K$33))))</f>
        <v>#DIV/0!</v>
      </c>
      <c r="N685" t="e">
        <f t="shared" si="1705"/>
        <v>#DIV/0!</v>
      </c>
      <c r="O685" t="e">
        <f t="shared" si="1705"/>
        <v>#DIV/0!</v>
      </c>
      <c r="P685" t="e">
        <f t="shared" si="1705"/>
        <v>#DIV/0!</v>
      </c>
      <c r="Q685" t="e">
        <f t="shared" si="1705"/>
        <v>#DIV/0!</v>
      </c>
      <c r="R685" t="e">
        <f t="shared" si="1705"/>
        <v>#DIV/0!</v>
      </c>
      <c r="S685" t="e">
        <f t="shared" si="1705"/>
        <v>#DIV/0!</v>
      </c>
      <c r="T685" t="e">
        <f t="shared" si="1705"/>
        <v>#DIV/0!</v>
      </c>
      <c r="U685" t="e">
        <f t="shared" si="1705"/>
        <v>#DIV/0!</v>
      </c>
      <c r="V685" t="e">
        <f t="shared" si="1705"/>
        <v>#DIV/0!</v>
      </c>
      <c r="W685" t="e">
        <f t="shared" si="1705"/>
        <v>#DIV/0!</v>
      </c>
      <c r="X685" t="e">
        <f t="shared" si="1705"/>
        <v>#DIV/0!</v>
      </c>
      <c r="Y685" t="e">
        <f t="shared" si="1705"/>
        <v>#DIV/0!</v>
      </c>
      <c r="Z685" t="e">
        <f t="shared" ref="Z685:AN686" si="1706">($Y685*(($BM685/($Y685))^((Z$33-$Y$33)/($BM$33-$Y$33))))</f>
        <v>#DIV/0!</v>
      </c>
      <c r="AA685" t="e">
        <f t="shared" si="1706"/>
        <v>#DIV/0!</v>
      </c>
      <c r="AB685" t="e">
        <f t="shared" si="1706"/>
        <v>#DIV/0!</v>
      </c>
      <c r="AC685" t="e">
        <f t="shared" si="1706"/>
        <v>#DIV/0!</v>
      </c>
      <c r="AD685" t="e">
        <f t="shared" si="1706"/>
        <v>#DIV/0!</v>
      </c>
      <c r="AE685" t="e">
        <f t="shared" si="1706"/>
        <v>#DIV/0!</v>
      </c>
      <c r="AF685" t="e">
        <f t="shared" si="1706"/>
        <v>#DIV/0!</v>
      </c>
      <c r="AG685" t="e">
        <f t="shared" si="1706"/>
        <v>#DIV/0!</v>
      </c>
      <c r="AH685" t="e">
        <f t="shared" si="1706"/>
        <v>#DIV/0!</v>
      </c>
      <c r="AI685" t="e">
        <f t="shared" si="1706"/>
        <v>#DIV/0!</v>
      </c>
      <c r="AJ685" t="e">
        <f t="shared" si="1706"/>
        <v>#DIV/0!</v>
      </c>
      <c r="AK685" t="e">
        <f t="shared" si="1706"/>
        <v>#DIV/0!</v>
      </c>
      <c r="AL685" t="e">
        <f t="shared" si="1706"/>
        <v>#DIV/0!</v>
      </c>
      <c r="AM685" t="e">
        <f t="shared" si="1706"/>
        <v>#DIV/0!</v>
      </c>
      <c r="AN685" t="e">
        <f t="shared" si="1706"/>
        <v>#DIV/0!</v>
      </c>
      <c r="AO685" t="e">
        <f t="shared" si="1641"/>
        <v>#DIV/0!</v>
      </c>
      <c r="AP685" t="e">
        <f t="shared" ref="AP685:BH685" si="1707">AO685</f>
        <v>#DIV/0!</v>
      </c>
      <c r="AQ685" t="e">
        <f t="shared" si="1707"/>
        <v>#DIV/0!</v>
      </c>
      <c r="AR685" t="e">
        <f t="shared" si="1707"/>
        <v>#DIV/0!</v>
      </c>
      <c r="AS685" t="e">
        <f t="shared" si="1707"/>
        <v>#DIV/0!</v>
      </c>
      <c r="AT685" t="e">
        <f t="shared" si="1707"/>
        <v>#DIV/0!</v>
      </c>
      <c r="AU685" t="e">
        <f t="shared" si="1707"/>
        <v>#DIV/0!</v>
      </c>
      <c r="AV685" t="e">
        <f t="shared" si="1707"/>
        <v>#DIV/0!</v>
      </c>
      <c r="AW685" t="e">
        <f t="shared" si="1707"/>
        <v>#DIV/0!</v>
      </c>
      <c r="AX685" t="e">
        <f t="shared" si="1707"/>
        <v>#DIV/0!</v>
      </c>
      <c r="AY685" t="e">
        <f t="shared" si="1707"/>
        <v>#DIV/0!</v>
      </c>
      <c r="AZ685" t="e">
        <f t="shared" si="1707"/>
        <v>#DIV/0!</v>
      </c>
      <c r="BA685" t="e">
        <f t="shared" si="1707"/>
        <v>#DIV/0!</v>
      </c>
      <c r="BB685" t="e">
        <f t="shared" si="1707"/>
        <v>#DIV/0!</v>
      </c>
      <c r="BC685" t="e">
        <f t="shared" si="1707"/>
        <v>#DIV/0!</v>
      </c>
      <c r="BD685" t="e">
        <f t="shared" si="1707"/>
        <v>#DIV/0!</v>
      </c>
      <c r="BE685" t="e">
        <f t="shared" si="1707"/>
        <v>#DIV/0!</v>
      </c>
      <c r="BF685" t="e">
        <f t="shared" si="1707"/>
        <v>#DIV/0!</v>
      </c>
      <c r="BG685" t="e">
        <f t="shared" si="1707"/>
        <v>#DIV/0!</v>
      </c>
      <c r="BH685" t="e">
        <f t="shared" si="1707"/>
        <v>#DIV/0!</v>
      </c>
      <c r="BK685">
        <f t="shared" si="1699"/>
        <v>0</v>
      </c>
      <c r="BL685">
        <f t="shared" si="1682"/>
        <v>0</v>
      </c>
      <c r="BM685">
        <f t="shared" si="1683"/>
        <v>0</v>
      </c>
      <c r="BN685">
        <f t="shared" ref="BN685:BN686" si="1708">INDEX($L$7:$L$30,MATCH(BP685,$H$7:$H$30,0))</f>
        <v>0.11</v>
      </c>
      <c r="BO685">
        <f t="shared" si="1646"/>
        <v>0.56000000000000005</v>
      </c>
      <c r="BP685" t="str">
        <f t="shared" si="1679"/>
        <v>-LT-Total</v>
      </c>
    </row>
    <row r="686" spans="1:68" hidden="1" x14ac:dyDescent="0.25">
      <c r="A686" t="str">
        <f t="shared" si="1677"/>
        <v>passenger-LT-D</v>
      </c>
      <c r="B686" s="1">
        <v>652</v>
      </c>
      <c r="C686" t="s">
        <v>6</v>
      </c>
      <c r="D686" t="s">
        <v>27</v>
      </c>
      <c r="E686" t="s">
        <v>33</v>
      </c>
      <c r="F686" t="s">
        <v>46</v>
      </c>
      <c r="G686">
        <v>0.1077106855780977</v>
      </c>
      <c r="H686">
        <v>0.10570408385543301</v>
      </c>
      <c r="I686">
        <v>0.1036962531714552</v>
      </c>
      <c r="J686">
        <v>0.10168719239678579</v>
      </c>
      <c r="K686">
        <v>9.9843865431179332E-2</v>
      </c>
      <c r="L686">
        <v>9.8000130886921888E-2</v>
      </c>
      <c r="M686">
        <f t="shared" si="1705"/>
        <v>9.819545508830739E-2</v>
      </c>
      <c r="N686">
        <f t="shared" si="1705"/>
        <v>9.7381483821532805E-2</v>
      </c>
      <c r="O686">
        <f t="shared" si="1705"/>
        <v>9.6574259804134879E-2</v>
      </c>
      <c r="P686">
        <f t="shared" si="1705"/>
        <v>9.5773727106161263E-2</v>
      </c>
      <c r="Q686">
        <f t="shared" si="1705"/>
        <v>9.497983026127961E-2</v>
      </c>
      <c r="R686">
        <f t="shared" si="1705"/>
        <v>9.4192514262934443E-2</v>
      </c>
      <c r="S686">
        <f t="shared" si="1705"/>
        <v>9.3411724560535953E-2</v>
      </c>
      <c r="T686">
        <f t="shared" si="1705"/>
        <v>9.2637407055680354E-2</v>
      </c>
      <c r="U686">
        <f t="shared" si="1705"/>
        <v>9.1869508098401581E-2</v>
      </c>
      <c r="V686">
        <f t="shared" si="1705"/>
        <v>9.1107974483454091E-2</v>
      </c>
      <c r="W686">
        <f t="shared" si="1705"/>
        <v>9.0352753446626341E-2</v>
      </c>
      <c r="X686">
        <f t="shared" si="1705"/>
        <v>8.9603792661085063E-2</v>
      </c>
      <c r="Y686">
        <f t="shared" si="1705"/>
        <v>8.8861040233749605E-2</v>
      </c>
      <c r="Z686">
        <f t="shared" si="1706"/>
        <v>8.4128195052793689E-2</v>
      </c>
      <c r="AA686">
        <f t="shared" si="1706"/>
        <v>7.9647426861348278E-2</v>
      </c>
      <c r="AB686">
        <f t="shared" si="1706"/>
        <v>7.5405309737750822E-2</v>
      </c>
      <c r="AC686">
        <f t="shared" si="1706"/>
        <v>7.1389132840968816E-2</v>
      </c>
      <c r="AD686">
        <f t="shared" si="1706"/>
        <v>6.7586862324551022E-2</v>
      </c>
      <c r="AE686">
        <f t="shared" si="1706"/>
        <v>6.39871052790872E-2</v>
      </c>
      <c r="AF686">
        <f t="shared" si="1706"/>
        <v>6.0579075595135486E-2</v>
      </c>
      <c r="AG686">
        <f t="shared" si="1706"/>
        <v>5.7352561644330891E-2</v>
      </c>
      <c r="AH686">
        <f t="shared" si="1706"/>
        <v>5.4297895681836843E-2</v>
      </c>
      <c r="AI686">
        <f t="shared" si="1706"/>
        <v>5.1405924878458534E-2</v>
      </c>
      <c r="AJ686">
        <f t="shared" si="1706"/>
        <v>4.866798389562059E-2</v>
      </c>
      <c r="AK686">
        <f t="shared" si="1706"/>
        <v>4.6075868921034165E-2</v>
      </c>
      <c r="AL686">
        <f t="shared" si="1706"/>
        <v>4.3621813087255504E-2</v>
      </c>
      <c r="AM686">
        <f t="shared" si="1706"/>
        <v>4.1298463199481349E-2</v>
      </c>
      <c r="AN686">
        <f t="shared" si="1706"/>
        <v>3.9098857702849821E-2</v>
      </c>
      <c r="AO686">
        <f t="shared" si="1641"/>
        <v>3.9098857702849821E-2</v>
      </c>
      <c r="AP686">
        <f t="shared" ref="AP686:BH687" si="1709">AO686</f>
        <v>3.9098857702849821E-2</v>
      </c>
      <c r="AQ686">
        <f t="shared" si="1709"/>
        <v>3.9098857702849821E-2</v>
      </c>
      <c r="AR686">
        <f t="shared" si="1709"/>
        <v>3.9098857702849821E-2</v>
      </c>
      <c r="AS686">
        <f t="shared" si="1709"/>
        <v>3.9098857702849821E-2</v>
      </c>
      <c r="AT686">
        <f t="shared" si="1709"/>
        <v>3.9098857702849821E-2</v>
      </c>
      <c r="AU686">
        <f t="shared" si="1709"/>
        <v>3.9098857702849821E-2</v>
      </c>
      <c r="AV686">
        <f t="shared" si="1709"/>
        <v>3.9098857702849821E-2</v>
      </c>
      <c r="AW686">
        <f t="shared" si="1709"/>
        <v>3.9098857702849821E-2</v>
      </c>
      <c r="AX686">
        <f t="shared" si="1709"/>
        <v>3.9098857702849821E-2</v>
      </c>
      <c r="AY686">
        <f t="shared" si="1709"/>
        <v>3.9098857702849821E-2</v>
      </c>
      <c r="AZ686">
        <f t="shared" si="1709"/>
        <v>3.9098857702849821E-2</v>
      </c>
      <c r="BA686">
        <f t="shared" si="1709"/>
        <v>3.9098857702849821E-2</v>
      </c>
      <c r="BB686">
        <f t="shared" si="1709"/>
        <v>3.9098857702849821E-2</v>
      </c>
      <c r="BC686">
        <f t="shared" si="1709"/>
        <v>3.9098857702849821E-2</v>
      </c>
      <c r="BD686">
        <f t="shared" si="1709"/>
        <v>3.9098857702849821E-2</v>
      </c>
      <c r="BE686">
        <f t="shared" si="1709"/>
        <v>3.9098857702849821E-2</v>
      </c>
      <c r="BF686">
        <f t="shared" si="1709"/>
        <v>3.9098857702849821E-2</v>
      </c>
      <c r="BG686">
        <f t="shared" si="1709"/>
        <v>3.9098857702849821E-2</v>
      </c>
      <c r="BH686">
        <f t="shared" si="1709"/>
        <v>3.9098857702849821E-2</v>
      </c>
      <c r="BK686">
        <f t="shared" si="1699"/>
        <v>9.9843865431179332E-2</v>
      </c>
      <c r="BL686">
        <f t="shared" si="1682"/>
        <v>8.8861040233749605E-2</v>
      </c>
      <c r="BM686">
        <f t="shared" si="1683"/>
        <v>3.9098857702849821E-2</v>
      </c>
      <c r="BN686">
        <f t="shared" si="1708"/>
        <v>0.11</v>
      </c>
      <c r="BO686">
        <f t="shared" si="1646"/>
        <v>0.56000000000000005</v>
      </c>
      <c r="BP686" t="str">
        <f t="shared" si="1679"/>
        <v>-LT-Total</v>
      </c>
    </row>
    <row r="687" spans="1:68" hidden="1" x14ac:dyDescent="0.25">
      <c r="A687" t="str">
        <f t="shared" si="1677"/>
        <v>passenger-LT-FCEV</v>
      </c>
      <c r="B687" s="1">
        <v>653</v>
      </c>
      <c r="C687" t="s">
        <v>6</v>
      </c>
      <c r="D687" t="s">
        <v>27</v>
      </c>
      <c r="E687" t="s">
        <v>33</v>
      </c>
      <c r="F687" t="s">
        <v>30</v>
      </c>
      <c r="G687">
        <v>0</v>
      </c>
      <c r="H687">
        <f>IF(G687=0,0.0000001,$G687)*((INDEX($N$7:$N$29,MATCH($A687,$H$7:$H$29,0))/($G687+0.00001))^((H$33-$G$33)/($Y$33-$G$33)))</f>
        <v>1.2915496650148837E-7</v>
      </c>
      <c r="I687">
        <f>IF(H687=0,0.0000001,$G687)*((INDEX($N$7:$N$29,MATCH($A687,$H$7:$H$29,0))/($G687+0.00001))^((I$33-$G$33)/($Y$33-$G$33)))</f>
        <v>0</v>
      </c>
      <c r="J687">
        <f>IF(I687=0,0.0000001,$G687)*((INDEX($N$7:$N$29,MATCH($A687,$H$7:$H$29,0))/($G687+0.00001))^((J$33-$G$33)/($Y$33-$G$33)))</f>
        <v>2.1544346900318838E-7</v>
      </c>
      <c r="K687">
        <f>IF(J687=0,0.0000001,$G687)*((INDEX($N$7:$N$29,MATCH($A687,$H$7:$H$29,0))/($G687+0.00001))^((K$33-$G$33)/($Y$33-$G$33)))</f>
        <v>0</v>
      </c>
      <c r="L687">
        <f>IF(K687=0,0.0000001,K687)*((INDEX($L$7:$L$29,MATCH($A687,$H$7:$H$28,0))/IF(K687=0,0.0000001,K687))^((L$33-$K$33)/($Y$33-$K$33)))</f>
        <v>2.2758459260747883E-7</v>
      </c>
      <c r="M687">
        <f t="shared" ref="M687:Y687" si="1710">IF(L687=0,0.0000001,L687)*((INDEX($L$7:$L$29,MATCH($A687,$H$7:$H$28,0))/IF(L687=0,0.0000001,L687))^((M$33-$K$33)/($Y$33-$K$33)))</f>
        <v>1.048113134154686E-6</v>
      </c>
      <c r="N687">
        <f t="shared" si="1710"/>
        <v>7.4675449000926052E-6</v>
      </c>
      <c r="O687">
        <f t="shared" si="1710"/>
        <v>5.8419199520927467E-5</v>
      </c>
      <c r="P687">
        <f t="shared" si="1710"/>
        <v>3.6661844873787794E-4</v>
      </c>
      <c r="Q687">
        <f t="shared" si="1710"/>
        <v>1.5119973757896918E-3</v>
      </c>
      <c r="R687">
        <f t="shared" si="1710"/>
        <v>3.8884410446729059E-3</v>
      </c>
      <c r="S687">
        <f t="shared" si="1710"/>
        <v>6.6709779939569825E-3</v>
      </c>
      <c r="T687">
        <f t="shared" si="1710"/>
        <v>8.6538734216537495E-3</v>
      </c>
      <c r="U687">
        <f t="shared" si="1710"/>
        <v>9.5953352674962612E-3</v>
      </c>
      <c r="V687">
        <f t="shared" si="1710"/>
        <v>9.9118734207419533E-3</v>
      </c>
      <c r="W687">
        <f t="shared" si="1710"/>
        <v>9.9873626788947786E-3</v>
      </c>
      <c r="X687">
        <f t="shared" si="1710"/>
        <v>9.9990968041525092E-3</v>
      </c>
      <c r="Y687">
        <f t="shared" si="1710"/>
        <v>1.0000000000000002E-2</v>
      </c>
      <c r="Z687">
        <f>IF(Y687=0,0.0000001,$Y687)*((INDEX($M$7:$M$29,MATCH($A687,$H$7:$H$28,0))/IF(Y687=0,0.0000001,$Y687))^((Z$33-$Y$33)/($AN$33-$Y$33)))</f>
        <v>1.1268776101908266E-2</v>
      </c>
      <c r="AA687">
        <f t="shared" ref="AA687:AN687" si="1711">IF(Z687=0,0.0000001,$Y687)*((INDEX($M$7:$M$29,MATCH($A687,$H$7:$H$28,0))/IF(Z687=0,0.0000001,$Y687))^((AA$33-$Y$33)/($AN$33-$Y$33)))</f>
        <v>1.2698531483493885E-2</v>
      </c>
      <c r="AB687">
        <f t="shared" si="1711"/>
        <v>1.4309690811052557E-2</v>
      </c>
      <c r="AC687">
        <f t="shared" si="1711"/>
        <v>1.6125270183728533E-2</v>
      </c>
      <c r="AD687">
        <f t="shared" si="1711"/>
        <v>1.8171205928321398E-2</v>
      </c>
      <c r="AE687">
        <f t="shared" si="1711"/>
        <v>2.0476725110792193E-2</v>
      </c>
      <c r="AF687">
        <f t="shared" si="1711"/>
        <v>2.3074763057383995E-2</v>
      </c>
      <c r="AG687">
        <f t="shared" si="1711"/>
        <v>2.6002433849824442E-2</v>
      </c>
      <c r="AH687">
        <f t="shared" si="1711"/>
        <v>2.9301560515835219E-2</v>
      </c>
      <c r="AI687">
        <f t="shared" si="1711"/>
        <v>3.3019272488946261E-2</v>
      </c>
      <c r="AJ687">
        <f t="shared" si="1711"/>
        <v>3.7208678872583466E-2</v>
      </c>
      <c r="AK687">
        <f t="shared" si="1711"/>
        <v>4.192962712629475E-2</v>
      </c>
      <c r="AL687">
        <f t="shared" si="1711"/>
        <v>4.724955801227148E-2</v>
      </c>
      <c r="AM687">
        <f t="shared" si="1711"/>
        <v>5.324446901544129E-2</v>
      </c>
      <c r="AN687">
        <f t="shared" si="1711"/>
        <v>5.9999999999999991E-2</v>
      </c>
      <c r="AO687">
        <f>AN687</f>
        <v>5.9999999999999991E-2</v>
      </c>
      <c r="AP687">
        <f t="shared" si="1709"/>
        <v>5.9999999999999991E-2</v>
      </c>
      <c r="AQ687">
        <f t="shared" si="1709"/>
        <v>5.9999999999999991E-2</v>
      </c>
      <c r="AR687">
        <f t="shared" si="1709"/>
        <v>5.9999999999999991E-2</v>
      </c>
      <c r="AS687">
        <f t="shared" si="1709"/>
        <v>5.9999999999999991E-2</v>
      </c>
      <c r="AT687">
        <f t="shared" si="1709"/>
        <v>5.9999999999999991E-2</v>
      </c>
      <c r="AU687">
        <f t="shared" si="1709"/>
        <v>5.9999999999999991E-2</v>
      </c>
      <c r="AV687">
        <f t="shared" si="1709"/>
        <v>5.9999999999999991E-2</v>
      </c>
      <c r="AW687">
        <f t="shared" si="1709"/>
        <v>5.9999999999999991E-2</v>
      </c>
      <c r="AX687">
        <f t="shared" si="1709"/>
        <v>5.9999999999999991E-2</v>
      </c>
      <c r="AY687">
        <f t="shared" si="1709"/>
        <v>5.9999999999999991E-2</v>
      </c>
      <c r="AZ687">
        <f t="shared" si="1709"/>
        <v>5.9999999999999991E-2</v>
      </c>
      <c r="BA687">
        <f t="shared" si="1709"/>
        <v>5.9999999999999991E-2</v>
      </c>
      <c r="BB687">
        <f t="shared" si="1709"/>
        <v>5.9999999999999991E-2</v>
      </c>
      <c r="BC687">
        <f t="shared" si="1709"/>
        <v>5.9999999999999991E-2</v>
      </c>
      <c r="BD687">
        <f t="shared" si="1709"/>
        <v>5.9999999999999991E-2</v>
      </c>
      <c r="BE687">
        <f t="shared" si="1709"/>
        <v>5.9999999999999991E-2</v>
      </c>
      <c r="BF687">
        <f t="shared" si="1709"/>
        <v>5.9999999999999991E-2</v>
      </c>
      <c r="BG687">
        <f t="shared" si="1709"/>
        <v>5.9999999999999991E-2</v>
      </c>
      <c r="BH687">
        <f t="shared" si="1709"/>
        <v>5.9999999999999991E-2</v>
      </c>
      <c r="BK687">
        <f>G687</f>
        <v>0</v>
      </c>
      <c r="BL687">
        <f t="shared" si="1682"/>
        <v>0</v>
      </c>
      <c r="BM687">
        <f t="shared" si="1683"/>
        <v>0</v>
      </c>
      <c r="BN687">
        <f t="shared" si="1645"/>
        <v>4.1000000000000002E-2</v>
      </c>
      <c r="BO687">
        <f t="shared" si="1646"/>
        <v>0.56000000000000005</v>
      </c>
      <c r="BP687" t="str">
        <f t="shared" si="1679"/>
        <v>-LT-Total</v>
      </c>
    </row>
    <row r="688" spans="1:68" hidden="1" x14ac:dyDescent="0.25">
      <c r="A688" t="str">
        <f t="shared" si="1677"/>
        <v>passenger-LT-G</v>
      </c>
      <c r="B688" s="1">
        <v>654</v>
      </c>
      <c r="C688" t="s">
        <v>6</v>
      </c>
      <c r="D688" t="s">
        <v>27</v>
      </c>
      <c r="E688" t="s">
        <v>33</v>
      </c>
      <c r="F688" t="s">
        <v>47</v>
      </c>
      <c r="G688">
        <v>0.89183973475209521</v>
      </c>
      <c r="H688">
        <v>0.89384246835474568</v>
      </c>
      <c r="I688">
        <v>0.89584642854964402</v>
      </c>
      <c r="J688">
        <v>0.89785161646399214</v>
      </c>
      <c r="K688">
        <v>0.89966957960984684</v>
      </c>
      <c r="L688">
        <v>0.90148794472614957</v>
      </c>
      <c r="M688">
        <f t="shared" ref="M688:Y690" si="1712">($K688*(($BL688/($K688))^((M$33-$K$33)/($BL$33-$K$33))))</f>
        <v>0.88481614185689494</v>
      </c>
      <c r="N688">
        <f t="shared" si="1712"/>
        <v>0.87748163828743586</v>
      </c>
      <c r="O688">
        <f t="shared" si="1712"/>
        <v>0.8702079325945814</v>
      </c>
      <c r="P688">
        <f t="shared" si="1712"/>
        <v>0.86299452080669048</v>
      </c>
      <c r="Q688">
        <f t="shared" si="1712"/>
        <v>0.85584090312969274</v>
      </c>
      <c r="R688">
        <f t="shared" si="1712"/>
        <v>0.84874658391245916</v>
      </c>
      <c r="S688">
        <f t="shared" si="1712"/>
        <v>0.84171107161245984</v>
      </c>
      <c r="T688">
        <f t="shared" si="1712"/>
        <v>0.83473387876170668</v>
      </c>
      <c r="U688">
        <f t="shared" si="1712"/>
        <v>0.82781452193297866</v>
      </c>
      <c r="V688">
        <f t="shared" si="1712"/>
        <v>0.8209525217063266</v>
      </c>
      <c r="W688">
        <f t="shared" si="1712"/>
        <v>0.81414740263585483</v>
      </c>
      <c r="X688">
        <f t="shared" si="1712"/>
        <v>0.80739869321678059</v>
      </c>
      <c r="Y688">
        <f t="shared" si="1712"/>
        <v>0.80070592585276368</v>
      </c>
      <c r="Z688">
        <f t="shared" ref="Z688:AN690" si="1713">($Y688*(($BM688/($Y688))^((Z$33-$Y$33)/($BM$33-$Y$33))))</f>
        <v>0.75805937149591074</v>
      </c>
      <c r="AA688">
        <f t="shared" si="1713"/>
        <v>0.71768422358153527</v>
      </c>
      <c r="AB688">
        <f t="shared" si="1713"/>
        <v>0.67945950428845758</v>
      </c>
      <c r="AC688">
        <f t="shared" si="1713"/>
        <v>0.64327067921880732</v>
      </c>
      <c r="AD688">
        <f t="shared" si="1713"/>
        <v>0.60900931421359927</v>
      </c>
      <c r="AE688">
        <f t="shared" si="1713"/>
        <v>0.5765727504467214</v>
      </c>
      <c r="AF688">
        <f t="shared" si="1713"/>
        <v>0.5458637968238057</v>
      </c>
      <c r="AG688">
        <f t="shared" si="1713"/>
        <v>0.51679043876430109</v>
      </c>
      <c r="AH688">
        <f t="shared" si="1713"/>
        <v>0.48926556249416298</v>
      </c>
      <c r="AI688">
        <f t="shared" si="1713"/>
        <v>0.46320669402304288</v>
      </c>
      <c r="AJ688">
        <f t="shared" si="1713"/>
        <v>0.43853575202386463</v>
      </c>
      <c r="AK688">
        <f t="shared" si="1713"/>
        <v>0.41517881387432953</v>
      </c>
      <c r="AL688">
        <f t="shared" si="1713"/>
        <v>0.39306589415933152</v>
      </c>
      <c r="AM688">
        <f t="shared" si="1713"/>
        <v>0.37213073497059668</v>
      </c>
      <c r="AN688">
        <f t="shared" si="1713"/>
        <v>0.35231060737521597</v>
      </c>
      <c r="AO688">
        <f t="shared" si="1641"/>
        <v>0.35231060737521597</v>
      </c>
      <c r="AP688">
        <f t="shared" ref="AP688:BH688" si="1714">AO688</f>
        <v>0.35231060737521597</v>
      </c>
      <c r="AQ688">
        <f t="shared" si="1714"/>
        <v>0.35231060737521597</v>
      </c>
      <c r="AR688">
        <f t="shared" si="1714"/>
        <v>0.35231060737521597</v>
      </c>
      <c r="AS688">
        <f t="shared" si="1714"/>
        <v>0.35231060737521597</v>
      </c>
      <c r="AT688">
        <f t="shared" si="1714"/>
        <v>0.35231060737521597</v>
      </c>
      <c r="AU688">
        <f t="shared" si="1714"/>
        <v>0.35231060737521597</v>
      </c>
      <c r="AV688">
        <f t="shared" si="1714"/>
        <v>0.35231060737521597</v>
      </c>
      <c r="AW688">
        <f t="shared" si="1714"/>
        <v>0.35231060737521597</v>
      </c>
      <c r="AX688">
        <f t="shared" si="1714"/>
        <v>0.35231060737521597</v>
      </c>
      <c r="AY688">
        <f t="shared" si="1714"/>
        <v>0.35231060737521597</v>
      </c>
      <c r="AZ688">
        <f t="shared" si="1714"/>
        <v>0.35231060737521597</v>
      </c>
      <c r="BA688">
        <f t="shared" si="1714"/>
        <v>0.35231060737521597</v>
      </c>
      <c r="BB688">
        <f t="shared" si="1714"/>
        <v>0.35231060737521597</v>
      </c>
      <c r="BC688">
        <f t="shared" si="1714"/>
        <v>0.35231060737521597</v>
      </c>
      <c r="BD688">
        <f t="shared" si="1714"/>
        <v>0.35231060737521597</v>
      </c>
      <c r="BE688">
        <f t="shared" si="1714"/>
        <v>0.35231060737521597</v>
      </c>
      <c r="BF688">
        <f t="shared" si="1714"/>
        <v>0.35231060737521597</v>
      </c>
      <c r="BG688">
        <f t="shared" si="1714"/>
        <v>0.35231060737521597</v>
      </c>
      <c r="BH688">
        <f t="shared" si="1714"/>
        <v>0.35231060737521597</v>
      </c>
      <c r="BK688">
        <f t="shared" ref="BK688:BK693" si="1715">K688</f>
        <v>0.89966957960984684</v>
      </c>
      <c r="BL688">
        <f t="shared" si="1682"/>
        <v>0.80070592585276368</v>
      </c>
      <c r="BM688">
        <f t="shared" si="1683"/>
        <v>0.35231060737521597</v>
      </c>
      <c r="BN688">
        <f t="shared" ref="BN688:BN690" si="1716">INDEX($L$7:$L$30,MATCH(BP688,$H$7:$H$30,0))</f>
        <v>0.11</v>
      </c>
      <c r="BO688">
        <f t="shared" si="1646"/>
        <v>0.56000000000000005</v>
      </c>
      <c r="BP688" t="str">
        <f t="shared" si="1679"/>
        <v>-LT-Total</v>
      </c>
    </row>
    <row r="689" spans="1:68" hidden="1" x14ac:dyDescent="0.25">
      <c r="A689" t="str">
        <f t="shared" si="1677"/>
        <v>passenger-LT-LPG</v>
      </c>
      <c r="B689" s="1">
        <v>655</v>
      </c>
      <c r="C689" t="s">
        <v>6</v>
      </c>
      <c r="D689" t="s">
        <v>27</v>
      </c>
      <c r="E689" t="s">
        <v>33</v>
      </c>
      <c r="F689" t="s">
        <v>48</v>
      </c>
      <c r="G689">
        <v>2.3424777090675771E-4</v>
      </c>
      <c r="H689">
        <v>1.996054851147218E-4</v>
      </c>
      <c r="I689">
        <v>1.6494198234247721E-4</v>
      </c>
      <c r="J689">
        <v>1.3025724309225691E-4</v>
      </c>
      <c r="K689">
        <v>1.2592925404158689E-4</v>
      </c>
      <c r="L689">
        <v>1.21600308027789E-4</v>
      </c>
      <c r="M689">
        <f t="shared" si="1712"/>
        <v>1.2385017703534475E-4</v>
      </c>
      <c r="N689">
        <f t="shared" si="1712"/>
        <v>1.2282354616530034E-4</v>
      </c>
      <c r="O689">
        <f t="shared" si="1712"/>
        <v>1.2180542534319092E-4</v>
      </c>
      <c r="P689">
        <f t="shared" si="1712"/>
        <v>1.2079574402670378E-4</v>
      </c>
      <c r="Q689">
        <f t="shared" si="1712"/>
        <v>1.1979443225827244E-4</v>
      </c>
      <c r="R689">
        <f t="shared" si="1712"/>
        <v>1.1880142066022935E-4</v>
      </c>
      <c r="S689">
        <f t="shared" si="1712"/>
        <v>1.1781664042999911E-4</v>
      </c>
      <c r="T689">
        <f t="shared" si="1712"/>
        <v>1.1684002333533123E-4</v>
      </c>
      <c r="U689">
        <f t="shared" si="1712"/>
        <v>1.1587150170957265E-4</v>
      </c>
      <c r="V689">
        <f t="shared" si="1712"/>
        <v>1.1491100844697924E-4</v>
      </c>
      <c r="W689">
        <f t="shared" si="1712"/>
        <v>1.1395847699806627E-4</v>
      </c>
      <c r="X689">
        <f t="shared" si="1712"/>
        <v>1.1301384136499751E-4</v>
      </c>
      <c r="Y689">
        <f t="shared" si="1712"/>
        <v>1.1207703609701233E-4</v>
      </c>
      <c r="Z689">
        <f t="shared" si="1713"/>
        <v>1.0610767923609519E-4</v>
      </c>
      <c r="AA689">
        <f t="shared" si="1713"/>
        <v>1.0045625745424396E-4</v>
      </c>
      <c r="AB689">
        <f t="shared" si="1713"/>
        <v>9.5105837149253976E-5</v>
      </c>
      <c r="AC689">
        <f t="shared" si="1713"/>
        <v>9.0040386622807539E-5</v>
      </c>
      <c r="AD689">
        <f t="shared" si="1713"/>
        <v>8.5244728043995275E-5</v>
      </c>
      <c r="AE689">
        <f t="shared" si="1713"/>
        <v>8.0704491971317707E-5</v>
      </c>
      <c r="AF689">
        <f t="shared" si="1713"/>
        <v>7.6406074296899389E-5</v>
      </c>
      <c r="AG689">
        <f t="shared" si="1713"/>
        <v>7.2336595483905519E-5</v>
      </c>
      <c r="AH689">
        <f t="shared" si="1713"/>
        <v>6.8483861975022597E-5</v>
      </c>
      <c r="AI689">
        <f t="shared" si="1713"/>
        <v>6.4836329656369477E-5</v>
      </c>
      <c r="AJ689">
        <f t="shared" si="1713"/>
        <v>6.1383069267364134E-5</v>
      </c>
      <c r="AK689">
        <f t="shared" si="1713"/>
        <v>5.8113733652902241E-5</v>
      </c>
      <c r="AL689">
        <f t="shared" si="1713"/>
        <v>5.5018526759723962E-5</v>
      </c>
      <c r="AM689">
        <f t="shared" si="1713"/>
        <v>5.208817428407113E-5</v>
      </c>
      <c r="AN689">
        <f t="shared" si="1713"/>
        <v>4.931389588268542E-5</v>
      </c>
      <c r="AO689">
        <f t="shared" si="1641"/>
        <v>4.931389588268542E-5</v>
      </c>
      <c r="AP689">
        <f t="shared" ref="AP689:BH689" si="1717">AO689</f>
        <v>4.931389588268542E-5</v>
      </c>
      <c r="AQ689">
        <f t="shared" si="1717"/>
        <v>4.931389588268542E-5</v>
      </c>
      <c r="AR689">
        <f t="shared" si="1717"/>
        <v>4.931389588268542E-5</v>
      </c>
      <c r="AS689">
        <f t="shared" si="1717"/>
        <v>4.931389588268542E-5</v>
      </c>
      <c r="AT689">
        <f t="shared" si="1717"/>
        <v>4.931389588268542E-5</v>
      </c>
      <c r="AU689">
        <f t="shared" si="1717"/>
        <v>4.931389588268542E-5</v>
      </c>
      <c r="AV689">
        <f t="shared" si="1717"/>
        <v>4.931389588268542E-5</v>
      </c>
      <c r="AW689">
        <f t="shared" si="1717"/>
        <v>4.931389588268542E-5</v>
      </c>
      <c r="AX689">
        <f t="shared" si="1717"/>
        <v>4.931389588268542E-5</v>
      </c>
      <c r="AY689">
        <f t="shared" si="1717"/>
        <v>4.931389588268542E-5</v>
      </c>
      <c r="AZ689">
        <f t="shared" si="1717"/>
        <v>4.931389588268542E-5</v>
      </c>
      <c r="BA689">
        <f t="shared" si="1717"/>
        <v>4.931389588268542E-5</v>
      </c>
      <c r="BB689">
        <f t="shared" si="1717"/>
        <v>4.931389588268542E-5</v>
      </c>
      <c r="BC689">
        <f t="shared" si="1717"/>
        <v>4.931389588268542E-5</v>
      </c>
      <c r="BD689">
        <f t="shared" si="1717"/>
        <v>4.931389588268542E-5</v>
      </c>
      <c r="BE689">
        <f t="shared" si="1717"/>
        <v>4.931389588268542E-5</v>
      </c>
      <c r="BF689">
        <f t="shared" si="1717"/>
        <v>4.931389588268542E-5</v>
      </c>
      <c r="BG689">
        <f t="shared" si="1717"/>
        <v>4.931389588268542E-5</v>
      </c>
      <c r="BH689">
        <f t="shared" si="1717"/>
        <v>4.931389588268542E-5</v>
      </c>
      <c r="BK689">
        <f t="shared" si="1715"/>
        <v>1.2592925404158689E-4</v>
      </c>
      <c r="BL689">
        <f t="shared" si="1682"/>
        <v>1.1207703609701233E-4</v>
      </c>
      <c r="BM689">
        <f t="shared" si="1683"/>
        <v>4.931389588268542E-5</v>
      </c>
      <c r="BN689">
        <f t="shared" si="1716"/>
        <v>0.11</v>
      </c>
      <c r="BO689">
        <f t="shared" si="1646"/>
        <v>0.56000000000000005</v>
      </c>
      <c r="BP689" t="str">
        <f t="shared" si="1679"/>
        <v>-LT-Total</v>
      </c>
    </row>
    <row r="690" spans="1:68" hidden="1" x14ac:dyDescent="0.25">
      <c r="A690" t="str">
        <f t="shared" si="1677"/>
        <v>passenger-LT-PHEVG</v>
      </c>
      <c r="B690" s="1">
        <v>656</v>
      </c>
      <c r="C690" t="s">
        <v>6</v>
      </c>
      <c r="D690" t="s">
        <v>27</v>
      </c>
      <c r="E690" t="s">
        <v>33</v>
      </c>
      <c r="F690" t="s">
        <v>31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e">
        <f t="shared" si="1712"/>
        <v>#DIV/0!</v>
      </c>
      <c r="N690" t="e">
        <f t="shared" si="1712"/>
        <v>#DIV/0!</v>
      </c>
      <c r="O690" t="e">
        <f t="shared" si="1712"/>
        <v>#DIV/0!</v>
      </c>
      <c r="P690" t="e">
        <f t="shared" si="1712"/>
        <v>#DIV/0!</v>
      </c>
      <c r="Q690" t="e">
        <f t="shared" si="1712"/>
        <v>#DIV/0!</v>
      </c>
      <c r="R690" t="e">
        <f t="shared" si="1712"/>
        <v>#DIV/0!</v>
      </c>
      <c r="S690" t="e">
        <f t="shared" si="1712"/>
        <v>#DIV/0!</v>
      </c>
      <c r="T690" t="e">
        <f t="shared" si="1712"/>
        <v>#DIV/0!</v>
      </c>
      <c r="U690" t="e">
        <f t="shared" si="1712"/>
        <v>#DIV/0!</v>
      </c>
      <c r="V690" t="e">
        <f t="shared" si="1712"/>
        <v>#DIV/0!</v>
      </c>
      <c r="W690" t="e">
        <f t="shared" si="1712"/>
        <v>#DIV/0!</v>
      </c>
      <c r="X690" t="e">
        <f t="shared" si="1712"/>
        <v>#DIV/0!</v>
      </c>
      <c r="Y690" t="e">
        <f t="shared" si="1712"/>
        <v>#DIV/0!</v>
      </c>
      <c r="Z690" t="e">
        <f t="shared" si="1713"/>
        <v>#DIV/0!</v>
      </c>
      <c r="AA690" t="e">
        <f t="shared" si="1713"/>
        <v>#DIV/0!</v>
      </c>
      <c r="AB690" t="e">
        <f t="shared" si="1713"/>
        <v>#DIV/0!</v>
      </c>
      <c r="AC690" t="e">
        <f t="shared" si="1713"/>
        <v>#DIV/0!</v>
      </c>
      <c r="AD690" t="e">
        <f t="shared" si="1713"/>
        <v>#DIV/0!</v>
      </c>
      <c r="AE690" t="e">
        <f t="shared" si="1713"/>
        <v>#DIV/0!</v>
      </c>
      <c r="AF690" t="e">
        <f t="shared" si="1713"/>
        <v>#DIV/0!</v>
      </c>
      <c r="AG690" t="e">
        <f t="shared" si="1713"/>
        <v>#DIV/0!</v>
      </c>
      <c r="AH690" t="e">
        <f t="shared" si="1713"/>
        <v>#DIV/0!</v>
      </c>
      <c r="AI690" t="e">
        <f t="shared" si="1713"/>
        <v>#DIV/0!</v>
      </c>
      <c r="AJ690" t="e">
        <f t="shared" si="1713"/>
        <v>#DIV/0!</v>
      </c>
      <c r="AK690" t="e">
        <f t="shared" si="1713"/>
        <v>#DIV/0!</v>
      </c>
      <c r="AL690" t="e">
        <f t="shared" si="1713"/>
        <v>#DIV/0!</v>
      </c>
      <c r="AM690" t="e">
        <f t="shared" si="1713"/>
        <v>#DIV/0!</v>
      </c>
      <c r="AN690" t="e">
        <f t="shared" si="1713"/>
        <v>#DIV/0!</v>
      </c>
      <c r="AO690" t="e">
        <f t="shared" si="1641"/>
        <v>#DIV/0!</v>
      </c>
      <c r="AP690" t="e">
        <f t="shared" ref="AP690:BH691" si="1718">AO690</f>
        <v>#DIV/0!</v>
      </c>
      <c r="AQ690" t="e">
        <f t="shared" si="1718"/>
        <v>#DIV/0!</v>
      </c>
      <c r="AR690" t="e">
        <f t="shared" si="1718"/>
        <v>#DIV/0!</v>
      </c>
      <c r="AS690" t="e">
        <f t="shared" si="1718"/>
        <v>#DIV/0!</v>
      </c>
      <c r="AT690" t="e">
        <f t="shared" si="1718"/>
        <v>#DIV/0!</v>
      </c>
      <c r="AU690" t="e">
        <f t="shared" si="1718"/>
        <v>#DIV/0!</v>
      </c>
      <c r="AV690" t="e">
        <f t="shared" si="1718"/>
        <v>#DIV/0!</v>
      </c>
      <c r="AW690" t="e">
        <f t="shared" si="1718"/>
        <v>#DIV/0!</v>
      </c>
      <c r="AX690" t="e">
        <f t="shared" si="1718"/>
        <v>#DIV/0!</v>
      </c>
      <c r="AY690" t="e">
        <f t="shared" si="1718"/>
        <v>#DIV/0!</v>
      </c>
      <c r="AZ690" t="e">
        <f t="shared" si="1718"/>
        <v>#DIV/0!</v>
      </c>
      <c r="BA690" t="e">
        <f t="shared" si="1718"/>
        <v>#DIV/0!</v>
      </c>
      <c r="BB690" t="e">
        <f t="shared" si="1718"/>
        <v>#DIV/0!</v>
      </c>
      <c r="BC690" t="e">
        <f t="shared" si="1718"/>
        <v>#DIV/0!</v>
      </c>
      <c r="BD690" t="e">
        <f t="shared" si="1718"/>
        <v>#DIV/0!</v>
      </c>
      <c r="BE690" t="e">
        <f t="shared" si="1718"/>
        <v>#DIV/0!</v>
      </c>
      <c r="BF690" t="e">
        <f t="shared" si="1718"/>
        <v>#DIV/0!</v>
      </c>
      <c r="BG690" t="e">
        <f t="shared" si="1718"/>
        <v>#DIV/0!</v>
      </c>
      <c r="BH690" t="e">
        <f t="shared" si="1718"/>
        <v>#DIV/0!</v>
      </c>
      <c r="BK690">
        <f t="shared" si="1715"/>
        <v>0</v>
      </c>
      <c r="BL690">
        <f t="shared" si="1682"/>
        <v>0</v>
      </c>
      <c r="BM690">
        <f t="shared" si="1683"/>
        <v>0</v>
      </c>
      <c r="BN690">
        <f t="shared" si="1716"/>
        <v>0.11</v>
      </c>
      <c r="BO690">
        <f t="shared" si="1646"/>
        <v>0.56000000000000005</v>
      </c>
      <c r="BP690" t="str">
        <f t="shared" si="1679"/>
        <v>-LT-Total</v>
      </c>
    </row>
    <row r="691" spans="1:68" hidden="1" x14ac:dyDescent="0.25">
      <c r="A691" t="str">
        <f t="shared" si="1677"/>
        <v>passenger-LV-BEV</v>
      </c>
      <c r="B691" s="1">
        <v>657</v>
      </c>
      <c r="C691" t="s">
        <v>6</v>
      </c>
      <c r="D691" t="s">
        <v>27</v>
      </c>
      <c r="E691" t="s">
        <v>28</v>
      </c>
      <c r="F691" t="s">
        <v>29</v>
      </c>
      <c r="G691">
        <v>1.4534278446781641E-2</v>
      </c>
      <c r="H691">
        <f>IF(G691=0,0.0000001,$G691)*((INDEX($N$7:$N$29,MATCH($A691,$H$7:$H$29,0))/($G691+0.00001))^((H$33-$G$33)/($Y$33-$G$33)))</f>
        <v>1.58600631701569E-2</v>
      </c>
      <c r="I691">
        <f>IF(H691=0,0.0000001,$G691)*((INDEX($N$7:$N$29,MATCH($A691,$H$7:$H$29,0))/($G691+0.00001))^((I$33-$G$33)/($Y$33-$G$33)))</f>
        <v>1.7306783042750001E-2</v>
      </c>
      <c r="J691">
        <f>IF(I691=0,0.0000001,$G691)*((INDEX($N$7:$N$29,MATCH($A691,$H$7:$H$29,0))/($G691+0.00001))^((J$33-$G$33)/($Y$33-$G$33)))</f>
        <v>1.888546950130816E-2</v>
      </c>
      <c r="K691">
        <f>IF(J691=0,0.0000001,$G691)*((INDEX($N$7:$N$29,MATCH($A691,$H$7:$H$29,0))/($G691+0.00001))^((K$33-$G$33)/($Y$33-$G$33)))</f>
        <v>2.0608160245832046E-2</v>
      </c>
      <c r="L691">
        <f>IF(K691=0,0.0000001,K691)*((INDEX($L$7:$L$29,MATCH($A691,$H$7:$H$28,0))/IF(K691=0,0.0000001,K691))^((L$33-$K$33)/($Y$33-$K$33)))</f>
        <v>2.3747307076926873E-2</v>
      </c>
      <c r="M691">
        <f t="shared" ref="M691:Y691" si="1719">IF(L691=0,0.0000001,L691)*((INDEX($L$7:$L$29,MATCH($A691,$H$7:$H$28,0))/IF(L691=0,0.0000001,L691))^((M$33-$K$33)/($Y$33-$K$33)))</f>
        <v>3.0900692316402592E-2</v>
      </c>
      <c r="N691">
        <f t="shared" si="1719"/>
        <v>4.3350546563261975E-2</v>
      </c>
      <c r="O691">
        <f t="shared" si="1719"/>
        <v>6.1804799339751089E-2</v>
      </c>
      <c r="P691">
        <f t="shared" si="1719"/>
        <v>8.4829491645718375E-2</v>
      </c>
      <c r="Q691">
        <f t="shared" si="1719"/>
        <v>0.10830221009990003</v>
      </c>
      <c r="R691">
        <f t="shared" si="1719"/>
        <v>0.12745717521969879</v>
      </c>
      <c r="S691">
        <f t="shared" si="1719"/>
        <v>0.13988775503553674</v>
      </c>
      <c r="T691">
        <f t="shared" si="1719"/>
        <v>0.14630720117765811</v>
      </c>
      <c r="U691">
        <f t="shared" si="1719"/>
        <v>0.1489355051888484</v>
      </c>
      <c r="V691">
        <f t="shared" si="1719"/>
        <v>0.14977125531823152</v>
      </c>
      <c r="W691">
        <f t="shared" si="1719"/>
        <v>0.1499673008113479</v>
      </c>
      <c r="X691">
        <f t="shared" si="1719"/>
        <v>0.14999766410723864</v>
      </c>
      <c r="Y691">
        <f t="shared" si="1719"/>
        <v>0.15</v>
      </c>
      <c r="Z691">
        <f>IF(Y691=0,0.0000001,$Y691)*((INDEX($M$7:$M$29,MATCH($A691,$H$7:$H$28,0))/IF(Y691=0,0.0000001,$Y691))^((Z$33-$Y$33)/($AN$33-$Y$33)))</f>
        <v>0.16452374695419389</v>
      </c>
      <c r="AA691">
        <f t="shared" ref="AA691:AN691" si="1720">IF(Z691=0,0.0000001,$Y691)*((INDEX($M$7:$M$29,MATCH($A691,$H$7:$H$28,0))/IF(Z691=0,0.0000001,$Y691))^((AA$33-$Y$33)/($AN$33-$Y$33)))</f>
        <v>0.18045375541231748</v>
      </c>
      <c r="AB691">
        <f t="shared" si="1720"/>
        <v>0.19792618661593411</v>
      </c>
      <c r="AC691">
        <f t="shared" si="1720"/>
        <v>0.21709038561605667</v>
      </c>
      <c r="AD691">
        <f t="shared" si="1720"/>
        <v>0.2381101577952299</v>
      </c>
      <c r="AE691">
        <f t="shared" si="1720"/>
        <v>0.26116516898883724</v>
      </c>
      <c r="AF691">
        <f t="shared" si="1720"/>
        <v>0.28645248117312494</v>
      </c>
      <c r="AG691">
        <f t="shared" si="1720"/>
        <v>0.31418823684618802</v>
      </c>
      <c r="AH691">
        <f t="shared" si="1720"/>
        <v>0.34460950649911054</v>
      </c>
      <c r="AI691">
        <f t="shared" si="1720"/>
        <v>0.3779763149684619</v>
      </c>
      <c r="AJ691">
        <f t="shared" si="1720"/>
        <v>0.4145738639903328</v>
      </c>
      <c r="AK691">
        <f t="shared" si="1720"/>
        <v>0.45471496995311939</v>
      </c>
      <c r="AL691">
        <f t="shared" si="1720"/>
        <v>0.49874273768567268</v>
      </c>
      <c r="AM691">
        <f t="shared" si="1720"/>
        <v>0.5470334931349301</v>
      </c>
      <c r="AN691">
        <f t="shared" si="1720"/>
        <v>0.6</v>
      </c>
      <c r="AO691">
        <f>AN691</f>
        <v>0.6</v>
      </c>
      <c r="AP691">
        <f t="shared" si="1718"/>
        <v>0.6</v>
      </c>
      <c r="AQ691">
        <f t="shared" si="1718"/>
        <v>0.6</v>
      </c>
      <c r="AR691">
        <f t="shared" si="1718"/>
        <v>0.6</v>
      </c>
      <c r="AS691">
        <f t="shared" si="1718"/>
        <v>0.6</v>
      </c>
      <c r="AT691">
        <f t="shared" si="1718"/>
        <v>0.6</v>
      </c>
      <c r="AU691">
        <f t="shared" si="1718"/>
        <v>0.6</v>
      </c>
      <c r="AV691">
        <f t="shared" si="1718"/>
        <v>0.6</v>
      </c>
      <c r="AW691">
        <f t="shared" si="1718"/>
        <v>0.6</v>
      </c>
      <c r="AX691">
        <f t="shared" si="1718"/>
        <v>0.6</v>
      </c>
      <c r="AY691">
        <f t="shared" si="1718"/>
        <v>0.6</v>
      </c>
      <c r="AZ691">
        <f t="shared" si="1718"/>
        <v>0.6</v>
      </c>
      <c r="BA691">
        <f t="shared" si="1718"/>
        <v>0.6</v>
      </c>
      <c r="BB691">
        <f t="shared" si="1718"/>
        <v>0.6</v>
      </c>
      <c r="BC691">
        <f t="shared" si="1718"/>
        <v>0.6</v>
      </c>
      <c r="BD691">
        <f t="shared" si="1718"/>
        <v>0.6</v>
      </c>
      <c r="BE691">
        <f t="shared" si="1718"/>
        <v>0.6</v>
      </c>
      <c r="BF691">
        <f t="shared" si="1718"/>
        <v>0.6</v>
      </c>
      <c r="BG691">
        <f t="shared" si="1718"/>
        <v>0.6</v>
      </c>
      <c r="BH691">
        <f t="shared" si="1718"/>
        <v>0.6</v>
      </c>
      <c r="BK691">
        <f t="shared" si="1715"/>
        <v>2.0608160245832046E-2</v>
      </c>
      <c r="BL691">
        <f t="shared" si="1682"/>
        <v>1.9144980868377973E-2</v>
      </c>
      <c r="BM691">
        <f t="shared" si="1683"/>
        <v>6.7007433039322902E-3</v>
      </c>
      <c r="BN691">
        <f t="shared" si="1645"/>
        <v>7.1000000000000008E-2</v>
      </c>
      <c r="BO691">
        <f t="shared" si="1646"/>
        <v>0.65</v>
      </c>
      <c r="BP691" t="str">
        <f t="shared" si="1679"/>
        <v>-LV-Total</v>
      </c>
    </row>
    <row r="692" spans="1:68" hidden="1" x14ac:dyDescent="0.25">
      <c r="A692" t="str">
        <f t="shared" si="1677"/>
        <v>passenger-LV-CNG</v>
      </c>
      <c r="B692" s="1">
        <v>658</v>
      </c>
      <c r="C692" t="s">
        <v>6</v>
      </c>
      <c r="D692" t="s">
        <v>27</v>
      </c>
      <c r="E692" t="s">
        <v>28</v>
      </c>
      <c r="F692" t="s">
        <v>45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e">
        <f t="shared" ref="M692:Y693" si="1721">($K692*(($BL692/($K692))^((M$33-$K$33)/($BL$33-$K$33))))</f>
        <v>#DIV/0!</v>
      </c>
      <c r="N692" t="e">
        <f t="shared" si="1721"/>
        <v>#DIV/0!</v>
      </c>
      <c r="O692" t="e">
        <f t="shared" si="1721"/>
        <v>#DIV/0!</v>
      </c>
      <c r="P692" t="e">
        <f t="shared" si="1721"/>
        <v>#DIV/0!</v>
      </c>
      <c r="Q692" t="e">
        <f t="shared" si="1721"/>
        <v>#DIV/0!</v>
      </c>
      <c r="R692" t="e">
        <f t="shared" si="1721"/>
        <v>#DIV/0!</v>
      </c>
      <c r="S692" t="e">
        <f t="shared" si="1721"/>
        <v>#DIV/0!</v>
      </c>
      <c r="T692" t="e">
        <f t="shared" si="1721"/>
        <v>#DIV/0!</v>
      </c>
      <c r="U692" t="e">
        <f t="shared" si="1721"/>
        <v>#DIV/0!</v>
      </c>
      <c r="V692" t="e">
        <f t="shared" si="1721"/>
        <v>#DIV/0!</v>
      </c>
      <c r="W692" t="e">
        <f t="shared" si="1721"/>
        <v>#DIV/0!</v>
      </c>
      <c r="X692" t="e">
        <f t="shared" si="1721"/>
        <v>#DIV/0!</v>
      </c>
      <c r="Y692" t="e">
        <f t="shared" si="1721"/>
        <v>#DIV/0!</v>
      </c>
      <c r="Z692" t="e">
        <f t="shared" ref="Z692:AN693" si="1722">($Y692*(($BM692/($Y692))^((Z$33-$Y$33)/($BM$33-$Y$33))))</f>
        <v>#DIV/0!</v>
      </c>
      <c r="AA692" t="e">
        <f t="shared" si="1722"/>
        <v>#DIV/0!</v>
      </c>
      <c r="AB692" t="e">
        <f t="shared" si="1722"/>
        <v>#DIV/0!</v>
      </c>
      <c r="AC692" t="e">
        <f t="shared" si="1722"/>
        <v>#DIV/0!</v>
      </c>
      <c r="AD692" t="e">
        <f t="shared" si="1722"/>
        <v>#DIV/0!</v>
      </c>
      <c r="AE692" t="e">
        <f t="shared" si="1722"/>
        <v>#DIV/0!</v>
      </c>
      <c r="AF692" t="e">
        <f t="shared" si="1722"/>
        <v>#DIV/0!</v>
      </c>
      <c r="AG692" t="e">
        <f t="shared" si="1722"/>
        <v>#DIV/0!</v>
      </c>
      <c r="AH692" t="e">
        <f t="shared" si="1722"/>
        <v>#DIV/0!</v>
      </c>
      <c r="AI692" t="e">
        <f t="shared" si="1722"/>
        <v>#DIV/0!</v>
      </c>
      <c r="AJ692" t="e">
        <f t="shared" si="1722"/>
        <v>#DIV/0!</v>
      </c>
      <c r="AK692" t="e">
        <f t="shared" si="1722"/>
        <v>#DIV/0!</v>
      </c>
      <c r="AL692" t="e">
        <f t="shared" si="1722"/>
        <v>#DIV/0!</v>
      </c>
      <c r="AM692" t="e">
        <f t="shared" si="1722"/>
        <v>#DIV/0!</v>
      </c>
      <c r="AN692" t="e">
        <f t="shared" si="1722"/>
        <v>#DIV/0!</v>
      </c>
      <c r="AO692" t="e">
        <f t="shared" si="1641"/>
        <v>#DIV/0!</v>
      </c>
      <c r="AP692" t="e">
        <f t="shared" ref="AP692:BH692" si="1723">AO692</f>
        <v>#DIV/0!</v>
      </c>
      <c r="AQ692" t="e">
        <f t="shared" si="1723"/>
        <v>#DIV/0!</v>
      </c>
      <c r="AR692" t="e">
        <f t="shared" si="1723"/>
        <v>#DIV/0!</v>
      </c>
      <c r="AS692" t="e">
        <f t="shared" si="1723"/>
        <v>#DIV/0!</v>
      </c>
      <c r="AT692" t="e">
        <f t="shared" si="1723"/>
        <v>#DIV/0!</v>
      </c>
      <c r="AU692" t="e">
        <f t="shared" si="1723"/>
        <v>#DIV/0!</v>
      </c>
      <c r="AV692" t="e">
        <f t="shared" si="1723"/>
        <v>#DIV/0!</v>
      </c>
      <c r="AW692" t="e">
        <f t="shared" si="1723"/>
        <v>#DIV/0!</v>
      </c>
      <c r="AX692" t="e">
        <f t="shared" si="1723"/>
        <v>#DIV/0!</v>
      </c>
      <c r="AY692" t="e">
        <f t="shared" si="1723"/>
        <v>#DIV/0!</v>
      </c>
      <c r="AZ692" t="e">
        <f t="shared" si="1723"/>
        <v>#DIV/0!</v>
      </c>
      <c r="BA692" t="e">
        <f t="shared" si="1723"/>
        <v>#DIV/0!</v>
      </c>
      <c r="BB692" t="e">
        <f t="shared" si="1723"/>
        <v>#DIV/0!</v>
      </c>
      <c r="BC692" t="e">
        <f t="shared" si="1723"/>
        <v>#DIV/0!</v>
      </c>
      <c r="BD692" t="e">
        <f t="shared" si="1723"/>
        <v>#DIV/0!</v>
      </c>
      <c r="BE692" t="e">
        <f t="shared" si="1723"/>
        <v>#DIV/0!</v>
      </c>
      <c r="BF692" t="e">
        <f t="shared" si="1723"/>
        <v>#DIV/0!</v>
      </c>
      <c r="BG692" t="e">
        <f t="shared" si="1723"/>
        <v>#DIV/0!</v>
      </c>
      <c r="BH692" t="e">
        <f t="shared" si="1723"/>
        <v>#DIV/0!</v>
      </c>
      <c r="BK692">
        <f t="shared" si="1715"/>
        <v>0</v>
      </c>
      <c r="BL692">
        <f t="shared" si="1682"/>
        <v>0</v>
      </c>
      <c r="BM692">
        <f t="shared" si="1683"/>
        <v>0</v>
      </c>
      <c r="BN692">
        <f t="shared" ref="BN692:BN693" si="1724">INDEX($L$7:$L$30,MATCH(BP692,$H$7:$H$30,0))</f>
        <v>0.16</v>
      </c>
      <c r="BO692">
        <f t="shared" si="1646"/>
        <v>0.65</v>
      </c>
      <c r="BP692" t="str">
        <f t="shared" si="1679"/>
        <v>-LV-Total</v>
      </c>
    </row>
    <row r="693" spans="1:68" hidden="1" x14ac:dyDescent="0.25">
      <c r="A693" t="str">
        <f t="shared" si="1677"/>
        <v>passenger-LV-D</v>
      </c>
      <c r="B693" s="1">
        <v>659</v>
      </c>
      <c r="C693" t="s">
        <v>6</v>
      </c>
      <c r="D693" t="s">
        <v>27</v>
      </c>
      <c r="E693" t="s">
        <v>28</v>
      </c>
      <c r="F693" t="s">
        <v>46</v>
      </c>
      <c r="G693">
        <v>0.10052824039904761</v>
      </c>
      <c r="H693">
        <v>8.5639372687885948E-2</v>
      </c>
      <c r="I693">
        <v>7.0749042729856687E-2</v>
      </c>
      <c r="J693">
        <v>5.5857250309536637E-2</v>
      </c>
      <c r="K693">
        <v>5.3837923283128378E-2</v>
      </c>
      <c r="L693">
        <v>5.1830336371046531E-2</v>
      </c>
      <c r="M693">
        <f t="shared" si="1721"/>
        <v>5.2513510841473494E-2</v>
      </c>
      <c r="N693">
        <f t="shared" si="1721"/>
        <v>5.1863572881498669E-2</v>
      </c>
      <c r="O693">
        <f t="shared" si="1721"/>
        <v>5.1221678934294024E-2</v>
      </c>
      <c r="P693">
        <f t="shared" si="1721"/>
        <v>5.0587729442447271E-2</v>
      </c>
      <c r="Q693">
        <f t="shared" si="1721"/>
        <v>4.9961626080726955E-2</v>
      </c>
      <c r="R693">
        <f t="shared" si="1721"/>
        <v>4.9343271740832244E-2</v>
      </c>
      <c r="S693">
        <f t="shared" si="1721"/>
        <v>4.8732570516331508E-2</v>
      </c>
      <c r="T693">
        <f t="shared" si="1721"/>
        <v>4.8129427687787288E-2</v>
      </c>
      <c r="U693">
        <f t="shared" si="1721"/>
        <v>4.7533749708065322E-2</v>
      </c>
      <c r="V693">
        <f t="shared" si="1721"/>
        <v>4.6945444187825466E-2</v>
      </c>
      <c r="W693">
        <f t="shared" si="1721"/>
        <v>4.6364419881192158E-2</v>
      </c>
      <c r="X693">
        <f t="shared" si="1721"/>
        <v>4.5790586671602226E-2</v>
      </c>
      <c r="Y693">
        <f t="shared" si="1721"/>
        <v>4.5223855557827833E-2</v>
      </c>
      <c r="Z693">
        <f t="shared" si="1722"/>
        <v>4.2166943462553688E-2</v>
      </c>
      <c r="AA693">
        <f t="shared" si="1722"/>
        <v>3.9316663717462154E-2</v>
      </c>
      <c r="AB693">
        <f t="shared" si="1722"/>
        <v>3.6659048983352364E-2</v>
      </c>
      <c r="AC693">
        <f t="shared" si="1722"/>
        <v>3.418107604503972E-2</v>
      </c>
      <c r="AD693">
        <f t="shared" si="1722"/>
        <v>3.1870601993176588E-2</v>
      </c>
      <c r="AE693">
        <f t="shared" si="1722"/>
        <v>2.9716304719870655E-2</v>
      </c>
      <c r="AF693">
        <f t="shared" si="1722"/>
        <v>2.7707627436509282E-2</v>
      </c>
      <c r="AG693">
        <f t="shared" si="1722"/>
        <v>2.5834726941908387E-2</v>
      </c>
      <c r="AH693">
        <f t="shared" si="1722"/>
        <v>2.4088425387282206E-2</v>
      </c>
      <c r="AI693">
        <f t="shared" si="1722"/>
        <v>2.2460165301665818E-2</v>
      </c>
      <c r="AJ693">
        <f t="shared" si="1722"/>
        <v>2.0941967657399842E-2</v>
      </c>
      <c r="AK693">
        <f t="shared" si="1722"/>
        <v>1.9526392770183823E-2</v>
      </c>
      <c r="AL693">
        <f t="shared" si="1722"/>
        <v>1.8206503842095365E-2</v>
      </c>
      <c r="AM693">
        <f t="shared" si="1722"/>
        <v>1.6975832968923361E-2</v>
      </c>
      <c r="AN693">
        <f t="shared" si="1722"/>
        <v>1.5828349445239739E-2</v>
      </c>
      <c r="AO693">
        <f t="shared" si="1641"/>
        <v>1.5828349445239739E-2</v>
      </c>
      <c r="AP693">
        <f t="shared" ref="AP693:BH694" si="1725">AO693</f>
        <v>1.5828349445239739E-2</v>
      </c>
      <c r="AQ693">
        <f t="shared" si="1725"/>
        <v>1.5828349445239739E-2</v>
      </c>
      <c r="AR693">
        <f t="shared" si="1725"/>
        <v>1.5828349445239739E-2</v>
      </c>
      <c r="AS693">
        <f t="shared" si="1725"/>
        <v>1.5828349445239739E-2</v>
      </c>
      <c r="AT693">
        <f t="shared" si="1725"/>
        <v>1.5828349445239739E-2</v>
      </c>
      <c r="AU693">
        <f t="shared" si="1725"/>
        <v>1.5828349445239739E-2</v>
      </c>
      <c r="AV693">
        <f t="shared" si="1725"/>
        <v>1.5828349445239739E-2</v>
      </c>
      <c r="AW693">
        <f t="shared" si="1725"/>
        <v>1.5828349445239739E-2</v>
      </c>
      <c r="AX693">
        <f t="shared" si="1725"/>
        <v>1.5828349445239739E-2</v>
      </c>
      <c r="AY693">
        <f t="shared" si="1725"/>
        <v>1.5828349445239739E-2</v>
      </c>
      <c r="AZ693">
        <f t="shared" si="1725"/>
        <v>1.5828349445239739E-2</v>
      </c>
      <c r="BA693">
        <f t="shared" si="1725"/>
        <v>1.5828349445239739E-2</v>
      </c>
      <c r="BB693">
        <f t="shared" si="1725"/>
        <v>1.5828349445239739E-2</v>
      </c>
      <c r="BC693">
        <f t="shared" si="1725"/>
        <v>1.5828349445239739E-2</v>
      </c>
      <c r="BD693">
        <f t="shared" si="1725"/>
        <v>1.5828349445239739E-2</v>
      </c>
      <c r="BE693">
        <f t="shared" si="1725"/>
        <v>1.5828349445239739E-2</v>
      </c>
      <c r="BF693">
        <f t="shared" si="1725"/>
        <v>1.5828349445239739E-2</v>
      </c>
      <c r="BG693">
        <f t="shared" si="1725"/>
        <v>1.5828349445239739E-2</v>
      </c>
      <c r="BH693">
        <f t="shared" si="1725"/>
        <v>1.5828349445239739E-2</v>
      </c>
      <c r="BK693">
        <f t="shared" si="1715"/>
        <v>5.3837923283128378E-2</v>
      </c>
      <c r="BL693">
        <f t="shared" si="1682"/>
        <v>4.5223855557827833E-2</v>
      </c>
      <c r="BM693">
        <f t="shared" si="1683"/>
        <v>1.5828349445239739E-2</v>
      </c>
      <c r="BN693">
        <f t="shared" si="1724"/>
        <v>0.16</v>
      </c>
      <c r="BO693">
        <f t="shared" si="1646"/>
        <v>0.65</v>
      </c>
      <c r="BP693" t="str">
        <f t="shared" si="1679"/>
        <v>-LV-Total</v>
      </c>
    </row>
    <row r="694" spans="1:68" hidden="1" x14ac:dyDescent="0.25">
      <c r="A694" t="str">
        <f t="shared" si="1677"/>
        <v>passenger-LV-FCEV</v>
      </c>
      <c r="B694" s="1">
        <v>660</v>
      </c>
      <c r="C694" t="s">
        <v>6</v>
      </c>
      <c r="D694" t="s">
        <v>27</v>
      </c>
      <c r="E694" t="s">
        <v>28</v>
      </c>
      <c r="F694" t="s">
        <v>30</v>
      </c>
      <c r="G694">
        <v>0</v>
      </c>
      <c r="H694">
        <f>IF(G694=0,0.0000001,$G694)*((INDEX($N$7:$N$29,MATCH($A694,$H$7:$H$29,0))/($G694+0.00001))^((H$33-$G$33)/($Y$33-$G$33)))</f>
        <v>1.2915496650148837E-7</v>
      </c>
      <c r="I694">
        <f>IF(H694=0,0.0000001,$G694)*((INDEX($N$7:$N$29,MATCH($A694,$H$7:$H$29,0))/($G694+0.00001))^((I$33-$G$33)/($Y$33-$G$33)))</f>
        <v>0</v>
      </c>
      <c r="J694">
        <f>IF(I694=0,0.0000001,$G694)*((INDEX($N$7:$N$29,MATCH($A694,$H$7:$H$29,0))/($G694+0.00001))^((J$33-$G$33)/($Y$33-$G$33)))</f>
        <v>2.1544346900318838E-7</v>
      </c>
      <c r="K694">
        <f>IF(J694=0,0.0000001,$G694)*((INDEX($N$7:$N$29,MATCH($A694,$H$7:$H$29,0))/($G694+0.00001))^((K$33-$G$33)/($Y$33-$G$33)))</f>
        <v>0</v>
      </c>
      <c r="L694">
        <f>IF(K694=0,0.0000001,K694)*((INDEX($L$7:$L$29,MATCH($A694,$H$7:$H$28,0))/IF(K694=0,0.0000001,K694))^((L$33-$K$33)/($Y$33-$K$33)))</f>
        <v>2.2758459260747883E-7</v>
      </c>
      <c r="M694">
        <f t="shared" ref="M694:Y694" si="1726">IF(L694=0,0.0000001,L694)*((INDEX($L$7:$L$29,MATCH($A694,$H$7:$H$28,0))/IF(L694=0,0.0000001,L694))^((M$33-$K$33)/($Y$33-$K$33)))</f>
        <v>1.048113134154686E-6</v>
      </c>
      <c r="N694">
        <f t="shared" si="1726"/>
        <v>7.4675449000926052E-6</v>
      </c>
      <c r="O694">
        <f t="shared" si="1726"/>
        <v>5.8419199520927467E-5</v>
      </c>
      <c r="P694">
        <f t="shared" si="1726"/>
        <v>3.6661844873787794E-4</v>
      </c>
      <c r="Q694">
        <f t="shared" si="1726"/>
        <v>1.5119973757896918E-3</v>
      </c>
      <c r="R694">
        <f t="shared" si="1726"/>
        <v>3.8884410446729059E-3</v>
      </c>
      <c r="S694">
        <f t="shared" si="1726"/>
        <v>6.6709779939569825E-3</v>
      </c>
      <c r="T694">
        <f t="shared" si="1726"/>
        <v>8.6538734216537495E-3</v>
      </c>
      <c r="U694">
        <f t="shared" si="1726"/>
        <v>9.5953352674962612E-3</v>
      </c>
      <c r="V694">
        <f t="shared" si="1726"/>
        <v>9.9118734207419533E-3</v>
      </c>
      <c r="W694">
        <f t="shared" si="1726"/>
        <v>9.9873626788947786E-3</v>
      </c>
      <c r="X694">
        <f t="shared" si="1726"/>
        <v>9.9990968041525092E-3</v>
      </c>
      <c r="Y694">
        <f t="shared" si="1726"/>
        <v>1.0000000000000002E-2</v>
      </c>
      <c r="Z694">
        <f>IF(Y694=0,0.0000001,$Y694)*((INDEX($M$7:$M$29,MATCH($A694,$H$7:$H$28,0))/IF(Y694=0,0.0000001,$Y694))^((Z$33-$Y$33)/($AN$33-$Y$33)))</f>
        <v>1.1132635768448036E-2</v>
      </c>
      <c r="AA694">
        <f t="shared" ref="AA694:AN694" si="1727">IF(Z694=0,0.0000001,$Y694)*((INDEX($M$7:$M$29,MATCH($A694,$H$7:$H$28,0))/IF(Z694=0,0.0000001,$Y694))^((AA$33-$Y$33)/($AN$33-$Y$33)))</f>
        <v>1.2393557915292857E-2</v>
      </c>
      <c r="AB694">
        <f t="shared" si="1727"/>
        <v>1.3797296614612152E-2</v>
      </c>
      <c r="AC694">
        <f t="shared" si="1727"/>
        <v>1.536002777997182E-2</v>
      </c>
      <c r="AD694">
        <f t="shared" si="1727"/>
        <v>1.7099759466766971E-2</v>
      </c>
      <c r="AE694">
        <f t="shared" si="1727"/>
        <v>1.9036539387158789E-2</v>
      </c>
      <c r="AF694">
        <f t="shared" si="1727"/>
        <v>2.1192685928895373E-2</v>
      </c>
      <c r="AG694">
        <f t="shared" si="1727"/>
        <v>2.3593045340150599E-2</v>
      </c>
      <c r="AH694">
        <f t="shared" si="1727"/>
        <v>2.6265278044037676E-2</v>
      </c>
      <c r="AI694">
        <f t="shared" si="1727"/>
        <v>2.9240177382128661E-2</v>
      </c>
      <c r="AJ694">
        <f t="shared" si="1727"/>
        <v>3.2552024460005068E-2</v>
      </c>
      <c r="AK694">
        <f t="shared" si="1727"/>
        <v>3.6238983183884785E-2</v>
      </c>
      <c r="AL694">
        <f t="shared" si="1727"/>
        <v>4.0343540040510245E-2</v>
      </c>
      <c r="AM694">
        <f t="shared" si="1727"/>
        <v>4.4912993688079987E-2</v>
      </c>
      <c r="AN694">
        <f t="shared" si="1727"/>
        <v>0.05</v>
      </c>
      <c r="AO694">
        <f>AN694</f>
        <v>0.05</v>
      </c>
      <c r="AP694">
        <f t="shared" si="1725"/>
        <v>0.05</v>
      </c>
      <c r="AQ694">
        <f t="shared" si="1725"/>
        <v>0.05</v>
      </c>
      <c r="AR694">
        <f t="shared" si="1725"/>
        <v>0.05</v>
      </c>
      <c r="AS694">
        <f t="shared" si="1725"/>
        <v>0.05</v>
      </c>
      <c r="AT694">
        <f t="shared" si="1725"/>
        <v>0.05</v>
      </c>
      <c r="AU694">
        <f t="shared" si="1725"/>
        <v>0.05</v>
      </c>
      <c r="AV694">
        <f t="shared" si="1725"/>
        <v>0.05</v>
      </c>
      <c r="AW694">
        <f t="shared" si="1725"/>
        <v>0.05</v>
      </c>
      <c r="AX694">
        <f t="shared" si="1725"/>
        <v>0.05</v>
      </c>
      <c r="AY694">
        <f t="shared" si="1725"/>
        <v>0.05</v>
      </c>
      <c r="AZ694">
        <f t="shared" si="1725"/>
        <v>0.05</v>
      </c>
      <c r="BA694">
        <f t="shared" si="1725"/>
        <v>0.05</v>
      </c>
      <c r="BB694">
        <f t="shared" si="1725"/>
        <v>0.05</v>
      </c>
      <c r="BC694">
        <f t="shared" si="1725"/>
        <v>0.05</v>
      </c>
      <c r="BD694">
        <f t="shared" si="1725"/>
        <v>0.05</v>
      </c>
      <c r="BE694">
        <f t="shared" si="1725"/>
        <v>0.05</v>
      </c>
      <c r="BF694">
        <f t="shared" si="1725"/>
        <v>0.05</v>
      </c>
      <c r="BG694">
        <f t="shared" si="1725"/>
        <v>0.05</v>
      </c>
      <c r="BH694">
        <f t="shared" si="1725"/>
        <v>0.05</v>
      </c>
      <c r="BK694">
        <f>G694</f>
        <v>0</v>
      </c>
      <c r="BL694">
        <f t="shared" si="1682"/>
        <v>0</v>
      </c>
      <c r="BM694">
        <f t="shared" si="1683"/>
        <v>0</v>
      </c>
      <c r="BN694">
        <f t="shared" ref="BN694:BN724" si="1728">INDEX($N$7:$N$30,MATCH(BP694,$H$7:$H$30,0))</f>
        <v>7.1000000000000008E-2</v>
      </c>
      <c r="BO694">
        <f t="shared" ref="BO694:BO724" si="1729">INDEX($M$7:$M$30,MATCH(BP694,$H$7:$H$30,0))</f>
        <v>0.65</v>
      </c>
      <c r="BP694" t="str">
        <f t="shared" si="1679"/>
        <v>-LV-Total</v>
      </c>
    </row>
    <row r="695" spans="1:68" hidden="1" x14ac:dyDescent="0.25">
      <c r="A695" t="str">
        <f t="shared" si="1677"/>
        <v>passenger-LV-G</v>
      </c>
      <c r="B695" s="1">
        <v>661</v>
      </c>
      <c r="C695" t="s">
        <v>6</v>
      </c>
      <c r="D695" t="s">
        <v>27</v>
      </c>
      <c r="E695" t="s">
        <v>28</v>
      </c>
      <c r="F695" t="s">
        <v>47</v>
      </c>
      <c r="G695">
        <v>0.87557249066159792</v>
      </c>
      <c r="H695">
        <v>0.87879282011627424</v>
      </c>
      <c r="I695">
        <v>0.88201346584192231</v>
      </c>
      <c r="J695">
        <v>0.88523442788513629</v>
      </c>
      <c r="K695">
        <v>0.879939611346232</v>
      </c>
      <c r="L695">
        <v>0.87467557820728759</v>
      </c>
      <c r="M695">
        <f t="shared" ref="M695:Y697" si="1730">($K695*(($BL695/($K695))^((M$33-$K$33)/($BL$33-$K$33))))</f>
        <v>0.858293104607048</v>
      </c>
      <c r="N695">
        <f t="shared" si="1730"/>
        <v>0.84767036656249495</v>
      </c>
      <c r="O695">
        <f t="shared" si="1730"/>
        <v>0.8371791017442296</v>
      </c>
      <c r="P695">
        <f t="shared" si="1730"/>
        <v>0.82681768296261804</v>
      </c>
      <c r="Q695">
        <f t="shared" si="1730"/>
        <v>0.81658450316707787</v>
      </c>
      <c r="R695">
        <f t="shared" si="1730"/>
        <v>0.80647797519682618</v>
      </c>
      <c r="S695">
        <f t="shared" si="1730"/>
        <v>0.79649653153471067</v>
      </c>
      <c r="T695">
        <f t="shared" si="1730"/>
        <v>0.78663862406408969</v>
      </c>
      <c r="U695">
        <f t="shared" si="1730"/>
        <v>0.77690272382871939</v>
      </c>
      <c r="V695">
        <f t="shared" si="1730"/>
        <v>0.76728732079561379</v>
      </c>
      <c r="W695">
        <f t="shared" si="1730"/>
        <v>0.75779092362083933</v>
      </c>
      <c r="X695">
        <f t="shared" si="1730"/>
        <v>0.74841205941820832</v>
      </c>
      <c r="Y695">
        <f t="shared" si="1730"/>
        <v>0.73914927353083482</v>
      </c>
      <c r="Z695">
        <f t="shared" ref="Z695:AN697" si="1731">($Y695*(($BM695/($Y695))^((Z$33-$Y$33)/($BM$33-$Y$33))))</f>
        <v>0.68918638720460679</v>
      </c>
      <c r="AA695">
        <f t="shared" si="1731"/>
        <v>0.64260074834305259</v>
      </c>
      <c r="AB695">
        <f t="shared" si="1731"/>
        <v>0.59916407148717843</v>
      </c>
      <c r="AC695">
        <f t="shared" si="1731"/>
        <v>0.55866350216175242</v>
      </c>
      <c r="AD695">
        <f t="shared" si="1731"/>
        <v>0.52090057381605381</v>
      </c>
      <c r="AE695">
        <f t="shared" si="1731"/>
        <v>0.48569023527034089</v>
      </c>
      <c r="AF695">
        <f t="shared" si="1731"/>
        <v>0.45285994390219458</v>
      </c>
      <c r="AG695">
        <f t="shared" si="1731"/>
        <v>0.42224882012904308</v>
      </c>
      <c r="AH695">
        <f t="shared" si="1731"/>
        <v>0.39370685904354497</v>
      </c>
      <c r="AI695">
        <f t="shared" si="1731"/>
        <v>0.36709419533857501</v>
      </c>
      <c r="AJ695">
        <f t="shared" si="1731"/>
        <v>0.34228041791969721</v>
      </c>
      <c r="AK695">
        <f t="shared" si="1731"/>
        <v>0.31914393084649134</v>
      </c>
      <c r="AL695">
        <f t="shared" si="1731"/>
        <v>0.29757135747113017</v>
      </c>
      <c r="AM695">
        <f t="shared" si="1731"/>
        <v>0.2774569848542825</v>
      </c>
      <c r="AN695">
        <f t="shared" si="1731"/>
        <v>0.25870224573579215</v>
      </c>
      <c r="AO695">
        <f t="shared" si="1641"/>
        <v>0.25870224573579215</v>
      </c>
      <c r="AP695">
        <f t="shared" ref="AP695:BH695" si="1732">AO695</f>
        <v>0.25870224573579215</v>
      </c>
      <c r="AQ695">
        <f t="shared" si="1732"/>
        <v>0.25870224573579215</v>
      </c>
      <c r="AR695">
        <f t="shared" si="1732"/>
        <v>0.25870224573579215</v>
      </c>
      <c r="AS695">
        <f t="shared" si="1732"/>
        <v>0.25870224573579215</v>
      </c>
      <c r="AT695">
        <f t="shared" si="1732"/>
        <v>0.25870224573579215</v>
      </c>
      <c r="AU695">
        <f t="shared" si="1732"/>
        <v>0.25870224573579215</v>
      </c>
      <c r="AV695">
        <f t="shared" si="1732"/>
        <v>0.25870224573579215</v>
      </c>
      <c r="AW695">
        <f t="shared" si="1732"/>
        <v>0.25870224573579215</v>
      </c>
      <c r="AX695">
        <f t="shared" si="1732"/>
        <v>0.25870224573579215</v>
      </c>
      <c r="AY695">
        <f t="shared" si="1732"/>
        <v>0.25870224573579215</v>
      </c>
      <c r="AZ695">
        <f t="shared" si="1732"/>
        <v>0.25870224573579215</v>
      </c>
      <c r="BA695">
        <f t="shared" si="1732"/>
        <v>0.25870224573579215</v>
      </c>
      <c r="BB695">
        <f t="shared" si="1732"/>
        <v>0.25870224573579215</v>
      </c>
      <c r="BC695">
        <f t="shared" si="1732"/>
        <v>0.25870224573579215</v>
      </c>
      <c r="BD695">
        <f t="shared" si="1732"/>
        <v>0.25870224573579215</v>
      </c>
      <c r="BE695">
        <f t="shared" si="1732"/>
        <v>0.25870224573579215</v>
      </c>
      <c r="BF695">
        <f t="shared" si="1732"/>
        <v>0.25870224573579215</v>
      </c>
      <c r="BG695">
        <f t="shared" si="1732"/>
        <v>0.25870224573579215</v>
      </c>
      <c r="BH695">
        <f t="shared" si="1732"/>
        <v>0.25870224573579215</v>
      </c>
      <c r="BK695">
        <f t="shared" ref="BK695:BK700" si="1733">K695</f>
        <v>0.879939611346232</v>
      </c>
      <c r="BL695">
        <f t="shared" si="1682"/>
        <v>0.73914927353083482</v>
      </c>
      <c r="BM695">
        <f t="shared" si="1683"/>
        <v>0.25870224573579215</v>
      </c>
      <c r="BN695">
        <f t="shared" ref="BN695:BN697" si="1734">INDEX($L$7:$L$30,MATCH(BP695,$H$7:$H$30,0))</f>
        <v>0.16</v>
      </c>
      <c r="BO695">
        <f t="shared" si="1729"/>
        <v>0.65</v>
      </c>
      <c r="BP695" t="str">
        <f t="shared" si="1679"/>
        <v>-LV-Total</v>
      </c>
    </row>
    <row r="696" spans="1:68" hidden="1" x14ac:dyDescent="0.25">
      <c r="A696" t="str">
        <f t="shared" si="1677"/>
        <v>passenger-LV-LPG</v>
      </c>
      <c r="B696" s="1">
        <v>662</v>
      </c>
      <c r="C696" t="s">
        <v>6</v>
      </c>
      <c r="D696" t="s">
        <v>27</v>
      </c>
      <c r="E696" t="s">
        <v>28</v>
      </c>
      <c r="F696" t="s">
        <v>48</v>
      </c>
      <c r="G696">
        <v>1.364204883726519E-3</v>
      </c>
      <c r="H696">
        <v>1.8978487188941E-3</v>
      </c>
      <c r="I696">
        <v>2.4315449636230762E-3</v>
      </c>
      <c r="J696">
        <v>2.9652936256346E-3</v>
      </c>
      <c r="K696">
        <v>3.2861512602625899E-3</v>
      </c>
      <c r="L696">
        <v>3.6051434688036841E-3</v>
      </c>
      <c r="M696">
        <f t="shared" si="1730"/>
        <v>3.2053119680156778E-3</v>
      </c>
      <c r="N696">
        <f t="shared" si="1730"/>
        <v>3.1656411501976901E-3</v>
      </c>
      <c r="O696">
        <f t="shared" si="1730"/>
        <v>3.1264613216506537E-3</v>
      </c>
      <c r="P696">
        <f t="shared" si="1730"/>
        <v>3.0877664056038479E-3</v>
      </c>
      <c r="Q696">
        <f t="shared" si="1730"/>
        <v>3.0495504004962246E-3</v>
      </c>
      <c r="R696">
        <f t="shared" si="1730"/>
        <v>3.0118073790455693E-3</v>
      </c>
      <c r="S696">
        <f t="shared" si="1730"/>
        <v>2.9745314873291834E-3</v>
      </c>
      <c r="T696">
        <f t="shared" si="1730"/>
        <v>2.9377169438759431E-3</v>
      </c>
      <c r="U696">
        <f t="shared" si="1730"/>
        <v>2.9013580387695971E-3</v>
      </c>
      <c r="V696">
        <f t="shared" si="1730"/>
        <v>2.8654491327631598E-3</v>
      </c>
      <c r="W696">
        <f t="shared" si="1730"/>
        <v>2.8299846564042697E-3</v>
      </c>
      <c r="X696">
        <f t="shared" si="1730"/>
        <v>2.7949591091713691E-3</v>
      </c>
      <c r="Y696">
        <f t="shared" si="1730"/>
        <v>2.7603670586205755E-3</v>
      </c>
      <c r="Z696">
        <f t="shared" si="1731"/>
        <v>2.5737797067725311E-3</v>
      </c>
      <c r="AA696">
        <f t="shared" si="1731"/>
        <v>2.399804749990186E-3</v>
      </c>
      <c r="AB696">
        <f t="shared" si="1731"/>
        <v>2.2375896518732025E-3</v>
      </c>
      <c r="AC696">
        <f t="shared" si="1731"/>
        <v>2.0863395033243904E-3</v>
      </c>
      <c r="AD696">
        <f t="shared" si="1731"/>
        <v>1.9453131272250477E-3</v>
      </c>
      <c r="AE696">
        <f t="shared" si="1731"/>
        <v>1.8138194464152409E-3</v>
      </c>
      <c r="AF696">
        <f t="shared" si="1731"/>
        <v>1.6912140971809145E-3</v>
      </c>
      <c r="AG696">
        <f t="shared" si="1731"/>
        <v>1.5768962716527541E-3</v>
      </c>
      <c r="AH696">
        <f t="shared" si="1731"/>
        <v>1.4703057736434875E-3</v>
      </c>
      <c r="AI696">
        <f t="shared" si="1731"/>
        <v>1.3709202734962268E-3</v>
      </c>
      <c r="AJ696">
        <f t="shared" si="1731"/>
        <v>1.278252748491677E-3</v>
      </c>
      <c r="AK696">
        <f t="shared" si="1731"/>
        <v>1.1918490962713327E-3</v>
      </c>
      <c r="AL696">
        <f t="shared" si="1731"/>
        <v>1.1112859095816308E-3</v>
      </c>
      <c r="AM696">
        <f t="shared" si="1731"/>
        <v>1.0361684014345437E-3</v>
      </c>
      <c r="AN696">
        <f t="shared" si="1731"/>
        <v>9.6612847051720139E-4</v>
      </c>
      <c r="AO696">
        <f t="shared" si="1641"/>
        <v>9.6612847051720139E-4</v>
      </c>
      <c r="AP696">
        <f t="shared" ref="AP696:BH696" si="1735">AO696</f>
        <v>9.6612847051720139E-4</v>
      </c>
      <c r="AQ696">
        <f t="shared" si="1735"/>
        <v>9.6612847051720139E-4</v>
      </c>
      <c r="AR696">
        <f t="shared" si="1735"/>
        <v>9.6612847051720139E-4</v>
      </c>
      <c r="AS696">
        <f t="shared" si="1735"/>
        <v>9.6612847051720139E-4</v>
      </c>
      <c r="AT696">
        <f t="shared" si="1735"/>
        <v>9.6612847051720139E-4</v>
      </c>
      <c r="AU696">
        <f t="shared" si="1735"/>
        <v>9.6612847051720139E-4</v>
      </c>
      <c r="AV696">
        <f t="shared" si="1735"/>
        <v>9.6612847051720139E-4</v>
      </c>
      <c r="AW696">
        <f t="shared" si="1735"/>
        <v>9.6612847051720139E-4</v>
      </c>
      <c r="AX696">
        <f t="shared" si="1735"/>
        <v>9.6612847051720139E-4</v>
      </c>
      <c r="AY696">
        <f t="shared" si="1735"/>
        <v>9.6612847051720139E-4</v>
      </c>
      <c r="AZ696">
        <f t="shared" si="1735"/>
        <v>9.6612847051720139E-4</v>
      </c>
      <c r="BA696">
        <f t="shared" si="1735"/>
        <v>9.6612847051720139E-4</v>
      </c>
      <c r="BB696">
        <f t="shared" si="1735"/>
        <v>9.6612847051720139E-4</v>
      </c>
      <c r="BC696">
        <f t="shared" si="1735"/>
        <v>9.6612847051720139E-4</v>
      </c>
      <c r="BD696">
        <f t="shared" si="1735"/>
        <v>9.6612847051720139E-4</v>
      </c>
      <c r="BE696">
        <f t="shared" si="1735"/>
        <v>9.6612847051720139E-4</v>
      </c>
      <c r="BF696">
        <f t="shared" si="1735"/>
        <v>9.6612847051720139E-4</v>
      </c>
      <c r="BG696">
        <f t="shared" si="1735"/>
        <v>9.6612847051720139E-4</v>
      </c>
      <c r="BH696">
        <f t="shared" si="1735"/>
        <v>9.6612847051720139E-4</v>
      </c>
      <c r="BK696">
        <f t="shared" si="1733"/>
        <v>3.2861512602625899E-3</v>
      </c>
      <c r="BL696">
        <f t="shared" si="1682"/>
        <v>2.7603670586205755E-3</v>
      </c>
      <c r="BM696">
        <f t="shared" si="1683"/>
        <v>9.6612847051720139E-4</v>
      </c>
      <c r="BN696">
        <f t="shared" si="1734"/>
        <v>0.16</v>
      </c>
      <c r="BO696">
        <f t="shared" si="1729"/>
        <v>0.65</v>
      </c>
      <c r="BP696" t="str">
        <f t="shared" si="1679"/>
        <v>-LV-Total</v>
      </c>
    </row>
    <row r="697" spans="1:68" hidden="1" x14ac:dyDescent="0.25">
      <c r="A697" t="str">
        <f t="shared" si="1677"/>
        <v>passenger-LV-PHEVG</v>
      </c>
      <c r="B697" s="1">
        <v>663</v>
      </c>
      <c r="C697" t="s">
        <v>6</v>
      </c>
      <c r="D697" t="s">
        <v>27</v>
      </c>
      <c r="E697" t="s">
        <v>28</v>
      </c>
      <c r="F697" t="s">
        <v>31</v>
      </c>
      <c r="G697">
        <v>8.0007856088464314E-3</v>
      </c>
      <c r="H697">
        <v>1.2001767706699839E-2</v>
      </c>
      <c r="I697">
        <v>1.600314274400666E-2</v>
      </c>
      <c r="J697">
        <v>2.0004910778656029E-2</v>
      </c>
      <c r="K697">
        <v>2.3935905859455379E-2</v>
      </c>
      <c r="L697">
        <v>2.7844046627376429E-2</v>
      </c>
      <c r="M697">
        <f t="shared" si="1730"/>
        <v>2.3347082784764512E-2</v>
      </c>
      <c r="N697">
        <f t="shared" si="1730"/>
        <v>2.3058125617107208E-2</v>
      </c>
      <c r="O697">
        <f t="shared" si="1730"/>
        <v>2.277274475255853E-2</v>
      </c>
      <c r="P697">
        <f t="shared" si="1730"/>
        <v>2.2490895928697067E-2</v>
      </c>
      <c r="Q697">
        <f t="shared" si="1730"/>
        <v>2.2212535430919052E-2</v>
      </c>
      <c r="R697">
        <f t="shared" si="1730"/>
        <v>2.193762008565826E-2</v>
      </c>
      <c r="S697">
        <f t="shared" si="1730"/>
        <v>2.1666107253689785E-2</v>
      </c>
      <c r="T697">
        <f t="shared" si="1730"/>
        <v>2.1397954823516752E-2</v>
      </c>
      <c r="U697">
        <f t="shared" si="1730"/>
        <v>2.1133121204838824E-2</v>
      </c>
      <c r="V697">
        <f t="shared" si="1730"/>
        <v>2.0871565322101573E-2</v>
      </c>
      <c r="W697">
        <f t="shared" si="1730"/>
        <v>2.0613246608125687E-2</v>
      </c>
      <c r="X697">
        <f t="shared" si="1730"/>
        <v>2.035812499781502E-2</v>
      </c>
      <c r="Y697">
        <f t="shared" si="1730"/>
        <v>2.0106160921942517E-2</v>
      </c>
      <c r="Z697">
        <f t="shared" si="1731"/>
        <v>1.8747082494115372E-2</v>
      </c>
      <c r="AA697">
        <f t="shared" si="1731"/>
        <v>1.747987114027396E-2</v>
      </c>
      <c r="AB697">
        <f t="shared" si="1731"/>
        <v>1.6298317094219431E-2</v>
      </c>
      <c r="AC697">
        <f t="shared" si="1731"/>
        <v>1.5196630339665198E-2</v>
      </c>
      <c r="AD697">
        <f t="shared" si="1731"/>
        <v>1.4169412237189817E-2</v>
      </c>
      <c r="AE697">
        <f t="shared" si="1731"/>
        <v>1.321162906906952E-2</v>
      </c>
      <c r="AF697">
        <f t="shared" si="1731"/>
        <v>1.2318587372351038E-2</v>
      </c>
      <c r="AG697">
        <f t="shared" si="1731"/>
        <v>1.1485910939288415E-2</v>
      </c>
      <c r="AH697">
        <f t="shared" si="1731"/>
        <v>1.0709519372438142E-2</v>
      </c>
      <c r="AI697">
        <f t="shared" si="1731"/>
        <v>9.9856080893252555E-3</v>
      </c>
      <c r="AJ697">
        <f t="shared" si="1731"/>
        <v>9.3106296786965286E-3</v>
      </c>
      <c r="AK697">
        <f t="shared" si="1731"/>
        <v>8.6812765170000035E-3</v>
      </c>
      <c r="AL697">
        <f t="shared" si="1731"/>
        <v>8.0944645599057511E-3</v>
      </c>
      <c r="AM697">
        <f t="shared" si="1731"/>
        <v>7.5473182294407701E-3</v>
      </c>
      <c r="AN697">
        <f t="shared" si="1731"/>
        <v>7.0371563226798804E-3</v>
      </c>
      <c r="AO697">
        <f t="shared" si="1641"/>
        <v>7.0371563226798804E-3</v>
      </c>
      <c r="AP697">
        <f t="shared" ref="AP697:BH697" si="1736">AO697</f>
        <v>7.0371563226798804E-3</v>
      </c>
      <c r="AQ697">
        <f t="shared" si="1736"/>
        <v>7.0371563226798804E-3</v>
      </c>
      <c r="AR697">
        <f t="shared" si="1736"/>
        <v>7.0371563226798804E-3</v>
      </c>
      <c r="AS697">
        <f t="shared" si="1736"/>
        <v>7.0371563226798804E-3</v>
      </c>
      <c r="AT697">
        <f t="shared" si="1736"/>
        <v>7.0371563226798804E-3</v>
      </c>
      <c r="AU697">
        <f t="shared" si="1736"/>
        <v>7.0371563226798804E-3</v>
      </c>
      <c r="AV697">
        <f t="shared" si="1736"/>
        <v>7.0371563226798804E-3</v>
      </c>
      <c r="AW697">
        <f t="shared" si="1736"/>
        <v>7.0371563226798804E-3</v>
      </c>
      <c r="AX697">
        <f t="shared" si="1736"/>
        <v>7.0371563226798804E-3</v>
      </c>
      <c r="AY697">
        <f t="shared" si="1736"/>
        <v>7.0371563226798804E-3</v>
      </c>
      <c r="AZ697">
        <f t="shared" si="1736"/>
        <v>7.0371563226798804E-3</v>
      </c>
      <c r="BA697">
        <f t="shared" si="1736"/>
        <v>7.0371563226798804E-3</v>
      </c>
      <c r="BB697">
        <f t="shared" si="1736"/>
        <v>7.0371563226798804E-3</v>
      </c>
      <c r="BC697">
        <f t="shared" si="1736"/>
        <v>7.0371563226798804E-3</v>
      </c>
      <c r="BD697">
        <f t="shared" si="1736"/>
        <v>7.0371563226798804E-3</v>
      </c>
      <c r="BE697">
        <f t="shared" si="1736"/>
        <v>7.0371563226798804E-3</v>
      </c>
      <c r="BF697">
        <f t="shared" si="1736"/>
        <v>7.0371563226798804E-3</v>
      </c>
      <c r="BG697">
        <f t="shared" si="1736"/>
        <v>7.0371563226798804E-3</v>
      </c>
      <c r="BH697">
        <f t="shared" si="1736"/>
        <v>7.0371563226798804E-3</v>
      </c>
      <c r="BK697">
        <f t="shared" si="1733"/>
        <v>2.3935905859455379E-2</v>
      </c>
      <c r="BL697">
        <f t="shared" si="1682"/>
        <v>2.0106160921942517E-2</v>
      </c>
      <c r="BM697">
        <f t="shared" si="1683"/>
        <v>7.0371563226798804E-3</v>
      </c>
      <c r="BN697">
        <f t="shared" si="1734"/>
        <v>0.16</v>
      </c>
      <c r="BO697">
        <f t="shared" si="1729"/>
        <v>0.65</v>
      </c>
      <c r="BP697" t="str">
        <f t="shared" si="1679"/>
        <v>-LV-Total</v>
      </c>
    </row>
    <row r="698" spans="1:68" hidden="1" x14ac:dyDescent="0.25">
      <c r="A698" t="str">
        <f t="shared" si="1677"/>
        <v>freight-HT-BEV</v>
      </c>
      <c r="B698" s="1">
        <v>664</v>
      </c>
      <c r="C698" t="s">
        <v>14</v>
      </c>
      <c r="D698" t="s">
        <v>36</v>
      </c>
      <c r="E698" t="s">
        <v>39</v>
      </c>
      <c r="F698" t="s">
        <v>29</v>
      </c>
      <c r="G698">
        <v>5.6936275010140895E-4</v>
      </c>
      <c r="H698">
        <f>IF(G698=0,0.0000001,$G698)*((INDEX($N$7:$N$29,MATCH($A698,$H$7:$H$29,0))/($G698+0.00001))^((H$33-$G$33)/($Y$33-$G$33)))</f>
        <v>6.9316704586847597E-4</v>
      </c>
      <c r="I698">
        <f>IF(H698=0,0.0000001,$G698)*((INDEX($N$7:$N$29,MATCH($A698,$H$7:$H$29,0))/($G698+0.00001))^((I$33-$G$33)/($Y$33-$G$33)))</f>
        <v>8.4389179550726102E-4</v>
      </c>
      <c r="J698">
        <f>IF(I698=0,0.0000001,$G698)*((INDEX($N$7:$N$29,MATCH($A698,$H$7:$H$29,0))/($G698+0.00001))^((J$33-$G$33)/($Y$33-$G$33)))</f>
        <v>1.0273906798789092E-3</v>
      </c>
      <c r="K698">
        <f>IF(J698=0,0.0000001,$G698)*((INDEX($N$7:$N$29,MATCH($A698,$H$7:$H$29,0))/($G698+0.00001))^((K$33-$G$33)/($Y$33-$G$33)))</f>
        <v>1.2507902253837777E-3</v>
      </c>
      <c r="L698">
        <f t="shared" ref="L698:Y698" si="1737">IF(K698=0,0.0000001,K698)*((INDEX($N$7:$N$29,MATCH($A698,$H$7:$H$28,0))/IF(K698=0,0.0000001,K698))^((L$33-$K$33)/($Y$33-$K$33)))</f>
        <v>1.5246615362734626E-3</v>
      </c>
      <c r="M698">
        <f t="shared" si="1737"/>
        <v>2.2022531367908377E-3</v>
      </c>
      <c r="N698">
        <f t="shared" si="1737"/>
        <v>3.5333595127469194E-3</v>
      </c>
      <c r="O698">
        <f t="shared" si="1737"/>
        <v>5.7980985188494649E-3</v>
      </c>
      <c r="P698">
        <f t="shared" si="1737"/>
        <v>9.0227134247920764E-3</v>
      </c>
      <c r="Q698">
        <f t="shared" si="1737"/>
        <v>1.269086529989449E-2</v>
      </c>
      <c r="R698">
        <f t="shared" si="1737"/>
        <v>1.593164479888658E-2</v>
      </c>
      <c r="S698">
        <f t="shared" si="1737"/>
        <v>1.8142630729545587E-2</v>
      </c>
      <c r="T698">
        <f t="shared" si="1737"/>
        <v>1.9315779245713999E-2</v>
      </c>
      <c r="U698">
        <f t="shared" si="1737"/>
        <v>1.9802071987803364E-2</v>
      </c>
      <c r="V698">
        <f t="shared" si="1737"/>
        <v>1.9957420979556963E-2</v>
      </c>
      <c r="W698">
        <f t="shared" si="1737"/>
        <v>1.9993911725551063E-2</v>
      </c>
      <c r="X698">
        <f t="shared" si="1737"/>
        <v>1.9999565061778333E-2</v>
      </c>
      <c r="Y698">
        <f t="shared" si="1737"/>
        <v>0.02</v>
      </c>
      <c r="Z698">
        <f t="shared" ref="Z698:AN698" si="1738">IF(Y698=0,0.0000001,$Y698)*((INDEX($O$7:$O$29,MATCH($A698,$H$7:$H$28,0))/IF(Y698=0,0.0000001,$Y698))^((Z$33-$Y$33)/($AN$33-$Y$33)))</f>
        <v>2.2875332385968089E-2</v>
      </c>
      <c r="AA698">
        <f t="shared" si="1738"/>
        <v>2.6164041588426029E-2</v>
      </c>
      <c r="AB698">
        <f t="shared" si="1738"/>
        <v>2.9925557394776897E-2</v>
      </c>
      <c r="AC698">
        <f t="shared" si="1738"/>
        <v>3.4227853612044334E-2</v>
      </c>
      <c r="AD698">
        <f t="shared" si="1738"/>
        <v>3.9148676411688635E-2</v>
      </c>
      <c r="AE698">
        <f t="shared" si="1738"/>
        <v>4.4776949269404308E-2</v>
      </c>
      <c r="AF698">
        <f t="shared" si="1738"/>
        <v>5.1214379888362728E-2</v>
      </c>
      <c r="AG698">
        <f t="shared" si="1738"/>
        <v>5.8577298144376837E-2</v>
      </c>
      <c r="AH698">
        <f t="shared" si="1738"/>
        <v>6.6998758266228586E-2</v>
      </c>
      <c r="AI698">
        <f t="shared" si="1738"/>
        <v>7.6630943239355306E-2</v>
      </c>
      <c r="AJ698">
        <f t="shared" si="1738"/>
        <v>8.7647914882525324E-2</v>
      </c>
      <c r="AK698">
        <f t="shared" si="1738"/>
        <v>0.10024875929374033</v>
      </c>
      <c r="AL698">
        <f t="shared" si="1738"/>
        <v>0.11466118450626089</v>
      </c>
      <c r="AM698">
        <f t="shared" si="1738"/>
        <v>0.13114563536747662</v>
      </c>
      <c r="AN698">
        <f t="shared" si="1738"/>
        <v>0.15</v>
      </c>
      <c r="AO698">
        <f t="shared" si="1641"/>
        <v>0.15</v>
      </c>
      <c r="AP698">
        <f t="shared" ref="AP698:BH698" si="1739">IF(AO698=0,0.0000001,$G698)*((INDEX($N$7:$N$29,MATCH($A698,$H$7:$H$29,0))/($G698+0.00001))^((AP$33-$G$33)/($Y$33-$G$33)))</f>
        <v>0.55731283734749792</v>
      </c>
      <c r="AQ698">
        <f t="shared" si="1739"/>
        <v>0.67849695650082176</v>
      </c>
      <c r="AR698">
        <f t="shared" si="1739"/>
        <v>0.82603178884579154</v>
      </c>
      <c r="AS698">
        <f t="shared" si="1739"/>
        <v>1.0056471287693278</v>
      </c>
      <c r="AT698">
        <f t="shared" si="1739"/>
        <v>1.2243186778745059</v>
      </c>
      <c r="AU698">
        <f t="shared" si="1739"/>
        <v>1.4905389595520886</v>
      </c>
      <c r="AV698">
        <f t="shared" si="1739"/>
        <v>1.8146471421963788</v>
      </c>
      <c r="AW698">
        <f t="shared" si="1739"/>
        <v>2.2092305803741152</v>
      </c>
      <c r="AX698">
        <f t="shared" si="1739"/>
        <v>2.6896136685574703</v>
      </c>
      <c r="AY698">
        <f t="shared" si="1739"/>
        <v>3.2744529929810122</v>
      </c>
      <c r="AZ698">
        <f t="shared" si="1739"/>
        <v>3.9864618954709878</v>
      </c>
      <c r="BA698">
        <f t="shared" si="1739"/>
        <v>4.8532925890545195</v>
      </c>
      <c r="BB698">
        <f t="shared" si="1739"/>
        <v>5.9086100839774085</v>
      </c>
      <c r="BC698">
        <f t="shared" si="1739"/>
        <v>7.1933996320795908</v>
      </c>
      <c r="BD698">
        <f t="shared" si="1739"/>
        <v>8.7575584666048218</v>
      </c>
      <c r="BE698">
        <f t="shared" si="1739"/>
        <v>10.661833655671568</v>
      </c>
      <c r="BF698">
        <f t="shared" si="1739"/>
        <v>12.980181329612201</v>
      </c>
      <c r="BG698">
        <f t="shared" si="1739"/>
        <v>15.802638907237762</v>
      </c>
      <c r="BH698">
        <f t="shared" si="1739"/>
        <v>19.238821869371094</v>
      </c>
      <c r="BK698">
        <f t="shared" si="1733"/>
        <v>1.2507902253837777E-3</v>
      </c>
      <c r="BL698">
        <f t="shared" si="1682"/>
        <v>1.2245236306507184E-3</v>
      </c>
      <c r="BM698">
        <f t="shared" si="1683"/>
        <v>7.3471417839043103E-4</v>
      </c>
      <c r="BN698">
        <f t="shared" si="1728"/>
        <v>2.1000000000000001E-2</v>
      </c>
      <c r="BO698">
        <f t="shared" si="1729"/>
        <v>0.4</v>
      </c>
      <c r="BP698" t="str">
        <f t="shared" si="1679"/>
        <v>-HT-Total</v>
      </c>
    </row>
    <row r="699" spans="1:68" hidden="1" x14ac:dyDescent="0.25">
      <c r="A699" t="str">
        <f t="shared" si="1677"/>
        <v>freight-HT-CNG</v>
      </c>
      <c r="B699" s="1">
        <v>665</v>
      </c>
      <c r="C699" t="s">
        <v>14</v>
      </c>
      <c r="D699" t="s">
        <v>36</v>
      </c>
      <c r="E699" t="s">
        <v>39</v>
      </c>
      <c r="F699" t="s">
        <v>45</v>
      </c>
      <c r="G699">
        <v>6.6992012131220136E-2</v>
      </c>
      <c r="H699">
        <v>6.6992012131220136E-2</v>
      </c>
      <c r="I699">
        <v>6.6992012131220136E-2</v>
      </c>
      <c r="J699">
        <v>6.6992012131220136E-2</v>
      </c>
      <c r="K699">
        <v>6.6992012131220136E-2</v>
      </c>
      <c r="L699">
        <v>6.6992012131220136E-2</v>
      </c>
      <c r="M699">
        <f>L699/2</f>
        <v>3.3496006065610068E-2</v>
      </c>
      <c r="N699">
        <f>M699/2</f>
        <v>1.6748003032805034E-2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f t="shared" si="1641"/>
        <v>0</v>
      </c>
      <c r="AP699">
        <f t="shared" ref="AP699:BH699" si="1740">AO699</f>
        <v>0</v>
      </c>
      <c r="AQ699">
        <f t="shared" si="1740"/>
        <v>0</v>
      </c>
      <c r="AR699">
        <f t="shared" si="1740"/>
        <v>0</v>
      </c>
      <c r="AS699">
        <f t="shared" si="1740"/>
        <v>0</v>
      </c>
      <c r="AT699">
        <f t="shared" si="1740"/>
        <v>0</v>
      </c>
      <c r="AU699">
        <f t="shared" si="1740"/>
        <v>0</v>
      </c>
      <c r="AV699">
        <f t="shared" si="1740"/>
        <v>0</v>
      </c>
      <c r="AW699">
        <f t="shared" si="1740"/>
        <v>0</v>
      </c>
      <c r="AX699">
        <f t="shared" si="1740"/>
        <v>0</v>
      </c>
      <c r="AY699">
        <f t="shared" si="1740"/>
        <v>0</v>
      </c>
      <c r="AZ699">
        <f t="shared" si="1740"/>
        <v>0</v>
      </c>
      <c r="BA699">
        <f t="shared" si="1740"/>
        <v>0</v>
      </c>
      <c r="BB699">
        <f t="shared" si="1740"/>
        <v>0</v>
      </c>
      <c r="BC699">
        <f t="shared" si="1740"/>
        <v>0</v>
      </c>
      <c r="BD699">
        <f t="shared" si="1740"/>
        <v>0</v>
      </c>
      <c r="BE699">
        <f t="shared" si="1740"/>
        <v>0</v>
      </c>
      <c r="BF699">
        <f t="shared" si="1740"/>
        <v>0</v>
      </c>
      <c r="BG699">
        <f t="shared" si="1740"/>
        <v>0</v>
      </c>
      <c r="BH699">
        <f t="shared" si="1740"/>
        <v>0</v>
      </c>
      <c r="BK699">
        <f t="shared" si="1733"/>
        <v>6.6992012131220136E-2</v>
      </c>
      <c r="BL699">
        <f t="shared" si="1682"/>
        <v>6.5585179876464506E-2</v>
      </c>
      <c r="BM699">
        <f t="shared" si="1683"/>
        <v>3.9351107925878703E-2</v>
      </c>
      <c r="BN699">
        <f t="shared" si="1728"/>
        <v>2.1000000000000001E-2</v>
      </c>
      <c r="BO699">
        <f t="shared" si="1729"/>
        <v>0.4</v>
      </c>
      <c r="BP699" t="str">
        <f t="shared" si="1679"/>
        <v>-HT-Total</v>
      </c>
    </row>
    <row r="700" spans="1:68" hidden="1" x14ac:dyDescent="0.25">
      <c r="A700" t="str">
        <f t="shared" si="1677"/>
        <v>freight-HT-D</v>
      </c>
      <c r="B700" s="1">
        <v>666</v>
      </c>
      <c r="C700" t="s">
        <v>14</v>
      </c>
      <c r="D700" t="s">
        <v>36</v>
      </c>
      <c r="E700" t="s">
        <v>39</v>
      </c>
      <c r="F700" t="s">
        <v>46</v>
      </c>
      <c r="G700">
        <v>0.91327095396821445</v>
      </c>
      <c r="H700">
        <v>0.9051935816999801</v>
      </c>
      <c r="I700">
        <v>0.8971453054579841</v>
      </c>
      <c r="J700">
        <v>0.88912596831184754</v>
      </c>
      <c r="K700">
        <v>0.88236217600439093</v>
      </c>
      <c r="L700">
        <v>0.87560137481894873</v>
      </c>
      <c r="M700">
        <f t="shared" ref="M700:Y700" si="1741">($K700*(($BL700/($K700))^((M$33-$K$33)/($BL$33-$K$33))))</f>
        <v>0.87969095126630337</v>
      </c>
      <c r="N700">
        <f t="shared" si="1741"/>
        <v>0.87835837296003294</v>
      </c>
      <c r="O700">
        <f t="shared" si="1741"/>
        <v>0.87702781327739376</v>
      </c>
      <c r="P700">
        <f t="shared" si="1741"/>
        <v>0.87569926916052299</v>
      </c>
      <c r="Q700">
        <f t="shared" si="1741"/>
        <v>0.87437273755619038</v>
      </c>
      <c r="R700">
        <f t="shared" si="1741"/>
        <v>0.87304821541579047</v>
      </c>
      <c r="S700">
        <f t="shared" si="1741"/>
        <v>0.87172569969533609</v>
      </c>
      <c r="T700">
        <f t="shared" si="1741"/>
        <v>0.87040518735545092</v>
      </c>
      <c r="U700">
        <f t="shared" si="1741"/>
        <v>0.86908667536136319</v>
      </c>
      <c r="V700">
        <f t="shared" si="1741"/>
        <v>0.86777016068289781</v>
      </c>
      <c r="W700">
        <f t="shared" si="1741"/>
        <v>0.8664556402944702</v>
      </c>
      <c r="X700">
        <f t="shared" si="1741"/>
        <v>0.86514311117507892</v>
      </c>
      <c r="Y700">
        <f t="shared" si="1741"/>
        <v>0.86383257030829874</v>
      </c>
      <c r="Z700">
        <f t="shared" ref="Z700:AN700" si="1742">($Y700*(($BM700/($Y700))^((Z$33-$Y$33)/($BM$33-$Y$33))))</f>
        <v>0.83490999120429554</v>
      </c>
      <c r="AA700">
        <f t="shared" si="1742"/>
        <v>0.8069557890876623</v>
      </c>
      <c r="AB700">
        <f t="shared" si="1742"/>
        <v>0.77993754105495428</v>
      </c>
      <c r="AC700">
        <f t="shared" si="1742"/>
        <v>0.75382390977650759</v>
      </c>
      <c r="AD700">
        <f t="shared" si="1742"/>
        <v>0.72858460714958906</v>
      </c>
      <c r="AE700">
        <f t="shared" si="1742"/>
        <v>0.70419035916849892</v>
      </c>
      <c r="AF700">
        <f t="shared" si="1742"/>
        <v>0.68061287197088327</v>
      </c>
      <c r="AG700">
        <f t="shared" si="1742"/>
        <v>0.65782479902087254</v>
      </c>
      <c r="AH700">
        <f t="shared" si="1742"/>
        <v>0.63579970939098518</v>
      </c>
      <c r="AI700">
        <f t="shared" si="1742"/>
        <v>0.61451205710600576</v>
      </c>
      <c r="AJ700">
        <f t="shared" si="1742"/>
        <v>0.59393715151328319</v>
      </c>
      <c r="AK700">
        <f t="shared" si="1742"/>
        <v>0.57405112864508023</v>
      </c>
      <c r="AL700">
        <f t="shared" si="1742"/>
        <v>0.55483092353976204</v>
      </c>
      <c r="AM700">
        <f t="shared" si="1742"/>
        <v>0.53625424348971629</v>
      </c>
      <c r="AN700">
        <f t="shared" si="1742"/>
        <v>0.5182995421849792</v>
      </c>
      <c r="AO700">
        <f t="shared" si="1641"/>
        <v>0.5182995421849792</v>
      </c>
      <c r="AP700">
        <f t="shared" ref="AP700:BH700" si="1743">AO700</f>
        <v>0.5182995421849792</v>
      </c>
      <c r="AQ700">
        <f t="shared" si="1743"/>
        <v>0.5182995421849792</v>
      </c>
      <c r="AR700">
        <f t="shared" si="1743"/>
        <v>0.5182995421849792</v>
      </c>
      <c r="AS700">
        <f t="shared" si="1743"/>
        <v>0.5182995421849792</v>
      </c>
      <c r="AT700">
        <f t="shared" si="1743"/>
        <v>0.5182995421849792</v>
      </c>
      <c r="AU700">
        <f t="shared" si="1743"/>
        <v>0.5182995421849792</v>
      </c>
      <c r="AV700">
        <f t="shared" si="1743"/>
        <v>0.5182995421849792</v>
      </c>
      <c r="AW700">
        <f t="shared" si="1743"/>
        <v>0.5182995421849792</v>
      </c>
      <c r="AX700">
        <f t="shared" si="1743"/>
        <v>0.5182995421849792</v>
      </c>
      <c r="AY700">
        <f t="shared" si="1743"/>
        <v>0.5182995421849792</v>
      </c>
      <c r="AZ700">
        <f t="shared" si="1743"/>
        <v>0.5182995421849792</v>
      </c>
      <c r="BA700">
        <f t="shared" si="1743"/>
        <v>0.5182995421849792</v>
      </c>
      <c r="BB700">
        <f t="shared" si="1743"/>
        <v>0.5182995421849792</v>
      </c>
      <c r="BC700">
        <f t="shared" si="1743"/>
        <v>0.5182995421849792</v>
      </c>
      <c r="BD700">
        <f t="shared" si="1743"/>
        <v>0.5182995421849792</v>
      </c>
      <c r="BE700">
        <f t="shared" si="1743"/>
        <v>0.5182995421849792</v>
      </c>
      <c r="BF700">
        <f t="shared" si="1743"/>
        <v>0.5182995421849792</v>
      </c>
      <c r="BG700">
        <f t="shared" si="1743"/>
        <v>0.5182995421849792</v>
      </c>
      <c r="BH700">
        <f t="shared" si="1743"/>
        <v>0.5182995421849792</v>
      </c>
      <c r="BK700">
        <f t="shared" si="1733"/>
        <v>0.88236217600439093</v>
      </c>
      <c r="BL700">
        <f t="shared" si="1682"/>
        <v>0.86383257030829874</v>
      </c>
      <c r="BM700">
        <f t="shared" si="1683"/>
        <v>0.5182995421849792</v>
      </c>
      <c r="BN700">
        <f t="shared" si="1728"/>
        <v>2.1000000000000001E-2</v>
      </c>
      <c r="BO700">
        <f t="shared" si="1729"/>
        <v>0.4</v>
      </c>
      <c r="BP700" t="str">
        <f t="shared" si="1679"/>
        <v>-HT-Total</v>
      </c>
    </row>
    <row r="701" spans="1:68" hidden="1" x14ac:dyDescent="0.25">
      <c r="A701" t="str">
        <f t="shared" si="1677"/>
        <v>freight-HT-FCEV</v>
      </c>
      <c r="B701" s="1">
        <v>667</v>
      </c>
      <c r="C701" t="s">
        <v>14</v>
      </c>
      <c r="D701" t="s">
        <v>36</v>
      </c>
      <c r="E701" t="s">
        <v>39</v>
      </c>
      <c r="F701" t="s">
        <v>30</v>
      </c>
      <c r="G701">
        <v>0</v>
      </c>
      <c r="H701">
        <f>IF(G701=0,0.0000001,$G701)*((INDEX($N$7:$N$29,MATCH($A701,$H$7:$H$29,0))/($G701+0.00001))^((H$33-$G$33)/($Y$33-$G$33)))</f>
        <v>1.2915496650148837E-7</v>
      </c>
      <c r="I701">
        <f>IF(H701=0,0.0000001,$G701)*((INDEX($N$7:$N$29,MATCH($A701,$H$7:$H$29,0))/($G701+0.00001))^((I$33-$G$33)/($Y$33-$G$33)))</f>
        <v>0</v>
      </c>
      <c r="J701">
        <f>IF(I701=0,0.0000001,$G701)*((INDEX($N$7:$N$29,MATCH($A701,$H$7:$H$29,0))/($G701+0.00001))^((J$33-$G$33)/($Y$33-$G$33)))</f>
        <v>2.1544346900318838E-7</v>
      </c>
      <c r="K701">
        <f>IF(J701=0,0.0000001,$G701)*((INDEX($N$7:$N$29,MATCH($A701,$H$7:$H$29,0))/($G701+0.00001))^((K$33-$G$33)/($Y$33-$G$33)))</f>
        <v>0</v>
      </c>
      <c r="L701">
        <f t="shared" ref="L701:Y701" si="1744">IF(K701=0,0.0000001,K701)*((INDEX($N$7:$N$29,MATCH($A701,$H$7:$H$28,0))/IF(K701=0,0.0000001,K701))^((L$33-$K$33)/($Y$33-$K$33)))</f>
        <v>1.93069772888325E-7</v>
      </c>
      <c r="M701">
        <f t="shared" si="1744"/>
        <v>6.5512855685955084E-7</v>
      </c>
      <c r="N701">
        <f t="shared" si="1744"/>
        <v>3.1516811486658755E-6</v>
      </c>
      <c r="O701">
        <f t="shared" si="1744"/>
        <v>1.6339715159504212E-5</v>
      </c>
      <c r="P701">
        <f t="shared" si="1744"/>
        <v>7.1018492993558591E-5</v>
      </c>
      <c r="Q701">
        <f t="shared" si="1744"/>
        <v>2.2061794245877724E-4</v>
      </c>
      <c r="R701">
        <f t="shared" si="1744"/>
        <v>4.6969984294097572E-4</v>
      </c>
      <c r="S701">
        <f t="shared" si="1744"/>
        <v>7.2335519763494136E-4</v>
      </c>
      <c r="T701">
        <f t="shared" si="1744"/>
        <v>8.9077584299261604E-4</v>
      </c>
      <c r="U701">
        <f t="shared" si="1744"/>
        <v>9.6749364962123467E-4</v>
      </c>
      <c r="V701">
        <f t="shared" si="1744"/>
        <v>9.9294363861607998E-4</v>
      </c>
      <c r="W701">
        <f t="shared" si="1744"/>
        <v>9.9898888648544725E-4</v>
      </c>
      <c r="X701">
        <f t="shared" si="1744"/>
        <v>9.9992774367956699E-4</v>
      </c>
      <c r="Y701">
        <f t="shared" si="1744"/>
        <v>1E-3</v>
      </c>
      <c r="Z701">
        <f t="shared" ref="Z701:AN701" si="1745">IF(Y701=0,0.0000001,$Y701)*((INDEX($O$7:$O$29,MATCH($A701,$H$7:$H$28,0))/IF(Y701=0,0.0000001,$Y701))^((Z$33-$Y$33)/($AN$33-$Y$33)))</f>
        <v>1.2979700365523266E-3</v>
      </c>
      <c r="AA701">
        <f t="shared" si="1745"/>
        <v>1.6847262157876481E-3</v>
      </c>
      <c r="AB701">
        <f t="shared" si="1745"/>
        <v>2.1867241478865564E-3</v>
      </c>
      <c r="AC701">
        <f t="shared" si="1745"/>
        <v>2.8383024221621685E-3</v>
      </c>
      <c r="AD701">
        <f t="shared" si="1745"/>
        <v>3.6840314986403863E-3</v>
      </c>
      <c r="AE701">
        <f t="shared" si="1745"/>
        <v>4.781762498950186E-3</v>
      </c>
      <c r="AF701">
        <f t="shared" si="1745"/>
        <v>6.2065844455469164E-3</v>
      </c>
      <c r="AG701">
        <f t="shared" si="1745"/>
        <v>8.0559606396516329E-3</v>
      </c>
      <c r="AH701">
        <f t="shared" si="1745"/>
        <v>1.0456395525912732E-2</v>
      </c>
      <c r="AI701">
        <f t="shared" si="1745"/>
        <v>1.3572088082974531E-2</v>
      </c>
      <c r="AJ701">
        <f t="shared" si="1745"/>
        <v>1.7616163665149849E-2</v>
      </c>
      <c r="AK701">
        <f t="shared" si="1745"/>
        <v>2.2865252596366323E-2</v>
      </c>
      <c r="AL701">
        <f t="shared" si="1745"/>
        <v>2.9678412748283773E-2</v>
      </c>
      <c r="AM701">
        <f t="shared" si="1745"/>
        <v>3.8521690479704919E-2</v>
      </c>
      <c r="AN701">
        <f t="shared" si="1745"/>
        <v>0.05</v>
      </c>
      <c r="AO701">
        <f t="shared" si="1641"/>
        <v>0.05</v>
      </c>
      <c r="AP701">
        <f t="shared" ref="AP701:BH701" si="1746">IF(AO701=0,0.0000001,$G701)*((INDEX($N$7:$N$29,MATCH($A701,$H$7:$H$29,0))/($G701+0.00001))^((AP$33-$G$33)/($Y$33-$G$33)))</f>
        <v>0</v>
      </c>
      <c r="AQ701">
        <f t="shared" si="1746"/>
        <v>1E-3</v>
      </c>
      <c r="AR701">
        <f t="shared" si="1746"/>
        <v>0</v>
      </c>
      <c r="AS701">
        <f t="shared" si="1746"/>
        <v>1.6681005372000592E-3</v>
      </c>
      <c r="AT701">
        <f t="shared" si="1746"/>
        <v>0</v>
      </c>
      <c r="AU701">
        <f t="shared" si="1746"/>
        <v>2.7825594022071291E-3</v>
      </c>
      <c r="AV701">
        <f t="shared" si="1746"/>
        <v>0</v>
      </c>
      <c r="AW701">
        <f t="shared" si="1746"/>
        <v>4.6415888336127833E-3</v>
      </c>
      <c r="AX701">
        <f t="shared" si="1746"/>
        <v>0</v>
      </c>
      <c r="AY701">
        <f t="shared" si="1746"/>
        <v>7.7426368268112885E-3</v>
      </c>
      <c r="AZ701">
        <f t="shared" si="1746"/>
        <v>0</v>
      </c>
      <c r="BA701">
        <f t="shared" si="1746"/>
        <v>1.2915496650148838E-2</v>
      </c>
      <c r="BB701">
        <f t="shared" si="1746"/>
        <v>0</v>
      </c>
      <c r="BC701">
        <f t="shared" si="1746"/>
        <v>2.154434690031886E-2</v>
      </c>
      <c r="BD701">
        <f t="shared" si="1746"/>
        <v>0</v>
      </c>
      <c r="BE701">
        <f t="shared" si="1746"/>
        <v>3.5938136638046292E-2</v>
      </c>
      <c r="BF701">
        <f t="shared" si="1746"/>
        <v>0</v>
      </c>
      <c r="BG701">
        <f t="shared" si="1746"/>
        <v>5.9948425031894209E-2</v>
      </c>
      <c r="BH701">
        <f t="shared" si="1746"/>
        <v>0</v>
      </c>
      <c r="BK701">
        <f>G701</f>
        <v>0</v>
      </c>
      <c r="BL701">
        <f t="shared" si="1682"/>
        <v>0</v>
      </c>
      <c r="BM701">
        <f t="shared" si="1683"/>
        <v>0</v>
      </c>
      <c r="BN701">
        <f t="shared" si="1728"/>
        <v>2.1000000000000001E-2</v>
      </c>
      <c r="BO701">
        <f t="shared" si="1729"/>
        <v>0.4</v>
      </c>
      <c r="BP701" t="str">
        <f t="shared" si="1679"/>
        <v>-HT-Total</v>
      </c>
    </row>
    <row r="702" spans="1:68" hidden="1" x14ac:dyDescent="0.25">
      <c r="A702" t="str">
        <f t="shared" si="1677"/>
        <v>freight-HT-G</v>
      </c>
      <c r="B702" s="1">
        <v>668</v>
      </c>
      <c r="C702" t="s">
        <v>14</v>
      </c>
      <c r="D702" t="s">
        <v>36</v>
      </c>
      <c r="E702" t="s">
        <v>39</v>
      </c>
      <c r="F702" t="s">
        <v>47</v>
      </c>
      <c r="G702">
        <v>1.2480522499523999E-2</v>
      </c>
      <c r="H702">
        <v>1.793096778332515E-2</v>
      </c>
      <c r="I702">
        <v>2.3361779664861099E-2</v>
      </c>
      <c r="J702">
        <v>2.8773064037535559E-2</v>
      </c>
      <c r="K702">
        <v>3.4165224654841557E-2</v>
      </c>
      <c r="L702">
        <v>3.9555000720760618E-2</v>
      </c>
      <c r="M702">
        <f t="shared" ref="M702:Y704" si="1747">($K702*(($BL702/($K702))^((M$33-$K$33)/($BL$33-$K$33))))</f>
        <v>3.4061794344973105E-2</v>
      </c>
      <c r="N702">
        <f t="shared" si="1747"/>
        <v>3.4010196669503764E-2</v>
      </c>
      <c r="O702">
        <f t="shared" si="1747"/>
        <v>3.3958677155510208E-2</v>
      </c>
      <c r="P702">
        <f t="shared" si="1747"/>
        <v>3.3907235684591433E-2</v>
      </c>
      <c r="Q702">
        <f t="shared" si="1747"/>
        <v>3.3855872138525804E-2</v>
      </c>
      <c r="R702">
        <f t="shared" si="1747"/>
        <v>3.380458639927076E-2</v>
      </c>
      <c r="S702">
        <f t="shared" si="1747"/>
        <v>3.3753378348962561E-2</v>
      </c>
      <c r="T702">
        <f t="shared" si="1747"/>
        <v>3.3702247869916005E-2</v>
      </c>
      <c r="U702">
        <f t="shared" si="1747"/>
        <v>3.3651194844624165E-2</v>
      </c>
      <c r="V702">
        <f t="shared" si="1747"/>
        <v>3.3600219155758122E-2</v>
      </c>
      <c r="W702">
        <f t="shared" si="1747"/>
        <v>3.354932068616668E-2</v>
      </c>
      <c r="X702">
        <f t="shared" si="1747"/>
        <v>3.3498499318876114E-2</v>
      </c>
      <c r="Y702">
        <f t="shared" si="1747"/>
        <v>3.3447754937089881E-2</v>
      </c>
      <c r="Z702">
        <f t="shared" ref="Z702:AN704" si="1748">($Y702*(($BM702/($Y702))^((Z$33-$Y$33)/($BM$33-$Y$33))))</f>
        <v>3.2327867390277383E-2</v>
      </c>
      <c r="AA702">
        <f t="shared" si="1748"/>
        <v>3.1245475577329963E-2</v>
      </c>
      <c r="AB702">
        <f t="shared" si="1748"/>
        <v>3.0199324077502858E-2</v>
      </c>
      <c r="AC702">
        <f t="shared" si="1748"/>
        <v>2.9188199503666426E-2</v>
      </c>
      <c r="AD702">
        <f t="shared" si="1748"/>
        <v>2.8210929094949461E-2</v>
      </c>
      <c r="AE702">
        <f t="shared" si="1748"/>
        <v>2.7266379356503154E-2</v>
      </c>
      <c r="AF702">
        <f t="shared" si="1748"/>
        <v>2.6353454744808123E-2</v>
      </c>
      <c r="AG702">
        <f t="shared" si="1748"/>
        <v>2.5471096396999526E-2</v>
      </c>
      <c r="AH702">
        <f t="shared" si="1748"/>
        <v>2.4618280902736572E-2</v>
      </c>
      <c r="AI702">
        <f t="shared" si="1748"/>
        <v>2.3794019117191884E-2</v>
      </c>
      <c r="AJ702">
        <f t="shared" si="1748"/>
        <v>2.2997355013784051E-2</v>
      </c>
      <c r="AK702">
        <f t="shared" si="1748"/>
        <v>2.2227364575322543E-2</v>
      </c>
      <c r="AL702">
        <f t="shared" si="1748"/>
        <v>2.1483154722279095E-2</v>
      </c>
      <c r="AM702">
        <f t="shared" si="1748"/>
        <v>2.0763862276942262E-2</v>
      </c>
      <c r="AN702">
        <f t="shared" si="1748"/>
        <v>2.0068652962253929E-2</v>
      </c>
      <c r="AO702">
        <f t="shared" si="1641"/>
        <v>2.0068652962253929E-2</v>
      </c>
      <c r="AP702">
        <f t="shared" ref="AP702:BH702" si="1749">AO702</f>
        <v>2.0068652962253929E-2</v>
      </c>
      <c r="AQ702">
        <f t="shared" si="1749"/>
        <v>2.0068652962253929E-2</v>
      </c>
      <c r="AR702">
        <f t="shared" si="1749"/>
        <v>2.0068652962253929E-2</v>
      </c>
      <c r="AS702">
        <f t="shared" si="1749"/>
        <v>2.0068652962253929E-2</v>
      </c>
      <c r="AT702">
        <f t="shared" si="1749"/>
        <v>2.0068652962253929E-2</v>
      </c>
      <c r="AU702">
        <f t="shared" si="1749"/>
        <v>2.0068652962253929E-2</v>
      </c>
      <c r="AV702">
        <f t="shared" si="1749"/>
        <v>2.0068652962253929E-2</v>
      </c>
      <c r="AW702">
        <f t="shared" si="1749"/>
        <v>2.0068652962253929E-2</v>
      </c>
      <c r="AX702">
        <f t="shared" si="1749"/>
        <v>2.0068652962253929E-2</v>
      </c>
      <c r="AY702">
        <f t="shared" si="1749"/>
        <v>2.0068652962253929E-2</v>
      </c>
      <c r="AZ702">
        <f t="shared" si="1749"/>
        <v>2.0068652962253929E-2</v>
      </c>
      <c r="BA702">
        <f t="shared" si="1749"/>
        <v>2.0068652962253929E-2</v>
      </c>
      <c r="BB702">
        <f t="shared" si="1749"/>
        <v>2.0068652962253929E-2</v>
      </c>
      <c r="BC702">
        <f t="shared" si="1749"/>
        <v>2.0068652962253929E-2</v>
      </c>
      <c r="BD702">
        <f t="shared" si="1749"/>
        <v>2.0068652962253929E-2</v>
      </c>
      <c r="BE702">
        <f t="shared" si="1749"/>
        <v>2.0068652962253929E-2</v>
      </c>
      <c r="BF702">
        <f t="shared" si="1749"/>
        <v>2.0068652962253929E-2</v>
      </c>
      <c r="BG702">
        <f t="shared" si="1749"/>
        <v>2.0068652962253929E-2</v>
      </c>
      <c r="BH702">
        <f t="shared" si="1749"/>
        <v>2.0068652962253929E-2</v>
      </c>
      <c r="BK702">
        <f t="shared" ref="BK702:BK707" si="1750">K702</f>
        <v>3.4165224654841557E-2</v>
      </c>
      <c r="BL702">
        <f t="shared" si="1682"/>
        <v>3.3447754937089881E-2</v>
      </c>
      <c r="BM702">
        <f t="shared" si="1683"/>
        <v>2.0068652962253929E-2</v>
      </c>
      <c r="BN702">
        <f t="shared" si="1728"/>
        <v>2.1000000000000001E-2</v>
      </c>
      <c r="BO702">
        <f t="shared" si="1729"/>
        <v>0.4</v>
      </c>
      <c r="BP702" t="str">
        <f t="shared" si="1679"/>
        <v>-HT-Total</v>
      </c>
    </row>
    <row r="703" spans="1:68" hidden="1" x14ac:dyDescent="0.25">
      <c r="A703" t="str">
        <f t="shared" si="1677"/>
        <v>freight-HT-LPG</v>
      </c>
      <c r="B703" s="1">
        <v>669</v>
      </c>
      <c r="C703" t="s">
        <v>14</v>
      </c>
      <c r="D703" t="s">
        <v>36</v>
      </c>
      <c r="E703" t="s">
        <v>39</v>
      </c>
      <c r="F703" t="s">
        <v>48</v>
      </c>
      <c r="G703">
        <v>6.6736064399868103E-3</v>
      </c>
      <c r="H703">
        <v>6.6736064399868103E-3</v>
      </c>
      <c r="I703">
        <v>6.6736064399868103E-3</v>
      </c>
      <c r="J703">
        <v>6.6736064399868103E-3</v>
      </c>
      <c r="K703">
        <v>6.6736064399868103E-3</v>
      </c>
      <c r="L703">
        <v>6.6736064399868103E-3</v>
      </c>
      <c r="M703">
        <f>L703/2</f>
        <v>3.3368032199934052E-3</v>
      </c>
      <c r="N703">
        <f>M703/2</f>
        <v>1.6684016099967026E-3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f t="shared" si="1641"/>
        <v>0</v>
      </c>
      <c r="AP703">
        <f t="shared" ref="AP703:BH703" si="1751">AO703</f>
        <v>0</v>
      </c>
      <c r="AQ703">
        <f t="shared" si="1751"/>
        <v>0</v>
      </c>
      <c r="AR703">
        <f t="shared" si="1751"/>
        <v>0</v>
      </c>
      <c r="AS703">
        <f t="shared" si="1751"/>
        <v>0</v>
      </c>
      <c r="AT703">
        <f t="shared" si="1751"/>
        <v>0</v>
      </c>
      <c r="AU703">
        <f t="shared" si="1751"/>
        <v>0</v>
      </c>
      <c r="AV703">
        <f t="shared" si="1751"/>
        <v>0</v>
      </c>
      <c r="AW703">
        <f t="shared" si="1751"/>
        <v>0</v>
      </c>
      <c r="AX703">
        <f t="shared" si="1751"/>
        <v>0</v>
      </c>
      <c r="AY703">
        <f t="shared" si="1751"/>
        <v>0</v>
      </c>
      <c r="AZ703">
        <f t="shared" si="1751"/>
        <v>0</v>
      </c>
      <c r="BA703">
        <f t="shared" si="1751"/>
        <v>0</v>
      </c>
      <c r="BB703">
        <f t="shared" si="1751"/>
        <v>0</v>
      </c>
      <c r="BC703">
        <f t="shared" si="1751"/>
        <v>0</v>
      </c>
      <c r="BD703">
        <f t="shared" si="1751"/>
        <v>0</v>
      </c>
      <c r="BE703">
        <f t="shared" si="1751"/>
        <v>0</v>
      </c>
      <c r="BF703">
        <f t="shared" si="1751"/>
        <v>0</v>
      </c>
      <c r="BG703">
        <f t="shared" si="1751"/>
        <v>0</v>
      </c>
      <c r="BH703">
        <f t="shared" si="1751"/>
        <v>0</v>
      </c>
      <c r="BK703">
        <f t="shared" si="1750"/>
        <v>6.6736064399868103E-3</v>
      </c>
      <c r="BL703">
        <f t="shared" si="1682"/>
        <v>6.5334607047470876E-3</v>
      </c>
      <c r="BM703">
        <f t="shared" si="1683"/>
        <v>3.9200764228482527E-3</v>
      </c>
      <c r="BN703">
        <f t="shared" si="1728"/>
        <v>2.1000000000000001E-2</v>
      </c>
      <c r="BO703">
        <f t="shared" si="1729"/>
        <v>0.4</v>
      </c>
      <c r="BP703" t="str">
        <f t="shared" si="1679"/>
        <v>-HT-Total</v>
      </c>
    </row>
    <row r="704" spans="1:68" hidden="1" x14ac:dyDescent="0.25">
      <c r="A704" t="str">
        <f t="shared" si="1677"/>
        <v>freight-HT-PHEVD</v>
      </c>
      <c r="B704" s="1">
        <v>670</v>
      </c>
      <c r="C704" t="s">
        <v>14</v>
      </c>
      <c r="D704" t="s">
        <v>36</v>
      </c>
      <c r="E704" t="s">
        <v>39</v>
      </c>
      <c r="F704" t="s">
        <v>37</v>
      </c>
      <c r="G704">
        <v>1.3542210953177541E-5</v>
      </c>
      <c r="H704">
        <v>1.151514277953584E-5</v>
      </c>
      <c r="I704">
        <v>9.495376439560909E-6</v>
      </c>
      <c r="J704">
        <v>7.4828725505716267E-6</v>
      </c>
      <c r="K704">
        <v>7.2318437049386041E-6</v>
      </c>
      <c r="L704">
        <v>6.9809258706838584E-6</v>
      </c>
      <c r="M704">
        <f t="shared" si="1747"/>
        <v>7.2099503369634575E-6</v>
      </c>
      <c r="N704">
        <f t="shared" si="1747"/>
        <v>7.1990285201657586E-6</v>
      </c>
      <c r="O704">
        <f t="shared" si="1747"/>
        <v>7.1881232480149132E-6</v>
      </c>
      <c r="P704">
        <f t="shared" si="1747"/>
        <v>7.1772344954486691E-6</v>
      </c>
      <c r="Q704">
        <f t="shared" si="1747"/>
        <v>7.1663622374427372E-6</v>
      </c>
      <c r="R704">
        <f t="shared" si="1747"/>
        <v>7.1555064490107373E-6</v>
      </c>
      <c r="S704">
        <f t="shared" si="1747"/>
        <v>7.1446671052041383E-6</v>
      </c>
      <c r="T704">
        <f t="shared" si="1747"/>
        <v>7.1338441811122016E-6</v>
      </c>
      <c r="U704">
        <f t="shared" si="1747"/>
        <v>7.1230376518619243E-6</v>
      </c>
      <c r="V704">
        <f t="shared" si="1747"/>
        <v>7.112247492617981E-6</v>
      </c>
      <c r="W704">
        <f t="shared" si="1747"/>
        <v>7.1014736785826707E-6</v>
      </c>
      <c r="X704">
        <f t="shared" si="1747"/>
        <v>7.0907161849958524E-6</v>
      </c>
      <c r="Y704">
        <f t="shared" si="1747"/>
        <v>7.0799749871348934E-6</v>
      </c>
      <c r="Z704">
        <f t="shared" si="1748"/>
        <v>6.8429254202880552E-6</v>
      </c>
      <c r="AA704">
        <f t="shared" si="1748"/>
        <v>6.6138126748628141E-6</v>
      </c>
      <c r="AB704">
        <f t="shared" si="1748"/>
        <v>6.3923710126208949E-6</v>
      </c>
      <c r="AC704">
        <f t="shared" si="1748"/>
        <v>6.1783435926908023E-6</v>
      </c>
      <c r="AD704">
        <f t="shared" si="1748"/>
        <v>5.971482173668901E-6</v>
      </c>
      <c r="AE704">
        <f t="shared" si="1748"/>
        <v>5.7715468256946463E-6</v>
      </c>
      <c r="AF704">
        <f t="shared" si="1748"/>
        <v>5.5783056521660356E-6</v>
      </c>
      <c r="AG704">
        <f t="shared" si="1748"/>
        <v>5.3915345207724829E-6</v>
      </c>
      <c r="AH704">
        <f t="shared" si="1748"/>
        <v>5.2110168035331884E-6</v>
      </c>
      <c r="AI704">
        <f t="shared" si="1748"/>
        <v>5.0365431255394435E-6</v>
      </c>
      <c r="AJ704">
        <f t="shared" si="1748"/>
        <v>4.8679111221094865E-6</v>
      </c>
      <c r="AK704">
        <f t="shared" si="1748"/>
        <v>4.7049252040742111E-6</v>
      </c>
      <c r="AL704">
        <f t="shared" si="1748"/>
        <v>4.5473963309215252E-6</v>
      </c>
      <c r="AM704">
        <f t="shared" si="1748"/>
        <v>4.3951417915361991E-6</v>
      </c>
      <c r="AN704">
        <f t="shared" si="1748"/>
        <v>4.2479849922809358E-6</v>
      </c>
      <c r="AO704">
        <f t="shared" si="1641"/>
        <v>4.2479849922809358E-6</v>
      </c>
      <c r="AP704">
        <f t="shared" ref="AP704:BH704" si="1752">AO704</f>
        <v>4.2479849922809358E-6</v>
      </c>
      <c r="AQ704">
        <f t="shared" si="1752"/>
        <v>4.2479849922809358E-6</v>
      </c>
      <c r="AR704">
        <f t="shared" si="1752"/>
        <v>4.2479849922809358E-6</v>
      </c>
      <c r="AS704">
        <f t="shared" si="1752"/>
        <v>4.2479849922809358E-6</v>
      </c>
      <c r="AT704">
        <f t="shared" si="1752"/>
        <v>4.2479849922809358E-6</v>
      </c>
      <c r="AU704">
        <f t="shared" si="1752"/>
        <v>4.2479849922809358E-6</v>
      </c>
      <c r="AV704">
        <f t="shared" si="1752"/>
        <v>4.2479849922809358E-6</v>
      </c>
      <c r="AW704">
        <f t="shared" si="1752"/>
        <v>4.2479849922809358E-6</v>
      </c>
      <c r="AX704">
        <f t="shared" si="1752"/>
        <v>4.2479849922809358E-6</v>
      </c>
      <c r="AY704">
        <f t="shared" si="1752"/>
        <v>4.2479849922809358E-6</v>
      </c>
      <c r="AZ704">
        <f t="shared" si="1752"/>
        <v>4.2479849922809358E-6</v>
      </c>
      <c r="BA704">
        <f t="shared" si="1752"/>
        <v>4.2479849922809358E-6</v>
      </c>
      <c r="BB704">
        <f t="shared" si="1752"/>
        <v>4.2479849922809358E-6</v>
      </c>
      <c r="BC704">
        <f t="shared" si="1752"/>
        <v>4.2479849922809358E-6</v>
      </c>
      <c r="BD704">
        <f t="shared" si="1752"/>
        <v>4.2479849922809358E-6</v>
      </c>
      <c r="BE704">
        <f t="shared" si="1752"/>
        <v>4.2479849922809358E-6</v>
      </c>
      <c r="BF704">
        <f t="shared" si="1752"/>
        <v>4.2479849922809358E-6</v>
      </c>
      <c r="BG704">
        <f t="shared" si="1752"/>
        <v>4.2479849922809358E-6</v>
      </c>
      <c r="BH704">
        <f t="shared" si="1752"/>
        <v>4.2479849922809358E-6</v>
      </c>
      <c r="BK704">
        <f t="shared" si="1750"/>
        <v>7.2318437049386041E-6</v>
      </c>
      <c r="BL704">
        <f t="shared" si="1682"/>
        <v>7.0799749871348934E-6</v>
      </c>
      <c r="BM704">
        <f t="shared" si="1683"/>
        <v>4.2479849922809358E-6</v>
      </c>
      <c r="BN704">
        <f t="shared" si="1728"/>
        <v>2.1000000000000001E-2</v>
      </c>
      <c r="BO704">
        <f t="shared" si="1729"/>
        <v>0.4</v>
      </c>
      <c r="BP704" t="str">
        <f t="shared" si="1679"/>
        <v>-HT-Total</v>
      </c>
    </row>
    <row r="705" spans="1:68" hidden="1" x14ac:dyDescent="0.25">
      <c r="A705" t="str">
        <f t="shared" si="1677"/>
        <v>freight-LT-BEV</v>
      </c>
      <c r="B705" s="1">
        <v>671</v>
      </c>
      <c r="C705" t="s">
        <v>14</v>
      </c>
      <c r="D705" t="s">
        <v>36</v>
      </c>
      <c r="E705" t="s">
        <v>33</v>
      </c>
      <c r="F705" t="s">
        <v>29</v>
      </c>
      <c r="G705">
        <v>1.6763272208991119E-2</v>
      </c>
      <c r="H705">
        <f>IF(G705=0,0.0000001,$G705)*((INDEX($N$7:$N$29,MATCH($A705,$H$7:$H$29,0))/($G705+0.00001))^((H$33-$G$33)/($Y$33-$G$33)))</f>
        <v>1.7313575586492463E-2</v>
      </c>
      <c r="I705">
        <f>IF(H705=0,0.0000001,$G705)*((INDEX($N$7:$N$29,MATCH($A705,$H$7:$H$29,0))/($G705+0.00001))^((I$33-$G$33)/($Y$33-$G$33)))</f>
        <v>1.7881944279853016E-2</v>
      </c>
      <c r="J705">
        <f>IF(I705=0,0.0000001,$G705)*((INDEX($N$7:$N$29,MATCH($A705,$H$7:$H$29,0))/($G705+0.00001))^((J$33-$G$33)/($Y$33-$G$33)))</f>
        <v>1.8468971335836512E-2</v>
      </c>
      <c r="K705">
        <f>IF(J705=0,0.0000001,$G705)*((INDEX($N$7:$N$29,MATCH($A705,$H$7:$H$29,0))/($G705+0.00001))^((K$33-$G$33)/($Y$33-$G$33)))</f>
        <v>1.9075269269699033E-2</v>
      </c>
      <c r="L705">
        <f t="shared" ref="L705:Y705" si="1753">IF(K705=0,0.0000001,K705)*((INDEX($N$7:$N$29,MATCH($A705,$H$7:$H$28,0))/IF(K705=0,0.0000001,K705))^((L$33-$K$33)/($Y$33-$K$33)))</f>
        <v>1.9702309954702936E-2</v>
      </c>
      <c r="M705">
        <f t="shared" si="1753"/>
        <v>2.0922012062834137E-2</v>
      </c>
      <c r="N705">
        <f t="shared" si="1753"/>
        <v>2.260179742592134E-2</v>
      </c>
      <c r="O705">
        <f t="shared" si="1753"/>
        <v>2.4506406245680599E-2</v>
      </c>
      <c r="P705">
        <f t="shared" si="1753"/>
        <v>2.6342175444537323E-2</v>
      </c>
      <c r="Q705">
        <f t="shared" si="1753"/>
        <v>2.7851776550977925E-2</v>
      </c>
      <c r="R705">
        <f t="shared" si="1753"/>
        <v>2.890593877612934E-2</v>
      </c>
      <c r="S705">
        <f t="shared" si="1753"/>
        <v>2.9526135452264169E-2</v>
      </c>
      <c r="T705">
        <f t="shared" si="1753"/>
        <v>2.9829895912418494E-2</v>
      </c>
      <c r="U705">
        <f t="shared" si="1753"/>
        <v>2.9951300092269869E-2</v>
      </c>
      <c r="V705">
        <f t="shared" si="1753"/>
        <v>2.9989557643821052E-2</v>
      </c>
      <c r="W705">
        <f t="shared" si="1753"/>
        <v>2.999850801224728E-2</v>
      </c>
      <c r="X705">
        <f t="shared" si="1753"/>
        <v>2.9999893426985412E-2</v>
      </c>
      <c r="Y705">
        <f t="shared" si="1753"/>
        <v>3.0000000000000002E-2</v>
      </c>
      <c r="Z705">
        <f t="shared" ref="Z705:AN705" si="1754">IF(Y705=0,0.0000001,$Y705)*((INDEX($O$7:$O$29,MATCH($A705,$H$7:$H$28,0))/IF(Y705=0,0.0000001,$Y705))^((Z$33-$Y$33)/($AN$33-$Y$33)))</f>
        <v>3.4044621026320346E-2</v>
      </c>
      <c r="AA705">
        <f t="shared" si="1754"/>
        <v>3.8634540694192442E-2</v>
      </c>
      <c r="AB705">
        <f t="shared" si="1754"/>
        <v>4.3843276548657766E-2</v>
      </c>
      <c r="AC705">
        <f t="shared" si="1754"/>
        <v>4.9754257821707053E-2</v>
      </c>
      <c r="AD705">
        <f t="shared" si="1754"/>
        <v>5.6462161732861713E-2</v>
      </c>
      <c r="AE705">
        <f t="shared" si="1754"/>
        <v>6.4074429950736131E-2</v>
      </c>
      <c r="AF705">
        <f t="shared" si="1754"/>
        <v>7.2712989505010692E-2</v>
      </c>
      <c r="AG705">
        <f t="shared" si="1754"/>
        <v>8.2516205712963239E-2</v>
      </c>
      <c r="AH705">
        <f t="shared" si="1754"/>
        <v>9.3641098400924105E-2</v>
      </c>
      <c r="AI705">
        <f t="shared" si="1754"/>
        <v>0.10626585691826111</v>
      </c>
      <c r="AJ705">
        <f t="shared" si="1754"/>
        <v>0.1205926942273127</v>
      </c>
      <c r="AK705">
        <f t="shared" si="1754"/>
        <v>0.13685108578372635</v>
      </c>
      <c r="AL705">
        <f t="shared" si="1754"/>
        <v>0.15530144508491395</v>
      </c>
      <c r="AM705">
        <f t="shared" si="1754"/>
        <v>0.17623929475852651</v>
      </c>
      <c r="AN705">
        <f t="shared" si="1754"/>
        <v>0.2</v>
      </c>
      <c r="AO705">
        <f t="shared" si="1641"/>
        <v>0.2</v>
      </c>
      <c r="AP705">
        <f t="shared" ref="AP705:BH705" si="1755">IF(AO705=0,0.0000001,$G705)*((INDEX($N$7:$N$29,MATCH($A705,$H$7:$H$29,0))/($G705+0.00001))^((AP$33-$G$33)/($Y$33-$G$33)))</f>
        <v>5.1920366162249224E-2</v>
      </c>
      <c r="AQ705">
        <f t="shared" si="1755"/>
        <v>5.3624803846251484E-2</v>
      </c>
      <c r="AR705">
        <f t="shared" si="1755"/>
        <v>5.5385194676068783E-2</v>
      </c>
      <c r="AS705">
        <f t="shared" si="1755"/>
        <v>5.7203375477157405E-2</v>
      </c>
      <c r="AT705">
        <f t="shared" si="1755"/>
        <v>5.908124337413477E-2</v>
      </c>
      <c r="AU705">
        <f t="shared" si="1755"/>
        <v>6.1020757770275581E-2</v>
      </c>
      <c r="AV705">
        <f t="shared" si="1755"/>
        <v>6.3023942391990592E-2</v>
      </c>
      <c r="AW705">
        <f t="shared" si="1755"/>
        <v>6.5092887400421628E-2</v>
      </c>
      <c r="AX705">
        <f t="shared" si="1755"/>
        <v>6.7229751572355417E-2</v>
      </c>
      <c r="AY705">
        <f t="shared" si="1755"/>
        <v>6.9436764552732844E-2</v>
      </c>
      <c r="AZ705">
        <f t="shared" si="1755"/>
        <v>7.1716229181102931E-2</v>
      </c>
      <c r="BA705">
        <f t="shared" si="1755"/>
        <v>7.4070523894449736E-2</v>
      </c>
      <c r="BB705">
        <f t="shared" si="1755"/>
        <v>7.6502105208899038E-2</v>
      </c>
      <c r="BC705">
        <f t="shared" si="1755"/>
        <v>7.9013510282894064E-2</v>
      </c>
      <c r="BD705">
        <f t="shared" si="1755"/>
        <v>8.1607359564515369E-2</v>
      </c>
      <c r="BE705">
        <f t="shared" si="1755"/>
        <v>8.428635952570622E-2</v>
      </c>
      <c r="BF705">
        <f t="shared" si="1755"/>
        <v>8.7053305486257476E-2</v>
      </c>
      <c r="BG705">
        <f t="shared" si="1755"/>
        <v>8.9911084530497357E-2</v>
      </c>
      <c r="BH705">
        <f t="shared" si="1755"/>
        <v>9.2862678519730762E-2</v>
      </c>
      <c r="BK705">
        <f t="shared" si="1750"/>
        <v>1.9075269269699033E-2</v>
      </c>
      <c r="BL705">
        <f t="shared" si="1682"/>
        <v>1.8293183229641373E-2</v>
      </c>
      <c r="BM705">
        <f t="shared" si="1683"/>
        <v>8.0490006210422026E-3</v>
      </c>
      <c r="BN705">
        <f t="shared" si="1728"/>
        <v>4.1000000000000002E-2</v>
      </c>
      <c r="BO705">
        <f t="shared" si="1729"/>
        <v>0.56000000000000005</v>
      </c>
      <c r="BP705" t="str">
        <f t="shared" si="1679"/>
        <v>-LT-Total</v>
      </c>
    </row>
    <row r="706" spans="1:68" hidden="1" x14ac:dyDescent="0.25">
      <c r="A706" t="str">
        <f t="shared" si="1677"/>
        <v>freight-LT-CNG</v>
      </c>
      <c r="B706" s="1">
        <v>672</v>
      </c>
      <c r="C706" t="s">
        <v>14</v>
      </c>
      <c r="D706" t="s">
        <v>36</v>
      </c>
      <c r="E706" t="s">
        <v>33</v>
      </c>
      <c r="F706" t="s">
        <v>45</v>
      </c>
      <c r="G706">
        <v>3.6982677363494821E-3</v>
      </c>
      <c r="H706">
        <v>3.6982677363494821E-3</v>
      </c>
      <c r="I706">
        <v>3.6982677363494821E-3</v>
      </c>
      <c r="J706">
        <v>3.6982677363494821E-3</v>
      </c>
      <c r="K706">
        <v>3.6982677363494821E-3</v>
      </c>
      <c r="L706">
        <v>3.6982677363494821E-3</v>
      </c>
      <c r="M706">
        <f>L706/2</f>
        <v>1.8491338681747411E-3</v>
      </c>
      <c r="N706">
        <f>M706/2</f>
        <v>9.2456693408737053E-4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f t="shared" si="1641"/>
        <v>0</v>
      </c>
      <c r="AP706">
        <f t="shared" ref="AP706:BH706" si="1756">AO706</f>
        <v>0</v>
      </c>
      <c r="AQ706">
        <f t="shared" si="1756"/>
        <v>0</v>
      </c>
      <c r="AR706">
        <f t="shared" si="1756"/>
        <v>0</v>
      </c>
      <c r="AS706">
        <f t="shared" si="1756"/>
        <v>0</v>
      </c>
      <c r="AT706">
        <f t="shared" si="1756"/>
        <v>0</v>
      </c>
      <c r="AU706">
        <f t="shared" si="1756"/>
        <v>0</v>
      </c>
      <c r="AV706">
        <f t="shared" si="1756"/>
        <v>0</v>
      </c>
      <c r="AW706">
        <f t="shared" si="1756"/>
        <v>0</v>
      </c>
      <c r="AX706">
        <f t="shared" si="1756"/>
        <v>0</v>
      </c>
      <c r="AY706">
        <f t="shared" si="1756"/>
        <v>0</v>
      </c>
      <c r="AZ706">
        <f t="shared" si="1756"/>
        <v>0</v>
      </c>
      <c r="BA706">
        <f t="shared" si="1756"/>
        <v>0</v>
      </c>
      <c r="BB706">
        <f t="shared" si="1756"/>
        <v>0</v>
      </c>
      <c r="BC706">
        <f t="shared" si="1756"/>
        <v>0</v>
      </c>
      <c r="BD706">
        <f t="shared" si="1756"/>
        <v>0</v>
      </c>
      <c r="BE706">
        <f t="shared" si="1756"/>
        <v>0</v>
      </c>
      <c r="BF706">
        <f t="shared" si="1756"/>
        <v>0</v>
      </c>
      <c r="BG706">
        <f t="shared" si="1756"/>
        <v>0</v>
      </c>
      <c r="BH706">
        <f t="shared" si="1756"/>
        <v>0</v>
      </c>
      <c r="BK706">
        <f t="shared" si="1750"/>
        <v>3.6982677363494821E-3</v>
      </c>
      <c r="BL706">
        <f t="shared" si="1682"/>
        <v>3.546638759159153E-3</v>
      </c>
      <c r="BM706">
        <f t="shared" si="1683"/>
        <v>1.5605210540300272E-3</v>
      </c>
      <c r="BN706">
        <f t="shared" si="1728"/>
        <v>4.1000000000000002E-2</v>
      </c>
      <c r="BO706">
        <f t="shared" si="1729"/>
        <v>0.56000000000000005</v>
      </c>
      <c r="BP706" t="str">
        <f t="shared" si="1679"/>
        <v>-LT-Total</v>
      </c>
    </row>
    <row r="707" spans="1:68" hidden="1" x14ac:dyDescent="0.25">
      <c r="A707" t="str">
        <f t="shared" si="1677"/>
        <v>freight-LT-D</v>
      </c>
      <c r="B707" s="1">
        <v>673</v>
      </c>
      <c r="C707" t="s">
        <v>14</v>
      </c>
      <c r="D707" t="s">
        <v>36</v>
      </c>
      <c r="E707" t="s">
        <v>33</v>
      </c>
      <c r="F707" t="s">
        <v>46</v>
      </c>
      <c r="G707">
        <v>0.49113064614791591</v>
      </c>
      <c r="H707">
        <v>0.49433320914249862</v>
      </c>
      <c r="I707">
        <v>0.49750718532732352</v>
      </c>
      <c r="J707">
        <v>0.50065295576028923</v>
      </c>
      <c r="K707">
        <v>0.50278102884223697</v>
      </c>
      <c r="L707">
        <v>0.50490798630577793</v>
      </c>
      <c r="M707">
        <f t="shared" ref="M707:Y707" si="1757">($K707*(($BL707/($K707))^((M$33-$K$33)/($BL$33-$K$33))))</f>
        <v>0.49978307005958239</v>
      </c>
      <c r="N707">
        <f t="shared" si="1757"/>
        <v>0.49829080087732702</v>
      </c>
      <c r="O707">
        <f t="shared" si="1757"/>
        <v>0.49680298736283179</v>
      </c>
      <c r="P707">
        <f t="shared" si="1757"/>
        <v>0.49531961621221332</v>
      </c>
      <c r="Q707">
        <f t="shared" si="1757"/>
        <v>0.49384067416131128</v>
      </c>
      <c r="R707">
        <f t="shared" si="1757"/>
        <v>0.4923661479855701</v>
      </c>
      <c r="S707">
        <f t="shared" si="1757"/>
        <v>0.49089602449992054</v>
      </c>
      <c r="T707">
        <f t="shared" si="1757"/>
        <v>0.48943029055866166</v>
      </c>
      <c r="U707">
        <f t="shared" si="1757"/>
        <v>0.48796893305534345</v>
      </c>
      <c r="V707">
        <f t="shared" si="1757"/>
        <v>0.48651193892264971</v>
      </c>
      <c r="W707">
        <f t="shared" si="1757"/>
        <v>0.4850592951322808</v>
      </c>
      <c r="X707">
        <f t="shared" si="1757"/>
        <v>0.4836109886948376</v>
      </c>
      <c r="Y707">
        <f t="shared" si="1757"/>
        <v>0.48216700665970524</v>
      </c>
      <c r="Z707">
        <f t="shared" ref="Z707:AN707" si="1758">($Y707*(($BM707/($Y707))^((Z$33-$Y$33)/($BM$33-$Y$33))))</f>
        <v>0.45648621575423698</v>
      </c>
      <c r="AA707">
        <f t="shared" si="1758"/>
        <v>0.43217321445780721</v>
      </c>
      <c r="AB707">
        <f t="shared" si="1758"/>
        <v>0.40915515266149693</v>
      </c>
      <c r="AC707">
        <f t="shared" si="1758"/>
        <v>0.38736306034023493</v>
      </c>
      <c r="AD707">
        <f t="shared" si="1758"/>
        <v>0.36673164089489607</v>
      </c>
      <c r="AE707">
        <f t="shared" si="1758"/>
        <v>0.34719907550124612</v>
      </c>
      <c r="AF707">
        <f t="shared" si="1758"/>
        <v>0.32870683787949573</v>
      </c>
      <c r="AG707">
        <f t="shared" si="1758"/>
        <v>0.31119951892944853</v>
      </c>
      <c r="AH707">
        <f t="shared" si="1758"/>
        <v>0.29462466070579196</v>
      </c>
      <c r="AI707">
        <f t="shared" si="1758"/>
        <v>0.27893259923606156</v>
      </c>
      <c r="AJ707">
        <f t="shared" si="1758"/>
        <v>0.26407631571030887</v>
      </c>
      <c r="AK707">
        <f t="shared" si="1758"/>
        <v>0.25001129559658475</v>
      </c>
      <c r="AL707">
        <f t="shared" si="1758"/>
        <v>0.23669539526010147</v>
      </c>
      <c r="AM707">
        <f t="shared" si="1758"/>
        <v>0.22408871568641631</v>
      </c>
      <c r="AN707">
        <f t="shared" si="1758"/>
        <v>0.21215348293027028</v>
      </c>
      <c r="AO707">
        <f t="shared" si="1641"/>
        <v>0.21215348293027028</v>
      </c>
      <c r="AP707">
        <f t="shared" ref="AP707:BH707" si="1759">AO707</f>
        <v>0.21215348293027028</v>
      </c>
      <c r="AQ707">
        <f t="shared" si="1759"/>
        <v>0.21215348293027028</v>
      </c>
      <c r="AR707">
        <f t="shared" si="1759"/>
        <v>0.21215348293027028</v>
      </c>
      <c r="AS707">
        <f t="shared" si="1759"/>
        <v>0.21215348293027028</v>
      </c>
      <c r="AT707">
        <f t="shared" si="1759"/>
        <v>0.21215348293027028</v>
      </c>
      <c r="AU707">
        <f t="shared" si="1759"/>
        <v>0.21215348293027028</v>
      </c>
      <c r="AV707">
        <f t="shared" si="1759"/>
        <v>0.21215348293027028</v>
      </c>
      <c r="AW707">
        <f t="shared" si="1759"/>
        <v>0.21215348293027028</v>
      </c>
      <c r="AX707">
        <f t="shared" si="1759"/>
        <v>0.21215348293027028</v>
      </c>
      <c r="AY707">
        <f t="shared" si="1759"/>
        <v>0.21215348293027028</v>
      </c>
      <c r="AZ707">
        <f t="shared" si="1759"/>
        <v>0.21215348293027028</v>
      </c>
      <c r="BA707">
        <f t="shared" si="1759"/>
        <v>0.21215348293027028</v>
      </c>
      <c r="BB707">
        <f t="shared" si="1759"/>
        <v>0.21215348293027028</v>
      </c>
      <c r="BC707">
        <f t="shared" si="1759"/>
        <v>0.21215348293027028</v>
      </c>
      <c r="BD707">
        <f t="shared" si="1759"/>
        <v>0.21215348293027028</v>
      </c>
      <c r="BE707">
        <f t="shared" si="1759"/>
        <v>0.21215348293027028</v>
      </c>
      <c r="BF707">
        <f t="shared" si="1759"/>
        <v>0.21215348293027028</v>
      </c>
      <c r="BG707">
        <f t="shared" si="1759"/>
        <v>0.21215348293027028</v>
      </c>
      <c r="BH707">
        <f t="shared" si="1759"/>
        <v>0.21215348293027028</v>
      </c>
      <c r="BK707">
        <f t="shared" si="1750"/>
        <v>0.50278102884223697</v>
      </c>
      <c r="BL707">
        <f t="shared" si="1682"/>
        <v>0.48216700665970524</v>
      </c>
      <c r="BM707">
        <f t="shared" si="1683"/>
        <v>0.21215348293027028</v>
      </c>
      <c r="BN707">
        <f t="shared" si="1728"/>
        <v>4.1000000000000002E-2</v>
      </c>
      <c r="BO707">
        <f t="shared" si="1729"/>
        <v>0.56000000000000005</v>
      </c>
      <c r="BP707" t="str">
        <f t="shared" si="1679"/>
        <v>-LT-Total</v>
      </c>
    </row>
    <row r="708" spans="1:68" hidden="1" x14ac:dyDescent="0.25">
      <c r="A708" t="str">
        <f t="shared" si="1677"/>
        <v>freight-LT-FCEV</v>
      </c>
      <c r="B708" s="1">
        <v>674</v>
      </c>
      <c r="C708" t="s">
        <v>14</v>
      </c>
      <c r="D708" t="s">
        <v>36</v>
      </c>
      <c r="E708" t="s">
        <v>33</v>
      </c>
      <c r="F708" t="s">
        <v>30</v>
      </c>
      <c r="G708">
        <v>0</v>
      </c>
      <c r="H708">
        <f>IF(G708=0,0.0000001,$G708)*((INDEX($N$7:$N$29,MATCH($A708,$H$7:$H$29,0))/($G708+0.00001))^((H$33-$G$33)/($Y$33-$G$33)))</f>
        <v>1.2915496650148837E-7</v>
      </c>
      <c r="I708">
        <f>IF(H708=0,0.0000001,$G708)*((INDEX($N$7:$N$29,MATCH($A708,$H$7:$H$29,0))/($G708+0.00001))^((I$33-$G$33)/($Y$33-$G$33)))</f>
        <v>0</v>
      </c>
      <c r="J708">
        <f>IF(I708=0,0.0000001,$G708)*((INDEX($N$7:$N$29,MATCH($A708,$H$7:$H$29,0))/($G708+0.00001))^((J$33-$G$33)/($Y$33-$G$33)))</f>
        <v>2.1544346900318838E-7</v>
      </c>
      <c r="K708">
        <f>IF(J708=0,0.0000001,$G708)*((INDEX($N$7:$N$29,MATCH($A708,$H$7:$H$29,0))/($G708+0.00001))^((K$33-$G$33)/($Y$33-$G$33)))</f>
        <v>0</v>
      </c>
      <c r="L708">
        <f t="shared" ref="L708:Y708" si="1760">IF(K708=0,0.0000001,K708)*((INDEX($N$7:$N$29,MATCH($A708,$H$7:$H$28,0))/IF(K708=0,0.0000001,K708))^((L$33-$K$33)/($Y$33-$K$33)))</f>
        <v>1.93069772888325E-7</v>
      </c>
      <c r="M708">
        <f t="shared" si="1760"/>
        <v>6.5512855685955084E-7</v>
      </c>
      <c r="N708">
        <f t="shared" si="1760"/>
        <v>3.1516811486658755E-6</v>
      </c>
      <c r="O708">
        <f t="shared" si="1760"/>
        <v>1.6339715159504212E-5</v>
      </c>
      <c r="P708">
        <f t="shared" si="1760"/>
        <v>7.1018492993558591E-5</v>
      </c>
      <c r="Q708">
        <f t="shared" si="1760"/>
        <v>2.2061794245877724E-4</v>
      </c>
      <c r="R708">
        <f t="shared" si="1760"/>
        <v>4.6969984294097572E-4</v>
      </c>
      <c r="S708">
        <f t="shared" si="1760"/>
        <v>7.2335519763494136E-4</v>
      </c>
      <c r="T708">
        <f t="shared" si="1760"/>
        <v>8.9077584299261604E-4</v>
      </c>
      <c r="U708">
        <f t="shared" si="1760"/>
        <v>9.6749364962123467E-4</v>
      </c>
      <c r="V708">
        <f t="shared" si="1760"/>
        <v>9.9294363861607998E-4</v>
      </c>
      <c r="W708">
        <f t="shared" si="1760"/>
        <v>9.9898888648544725E-4</v>
      </c>
      <c r="X708">
        <f t="shared" si="1760"/>
        <v>9.9992774367956699E-4</v>
      </c>
      <c r="Y708">
        <f t="shared" si="1760"/>
        <v>1E-3</v>
      </c>
      <c r="Z708">
        <f t="shared" ref="Z708:AN708" si="1761">IF(Y708=0,0.0000001,$Y708)*((INDEX($O$7:$O$29,MATCH($A708,$H$7:$H$28,0))/IF(Y708=0,0.0000001,$Y708))^((Z$33-$Y$33)/($AN$33-$Y$33)))</f>
        <v>1.2545117989873635E-3</v>
      </c>
      <c r="AA708">
        <f t="shared" si="1761"/>
        <v>1.5737998537985111E-3</v>
      </c>
      <c r="AB708">
        <f t="shared" si="1761"/>
        <v>1.97435048583482E-3</v>
      </c>
      <c r="AC708">
        <f t="shared" si="1761"/>
        <v>2.4768459798162148E-3</v>
      </c>
      <c r="AD708">
        <f t="shared" si="1761"/>
        <v>3.1072325059538588E-3</v>
      </c>
      <c r="AE708">
        <f t="shared" si="1761"/>
        <v>3.8980598409161893E-3</v>
      </c>
      <c r="AF708">
        <f t="shared" si="1761"/>
        <v>4.8901620635881651E-3</v>
      </c>
      <c r="AG708">
        <f t="shared" si="1761"/>
        <v>6.1347660077317456E-3</v>
      </c>
      <c r="AH708">
        <f t="shared" si="1761"/>
        <v>7.6961363407260786E-3</v>
      </c>
      <c r="AI708">
        <f t="shared" si="1761"/>
        <v>9.6548938460562974E-3</v>
      </c>
      <c r="AJ708">
        <f t="shared" si="1761"/>
        <v>1.2112178247848108E-2</v>
      </c>
      <c r="AK708">
        <f t="shared" si="1761"/>
        <v>1.5194870523363546E-2</v>
      </c>
      <c r="AL708">
        <f t="shared" si="1761"/>
        <v>1.9062144355644871E-2</v>
      </c>
      <c r="AM708">
        <f t="shared" si="1761"/>
        <v>2.3913685008156861E-2</v>
      </c>
      <c r="AN708">
        <f t="shared" si="1761"/>
        <v>0.03</v>
      </c>
      <c r="AO708">
        <f t="shared" si="1641"/>
        <v>0.03</v>
      </c>
      <c r="AP708">
        <f t="shared" ref="AP708:BH708" si="1762">IF(AO708=0,0.0000001,$G708)*((INDEX($N$7:$N$29,MATCH($A708,$H$7:$H$29,0))/($G708+0.00001))^((AP$33-$G$33)/($Y$33-$G$33)))</f>
        <v>0</v>
      </c>
      <c r="AQ708">
        <f t="shared" si="1762"/>
        <v>1E-3</v>
      </c>
      <c r="AR708">
        <f t="shared" si="1762"/>
        <v>0</v>
      </c>
      <c r="AS708">
        <f t="shared" si="1762"/>
        <v>1.6681005372000592E-3</v>
      </c>
      <c r="AT708">
        <f t="shared" si="1762"/>
        <v>0</v>
      </c>
      <c r="AU708">
        <f t="shared" si="1762"/>
        <v>2.7825594022071291E-3</v>
      </c>
      <c r="AV708">
        <f t="shared" si="1762"/>
        <v>0</v>
      </c>
      <c r="AW708">
        <f t="shared" si="1762"/>
        <v>4.6415888336127833E-3</v>
      </c>
      <c r="AX708">
        <f t="shared" si="1762"/>
        <v>0</v>
      </c>
      <c r="AY708">
        <f t="shared" si="1762"/>
        <v>7.7426368268112885E-3</v>
      </c>
      <c r="AZ708">
        <f t="shared" si="1762"/>
        <v>0</v>
      </c>
      <c r="BA708">
        <f t="shared" si="1762"/>
        <v>1.2915496650148838E-2</v>
      </c>
      <c r="BB708">
        <f t="shared" si="1762"/>
        <v>0</v>
      </c>
      <c r="BC708">
        <f t="shared" si="1762"/>
        <v>2.154434690031886E-2</v>
      </c>
      <c r="BD708">
        <f t="shared" si="1762"/>
        <v>0</v>
      </c>
      <c r="BE708">
        <f t="shared" si="1762"/>
        <v>3.5938136638046292E-2</v>
      </c>
      <c r="BF708">
        <f t="shared" si="1762"/>
        <v>0</v>
      </c>
      <c r="BG708">
        <f t="shared" si="1762"/>
        <v>5.9948425031894209E-2</v>
      </c>
      <c r="BH708">
        <f t="shared" si="1762"/>
        <v>0</v>
      </c>
      <c r="BK708">
        <f>G708</f>
        <v>0</v>
      </c>
      <c r="BL708">
        <f t="shared" si="1682"/>
        <v>0</v>
      </c>
      <c r="BM708">
        <f t="shared" si="1683"/>
        <v>0</v>
      </c>
      <c r="BN708">
        <f t="shared" si="1728"/>
        <v>4.1000000000000002E-2</v>
      </c>
      <c r="BO708">
        <f t="shared" si="1729"/>
        <v>0.56000000000000005</v>
      </c>
      <c r="BP708" t="str">
        <f t="shared" si="1679"/>
        <v>-LT-Total</v>
      </c>
    </row>
    <row r="709" spans="1:68" hidden="1" x14ac:dyDescent="0.25">
      <c r="A709" t="str">
        <f t="shared" si="1677"/>
        <v>freight-LT-G</v>
      </c>
      <c r="B709" s="1">
        <v>675</v>
      </c>
      <c r="C709" t="s">
        <v>14</v>
      </c>
      <c r="D709" t="s">
        <v>36</v>
      </c>
      <c r="E709" t="s">
        <v>33</v>
      </c>
      <c r="F709" t="s">
        <v>47</v>
      </c>
      <c r="G709">
        <v>0.4649688232183159</v>
      </c>
      <c r="H709">
        <v>0.45717908409502528</v>
      </c>
      <c r="I709">
        <v>0.44945887796476403</v>
      </c>
      <c r="J709">
        <v>0.44180727796313601</v>
      </c>
      <c r="K709">
        <v>0.43678852954429742</v>
      </c>
      <c r="L709">
        <v>0.43177241214793738</v>
      </c>
      <c r="M709">
        <f t="shared" ref="M709:Y711" si="1763">($K709*(($BL709/($K709))^((M$33-$K$33)/($BL$33-$K$33))))</f>
        <v>0.43418406769472156</v>
      </c>
      <c r="N709">
        <f t="shared" si="1763"/>
        <v>0.43288766623084268</v>
      </c>
      <c r="O709">
        <f t="shared" si="1763"/>
        <v>0.43159513560627055</v>
      </c>
      <c r="P709">
        <f t="shared" si="1763"/>
        <v>0.43030646426332214</v>
      </c>
      <c r="Q709">
        <f t="shared" si="1763"/>
        <v>0.42902164067882409</v>
      </c>
      <c r="R709">
        <f t="shared" si="1763"/>
        <v>0.42774065336400902</v>
      </c>
      <c r="S709">
        <f t="shared" si="1763"/>
        <v>0.42646349086441343</v>
      </c>
      <c r="T709">
        <f t="shared" si="1763"/>
        <v>0.4251901417597746</v>
      </c>
      <c r="U709">
        <f t="shared" si="1763"/>
        <v>0.42392059466392912</v>
      </c>
      <c r="V709">
        <f t="shared" si="1763"/>
        <v>0.42265483822471056</v>
      </c>
      <c r="W709">
        <f t="shared" si="1763"/>
        <v>0.42139286112384827</v>
      </c>
      <c r="X709">
        <f t="shared" si="1763"/>
        <v>0.42013465207686601</v>
      </c>
      <c r="Y709">
        <f t="shared" si="1763"/>
        <v>0.41888019983298119</v>
      </c>
      <c r="Z709">
        <f t="shared" ref="Z709:AN711" si="1764">($Y709*(($BM709/($Y709))^((Z$33-$Y$33)/($BM$33-$Y$33))))</f>
        <v>0.39657013987912054</v>
      </c>
      <c r="AA709">
        <f t="shared" si="1764"/>
        <v>0.37544834037620339</v>
      </c>
      <c r="AB709">
        <f t="shared" si="1764"/>
        <v>0.35545151315278617</v>
      </c>
      <c r="AC709">
        <f t="shared" si="1764"/>
        <v>0.33651974084105812</v>
      </c>
      <c r="AD709">
        <f t="shared" si="1764"/>
        <v>0.3185962973438119</v>
      </c>
      <c r="AE709">
        <f t="shared" si="1764"/>
        <v>0.30162747786355815</v>
      </c>
      <c r="AF709">
        <f t="shared" si="1764"/>
        <v>0.28556243798449266</v>
      </c>
      <c r="AG709">
        <f t="shared" si="1764"/>
        <v>0.2703530413251497</v>
      </c>
      <c r="AH709">
        <f t="shared" si="1764"/>
        <v>0.25595371530525757</v>
      </c>
      <c r="AI709">
        <f t="shared" si="1764"/>
        <v>0.24232131459462344</v>
      </c>
      <c r="AJ709">
        <f t="shared" si="1764"/>
        <v>0.22941499183489411</v>
      </c>
      <c r="AK709">
        <f t="shared" si="1764"/>
        <v>0.21719607524682971</v>
      </c>
      <c r="AL709">
        <f t="shared" si="1764"/>
        <v>0.20562795275636081</v>
      </c>
      <c r="AM709">
        <f t="shared" si="1764"/>
        <v>0.19467596229222997</v>
      </c>
      <c r="AN709">
        <f t="shared" si="1764"/>
        <v>0.18430728792651171</v>
      </c>
      <c r="AO709">
        <f t="shared" si="1641"/>
        <v>0.18430728792651171</v>
      </c>
      <c r="AP709">
        <f t="shared" ref="AP709:BH709" si="1765">AO709</f>
        <v>0.18430728792651171</v>
      </c>
      <c r="AQ709">
        <f t="shared" si="1765"/>
        <v>0.18430728792651171</v>
      </c>
      <c r="AR709">
        <f t="shared" si="1765"/>
        <v>0.18430728792651171</v>
      </c>
      <c r="AS709">
        <f t="shared" si="1765"/>
        <v>0.18430728792651171</v>
      </c>
      <c r="AT709">
        <f t="shared" si="1765"/>
        <v>0.18430728792651171</v>
      </c>
      <c r="AU709">
        <f t="shared" si="1765"/>
        <v>0.18430728792651171</v>
      </c>
      <c r="AV709">
        <f t="shared" si="1765"/>
        <v>0.18430728792651171</v>
      </c>
      <c r="AW709">
        <f t="shared" si="1765"/>
        <v>0.18430728792651171</v>
      </c>
      <c r="AX709">
        <f t="shared" si="1765"/>
        <v>0.18430728792651171</v>
      </c>
      <c r="AY709">
        <f t="shared" si="1765"/>
        <v>0.18430728792651171</v>
      </c>
      <c r="AZ709">
        <f t="shared" si="1765"/>
        <v>0.18430728792651171</v>
      </c>
      <c r="BA709">
        <f t="shared" si="1765"/>
        <v>0.18430728792651171</v>
      </c>
      <c r="BB709">
        <f t="shared" si="1765"/>
        <v>0.18430728792651171</v>
      </c>
      <c r="BC709">
        <f t="shared" si="1765"/>
        <v>0.18430728792651171</v>
      </c>
      <c r="BD709">
        <f t="shared" si="1765"/>
        <v>0.18430728792651171</v>
      </c>
      <c r="BE709">
        <f t="shared" si="1765"/>
        <v>0.18430728792651171</v>
      </c>
      <c r="BF709">
        <f t="shared" si="1765"/>
        <v>0.18430728792651171</v>
      </c>
      <c r="BG709">
        <f t="shared" si="1765"/>
        <v>0.18430728792651171</v>
      </c>
      <c r="BH709">
        <f t="shared" si="1765"/>
        <v>0.18430728792651171</v>
      </c>
      <c r="BK709">
        <f t="shared" ref="BK709:BK716" si="1766">K709</f>
        <v>0.43678852954429742</v>
      </c>
      <c r="BL709">
        <f t="shared" si="1682"/>
        <v>0.41888019983298119</v>
      </c>
      <c r="BM709">
        <f t="shared" si="1683"/>
        <v>0.18430728792651171</v>
      </c>
      <c r="BN709">
        <f t="shared" si="1728"/>
        <v>4.1000000000000002E-2</v>
      </c>
      <c r="BO709">
        <f t="shared" si="1729"/>
        <v>0.56000000000000005</v>
      </c>
      <c r="BP709" t="str">
        <f t="shared" si="1679"/>
        <v>-LT-Total</v>
      </c>
    </row>
    <row r="710" spans="1:68" hidden="1" x14ac:dyDescent="0.25">
      <c r="A710" t="str">
        <f t="shared" si="1677"/>
        <v>freight-LT-LPG</v>
      </c>
      <c r="B710" s="1">
        <v>676</v>
      </c>
      <c r="C710" t="s">
        <v>14</v>
      </c>
      <c r="D710" t="s">
        <v>36</v>
      </c>
      <c r="E710" t="s">
        <v>33</v>
      </c>
      <c r="F710" t="s">
        <v>48</v>
      </c>
      <c r="G710">
        <v>6.6757184794363159E-3</v>
      </c>
      <c r="H710">
        <v>6.6757184794363159E-3</v>
      </c>
      <c r="I710">
        <v>6.6757184794363159E-3</v>
      </c>
      <c r="J710">
        <v>6.6757184794363159E-3</v>
      </c>
      <c r="K710">
        <v>6.6757184794363159E-3</v>
      </c>
      <c r="L710">
        <v>6.6757184794363159E-3</v>
      </c>
      <c r="M710">
        <f>L710/2</f>
        <v>3.337859239718158E-3</v>
      </c>
      <c r="N710">
        <f>M710/2</f>
        <v>1.668929619859079E-3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f t="shared" si="1641"/>
        <v>0</v>
      </c>
      <c r="AP710">
        <f t="shared" ref="AP710:BH710" si="1767">AO710</f>
        <v>0</v>
      </c>
      <c r="AQ710">
        <f t="shared" si="1767"/>
        <v>0</v>
      </c>
      <c r="AR710">
        <f t="shared" si="1767"/>
        <v>0</v>
      </c>
      <c r="AS710">
        <f t="shared" si="1767"/>
        <v>0</v>
      </c>
      <c r="AT710">
        <f t="shared" si="1767"/>
        <v>0</v>
      </c>
      <c r="AU710">
        <f t="shared" si="1767"/>
        <v>0</v>
      </c>
      <c r="AV710">
        <f t="shared" si="1767"/>
        <v>0</v>
      </c>
      <c r="AW710">
        <f t="shared" si="1767"/>
        <v>0</v>
      </c>
      <c r="AX710">
        <f t="shared" si="1767"/>
        <v>0</v>
      </c>
      <c r="AY710">
        <f t="shared" si="1767"/>
        <v>0</v>
      </c>
      <c r="AZ710">
        <f t="shared" si="1767"/>
        <v>0</v>
      </c>
      <c r="BA710">
        <f t="shared" si="1767"/>
        <v>0</v>
      </c>
      <c r="BB710">
        <f t="shared" si="1767"/>
        <v>0</v>
      </c>
      <c r="BC710">
        <f t="shared" si="1767"/>
        <v>0</v>
      </c>
      <c r="BD710">
        <f t="shared" si="1767"/>
        <v>0</v>
      </c>
      <c r="BE710">
        <f t="shared" si="1767"/>
        <v>0</v>
      </c>
      <c r="BF710">
        <f t="shared" si="1767"/>
        <v>0</v>
      </c>
      <c r="BG710">
        <f t="shared" si="1767"/>
        <v>0</v>
      </c>
      <c r="BH710">
        <f t="shared" si="1767"/>
        <v>0</v>
      </c>
      <c r="BK710">
        <f t="shared" si="1766"/>
        <v>6.6757184794363159E-3</v>
      </c>
      <c r="BL710">
        <f t="shared" si="1682"/>
        <v>6.4020140217794265E-3</v>
      </c>
      <c r="BM710">
        <f t="shared" si="1683"/>
        <v>2.8168861695829473E-3</v>
      </c>
      <c r="BN710">
        <f t="shared" si="1728"/>
        <v>4.1000000000000002E-2</v>
      </c>
      <c r="BO710">
        <f t="shared" si="1729"/>
        <v>0.56000000000000005</v>
      </c>
      <c r="BP710" t="str">
        <f t="shared" si="1679"/>
        <v>-LT-Total</v>
      </c>
    </row>
    <row r="711" spans="1:68" hidden="1" x14ac:dyDescent="0.25">
      <c r="A711" t="str">
        <f t="shared" si="1677"/>
        <v>freight-LT-PHEVG</v>
      </c>
      <c r="B711" s="1">
        <v>677</v>
      </c>
      <c r="C711" t="s">
        <v>14</v>
      </c>
      <c r="D711" t="s">
        <v>36</v>
      </c>
      <c r="E711" t="s">
        <v>33</v>
      </c>
      <c r="F711" t="s">
        <v>31</v>
      </c>
      <c r="G711">
        <v>1.6763272208991119E-2</v>
      </c>
      <c r="H711">
        <v>1.6954309195154751E-2</v>
      </c>
      <c r="I711">
        <v>1.714364094148723E-2</v>
      </c>
      <c r="J711">
        <v>1.7331290178580441E-2</v>
      </c>
      <c r="K711">
        <v>1.7578138554700092E-2</v>
      </c>
      <c r="L711">
        <v>1.782485752333161E-2</v>
      </c>
      <c r="M711">
        <f t="shared" si="1763"/>
        <v>1.7473324466976591E-2</v>
      </c>
      <c r="N711">
        <f t="shared" si="1763"/>
        <v>1.7421152024219559E-2</v>
      </c>
      <c r="O711">
        <f t="shared" si="1763"/>
        <v>1.7369135359705436E-2</v>
      </c>
      <c r="P711">
        <f t="shared" si="1763"/>
        <v>1.7317274008306276E-2</v>
      </c>
      <c r="Q711">
        <f t="shared" si="1763"/>
        <v>1.7265567506282938E-2</v>
      </c>
      <c r="R711">
        <f t="shared" si="1763"/>
        <v>1.7214015391280917E-2</v>
      </c>
      <c r="S711">
        <f t="shared" si="1763"/>
        <v>1.7162617202326227E-2</v>
      </c>
      <c r="T711">
        <f t="shared" si="1763"/>
        <v>1.7111372479821273E-2</v>
      </c>
      <c r="U711">
        <f t="shared" si="1763"/>
        <v>1.7060280765540742E-2</v>
      </c>
      <c r="V711">
        <f t="shared" si="1763"/>
        <v>1.7009341602627511E-2</v>
      </c>
      <c r="W711">
        <f t="shared" si="1763"/>
        <v>1.695855453558855E-2</v>
      </c>
      <c r="X711">
        <f t="shared" si="1763"/>
        <v>1.6907919110290853E-2</v>
      </c>
      <c r="Y711">
        <f t="shared" si="1763"/>
        <v>1.6857434873957387E-2</v>
      </c>
      <c r="Z711">
        <f t="shared" si="1764"/>
        <v>1.5959587749991518E-2</v>
      </c>
      <c r="AA711">
        <f t="shared" si="1764"/>
        <v>1.5109561036665888E-2</v>
      </c>
      <c r="AB711">
        <f t="shared" si="1764"/>
        <v>1.4304807761770245E-2</v>
      </c>
      <c r="AC711">
        <f t="shared" si="1764"/>
        <v>1.3542916607877566E-2</v>
      </c>
      <c r="AD711">
        <f t="shared" si="1764"/>
        <v>1.282160468720823E-2</v>
      </c>
      <c r="AE711">
        <f t="shared" si="1764"/>
        <v>1.2138710701313518E-2</v>
      </c>
      <c r="AF711">
        <f t="shared" si="1764"/>
        <v>1.1492188465082596E-2</v>
      </c>
      <c r="AG711">
        <f t="shared" si="1764"/>
        <v>1.0880100775668561E-2</v>
      </c>
      <c r="AH711">
        <f t="shared" si="1764"/>
        <v>1.0300613607962862E-2</v>
      </c>
      <c r="AI711">
        <f t="shared" si="1764"/>
        <v>9.7519906192256641E-3</v>
      </c>
      <c r="AJ711">
        <f t="shared" si="1764"/>
        <v>9.2325879464061778E-3</v>
      </c>
      <c r="AK711">
        <f t="shared" si="1764"/>
        <v>8.7408492805639056E-3</v>
      </c>
      <c r="AL711">
        <f t="shared" si="1764"/>
        <v>8.2753012036321343E-3</v>
      </c>
      <c r="AM711">
        <f t="shared" si="1764"/>
        <v>7.8345487735509284E-3</v>
      </c>
      <c r="AN711">
        <f t="shared" si="1764"/>
        <v>7.4172713445412493E-3</v>
      </c>
      <c r="AO711">
        <f t="shared" si="1641"/>
        <v>7.4172713445412493E-3</v>
      </c>
      <c r="AP711">
        <f t="shared" ref="AP711:BH711" si="1768">AO711</f>
        <v>7.4172713445412493E-3</v>
      </c>
      <c r="AQ711">
        <f t="shared" si="1768"/>
        <v>7.4172713445412493E-3</v>
      </c>
      <c r="AR711">
        <f t="shared" si="1768"/>
        <v>7.4172713445412493E-3</v>
      </c>
      <c r="AS711">
        <f t="shared" si="1768"/>
        <v>7.4172713445412493E-3</v>
      </c>
      <c r="AT711">
        <f t="shared" si="1768"/>
        <v>7.4172713445412493E-3</v>
      </c>
      <c r="AU711">
        <f t="shared" si="1768"/>
        <v>7.4172713445412493E-3</v>
      </c>
      <c r="AV711">
        <f t="shared" si="1768"/>
        <v>7.4172713445412493E-3</v>
      </c>
      <c r="AW711">
        <f t="shared" si="1768"/>
        <v>7.4172713445412493E-3</v>
      </c>
      <c r="AX711">
        <f t="shared" si="1768"/>
        <v>7.4172713445412493E-3</v>
      </c>
      <c r="AY711">
        <f t="shared" si="1768"/>
        <v>7.4172713445412493E-3</v>
      </c>
      <c r="AZ711">
        <f t="shared" si="1768"/>
        <v>7.4172713445412493E-3</v>
      </c>
      <c r="BA711">
        <f t="shared" si="1768"/>
        <v>7.4172713445412493E-3</v>
      </c>
      <c r="BB711">
        <f t="shared" si="1768"/>
        <v>7.4172713445412493E-3</v>
      </c>
      <c r="BC711">
        <f t="shared" si="1768"/>
        <v>7.4172713445412493E-3</v>
      </c>
      <c r="BD711">
        <f t="shared" si="1768"/>
        <v>7.4172713445412493E-3</v>
      </c>
      <c r="BE711">
        <f t="shared" si="1768"/>
        <v>7.4172713445412493E-3</v>
      </c>
      <c r="BF711">
        <f t="shared" si="1768"/>
        <v>7.4172713445412493E-3</v>
      </c>
      <c r="BG711">
        <f t="shared" si="1768"/>
        <v>7.4172713445412493E-3</v>
      </c>
      <c r="BH711">
        <f t="shared" si="1768"/>
        <v>7.4172713445412493E-3</v>
      </c>
      <c r="BK711">
        <f t="shared" si="1766"/>
        <v>1.7578138554700092E-2</v>
      </c>
      <c r="BL711">
        <f t="shared" si="1682"/>
        <v>1.6857434873957387E-2</v>
      </c>
      <c r="BM711">
        <f t="shared" si="1683"/>
        <v>7.4172713445412493E-3</v>
      </c>
      <c r="BN711">
        <f t="shared" si="1728"/>
        <v>4.1000000000000002E-2</v>
      </c>
      <c r="BO711">
        <f t="shared" si="1729"/>
        <v>0.56000000000000005</v>
      </c>
      <c r="BP711" t="str">
        <f t="shared" si="1679"/>
        <v>-LT-Total</v>
      </c>
    </row>
    <row r="712" spans="1:68" hidden="1" x14ac:dyDescent="0.25">
      <c r="A712" t="str">
        <f t="shared" si="1677"/>
        <v>passenger-2W-BEV</v>
      </c>
      <c r="B712" s="1">
        <v>678</v>
      </c>
      <c r="C712" t="s">
        <v>14</v>
      </c>
      <c r="D712" t="s">
        <v>27</v>
      </c>
      <c r="E712" t="s">
        <v>35</v>
      </c>
      <c r="F712" t="s">
        <v>29</v>
      </c>
      <c r="G712">
        <v>3.1666337650438518E-2</v>
      </c>
      <c r="H712">
        <f>IF(G712=0,0.0000001,$G712)*((INDEX($N$7:$N$29,MATCH($A712,$H$7:$H$29,0))/($G712+0.00001))^((H$33-$G$33)/($Y$33-$G$33)))</f>
        <v>3.3754741365240433E-2</v>
      </c>
      <c r="I712">
        <f>IF(H712=0,0.0000001,$G712)*((INDEX($N$7:$N$29,MATCH($A712,$H$7:$H$29,0))/($G712+0.00001))^((I$33-$G$33)/($Y$33-$G$33)))</f>
        <v>3.5980875881884478E-2</v>
      </c>
      <c r="J712">
        <f>IF(I712=0,0.0000001,$G712)*((INDEX($N$7:$N$29,MATCH($A712,$H$7:$H$29,0))/($G712+0.00001))^((J$33-$G$33)/($Y$33-$G$33)))</f>
        <v>3.8353824584795609E-2</v>
      </c>
      <c r="K712">
        <f>IF(J712=0,0.0000001,$G712)*((INDEX($N$7:$N$29,MATCH($A712,$H$7:$H$29,0))/($G712+0.00001))^((K$33-$G$33)/($Y$33-$G$33)))</f>
        <v>4.0883269910110612E-2</v>
      </c>
      <c r="L712">
        <f t="shared" ref="L712:Y712" si="1769">IF(K712=0,0.0000001,K712)*((INDEX($N$7:$N$29,MATCH($A712,$H$7:$H$28,0))/IF(K712=0,0.0000001,K712))^((L$33-$K$33)/($Y$33-$K$33)))</f>
        <v>4.358051571640164E-2</v>
      </c>
      <c r="M712">
        <f t="shared" si="1769"/>
        <v>4.9070674469480415E-2</v>
      </c>
      <c r="N712">
        <f t="shared" si="1769"/>
        <v>5.7157661226837637E-2</v>
      </c>
      <c r="O712">
        <f t="shared" si="1769"/>
        <v>6.7062810491330699E-2</v>
      </c>
      <c r="P712">
        <f t="shared" si="1769"/>
        <v>7.7348617127048089E-2</v>
      </c>
      <c r="Q712">
        <f t="shared" si="1769"/>
        <v>8.6349256415637843E-2</v>
      </c>
      <c r="R712">
        <f t="shared" si="1769"/>
        <v>9.2924300597657383E-2</v>
      </c>
      <c r="S712">
        <f t="shared" si="1769"/>
        <v>9.690387165545214E-2</v>
      </c>
      <c r="T712">
        <f t="shared" si="1769"/>
        <v>9.8883045044318371E-2</v>
      </c>
      <c r="U712">
        <f t="shared" si="1769"/>
        <v>9.9679588775837255E-2</v>
      </c>
      <c r="V712">
        <f t="shared" si="1769"/>
        <v>9.9931253860982838E-2</v>
      </c>
      <c r="W712">
        <f t="shared" si="1769"/>
        <v>9.99901762282768E-2</v>
      </c>
      <c r="X712">
        <f t="shared" si="1769"/>
        <v>9.9999298270013054E-2</v>
      </c>
      <c r="Y712">
        <f t="shared" si="1769"/>
        <v>0.10000000000000002</v>
      </c>
      <c r="Z712">
        <f t="shared" ref="Z712:AN712" si="1770">IF(Y712=0,0.0000001,$Y712)*((INDEX($O$7:$O$29,MATCH($A712,$H$7:$H$28,0))/IF(Y712=0,0.0000001,$Y712))^((Z$33-$Y$33)/($AN$33-$Y$33)))</f>
        <v>0.11132635768448036</v>
      </c>
      <c r="AA712">
        <f t="shared" si="1770"/>
        <v>0.12393557915292856</v>
      </c>
      <c r="AB712">
        <f t="shared" si="1770"/>
        <v>0.13797296614612151</v>
      </c>
      <c r="AC712">
        <f t="shared" si="1770"/>
        <v>0.15360027779971819</v>
      </c>
      <c r="AD712">
        <f t="shared" si="1770"/>
        <v>0.17099759466766973</v>
      </c>
      <c r="AE712">
        <f t="shared" si="1770"/>
        <v>0.19036539387158791</v>
      </c>
      <c r="AF712">
        <f t="shared" si="1770"/>
        <v>0.21192685928895375</v>
      </c>
      <c r="AG712">
        <f t="shared" si="1770"/>
        <v>0.23593045340150601</v>
      </c>
      <c r="AH712">
        <f t="shared" si="1770"/>
        <v>0.26265278044037677</v>
      </c>
      <c r="AI712">
        <f t="shared" si="1770"/>
        <v>0.29240177382128663</v>
      </c>
      <c r="AJ712">
        <f t="shared" si="1770"/>
        <v>0.32552024460005069</v>
      </c>
      <c r="AK712">
        <f t="shared" si="1770"/>
        <v>0.36238983183884788</v>
      </c>
      <c r="AL712">
        <f t="shared" si="1770"/>
        <v>0.40343540040510245</v>
      </c>
      <c r="AM712">
        <f t="shared" si="1770"/>
        <v>0.44912993688079988</v>
      </c>
      <c r="AN712">
        <f t="shared" si="1770"/>
        <v>0.5</v>
      </c>
      <c r="AO712">
        <f t="shared" si="1641"/>
        <v>0.5</v>
      </c>
      <c r="AP712">
        <f t="shared" ref="AP712:BH712" si="1771">IF(AO712=0,0.0000001,$G712)*((INDEX($N$7:$N$29,MATCH($A712,$H$7:$H$29,0))/($G712+0.00001))^((AP$33-$G$33)/($Y$33-$G$33)))</f>
        <v>0.29606765542243413</v>
      </c>
      <c r="AQ712">
        <f t="shared" si="1771"/>
        <v>0.31559339907622663</v>
      </c>
      <c r="AR712">
        <f t="shared" si="1771"/>
        <v>0.33640687091731369</v>
      </c>
      <c r="AS712">
        <f t="shared" si="1771"/>
        <v>0.35859299697533847</v>
      </c>
      <c r="AT712">
        <f t="shared" si="1771"/>
        <v>0.3822423041750575</v>
      </c>
      <c r="AU712">
        <f t="shared" si="1771"/>
        <v>0.40745128971691985</v>
      </c>
      <c r="AV712">
        <f t="shared" si="1771"/>
        <v>0.43432281481839802</v>
      </c>
      <c r="AW712">
        <f t="shared" si="1771"/>
        <v>0.46296652442266956</v>
      </c>
      <c r="AX712">
        <f t="shared" si="1771"/>
        <v>0.49349929458719927</v>
      </c>
      <c r="AY712">
        <f t="shared" si="1771"/>
        <v>0.52604570937772577</v>
      </c>
      <c r="AZ712">
        <f t="shared" si="1771"/>
        <v>0.56073856921353404</v>
      </c>
      <c r="BA712">
        <f t="shared" si="1771"/>
        <v>0.59771943273824413</v>
      </c>
      <c r="BB712">
        <f t="shared" si="1771"/>
        <v>0.63713919442712263</v>
      </c>
      <c r="BC712">
        <f t="shared" si="1771"/>
        <v>0.67915870028775893</v>
      </c>
      <c r="BD712">
        <f t="shared" si="1771"/>
        <v>0.72394940416637332</v>
      </c>
      <c r="BE712">
        <f t="shared" si="1771"/>
        <v>0.77169406733769985</v>
      </c>
      <c r="BF712">
        <f t="shared" si="1771"/>
        <v>0.82258750423302496</v>
      </c>
      <c r="BG712">
        <f t="shared" si="1771"/>
        <v>0.87683737734918854</v>
      </c>
      <c r="BH712">
        <f t="shared" si="1771"/>
        <v>0.93466504458205735</v>
      </c>
      <c r="BK712">
        <f t="shared" si="1766"/>
        <v>4.0883269910110612E-2</v>
      </c>
      <c r="BL712">
        <f t="shared" si="1682"/>
        <v>3.6754059649189444E-2</v>
      </c>
      <c r="BM712">
        <f t="shared" si="1683"/>
        <v>9.188514912297361E-3</v>
      </c>
      <c r="BN712">
        <f t="shared" si="1728"/>
        <v>0.10100000000000001</v>
      </c>
      <c r="BO712">
        <f t="shared" si="1729"/>
        <v>0.75</v>
      </c>
      <c r="BP712" t="str">
        <f t="shared" si="1679"/>
        <v>-2W-Total</v>
      </c>
    </row>
    <row r="713" spans="1:68" hidden="1" x14ac:dyDescent="0.25">
      <c r="A713" t="str">
        <f t="shared" si="1677"/>
        <v>passenger-2W-G</v>
      </c>
      <c r="B713" s="1">
        <v>679</v>
      </c>
      <c r="C713" t="s">
        <v>14</v>
      </c>
      <c r="D713" t="s">
        <v>27</v>
      </c>
      <c r="E713" t="s">
        <v>35</v>
      </c>
      <c r="F713" t="s">
        <v>47</v>
      </c>
      <c r="G713">
        <v>0.96833366234956153</v>
      </c>
      <c r="H713">
        <v>0.95301518860183465</v>
      </c>
      <c r="I713">
        <v>0.93799446820411814</v>
      </c>
      <c r="J713">
        <v>0.9232629033305062</v>
      </c>
      <c r="K713">
        <v>0.91769736702316485</v>
      </c>
      <c r="L713">
        <v>0.91213184674807879</v>
      </c>
      <c r="M713">
        <f t="shared" ref="M713:Y713" si="1772">($K713*(($BL713/($K713))^((M$33-$K$33)/($BL$33-$K$33))))</f>
        <v>0.90384451604371818</v>
      </c>
      <c r="N713">
        <f t="shared" si="1772"/>
        <v>0.89699670594524616</v>
      </c>
      <c r="O713">
        <f t="shared" si="1772"/>
        <v>0.89020077700809386</v>
      </c>
      <c r="P713">
        <f t="shared" si="1772"/>
        <v>0.88345633616427854</v>
      </c>
      <c r="Q713">
        <f t="shared" si="1772"/>
        <v>0.87676299332382446</v>
      </c>
      <c r="R713">
        <f t="shared" si="1772"/>
        <v>0.87012036135220006</v>
      </c>
      <c r="S713">
        <f t="shared" si="1772"/>
        <v>0.86352805604792626</v>
      </c>
      <c r="T713">
        <f t="shared" si="1772"/>
        <v>0.85698569612035569</v>
      </c>
      <c r="U713">
        <f t="shared" si="1772"/>
        <v>0.85049290316761816</v>
      </c>
      <c r="V713">
        <f t="shared" si="1772"/>
        <v>0.84404930165473557</v>
      </c>
      <c r="W713">
        <f t="shared" si="1772"/>
        <v>0.83765451889190023</v>
      </c>
      <c r="X713">
        <f t="shared" si="1772"/>
        <v>0.83130818501292014</v>
      </c>
      <c r="Y713">
        <f t="shared" si="1772"/>
        <v>0.82500993295382519</v>
      </c>
      <c r="Z713">
        <f t="shared" ref="Z713:AN713" si="1773">($Y713*(($BM713/($Y713))^((Z$33-$Y$33)/($BM$33-$Y$33))))</f>
        <v>0.75218010915790912</v>
      </c>
      <c r="AA713">
        <f t="shared" si="1773"/>
        <v>0.68577952096544004</v>
      </c>
      <c r="AB713">
        <f t="shared" si="1773"/>
        <v>0.62524061145687282</v>
      </c>
      <c r="AC713">
        <f t="shared" si="1773"/>
        <v>0.57004592622512118</v>
      </c>
      <c r="AD713">
        <f t="shared" si="1773"/>
        <v>0.5197236904504412</v>
      </c>
      <c r="AE713">
        <f t="shared" si="1773"/>
        <v>0.47384377642013659</v>
      </c>
      <c r="AF713">
        <f t="shared" si="1773"/>
        <v>0.43201402702559022</v>
      </c>
      <c r="AG713">
        <f t="shared" si="1773"/>
        <v>0.39387690381182788</v>
      </c>
      <c r="AH713">
        <f t="shared" si="1773"/>
        <v>0.35910643092892508</v>
      </c>
      <c r="AI713">
        <f t="shared" si="1773"/>
        <v>0.327405408863779</v>
      </c>
      <c r="AJ713">
        <f t="shared" si="1773"/>
        <v>0.29850287413670501</v>
      </c>
      <c r="AK713">
        <f t="shared" si="1773"/>
        <v>0.27215178324969691</v>
      </c>
      <c r="AL713">
        <f t="shared" si="1773"/>
        <v>0.24812690108997004</v>
      </c>
      <c r="AM713">
        <f t="shared" si="1773"/>
        <v>0.22622287573998601</v>
      </c>
      <c r="AN713">
        <f t="shared" si="1773"/>
        <v>0.2062524832384563</v>
      </c>
      <c r="AO713">
        <f t="shared" si="1641"/>
        <v>0.2062524832384563</v>
      </c>
      <c r="AP713">
        <f t="shared" ref="AP713:BH713" si="1774">AO713</f>
        <v>0.2062524832384563</v>
      </c>
      <c r="AQ713">
        <f t="shared" si="1774"/>
        <v>0.2062524832384563</v>
      </c>
      <c r="AR713">
        <f t="shared" si="1774"/>
        <v>0.2062524832384563</v>
      </c>
      <c r="AS713">
        <f t="shared" si="1774"/>
        <v>0.2062524832384563</v>
      </c>
      <c r="AT713">
        <f t="shared" si="1774"/>
        <v>0.2062524832384563</v>
      </c>
      <c r="AU713">
        <f t="shared" si="1774"/>
        <v>0.2062524832384563</v>
      </c>
      <c r="AV713">
        <f t="shared" si="1774"/>
        <v>0.2062524832384563</v>
      </c>
      <c r="AW713">
        <f t="shared" si="1774"/>
        <v>0.2062524832384563</v>
      </c>
      <c r="AX713">
        <f t="shared" si="1774"/>
        <v>0.2062524832384563</v>
      </c>
      <c r="AY713">
        <f t="shared" si="1774"/>
        <v>0.2062524832384563</v>
      </c>
      <c r="AZ713">
        <f t="shared" si="1774"/>
        <v>0.2062524832384563</v>
      </c>
      <c r="BA713">
        <f t="shared" si="1774"/>
        <v>0.2062524832384563</v>
      </c>
      <c r="BB713">
        <f t="shared" si="1774"/>
        <v>0.2062524832384563</v>
      </c>
      <c r="BC713">
        <f t="shared" si="1774"/>
        <v>0.2062524832384563</v>
      </c>
      <c r="BD713">
        <f t="shared" si="1774"/>
        <v>0.2062524832384563</v>
      </c>
      <c r="BE713">
        <f t="shared" si="1774"/>
        <v>0.2062524832384563</v>
      </c>
      <c r="BF713">
        <f t="shared" si="1774"/>
        <v>0.2062524832384563</v>
      </c>
      <c r="BG713">
        <f t="shared" si="1774"/>
        <v>0.2062524832384563</v>
      </c>
      <c r="BH713">
        <f t="shared" si="1774"/>
        <v>0.2062524832384563</v>
      </c>
      <c r="BK713">
        <f t="shared" si="1766"/>
        <v>0.91769736702316485</v>
      </c>
      <c r="BL713">
        <f t="shared" si="1682"/>
        <v>0.82500993295382519</v>
      </c>
      <c r="BM713">
        <f t="shared" si="1683"/>
        <v>0.2062524832384563</v>
      </c>
      <c r="BN713">
        <f t="shared" si="1728"/>
        <v>0.10100000000000001</v>
      </c>
      <c r="BO713">
        <f t="shared" si="1729"/>
        <v>0.75</v>
      </c>
      <c r="BP713" t="str">
        <f t="shared" si="1679"/>
        <v>-2W-Total</v>
      </c>
    </row>
    <row r="714" spans="1:68" hidden="1" x14ac:dyDescent="0.25">
      <c r="A714" t="str">
        <f t="shared" si="1677"/>
        <v>passenger-BUS-BEV</v>
      </c>
      <c r="B714" s="1">
        <v>680</v>
      </c>
      <c r="C714" t="s">
        <v>14</v>
      </c>
      <c r="D714" t="s">
        <v>27</v>
      </c>
      <c r="E714" t="s">
        <v>34</v>
      </c>
      <c r="F714" t="s">
        <v>29</v>
      </c>
      <c r="G714">
        <v>1.3739491068864129E-2</v>
      </c>
      <c r="H714">
        <f>IF(G714=0,0.0000001,$G714)*((INDEX($N$7:$N$29,MATCH($A714,$H$7:$H$29,0))/($G714+0.00001))^((H$33-$G$33)/($Y$33-$G$33)))</f>
        <v>1.5340644699857393E-2</v>
      </c>
      <c r="I714">
        <f>IF(H714=0,0.0000001,$G714)*((INDEX($N$7:$N$29,MATCH($A714,$H$7:$H$29,0))/($G714+0.00001))^((I$33-$G$33)/($Y$33-$G$33)))</f>
        <v>1.712839133762168E-2</v>
      </c>
      <c r="J714">
        <f>IF(I714=0,0.0000001,$G714)*((INDEX($N$7:$N$29,MATCH($A714,$H$7:$H$29,0))/($G714+0.00001))^((J$33-$G$33)/($Y$33-$G$33)))</f>
        <v>1.9124475897511702E-2</v>
      </c>
      <c r="K714">
        <f>IF(J714=0,0.0000001,$G714)*((INDEX($N$7:$N$29,MATCH($A714,$H$7:$H$29,0))/($G714+0.00001))^((K$33-$G$33)/($Y$33-$G$33)))</f>
        <v>2.135317737347369E-2</v>
      </c>
      <c r="L714">
        <f t="shared" ref="L714:Y714" si="1775">IF(K714=0,0.0000001,K714)*((INDEX($N$7:$N$29,MATCH($A714,$H$7:$H$28,0))/IF(K714=0,0.0000001,K714))^((L$33-$K$33)/($Y$33-$K$33)))</f>
        <v>2.3842843204513679E-2</v>
      </c>
      <c r="M714">
        <f t="shared" si="1775"/>
        <v>2.9262194577973757E-2</v>
      </c>
      <c r="N714">
        <f t="shared" si="1775"/>
        <v>3.8077611830371109E-2</v>
      </c>
      <c r="O714">
        <f t="shared" si="1775"/>
        <v>5.0173957634442809E-2</v>
      </c>
      <c r="P714">
        <f t="shared" si="1775"/>
        <v>6.4187487075832814E-2</v>
      </c>
      <c r="Q714">
        <f t="shared" si="1775"/>
        <v>7.761964318980917E-2</v>
      </c>
      <c r="R714">
        <f t="shared" si="1775"/>
        <v>8.8102010867975741E-2</v>
      </c>
      <c r="S714">
        <f t="shared" si="1775"/>
        <v>9.4715813719558742E-2</v>
      </c>
      <c r="T714">
        <f t="shared" si="1775"/>
        <v>9.8079775342361813E-2</v>
      </c>
      <c r="U714">
        <f t="shared" si="1775"/>
        <v>9.9447560039825175E-2</v>
      </c>
      <c r="V714">
        <f t="shared" si="1775"/>
        <v>9.9881362240354168E-2</v>
      </c>
      <c r="W714">
        <f t="shared" si="1775"/>
        <v>9.9983043124991164E-2</v>
      </c>
      <c r="X714">
        <f t="shared" si="1775"/>
        <v>9.9998788699275629E-2</v>
      </c>
      <c r="Y714">
        <f t="shared" si="1775"/>
        <v>0.1</v>
      </c>
      <c r="Z714">
        <f t="shared" ref="Z714:AN714" si="1776">IF(Y714=0,0.0000001,$Y714)*((INDEX($O$7:$O$29,MATCH($A714,$H$7:$H$28,0))/IF(Y714=0,0.0000001,$Y714))^((Z$33-$Y$33)/($AN$33-$Y$33)))</f>
        <v>0.10871042734041599</v>
      </c>
      <c r="AA714">
        <f t="shared" si="1776"/>
        <v>0.11817957012535862</v>
      </c>
      <c r="AB714">
        <f t="shared" si="1776"/>
        <v>0.12847351571234394</v>
      </c>
      <c r="AC714">
        <f t="shared" si="1776"/>
        <v>0.13966410795014556</v>
      </c>
      <c r="AD714">
        <f t="shared" si="1776"/>
        <v>0.15182944859378311</v>
      </c>
      <c r="AE714">
        <f t="shared" si="1776"/>
        <v>0.16505444239489883</v>
      </c>
      <c r="AF714">
        <f t="shared" si="1776"/>
        <v>0.17943138967183525</v>
      </c>
      <c r="AG714">
        <f t="shared" si="1776"/>
        <v>0.19506063049509911</v>
      </c>
      <c r="AH714">
        <f t="shared" si="1776"/>
        <v>0.212051244984132</v>
      </c>
      <c r="AI714">
        <f t="shared" si="1776"/>
        <v>0.23052181460292231</v>
      </c>
      <c r="AJ714">
        <f t="shared" si="1776"/>
        <v>0.2506012497677183</v>
      </c>
      <c r="AK714">
        <f t="shared" si="1776"/>
        <v>0.27242968954290975</v>
      </c>
      <c r="AL714">
        <f t="shared" si="1776"/>
        <v>0.29615947970426576</v>
      </c>
      <c r="AM714">
        <f t="shared" si="1776"/>
        <v>0.32195623599565981</v>
      </c>
      <c r="AN714">
        <f t="shared" si="1776"/>
        <v>0.35</v>
      </c>
      <c r="AO714">
        <f t="shared" si="1641"/>
        <v>0.35</v>
      </c>
      <c r="AP714">
        <f t="shared" ref="AP714:BH714" si="1777">IF(AO714=0,0.0000001,$G714)*((INDEX($N$7:$N$29,MATCH($A714,$H$7:$H$29,0))/($G714+0.00001))^((AP$33-$G$33)/($Y$33-$G$33)))</f>
        <v>0.65091523153533259</v>
      </c>
      <c r="AQ714">
        <f t="shared" si="1777"/>
        <v>0.72677068216431884</v>
      </c>
      <c r="AR714">
        <f t="shared" si="1777"/>
        <v>0.81146606941078747</v>
      </c>
      <c r="AS714">
        <f t="shared" si="1777"/>
        <v>0.90603156946844987</v>
      </c>
      <c r="AT714">
        <f t="shared" si="1777"/>
        <v>1.011617411766236</v>
      </c>
      <c r="AU714">
        <f t="shared" si="1777"/>
        <v>1.1295078695646439</v>
      </c>
      <c r="AV714">
        <f t="shared" si="1777"/>
        <v>1.2611368809686598</v>
      </c>
      <c r="AW714">
        <f t="shared" si="1777"/>
        <v>1.4081054903604953</v>
      </c>
      <c r="AX714">
        <f t="shared" si="1777"/>
        <v>1.5722013223976454</v>
      </c>
      <c r="AY714">
        <f t="shared" si="1777"/>
        <v>1.7554203254445704</v>
      </c>
      <c r="AZ714">
        <f t="shared" si="1777"/>
        <v>1.9599910489100436</v>
      </c>
      <c r="BA714">
        <f t="shared" si="1777"/>
        <v>2.1884017497829729</v>
      </c>
      <c r="BB714">
        <f t="shared" si="1777"/>
        <v>2.443430658071839</v>
      </c>
      <c r="BC714">
        <f t="shared" si="1777"/>
        <v>2.7281797692756657</v>
      </c>
      <c r="BD714">
        <f t="shared" si="1777"/>
        <v>3.0461125749148237</v>
      </c>
      <c r="BE714">
        <f t="shared" si="1777"/>
        <v>3.401096190049727</v>
      </c>
      <c r="BF714">
        <f t="shared" si="1777"/>
        <v>3.7974483901975353</v>
      </c>
      <c r="BG714">
        <f t="shared" si="1777"/>
        <v>4.2399901297713694</v>
      </c>
      <c r="BH714">
        <f t="shared" si="1777"/>
        <v>4.7341041808400988</v>
      </c>
      <c r="BK714">
        <f t="shared" si="1766"/>
        <v>2.135317737347369E-2</v>
      </c>
      <c r="BL714">
        <f t="shared" si="1682"/>
        <v>1.9196506458752847E-2</v>
      </c>
      <c r="BM714">
        <f t="shared" si="1683"/>
        <v>7.6786025835011394E-3</v>
      </c>
      <c r="BN714">
        <f t="shared" si="1728"/>
        <v>0.10100000000000001</v>
      </c>
      <c r="BO714">
        <f t="shared" si="1729"/>
        <v>0.6</v>
      </c>
      <c r="BP714" t="str">
        <f t="shared" si="1679"/>
        <v>-BUS-Total</v>
      </c>
    </row>
    <row r="715" spans="1:68" hidden="1" x14ac:dyDescent="0.25">
      <c r="A715" t="str">
        <f t="shared" si="1677"/>
        <v>passenger-BUS-CNG</v>
      </c>
      <c r="B715" s="1">
        <v>681</v>
      </c>
      <c r="C715" t="s">
        <v>14</v>
      </c>
      <c r="D715" t="s">
        <v>27</v>
      </c>
      <c r="E715" t="s">
        <v>34</v>
      </c>
      <c r="F715" t="s">
        <v>45</v>
      </c>
      <c r="G715">
        <v>7.8459012876146914E-2</v>
      </c>
      <c r="H715">
        <v>7.8459012876146914E-2</v>
      </c>
      <c r="I715">
        <v>7.8459012876146914E-2</v>
      </c>
      <c r="J715">
        <v>7.8459012876146914E-2</v>
      </c>
      <c r="K715">
        <v>7.8459012876146914E-2</v>
      </c>
      <c r="L715">
        <v>7.8459012876146914E-2</v>
      </c>
      <c r="M715">
        <f>L715/2</f>
        <v>3.9229506438073457E-2</v>
      </c>
      <c r="N715">
        <f>M715/2</f>
        <v>1.9614753219036728E-2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f t="shared" si="1641"/>
        <v>0</v>
      </c>
      <c r="AP715">
        <f t="shared" ref="AP715:BH715" si="1778">AO715</f>
        <v>0</v>
      </c>
      <c r="AQ715">
        <f t="shared" si="1778"/>
        <v>0</v>
      </c>
      <c r="AR715">
        <f t="shared" si="1778"/>
        <v>0</v>
      </c>
      <c r="AS715">
        <f t="shared" si="1778"/>
        <v>0</v>
      </c>
      <c r="AT715">
        <f t="shared" si="1778"/>
        <v>0</v>
      </c>
      <c r="AU715">
        <f t="shared" si="1778"/>
        <v>0</v>
      </c>
      <c r="AV715">
        <f t="shared" si="1778"/>
        <v>0</v>
      </c>
      <c r="AW715">
        <f t="shared" si="1778"/>
        <v>0</v>
      </c>
      <c r="AX715">
        <f t="shared" si="1778"/>
        <v>0</v>
      </c>
      <c r="AY715">
        <f t="shared" si="1778"/>
        <v>0</v>
      </c>
      <c r="AZ715">
        <f t="shared" si="1778"/>
        <v>0</v>
      </c>
      <c r="BA715">
        <f t="shared" si="1778"/>
        <v>0</v>
      </c>
      <c r="BB715">
        <f t="shared" si="1778"/>
        <v>0</v>
      </c>
      <c r="BC715">
        <f t="shared" si="1778"/>
        <v>0</v>
      </c>
      <c r="BD715">
        <f t="shared" si="1778"/>
        <v>0</v>
      </c>
      <c r="BE715">
        <f t="shared" si="1778"/>
        <v>0</v>
      </c>
      <c r="BF715">
        <f t="shared" si="1778"/>
        <v>0</v>
      </c>
      <c r="BG715">
        <f t="shared" si="1778"/>
        <v>0</v>
      </c>
      <c r="BH715">
        <f t="shared" si="1778"/>
        <v>0</v>
      </c>
      <c r="BK715">
        <f t="shared" si="1766"/>
        <v>7.8459012876146914E-2</v>
      </c>
      <c r="BL715">
        <f t="shared" si="1682"/>
        <v>7.0534652575656082E-2</v>
      </c>
      <c r="BM715">
        <f t="shared" si="1683"/>
        <v>2.8213861030262435E-2</v>
      </c>
      <c r="BN715">
        <f t="shared" si="1728"/>
        <v>0.10100000000000001</v>
      </c>
      <c r="BO715">
        <f t="shared" si="1729"/>
        <v>0.6</v>
      </c>
      <c r="BP715" t="str">
        <f t="shared" si="1679"/>
        <v>-BUS-Total</v>
      </c>
    </row>
    <row r="716" spans="1:68" hidden="1" x14ac:dyDescent="0.25">
      <c r="A716" t="str">
        <f t="shared" si="1677"/>
        <v>passenger-BUS-D</v>
      </c>
      <c r="B716" s="1">
        <v>682</v>
      </c>
      <c r="C716" t="s">
        <v>14</v>
      </c>
      <c r="D716" t="s">
        <v>27</v>
      </c>
      <c r="E716" t="s">
        <v>34</v>
      </c>
      <c r="F716" t="s">
        <v>46</v>
      </c>
      <c r="G716">
        <v>0.61105167000830296</v>
      </c>
      <c r="H716">
        <v>0.61218213345004802</v>
      </c>
      <c r="I716">
        <v>0.61331072333128744</v>
      </c>
      <c r="J716">
        <v>0.61443744430585068</v>
      </c>
      <c r="K716">
        <v>0.61468077925606257</v>
      </c>
      <c r="L716">
        <v>0.61492414942846518</v>
      </c>
      <c r="M716">
        <f t="shared" ref="M716:Y716" si="1779">($K716*(($BL716/($K716))^((M$33-$K$33)/($BL$33-$K$33))))</f>
        <v>0.60540203275318694</v>
      </c>
      <c r="N716">
        <f t="shared" si="1779"/>
        <v>0.60081531669756583</v>
      </c>
      <c r="O716">
        <f t="shared" si="1779"/>
        <v>0.59626335104421746</v>
      </c>
      <c r="P716">
        <f t="shared" si="1779"/>
        <v>0.59174587251317345</v>
      </c>
      <c r="Q716">
        <f t="shared" si="1779"/>
        <v>0.58726261981915717</v>
      </c>
      <c r="R716">
        <f t="shared" si="1779"/>
        <v>0.58281333365647137</v>
      </c>
      <c r="S716">
        <f t="shared" si="1779"/>
        <v>0.57839775668400017</v>
      </c>
      <c r="T716">
        <f t="shared" si="1779"/>
        <v>0.57401563351032525</v>
      </c>
      <c r="U716">
        <f t="shared" si="1779"/>
        <v>0.56966671067895336</v>
      </c>
      <c r="V716">
        <f t="shared" si="1779"/>
        <v>0.56535073665365754</v>
      </c>
      <c r="W716">
        <f t="shared" si="1779"/>
        <v>0.56106746180392864</v>
      </c>
      <c r="X716">
        <f t="shared" si="1779"/>
        <v>0.55681663839053608</v>
      </c>
      <c r="Y716">
        <f t="shared" si="1779"/>
        <v>0.55259802055120022</v>
      </c>
      <c r="Z716">
        <f t="shared" ref="Z716:AN716" si="1780">($Y716*(($BM716/($Y716))^((Z$33-$Y$33)/($BM$33-$Y$33))))</f>
        <v>0.5198523253997227</v>
      </c>
      <c r="AA716">
        <f t="shared" si="1780"/>
        <v>0.48904706526805197</v>
      </c>
      <c r="AB716">
        <f t="shared" si="1780"/>
        <v>0.46006725441382795</v>
      </c>
      <c r="AC716">
        <f t="shared" si="1780"/>
        <v>0.43280472088686134</v>
      </c>
      <c r="AD716">
        <f t="shared" si="1780"/>
        <v>0.40715770275938984</v>
      </c>
      <c r="AE716">
        <f t="shared" si="1780"/>
        <v>0.38303046828280601</v>
      </c>
      <c r="AF716">
        <f t="shared" si="1780"/>
        <v>0.36033295855302894</v>
      </c>
      <c r="AG716">
        <f t="shared" si="1780"/>
        <v>0.33898045135070853</v>
      </c>
      <c r="AH716">
        <f t="shared" si="1780"/>
        <v>0.31889324490149168</v>
      </c>
      <c r="AI716">
        <f t="shared" si="1780"/>
        <v>0.29999636037593047</v>
      </c>
      <c r="AJ716">
        <f t="shared" si="1780"/>
        <v>0.28221926201856701</v>
      </c>
      <c r="AK716">
        <f t="shared" si="1780"/>
        <v>0.26549559386152788</v>
      </c>
      <c r="AL716">
        <f t="shared" si="1780"/>
        <v>0.2497629320398691</v>
      </c>
      <c r="AM716">
        <f t="shared" si="1780"/>
        <v>0.2349625517841476</v>
      </c>
      <c r="AN716">
        <f t="shared" si="1780"/>
        <v>0.22103920822048009</v>
      </c>
      <c r="AO716">
        <f t="shared" si="1641"/>
        <v>0.22103920822048009</v>
      </c>
      <c r="AP716">
        <f t="shared" ref="AP716:BH716" si="1781">AO716</f>
        <v>0.22103920822048009</v>
      </c>
      <c r="AQ716">
        <f t="shared" si="1781"/>
        <v>0.22103920822048009</v>
      </c>
      <c r="AR716">
        <f t="shared" si="1781"/>
        <v>0.22103920822048009</v>
      </c>
      <c r="AS716">
        <f t="shared" si="1781"/>
        <v>0.22103920822048009</v>
      </c>
      <c r="AT716">
        <f t="shared" si="1781"/>
        <v>0.22103920822048009</v>
      </c>
      <c r="AU716">
        <f t="shared" si="1781"/>
        <v>0.22103920822048009</v>
      </c>
      <c r="AV716">
        <f t="shared" si="1781"/>
        <v>0.22103920822048009</v>
      </c>
      <c r="AW716">
        <f t="shared" si="1781"/>
        <v>0.22103920822048009</v>
      </c>
      <c r="AX716">
        <f t="shared" si="1781"/>
        <v>0.22103920822048009</v>
      </c>
      <c r="AY716">
        <f t="shared" si="1781"/>
        <v>0.22103920822048009</v>
      </c>
      <c r="AZ716">
        <f t="shared" si="1781"/>
        <v>0.22103920822048009</v>
      </c>
      <c r="BA716">
        <f t="shared" si="1781"/>
        <v>0.22103920822048009</v>
      </c>
      <c r="BB716">
        <f t="shared" si="1781"/>
        <v>0.22103920822048009</v>
      </c>
      <c r="BC716">
        <f t="shared" si="1781"/>
        <v>0.22103920822048009</v>
      </c>
      <c r="BD716">
        <f t="shared" si="1781"/>
        <v>0.22103920822048009</v>
      </c>
      <c r="BE716">
        <f t="shared" si="1781"/>
        <v>0.22103920822048009</v>
      </c>
      <c r="BF716">
        <f t="shared" si="1781"/>
        <v>0.22103920822048009</v>
      </c>
      <c r="BG716">
        <f t="shared" si="1781"/>
        <v>0.22103920822048009</v>
      </c>
      <c r="BH716">
        <f t="shared" si="1781"/>
        <v>0.22103920822048009</v>
      </c>
      <c r="BK716">
        <f t="shared" si="1766"/>
        <v>0.61468077925606257</v>
      </c>
      <c r="BL716">
        <f t="shared" si="1682"/>
        <v>0.55259802055120022</v>
      </c>
      <c r="BM716">
        <f t="shared" si="1683"/>
        <v>0.22103920822048009</v>
      </c>
      <c r="BN716">
        <f t="shared" si="1728"/>
        <v>0.10100000000000001</v>
      </c>
      <c r="BO716">
        <f t="shared" si="1729"/>
        <v>0.6</v>
      </c>
      <c r="BP716" t="str">
        <f t="shared" si="1679"/>
        <v>-BUS-Total</v>
      </c>
    </row>
    <row r="717" spans="1:68" hidden="1" x14ac:dyDescent="0.25">
      <c r="A717" t="str">
        <f t="shared" si="1677"/>
        <v>passenger-BUS-FCEV</v>
      </c>
      <c r="B717" s="1">
        <v>683</v>
      </c>
      <c r="C717" t="s">
        <v>14</v>
      </c>
      <c r="D717" t="s">
        <v>27</v>
      </c>
      <c r="E717" t="s">
        <v>34</v>
      </c>
      <c r="F717" t="s">
        <v>30</v>
      </c>
      <c r="G717">
        <v>0</v>
      </c>
      <c r="H717">
        <f>IF(G717=0,0.0000001,$G717)*((INDEX($N$7:$N$29,MATCH($A717,$H$7:$H$29,0))/($G717+0.00001))^((H$33-$G$33)/($Y$33-$G$33)))</f>
        <v>1.2915496650148837E-7</v>
      </c>
      <c r="I717">
        <f>IF(H717=0,0.0000001,$G717)*((INDEX($N$7:$N$29,MATCH($A717,$H$7:$H$29,0))/($G717+0.00001))^((I$33-$G$33)/($Y$33-$G$33)))</f>
        <v>0</v>
      </c>
      <c r="J717">
        <f>IF(I717=0,0.0000001,$G717)*((INDEX($N$7:$N$29,MATCH($A717,$H$7:$H$29,0))/($G717+0.00001))^((J$33-$G$33)/($Y$33-$G$33)))</f>
        <v>2.1544346900318838E-7</v>
      </c>
      <c r="K717">
        <f>IF(J717=0,0.0000001,$G717)*((INDEX($N$7:$N$29,MATCH($A717,$H$7:$H$29,0))/($G717+0.00001))^((K$33-$G$33)/($Y$33-$G$33)))</f>
        <v>0</v>
      </c>
      <c r="L717">
        <f t="shared" ref="L717:Y717" si="1782">IF(K717=0,0.0000001,K717)*((INDEX($N$7:$N$29,MATCH($A717,$H$7:$H$28,0))/IF(K717=0,0.0000001,K717))^((L$33-$K$33)/($Y$33-$K$33)))</f>
        <v>1.93069772888325E-7</v>
      </c>
      <c r="M717">
        <f t="shared" si="1782"/>
        <v>6.5512855685955084E-7</v>
      </c>
      <c r="N717">
        <f t="shared" si="1782"/>
        <v>3.1516811486658755E-6</v>
      </c>
      <c r="O717">
        <f t="shared" si="1782"/>
        <v>1.6339715159504212E-5</v>
      </c>
      <c r="P717">
        <f t="shared" si="1782"/>
        <v>7.1018492993558591E-5</v>
      </c>
      <c r="Q717">
        <f t="shared" si="1782"/>
        <v>2.2061794245877724E-4</v>
      </c>
      <c r="R717">
        <f t="shared" si="1782"/>
        <v>4.6969984294097572E-4</v>
      </c>
      <c r="S717">
        <f t="shared" si="1782"/>
        <v>7.2335519763494136E-4</v>
      </c>
      <c r="T717">
        <f t="shared" si="1782"/>
        <v>8.9077584299261604E-4</v>
      </c>
      <c r="U717">
        <f t="shared" si="1782"/>
        <v>9.6749364962123467E-4</v>
      </c>
      <c r="V717">
        <f t="shared" si="1782"/>
        <v>9.9294363861607998E-4</v>
      </c>
      <c r="W717">
        <f t="shared" si="1782"/>
        <v>9.9898888648544725E-4</v>
      </c>
      <c r="X717">
        <f t="shared" si="1782"/>
        <v>9.9992774367956699E-4</v>
      </c>
      <c r="Y717">
        <f t="shared" si="1782"/>
        <v>1E-3</v>
      </c>
      <c r="Z717">
        <f t="shared" ref="Z717:AN717" si="1783">IF(Y717=0,0.0000001,$Y717)*((INDEX($O$7:$O$29,MATCH($A717,$H$7:$H$28,0))/IF(Y717=0,0.0000001,$Y717))^((Z$33-$Y$33)/($AN$33-$Y$33)))</f>
        <v>1.2979700365523266E-3</v>
      </c>
      <c r="AA717">
        <f t="shared" si="1783"/>
        <v>1.6847262157876481E-3</v>
      </c>
      <c r="AB717">
        <f t="shared" si="1783"/>
        <v>2.1867241478865564E-3</v>
      </c>
      <c r="AC717">
        <f t="shared" si="1783"/>
        <v>2.8383024221621685E-3</v>
      </c>
      <c r="AD717">
        <f t="shared" si="1783"/>
        <v>3.6840314986403863E-3</v>
      </c>
      <c r="AE717">
        <f t="shared" si="1783"/>
        <v>4.781762498950186E-3</v>
      </c>
      <c r="AF717">
        <f t="shared" si="1783"/>
        <v>6.2065844455469164E-3</v>
      </c>
      <c r="AG717">
        <f t="shared" si="1783"/>
        <v>8.0559606396516329E-3</v>
      </c>
      <c r="AH717">
        <f t="shared" si="1783"/>
        <v>1.0456395525912732E-2</v>
      </c>
      <c r="AI717">
        <f t="shared" si="1783"/>
        <v>1.3572088082974531E-2</v>
      </c>
      <c r="AJ717">
        <f t="shared" si="1783"/>
        <v>1.7616163665149849E-2</v>
      </c>
      <c r="AK717">
        <f t="shared" si="1783"/>
        <v>2.2865252596366323E-2</v>
      </c>
      <c r="AL717">
        <f t="shared" si="1783"/>
        <v>2.9678412748283773E-2</v>
      </c>
      <c r="AM717">
        <f t="shared" si="1783"/>
        <v>3.8521690479704919E-2</v>
      </c>
      <c r="AN717">
        <f t="shared" si="1783"/>
        <v>0.05</v>
      </c>
      <c r="AO717">
        <f t="shared" si="1641"/>
        <v>0.05</v>
      </c>
      <c r="AP717">
        <f t="shared" ref="AP717:BH717" si="1784">IF(AO717=0,0.0000001,$G717)*((INDEX($N$7:$N$29,MATCH($A717,$H$7:$H$29,0))/($G717+0.00001))^((AP$33-$G$33)/($Y$33-$G$33)))</f>
        <v>0</v>
      </c>
      <c r="AQ717">
        <f t="shared" si="1784"/>
        <v>1E-3</v>
      </c>
      <c r="AR717">
        <f t="shared" si="1784"/>
        <v>0</v>
      </c>
      <c r="AS717">
        <f t="shared" si="1784"/>
        <v>1.6681005372000592E-3</v>
      </c>
      <c r="AT717">
        <f t="shared" si="1784"/>
        <v>0</v>
      </c>
      <c r="AU717">
        <f t="shared" si="1784"/>
        <v>2.7825594022071291E-3</v>
      </c>
      <c r="AV717">
        <f t="shared" si="1784"/>
        <v>0</v>
      </c>
      <c r="AW717">
        <f t="shared" si="1784"/>
        <v>4.6415888336127833E-3</v>
      </c>
      <c r="AX717">
        <f t="shared" si="1784"/>
        <v>0</v>
      </c>
      <c r="AY717">
        <f t="shared" si="1784"/>
        <v>7.7426368268112885E-3</v>
      </c>
      <c r="AZ717">
        <f t="shared" si="1784"/>
        <v>0</v>
      </c>
      <c r="BA717">
        <f t="shared" si="1784"/>
        <v>1.2915496650148838E-2</v>
      </c>
      <c r="BB717">
        <f t="shared" si="1784"/>
        <v>0</v>
      </c>
      <c r="BC717">
        <f t="shared" si="1784"/>
        <v>2.154434690031886E-2</v>
      </c>
      <c r="BD717">
        <f t="shared" si="1784"/>
        <v>0</v>
      </c>
      <c r="BE717">
        <f t="shared" si="1784"/>
        <v>3.5938136638046292E-2</v>
      </c>
      <c r="BF717">
        <f t="shared" si="1784"/>
        <v>0</v>
      </c>
      <c r="BG717">
        <f t="shared" si="1784"/>
        <v>5.9948425031894209E-2</v>
      </c>
      <c r="BH717">
        <f t="shared" si="1784"/>
        <v>0</v>
      </c>
      <c r="BK717">
        <f>G717</f>
        <v>0</v>
      </c>
      <c r="BL717">
        <f t="shared" si="1682"/>
        <v>0</v>
      </c>
      <c r="BM717">
        <f t="shared" si="1683"/>
        <v>0</v>
      </c>
      <c r="BN717">
        <f t="shared" si="1728"/>
        <v>0.10100000000000001</v>
      </c>
      <c r="BO717">
        <f t="shared" si="1729"/>
        <v>0.6</v>
      </c>
      <c r="BP717" t="str">
        <f t="shared" si="1679"/>
        <v>-BUS-Total</v>
      </c>
    </row>
    <row r="718" spans="1:68" hidden="1" x14ac:dyDescent="0.25">
      <c r="A718" t="str">
        <f t="shared" si="1677"/>
        <v>passenger-BUS-G</v>
      </c>
      <c r="B718" s="1">
        <v>684</v>
      </c>
      <c r="C718" t="s">
        <v>14</v>
      </c>
      <c r="D718" t="s">
        <v>27</v>
      </c>
      <c r="E718" t="s">
        <v>34</v>
      </c>
      <c r="F718" t="s">
        <v>47</v>
      </c>
      <c r="G718">
        <v>0.28557238125561152</v>
      </c>
      <c r="H718">
        <v>0.27666367816752441</v>
      </c>
      <c r="I718">
        <v>0.26776973981542618</v>
      </c>
      <c r="J718">
        <v>0.25889052952446179</v>
      </c>
      <c r="K718">
        <v>0.25329778170374362</v>
      </c>
      <c r="L718">
        <v>0.24770422434526301</v>
      </c>
      <c r="M718">
        <f t="shared" ref="M718:Y720" si="1785">($K718*(($BL718/($K718))^((M$33-$K$33)/($BL$33-$K$33))))</f>
        <v>0.24947419394000342</v>
      </c>
      <c r="N718">
        <f t="shared" si="1785"/>
        <v>0.24758409904619552</v>
      </c>
      <c r="O718">
        <f t="shared" si="1785"/>
        <v>0.24570832410529003</v>
      </c>
      <c r="P718">
        <f t="shared" si="1785"/>
        <v>0.24384676062482361</v>
      </c>
      <c r="Q718">
        <f t="shared" si="1785"/>
        <v>0.24199930093430577</v>
      </c>
      <c r="R718">
        <f t="shared" si="1785"/>
        <v>0.24016583817899162</v>
      </c>
      <c r="S718">
        <f t="shared" si="1785"/>
        <v>0.23834626631370129</v>
      </c>
      <c r="T718">
        <f t="shared" si="1785"/>
        <v>0.2365404800966866</v>
      </c>
      <c r="U718">
        <f t="shared" si="1785"/>
        <v>0.23474837508354385</v>
      </c>
      <c r="V718">
        <f t="shared" si="1785"/>
        <v>0.23296984762117307</v>
      </c>
      <c r="W718">
        <f t="shared" si="1785"/>
        <v>0.23120479484178263</v>
      </c>
      <c r="X718">
        <f t="shared" si="1785"/>
        <v>0.22945311465693974</v>
      </c>
      <c r="Y718">
        <f t="shared" si="1785"/>
        <v>0.22771470575166552</v>
      </c>
      <c r="Z718">
        <f t="shared" ref="Z718:AN720" si="1786">($Y718*(($BM718/($Y718))^((Z$33-$Y$33)/($BM$33-$Y$33))))</f>
        <v>0.21422085297127622</v>
      </c>
      <c r="AA718">
        <f t="shared" si="1786"/>
        <v>0.20152661505220107</v>
      </c>
      <c r="AB718">
        <f t="shared" si="1786"/>
        <v>0.18958460864612289</v>
      </c>
      <c r="AC718">
        <f t="shared" si="1786"/>
        <v>0.17835025823360109</v>
      </c>
      <c r="AD718">
        <f t="shared" si="1786"/>
        <v>0.1677816297385526</v>
      </c>
      <c r="AE718">
        <f t="shared" si="1786"/>
        <v>0.1578392740023585</v>
      </c>
      <c r="AF718">
        <f t="shared" si="1786"/>
        <v>0.14848607953333692</v>
      </c>
      <c r="AG718">
        <f t="shared" si="1786"/>
        <v>0.13968713398194546</v>
      </c>
      <c r="AH718">
        <f t="shared" si="1786"/>
        <v>0.13140959382464668</v>
      </c>
      <c r="AI718">
        <f t="shared" si="1786"/>
        <v>0.1236225617700093</v>
      </c>
      <c r="AJ718">
        <f t="shared" si="1786"/>
        <v>0.11629697142944388</v>
      </c>
      <c r="AK718">
        <f t="shared" si="1786"/>
        <v>0.10940547882208697</v>
      </c>
      <c r="AL718">
        <f t="shared" si="1786"/>
        <v>0.10292236030885742</v>
      </c>
      <c r="AM718">
        <f t="shared" si="1786"/>
        <v>9.6823416574707513E-2</v>
      </c>
      <c r="AN718">
        <f t="shared" si="1786"/>
        <v>9.1085882300666221E-2</v>
      </c>
      <c r="AO718">
        <f t="shared" si="1641"/>
        <v>9.1085882300666221E-2</v>
      </c>
      <c r="AP718">
        <f t="shared" ref="AP718:BH718" si="1787">AO718</f>
        <v>9.1085882300666221E-2</v>
      </c>
      <c r="AQ718">
        <f t="shared" si="1787"/>
        <v>9.1085882300666221E-2</v>
      </c>
      <c r="AR718">
        <f t="shared" si="1787"/>
        <v>9.1085882300666221E-2</v>
      </c>
      <c r="AS718">
        <f t="shared" si="1787"/>
        <v>9.1085882300666221E-2</v>
      </c>
      <c r="AT718">
        <f t="shared" si="1787"/>
        <v>9.1085882300666221E-2</v>
      </c>
      <c r="AU718">
        <f t="shared" si="1787"/>
        <v>9.1085882300666221E-2</v>
      </c>
      <c r="AV718">
        <f t="shared" si="1787"/>
        <v>9.1085882300666221E-2</v>
      </c>
      <c r="AW718">
        <f t="shared" si="1787"/>
        <v>9.1085882300666221E-2</v>
      </c>
      <c r="AX718">
        <f t="shared" si="1787"/>
        <v>9.1085882300666221E-2</v>
      </c>
      <c r="AY718">
        <f t="shared" si="1787"/>
        <v>9.1085882300666221E-2</v>
      </c>
      <c r="AZ718">
        <f t="shared" si="1787"/>
        <v>9.1085882300666221E-2</v>
      </c>
      <c r="BA718">
        <f t="shared" si="1787"/>
        <v>9.1085882300666221E-2</v>
      </c>
      <c r="BB718">
        <f t="shared" si="1787"/>
        <v>9.1085882300666221E-2</v>
      </c>
      <c r="BC718">
        <f t="shared" si="1787"/>
        <v>9.1085882300666221E-2</v>
      </c>
      <c r="BD718">
        <f t="shared" si="1787"/>
        <v>9.1085882300666221E-2</v>
      </c>
      <c r="BE718">
        <f t="shared" si="1787"/>
        <v>9.1085882300666221E-2</v>
      </c>
      <c r="BF718">
        <f t="shared" si="1787"/>
        <v>9.1085882300666221E-2</v>
      </c>
      <c r="BG718">
        <f t="shared" si="1787"/>
        <v>9.1085882300666221E-2</v>
      </c>
      <c r="BH718">
        <f t="shared" si="1787"/>
        <v>9.1085882300666221E-2</v>
      </c>
      <c r="BK718">
        <f t="shared" ref="BK718:BK723" si="1788">K718</f>
        <v>0.25329778170374362</v>
      </c>
      <c r="BL718">
        <f t="shared" si="1682"/>
        <v>0.22771470575166552</v>
      </c>
      <c r="BM718">
        <f t="shared" si="1683"/>
        <v>9.1085882300666221E-2</v>
      </c>
      <c r="BN718">
        <f t="shared" si="1728"/>
        <v>0.10100000000000001</v>
      </c>
      <c r="BO718">
        <f t="shared" si="1729"/>
        <v>0.6</v>
      </c>
      <c r="BP718" t="str">
        <f t="shared" si="1679"/>
        <v>-BUS-Total</v>
      </c>
    </row>
    <row r="719" spans="1:68" hidden="1" x14ac:dyDescent="0.25">
      <c r="A719" t="str">
        <f t="shared" si="1677"/>
        <v>passenger-BUS-LPG</v>
      </c>
      <c r="B719" s="1">
        <v>685</v>
      </c>
      <c r="C719" t="s">
        <v>14</v>
      </c>
      <c r="D719" t="s">
        <v>27</v>
      </c>
      <c r="E719" t="s">
        <v>34</v>
      </c>
      <c r="F719" t="s">
        <v>48</v>
      </c>
      <c r="G719">
        <v>8.3250450475332253E-3</v>
      </c>
      <c r="H719">
        <v>8.3250450475332253E-3</v>
      </c>
      <c r="I719">
        <v>8.3250450475332253E-3</v>
      </c>
      <c r="J719">
        <v>8.3250450475332253E-3</v>
      </c>
      <c r="K719">
        <v>8.3250450475332253E-3</v>
      </c>
      <c r="L719">
        <v>8.3250450475332253E-3</v>
      </c>
      <c r="M719">
        <f>L719/2</f>
        <v>4.1625225237666126E-3</v>
      </c>
      <c r="N719">
        <f>M719/2</f>
        <v>2.0812612618833063E-3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f t="shared" si="1641"/>
        <v>0</v>
      </c>
      <c r="AP719">
        <f t="shared" ref="AP719:BH719" si="1789">AO719</f>
        <v>0</v>
      </c>
      <c r="AQ719">
        <f t="shared" si="1789"/>
        <v>0</v>
      </c>
      <c r="AR719">
        <f t="shared" si="1789"/>
        <v>0</v>
      </c>
      <c r="AS719">
        <f t="shared" si="1789"/>
        <v>0</v>
      </c>
      <c r="AT719">
        <f t="shared" si="1789"/>
        <v>0</v>
      </c>
      <c r="AU719">
        <f t="shared" si="1789"/>
        <v>0</v>
      </c>
      <c r="AV719">
        <f t="shared" si="1789"/>
        <v>0</v>
      </c>
      <c r="AW719">
        <f t="shared" si="1789"/>
        <v>0</v>
      </c>
      <c r="AX719">
        <f t="shared" si="1789"/>
        <v>0</v>
      </c>
      <c r="AY719">
        <f t="shared" si="1789"/>
        <v>0</v>
      </c>
      <c r="AZ719">
        <f t="shared" si="1789"/>
        <v>0</v>
      </c>
      <c r="BA719">
        <f t="shared" si="1789"/>
        <v>0</v>
      </c>
      <c r="BB719">
        <f t="shared" si="1789"/>
        <v>0</v>
      </c>
      <c r="BC719">
        <f t="shared" si="1789"/>
        <v>0</v>
      </c>
      <c r="BD719">
        <f t="shared" si="1789"/>
        <v>0</v>
      </c>
      <c r="BE719">
        <f t="shared" si="1789"/>
        <v>0</v>
      </c>
      <c r="BF719">
        <f t="shared" si="1789"/>
        <v>0</v>
      </c>
      <c r="BG719">
        <f t="shared" si="1789"/>
        <v>0</v>
      </c>
      <c r="BH719">
        <f t="shared" si="1789"/>
        <v>0</v>
      </c>
      <c r="BK719">
        <f t="shared" si="1788"/>
        <v>8.3250450475332253E-3</v>
      </c>
      <c r="BL719">
        <f t="shared" si="1682"/>
        <v>7.4842154977323699E-3</v>
      </c>
      <c r="BM719">
        <f t="shared" si="1683"/>
        <v>2.993686199092948E-3</v>
      </c>
      <c r="BN719">
        <f t="shared" si="1728"/>
        <v>0.10100000000000001</v>
      </c>
      <c r="BO719">
        <f t="shared" si="1729"/>
        <v>0.6</v>
      </c>
      <c r="BP719" t="str">
        <f t="shared" si="1679"/>
        <v>-BUS-Total</v>
      </c>
    </row>
    <row r="720" spans="1:68" hidden="1" x14ac:dyDescent="0.25">
      <c r="A720" t="str">
        <f t="shared" si="1677"/>
        <v>passenger-BUS-PHEVD</v>
      </c>
      <c r="B720" s="1">
        <v>686</v>
      </c>
      <c r="C720" t="s">
        <v>14</v>
      </c>
      <c r="D720" t="s">
        <v>27</v>
      </c>
      <c r="E720" t="s">
        <v>34</v>
      </c>
      <c r="F720" t="s">
        <v>37</v>
      </c>
      <c r="G720">
        <v>2.8523997435413811E-3</v>
      </c>
      <c r="H720">
        <v>4.2750511310079339E-3</v>
      </c>
      <c r="I720">
        <v>5.6953447036576059E-3</v>
      </c>
      <c r="J720">
        <v>7.1132863181827934E-3</v>
      </c>
      <c r="K720">
        <v>8.536561316500775E-3</v>
      </c>
      <c r="L720">
        <v>9.9600423306975671E-3</v>
      </c>
      <c r="M720">
        <f t="shared" si="1785"/>
        <v>8.4076999771923785E-3</v>
      </c>
      <c r="N720">
        <f t="shared" si="1785"/>
        <v>8.3440005999358205E-3</v>
      </c>
      <c r="O720">
        <f t="shared" si="1785"/>
        <v>8.2807838291797161E-3</v>
      </c>
      <c r="P720">
        <f t="shared" si="1785"/>
        <v>8.2180460085455546E-3</v>
      </c>
      <c r="Q720">
        <f t="shared" si="1785"/>
        <v>8.1557835093566955E-3</v>
      </c>
      <c r="R720">
        <f t="shared" si="1785"/>
        <v>8.093992730428495E-3</v>
      </c>
      <c r="S720">
        <f t="shared" si="1785"/>
        <v>8.0326700978600122E-3</v>
      </c>
      <c r="T720">
        <f t="shared" si="1785"/>
        <v>7.971812064827305E-3</v>
      </c>
      <c r="U720">
        <f t="shared" si="1785"/>
        <v>7.9114151113782831E-3</v>
      </c>
      <c r="V720">
        <f t="shared" si="1785"/>
        <v>7.8514757442291229E-3</v>
      </c>
      <c r="W720">
        <f t="shared" si="1785"/>
        <v>7.7919904965622101E-3</v>
      </c>
      <c r="X720">
        <f t="shared" si="1785"/>
        <v>7.7329559278256381E-3</v>
      </c>
      <c r="Y720">
        <f t="shared" si="1785"/>
        <v>7.6743686235341974E-3</v>
      </c>
      <c r="Z720">
        <f t="shared" si="1786"/>
        <v>7.2196030867781157E-3</v>
      </c>
      <c r="AA720">
        <f t="shared" si="1786"/>
        <v>6.7917859158832762E-3</v>
      </c>
      <c r="AB720">
        <f t="shared" si="1786"/>
        <v>6.3893202123076944E-3</v>
      </c>
      <c r="AC720">
        <f t="shared" si="1786"/>
        <v>6.0107037060655837E-3</v>
      </c>
      <c r="AD720">
        <f t="shared" si="1786"/>
        <v>5.6545231482554902E-3</v>
      </c>
      <c r="AE720">
        <f t="shared" si="1786"/>
        <v>5.3194490358743872E-3</v>
      </c>
      <c r="AF720">
        <f t="shared" si="1786"/>
        <v>5.0042306492272277E-3</v>
      </c>
      <c r="AG720">
        <f t="shared" si="1786"/>
        <v>4.7076913834082461E-3</v>
      </c>
      <c r="AH720">
        <f t="shared" si="1786"/>
        <v>4.4287243564280245E-3</v>
      </c>
      <c r="AI720">
        <f t="shared" si="1786"/>
        <v>4.1662882775928868E-3</v>
      </c>
      <c r="AJ720">
        <f t="shared" si="1786"/>
        <v>3.9194035607146962E-3</v>
      </c>
      <c r="AK720">
        <f t="shared" si="1786"/>
        <v>3.6871486676429473E-3</v>
      </c>
      <c r="AL720">
        <f t="shared" si="1786"/>
        <v>3.4686566684707832E-3</v>
      </c>
      <c r="AM720">
        <f t="shared" si="1786"/>
        <v>3.2631120055753426E-3</v>
      </c>
      <c r="AN720">
        <f t="shared" si="1786"/>
        <v>3.0697474494136793E-3</v>
      </c>
      <c r="AO720">
        <f t="shared" si="1641"/>
        <v>3.0697474494136793E-3</v>
      </c>
      <c r="AP720">
        <f t="shared" ref="AP720:BH720" si="1790">AO720</f>
        <v>3.0697474494136793E-3</v>
      </c>
      <c r="AQ720">
        <f t="shared" si="1790"/>
        <v>3.0697474494136793E-3</v>
      </c>
      <c r="AR720">
        <f t="shared" si="1790"/>
        <v>3.0697474494136793E-3</v>
      </c>
      <c r="AS720">
        <f t="shared" si="1790"/>
        <v>3.0697474494136793E-3</v>
      </c>
      <c r="AT720">
        <f t="shared" si="1790"/>
        <v>3.0697474494136793E-3</v>
      </c>
      <c r="AU720">
        <f t="shared" si="1790"/>
        <v>3.0697474494136793E-3</v>
      </c>
      <c r="AV720">
        <f t="shared" si="1790"/>
        <v>3.0697474494136793E-3</v>
      </c>
      <c r="AW720">
        <f t="shared" si="1790"/>
        <v>3.0697474494136793E-3</v>
      </c>
      <c r="AX720">
        <f t="shared" si="1790"/>
        <v>3.0697474494136793E-3</v>
      </c>
      <c r="AY720">
        <f t="shared" si="1790"/>
        <v>3.0697474494136793E-3</v>
      </c>
      <c r="AZ720">
        <f t="shared" si="1790"/>
        <v>3.0697474494136793E-3</v>
      </c>
      <c r="BA720">
        <f t="shared" si="1790"/>
        <v>3.0697474494136793E-3</v>
      </c>
      <c r="BB720">
        <f t="shared" si="1790"/>
        <v>3.0697474494136793E-3</v>
      </c>
      <c r="BC720">
        <f t="shared" si="1790"/>
        <v>3.0697474494136793E-3</v>
      </c>
      <c r="BD720">
        <f t="shared" si="1790"/>
        <v>3.0697474494136793E-3</v>
      </c>
      <c r="BE720">
        <f t="shared" si="1790"/>
        <v>3.0697474494136793E-3</v>
      </c>
      <c r="BF720">
        <f t="shared" si="1790"/>
        <v>3.0697474494136793E-3</v>
      </c>
      <c r="BG720">
        <f t="shared" si="1790"/>
        <v>3.0697474494136793E-3</v>
      </c>
      <c r="BH720">
        <f t="shared" si="1790"/>
        <v>3.0697474494136793E-3</v>
      </c>
      <c r="BK720">
        <f t="shared" si="1788"/>
        <v>8.536561316500775E-3</v>
      </c>
      <c r="BL720">
        <f t="shared" si="1682"/>
        <v>7.6743686235341974E-3</v>
      </c>
      <c r="BM720">
        <f t="shared" si="1683"/>
        <v>3.0697474494136793E-3</v>
      </c>
      <c r="BN720">
        <f t="shared" si="1728"/>
        <v>0.10100000000000001</v>
      </c>
      <c r="BO720">
        <f t="shared" si="1729"/>
        <v>0.6</v>
      </c>
      <c r="BP720" t="str">
        <f t="shared" si="1679"/>
        <v>-BUS-Total</v>
      </c>
    </row>
    <row r="721" spans="1:68" hidden="1" x14ac:dyDescent="0.25">
      <c r="A721" t="str">
        <f t="shared" si="1677"/>
        <v>passenger-LT-BEV</v>
      </c>
      <c r="B721" s="1">
        <v>687</v>
      </c>
      <c r="C721" t="s">
        <v>14</v>
      </c>
      <c r="D721" t="s">
        <v>27</v>
      </c>
      <c r="E721" t="s">
        <v>33</v>
      </c>
      <c r="F721" t="s">
        <v>29</v>
      </c>
      <c r="G721">
        <v>1.6763272208991119E-2</v>
      </c>
      <c r="H721">
        <f>IF(G721=0,0.0000001,$G721)*((INDEX($N$7:$N$29,MATCH($A721,$H$7:$H$29,0))/($G721+0.00001))^((H$33-$G$33)/($Y$33-$G$33)))</f>
        <v>1.759251006743787E-2</v>
      </c>
      <c r="I721">
        <f>IF(H721=0,0.0000001,$G721)*((INDEX($N$7:$N$29,MATCH($A721,$H$7:$H$29,0))/($G721+0.00001))^((I$33-$G$33)/($Y$33-$G$33)))</f>
        <v>1.8462768283802129E-2</v>
      </c>
      <c r="J721">
        <f>IF(I721=0,0.0000001,$G721)*((INDEX($N$7:$N$29,MATCH($A721,$H$7:$H$29,0))/($G721+0.00001))^((J$33-$G$33)/($Y$33-$G$33)))</f>
        <v>1.9376076034328723E-2</v>
      </c>
      <c r="K721">
        <f>IF(J721=0,0.0000001,$G721)*((INDEX($N$7:$N$29,MATCH($A721,$H$7:$H$29,0))/($G721+0.00001))^((K$33-$G$33)/($Y$33-$G$33)))</f>
        <v>2.033456287362197E-2</v>
      </c>
      <c r="L721">
        <f t="shared" ref="L721:Y721" si="1791">IF(K721=0,0.0000001,K721)*((INDEX($N$7:$N$29,MATCH($A721,$H$7:$H$28,0))/IF(K721=0,0.0000001,K721))^((L$33-$K$33)/($Y$33-$K$33)))</f>
        <v>2.1341372768938875E-2</v>
      </c>
      <c r="M721">
        <f t="shared" si="1791"/>
        <v>2.3345283772304399E-2</v>
      </c>
      <c r="N721">
        <f t="shared" si="1791"/>
        <v>2.6200657693677454E-2</v>
      </c>
      <c r="O721">
        <f t="shared" si="1791"/>
        <v>2.9567292937606626E-2</v>
      </c>
      <c r="P721">
        <f t="shared" si="1791"/>
        <v>3.2937148843544713E-2</v>
      </c>
      <c r="Q721">
        <f t="shared" si="1791"/>
        <v>3.5796971285939054E-2</v>
      </c>
      <c r="R721">
        <f t="shared" si="1791"/>
        <v>3.7840175097871333E-2</v>
      </c>
      <c r="S721">
        <f t="shared" si="1791"/>
        <v>3.9059662148093366E-2</v>
      </c>
      <c r="T721">
        <f t="shared" si="1791"/>
        <v>3.9661594202527621E-2</v>
      </c>
      <c r="U721">
        <f t="shared" si="1791"/>
        <v>3.9903019069837793E-2</v>
      </c>
      <c r="V721">
        <f t="shared" si="1791"/>
        <v>3.9979198549173915E-2</v>
      </c>
      <c r="W721">
        <f t="shared" si="1791"/>
        <v>3.9997027701657951E-2</v>
      </c>
      <c r="X721">
        <f t="shared" si="1791"/>
        <v>3.9999787685650656E-2</v>
      </c>
      <c r="Y721">
        <f t="shared" si="1791"/>
        <v>0.04</v>
      </c>
      <c r="Z721">
        <f t="shared" ref="Z721:AN721" si="1792">IF(Y721=0,0.0000001,$Y721)*((INDEX($O$7:$O$29,MATCH($A721,$H$7:$H$28,0))/IF(Y721=0,0.0000001,$Y721))^((Z$33-$Y$33)/($AN$33-$Y$33)))</f>
        <v>4.5750664771936178E-2</v>
      </c>
      <c r="AA721">
        <f t="shared" si="1792"/>
        <v>5.2328083176852058E-2</v>
      </c>
      <c r="AB721">
        <f t="shared" si="1792"/>
        <v>5.9851114789553794E-2</v>
      </c>
      <c r="AC721">
        <f t="shared" si="1792"/>
        <v>6.8455707224088669E-2</v>
      </c>
      <c r="AD721">
        <f t="shared" si="1792"/>
        <v>7.829735282337727E-2</v>
      </c>
      <c r="AE721">
        <f t="shared" si="1792"/>
        <v>8.9553898538808616E-2</v>
      </c>
      <c r="AF721">
        <f t="shared" si="1792"/>
        <v>0.10242875977672546</v>
      </c>
      <c r="AG721">
        <f t="shared" si="1792"/>
        <v>0.11715459628875367</v>
      </c>
      <c r="AH721">
        <f t="shared" si="1792"/>
        <v>0.13399751653245717</v>
      </c>
      <c r="AI721">
        <f t="shared" si="1792"/>
        <v>0.15326188647871061</v>
      </c>
      <c r="AJ721">
        <f t="shared" si="1792"/>
        <v>0.17529582976505065</v>
      </c>
      <c r="AK721">
        <f t="shared" si="1792"/>
        <v>0.20049751858748066</v>
      </c>
      <c r="AL721">
        <f t="shared" si="1792"/>
        <v>0.22932236901252179</v>
      </c>
      <c r="AM721">
        <f t="shared" si="1792"/>
        <v>0.26229127073495323</v>
      </c>
      <c r="AN721">
        <f t="shared" si="1792"/>
        <v>0.3</v>
      </c>
      <c r="AO721">
        <f t="shared" si="1641"/>
        <v>0.3</v>
      </c>
      <c r="AP721">
        <f t="shared" ref="AP721:BH721" si="1793">IF(AO721=0,0.0000001,$G721)*((INDEX($N$7:$N$29,MATCH($A721,$H$7:$H$29,0))/($G721+0.00001))^((AP$33-$G$33)/($Y$33-$G$33)))</f>
        <v>9.0839383662714948E-2</v>
      </c>
      <c r="AQ721">
        <f t="shared" si="1793"/>
        <v>9.5332984615558169E-2</v>
      </c>
      <c r="AR721">
        <f t="shared" si="1793"/>
        <v>0.10004887295861935</v>
      </c>
      <c r="AS721">
        <f t="shared" si="1793"/>
        <v>0.10499804470252973</v>
      </c>
      <c r="AT721">
        <f t="shared" si="1793"/>
        <v>0.11019203980352929</v>
      </c>
      <c r="AU721">
        <f t="shared" si="1793"/>
        <v>0.11564296907111872</v>
      </c>
      <c r="AV721">
        <f t="shared" si="1793"/>
        <v>0.12136354240676639</v>
      </c>
      <c r="AW721">
        <f t="shared" si="1793"/>
        <v>0.12736709843951519</v>
      </c>
      <c r="AX721">
        <f t="shared" si="1793"/>
        <v>0.13366763562758946</v>
      </c>
      <c r="AY721">
        <f t="shared" si="1793"/>
        <v>0.14027984489852238</v>
      </c>
      <c r="AZ721">
        <f t="shared" si="1793"/>
        <v>0.14721914390390992</v>
      </c>
      <c r="BA721">
        <f t="shared" si="1793"/>
        <v>0.15450171296866347</v>
      </c>
      <c r="BB721">
        <f t="shared" si="1793"/>
        <v>0.16214453281858357</v>
      </c>
      <c r="BC721">
        <f t="shared" si="1793"/>
        <v>0.17016542417422317</v>
      </c>
      <c r="BD721">
        <f t="shared" si="1793"/>
        <v>0.17858308930336378</v>
      </c>
      <c r="BE721">
        <f t="shared" si="1793"/>
        <v>0.18741715562898834</v>
      </c>
      <c r="BF721">
        <f t="shared" si="1793"/>
        <v>0.1966882214944348</v>
      </c>
      <c r="BG721">
        <f t="shared" si="1793"/>
        <v>0.20641790419243833</v>
      </c>
      <c r="BH721">
        <f t="shared" si="1793"/>
        <v>0.21662889037005326</v>
      </c>
      <c r="BK721">
        <f t="shared" si="1788"/>
        <v>2.033456287362197E-2</v>
      </c>
      <c r="BL721">
        <f t="shared" si="1682"/>
        <v>1.9500845795803468E-2</v>
      </c>
      <c r="BM721">
        <f t="shared" si="1683"/>
        <v>8.5803721501535243E-3</v>
      </c>
      <c r="BN721">
        <f t="shared" si="1728"/>
        <v>4.1000000000000002E-2</v>
      </c>
      <c r="BO721">
        <f t="shared" si="1729"/>
        <v>0.56000000000000005</v>
      </c>
      <c r="BP721" t="str">
        <f t="shared" si="1679"/>
        <v>-LT-Total</v>
      </c>
    </row>
    <row r="722" spans="1:68" hidden="1" x14ac:dyDescent="0.25">
      <c r="A722" t="str">
        <f t="shared" si="1677"/>
        <v>passenger-LT-CNG</v>
      </c>
      <c r="B722" s="1">
        <v>688</v>
      </c>
      <c r="C722" t="s">
        <v>14</v>
      </c>
      <c r="D722" t="s">
        <v>27</v>
      </c>
      <c r="E722" t="s">
        <v>33</v>
      </c>
      <c r="F722" t="s">
        <v>45</v>
      </c>
      <c r="G722">
        <v>3.6982677363494821E-3</v>
      </c>
      <c r="H722">
        <v>3.6982677363494821E-3</v>
      </c>
      <c r="I722">
        <v>3.6982677363494821E-3</v>
      </c>
      <c r="J722">
        <v>3.6982677363494821E-3</v>
      </c>
      <c r="K722">
        <v>3.6982677363494821E-3</v>
      </c>
      <c r="L722">
        <v>3.6982677363494821E-3</v>
      </c>
      <c r="M722">
        <f>L722/2</f>
        <v>1.8491338681747411E-3</v>
      </c>
      <c r="N722">
        <f>M722/2</f>
        <v>9.2456693408737053E-4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f t="shared" si="1641"/>
        <v>0</v>
      </c>
      <c r="AP722">
        <f t="shared" ref="AP722:BH722" si="1794">AO722</f>
        <v>0</v>
      </c>
      <c r="AQ722">
        <f t="shared" si="1794"/>
        <v>0</v>
      </c>
      <c r="AR722">
        <f t="shared" si="1794"/>
        <v>0</v>
      </c>
      <c r="AS722">
        <f t="shared" si="1794"/>
        <v>0</v>
      </c>
      <c r="AT722">
        <f t="shared" si="1794"/>
        <v>0</v>
      </c>
      <c r="AU722">
        <f t="shared" si="1794"/>
        <v>0</v>
      </c>
      <c r="AV722">
        <f t="shared" si="1794"/>
        <v>0</v>
      </c>
      <c r="AW722">
        <f t="shared" si="1794"/>
        <v>0</v>
      </c>
      <c r="AX722">
        <f t="shared" si="1794"/>
        <v>0</v>
      </c>
      <c r="AY722">
        <f t="shared" si="1794"/>
        <v>0</v>
      </c>
      <c r="AZ722">
        <f t="shared" si="1794"/>
        <v>0</v>
      </c>
      <c r="BA722">
        <f t="shared" si="1794"/>
        <v>0</v>
      </c>
      <c r="BB722">
        <f t="shared" si="1794"/>
        <v>0</v>
      </c>
      <c r="BC722">
        <f t="shared" si="1794"/>
        <v>0</v>
      </c>
      <c r="BD722">
        <f t="shared" si="1794"/>
        <v>0</v>
      </c>
      <c r="BE722">
        <f t="shared" si="1794"/>
        <v>0</v>
      </c>
      <c r="BF722">
        <f t="shared" si="1794"/>
        <v>0</v>
      </c>
      <c r="BG722">
        <f t="shared" si="1794"/>
        <v>0</v>
      </c>
      <c r="BH722">
        <f t="shared" si="1794"/>
        <v>0</v>
      </c>
      <c r="BK722">
        <f t="shared" si="1788"/>
        <v>3.6982677363494821E-3</v>
      </c>
      <c r="BL722">
        <f t="shared" si="1682"/>
        <v>3.546638759159153E-3</v>
      </c>
      <c r="BM722">
        <f t="shared" si="1683"/>
        <v>1.5605210540300272E-3</v>
      </c>
      <c r="BN722">
        <f t="shared" si="1728"/>
        <v>4.1000000000000002E-2</v>
      </c>
      <c r="BO722">
        <f t="shared" si="1729"/>
        <v>0.56000000000000005</v>
      </c>
      <c r="BP722" t="str">
        <f t="shared" si="1679"/>
        <v>-LT-Total</v>
      </c>
    </row>
    <row r="723" spans="1:68" hidden="1" x14ac:dyDescent="0.25">
      <c r="A723" t="str">
        <f t="shared" si="1677"/>
        <v>passenger-LT-D</v>
      </c>
      <c r="B723" s="1">
        <v>689</v>
      </c>
      <c r="C723" t="s">
        <v>14</v>
      </c>
      <c r="D723" t="s">
        <v>27</v>
      </c>
      <c r="E723" t="s">
        <v>33</v>
      </c>
      <c r="F723" t="s">
        <v>46</v>
      </c>
      <c r="G723">
        <v>0.49113064614791591</v>
      </c>
      <c r="H723">
        <v>0.49433320914249862</v>
      </c>
      <c r="I723">
        <v>0.49750718532732352</v>
      </c>
      <c r="J723">
        <v>0.50065295576028923</v>
      </c>
      <c r="K723">
        <v>0.50278102884223697</v>
      </c>
      <c r="L723">
        <v>0.50490798630577793</v>
      </c>
      <c r="M723">
        <f t="shared" ref="M723:Y723" si="1795">($K723*(($BL723/($K723))^((M$33-$K$33)/($BL$33-$K$33))))</f>
        <v>0.49978307005958239</v>
      </c>
      <c r="N723">
        <f t="shared" si="1795"/>
        <v>0.49829080087732702</v>
      </c>
      <c r="O723">
        <f t="shared" si="1795"/>
        <v>0.49680298736283179</v>
      </c>
      <c r="P723">
        <f t="shared" si="1795"/>
        <v>0.49531961621221332</v>
      </c>
      <c r="Q723">
        <f t="shared" si="1795"/>
        <v>0.49384067416131128</v>
      </c>
      <c r="R723">
        <f t="shared" si="1795"/>
        <v>0.4923661479855701</v>
      </c>
      <c r="S723">
        <f t="shared" si="1795"/>
        <v>0.49089602449992054</v>
      </c>
      <c r="T723">
        <f t="shared" si="1795"/>
        <v>0.48943029055866166</v>
      </c>
      <c r="U723">
        <f t="shared" si="1795"/>
        <v>0.48796893305534345</v>
      </c>
      <c r="V723">
        <f t="shared" si="1795"/>
        <v>0.48651193892264971</v>
      </c>
      <c r="W723">
        <f t="shared" si="1795"/>
        <v>0.4850592951322808</v>
      </c>
      <c r="X723">
        <f t="shared" si="1795"/>
        <v>0.4836109886948376</v>
      </c>
      <c r="Y723">
        <f t="shared" si="1795"/>
        <v>0.48216700665970524</v>
      </c>
      <c r="Z723">
        <f t="shared" ref="Z723:AN723" si="1796">($Y723*(($BM723/($Y723))^((Z$33-$Y$33)/($BM$33-$Y$33))))</f>
        <v>0.45648621575423698</v>
      </c>
      <c r="AA723">
        <f t="shared" si="1796"/>
        <v>0.43217321445780721</v>
      </c>
      <c r="AB723">
        <f t="shared" si="1796"/>
        <v>0.40915515266149693</v>
      </c>
      <c r="AC723">
        <f t="shared" si="1796"/>
        <v>0.38736306034023493</v>
      </c>
      <c r="AD723">
        <f t="shared" si="1796"/>
        <v>0.36673164089489607</v>
      </c>
      <c r="AE723">
        <f t="shared" si="1796"/>
        <v>0.34719907550124612</v>
      </c>
      <c r="AF723">
        <f t="shared" si="1796"/>
        <v>0.32870683787949573</v>
      </c>
      <c r="AG723">
        <f t="shared" si="1796"/>
        <v>0.31119951892944853</v>
      </c>
      <c r="AH723">
        <f t="shared" si="1796"/>
        <v>0.29462466070579196</v>
      </c>
      <c r="AI723">
        <f t="shared" si="1796"/>
        <v>0.27893259923606156</v>
      </c>
      <c r="AJ723">
        <f t="shared" si="1796"/>
        <v>0.26407631571030887</v>
      </c>
      <c r="AK723">
        <f t="shared" si="1796"/>
        <v>0.25001129559658475</v>
      </c>
      <c r="AL723">
        <f t="shared" si="1796"/>
        <v>0.23669539526010147</v>
      </c>
      <c r="AM723">
        <f t="shared" si="1796"/>
        <v>0.22408871568641631</v>
      </c>
      <c r="AN723">
        <f t="shared" si="1796"/>
        <v>0.21215348293027028</v>
      </c>
      <c r="AO723">
        <f t="shared" si="1641"/>
        <v>0.21215348293027028</v>
      </c>
      <c r="AP723">
        <f t="shared" ref="AP723:BH723" si="1797">AO723</f>
        <v>0.21215348293027028</v>
      </c>
      <c r="AQ723">
        <f t="shared" si="1797"/>
        <v>0.21215348293027028</v>
      </c>
      <c r="AR723">
        <f t="shared" si="1797"/>
        <v>0.21215348293027028</v>
      </c>
      <c r="AS723">
        <f t="shared" si="1797"/>
        <v>0.21215348293027028</v>
      </c>
      <c r="AT723">
        <f t="shared" si="1797"/>
        <v>0.21215348293027028</v>
      </c>
      <c r="AU723">
        <f t="shared" si="1797"/>
        <v>0.21215348293027028</v>
      </c>
      <c r="AV723">
        <f t="shared" si="1797"/>
        <v>0.21215348293027028</v>
      </c>
      <c r="AW723">
        <f t="shared" si="1797"/>
        <v>0.21215348293027028</v>
      </c>
      <c r="AX723">
        <f t="shared" si="1797"/>
        <v>0.21215348293027028</v>
      </c>
      <c r="AY723">
        <f t="shared" si="1797"/>
        <v>0.21215348293027028</v>
      </c>
      <c r="AZ723">
        <f t="shared" si="1797"/>
        <v>0.21215348293027028</v>
      </c>
      <c r="BA723">
        <f t="shared" si="1797"/>
        <v>0.21215348293027028</v>
      </c>
      <c r="BB723">
        <f t="shared" si="1797"/>
        <v>0.21215348293027028</v>
      </c>
      <c r="BC723">
        <f t="shared" si="1797"/>
        <v>0.21215348293027028</v>
      </c>
      <c r="BD723">
        <f t="shared" si="1797"/>
        <v>0.21215348293027028</v>
      </c>
      <c r="BE723">
        <f t="shared" si="1797"/>
        <v>0.21215348293027028</v>
      </c>
      <c r="BF723">
        <f t="shared" si="1797"/>
        <v>0.21215348293027028</v>
      </c>
      <c r="BG723">
        <f t="shared" si="1797"/>
        <v>0.21215348293027028</v>
      </c>
      <c r="BH723">
        <f t="shared" si="1797"/>
        <v>0.21215348293027028</v>
      </c>
      <c r="BK723">
        <f t="shared" si="1788"/>
        <v>0.50278102884223697</v>
      </c>
      <c r="BL723">
        <f t="shared" si="1682"/>
        <v>0.48216700665970524</v>
      </c>
      <c r="BM723">
        <f t="shared" si="1683"/>
        <v>0.21215348293027028</v>
      </c>
      <c r="BN723">
        <f t="shared" si="1728"/>
        <v>4.1000000000000002E-2</v>
      </c>
      <c r="BO723">
        <f t="shared" si="1729"/>
        <v>0.56000000000000005</v>
      </c>
      <c r="BP723" t="str">
        <f t="shared" si="1679"/>
        <v>-LT-Total</v>
      </c>
    </row>
    <row r="724" spans="1:68" hidden="1" x14ac:dyDescent="0.25">
      <c r="A724" t="str">
        <f t="shared" si="1677"/>
        <v>passenger-LT-FCEV</v>
      </c>
      <c r="B724" s="1">
        <v>690</v>
      </c>
      <c r="C724" t="s">
        <v>14</v>
      </c>
      <c r="D724" t="s">
        <v>27</v>
      </c>
      <c r="E724" t="s">
        <v>33</v>
      </c>
      <c r="F724" t="s">
        <v>30</v>
      </c>
      <c r="G724">
        <v>0</v>
      </c>
      <c r="H724">
        <f>IF(G724=0,0.0000001,$G724)*((INDEX($N$7:$N$29,MATCH($A724,$H$7:$H$29,0))/($G724+0.00001))^((H$33-$G$33)/($Y$33-$G$33)))</f>
        <v>1.2915496650148837E-7</v>
      </c>
      <c r="I724">
        <f>IF(H724=0,0.0000001,$G724)*((INDEX($N$7:$N$29,MATCH($A724,$H$7:$H$29,0))/($G724+0.00001))^((I$33-$G$33)/($Y$33-$G$33)))</f>
        <v>0</v>
      </c>
      <c r="J724">
        <f>IF(I724=0,0.0000001,$G724)*((INDEX($N$7:$N$29,MATCH($A724,$H$7:$H$29,0))/($G724+0.00001))^((J$33-$G$33)/($Y$33-$G$33)))</f>
        <v>2.1544346900318838E-7</v>
      </c>
      <c r="K724">
        <f>IF(J724=0,0.0000001,$G724)*((INDEX($N$7:$N$29,MATCH($A724,$H$7:$H$29,0))/($G724+0.00001))^((K$33-$G$33)/($Y$33-$G$33)))</f>
        <v>0</v>
      </c>
      <c r="L724">
        <f t="shared" ref="L724:Y724" si="1798">IF(K724=0,0.0000001,K724)*((INDEX($N$7:$N$29,MATCH($A724,$H$7:$H$28,0))/IF(K724=0,0.0000001,K724))^((L$33-$K$33)/($Y$33-$K$33)))</f>
        <v>1.93069772888325E-7</v>
      </c>
      <c r="M724">
        <f t="shared" si="1798"/>
        <v>6.5512855685955084E-7</v>
      </c>
      <c r="N724">
        <f t="shared" si="1798"/>
        <v>3.1516811486658755E-6</v>
      </c>
      <c r="O724">
        <f t="shared" si="1798"/>
        <v>1.6339715159504212E-5</v>
      </c>
      <c r="P724">
        <f t="shared" si="1798"/>
        <v>7.1018492993558591E-5</v>
      </c>
      <c r="Q724">
        <f t="shared" si="1798"/>
        <v>2.2061794245877724E-4</v>
      </c>
      <c r="R724">
        <f t="shared" si="1798"/>
        <v>4.6969984294097572E-4</v>
      </c>
      <c r="S724">
        <f t="shared" si="1798"/>
        <v>7.2335519763494136E-4</v>
      </c>
      <c r="T724">
        <f t="shared" si="1798"/>
        <v>8.9077584299261604E-4</v>
      </c>
      <c r="U724">
        <f t="shared" si="1798"/>
        <v>9.6749364962123467E-4</v>
      </c>
      <c r="V724">
        <f t="shared" si="1798"/>
        <v>9.9294363861607998E-4</v>
      </c>
      <c r="W724">
        <f t="shared" si="1798"/>
        <v>9.9898888648544725E-4</v>
      </c>
      <c r="X724">
        <f t="shared" si="1798"/>
        <v>9.9992774367956699E-4</v>
      </c>
      <c r="Y724">
        <f t="shared" si="1798"/>
        <v>1E-3</v>
      </c>
      <c r="Z724">
        <f t="shared" ref="Z724:AN724" si="1799">IF(Y724=0,0.0000001,$Y724)*((INDEX($O$7:$O$29,MATCH($A724,$H$7:$H$28,0))/IF(Y724=0,0.0000001,$Y724))^((Z$33-$Y$33)/($AN$33-$Y$33)))</f>
        <v>1.2545117989873635E-3</v>
      </c>
      <c r="AA724">
        <f t="shared" si="1799"/>
        <v>1.5737998537985111E-3</v>
      </c>
      <c r="AB724">
        <f t="shared" si="1799"/>
        <v>1.97435048583482E-3</v>
      </c>
      <c r="AC724">
        <f t="shared" si="1799"/>
        <v>2.4768459798162148E-3</v>
      </c>
      <c r="AD724">
        <f t="shared" si="1799"/>
        <v>3.1072325059538588E-3</v>
      </c>
      <c r="AE724">
        <f t="shared" si="1799"/>
        <v>3.8980598409161893E-3</v>
      </c>
      <c r="AF724">
        <f t="shared" si="1799"/>
        <v>4.8901620635881651E-3</v>
      </c>
      <c r="AG724">
        <f t="shared" si="1799"/>
        <v>6.1347660077317456E-3</v>
      </c>
      <c r="AH724">
        <f t="shared" si="1799"/>
        <v>7.6961363407260786E-3</v>
      </c>
      <c r="AI724">
        <f t="shared" si="1799"/>
        <v>9.6548938460562974E-3</v>
      </c>
      <c r="AJ724">
        <f t="shared" si="1799"/>
        <v>1.2112178247848108E-2</v>
      </c>
      <c r="AK724">
        <f t="shared" si="1799"/>
        <v>1.5194870523363546E-2</v>
      </c>
      <c r="AL724">
        <f t="shared" si="1799"/>
        <v>1.9062144355644871E-2</v>
      </c>
      <c r="AM724">
        <f t="shared" si="1799"/>
        <v>2.3913685008156861E-2</v>
      </c>
      <c r="AN724">
        <f t="shared" si="1799"/>
        <v>0.03</v>
      </c>
      <c r="AO724">
        <f t="shared" ref="AO724:AO787" si="1800">AN724</f>
        <v>0.03</v>
      </c>
      <c r="AP724">
        <f t="shared" ref="AP724:BH724" si="1801">IF(AO724=0,0.0000001,$G724)*((INDEX($N$7:$N$29,MATCH($A724,$H$7:$H$29,0))/($G724+0.00001))^((AP$33-$G$33)/($Y$33-$G$33)))</f>
        <v>0</v>
      </c>
      <c r="AQ724">
        <f t="shared" si="1801"/>
        <v>1E-3</v>
      </c>
      <c r="AR724">
        <f t="shared" si="1801"/>
        <v>0</v>
      </c>
      <c r="AS724">
        <f t="shared" si="1801"/>
        <v>1.6681005372000592E-3</v>
      </c>
      <c r="AT724">
        <f t="shared" si="1801"/>
        <v>0</v>
      </c>
      <c r="AU724">
        <f t="shared" si="1801"/>
        <v>2.7825594022071291E-3</v>
      </c>
      <c r="AV724">
        <f t="shared" si="1801"/>
        <v>0</v>
      </c>
      <c r="AW724">
        <f t="shared" si="1801"/>
        <v>4.6415888336127833E-3</v>
      </c>
      <c r="AX724">
        <f t="shared" si="1801"/>
        <v>0</v>
      </c>
      <c r="AY724">
        <f t="shared" si="1801"/>
        <v>7.7426368268112885E-3</v>
      </c>
      <c r="AZ724">
        <f t="shared" si="1801"/>
        <v>0</v>
      </c>
      <c r="BA724">
        <f t="shared" si="1801"/>
        <v>1.2915496650148838E-2</v>
      </c>
      <c r="BB724">
        <f t="shared" si="1801"/>
        <v>0</v>
      </c>
      <c r="BC724">
        <f t="shared" si="1801"/>
        <v>2.154434690031886E-2</v>
      </c>
      <c r="BD724">
        <f t="shared" si="1801"/>
        <v>0</v>
      </c>
      <c r="BE724">
        <f t="shared" si="1801"/>
        <v>3.5938136638046292E-2</v>
      </c>
      <c r="BF724">
        <f t="shared" si="1801"/>
        <v>0</v>
      </c>
      <c r="BG724">
        <f t="shared" si="1801"/>
        <v>5.9948425031894209E-2</v>
      </c>
      <c r="BH724">
        <f t="shared" si="1801"/>
        <v>0</v>
      </c>
      <c r="BK724">
        <f>G724</f>
        <v>0</v>
      </c>
      <c r="BL724">
        <f t="shared" si="1682"/>
        <v>0</v>
      </c>
      <c r="BM724">
        <f t="shared" si="1683"/>
        <v>0</v>
      </c>
      <c r="BN724">
        <f t="shared" si="1728"/>
        <v>4.1000000000000002E-2</v>
      </c>
      <c r="BO724">
        <f t="shared" si="1729"/>
        <v>0.56000000000000005</v>
      </c>
      <c r="BP724" t="str">
        <f t="shared" si="1679"/>
        <v>-LT-Total</v>
      </c>
    </row>
    <row r="725" spans="1:68" hidden="1" x14ac:dyDescent="0.25">
      <c r="A725" t="str">
        <f t="shared" si="1677"/>
        <v>passenger-LT-G</v>
      </c>
      <c r="B725" s="1">
        <v>691</v>
      </c>
      <c r="C725" t="s">
        <v>14</v>
      </c>
      <c r="D725" t="s">
        <v>27</v>
      </c>
      <c r="E725" t="s">
        <v>33</v>
      </c>
      <c r="F725" t="s">
        <v>47</v>
      </c>
      <c r="G725">
        <v>0.4649688232183159</v>
      </c>
      <c r="H725">
        <v>0.45717908409502528</v>
      </c>
      <c r="I725">
        <v>0.44945887796476403</v>
      </c>
      <c r="J725">
        <v>0.44180727796313601</v>
      </c>
      <c r="K725">
        <v>0.43678852954429742</v>
      </c>
      <c r="L725">
        <v>0.43177241214793738</v>
      </c>
      <c r="M725">
        <f t="shared" ref="M725:Y727" si="1802">($K725*(($BL725/($K725))^((M$33-$K$33)/($BL$33-$K$33))))</f>
        <v>0.43418406769472156</v>
      </c>
      <c r="N725">
        <f t="shared" si="1802"/>
        <v>0.43288766623084268</v>
      </c>
      <c r="O725">
        <f t="shared" si="1802"/>
        <v>0.43159513560627055</v>
      </c>
      <c r="P725">
        <f t="shared" si="1802"/>
        <v>0.43030646426332214</v>
      </c>
      <c r="Q725">
        <f t="shared" si="1802"/>
        <v>0.42902164067882409</v>
      </c>
      <c r="R725">
        <f t="shared" si="1802"/>
        <v>0.42774065336400902</v>
      </c>
      <c r="S725">
        <f t="shared" si="1802"/>
        <v>0.42646349086441343</v>
      </c>
      <c r="T725">
        <f t="shared" si="1802"/>
        <v>0.4251901417597746</v>
      </c>
      <c r="U725">
        <f t="shared" si="1802"/>
        <v>0.42392059466392912</v>
      </c>
      <c r="V725">
        <f t="shared" si="1802"/>
        <v>0.42265483822471056</v>
      </c>
      <c r="W725">
        <f t="shared" si="1802"/>
        <v>0.42139286112384827</v>
      </c>
      <c r="X725">
        <f t="shared" si="1802"/>
        <v>0.42013465207686601</v>
      </c>
      <c r="Y725">
        <f t="shared" si="1802"/>
        <v>0.41888019983298119</v>
      </c>
      <c r="Z725">
        <f t="shared" ref="Z725:AN727" si="1803">($Y725*(($BM725/($Y725))^((Z$33-$Y$33)/($BM$33-$Y$33))))</f>
        <v>0.39657013987912054</v>
      </c>
      <c r="AA725">
        <f t="shared" si="1803"/>
        <v>0.37544834037620339</v>
      </c>
      <c r="AB725">
        <f t="shared" si="1803"/>
        <v>0.35545151315278617</v>
      </c>
      <c r="AC725">
        <f t="shared" si="1803"/>
        <v>0.33651974084105812</v>
      </c>
      <c r="AD725">
        <f t="shared" si="1803"/>
        <v>0.3185962973438119</v>
      </c>
      <c r="AE725">
        <f t="shared" si="1803"/>
        <v>0.30162747786355815</v>
      </c>
      <c r="AF725">
        <f t="shared" si="1803"/>
        <v>0.28556243798449266</v>
      </c>
      <c r="AG725">
        <f t="shared" si="1803"/>
        <v>0.2703530413251497</v>
      </c>
      <c r="AH725">
        <f t="shared" si="1803"/>
        <v>0.25595371530525757</v>
      </c>
      <c r="AI725">
        <f t="shared" si="1803"/>
        <v>0.24232131459462344</v>
      </c>
      <c r="AJ725">
        <f t="shared" si="1803"/>
        <v>0.22941499183489411</v>
      </c>
      <c r="AK725">
        <f t="shared" si="1803"/>
        <v>0.21719607524682971</v>
      </c>
      <c r="AL725">
        <f t="shared" si="1803"/>
        <v>0.20562795275636081</v>
      </c>
      <c r="AM725">
        <f t="shared" si="1803"/>
        <v>0.19467596229222997</v>
      </c>
      <c r="AN725">
        <f t="shared" si="1803"/>
        <v>0.18430728792651171</v>
      </c>
      <c r="AO725">
        <f t="shared" si="1800"/>
        <v>0.18430728792651171</v>
      </c>
      <c r="AP725">
        <f t="shared" ref="AP725:BH725" si="1804">AO725</f>
        <v>0.18430728792651171</v>
      </c>
      <c r="AQ725">
        <f t="shared" si="1804"/>
        <v>0.18430728792651171</v>
      </c>
      <c r="AR725">
        <f t="shared" si="1804"/>
        <v>0.18430728792651171</v>
      </c>
      <c r="AS725">
        <f t="shared" si="1804"/>
        <v>0.18430728792651171</v>
      </c>
      <c r="AT725">
        <f t="shared" si="1804"/>
        <v>0.18430728792651171</v>
      </c>
      <c r="AU725">
        <f t="shared" si="1804"/>
        <v>0.18430728792651171</v>
      </c>
      <c r="AV725">
        <f t="shared" si="1804"/>
        <v>0.18430728792651171</v>
      </c>
      <c r="AW725">
        <f t="shared" si="1804"/>
        <v>0.18430728792651171</v>
      </c>
      <c r="AX725">
        <f t="shared" si="1804"/>
        <v>0.18430728792651171</v>
      </c>
      <c r="AY725">
        <f t="shared" si="1804"/>
        <v>0.18430728792651171</v>
      </c>
      <c r="AZ725">
        <f t="shared" si="1804"/>
        <v>0.18430728792651171</v>
      </c>
      <c r="BA725">
        <f t="shared" si="1804"/>
        <v>0.18430728792651171</v>
      </c>
      <c r="BB725">
        <f t="shared" si="1804"/>
        <v>0.18430728792651171</v>
      </c>
      <c r="BC725">
        <f t="shared" si="1804"/>
        <v>0.18430728792651171</v>
      </c>
      <c r="BD725">
        <f t="shared" si="1804"/>
        <v>0.18430728792651171</v>
      </c>
      <c r="BE725">
        <f t="shared" si="1804"/>
        <v>0.18430728792651171</v>
      </c>
      <c r="BF725">
        <f t="shared" si="1804"/>
        <v>0.18430728792651171</v>
      </c>
      <c r="BG725">
        <f t="shared" si="1804"/>
        <v>0.18430728792651171</v>
      </c>
      <c r="BH725">
        <f t="shared" si="1804"/>
        <v>0.18430728792651171</v>
      </c>
      <c r="BK725">
        <f t="shared" ref="BK725:BK730" si="1805">K725</f>
        <v>0.43678852954429742</v>
      </c>
      <c r="BL725">
        <f t="shared" si="1682"/>
        <v>0.41888019983298119</v>
      </c>
      <c r="BM725">
        <f t="shared" si="1683"/>
        <v>0.18430728792651171</v>
      </c>
      <c r="BN725">
        <f t="shared" ref="BN725:BN734" si="1806">INDEX($N$7:$N$30,MATCH(BP725,$H$7:$H$30,0))</f>
        <v>4.1000000000000002E-2</v>
      </c>
      <c r="BO725">
        <f t="shared" ref="BO725:BO756" si="1807">INDEX($M$7:$M$30,MATCH(BP725,$H$7:$H$30,0))</f>
        <v>0.56000000000000005</v>
      </c>
      <c r="BP725" t="str">
        <f t="shared" si="1679"/>
        <v>-LT-Total</v>
      </c>
    </row>
    <row r="726" spans="1:68" hidden="1" x14ac:dyDescent="0.25">
      <c r="A726" t="str">
        <f t="shared" si="1677"/>
        <v>passenger-LT-LPG</v>
      </c>
      <c r="B726" s="1">
        <v>692</v>
      </c>
      <c r="C726" t="s">
        <v>14</v>
      </c>
      <c r="D726" t="s">
        <v>27</v>
      </c>
      <c r="E726" t="s">
        <v>33</v>
      </c>
      <c r="F726" t="s">
        <v>48</v>
      </c>
      <c r="G726">
        <v>6.6757184794363159E-3</v>
      </c>
      <c r="H726">
        <v>6.6757184794363159E-3</v>
      </c>
      <c r="I726">
        <v>6.6757184794363159E-3</v>
      </c>
      <c r="J726">
        <v>6.6757184794363159E-3</v>
      </c>
      <c r="K726">
        <v>6.6757184794363159E-3</v>
      </c>
      <c r="L726">
        <v>6.6757184794363159E-3</v>
      </c>
      <c r="M726">
        <f>L726/2</f>
        <v>3.337859239718158E-3</v>
      </c>
      <c r="N726">
        <f>M726/2</f>
        <v>1.668929619859079E-3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f t="shared" si="1800"/>
        <v>0</v>
      </c>
      <c r="AP726">
        <f t="shared" ref="AP726:BH726" si="1808">AO726</f>
        <v>0</v>
      </c>
      <c r="AQ726">
        <f t="shared" si="1808"/>
        <v>0</v>
      </c>
      <c r="AR726">
        <f t="shared" si="1808"/>
        <v>0</v>
      </c>
      <c r="AS726">
        <f t="shared" si="1808"/>
        <v>0</v>
      </c>
      <c r="AT726">
        <f t="shared" si="1808"/>
        <v>0</v>
      </c>
      <c r="AU726">
        <f t="shared" si="1808"/>
        <v>0</v>
      </c>
      <c r="AV726">
        <f t="shared" si="1808"/>
        <v>0</v>
      </c>
      <c r="AW726">
        <f t="shared" si="1808"/>
        <v>0</v>
      </c>
      <c r="AX726">
        <f t="shared" si="1808"/>
        <v>0</v>
      </c>
      <c r="AY726">
        <f t="shared" si="1808"/>
        <v>0</v>
      </c>
      <c r="AZ726">
        <f t="shared" si="1808"/>
        <v>0</v>
      </c>
      <c r="BA726">
        <f t="shared" si="1808"/>
        <v>0</v>
      </c>
      <c r="BB726">
        <f t="shared" si="1808"/>
        <v>0</v>
      </c>
      <c r="BC726">
        <f t="shared" si="1808"/>
        <v>0</v>
      </c>
      <c r="BD726">
        <f t="shared" si="1808"/>
        <v>0</v>
      </c>
      <c r="BE726">
        <f t="shared" si="1808"/>
        <v>0</v>
      </c>
      <c r="BF726">
        <f t="shared" si="1808"/>
        <v>0</v>
      </c>
      <c r="BG726">
        <f t="shared" si="1808"/>
        <v>0</v>
      </c>
      <c r="BH726">
        <f t="shared" si="1808"/>
        <v>0</v>
      </c>
      <c r="BK726">
        <f t="shared" si="1805"/>
        <v>6.6757184794363159E-3</v>
      </c>
      <c r="BL726">
        <f t="shared" si="1682"/>
        <v>6.4020140217794265E-3</v>
      </c>
      <c r="BM726">
        <f t="shared" si="1683"/>
        <v>2.8168861695829473E-3</v>
      </c>
      <c r="BN726">
        <f t="shared" si="1806"/>
        <v>4.1000000000000002E-2</v>
      </c>
      <c r="BO726">
        <f t="shared" si="1807"/>
        <v>0.56000000000000005</v>
      </c>
      <c r="BP726" t="str">
        <f t="shared" si="1679"/>
        <v>-LT-Total</v>
      </c>
    </row>
    <row r="727" spans="1:68" hidden="1" x14ac:dyDescent="0.25">
      <c r="A727" t="str">
        <f t="shared" si="1677"/>
        <v>passenger-LT-PHEVG</v>
      </c>
      <c r="B727" s="1">
        <v>693</v>
      </c>
      <c r="C727" t="s">
        <v>14</v>
      </c>
      <c r="D727" t="s">
        <v>27</v>
      </c>
      <c r="E727" t="s">
        <v>33</v>
      </c>
      <c r="F727" t="s">
        <v>31</v>
      </c>
      <c r="G727">
        <v>1.6763272208991119E-2</v>
      </c>
      <c r="H727">
        <v>1.6954309195154751E-2</v>
      </c>
      <c r="I727">
        <v>1.714364094148723E-2</v>
      </c>
      <c r="J727">
        <v>1.7331290178580441E-2</v>
      </c>
      <c r="K727">
        <v>1.7578138554700092E-2</v>
      </c>
      <c r="L727">
        <v>1.782485752333161E-2</v>
      </c>
      <c r="M727">
        <f t="shared" si="1802"/>
        <v>1.7473324466976591E-2</v>
      </c>
      <c r="N727">
        <f t="shared" si="1802"/>
        <v>1.7421152024219559E-2</v>
      </c>
      <c r="O727">
        <f t="shared" si="1802"/>
        <v>1.7369135359705436E-2</v>
      </c>
      <c r="P727">
        <f t="shared" si="1802"/>
        <v>1.7317274008306276E-2</v>
      </c>
      <c r="Q727">
        <f t="shared" si="1802"/>
        <v>1.7265567506282938E-2</v>
      </c>
      <c r="R727">
        <f t="shared" si="1802"/>
        <v>1.7214015391280917E-2</v>
      </c>
      <c r="S727">
        <f t="shared" si="1802"/>
        <v>1.7162617202326227E-2</v>
      </c>
      <c r="T727">
        <f t="shared" si="1802"/>
        <v>1.7111372479821273E-2</v>
      </c>
      <c r="U727">
        <f t="shared" si="1802"/>
        <v>1.7060280765540742E-2</v>
      </c>
      <c r="V727">
        <f t="shared" si="1802"/>
        <v>1.7009341602627511E-2</v>
      </c>
      <c r="W727">
        <f t="shared" si="1802"/>
        <v>1.695855453558855E-2</v>
      </c>
      <c r="X727">
        <f t="shared" si="1802"/>
        <v>1.6907919110290853E-2</v>
      </c>
      <c r="Y727">
        <f t="shared" si="1802"/>
        <v>1.6857434873957387E-2</v>
      </c>
      <c r="Z727">
        <f t="shared" si="1803"/>
        <v>1.5959587749991518E-2</v>
      </c>
      <c r="AA727">
        <f t="shared" si="1803"/>
        <v>1.5109561036665888E-2</v>
      </c>
      <c r="AB727">
        <f t="shared" si="1803"/>
        <v>1.4304807761770245E-2</v>
      </c>
      <c r="AC727">
        <f t="shared" si="1803"/>
        <v>1.3542916607877566E-2</v>
      </c>
      <c r="AD727">
        <f t="shared" si="1803"/>
        <v>1.282160468720823E-2</v>
      </c>
      <c r="AE727">
        <f t="shared" si="1803"/>
        <v>1.2138710701313518E-2</v>
      </c>
      <c r="AF727">
        <f t="shared" si="1803"/>
        <v>1.1492188465082596E-2</v>
      </c>
      <c r="AG727">
        <f t="shared" si="1803"/>
        <v>1.0880100775668561E-2</v>
      </c>
      <c r="AH727">
        <f t="shared" si="1803"/>
        <v>1.0300613607962862E-2</v>
      </c>
      <c r="AI727">
        <f t="shared" si="1803"/>
        <v>9.7519906192256641E-3</v>
      </c>
      <c r="AJ727">
        <f t="shared" si="1803"/>
        <v>9.2325879464061778E-3</v>
      </c>
      <c r="AK727">
        <f t="shared" si="1803"/>
        <v>8.7408492805639056E-3</v>
      </c>
      <c r="AL727">
        <f t="shared" si="1803"/>
        <v>8.2753012036321343E-3</v>
      </c>
      <c r="AM727">
        <f t="shared" si="1803"/>
        <v>7.8345487735509284E-3</v>
      </c>
      <c r="AN727">
        <f t="shared" si="1803"/>
        <v>7.4172713445412493E-3</v>
      </c>
      <c r="AO727">
        <f t="shared" si="1800"/>
        <v>7.4172713445412493E-3</v>
      </c>
      <c r="AP727">
        <f t="shared" ref="AP727:BH727" si="1809">AO727</f>
        <v>7.4172713445412493E-3</v>
      </c>
      <c r="AQ727">
        <f t="shared" si="1809"/>
        <v>7.4172713445412493E-3</v>
      </c>
      <c r="AR727">
        <f t="shared" si="1809"/>
        <v>7.4172713445412493E-3</v>
      </c>
      <c r="AS727">
        <f t="shared" si="1809"/>
        <v>7.4172713445412493E-3</v>
      </c>
      <c r="AT727">
        <f t="shared" si="1809"/>
        <v>7.4172713445412493E-3</v>
      </c>
      <c r="AU727">
        <f t="shared" si="1809"/>
        <v>7.4172713445412493E-3</v>
      </c>
      <c r="AV727">
        <f t="shared" si="1809"/>
        <v>7.4172713445412493E-3</v>
      </c>
      <c r="AW727">
        <f t="shared" si="1809"/>
        <v>7.4172713445412493E-3</v>
      </c>
      <c r="AX727">
        <f t="shared" si="1809"/>
        <v>7.4172713445412493E-3</v>
      </c>
      <c r="AY727">
        <f t="shared" si="1809"/>
        <v>7.4172713445412493E-3</v>
      </c>
      <c r="AZ727">
        <f t="shared" si="1809"/>
        <v>7.4172713445412493E-3</v>
      </c>
      <c r="BA727">
        <f t="shared" si="1809"/>
        <v>7.4172713445412493E-3</v>
      </c>
      <c r="BB727">
        <f t="shared" si="1809"/>
        <v>7.4172713445412493E-3</v>
      </c>
      <c r="BC727">
        <f t="shared" si="1809"/>
        <v>7.4172713445412493E-3</v>
      </c>
      <c r="BD727">
        <f t="shared" si="1809"/>
        <v>7.4172713445412493E-3</v>
      </c>
      <c r="BE727">
        <f t="shared" si="1809"/>
        <v>7.4172713445412493E-3</v>
      </c>
      <c r="BF727">
        <f t="shared" si="1809"/>
        <v>7.4172713445412493E-3</v>
      </c>
      <c r="BG727">
        <f t="shared" si="1809"/>
        <v>7.4172713445412493E-3</v>
      </c>
      <c r="BH727">
        <f t="shared" si="1809"/>
        <v>7.4172713445412493E-3</v>
      </c>
      <c r="BK727">
        <f t="shared" si="1805"/>
        <v>1.7578138554700092E-2</v>
      </c>
      <c r="BL727">
        <f t="shared" si="1682"/>
        <v>1.6857434873957387E-2</v>
      </c>
      <c r="BM727">
        <f t="shared" si="1683"/>
        <v>7.4172713445412493E-3</v>
      </c>
      <c r="BN727">
        <f t="shared" si="1806"/>
        <v>4.1000000000000002E-2</v>
      </c>
      <c r="BO727">
        <f t="shared" si="1807"/>
        <v>0.56000000000000005</v>
      </c>
      <c r="BP727" t="str">
        <f t="shared" si="1679"/>
        <v>-LT-Total</v>
      </c>
    </row>
    <row r="728" spans="1:68" hidden="1" x14ac:dyDescent="0.25">
      <c r="A728" t="str">
        <f t="shared" si="1677"/>
        <v>passenger-LV-BEV</v>
      </c>
      <c r="B728" s="1">
        <v>694</v>
      </c>
      <c r="C728" t="s">
        <v>14</v>
      </c>
      <c r="D728" t="s">
        <v>27</v>
      </c>
      <c r="E728" t="s">
        <v>28</v>
      </c>
      <c r="F728" t="s">
        <v>29</v>
      </c>
      <c r="G728">
        <v>2.0753322353796341E-2</v>
      </c>
      <c r="H728">
        <f>IF(G728=0,0.0000001,$G728)*((INDEX($N$7:$N$29,MATCH($A728,$H$7:$H$29,0))/($G728+0.00001))^((H$33-$G$33)/($Y$33-$G$33)))</f>
        <v>2.2202911118695035E-2</v>
      </c>
      <c r="I728">
        <f>IF(H728=0,0.0000001,$G728)*((INDEX($N$7:$N$29,MATCH($A728,$H$7:$H$29,0))/($G728+0.00001))^((I$33-$G$33)/($Y$33-$G$33)))</f>
        <v>2.3753751507381862E-2</v>
      </c>
      <c r="J728">
        <f>IF(I728=0,0.0000001,$G728)*((INDEX($N$7:$N$29,MATCH($A728,$H$7:$H$29,0))/($G728+0.00001))^((J$33-$G$33)/($Y$33-$G$33)))</f>
        <v>2.5412915795503536E-2</v>
      </c>
      <c r="K728">
        <f>IF(J728=0,0.0000001,$G728)*((INDEX($N$7:$N$29,MATCH($A728,$H$7:$H$29,0))/($G728+0.00001))^((K$33-$G$33)/($Y$33-$G$33)))</f>
        <v>2.7187970246664202E-2</v>
      </c>
      <c r="L728">
        <f t="shared" ref="L728:Y728" si="1810">IF(K728=0,0.0000001,K728)*((INDEX($N$7:$N$29,MATCH($A728,$H$7:$H$28,0))/IF(K728=0,0.0000001,K728))^((L$33-$K$33)/($Y$33-$K$33)))</f>
        <v>2.9088010506560378E-2</v>
      </c>
      <c r="M728">
        <f t="shared" si="1810"/>
        <v>3.2975960184695417E-2</v>
      </c>
      <c r="N728">
        <f t="shared" si="1810"/>
        <v>3.87478470244264E-2</v>
      </c>
      <c r="O728">
        <f t="shared" si="1810"/>
        <v>4.5881057914873513E-2</v>
      </c>
      <c r="P728">
        <f t="shared" si="1810"/>
        <v>5.3352712056924025E-2</v>
      </c>
      <c r="Q728">
        <f t="shared" si="1810"/>
        <v>5.9938086570002165E-2</v>
      </c>
      <c r="R728">
        <f t="shared" si="1810"/>
        <v>6.477396127997849E-2</v>
      </c>
      <c r="S728">
        <f t="shared" si="1810"/>
        <v>6.7710530879661585E-2</v>
      </c>
      <c r="T728">
        <f t="shared" si="1810"/>
        <v>6.9173579055405984E-2</v>
      </c>
      <c r="U728">
        <f t="shared" si="1810"/>
        <v>6.9762877373930859E-2</v>
      </c>
      <c r="V728">
        <f t="shared" si="1810"/>
        <v>6.9949120251928745E-2</v>
      </c>
      <c r="W728">
        <f t="shared" si="1810"/>
        <v>6.9992729199330181E-2</v>
      </c>
      <c r="X728">
        <f t="shared" si="1810"/>
        <v>6.9999480632048194E-2</v>
      </c>
      <c r="Y728">
        <f t="shared" si="1810"/>
        <v>7.0000000000000007E-2</v>
      </c>
      <c r="Z728">
        <f t="shared" ref="Z728:AN728" si="1811">IF(Y728=0,0.0000001,$Y728)*((INDEX($O$7:$O$29,MATCH($A728,$H$7:$H$28,0))/IF(Y728=0,0.0000001,$Y728))^((Z$33-$Y$33)/($AN$33-$Y$33)))</f>
        <v>7.8625273670461043E-2</v>
      </c>
      <c r="AA728">
        <f t="shared" si="1811"/>
        <v>8.83133379964985E-2</v>
      </c>
      <c r="AB728">
        <f t="shared" si="1811"/>
        <v>9.9195148124666011E-2</v>
      </c>
      <c r="AC728">
        <f t="shared" si="1811"/>
        <v>0.11141779525833981</v>
      </c>
      <c r="AD728">
        <f t="shared" si="1811"/>
        <v>0.12514649491351948</v>
      </c>
      <c r="AE728">
        <f t="shared" si="1811"/>
        <v>0.14056682016392044</v>
      </c>
      <c r="AF728">
        <f t="shared" si="1811"/>
        <v>0.15788721006249609</v>
      </c>
      <c r="AG728">
        <f t="shared" si="1811"/>
        <v>0.17734178714613322</v>
      </c>
      <c r="AH728">
        <f t="shared" si="1811"/>
        <v>0.19919352210819105</v>
      </c>
      <c r="AI728">
        <f t="shared" si="1811"/>
        <v>0.22373778841627934</v>
      </c>
      <c r="AJ728">
        <f t="shared" si="1811"/>
        <v>0.25130635492362391</v>
      </c>
      <c r="AK728">
        <f t="shared" si="1811"/>
        <v>0.28227187044279928</v>
      </c>
      <c r="AL728">
        <f t="shared" si="1811"/>
        <v>0.31705290090054306</v>
      </c>
      <c r="AM728">
        <f t="shared" si="1811"/>
        <v>0.35611958716169662</v>
      </c>
      <c r="AN728">
        <f t="shared" si="1811"/>
        <v>0.4</v>
      </c>
      <c r="AO728">
        <f t="shared" si="1800"/>
        <v>0.4</v>
      </c>
      <c r="AP728">
        <f t="shared" ref="AP728:BH728" si="1812">IF(AO728=0,0.0000001,$G728)*((INDEX($N$7:$N$29,MATCH($A728,$H$7:$H$29,0))/($G728+0.00001))^((AP$33-$G$33)/($Y$33-$G$33)))</f>
        <v>0.22047925378772518</v>
      </c>
      <c r="AQ728">
        <f t="shared" si="1812"/>
        <v>0.2358794024355137</v>
      </c>
      <c r="AR728">
        <f t="shared" si="1812"/>
        <v>0.2523552286098702</v>
      </c>
      <c r="AS728">
        <f t="shared" si="1812"/>
        <v>0.26998186678953467</v>
      </c>
      <c r="AT728">
        <f t="shared" si="1812"/>
        <v>0.28883969948507376</v>
      </c>
      <c r="AU728">
        <f t="shared" si="1812"/>
        <v>0.30901472380611644</v>
      </c>
      <c r="AV728">
        <f t="shared" si="1812"/>
        <v>0.33059894363276388</v>
      </c>
      <c r="AW728">
        <f t="shared" si="1812"/>
        <v>0.35369078917959357</v>
      </c>
      <c r="AX728">
        <f t="shared" si="1812"/>
        <v>0.37839556586558287</v>
      </c>
      <c r="AY728">
        <f t="shared" si="1812"/>
        <v>0.40482593453693422</v>
      </c>
      <c r="AZ728">
        <f t="shared" si="1812"/>
        <v>0.43310242523274822</v>
      </c>
      <c r="BA728">
        <f t="shared" si="1812"/>
        <v>0.46335398683647</v>
      </c>
      <c r="BB728">
        <f t="shared" si="1812"/>
        <v>0.49571857511967077</v>
      </c>
      <c r="BC728">
        <f t="shared" si="1812"/>
        <v>0.53034378185981523</v>
      </c>
      <c r="BD728">
        <f t="shared" si="1812"/>
        <v>0.56738750790097336</v>
      </c>
      <c r="BE728">
        <f t="shared" si="1812"/>
        <v>0.60701868322682007</v>
      </c>
      <c r="BF728">
        <f t="shared" si="1812"/>
        <v>0.64941803732966985</v>
      </c>
      <c r="BG728">
        <f t="shared" si="1812"/>
        <v>0.69477892338864056</v>
      </c>
      <c r="BH728">
        <f t="shared" si="1812"/>
        <v>0.74330820001544307</v>
      </c>
      <c r="BK728">
        <f t="shared" si="1805"/>
        <v>2.7187970246664202E-2</v>
      </c>
      <c r="BL728">
        <f t="shared" si="1682"/>
        <v>2.5257624359151045E-2</v>
      </c>
      <c r="BM728">
        <f t="shared" si="1683"/>
        <v>8.8401685257028656E-3</v>
      </c>
      <c r="BN728">
        <f t="shared" si="1806"/>
        <v>7.1000000000000008E-2</v>
      </c>
      <c r="BO728">
        <f t="shared" si="1807"/>
        <v>0.65</v>
      </c>
      <c r="BP728" t="str">
        <f t="shared" si="1679"/>
        <v>-LV-Total</v>
      </c>
    </row>
    <row r="729" spans="1:68" hidden="1" x14ac:dyDescent="0.25">
      <c r="A729" t="str">
        <f t="shared" si="1677"/>
        <v>passenger-LV-CNG</v>
      </c>
      <c r="B729" s="1">
        <v>695</v>
      </c>
      <c r="C729" t="s">
        <v>14</v>
      </c>
      <c r="D729" t="s">
        <v>27</v>
      </c>
      <c r="E729" t="s">
        <v>28</v>
      </c>
      <c r="F729" t="s">
        <v>45</v>
      </c>
      <c r="G729">
        <v>3.691273481515728E-3</v>
      </c>
      <c r="H729">
        <v>3.691273481515728E-3</v>
      </c>
      <c r="I729">
        <v>3.691273481515728E-3</v>
      </c>
      <c r="J729">
        <v>3.691273481515728E-3</v>
      </c>
      <c r="K729">
        <v>3.691273481515728E-3</v>
      </c>
      <c r="L729">
        <v>3.691273481515728E-3</v>
      </c>
      <c r="M729">
        <f>L729/2</f>
        <v>1.845636740757864E-3</v>
      </c>
      <c r="N729">
        <f>M729/2</f>
        <v>9.2281837037893201E-4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f t="shared" si="1800"/>
        <v>0</v>
      </c>
      <c r="AP729">
        <f t="shared" ref="AP729:BH729" si="1813">AO729</f>
        <v>0</v>
      </c>
      <c r="AQ729">
        <f t="shared" si="1813"/>
        <v>0</v>
      </c>
      <c r="AR729">
        <f t="shared" si="1813"/>
        <v>0</v>
      </c>
      <c r="AS729">
        <f t="shared" si="1813"/>
        <v>0</v>
      </c>
      <c r="AT729">
        <f t="shared" si="1813"/>
        <v>0</v>
      </c>
      <c r="AU729">
        <f t="shared" si="1813"/>
        <v>0</v>
      </c>
      <c r="AV729">
        <f t="shared" si="1813"/>
        <v>0</v>
      </c>
      <c r="AW729">
        <f t="shared" si="1813"/>
        <v>0</v>
      </c>
      <c r="AX729">
        <f t="shared" si="1813"/>
        <v>0</v>
      </c>
      <c r="AY729">
        <f t="shared" si="1813"/>
        <v>0</v>
      </c>
      <c r="AZ729">
        <f t="shared" si="1813"/>
        <v>0</v>
      </c>
      <c r="BA729">
        <f t="shared" si="1813"/>
        <v>0</v>
      </c>
      <c r="BB729">
        <f t="shared" si="1813"/>
        <v>0</v>
      </c>
      <c r="BC729">
        <f t="shared" si="1813"/>
        <v>0</v>
      </c>
      <c r="BD729">
        <f t="shared" si="1813"/>
        <v>0</v>
      </c>
      <c r="BE729">
        <f t="shared" si="1813"/>
        <v>0</v>
      </c>
      <c r="BF729">
        <f t="shared" si="1813"/>
        <v>0</v>
      </c>
      <c r="BG729">
        <f t="shared" si="1813"/>
        <v>0</v>
      </c>
      <c r="BH729">
        <f t="shared" si="1813"/>
        <v>0</v>
      </c>
      <c r="BK729">
        <f t="shared" si="1805"/>
        <v>3.691273481515728E-3</v>
      </c>
      <c r="BL729">
        <f t="shared" si="1682"/>
        <v>3.4291930643281115E-3</v>
      </c>
      <c r="BM729">
        <f t="shared" si="1683"/>
        <v>1.2002175725148389E-3</v>
      </c>
      <c r="BN729">
        <f t="shared" si="1806"/>
        <v>7.1000000000000008E-2</v>
      </c>
      <c r="BO729">
        <f t="shared" si="1807"/>
        <v>0.65</v>
      </c>
      <c r="BP729" t="str">
        <f t="shared" si="1679"/>
        <v>-LV-Total</v>
      </c>
    </row>
    <row r="730" spans="1:68" hidden="1" x14ac:dyDescent="0.25">
      <c r="A730" t="str">
        <f t="shared" si="1677"/>
        <v>passenger-LV-D</v>
      </c>
      <c r="B730" s="1">
        <v>696</v>
      </c>
      <c r="C730" t="s">
        <v>14</v>
      </c>
      <c r="D730" t="s">
        <v>27</v>
      </c>
      <c r="E730" t="s">
        <v>28</v>
      </c>
      <c r="F730" t="s">
        <v>46</v>
      </c>
      <c r="G730">
        <v>0.48720801661113838</v>
      </c>
      <c r="H730">
        <v>0.48847206669169818</v>
      </c>
      <c r="I730">
        <v>0.48972251092003433</v>
      </c>
      <c r="J730">
        <v>0.4909595677941323</v>
      </c>
      <c r="K730">
        <v>0.49147998038928009</v>
      </c>
      <c r="L730">
        <v>0.49199976040969962</v>
      </c>
      <c r="M730">
        <f t="shared" ref="M730:Y730" si="1814">($K730*(($BL730/($K730))^((M$33-$K$33)/($BL$33-$K$33))))</f>
        <v>0.48633625763215521</v>
      </c>
      <c r="N730">
        <f t="shared" si="1814"/>
        <v>0.48378461901241521</v>
      </c>
      <c r="O730">
        <f t="shared" si="1814"/>
        <v>0.48124636796052278</v>
      </c>
      <c r="P730">
        <f t="shared" si="1814"/>
        <v>0.4787214342365263</v>
      </c>
      <c r="Q730">
        <f t="shared" si="1814"/>
        <v>0.47620974796899918</v>
      </c>
      <c r="R730">
        <f t="shared" si="1814"/>
        <v>0.47371123965310596</v>
      </c>
      <c r="S730">
        <f t="shared" si="1814"/>
        <v>0.47122584014867919</v>
      </c>
      <c r="T730">
        <f t="shared" si="1814"/>
        <v>0.46875348067830586</v>
      </c>
      <c r="U730">
        <f t="shared" si="1814"/>
        <v>0.46629409282542456</v>
      </c>
      <c r="V730">
        <f t="shared" si="1814"/>
        <v>0.46384760853243173</v>
      </c>
      <c r="W730">
        <f t="shared" si="1814"/>
        <v>0.46141396009879887</v>
      </c>
      <c r="X730">
        <f t="shared" si="1814"/>
        <v>0.45899308017919854</v>
      </c>
      <c r="Y730">
        <f t="shared" si="1814"/>
        <v>0.45658490178164124</v>
      </c>
      <c r="Z730">
        <f t="shared" ref="Z730:AN730" si="1815">($Y730*(($BM730/($Y730))^((Z$33-$Y$33)/($BM$33-$Y$33))))</f>
        <v>0.42572198902111547</v>
      </c>
      <c r="AA730">
        <f t="shared" si="1815"/>
        <v>0.39694525865590546</v>
      </c>
      <c r="AB730">
        <f t="shared" si="1815"/>
        <v>0.37011369492964707</v>
      </c>
      <c r="AC730">
        <f t="shared" si="1815"/>
        <v>0.34509581406342338</v>
      </c>
      <c r="AD730">
        <f t="shared" si="1815"/>
        <v>0.32176901994057333</v>
      </c>
      <c r="AE730">
        <f t="shared" si="1815"/>
        <v>0.30001900334406512</v>
      </c>
      <c r="AF730">
        <f t="shared" si="1815"/>
        <v>0.2797391818024933</v>
      </c>
      <c r="AG730">
        <f t="shared" si="1815"/>
        <v>0.26083017729975538</v>
      </c>
      <c r="AH730">
        <f t="shared" si="1815"/>
        <v>0.24319932928900653</v>
      </c>
      <c r="AI730">
        <f t="shared" si="1815"/>
        <v>0.22676024062449654</v>
      </c>
      <c r="AJ730">
        <f t="shared" si="1815"/>
        <v>0.21143235418620024</v>
      </c>
      <c r="AK730">
        <f t="shared" si="1815"/>
        <v>0.19714055812255812</v>
      </c>
      <c r="AL730">
        <f t="shared" si="1815"/>
        <v>0.18381481777688269</v>
      </c>
      <c r="AM730">
        <f t="shared" si="1815"/>
        <v>0.17138983249374476</v>
      </c>
      <c r="AN730">
        <f t="shared" si="1815"/>
        <v>0.15980471562357443</v>
      </c>
      <c r="AO730">
        <f t="shared" si="1800"/>
        <v>0.15980471562357443</v>
      </c>
      <c r="AP730">
        <f t="shared" ref="AP730:BH730" si="1816">AO730</f>
        <v>0.15980471562357443</v>
      </c>
      <c r="AQ730">
        <f t="shared" si="1816"/>
        <v>0.15980471562357443</v>
      </c>
      <c r="AR730">
        <f t="shared" si="1816"/>
        <v>0.15980471562357443</v>
      </c>
      <c r="AS730">
        <f t="shared" si="1816"/>
        <v>0.15980471562357443</v>
      </c>
      <c r="AT730">
        <f t="shared" si="1816"/>
        <v>0.15980471562357443</v>
      </c>
      <c r="AU730">
        <f t="shared" si="1816"/>
        <v>0.15980471562357443</v>
      </c>
      <c r="AV730">
        <f t="shared" si="1816"/>
        <v>0.15980471562357443</v>
      </c>
      <c r="AW730">
        <f t="shared" si="1816"/>
        <v>0.15980471562357443</v>
      </c>
      <c r="AX730">
        <f t="shared" si="1816"/>
        <v>0.15980471562357443</v>
      </c>
      <c r="AY730">
        <f t="shared" si="1816"/>
        <v>0.15980471562357443</v>
      </c>
      <c r="AZ730">
        <f t="shared" si="1816"/>
        <v>0.15980471562357443</v>
      </c>
      <c r="BA730">
        <f t="shared" si="1816"/>
        <v>0.15980471562357443</v>
      </c>
      <c r="BB730">
        <f t="shared" si="1816"/>
        <v>0.15980471562357443</v>
      </c>
      <c r="BC730">
        <f t="shared" si="1816"/>
        <v>0.15980471562357443</v>
      </c>
      <c r="BD730">
        <f t="shared" si="1816"/>
        <v>0.15980471562357443</v>
      </c>
      <c r="BE730">
        <f t="shared" si="1816"/>
        <v>0.15980471562357443</v>
      </c>
      <c r="BF730">
        <f t="shared" si="1816"/>
        <v>0.15980471562357443</v>
      </c>
      <c r="BG730">
        <f t="shared" si="1816"/>
        <v>0.15980471562357443</v>
      </c>
      <c r="BH730">
        <f t="shared" si="1816"/>
        <v>0.15980471562357443</v>
      </c>
      <c r="BK730">
        <f t="shared" si="1805"/>
        <v>0.49147998038928009</v>
      </c>
      <c r="BL730">
        <f t="shared" si="1682"/>
        <v>0.45658490178164124</v>
      </c>
      <c r="BM730">
        <f t="shared" si="1683"/>
        <v>0.15980471562357443</v>
      </c>
      <c r="BN730">
        <f t="shared" si="1806"/>
        <v>7.1000000000000008E-2</v>
      </c>
      <c r="BO730">
        <f t="shared" si="1807"/>
        <v>0.65</v>
      </c>
      <c r="BP730" t="str">
        <f t="shared" si="1679"/>
        <v>-LV-Total</v>
      </c>
    </row>
    <row r="731" spans="1:68" hidden="1" x14ac:dyDescent="0.25">
      <c r="A731" t="str">
        <f t="shared" si="1677"/>
        <v>passenger-LV-FCEV</v>
      </c>
      <c r="B731" s="1">
        <v>697</v>
      </c>
      <c r="C731" t="s">
        <v>14</v>
      </c>
      <c r="D731" t="s">
        <v>27</v>
      </c>
      <c r="E731" t="s">
        <v>28</v>
      </c>
      <c r="F731" t="s">
        <v>30</v>
      </c>
      <c r="G731">
        <v>0</v>
      </c>
      <c r="H731">
        <f>IF(G731=0,0.0000001,$G731)*((INDEX($N$7:$N$29,MATCH($A731,$H$7:$H$29,0))/($G731+0.00001))^((H$33-$G$33)/($Y$33-$G$33)))</f>
        <v>1.2915496650148837E-7</v>
      </c>
      <c r="I731">
        <f>IF(H731=0,0.0000001,$G731)*((INDEX($N$7:$N$29,MATCH($A731,$H$7:$H$29,0))/($G731+0.00001))^((I$33-$G$33)/($Y$33-$G$33)))</f>
        <v>0</v>
      </c>
      <c r="J731">
        <f>IF(I731=0,0.0000001,$G731)*((INDEX($N$7:$N$29,MATCH($A731,$H$7:$H$29,0))/($G731+0.00001))^((J$33-$G$33)/($Y$33-$G$33)))</f>
        <v>2.1544346900318838E-7</v>
      </c>
      <c r="K731">
        <f>IF(J731=0,0.0000001,$G731)*((INDEX($N$7:$N$29,MATCH($A731,$H$7:$H$29,0))/($G731+0.00001))^((K$33-$G$33)/($Y$33-$G$33)))</f>
        <v>0</v>
      </c>
      <c r="L731">
        <f t="shared" ref="L731:Y731" si="1817">IF(K731=0,0.0000001,K731)*((INDEX($N$7:$N$29,MATCH($A731,$H$7:$H$28,0))/IF(K731=0,0.0000001,K731))^((L$33-$K$33)/($Y$33-$K$33)))</f>
        <v>1.93069772888325E-7</v>
      </c>
      <c r="M731">
        <f t="shared" si="1817"/>
        <v>6.5512855685955084E-7</v>
      </c>
      <c r="N731">
        <f t="shared" si="1817"/>
        <v>3.1516811486658755E-6</v>
      </c>
      <c r="O731">
        <f t="shared" si="1817"/>
        <v>1.6339715159504212E-5</v>
      </c>
      <c r="P731">
        <f t="shared" si="1817"/>
        <v>7.1018492993558591E-5</v>
      </c>
      <c r="Q731">
        <f t="shared" si="1817"/>
        <v>2.2061794245877724E-4</v>
      </c>
      <c r="R731">
        <f t="shared" si="1817"/>
        <v>4.6969984294097572E-4</v>
      </c>
      <c r="S731">
        <f t="shared" si="1817"/>
        <v>7.2335519763494136E-4</v>
      </c>
      <c r="T731">
        <f t="shared" si="1817"/>
        <v>8.9077584299261604E-4</v>
      </c>
      <c r="U731">
        <f t="shared" si="1817"/>
        <v>9.6749364962123467E-4</v>
      </c>
      <c r="V731">
        <f t="shared" si="1817"/>
        <v>9.9294363861607998E-4</v>
      </c>
      <c r="W731">
        <f t="shared" si="1817"/>
        <v>9.9898888648544725E-4</v>
      </c>
      <c r="X731">
        <f t="shared" si="1817"/>
        <v>9.9992774367956699E-4</v>
      </c>
      <c r="Y731">
        <f t="shared" si="1817"/>
        <v>1E-3</v>
      </c>
      <c r="Z731">
        <f t="shared" ref="Z731:AN731" si="1818">IF(Y731=0,0.0000001,$Y731)*((INDEX($O$7:$O$29,MATCH($A731,$H$7:$H$28,0))/IF(Y731=0,0.0000001,$Y731))^((Z$33-$Y$33)/($AN$33-$Y$33)))</f>
        <v>1.2210553000675682E-3</v>
      </c>
      <c r="AA731">
        <f t="shared" si="1818"/>
        <v>1.490976045823099E-3</v>
      </c>
      <c r="AB731">
        <f t="shared" si="1818"/>
        <v>1.8205642030260803E-3</v>
      </c>
      <c r="AC731">
        <f t="shared" si="1818"/>
        <v>2.2230095692182834E-3</v>
      </c>
      <c r="AD731">
        <f t="shared" si="1818"/>
        <v>2.7144176165949064E-3</v>
      </c>
      <c r="AE731">
        <f t="shared" si="1818"/>
        <v>3.3144540173399867E-3</v>
      </c>
      <c r="AF731">
        <f t="shared" si="1818"/>
        <v>4.0471316447032342E-3</v>
      </c>
      <c r="AG731">
        <f t="shared" si="1818"/>
        <v>4.9417715448360584E-3</v>
      </c>
      <c r="AH731">
        <f t="shared" si="1818"/>
        <v>6.034176336545162E-3</v>
      </c>
      <c r="AI731">
        <f t="shared" si="1818"/>
        <v>7.3680629972807717E-3</v>
      </c>
      <c r="AJ731">
        <f t="shared" si="1818"/>
        <v>8.9968123740614171E-3</v>
      </c>
      <c r="AK731">
        <f t="shared" si="1818"/>
        <v>1.0985605433061178E-2</v>
      </c>
      <c r="AL731">
        <f t="shared" si="1818"/>
        <v>1.3414031738490423E-2</v>
      </c>
      <c r="AM731">
        <f t="shared" si="1818"/>
        <v>1.6379274549558304E-2</v>
      </c>
      <c r="AN731">
        <f t="shared" si="1818"/>
        <v>0.02</v>
      </c>
      <c r="AO731">
        <f t="shared" si="1800"/>
        <v>0.02</v>
      </c>
      <c r="AP731">
        <f t="shared" ref="AP731:BH731" si="1819">IF(AO731=0,0.0000001,$G731)*((INDEX($N$7:$N$29,MATCH($A731,$H$7:$H$29,0))/($G731+0.00001))^((AP$33-$G$33)/($Y$33-$G$33)))</f>
        <v>0</v>
      </c>
      <c r="AQ731">
        <f t="shared" si="1819"/>
        <v>1E-3</v>
      </c>
      <c r="AR731">
        <f t="shared" si="1819"/>
        <v>0</v>
      </c>
      <c r="AS731">
        <f t="shared" si="1819"/>
        <v>1.6681005372000592E-3</v>
      </c>
      <c r="AT731">
        <f t="shared" si="1819"/>
        <v>0</v>
      </c>
      <c r="AU731">
        <f t="shared" si="1819"/>
        <v>2.7825594022071291E-3</v>
      </c>
      <c r="AV731">
        <f t="shared" si="1819"/>
        <v>0</v>
      </c>
      <c r="AW731">
        <f t="shared" si="1819"/>
        <v>4.6415888336127833E-3</v>
      </c>
      <c r="AX731">
        <f t="shared" si="1819"/>
        <v>0</v>
      </c>
      <c r="AY731">
        <f t="shared" si="1819"/>
        <v>7.7426368268112885E-3</v>
      </c>
      <c r="AZ731">
        <f t="shared" si="1819"/>
        <v>0</v>
      </c>
      <c r="BA731">
        <f t="shared" si="1819"/>
        <v>1.2915496650148838E-2</v>
      </c>
      <c r="BB731">
        <f t="shared" si="1819"/>
        <v>0</v>
      </c>
      <c r="BC731">
        <f t="shared" si="1819"/>
        <v>2.154434690031886E-2</v>
      </c>
      <c r="BD731">
        <f t="shared" si="1819"/>
        <v>0</v>
      </c>
      <c r="BE731">
        <f t="shared" si="1819"/>
        <v>3.5938136638046292E-2</v>
      </c>
      <c r="BF731">
        <f t="shared" si="1819"/>
        <v>0</v>
      </c>
      <c r="BG731">
        <f t="shared" si="1819"/>
        <v>5.9948425031894209E-2</v>
      </c>
      <c r="BH731">
        <f t="shared" si="1819"/>
        <v>0</v>
      </c>
      <c r="BK731">
        <f>G731</f>
        <v>0</v>
      </c>
      <c r="BL731">
        <f t="shared" si="1682"/>
        <v>0</v>
      </c>
      <c r="BM731">
        <f t="shared" si="1683"/>
        <v>0</v>
      </c>
      <c r="BN731">
        <f t="shared" si="1806"/>
        <v>7.1000000000000008E-2</v>
      </c>
      <c r="BO731">
        <f t="shared" si="1807"/>
        <v>0.65</v>
      </c>
      <c r="BP731" t="str">
        <f t="shared" si="1679"/>
        <v>-LV-Total</v>
      </c>
    </row>
    <row r="732" spans="1:68" hidden="1" x14ac:dyDescent="0.25">
      <c r="A732" t="str">
        <f t="shared" si="1677"/>
        <v>passenger-LV-G</v>
      </c>
      <c r="B732" s="1">
        <v>698</v>
      </c>
      <c r="C732" t="s">
        <v>14</v>
      </c>
      <c r="D732" t="s">
        <v>27</v>
      </c>
      <c r="E732" t="s">
        <v>28</v>
      </c>
      <c r="F732" t="s">
        <v>47</v>
      </c>
      <c r="G732">
        <v>0.46495272526036208</v>
      </c>
      <c r="H732">
        <v>0.45717704646275692</v>
      </c>
      <c r="I732">
        <v>0.44948506271670652</v>
      </c>
      <c r="J732">
        <v>0.44187542995350571</v>
      </c>
      <c r="K732">
        <v>0.43690542676055583</v>
      </c>
      <c r="L732">
        <v>0.43194146473272887</v>
      </c>
      <c r="M732">
        <f t="shared" ref="M732:Y734" si="1820">($K732*(($BL732/($K732))^((M$33-$K$33)/($BL$33-$K$33))))</f>
        <v>0.43233286943164972</v>
      </c>
      <c r="N732">
        <f t="shared" si="1820"/>
        <v>0.43006456796550818</v>
      </c>
      <c r="O732">
        <f t="shared" si="1820"/>
        <v>0.42780816749488448</v>
      </c>
      <c r="P732">
        <f t="shared" si="1820"/>
        <v>0.42556360557935941</v>
      </c>
      <c r="Q732">
        <f t="shared" si="1820"/>
        <v>0.42333082010611717</v>
      </c>
      <c r="R732">
        <f t="shared" si="1820"/>
        <v>0.42110974928822648</v>
      </c>
      <c r="S732">
        <f t="shared" si="1820"/>
        <v>0.41890033166293072</v>
      </c>
      <c r="T732">
        <f t="shared" si="1820"/>
        <v>0.4167025060899473</v>
      </c>
      <c r="U732">
        <f t="shared" si="1820"/>
        <v>0.41451621174977549</v>
      </c>
      <c r="V732">
        <f t="shared" si="1820"/>
        <v>0.41234138814201349</v>
      </c>
      <c r="W732">
        <f t="shared" si="1820"/>
        <v>0.41017797508368431</v>
      </c>
      <c r="X732">
        <f t="shared" si="1820"/>
        <v>0.40802591270757033</v>
      </c>
      <c r="Y732">
        <f t="shared" si="1820"/>
        <v>0.40588514146055638</v>
      </c>
      <c r="Z732">
        <f t="shared" ref="Z732:AN734" si="1821">($Y732*(($BM732/($Y732))^((Z$33-$Y$33)/($BM$33-$Y$33))))</f>
        <v>0.37844928525328814</v>
      </c>
      <c r="AA732">
        <f t="shared" si="1821"/>
        <v>0.35286795913085434</v>
      </c>
      <c r="AB732">
        <f t="shared" si="1821"/>
        <v>0.32901580590339469</v>
      </c>
      <c r="AC732">
        <f t="shared" si="1821"/>
        <v>0.30677594191576152</v>
      </c>
      <c r="AD732">
        <f t="shared" si="1821"/>
        <v>0.28603938427789583</v>
      </c>
      <c r="AE732">
        <f t="shared" si="1821"/>
        <v>0.26670451681163621</v>
      </c>
      <c r="AF732">
        <f t="shared" si="1821"/>
        <v>0.24867659209691961</v>
      </c>
      <c r="AG732">
        <f t="shared" si="1821"/>
        <v>0.23186726717723019</v>
      </c>
      <c r="AH732">
        <f t="shared" si="1821"/>
        <v>0.21619417064909593</v>
      </c>
      <c r="AI732">
        <f t="shared" si="1821"/>
        <v>0.20158049901422376</v>
      </c>
      <c r="AJ732">
        <f t="shared" si="1821"/>
        <v>0.18795464031626233</v>
      </c>
      <c r="AK732">
        <f t="shared" si="1821"/>
        <v>0.17524982321788396</v>
      </c>
      <c r="AL732">
        <f t="shared" si="1821"/>
        <v>0.16340378979854456</v>
      </c>
      <c r="AM732">
        <f t="shared" si="1821"/>
        <v>0.15235849046951944</v>
      </c>
      <c r="AN732">
        <f t="shared" si="1821"/>
        <v>0.14205979951119471</v>
      </c>
      <c r="AO732">
        <f t="shared" si="1800"/>
        <v>0.14205979951119471</v>
      </c>
      <c r="AP732">
        <f t="shared" ref="AP732:BH732" si="1822">AO732</f>
        <v>0.14205979951119471</v>
      </c>
      <c r="AQ732">
        <f t="shared" si="1822"/>
        <v>0.14205979951119471</v>
      </c>
      <c r="AR732">
        <f t="shared" si="1822"/>
        <v>0.14205979951119471</v>
      </c>
      <c r="AS732">
        <f t="shared" si="1822"/>
        <v>0.14205979951119471</v>
      </c>
      <c r="AT732">
        <f t="shared" si="1822"/>
        <v>0.14205979951119471</v>
      </c>
      <c r="AU732">
        <f t="shared" si="1822"/>
        <v>0.14205979951119471</v>
      </c>
      <c r="AV732">
        <f t="shared" si="1822"/>
        <v>0.14205979951119471</v>
      </c>
      <c r="AW732">
        <f t="shared" si="1822"/>
        <v>0.14205979951119471</v>
      </c>
      <c r="AX732">
        <f t="shared" si="1822"/>
        <v>0.14205979951119471</v>
      </c>
      <c r="AY732">
        <f t="shared" si="1822"/>
        <v>0.14205979951119471</v>
      </c>
      <c r="AZ732">
        <f t="shared" si="1822"/>
        <v>0.14205979951119471</v>
      </c>
      <c r="BA732">
        <f t="shared" si="1822"/>
        <v>0.14205979951119471</v>
      </c>
      <c r="BB732">
        <f t="shared" si="1822"/>
        <v>0.14205979951119471</v>
      </c>
      <c r="BC732">
        <f t="shared" si="1822"/>
        <v>0.14205979951119471</v>
      </c>
      <c r="BD732">
        <f t="shared" si="1822"/>
        <v>0.14205979951119471</v>
      </c>
      <c r="BE732">
        <f t="shared" si="1822"/>
        <v>0.14205979951119471</v>
      </c>
      <c r="BF732">
        <f t="shared" si="1822"/>
        <v>0.14205979951119471</v>
      </c>
      <c r="BG732">
        <f t="shared" si="1822"/>
        <v>0.14205979951119471</v>
      </c>
      <c r="BH732">
        <f t="shared" si="1822"/>
        <v>0.14205979951119471</v>
      </c>
      <c r="BK732">
        <f t="shared" ref="BK732:BK737" si="1823">K732</f>
        <v>0.43690542676055583</v>
      </c>
      <c r="BL732">
        <f t="shared" si="1682"/>
        <v>0.40588514146055638</v>
      </c>
      <c r="BM732">
        <f t="shared" si="1683"/>
        <v>0.14205979951119471</v>
      </c>
      <c r="BN732">
        <f t="shared" si="1806"/>
        <v>7.1000000000000008E-2</v>
      </c>
      <c r="BO732">
        <f t="shared" si="1807"/>
        <v>0.65</v>
      </c>
      <c r="BP732" t="str">
        <f t="shared" si="1679"/>
        <v>-LV-Total</v>
      </c>
    </row>
    <row r="733" spans="1:68" hidden="1" x14ac:dyDescent="0.25">
      <c r="A733" t="str">
        <f t="shared" si="1677"/>
        <v>passenger-LV-LPG</v>
      </c>
      <c r="B733" s="1">
        <v>699</v>
      </c>
      <c r="C733" t="s">
        <v>14</v>
      </c>
      <c r="D733" t="s">
        <v>27</v>
      </c>
      <c r="E733" t="s">
        <v>28</v>
      </c>
      <c r="F733" t="s">
        <v>48</v>
      </c>
      <c r="G733">
        <v>6.6630931965816816E-3</v>
      </c>
      <c r="H733">
        <v>6.6630931965816816E-3</v>
      </c>
      <c r="I733">
        <v>6.6630931965816816E-3</v>
      </c>
      <c r="J733">
        <v>6.6630931965816816E-3</v>
      </c>
      <c r="K733">
        <v>6.6630931965816816E-3</v>
      </c>
      <c r="L733">
        <v>6.6630931965816816E-3</v>
      </c>
      <c r="M733">
        <f>L733/2</f>
        <v>3.3315465982908408E-3</v>
      </c>
      <c r="N733">
        <f>M733/2</f>
        <v>1.6657732991454204E-3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f t="shared" si="1800"/>
        <v>0</v>
      </c>
      <c r="AP733">
        <f t="shared" ref="AP733:BH733" si="1824">AO733</f>
        <v>0</v>
      </c>
      <c r="AQ733">
        <f t="shared" si="1824"/>
        <v>0</v>
      </c>
      <c r="AR733">
        <f t="shared" si="1824"/>
        <v>0</v>
      </c>
      <c r="AS733">
        <f t="shared" si="1824"/>
        <v>0</v>
      </c>
      <c r="AT733">
        <f t="shared" si="1824"/>
        <v>0</v>
      </c>
      <c r="AU733">
        <f t="shared" si="1824"/>
        <v>0</v>
      </c>
      <c r="AV733">
        <f t="shared" si="1824"/>
        <v>0</v>
      </c>
      <c r="AW733">
        <f t="shared" si="1824"/>
        <v>0</v>
      </c>
      <c r="AX733">
        <f t="shared" si="1824"/>
        <v>0</v>
      </c>
      <c r="AY733">
        <f t="shared" si="1824"/>
        <v>0</v>
      </c>
      <c r="AZ733">
        <f t="shared" si="1824"/>
        <v>0</v>
      </c>
      <c r="BA733">
        <f t="shared" si="1824"/>
        <v>0</v>
      </c>
      <c r="BB733">
        <f t="shared" si="1824"/>
        <v>0</v>
      </c>
      <c r="BC733">
        <f t="shared" si="1824"/>
        <v>0</v>
      </c>
      <c r="BD733">
        <f t="shared" si="1824"/>
        <v>0</v>
      </c>
      <c r="BE733">
        <f t="shared" si="1824"/>
        <v>0</v>
      </c>
      <c r="BF733">
        <f t="shared" si="1824"/>
        <v>0</v>
      </c>
      <c r="BG733">
        <f t="shared" si="1824"/>
        <v>0</v>
      </c>
      <c r="BH733">
        <f t="shared" si="1824"/>
        <v>0</v>
      </c>
      <c r="BK733">
        <f t="shared" si="1823"/>
        <v>6.6630931965816816E-3</v>
      </c>
      <c r="BL733">
        <f t="shared" si="1682"/>
        <v>6.1900135796243826E-3</v>
      </c>
      <c r="BM733">
        <f t="shared" si="1683"/>
        <v>2.1665047528685337E-3</v>
      </c>
      <c r="BN733">
        <f t="shared" si="1806"/>
        <v>7.1000000000000008E-2</v>
      </c>
      <c r="BO733">
        <f t="shared" si="1807"/>
        <v>0.65</v>
      </c>
      <c r="BP733" t="str">
        <f t="shared" si="1679"/>
        <v>-LV-Total</v>
      </c>
    </row>
    <row r="734" spans="1:68" hidden="1" x14ac:dyDescent="0.25">
      <c r="A734" t="str">
        <f t="shared" si="1677"/>
        <v>passenger-LV-PHEVG</v>
      </c>
      <c r="B734" s="1">
        <v>700</v>
      </c>
      <c r="C734" t="s">
        <v>14</v>
      </c>
      <c r="D734" t="s">
        <v>27</v>
      </c>
      <c r="E734" t="s">
        <v>28</v>
      </c>
      <c r="F734" t="s">
        <v>31</v>
      </c>
      <c r="G734">
        <v>1.67315690966056E-2</v>
      </c>
      <c r="H734">
        <v>1.6906472835101789E-2</v>
      </c>
      <c r="I734">
        <v>1.707949396272998E-2</v>
      </c>
      <c r="J734">
        <v>1.7250662712560139E-2</v>
      </c>
      <c r="K734">
        <v>1.7490308364759091E-2</v>
      </c>
      <c r="L734">
        <v>1.7729662721580591E-2</v>
      </c>
      <c r="M734">
        <f t="shared" si="1820"/>
        <v>1.7307258595176032E-2</v>
      </c>
      <c r="N734">
        <f t="shared" si="1820"/>
        <v>1.7216453378126637E-2</v>
      </c>
      <c r="O734">
        <f t="shared" si="1820"/>
        <v>1.7126124584734871E-2</v>
      </c>
      <c r="P734">
        <f t="shared" si="1820"/>
        <v>1.7036269715370103E-2</v>
      </c>
      <c r="Q734">
        <f t="shared" si="1820"/>
        <v>1.694688628351641E-2</v>
      </c>
      <c r="R734">
        <f t="shared" si="1820"/>
        <v>1.6857971815703754E-2</v>
      </c>
      <c r="S734">
        <f t="shared" si="1820"/>
        <v>1.6769523851439545E-2</v>
      </c>
      <c r="T734">
        <f t="shared" si="1820"/>
        <v>1.668153994314055E-2</v>
      </c>
      <c r="U734">
        <f t="shared" si="1820"/>
        <v>1.6594017656065163E-2</v>
      </c>
      <c r="V734">
        <f t="shared" si="1820"/>
        <v>1.6506954568246017E-2</v>
      </c>
      <c r="W734">
        <f t="shared" si="1820"/>
        <v>1.6420348270422987E-2</v>
      </c>
      <c r="X734">
        <f t="shared" si="1820"/>
        <v>1.6334196365976491E-2</v>
      </c>
      <c r="Y734">
        <f t="shared" si="1820"/>
        <v>1.6248496470861195E-2</v>
      </c>
      <c r="Z734">
        <f t="shared" si="1821"/>
        <v>1.5150177347488764E-2</v>
      </c>
      <c r="AA734">
        <f t="shared" si="1821"/>
        <v>1.4126099240750018E-2</v>
      </c>
      <c r="AB734">
        <f t="shared" si="1821"/>
        <v>1.3171243819967187E-2</v>
      </c>
      <c r="AC734">
        <f t="shared" si="1821"/>
        <v>1.2280931969143725E-2</v>
      </c>
      <c r="AD734">
        <f t="shared" si="1821"/>
        <v>1.1450800857706096E-2</v>
      </c>
      <c r="AE734">
        <f t="shared" si="1821"/>
        <v>1.0676782561151581E-2</v>
      </c>
      <c r="AF734">
        <f t="shared" si="1821"/>
        <v>9.9550841268360446E-3</v>
      </c>
      <c r="AG734">
        <f t="shared" si="1821"/>
        <v>9.2821689872172285E-3</v>
      </c>
      <c r="AH734">
        <f t="shared" si="1821"/>
        <v>8.6547396294721773E-3</v>
      </c>
      <c r="AI734">
        <f t="shared" si="1821"/>
        <v>8.0697214365639744E-3</v>
      </c>
      <c r="AJ734">
        <f t="shared" si="1821"/>
        <v>7.5242476205736085E-3</v>
      </c>
      <c r="AK734">
        <f t="shared" si="1821"/>
        <v>7.0156451744650978E-3</v>
      </c>
      <c r="AL734">
        <f t="shared" si="1821"/>
        <v>6.5414217734428032E-3</v>
      </c>
      <c r="AM734">
        <f t="shared" si="1821"/>
        <v>6.0992535617131038E-3</v>
      </c>
      <c r="AN734">
        <f t="shared" si="1821"/>
        <v>5.6869737648014181E-3</v>
      </c>
      <c r="AO734">
        <f t="shared" si="1800"/>
        <v>5.6869737648014181E-3</v>
      </c>
      <c r="AP734">
        <f t="shared" ref="AP734:BH734" si="1825">AO734</f>
        <v>5.6869737648014181E-3</v>
      </c>
      <c r="AQ734">
        <f t="shared" si="1825"/>
        <v>5.6869737648014181E-3</v>
      </c>
      <c r="AR734">
        <f t="shared" si="1825"/>
        <v>5.6869737648014181E-3</v>
      </c>
      <c r="AS734">
        <f t="shared" si="1825"/>
        <v>5.6869737648014181E-3</v>
      </c>
      <c r="AT734">
        <f t="shared" si="1825"/>
        <v>5.6869737648014181E-3</v>
      </c>
      <c r="AU734">
        <f t="shared" si="1825"/>
        <v>5.6869737648014181E-3</v>
      </c>
      <c r="AV734">
        <f t="shared" si="1825"/>
        <v>5.6869737648014181E-3</v>
      </c>
      <c r="AW734">
        <f t="shared" si="1825"/>
        <v>5.6869737648014181E-3</v>
      </c>
      <c r="AX734">
        <f t="shared" si="1825"/>
        <v>5.6869737648014181E-3</v>
      </c>
      <c r="AY734">
        <f t="shared" si="1825"/>
        <v>5.6869737648014181E-3</v>
      </c>
      <c r="AZ734">
        <f t="shared" si="1825"/>
        <v>5.6869737648014181E-3</v>
      </c>
      <c r="BA734">
        <f t="shared" si="1825"/>
        <v>5.6869737648014181E-3</v>
      </c>
      <c r="BB734">
        <f t="shared" si="1825"/>
        <v>5.6869737648014181E-3</v>
      </c>
      <c r="BC734">
        <f t="shared" si="1825"/>
        <v>5.6869737648014181E-3</v>
      </c>
      <c r="BD734">
        <f t="shared" si="1825"/>
        <v>5.6869737648014181E-3</v>
      </c>
      <c r="BE734">
        <f t="shared" si="1825"/>
        <v>5.6869737648014181E-3</v>
      </c>
      <c r="BF734">
        <f t="shared" si="1825"/>
        <v>5.6869737648014181E-3</v>
      </c>
      <c r="BG734">
        <f t="shared" si="1825"/>
        <v>5.6869737648014181E-3</v>
      </c>
      <c r="BH734">
        <f t="shared" si="1825"/>
        <v>5.6869737648014181E-3</v>
      </c>
      <c r="BK734">
        <f t="shared" si="1823"/>
        <v>1.7490308364759091E-2</v>
      </c>
      <c r="BL734">
        <f t="shared" si="1682"/>
        <v>1.6248496470861195E-2</v>
      </c>
      <c r="BM734">
        <f t="shared" si="1683"/>
        <v>5.6869737648014181E-3</v>
      </c>
      <c r="BN734">
        <f t="shared" si="1806"/>
        <v>7.1000000000000008E-2</v>
      </c>
      <c r="BO734">
        <f t="shared" si="1807"/>
        <v>0.65</v>
      </c>
      <c r="BP734" t="str">
        <f t="shared" si="1679"/>
        <v>-LV-Total</v>
      </c>
    </row>
    <row r="735" spans="1:68" hidden="1" x14ac:dyDescent="0.25">
      <c r="A735" t="str">
        <f t="shared" si="1677"/>
        <v>freight-HT-BEV</v>
      </c>
      <c r="B735" s="1">
        <v>701</v>
      </c>
      <c r="C735" t="s">
        <v>52</v>
      </c>
      <c r="D735" t="s">
        <v>36</v>
      </c>
      <c r="E735" t="s">
        <v>39</v>
      </c>
      <c r="F735" t="s">
        <v>29</v>
      </c>
      <c r="G735">
        <v>2.9414516375638358E-3</v>
      </c>
      <c r="H735">
        <f>IF(G735=0,0.0000001,$G735)*((INDEX($N$7:$N$29,MATCH($A735,$H$7:$H$29,0))/($G735+0.00001))^((H$33-$G$33)/($Y$33-$G$33)))</f>
        <v>3.2713579246791986E-3</v>
      </c>
      <c r="I735">
        <f>IF(H735=0,0.0000001,$G735)*((INDEX($N$7:$N$29,MATCH($A735,$H$7:$H$29,0))/($G735+0.00001))^((I$33-$G$33)/($Y$33-$G$33)))</f>
        <v>3.6382657238671467E-3</v>
      </c>
      <c r="J735">
        <f>IF(I735=0,0.0000001,$G735)*((INDEX($N$7:$N$29,MATCH($A735,$H$7:$H$29,0))/($G735+0.00001))^((J$33-$G$33)/($Y$33-$G$33)))</f>
        <v>4.0463250375651271E-3</v>
      </c>
      <c r="K735">
        <f>IF(J735=0,0.0000001,$G735)*((INDEX($N$7:$N$29,MATCH($A735,$H$7:$H$29,0))/($G735+0.00001))^((K$33-$G$33)/($Y$33-$G$33)))</f>
        <v>4.5001513227086896E-3</v>
      </c>
      <c r="L735">
        <f t="shared" ref="L735:Y735" si="1826">IF(K735=0,0.0000001,K735)*((INDEX($L$7:$L$29,MATCH($A735,$H$7:$H$28,0))/IF(K735=0,0.0000001,K735))^((L$33-$K$33)/($Y$33-$K$33)))</f>
        <v>5.474705408909414E-3</v>
      </c>
      <c r="M735">
        <f t="shared" si="1826"/>
        <v>7.8789089442544858E-3</v>
      </c>
      <c r="N735">
        <f t="shared" si="1826"/>
        <v>1.2581845799400476E-2</v>
      </c>
      <c r="O735">
        <f t="shared" si="1826"/>
        <v>2.0544830049117998E-2</v>
      </c>
      <c r="P735">
        <f t="shared" si="1826"/>
        <v>3.1830524752986714E-2</v>
      </c>
      <c r="Q735">
        <f t="shared" si="1826"/>
        <v>4.461944743063579E-2</v>
      </c>
      <c r="R735">
        <f t="shared" si="1826"/>
        <v>5.5887040717365818E-2</v>
      </c>
      <c r="S735">
        <f t="shared" si="1826"/>
        <v>6.3560800381088356E-2</v>
      </c>
      <c r="T735">
        <f t="shared" si="1826"/>
        <v>6.762863991068431E-2</v>
      </c>
      <c r="U735">
        <f t="shared" si="1826"/>
        <v>6.9314108818858411E-2</v>
      </c>
      <c r="V735">
        <f t="shared" si="1826"/>
        <v>6.9852454225373534E-2</v>
      </c>
      <c r="W735">
        <f t="shared" si="1826"/>
        <v>6.9978902966711498E-2</v>
      </c>
      <c r="X735">
        <f t="shared" si="1826"/>
        <v>6.9998492858146175E-2</v>
      </c>
      <c r="Y735">
        <f t="shared" si="1826"/>
        <v>7.0000000000000007E-2</v>
      </c>
      <c r="Z735">
        <f t="shared" ref="Z735:AN735" si="1827">IF(Y735=0,0.0000001,$Y735)*((INDEX($M$7:$M$29,MATCH($A735,$H$7:$H$28,0))/IF(Y735=0,0.0000001,$Y735))^((Z$33-$Y$33)/($AN$33-$Y$33)))</f>
        <v>7.7131703122006789E-2</v>
      </c>
      <c r="AA735">
        <f t="shared" si="1827"/>
        <v>8.4989994664305568E-2</v>
      </c>
      <c r="AB735">
        <f t="shared" si="1827"/>
        <v>9.3648900525545087E-2</v>
      </c>
      <c r="AC735">
        <f t="shared" si="1827"/>
        <v>0.10318998847198126</v>
      </c>
      <c r="AD735">
        <f t="shared" si="1827"/>
        <v>0.11370313651405943</v>
      </c>
      <c r="AE735">
        <f t="shared" si="1827"/>
        <v>0.12528737956633487</v>
      </c>
      <c r="AF735">
        <f t="shared" si="1827"/>
        <v>0.13805184236635312</v>
      </c>
      <c r="AG735">
        <f t="shared" si="1827"/>
        <v>0.15211676744068037</v>
      </c>
      <c r="AH735">
        <f t="shared" si="1827"/>
        <v>0.16761464780162721</v>
      </c>
      <c r="AI735">
        <f t="shared" si="1827"/>
        <v>0.18469147504478334</v>
      </c>
      <c r="AJ735">
        <f t="shared" si="1827"/>
        <v>0.20350811460456789</v>
      </c>
      <c r="AK735">
        <f t="shared" si="1827"/>
        <v>0.22424182112284086</v>
      </c>
      <c r="AL735">
        <f t="shared" si="1827"/>
        <v>0.24708790820550156</v>
      </c>
      <c r="AM735">
        <f t="shared" si="1827"/>
        <v>0.27226158829634867</v>
      </c>
      <c r="AN735">
        <f t="shared" si="1827"/>
        <v>0.30000000000000004</v>
      </c>
      <c r="AO735">
        <f t="shared" si="1800"/>
        <v>0.30000000000000004</v>
      </c>
      <c r="AP735">
        <f t="shared" ref="AP735:BH735" si="1828">IF(AO735=0,0.0000001,$G735)*((INDEX($N$7:$N$29,MATCH($A735,$H$7:$H$29,0))/($G735+0.00001))^((AP$33-$G$33)/($Y$33-$G$33)))</f>
        <v>0.12144622214997378</v>
      </c>
      <c r="AQ735">
        <f t="shared" si="1828"/>
        <v>0.13506734436120574</v>
      </c>
      <c r="AR735">
        <f t="shared" si="1828"/>
        <v>0.15021617955526056</v>
      </c>
      <c r="AS735">
        <f t="shared" si="1828"/>
        <v>0.16706407242178248</v>
      </c>
      <c r="AT735">
        <f t="shared" si="1828"/>
        <v>0.18580158526720519</v>
      </c>
      <c r="AU735">
        <f t="shared" si="1828"/>
        <v>0.20664065341738574</v>
      </c>
      <c r="AV735">
        <f t="shared" si="1828"/>
        <v>0.22981698236511691</v>
      </c>
      <c r="AW735">
        <f t="shared" si="1828"/>
        <v>0.25559271377606291</v>
      </c>
      <c r="AX735">
        <f t="shared" si="1828"/>
        <v>0.28425939050763649</v>
      </c>
      <c r="AY735">
        <f t="shared" si="1828"/>
        <v>0.3161412541774129</v>
      </c>
      <c r="AZ735">
        <f t="shared" si="1828"/>
        <v>0.35159891257904641</v>
      </c>
      <c r="BA735">
        <f t="shared" si="1828"/>
        <v>0.39103341842692113</v>
      </c>
      <c r="BB735">
        <f t="shared" si="1828"/>
        <v>0.43489080556319204</v>
      </c>
      <c r="BC735">
        <f t="shared" si="1828"/>
        <v>0.48366713393512073</v>
      </c>
      <c r="BD735">
        <f t="shared" si="1828"/>
        <v>0.53791410040519327</v>
      </c>
      <c r="BE735">
        <f t="shared" si="1828"/>
        <v>0.59824527885647438</v>
      </c>
      <c r="BF735">
        <f t="shared" si="1828"/>
        <v>0.66534306017348988</v>
      </c>
      <c r="BG735">
        <f t="shared" si="1828"/>
        <v>0.73996637059500769</v>
      </c>
      <c r="BH735">
        <f t="shared" si="1828"/>
        <v>0.82295925573909767</v>
      </c>
      <c r="BK735">
        <f t="shared" si="1823"/>
        <v>4.5001513227086896E-3</v>
      </c>
      <c r="BL735">
        <f t="shared" si="1682"/>
        <v>4.095137703664908E-3</v>
      </c>
      <c r="BM735">
        <f t="shared" si="1683"/>
        <v>2.4570826221989449E-3</v>
      </c>
      <c r="BN735">
        <f t="shared" ref="BN735:BN771" si="1829">INDEX($L$7:$L$30,MATCH(BP735,$H$7:$H$30,0))</f>
        <v>9.0000000000000011E-2</v>
      </c>
      <c r="BO735">
        <f t="shared" si="1807"/>
        <v>0.4</v>
      </c>
      <c r="BP735" t="str">
        <f t="shared" si="1679"/>
        <v>-HT-Total</v>
      </c>
    </row>
    <row r="736" spans="1:68" hidden="1" x14ac:dyDescent="0.25">
      <c r="A736" t="str">
        <f t="shared" si="1677"/>
        <v>freight-HT-CNG</v>
      </c>
      <c r="B736" s="1">
        <v>702</v>
      </c>
      <c r="C736" t="s">
        <v>52</v>
      </c>
      <c r="D736" t="s">
        <v>36</v>
      </c>
      <c r="E736" t="s">
        <v>39</v>
      </c>
      <c r="F736" t="s">
        <v>45</v>
      </c>
      <c r="G736">
        <v>5.0676427480126192E-2</v>
      </c>
      <c r="H736">
        <v>5.2279677481419998E-2</v>
      </c>
      <c r="I736">
        <v>5.3868172225728858E-2</v>
      </c>
      <c r="J736">
        <v>5.5442114476501637E-2</v>
      </c>
      <c r="K736">
        <v>5.7093250077817813E-2</v>
      </c>
      <c r="L736">
        <v>5.8743759794536388E-2</v>
      </c>
      <c r="M736">
        <f t="shared" ref="M736:Y737" si="1830">($K736*(($BL736/($K736))^((M$33-$K$33)/($BL$33-$K$33))))</f>
        <v>5.6329193938120345E-2</v>
      </c>
      <c r="N736">
        <f t="shared" si="1830"/>
        <v>5.5951008860539123E-2</v>
      </c>
      <c r="O736">
        <f t="shared" si="1830"/>
        <v>5.5575362856267956E-2</v>
      </c>
      <c r="P736">
        <f t="shared" si="1830"/>
        <v>5.520223887838021E-2</v>
      </c>
      <c r="Q736">
        <f t="shared" si="1830"/>
        <v>5.4831619994399533E-2</v>
      </c>
      <c r="R736">
        <f t="shared" si="1830"/>
        <v>5.4463489385531492E-2</v>
      </c>
      <c r="S736">
        <f t="shared" si="1830"/>
        <v>5.4097830345900322E-2</v>
      </c>
      <c r="T736">
        <f t="shared" si="1830"/>
        <v>5.3734626281790779E-2</v>
      </c>
      <c r="U736">
        <f t="shared" si="1830"/>
        <v>5.337386071089515E-2</v>
      </c>
      <c r="V736">
        <f t="shared" si="1830"/>
        <v>5.301551726156524E-2</v>
      </c>
      <c r="W736">
        <f t="shared" si="1830"/>
        <v>5.2659579672069488E-2</v>
      </c>
      <c r="X736">
        <f t="shared" si="1830"/>
        <v>5.230603178985492E-2</v>
      </c>
      <c r="Y736">
        <f t="shared" si="1830"/>
        <v>5.1954857570814209E-2</v>
      </c>
      <c r="Z736">
        <f t="shared" ref="Z736:AN737" si="1831">($BK736*(($BM736/($BK736))^((Z$33-$Y$33)/($BM$33-$Y$33))))</f>
        <v>5.4835811616041522E-2</v>
      </c>
      <c r="AA736">
        <f t="shared" si="1831"/>
        <v>5.2667631138383506E-2</v>
      </c>
      <c r="AB736">
        <f t="shared" si="1831"/>
        <v>5.0585179428936568E-2</v>
      </c>
      <c r="AC736">
        <f t="shared" si="1831"/>
        <v>4.8585066815219673E-2</v>
      </c>
      <c r="AD736">
        <f t="shared" si="1831"/>
        <v>4.6664037650700971E-2</v>
      </c>
      <c r="AE736">
        <f t="shared" si="1831"/>
        <v>4.481896501547894E-2</v>
      </c>
      <c r="AF736">
        <f t="shared" si="1831"/>
        <v>4.3046845626496084E-2</v>
      </c>
      <c r="AG736">
        <f t="shared" si="1831"/>
        <v>4.134479494900007E-2</v>
      </c>
      <c r="AH736">
        <f t="shared" si="1831"/>
        <v>3.9710042501295409E-2</v>
      </c>
      <c r="AI736">
        <f t="shared" si="1831"/>
        <v>3.8139927345142759E-2</v>
      </c>
      <c r="AJ736">
        <f t="shared" si="1831"/>
        <v>3.6631893754465635E-2</v>
      </c>
      <c r="AK736">
        <f t="shared" si="1831"/>
        <v>3.5183487055314301E-2</v>
      </c>
      <c r="AL736">
        <f t="shared" si="1831"/>
        <v>3.3792349630315383E-2</v>
      </c>
      <c r="AM736">
        <f t="shared" si="1831"/>
        <v>3.2456217081103501E-2</v>
      </c>
      <c r="AN736">
        <f t="shared" si="1831"/>
        <v>3.1172914542488522E-2</v>
      </c>
      <c r="AO736">
        <f t="shared" si="1800"/>
        <v>3.1172914542488522E-2</v>
      </c>
      <c r="AP736">
        <f t="shared" ref="AP736:BH736" si="1832">AO736</f>
        <v>3.1172914542488522E-2</v>
      </c>
      <c r="AQ736">
        <f t="shared" si="1832"/>
        <v>3.1172914542488522E-2</v>
      </c>
      <c r="AR736">
        <f t="shared" si="1832"/>
        <v>3.1172914542488522E-2</v>
      </c>
      <c r="AS736">
        <f t="shared" si="1832"/>
        <v>3.1172914542488522E-2</v>
      </c>
      <c r="AT736">
        <f t="shared" si="1832"/>
        <v>3.1172914542488522E-2</v>
      </c>
      <c r="AU736">
        <f t="shared" si="1832"/>
        <v>3.1172914542488522E-2</v>
      </c>
      <c r="AV736">
        <f t="shared" si="1832"/>
        <v>3.1172914542488522E-2</v>
      </c>
      <c r="AW736">
        <f t="shared" si="1832"/>
        <v>3.1172914542488522E-2</v>
      </c>
      <c r="AX736">
        <f t="shared" si="1832"/>
        <v>3.1172914542488522E-2</v>
      </c>
      <c r="AY736">
        <f t="shared" si="1832"/>
        <v>3.1172914542488522E-2</v>
      </c>
      <c r="AZ736">
        <f t="shared" si="1832"/>
        <v>3.1172914542488522E-2</v>
      </c>
      <c r="BA736">
        <f t="shared" si="1832"/>
        <v>3.1172914542488522E-2</v>
      </c>
      <c r="BB736">
        <f t="shared" si="1832"/>
        <v>3.1172914542488522E-2</v>
      </c>
      <c r="BC736">
        <f t="shared" si="1832"/>
        <v>3.1172914542488522E-2</v>
      </c>
      <c r="BD736">
        <f t="shared" si="1832"/>
        <v>3.1172914542488522E-2</v>
      </c>
      <c r="BE736">
        <f t="shared" si="1832"/>
        <v>3.1172914542488522E-2</v>
      </c>
      <c r="BF736">
        <f t="shared" si="1832"/>
        <v>3.1172914542488522E-2</v>
      </c>
      <c r="BG736">
        <f t="shared" si="1832"/>
        <v>3.1172914542488522E-2</v>
      </c>
      <c r="BH736">
        <f t="shared" si="1832"/>
        <v>3.1172914542488522E-2</v>
      </c>
      <c r="BK736">
        <f t="shared" si="1823"/>
        <v>5.7093250077817813E-2</v>
      </c>
      <c r="BL736">
        <f t="shared" si="1682"/>
        <v>5.1954857570814209E-2</v>
      </c>
      <c r="BM736">
        <f t="shared" si="1683"/>
        <v>3.1172914542488522E-2</v>
      </c>
      <c r="BN736">
        <f t="shared" si="1829"/>
        <v>9.0000000000000011E-2</v>
      </c>
      <c r="BO736">
        <f t="shared" si="1807"/>
        <v>0.4</v>
      </c>
      <c r="BP736" t="str">
        <f t="shared" si="1679"/>
        <v>-HT-Total</v>
      </c>
    </row>
    <row r="737" spans="1:68" hidden="1" x14ac:dyDescent="0.25">
      <c r="A737" t="str">
        <f t="shared" si="1677"/>
        <v>freight-HT-D</v>
      </c>
      <c r="B737" s="1">
        <v>703</v>
      </c>
      <c r="C737" t="s">
        <v>52</v>
      </c>
      <c r="D737" t="s">
        <v>36</v>
      </c>
      <c r="E737" t="s">
        <v>39</v>
      </c>
      <c r="F737" t="s">
        <v>46</v>
      </c>
      <c r="G737">
        <v>0.73674652466319168</v>
      </c>
      <c r="H737">
        <v>0.72582727604571162</v>
      </c>
      <c r="I737">
        <v>0.71500852100022816</v>
      </c>
      <c r="J737">
        <v>0.70428887856650002</v>
      </c>
      <c r="K737">
        <v>0.69703351752534581</v>
      </c>
      <c r="L737">
        <v>0.68978090672391845</v>
      </c>
      <c r="M737">
        <f t="shared" si="1830"/>
        <v>0.68770539663689989</v>
      </c>
      <c r="N737">
        <f t="shared" si="1830"/>
        <v>0.68308825407551588</v>
      </c>
      <c r="O737">
        <f t="shared" si="1830"/>
        <v>0.67850211026088647</v>
      </c>
      <c r="P737">
        <f t="shared" si="1830"/>
        <v>0.67394675707245066</v>
      </c>
      <c r="Q737">
        <f t="shared" si="1830"/>
        <v>0.66942198778693507</v>
      </c>
      <c r="R737">
        <f t="shared" si="1830"/>
        <v>0.66492759706897298</v>
      </c>
      <c r="S737">
        <f t="shared" si="1830"/>
        <v>0.66046338096178581</v>
      </c>
      <c r="T737">
        <f t="shared" si="1830"/>
        <v>0.65602913687792808</v>
      </c>
      <c r="U737">
        <f t="shared" si="1830"/>
        <v>0.65162466359009319</v>
      </c>
      <c r="V737">
        <f t="shared" si="1830"/>
        <v>0.64724976122198241</v>
      </c>
      <c r="W737">
        <f t="shared" si="1830"/>
        <v>0.64290423123923379</v>
      </c>
      <c r="X737">
        <f t="shared" si="1830"/>
        <v>0.63858787644041315</v>
      </c>
      <c r="Y737">
        <f t="shared" si="1830"/>
        <v>0.63430050094806467</v>
      </c>
      <c r="Z737">
        <f t="shared" si="1831"/>
        <v>0.66947316197606022</v>
      </c>
      <c r="AA737">
        <f t="shared" si="1831"/>
        <v>0.6430025290568997</v>
      </c>
      <c r="AB737">
        <f t="shared" si="1831"/>
        <v>0.61757853168183297</v>
      </c>
      <c r="AC737">
        <f t="shared" si="1831"/>
        <v>0.59315978640659139</v>
      </c>
      <c r="AD737">
        <f t="shared" si="1831"/>
        <v>0.56970654606752902</v>
      </c>
      <c r="AE737">
        <f t="shared" si="1831"/>
        <v>0.54718063508390746</v>
      </c>
      <c r="AF737">
        <f t="shared" si="1831"/>
        <v>0.52554538731829625</v>
      </c>
      <c r="AG737">
        <f t="shared" si="1831"/>
        <v>0.50476558639394176</v>
      </c>
      <c r="AH737">
        <f t="shared" si="1831"/>
        <v>0.48480740837195763</v>
      </c>
      <c r="AI737">
        <f t="shared" si="1831"/>
        <v>0.46563836669502995</v>
      </c>
      <c r="AJ737">
        <f t="shared" si="1831"/>
        <v>0.44722725930802115</v>
      </c>
      <c r="AK737">
        <f t="shared" si="1831"/>
        <v>0.42954411786939817</v>
      </c>
      <c r="AL737">
        <f t="shared" si="1831"/>
        <v>0.41256015897081566</v>
      </c>
      <c r="AM737">
        <f t="shared" si="1831"/>
        <v>0.39624773728545237</v>
      </c>
      <c r="AN737">
        <f t="shared" si="1831"/>
        <v>0.38058030056883879</v>
      </c>
      <c r="AO737">
        <f t="shared" si="1800"/>
        <v>0.38058030056883879</v>
      </c>
      <c r="AP737">
        <f t="shared" ref="AP737:BH737" si="1833">AO737</f>
        <v>0.38058030056883879</v>
      </c>
      <c r="AQ737">
        <f t="shared" si="1833"/>
        <v>0.38058030056883879</v>
      </c>
      <c r="AR737">
        <f t="shared" si="1833"/>
        <v>0.38058030056883879</v>
      </c>
      <c r="AS737">
        <f t="shared" si="1833"/>
        <v>0.38058030056883879</v>
      </c>
      <c r="AT737">
        <f t="shared" si="1833"/>
        <v>0.38058030056883879</v>
      </c>
      <c r="AU737">
        <f t="shared" si="1833"/>
        <v>0.38058030056883879</v>
      </c>
      <c r="AV737">
        <f t="shared" si="1833"/>
        <v>0.38058030056883879</v>
      </c>
      <c r="AW737">
        <f t="shared" si="1833"/>
        <v>0.38058030056883879</v>
      </c>
      <c r="AX737">
        <f t="shared" si="1833"/>
        <v>0.38058030056883879</v>
      </c>
      <c r="AY737">
        <f t="shared" si="1833"/>
        <v>0.38058030056883879</v>
      </c>
      <c r="AZ737">
        <f t="shared" si="1833"/>
        <v>0.38058030056883879</v>
      </c>
      <c r="BA737">
        <f t="shared" si="1833"/>
        <v>0.38058030056883879</v>
      </c>
      <c r="BB737">
        <f t="shared" si="1833"/>
        <v>0.38058030056883879</v>
      </c>
      <c r="BC737">
        <f t="shared" si="1833"/>
        <v>0.38058030056883879</v>
      </c>
      <c r="BD737">
        <f t="shared" si="1833"/>
        <v>0.38058030056883879</v>
      </c>
      <c r="BE737">
        <f t="shared" si="1833"/>
        <v>0.38058030056883879</v>
      </c>
      <c r="BF737">
        <f t="shared" si="1833"/>
        <v>0.38058030056883879</v>
      </c>
      <c r="BG737">
        <f t="shared" si="1833"/>
        <v>0.38058030056883879</v>
      </c>
      <c r="BH737">
        <f t="shared" si="1833"/>
        <v>0.38058030056883879</v>
      </c>
      <c r="BK737">
        <f t="shared" si="1823"/>
        <v>0.69703351752534581</v>
      </c>
      <c r="BL737">
        <f t="shared" si="1682"/>
        <v>0.63430050094806467</v>
      </c>
      <c r="BM737">
        <f t="shared" si="1683"/>
        <v>0.38058030056883879</v>
      </c>
      <c r="BN737">
        <f t="shared" si="1829"/>
        <v>9.0000000000000011E-2</v>
      </c>
      <c r="BO737">
        <f t="shared" si="1807"/>
        <v>0.4</v>
      </c>
      <c r="BP737" t="str">
        <f t="shared" si="1679"/>
        <v>-HT-Total</v>
      </c>
    </row>
    <row r="738" spans="1:68" hidden="1" x14ac:dyDescent="0.25">
      <c r="A738" t="str">
        <f t="shared" ref="A738:A801" si="1834">D738&amp;"-"&amp;E738&amp;"-"&amp;F738</f>
        <v>freight-HT-FCEV</v>
      </c>
      <c r="B738" s="1">
        <v>704</v>
      </c>
      <c r="C738" t="s">
        <v>52</v>
      </c>
      <c r="D738" t="s">
        <v>36</v>
      </c>
      <c r="E738" t="s">
        <v>39</v>
      </c>
      <c r="F738" t="s">
        <v>30</v>
      </c>
      <c r="G738">
        <v>0</v>
      </c>
      <c r="H738">
        <f>IF(G738=0,0.0000001,$G738)*((INDEX($N$7:$N$29,MATCH($A738,$H$7:$H$29,0))/($G738+0.00001))^((H$33-$G$33)/($Y$33-$G$33)))</f>
        <v>1.2915496650148837E-7</v>
      </c>
      <c r="I738">
        <f>IF(H738=0,0.0000001,$G738)*((INDEX($N$7:$N$29,MATCH($A738,$H$7:$H$29,0))/($G738+0.00001))^((I$33-$G$33)/($Y$33-$G$33)))</f>
        <v>0</v>
      </c>
      <c r="J738">
        <f>IF(I738=0,0.0000001,$G738)*((INDEX($N$7:$N$29,MATCH($A738,$H$7:$H$29,0))/($G738+0.00001))^((J$33-$G$33)/($Y$33-$G$33)))</f>
        <v>2.1544346900318838E-7</v>
      </c>
      <c r="K738">
        <f>IF(J738=0,0.0000001,$G738)*((INDEX($N$7:$N$29,MATCH($A738,$H$7:$H$29,0))/($G738+0.00001))^((K$33-$G$33)/($Y$33-$G$33)))</f>
        <v>0</v>
      </c>
      <c r="L738">
        <f t="shared" ref="L738:Y738" si="1835">IF(K738=0,0.0000001,K738)*((INDEX($L$7:$L$29,MATCH($A738,$H$7:$H$28,0))/IF(K738=0,0.0000001,K738))^((L$33-$K$33)/($Y$33-$K$33)))</f>
        <v>2.3913602153749675E-7</v>
      </c>
      <c r="M738">
        <f t="shared" si="1835"/>
        <v>1.2073768826254454E-6</v>
      </c>
      <c r="N738">
        <f t="shared" si="1835"/>
        <v>9.6817616355708969E-6</v>
      </c>
      <c r="O738">
        <f t="shared" si="1835"/>
        <v>8.5727240831951875E-5</v>
      </c>
      <c r="P738">
        <f t="shared" si="1835"/>
        <v>6.0089888678811732E-4</v>
      </c>
      <c r="Q738">
        <f t="shared" si="1835"/>
        <v>2.6988893747058782E-3</v>
      </c>
      <c r="R738">
        <f t="shared" si="1835"/>
        <v>7.3469577033026109E-3</v>
      </c>
      <c r="S738">
        <f t="shared" si="1835"/>
        <v>1.30207097313783E-2</v>
      </c>
      <c r="T738">
        <f t="shared" si="1835"/>
        <v>1.7157745907394672E-2</v>
      </c>
      <c r="U738">
        <f t="shared" si="1835"/>
        <v>1.9143002814013585E-2</v>
      </c>
      <c r="V738">
        <f t="shared" si="1835"/>
        <v>1.9813185054264333E-2</v>
      </c>
      <c r="W738">
        <f t="shared" si="1835"/>
        <v>1.9973204692495656E-2</v>
      </c>
      <c r="X738">
        <f t="shared" si="1835"/>
        <v>1.9998084857895417E-2</v>
      </c>
      <c r="Y738">
        <f t="shared" si="1835"/>
        <v>0.02</v>
      </c>
      <c r="Z738">
        <f t="shared" ref="Z738:AN738" si="1836">IF(Y738=0,0.0000001,$Y738)*((INDEX($M$7:$M$29,MATCH($A738,$H$7:$H$28,0))/IF(Y738=0,0.0000001,$Y738))^((Z$33-$Y$33)/($AN$33-$Y$33)))</f>
        <v>2.2265271536896069E-2</v>
      </c>
      <c r="AA738">
        <f t="shared" si="1836"/>
        <v>2.478711583058571E-2</v>
      </c>
      <c r="AB738">
        <f t="shared" si="1836"/>
        <v>2.75945932292243E-2</v>
      </c>
      <c r="AC738">
        <f t="shared" si="1836"/>
        <v>3.0720055559943633E-2</v>
      </c>
      <c r="AD738">
        <f t="shared" si="1836"/>
        <v>3.4199518933533936E-2</v>
      </c>
      <c r="AE738">
        <f t="shared" si="1836"/>
        <v>3.8073078774317572E-2</v>
      </c>
      <c r="AF738">
        <f t="shared" si="1836"/>
        <v>4.2385371857790739E-2</v>
      </c>
      <c r="AG738">
        <f t="shared" si="1836"/>
        <v>4.718609068030119E-2</v>
      </c>
      <c r="AH738">
        <f t="shared" si="1836"/>
        <v>5.2530556088075338E-2</v>
      </c>
      <c r="AI738">
        <f t="shared" si="1836"/>
        <v>5.8480354764257315E-2</v>
      </c>
      <c r="AJ738">
        <f t="shared" si="1836"/>
        <v>6.5104048920010135E-2</v>
      </c>
      <c r="AK738">
        <f t="shared" si="1836"/>
        <v>7.2477966367769556E-2</v>
      </c>
      <c r="AL738">
        <f t="shared" si="1836"/>
        <v>8.0687080081020476E-2</v>
      </c>
      <c r="AM738">
        <f t="shared" si="1836"/>
        <v>8.982598737615996E-2</v>
      </c>
      <c r="AN738">
        <f t="shared" si="1836"/>
        <v>0.1</v>
      </c>
      <c r="AO738">
        <f t="shared" si="1800"/>
        <v>0.1</v>
      </c>
      <c r="AP738">
        <f t="shared" ref="AP738:BH738" si="1837">IF(AO738=0,0.0000001,$G738)*((INDEX($N$7:$N$29,MATCH($A738,$H$7:$H$29,0))/($G738+0.00001))^((AP$33-$G$33)/($Y$33-$G$33)))</f>
        <v>0</v>
      </c>
      <c r="AQ738">
        <f t="shared" si="1837"/>
        <v>1E-3</v>
      </c>
      <c r="AR738">
        <f t="shared" si="1837"/>
        <v>0</v>
      </c>
      <c r="AS738">
        <f t="shared" si="1837"/>
        <v>1.6681005372000592E-3</v>
      </c>
      <c r="AT738">
        <f t="shared" si="1837"/>
        <v>0</v>
      </c>
      <c r="AU738">
        <f t="shared" si="1837"/>
        <v>2.7825594022071291E-3</v>
      </c>
      <c r="AV738">
        <f t="shared" si="1837"/>
        <v>0</v>
      </c>
      <c r="AW738">
        <f t="shared" si="1837"/>
        <v>4.6415888336127833E-3</v>
      </c>
      <c r="AX738">
        <f t="shared" si="1837"/>
        <v>0</v>
      </c>
      <c r="AY738">
        <f t="shared" si="1837"/>
        <v>7.7426368268112885E-3</v>
      </c>
      <c r="AZ738">
        <f t="shared" si="1837"/>
        <v>0</v>
      </c>
      <c r="BA738">
        <f t="shared" si="1837"/>
        <v>1.2915496650148838E-2</v>
      </c>
      <c r="BB738">
        <f t="shared" si="1837"/>
        <v>0</v>
      </c>
      <c r="BC738">
        <f t="shared" si="1837"/>
        <v>2.154434690031886E-2</v>
      </c>
      <c r="BD738">
        <f t="shared" si="1837"/>
        <v>0</v>
      </c>
      <c r="BE738">
        <f t="shared" si="1837"/>
        <v>3.5938136638046292E-2</v>
      </c>
      <c r="BF738">
        <f t="shared" si="1837"/>
        <v>0</v>
      </c>
      <c r="BG738">
        <f t="shared" si="1837"/>
        <v>5.9948425031894209E-2</v>
      </c>
      <c r="BH738">
        <f t="shared" si="1837"/>
        <v>0</v>
      </c>
      <c r="BK738">
        <f>G738</f>
        <v>0</v>
      </c>
      <c r="BL738">
        <f t="shared" si="1682"/>
        <v>0</v>
      </c>
      <c r="BM738">
        <f t="shared" si="1683"/>
        <v>0</v>
      </c>
      <c r="BN738">
        <f t="shared" si="1829"/>
        <v>9.0000000000000011E-2</v>
      </c>
      <c r="BO738">
        <f t="shared" si="1807"/>
        <v>0.4</v>
      </c>
      <c r="BP738" t="str">
        <f t="shared" ref="BP738:BP801" si="1838">"-"&amp;E738&amp;"-"&amp;"Total"</f>
        <v>-HT-Total</v>
      </c>
    </row>
    <row r="739" spans="1:68" hidden="1" x14ac:dyDescent="0.25">
      <c r="A739" t="str">
        <f t="shared" si="1834"/>
        <v>freight-HT-G</v>
      </c>
      <c r="B739" s="1">
        <v>705</v>
      </c>
      <c r="C739" t="s">
        <v>52</v>
      </c>
      <c r="D739" t="s">
        <v>36</v>
      </c>
      <c r="E739" t="s">
        <v>39</v>
      </c>
      <c r="F739" t="s">
        <v>47</v>
      </c>
      <c r="G739">
        <v>0.19922279867400811</v>
      </c>
      <c r="H739">
        <v>0.2038717279063928</v>
      </c>
      <c r="I739">
        <v>0.20847787145627431</v>
      </c>
      <c r="J739">
        <v>0.21304181727495389</v>
      </c>
      <c r="K739">
        <v>0.21641904249866331</v>
      </c>
      <c r="L739">
        <v>0.21979498754087301</v>
      </c>
      <c r="M739">
        <f t="shared" ref="M739:Y741" si="1839">($K739*(($BL739/($K739))^((M$33-$K$33)/($BL$33-$K$33))))</f>
        <v>0.21352279297804275</v>
      </c>
      <c r="N739">
        <f t="shared" si="1839"/>
        <v>0.21208923555635359</v>
      </c>
      <c r="O739">
        <f t="shared" si="1839"/>
        <v>0.21066530280682527</v>
      </c>
      <c r="P739">
        <f t="shared" si="1839"/>
        <v>0.20925093011096901</v>
      </c>
      <c r="Q739">
        <f t="shared" si="1839"/>
        <v>0.207846053284134</v>
      </c>
      <c r="R739">
        <f t="shared" si="1839"/>
        <v>0.2064506085725949</v>
      </c>
      <c r="S739">
        <f t="shared" si="1839"/>
        <v>0.20506453265065847</v>
      </c>
      <c r="T739">
        <f t="shared" si="1839"/>
        <v>0.2036877626177899</v>
      </c>
      <c r="U739">
        <f t="shared" si="1839"/>
        <v>0.20232023599575844</v>
      </c>
      <c r="V739">
        <f t="shared" si="1839"/>
        <v>0.20096189072580192</v>
      </c>
      <c r="W739">
        <f t="shared" si="1839"/>
        <v>0.19961266516581086</v>
      </c>
      <c r="X739">
        <f t="shared" si="1839"/>
        <v>0.19827249808753072</v>
      </c>
      <c r="Y739">
        <f t="shared" si="1839"/>
        <v>0.19694132867378361</v>
      </c>
      <c r="Z739">
        <f t="shared" ref="Z739:AN741" si="1840">($BK739*(($BM739/($BK739))^((Z$33-$Y$33)/($BM$33-$Y$33))))</f>
        <v>0.20786194214562007</v>
      </c>
      <c r="AA739">
        <f t="shared" si="1840"/>
        <v>0.19964318524704666</v>
      </c>
      <c r="AB739">
        <f t="shared" si="1840"/>
        <v>0.1917493938725158</v>
      </c>
      <c r="AC739">
        <f t="shared" si="1840"/>
        <v>0.18416771904825691</v>
      </c>
      <c r="AD739">
        <f t="shared" si="1840"/>
        <v>0.17688581984247542</v>
      </c>
      <c r="AE739">
        <f t="shared" si="1840"/>
        <v>0.16989184327762791</v>
      </c>
      <c r="AF739">
        <f t="shared" si="1840"/>
        <v>0.16317440503695585</v>
      </c>
      <c r="AG739">
        <f t="shared" si="1840"/>
        <v>0.15672257093387323</v>
      </c>
      <c r="AH739">
        <f t="shared" si="1840"/>
        <v>0.15052583911404563</v>
      </c>
      <c r="AI739">
        <f t="shared" si="1840"/>
        <v>0.14457412296118963</v>
      </c>
      <c r="AJ739">
        <f t="shared" si="1840"/>
        <v>0.13885773467876872</v>
      </c>
      <c r="AK739">
        <f t="shared" si="1840"/>
        <v>0.1333673695208607</v>
      </c>
      <c r="AL739">
        <f t="shared" si="1840"/>
        <v>0.12809409064652849</v>
      </c>
      <c r="AM739">
        <f t="shared" si="1840"/>
        <v>0.12302931457304163</v>
      </c>
      <c r="AN739">
        <f t="shared" si="1840"/>
        <v>0.11816479720427016</v>
      </c>
      <c r="AO739">
        <f t="shared" si="1800"/>
        <v>0.11816479720427016</v>
      </c>
      <c r="AP739">
        <f t="shared" ref="AP739:BH739" si="1841">AO739</f>
        <v>0.11816479720427016</v>
      </c>
      <c r="AQ739">
        <f t="shared" si="1841"/>
        <v>0.11816479720427016</v>
      </c>
      <c r="AR739">
        <f t="shared" si="1841"/>
        <v>0.11816479720427016</v>
      </c>
      <c r="AS739">
        <f t="shared" si="1841"/>
        <v>0.11816479720427016</v>
      </c>
      <c r="AT739">
        <f t="shared" si="1841"/>
        <v>0.11816479720427016</v>
      </c>
      <c r="AU739">
        <f t="shared" si="1841"/>
        <v>0.11816479720427016</v>
      </c>
      <c r="AV739">
        <f t="shared" si="1841"/>
        <v>0.11816479720427016</v>
      </c>
      <c r="AW739">
        <f t="shared" si="1841"/>
        <v>0.11816479720427016</v>
      </c>
      <c r="AX739">
        <f t="shared" si="1841"/>
        <v>0.11816479720427016</v>
      </c>
      <c r="AY739">
        <f t="shared" si="1841"/>
        <v>0.11816479720427016</v>
      </c>
      <c r="AZ739">
        <f t="shared" si="1841"/>
        <v>0.11816479720427016</v>
      </c>
      <c r="BA739">
        <f t="shared" si="1841"/>
        <v>0.11816479720427016</v>
      </c>
      <c r="BB739">
        <f t="shared" si="1841"/>
        <v>0.11816479720427016</v>
      </c>
      <c r="BC739">
        <f t="shared" si="1841"/>
        <v>0.11816479720427016</v>
      </c>
      <c r="BD739">
        <f t="shared" si="1841"/>
        <v>0.11816479720427016</v>
      </c>
      <c r="BE739">
        <f t="shared" si="1841"/>
        <v>0.11816479720427016</v>
      </c>
      <c r="BF739">
        <f t="shared" si="1841"/>
        <v>0.11816479720427016</v>
      </c>
      <c r="BG739">
        <f t="shared" si="1841"/>
        <v>0.11816479720427016</v>
      </c>
      <c r="BH739">
        <f t="shared" si="1841"/>
        <v>0.11816479720427016</v>
      </c>
      <c r="BK739">
        <f t="shared" ref="BK739:BK744" si="1842">K739</f>
        <v>0.21641904249866331</v>
      </c>
      <c r="BL739">
        <f t="shared" ref="BL739:BL802" si="1843">(1-BN739)*BK739</f>
        <v>0.19694132867378361</v>
      </c>
      <c r="BM739">
        <f t="shared" ref="BM739:BM802" si="1844">(1-BO739)*BL739</f>
        <v>0.11816479720427016</v>
      </c>
      <c r="BN739">
        <f t="shared" si="1829"/>
        <v>9.0000000000000011E-2</v>
      </c>
      <c r="BO739">
        <f t="shared" si="1807"/>
        <v>0.4</v>
      </c>
      <c r="BP739" t="str">
        <f t="shared" si="1838"/>
        <v>-HT-Total</v>
      </c>
    </row>
    <row r="740" spans="1:68" hidden="1" x14ac:dyDescent="0.25">
      <c r="A740" t="str">
        <f t="shared" si="1834"/>
        <v>freight-HT-LPG</v>
      </c>
      <c r="B740" s="1">
        <v>706</v>
      </c>
      <c r="C740" t="s">
        <v>52</v>
      </c>
      <c r="D740" t="s">
        <v>36</v>
      </c>
      <c r="E740" t="s">
        <v>39</v>
      </c>
      <c r="F740" t="s">
        <v>48</v>
      </c>
      <c r="G740">
        <v>2.8326410078176939E-3</v>
      </c>
      <c r="H740">
        <v>2.8263056620228891E-3</v>
      </c>
      <c r="I740">
        <v>2.8200286225778209E-3</v>
      </c>
      <c r="J740">
        <v>2.8138090882496429E-3</v>
      </c>
      <c r="K740">
        <v>2.8199147232583059E-3</v>
      </c>
      <c r="L740">
        <v>2.8260180438459668E-3</v>
      </c>
      <c r="M740">
        <f t="shared" si="1839"/>
        <v>2.7821769319293465E-3</v>
      </c>
      <c r="N740">
        <f t="shared" si="1839"/>
        <v>2.7634978469773721E-3</v>
      </c>
      <c r="O740">
        <f t="shared" si="1839"/>
        <v>2.7449441703740326E-3</v>
      </c>
      <c r="P740">
        <f t="shared" si="1839"/>
        <v>2.726515060148003E-3</v>
      </c>
      <c r="Q740">
        <f t="shared" si="1839"/>
        <v>2.7082096799808174E-3</v>
      </c>
      <c r="R740">
        <f t="shared" si="1839"/>
        <v>2.6900271991689155E-3</v>
      </c>
      <c r="S740">
        <f t="shared" si="1839"/>
        <v>2.6719667925859478E-3</v>
      </c>
      <c r="T740">
        <f t="shared" si="1839"/>
        <v>2.6540276406453287E-3</v>
      </c>
      <c r="U740">
        <f t="shared" si="1839"/>
        <v>2.6362089292630434E-3</v>
      </c>
      <c r="V740">
        <f t="shared" si="1839"/>
        <v>2.6185098498207053E-3</v>
      </c>
      <c r="W740">
        <f t="shared" si="1839"/>
        <v>2.6009295991288616E-3</v>
      </c>
      <c r="X740">
        <f t="shared" si="1839"/>
        <v>2.5834673793905427E-3</v>
      </c>
      <c r="Y740">
        <f t="shared" si="1839"/>
        <v>2.5661223981650583E-3</v>
      </c>
      <c r="Z740">
        <f t="shared" si="1840"/>
        <v>2.7084167099811493E-3</v>
      </c>
      <c r="AA740">
        <f t="shared" si="1840"/>
        <v>2.6013272722053074E-3</v>
      </c>
      <c r="AB740">
        <f t="shared" si="1840"/>
        <v>2.4984720970674425E-3</v>
      </c>
      <c r="AC740">
        <f t="shared" si="1840"/>
        <v>2.3996837639473729E-3</v>
      </c>
      <c r="AD740">
        <f t="shared" si="1840"/>
        <v>2.3048014719522355E-3</v>
      </c>
      <c r="AE740">
        <f t="shared" si="1840"/>
        <v>2.2136707781757908E-3</v>
      </c>
      <c r="AF740">
        <f t="shared" si="1840"/>
        <v>2.1261433463068205E-3</v>
      </c>
      <c r="AG740">
        <f t="shared" si="1840"/>
        <v>2.0420767051774246E-3</v>
      </c>
      <c r="AH740">
        <f t="shared" si="1840"/>
        <v>1.9613340168581979E-3</v>
      </c>
      <c r="AI740">
        <f t="shared" si="1840"/>
        <v>1.8837838539228053E-3</v>
      </c>
      <c r="AJ740">
        <f t="shared" si="1840"/>
        <v>1.8092999855194069E-3</v>
      </c>
      <c r="AK740">
        <f t="shared" si="1840"/>
        <v>1.7377611719007074E-3</v>
      </c>
      <c r="AL740">
        <f t="shared" si="1840"/>
        <v>1.6690509670781895E-3</v>
      </c>
      <c r="AM740">
        <f t="shared" si="1840"/>
        <v>1.6030575292792946E-3</v>
      </c>
      <c r="AN740">
        <f t="shared" si="1840"/>
        <v>1.539673438899035E-3</v>
      </c>
      <c r="AO740">
        <f t="shared" si="1800"/>
        <v>1.539673438899035E-3</v>
      </c>
      <c r="AP740">
        <f t="shared" ref="AP740:BH740" si="1845">AO740</f>
        <v>1.539673438899035E-3</v>
      </c>
      <c r="AQ740">
        <f t="shared" si="1845"/>
        <v>1.539673438899035E-3</v>
      </c>
      <c r="AR740">
        <f t="shared" si="1845"/>
        <v>1.539673438899035E-3</v>
      </c>
      <c r="AS740">
        <f t="shared" si="1845"/>
        <v>1.539673438899035E-3</v>
      </c>
      <c r="AT740">
        <f t="shared" si="1845"/>
        <v>1.539673438899035E-3</v>
      </c>
      <c r="AU740">
        <f t="shared" si="1845"/>
        <v>1.539673438899035E-3</v>
      </c>
      <c r="AV740">
        <f t="shared" si="1845"/>
        <v>1.539673438899035E-3</v>
      </c>
      <c r="AW740">
        <f t="shared" si="1845"/>
        <v>1.539673438899035E-3</v>
      </c>
      <c r="AX740">
        <f t="shared" si="1845"/>
        <v>1.539673438899035E-3</v>
      </c>
      <c r="AY740">
        <f t="shared" si="1845"/>
        <v>1.539673438899035E-3</v>
      </c>
      <c r="AZ740">
        <f t="shared" si="1845"/>
        <v>1.539673438899035E-3</v>
      </c>
      <c r="BA740">
        <f t="shared" si="1845"/>
        <v>1.539673438899035E-3</v>
      </c>
      <c r="BB740">
        <f t="shared" si="1845"/>
        <v>1.539673438899035E-3</v>
      </c>
      <c r="BC740">
        <f t="shared" si="1845"/>
        <v>1.539673438899035E-3</v>
      </c>
      <c r="BD740">
        <f t="shared" si="1845"/>
        <v>1.539673438899035E-3</v>
      </c>
      <c r="BE740">
        <f t="shared" si="1845"/>
        <v>1.539673438899035E-3</v>
      </c>
      <c r="BF740">
        <f t="shared" si="1845"/>
        <v>1.539673438899035E-3</v>
      </c>
      <c r="BG740">
        <f t="shared" si="1845"/>
        <v>1.539673438899035E-3</v>
      </c>
      <c r="BH740">
        <f t="shared" si="1845"/>
        <v>1.539673438899035E-3</v>
      </c>
      <c r="BK740">
        <f t="shared" si="1842"/>
        <v>2.8199147232583059E-3</v>
      </c>
      <c r="BL740">
        <f t="shared" si="1843"/>
        <v>2.5661223981650583E-3</v>
      </c>
      <c r="BM740">
        <f t="shared" si="1844"/>
        <v>1.539673438899035E-3</v>
      </c>
      <c r="BN740">
        <f t="shared" si="1829"/>
        <v>9.0000000000000011E-2</v>
      </c>
      <c r="BO740">
        <f t="shared" si="1807"/>
        <v>0.4</v>
      </c>
      <c r="BP740" t="str">
        <f t="shared" si="1838"/>
        <v>-HT-Total</v>
      </c>
    </row>
    <row r="741" spans="1:68" hidden="1" x14ac:dyDescent="0.25">
      <c r="A741" t="str">
        <f t="shared" si="1834"/>
        <v>freight-HT-PHEVD</v>
      </c>
      <c r="B741" s="1">
        <v>707</v>
      </c>
      <c r="C741" t="s">
        <v>52</v>
      </c>
      <c r="D741" t="s">
        <v>36</v>
      </c>
      <c r="E741" t="s">
        <v>39</v>
      </c>
      <c r="F741" t="s">
        <v>37</v>
      </c>
      <c r="G741">
        <v>7.5801565372926351E-3</v>
      </c>
      <c r="H741">
        <v>1.127090374337621E-2</v>
      </c>
      <c r="I741">
        <v>1.4927683743192321E-2</v>
      </c>
      <c r="J741">
        <v>1.8550963306509741E-2</v>
      </c>
      <c r="K741">
        <v>2.011455760156616E-2</v>
      </c>
      <c r="L741">
        <v>2.1677559195704889E-2</v>
      </c>
      <c r="M741">
        <f t="shared" si="1839"/>
        <v>1.9845372519059427E-2</v>
      </c>
      <c r="N741">
        <f t="shared" si="1839"/>
        <v>1.9712133904745268E-2</v>
      </c>
      <c r="O741">
        <f t="shared" si="1839"/>
        <v>1.957978983289068E-2</v>
      </c>
      <c r="P741">
        <f t="shared" si="1839"/>
        <v>1.9448334297682592E-2</v>
      </c>
      <c r="Q741">
        <f t="shared" si="1839"/>
        <v>1.9317761333629984E-2</v>
      </c>
      <c r="R741">
        <f t="shared" si="1839"/>
        <v>1.9188065015293177E-2</v>
      </c>
      <c r="S741">
        <f t="shared" si="1839"/>
        <v>1.9059239457014925E-2</v>
      </c>
      <c r="T741">
        <f t="shared" si="1839"/>
        <v>1.8931278812653347E-2</v>
      </c>
      <c r="U741">
        <f t="shared" si="1839"/>
        <v>1.8804177275316598E-2</v>
      </c>
      <c r="V741">
        <f t="shared" si="1839"/>
        <v>1.8677929077099368E-2</v>
      </c>
      <c r="W741">
        <f t="shared" si="1839"/>
        <v>1.8552528488821125E-2</v>
      </c>
      <c r="X741">
        <f t="shared" si="1839"/>
        <v>1.8427969819766136E-2</v>
      </c>
      <c r="Y741">
        <f t="shared" si="1839"/>
        <v>1.8304247417425205E-2</v>
      </c>
      <c r="Z741">
        <f t="shared" si="1840"/>
        <v>1.9319238086395799E-2</v>
      </c>
      <c r="AA741">
        <f t="shared" si="1840"/>
        <v>1.855536510580702E-2</v>
      </c>
      <c r="AB741">
        <f t="shared" si="1840"/>
        <v>1.7821695279600633E-2</v>
      </c>
      <c r="AC741">
        <f t="shared" si="1840"/>
        <v>1.7117034390206662E-2</v>
      </c>
      <c r="AD741">
        <f t="shared" si="1840"/>
        <v>1.6440235438818659E-2</v>
      </c>
      <c r="AE741">
        <f t="shared" si="1840"/>
        <v>1.5790196778387482E-2</v>
      </c>
      <c r="AF741">
        <f t="shared" si="1840"/>
        <v>1.5165860320435563E-2</v>
      </c>
      <c r="AG741">
        <f t="shared" si="1840"/>
        <v>1.4566209812772839E-2</v>
      </c>
      <c r="AH741">
        <f t="shared" si="1840"/>
        <v>1.3990269185310955E-2</v>
      </c>
      <c r="AI741">
        <f t="shared" si="1840"/>
        <v>1.3437100961283102E-2</v>
      </c>
      <c r="AJ741">
        <f t="shared" si="1840"/>
        <v>1.2905804731283456E-2</v>
      </c>
      <c r="AK741">
        <f t="shared" si="1840"/>
        <v>1.2395515687642321E-2</v>
      </c>
      <c r="AL741">
        <f t="shared" si="1840"/>
        <v>1.1905403216751355E-2</v>
      </c>
      <c r="AM741">
        <f t="shared" si="1840"/>
        <v>1.1434669547047522E-2</v>
      </c>
      <c r="AN741">
        <f t="shared" si="1840"/>
        <v>1.0982548450455121E-2</v>
      </c>
      <c r="AO741">
        <f t="shared" si="1800"/>
        <v>1.0982548450455121E-2</v>
      </c>
      <c r="AP741">
        <f t="shared" ref="AP741:BH741" si="1846">AO741</f>
        <v>1.0982548450455121E-2</v>
      </c>
      <c r="AQ741">
        <f t="shared" si="1846"/>
        <v>1.0982548450455121E-2</v>
      </c>
      <c r="AR741">
        <f t="shared" si="1846"/>
        <v>1.0982548450455121E-2</v>
      </c>
      <c r="AS741">
        <f t="shared" si="1846"/>
        <v>1.0982548450455121E-2</v>
      </c>
      <c r="AT741">
        <f t="shared" si="1846"/>
        <v>1.0982548450455121E-2</v>
      </c>
      <c r="AU741">
        <f t="shared" si="1846"/>
        <v>1.0982548450455121E-2</v>
      </c>
      <c r="AV741">
        <f t="shared" si="1846"/>
        <v>1.0982548450455121E-2</v>
      </c>
      <c r="AW741">
        <f t="shared" si="1846"/>
        <v>1.0982548450455121E-2</v>
      </c>
      <c r="AX741">
        <f t="shared" si="1846"/>
        <v>1.0982548450455121E-2</v>
      </c>
      <c r="AY741">
        <f t="shared" si="1846"/>
        <v>1.0982548450455121E-2</v>
      </c>
      <c r="AZ741">
        <f t="shared" si="1846"/>
        <v>1.0982548450455121E-2</v>
      </c>
      <c r="BA741">
        <f t="shared" si="1846"/>
        <v>1.0982548450455121E-2</v>
      </c>
      <c r="BB741">
        <f t="shared" si="1846"/>
        <v>1.0982548450455121E-2</v>
      </c>
      <c r="BC741">
        <f t="shared" si="1846"/>
        <v>1.0982548450455121E-2</v>
      </c>
      <c r="BD741">
        <f t="shared" si="1846"/>
        <v>1.0982548450455121E-2</v>
      </c>
      <c r="BE741">
        <f t="shared" si="1846"/>
        <v>1.0982548450455121E-2</v>
      </c>
      <c r="BF741">
        <f t="shared" si="1846"/>
        <v>1.0982548450455121E-2</v>
      </c>
      <c r="BG741">
        <f t="shared" si="1846"/>
        <v>1.0982548450455121E-2</v>
      </c>
      <c r="BH741">
        <f t="shared" si="1846"/>
        <v>1.0982548450455121E-2</v>
      </c>
      <c r="BK741">
        <f t="shared" si="1842"/>
        <v>2.011455760156616E-2</v>
      </c>
      <c r="BL741">
        <f t="shared" si="1843"/>
        <v>1.8304247417425205E-2</v>
      </c>
      <c r="BM741">
        <f t="shared" si="1844"/>
        <v>1.0982548450455123E-2</v>
      </c>
      <c r="BN741">
        <f t="shared" si="1829"/>
        <v>9.0000000000000011E-2</v>
      </c>
      <c r="BO741">
        <f t="shared" si="1807"/>
        <v>0.4</v>
      </c>
      <c r="BP741" t="str">
        <f t="shared" si="1838"/>
        <v>-HT-Total</v>
      </c>
    </row>
    <row r="742" spans="1:68" hidden="1" x14ac:dyDescent="0.25">
      <c r="A742" t="str">
        <f t="shared" si="1834"/>
        <v>freight-LT-BEV</v>
      </c>
      <c r="B742" s="1">
        <v>708</v>
      </c>
      <c r="C742" t="s">
        <v>52</v>
      </c>
      <c r="D742" t="s">
        <v>36</v>
      </c>
      <c r="E742" t="s">
        <v>33</v>
      </c>
      <c r="F742" t="s">
        <v>29</v>
      </c>
      <c r="G742">
        <v>5.327581998656029E-3</v>
      </c>
      <c r="H742">
        <f>IF(G742=0,0.0000001,$G742)*((INDEX($N$7:$N$29,MATCH($A742,$H$7:$H$29,0))/($G742+0.00001))^((H$33-$G$33)/($Y$33-$G$33)))</f>
        <v>5.8638709459042874E-3</v>
      </c>
      <c r="I742">
        <f>IF(H742=0,0.0000001,$G742)*((INDEX($N$7:$N$29,MATCH($A742,$H$7:$H$29,0))/($G742+0.00001))^((I$33-$G$33)/($Y$33-$G$33)))</f>
        <v>6.4541442025471624E-3</v>
      </c>
      <c r="J742">
        <f>IF(I742=0,0.0000001,$G742)*((INDEX($N$7:$N$29,MATCH($A742,$H$7:$H$29,0))/($G742+0.00001))^((J$33-$G$33)/($Y$33-$G$33)))</f>
        <v>7.1038359765349928E-3</v>
      </c>
      <c r="K742">
        <f>IF(J742=0,0.0000001,$G742)*((INDEX($N$7:$N$29,MATCH($A742,$H$7:$H$29,0))/($G742+0.00001))^((K$33-$G$33)/($Y$33-$G$33)))</f>
        <v>7.8189274980247254E-3</v>
      </c>
      <c r="L742">
        <f t="shared" ref="L742:Y742" si="1847">IF(K742=0,0.0000001,K742)*((INDEX($L$7:$L$29,MATCH($A742,$H$7:$H$28,0))/IF(K742=0,0.0000001,K742))^((L$33-$K$33)/($Y$33-$K$33)))</f>
        <v>9.3801136722396483E-3</v>
      </c>
      <c r="M742">
        <f t="shared" si="1847"/>
        <v>1.3153323922362953E-2</v>
      </c>
      <c r="N742">
        <f t="shared" si="1847"/>
        <v>2.0314849969484877E-2</v>
      </c>
      <c r="O742">
        <f t="shared" si="1847"/>
        <v>3.2031786169107228E-2</v>
      </c>
      <c r="P742">
        <f t="shared" si="1847"/>
        <v>4.8101577013597928E-2</v>
      </c>
      <c r="Q742">
        <f t="shared" si="1847"/>
        <v>6.5822860451135862E-2</v>
      </c>
      <c r="R742">
        <f t="shared" si="1847"/>
        <v>8.1131288940294713E-2</v>
      </c>
      <c r="S742">
        <f t="shared" si="1847"/>
        <v>9.142831848186056E-2</v>
      </c>
      <c r="T742">
        <f t="shared" si="1847"/>
        <v>9.6850141950384577E-2</v>
      </c>
      <c r="U742">
        <f t="shared" si="1847"/>
        <v>9.908973025606474E-2</v>
      </c>
      <c r="V742">
        <f t="shared" si="1847"/>
        <v>9.9804240855802251E-2</v>
      </c>
      <c r="W742">
        <f t="shared" si="1847"/>
        <v>9.9972010917269288E-2</v>
      </c>
      <c r="X742">
        <f t="shared" si="1847"/>
        <v>9.9998000519960897E-2</v>
      </c>
      <c r="Y742">
        <f t="shared" si="1847"/>
        <v>0.1</v>
      </c>
      <c r="Z742">
        <f t="shared" ref="Z742:AN742" si="1848">IF(Y742=0,0.0000001,$Y742)*((INDEX($M$7:$M$29,MATCH($A742,$H$7:$H$28,0))/IF(Y742=0,0.0000001,$Y742))^((Z$33-$Y$33)/($AN$33-$Y$33)))</f>
        <v>0.1096824979694626</v>
      </c>
      <c r="AA742">
        <f t="shared" si="1848"/>
        <v>0.12030250360821167</v>
      </c>
      <c r="AB742">
        <f t="shared" si="1848"/>
        <v>0.13195079107728944</v>
      </c>
      <c r="AC742">
        <f t="shared" si="1848"/>
        <v>0.14472692374403781</v>
      </c>
      <c r="AD742">
        <f t="shared" si="1848"/>
        <v>0.15874010519681994</v>
      </c>
      <c r="AE742">
        <f t="shared" si="1848"/>
        <v>0.17411011265922482</v>
      </c>
      <c r="AF742">
        <f t="shared" si="1848"/>
        <v>0.19096832078208331</v>
      </c>
      <c r="AG742">
        <f t="shared" si="1848"/>
        <v>0.20945882456412535</v>
      </c>
      <c r="AH742">
        <f t="shared" si="1848"/>
        <v>0.22973967099940704</v>
      </c>
      <c r="AI742">
        <f t="shared" si="1848"/>
        <v>0.25198420997897458</v>
      </c>
      <c r="AJ742">
        <f t="shared" si="1848"/>
        <v>0.2763825759935552</v>
      </c>
      <c r="AK742">
        <f t="shared" si="1848"/>
        <v>0.30314331330207961</v>
      </c>
      <c r="AL742">
        <f t="shared" si="1848"/>
        <v>0.33249515845711519</v>
      </c>
      <c r="AM742">
        <f t="shared" si="1848"/>
        <v>0.36468899542328675</v>
      </c>
      <c r="AN742">
        <f t="shared" si="1848"/>
        <v>0.4</v>
      </c>
      <c r="AO742">
        <f t="shared" si="1800"/>
        <v>0.4</v>
      </c>
      <c r="AP742">
        <f t="shared" ref="AP742:BH742" si="1849">IF(AO742=0,0.0000001,$G742)*((INDEX($N$7:$N$29,MATCH($A742,$H$7:$H$29,0))/($G742+0.00001))^((AP$33-$G$33)/($Y$33-$G$33)))</f>
        <v>0.15290767033712768</v>
      </c>
      <c r="AQ742">
        <f t="shared" si="1849"/>
        <v>0.16829977384148828</v>
      </c>
      <c r="AR742">
        <f t="shared" si="1849"/>
        <v>0.18524128850204918</v>
      </c>
      <c r="AS742">
        <f t="shared" si="1849"/>
        <v>0.20388818227538499</v>
      </c>
      <c r="AT742">
        <f t="shared" si="1849"/>
        <v>0.22441212327834101</v>
      </c>
      <c r="AU742">
        <f t="shared" si="1849"/>
        <v>0.24700206020902518</v>
      </c>
      <c r="AV742">
        <f t="shared" si="1849"/>
        <v>0.27186596185728984</v>
      </c>
      <c r="AW742">
        <f t="shared" si="1849"/>
        <v>0.29923273171908871</v>
      </c>
      <c r="AX742">
        <f t="shared" si="1849"/>
        <v>0.32935431534113946</v>
      </c>
      <c r="AY742">
        <f t="shared" si="1849"/>
        <v>0.36250801979665559</v>
      </c>
      <c r="AZ742">
        <f t="shared" si="1849"/>
        <v>0.39899906664583429</v>
      </c>
      <c r="BA742">
        <f t="shared" si="1849"/>
        <v>0.43916340188431824</v>
      </c>
      <c r="BB742">
        <f t="shared" si="1849"/>
        <v>0.48337078874873762</v>
      </c>
      <c r="BC742">
        <f t="shared" si="1849"/>
        <v>0.53202821185250471</v>
      </c>
      <c r="BD742">
        <f t="shared" si="1849"/>
        <v>0.585583623991207</v>
      </c>
      <c r="BE742">
        <f t="shared" si="1849"/>
        <v>0.64453007011165808</v>
      </c>
      <c r="BF742">
        <f t="shared" si="1849"/>
        <v>0.70941022641093721</v>
      </c>
      <c r="BG742">
        <f t="shared" si="1849"/>
        <v>0.78082139635351944</v>
      </c>
      <c r="BH742">
        <f t="shared" si="1849"/>
        <v>0.85942100960113954</v>
      </c>
      <c r="BK742">
        <f t="shared" si="1842"/>
        <v>7.8189274980247254E-3</v>
      </c>
      <c r="BL742">
        <f t="shared" si="1843"/>
        <v>6.9588454732420054E-3</v>
      </c>
      <c r="BM742">
        <f t="shared" si="1844"/>
        <v>3.0618920082264821E-3</v>
      </c>
      <c r="BN742">
        <f t="shared" si="1829"/>
        <v>0.11</v>
      </c>
      <c r="BO742">
        <f t="shared" si="1807"/>
        <v>0.56000000000000005</v>
      </c>
      <c r="BP742" t="str">
        <f t="shared" si="1838"/>
        <v>-LT-Total</v>
      </c>
    </row>
    <row r="743" spans="1:68" hidden="1" x14ac:dyDescent="0.25">
      <c r="A743" t="str">
        <f t="shared" si="1834"/>
        <v>freight-LT-CNG</v>
      </c>
      <c r="B743" s="1">
        <v>709</v>
      </c>
      <c r="C743" t="s">
        <v>52</v>
      </c>
      <c r="D743" t="s">
        <v>36</v>
      </c>
      <c r="E743" t="s">
        <v>33</v>
      </c>
      <c r="F743" t="s">
        <v>45</v>
      </c>
      <c r="G743">
        <v>1.6801781187971549E-3</v>
      </c>
      <c r="H743">
        <v>2.081119702427919E-3</v>
      </c>
      <c r="I743">
        <v>2.4788969445890181E-3</v>
      </c>
      <c r="J743">
        <v>2.8735471588184499E-3</v>
      </c>
      <c r="K743">
        <v>3.165164453468487E-3</v>
      </c>
      <c r="L743">
        <v>3.4564008197841812E-3</v>
      </c>
      <c r="M743">
        <f t="shared" ref="M743:Y744" si="1850">($K743*(($BL743/($K743))^((M$33-$K$33)/($BL$33-$K$33))))</f>
        <v>3.1129079648053513E-3</v>
      </c>
      <c r="N743">
        <f t="shared" si="1850"/>
        <v>3.087104146928173E-3</v>
      </c>
      <c r="O743">
        <f t="shared" si="1850"/>
        <v>3.0615142245546743E-3</v>
      </c>
      <c r="P743">
        <f t="shared" si="1850"/>
        <v>3.0361364246415507E-3</v>
      </c>
      <c r="Q743">
        <f t="shared" si="1850"/>
        <v>3.0109689888427808E-3</v>
      </c>
      <c r="R743">
        <f t="shared" si="1850"/>
        <v>2.9860101733877958E-3</v>
      </c>
      <c r="S743">
        <f t="shared" si="1850"/>
        <v>2.9612582489606572E-3</v>
      </c>
      <c r="T743">
        <f t="shared" si="1850"/>
        <v>2.9367115005802403E-3</v>
      </c>
      <c r="U743">
        <f t="shared" si="1850"/>
        <v>2.9123682274814081E-3</v>
      </c>
      <c r="V743">
        <f t="shared" si="1850"/>
        <v>2.8882267429971701E-3</v>
      </c>
      <c r="W743">
        <f t="shared" si="1850"/>
        <v>2.8642853744418185E-3</v>
      </c>
      <c r="X743">
        <f t="shared" si="1850"/>
        <v>2.8405424629950348E-3</v>
      </c>
      <c r="Y743">
        <f t="shared" si="1850"/>
        <v>2.8169963635869535E-3</v>
      </c>
      <c r="Z743">
        <f t="shared" ref="Z743:AN744" si="1851">($BK743*(($BM743/($BK743))^((Z$33-$Y$33)/($BM$33-$Y$33))))</f>
        <v>2.9733939853602447E-3</v>
      </c>
      <c r="AA743">
        <f t="shared" si="1851"/>
        <v>2.7932424751226283E-3</v>
      </c>
      <c r="AB743">
        <f t="shared" si="1851"/>
        <v>2.6240059552296103E-3</v>
      </c>
      <c r="AC743">
        <f t="shared" si="1851"/>
        <v>2.4650231100249108E-3</v>
      </c>
      <c r="AD743">
        <f t="shared" si="1851"/>
        <v>2.3156726915374627E-3</v>
      </c>
      <c r="AE743">
        <f t="shared" si="1851"/>
        <v>2.1753710918670319E-3</v>
      </c>
      <c r="AF743">
        <f t="shared" si="1851"/>
        <v>2.0435700626537383E-3</v>
      </c>
      <c r="AG743">
        <f t="shared" si="1851"/>
        <v>1.9197545727199859E-3</v>
      </c>
      <c r="AH743">
        <f t="shared" si="1851"/>
        <v>1.8034407955132385E-3</v>
      </c>
      <c r="AI743">
        <f t="shared" si="1851"/>
        <v>1.6941742184852784E-3</v>
      </c>
      <c r="AJ743">
        <f t="shared" si="1851"/>
        <v>1.5915278670200932E-3</v>
      </c>
      <c r="AK743">
        <f t="shared" si="1851"/>
        <v>1.4951006359701234E-3</v>
      </c>
      <c r="AL743">
        <f t="shared" si="1851"/>
        <v>1.4045157222811273E-3</v>
      </c>
      <c r="AM743">
        <f t="shared" si="1851"/>
        <v>1.3194191525809078E-3</v>
      </c>
      <c r="AN743">
        <f t="shared" si="1851"/>
        <v>1.2394783999782593E-3</v>
      </c>
      <c r="AO743">
        <f t="shared" si="1800"/>
        <v>1.2394783999782593E-3</v>
      </c>
      <c r="AP743">
        <f t="shared" ref="AP743:BH743" si="1852">AO743</f>
        <v>1.2394783999782593E-3</v>
      </c>
      <c r="AQ743">
        <f t="shared" si="1852"/>
        <v>1.2394783999782593E-3</v>
      </c>
      <c r="AR743">
        <f t="shared" si="1852"/>
        <v>1.2394783999782593E-3</v>
      </c>
      <c r="AS743">
        <f t="shared" si="1852"/>
        <v>1.2394783999782593E-3</v>
      </c>
      <c r="AT743">
        <f t="shared" si="1852"/>
        <v>1.2394783999782593E-3</v>
      </c>
      <c r="AU743">
        <f t="shared" si="1852"/>
        <v>1.2394783999782593E-3</v>
      </c>
      <c r="AV743">
        <f t="shared" si="1852"/>
        <v>1.2394783999782593E-3</v>
      </c>
      <c r="AW743">
        <f t="shared" si="1852"/>
        <v>1.2394783999782593E-3</v>
      </c>
      <c r="AX743">
        <f t="shared" si="1852"/>
        <v>1.2394783999782593E-3</v>
      </c>
      <c r="AY743">
        <f t="shared" si="1852"/>
        <v>1.2394783999782593E-3</v>
      </c>
      <c r="AZ743">
        <f t="shared" si="1852"/>
        <v>1.2394783999782593E-3</v>
      </c>
      <c r="BA743">
        <f t="shared" si="1852"/>
        <v>1.2394783999782593E-3</v>
      </c>
      <c r="BB743">
        <f t="shared" si="1852"/>
        <v>1.2394783999782593E-3</v>
      </c>
      <c r="BC743">
        <f t="shared" si="1852"/>
        <v>1.2394783999782593E-3</v>
      </c>
      <c r="BD743">
        <f t="shared" si="1852"/>
        <v>1.2394783999782593E-3</v>
      </c>
      <c r="BE743">
        <f t="shared" si="1852"/>
        <v>1.2394783999782593E-3</v>
      </c>
      <c r="BF743">
        <f t="shared" si="1852"/>
        <v>1.2394783999782593E-3</v>
      </c>
      <c r="BG743">
        <f t="shared" si="1852"/>
        <v>1.2394783999782593E-3</v>
      </c>
      <c r="BH743">
        <f t="shared" si="1852"/>
        <v>1.2394783999782593E-3</v>
      </c>
      <c r="BK743">
        <f t="shared" si="1842"/>
        <v>3.165164453468487E-3</v>
      </c>
      <c r="BL743">
        <f t="shared" si="1843"/>
        <v>2.8169963635869535E-3</v>
      </c>
      <c r="BM743">
        <f t="shared" si="1844"/>
        <v>1.2394783999782593E-3</v>
      </c>
      <c r="BN743">
        <f t="shared" si="1829"/>
        <v>0.11</v>
      </c>
      <c r="BO743">
        <f t="shared" si="1807"/>
        <v>0.56000000000000005</v>
      </c>
      <c r="BP743" t="str">
        <f t="shared" si="1838"/>
        <v>-LT-Total</v>
      </c>
    </row>
    <row r="744" spans="1:68" hidden="1" x14ac:dyDescent="0.25">
      <c r="A744" t="str">
        <f t="shared" si="1834"/>
        <v>freight-LT-D</v>
      </c>
      <c r="B744" s="1">
        <v>710</v>
      </c>
      <c r="C744" t="s">
        <v>52</v>
      </c>
      <c r="D744" t="s">
        <v>36</v>
      </c>
      <c r="E744" t="s">
        <v>33</v>
      </c>
      <c r="F744" t="s">
        <v>46</v>
      </c>
      <c r="G744">
        <v>5.9786332581753818E-3</v>
      </c>
      <c r="H744">
        <v>7.0456514844843311E-3</v>
      </c>
      <c r="I744">
        <v>8.1042485089019133E-3</v>
      </c>
      <c r="J744">
        <v>9.154523633238567E-3</v>
      </c>
      <c r="K744">
        <v>9.9785018552705686E-3</v>
      </c>
      <c r="L744">
        <v>1.0801403746586211E-2</v>
      </c>
      <c r="M744">
        <f t="shared" si="1850"/>
        <v>9.8137579764798113E-3</v>
      </c>
      <c r="N744">
        <f t="shared" si="1850"/>
        <v>9.7324088243754634E-3</v>
      </c>
      <c r="O744">
        <f t="shared" si="1850"/>
        <v>9.651733999533306E-3</v>
      </c>
      <c r="P744">
        <f t="shared" si="1850"/>
        <v>9.5717279122545587E-3</v>
      </c>
      <c r="Q744">
        <f t="shared" si="1850"/>
        <v>9.4923850191751102E-3</v>
      </c>
      <c r="R744">
        <f t="shared" si="1850"/>
        <v>9.4136998228814359E-3</v>
      </c>
      <c r="S744">
        <f t="shared" si="1850"/>
        <v>9.3356668715297089E-3</v>
      </c>
      <c r="T744">
        <f t="shared" si="1850"/>
        <v>9.2582807584680529E-3</v>
      </c>
      <c r="U744">
        <f t="shared" si="1850"/>
        <v>9.1815361218619308E-3</v>
      </c>
      <c r="V744">
        <f t="shared" si="1850"/>
        <v>9.1054276443226431E-3</v>
      </c>
      <c r="W744">
        <f t="shared" si="1850"/>
        <v>9.0299500525389056E-3</v>
      </c>
      <c r="X744">
        <f t="shared" si="1850"/>
        <v>8.9550981169114734E-3</v>
      </c>
      <c r="Y744">
        <f t="shared" si="1850"/>
        <v>8.8808666511908056E-3</v>
      </c>
      <c r="Z744">
        <f t="shared" si="1851"/>
        <v>9.3739260109705225E-3</v>
      </c>
      <c r="AA744">
        <f t="shared" si="1851"/>
        <v>8.8059801094026169E-3</v>
      </c>
      <c r="AB744">
        <f t="shared" si="1851"/>
        <v>8.2724448215658487E-3</v>
      </c>
      <c r="AC744">
        <f t="shared" si="1851"/>
        <v>7.7712352828030688E-3</v>
      </c>
      <c r="AD744">
        <f t="shared" si="1851"/>
        <v>7.3003929458972175E-3</v>
      </c>
      <c r="AE744">
        <f t="shared" si="1851"/>
        <v>6.8580779277708582E-3</v>
      </c>
      <c r="AF744">
        <f t="shared" si="1851"/>
        <v>6.4425618198826213E-3</v>
      </c>
      <c r="AG744">
        <f t="shared" si="1851"/>
        <v>6.0522209342261778E-3</v>
      </c>
      <c r="AH744">
        <f t="shared" si="1851"/>
        <v>5.6855299585395298E-3</v>
      </c>
      <c r="AI744">
        <f t="shared" si="1851"/>
        <v>5.3410559959314388E-3</v>
      </c>
      <c r="AJ744">
        <f t="shared" si="1851"/>
        <v>5.0174529656340106E-3</v>
      </c>
      <c r="AK744">
        <f t="shared" si="1851"/>
        <v>4.7134563430015529E-3</v>
      </c>
      <c r="AL744">
        <f t="shared" si="1851"/>
        <v>4.427878218201545E-3</v>
      </c>
      <c r="AM744">
        <f t="shared" si="1851"/>
        <v>4.1596026542888107E-3</v>
      </c>
      <c r="AN744">
        <f t="shared" si="1851"/>
        <v>3.907581326523954E-3</v>
      </c>
      <c r="AO744">
        <f t="shared" si="1800"/>
        <v>3.907581326523954E-3</v>
      </c>
      <c r="AP744">
        <f t="shared" ref="AP744:BH744" si="1853">AO744</f>
        <v>3.907581326523954E-3</v>
      </c>
      <c r="AQ744">
        <f t="shared" si="1853"/>
        <v>3.907581326523954E-3</v>
      </c>
      <c r="AR744">
        <f t="shared" si="1853"/>
        <v>3.907581326523954E-3</v>
      </c>
      <c r="AS744">
        <f t="shared" si="1853"/>
        <v>3.907581326523954E-3</v>
      </c>
      <c r="AT744">
        <f t="shared" si="1853"/>
        <v>3.907581326523954E-3</v>
      </c>
      <c r="AU744">
        <f t="shared" si="1853"/>
        <v>3.907581326523954E-3</v>
      </c>
      <c r="AV744">
        <f t="shared" si="1853"/>
        <v>3.907581326523954E-3</v>
      </c>
      <c r="AW744">
        <f t="shared" si="1853"/>
        <v>3.907581326523954E-3</v>
      </c>
      <c r="AX744">
        <f t="shared" si="1853"/>
        <v>3.907581326523954E-3</v>
      </c>
      <c r="AY744">
        <f t="shared" si="1853"/>
        <v>3.907581326523954E-3</v>
      </c>
      <c r="AZ744">
        <f t="shared" si="1853"/>
        <v>3.907581326523954E-3</v>
      </c>
      <c r="BA744">
        <f t="shared" si="1853"/>
        <v>3.907581326523954E-3</v>
      </c>
      <c r="BB744">
        <f t="shared" si="1853"/>
        <v>3.907581326523954E-3</v>
      </c>
      <c r="BC744">
        <f t="shared" si="1853"/>
        <v>3.907581326523954E-3</v>
      </c>
      <c r="BD744">
        <f t="shared" si="1853"/>
        <v>3.907581326523954E-3</v>
      </c>
      <c r="BE744">
        <f t="shared" si="1853"/>
        <v>3.907581326523954E-3</v>
      </c>
      <c r="BF744">
        <f t="shared" si="1853"/>
        <v>3.907581326523954E-3</v>
      </c>
      <c r="BG744">
        <f t="shared" si="1853"/>
        <v>3.907581326523954E-3</v>
      </c>
      <c r="BH744">
        <f t="shared" si="1853"/>
        <v>3.907581326523954E-3</v>
      </c>
      <c r="BK744">
        <f t="shared" si="1842"/>
        <v>9.9785018552705686E-3</v>
      </c>
      <c r="BL744">
        <f t="shared" si="1843"/>
        <v>8.8808666511908056E-3</v>
      </c>
      <c r="BM744">
        <f t="shared" si="1844"/>
        <v>3.907581326523954E-3</v>
      </c>
      <c r="BN744">
        <f t="shared" si="1829"/>
        <v>0.11</v>
      </c>
      <c r="BO744">
        <f t="shared" si="1807"/>
        <v>0.56000000000000005</v>
      </c>
      <c r="BP744" t="str">
        <f t="shared" si="1838"/>
        <v>-LT-Total</v>
      </c>
    </row>
    <row r="745" spans="1:68" hidden="1" x14ac:dyDescent="0.25">
      <c r="A745" t="str">
        <f t="shared" si="1834"/>
        <v>freight-LT-FCEV</v>
      </c>
      <c r="B745" s="1">
        <v>711</v>
      </c>
      <c r="C745" t="s">
        <v>52</v>
      </c>
      <c r="D745" t="s">
        <v>36</v>
      </c>
      <c r="E745" t="s">
        <v>33</v>
      </c>
      <c r="F745" t="s">
        <v>30</v>
      </c>
      <c r="G745">
        <v>1.6635674774553779E-4</v>
      </c>
      <c r="H745">
        <f>IF(G745=0,0.0000001,$G745)*((INDEX($N$7:$N$29,MATCH($A745,$H$7:$H$29,0))/($G745+0.00001))^((H$33-$G$33)/($Y$33-$G$33)))</f>
        <v>1.8319243188631034E-4</v>
      </c>
      <c r="I745">
        <f>IF(H745=0,0.0000001,$G745)*((INDEX($N$7:$N$29,MATCH($A745,$H$7:$H$29,0))/($G745+0.00001))^((I$33-$G$33)/($Y$33-$G$33)))</f>
        <v>2.0173192584741799E-4</v>
      </c>
      <c r="J745">
        <f>IF(I745=0,0.0000001,$G745)*((INDEX($N$7:$N$29,MATCH($A745,$H$7:$H$29,0))/($G745+0.00001))^((J$33-$G$33)/($Y$33-$G$33)))</f>
        <v>2.2214765908759834E-4</v>
      </c>
      <c r="K745">
        <f>IF(J745=0,0.0000001,$G745)*((INDEX($N$7:$N$29,MATCH($A745,$H$7:$H$29,0))/($G745+0.00001))^((K$33-$G$33)/($Y$33-$G$33)))</f>
        <v>2.446295113220001E-4</v>
      </c>
      <c r="L745">
        <f t="shared" ref="L745:Y745" si="1854">IF(K745=0,0.0000001,K745)*((INDEX($L$7:$L$29,MATCH($A745,$H$7:$H$28,0))/IF(K745=0,0.0000001,K745))^((L$33-$K$33)/($Y$33-$K$33)))</f>
        <v>3.3505607848416776E-4</v>
      </c>
      <c r="M745">
        <f t="shared" si="1854"/>
        <v>6.0092363564832093E-4</v>
      </c>
      <c r="N745">
        <f t="shared" si="1854"/>
        <v>1.2735244735556034E-3</v>
      </c>
      <c r="O745">
        <f t="shared" si="1854"/>
        <v>2.7972292881203865E-3</v>
      </c>
      <c r="P745">
        <f t="shared" si="1854"/>
        <v>5.6472354944329438E-3</v>
      </c>
      <c r="Q745">
        <f t="shared" si="1854"/>
        <v>9.7096773200315359E-3</v>
      </c>
      <c r="R745">
        <f t="shared" si="1854"/>
        <v>1.3935334456001791E-2</v>
      </c>
      <c r="S745">
        <f t="shared" si="1854"/>
        <v>1.713096149288439E-2</v>
      </c>
      <c r="T745">
        <f t="shared" si="1854"/>
        <v>1.8923992231611148E-2</v>
      </c>
      <c r="U745">
        <f t="shared" si="1854"/>
        <v>1.9686473594187036E-2</v>
      </c>
      <c r="V745">
        <f t="shared" si="1854"/>
        <v>1.9932398108959169E-2</v>
      </c>
      <c r="W745">
        <f t="shared" si="1854"/>
        <v>1.9990328567806515E-2</v>
      </c>
      <c r="X745">
        <f t="shared" si="1854"/>
        <v>1.9999309028267565E-2</v>
      </c>
      <c r="Y745">
        <f t="shared" si="1854"/>
        <v>0.02</v>
      </c>
      <c r="Z745">
        <f t="shared" ref="Z745:AN745" si="1855">IF(Y745=0,0.0000001,$Y745)*((INDEX($M$7:$M$29,MATCH($A745,$H$7:$H$28,0))/IF(Y745=0,0.0000001,$Y745))^((Z$33-$Y$33)/($AN$33-$Y$33)))</f>
        <v>2.1742085468083198E-2</v>
      </c>
      <c r="AA745">
        <f t="shared" si="1855"/>
        <v>2.3635914025071727E-2</v>
      </c>
      <c r="AB745">
        <f t="shared" si="1855"/>
        <v>2.5694703142468786E-2</v>
      </c>
      <c r="AC745">
        <f t="shared" si="1855"/>
        <v>2.7932821590029112E-2</v>
      </c>
      <c r="AD745">
        <f t="shared" si="1855"/>
        <v>3.0365889718756627E-2</v>
      </c>
      <c r="AE745">
        <f t="shared" si="1855"/>
        <v>3.3010888478979768E-2</v>
      </c>
      <c r="AF745">
        <f t="shared" si="1855"/>
        <v>3.588627793436705E-2</v>
      </c>
      <c r="AG745">
        <f t="shared" si="1855"/>
        <v>3.9012126099019821E-2</v>
      </c>
      <c r="AH745">
        <f t="shared" si="1855"/>
        <v>4.2410248996826411E-2</v>
      </c>
      <c r="AI745">
        <f t="shared" si="1855"/>
        <v>4.6104362920584466E-2</v>
      </c>
      <c r="AJ745">
        <f t="shared" si="1855"/>
        <v>5.0120249953543666E-2</v>
      </c>
      <c r="AK745">
        <f t="shared" si="1855"/>
        <v>5.4485937908581965E-2</v>
      </c>
      <c r="AL745">
        <f t="shared" si="1855"/>
        <v>5.9231895940853159E-2</v>
      </c>
      <c r="AM745">
        <f t="shared" si="1855"/>
        <v>6.4391247199131973E-2</v>
      </c>
      <c r="AN745">
        <f t="shared" si="1855"/>
        <v>7.0000000000000007E-2</v>
      </c>
      <c r="AO745">
        <f t="shared" si="1800"/>
        <v>7.0000000000000007E-2</v>
      </c>
      <c r="AP745">
        <f t="shared" ref="AP745:BH745" si="1856">IF(AO745=0,0.0000001,$G745)*((INDEX($N$7:$N$29,MATCH($A745,$H$7:$H$29,0))/($G745+0.00001))^((AP$33-$G$33)/($Y$33-$G$33)))</f>
        <v>4.8572354081013866E-3</v>
      </c>
      <c r="AQ745">
        <f t="shared" si="1856"/>
        <v>5.3487987635791913E-3</v>
      </c>
      <c r="AR745">
        <f t="shared" si="1856"/>
        <v>5.8901094572332705E-3</v>
      </c>
      <c r="AS745">
        <f t="shared" si="1856"/>
        <v>6.4862020337017661E-3</v>
      </c>
      <c r="AT745">
        <f t="shared" si="1856"/>
        <v>7.1426205450787292E-3</v>
      </c>
      <c r="AU745">
        <f t="shared" si="1856"/>
        <v>7.8654701142364305E-3</v>
      </c>
      <c r="AV745">
        <f t="shared" si="1856"/>
        <v>8.6614737164739716E-3</v>
      </c>
      <c r="AW745">
        <f t="shared" si="1856"/>
        <v>9.5380347075989698E-3</v>
      </c>
      <c r="AX745">
        <f t="shared" si="1856"/>
        <v>1.0503305679994314E-2</v>
      </c>
      <c r="AY745">
        <f t="shared" si="1856"/>
        <v>1.1566264287076784E-2</v>
      </c>
      <c r="AZ745">
        <f t="shared" si="1856"/>
        <v>1.2736796741364584E-2</v>
      </c>
      <c r="BA745">
        <f t="shared" si="1856"/>
        <v>1.402578976274076E-2</v>
      </c>
      <c r="BB745">
        <f t="shared" si="1856"/>
        <v>1.5445231832091498E-2</v>
      </c>
      <c r="BC745">
        <f t="shared" si="1856"/>
        <v>1.7008324692044774E-2</v>
      </c>
      <c r="BD745">
        <f t="shared" si="1856"/>
        <v>1.8729606131839268E-2</v>
      </c>
      <c r="BE745">
        <f t="shared" si="1856"/>
        <v>2.062508519830341E-2</v>
      </c>
      <c r="BF745">
        <f t="shared" si="1856"/>
        <v>2.2712391090495408E-2</v>
      </c>
      <c r="BG745">
        <f t="shared" si="1856"/>
        <v>2.5010937122822079E-2</v>
      </c>
      <c r="BH745">
        <f t="shared" si="1856"/>
        <v>2.7542101281601169E-2</v>
      </c>
      <c r="BK745">
        <f>G745</f>
        <v>1.6635674774553779E-4</v>
      </c>
      <c r="BL745">
        <f t="shared" si="1843"/>
        <v>1.4805750549352862E-4</v>
      </c>
      <c r="BM745">
        <f t="shared" si="1844"/>
        <v>6.5145302417152586E-5</v>
      </c>
      <c r="BN745">
        <f t="shared" si="1829"/>
        <v>0.11</v>
      </c>
      <c r="BO745">
        <f t="shared" si="1807"/>
        <v>0.56000000000000005</v>
      </c>
      <c r="BP745" t="str">
        <f t="shared" si="1838"/>
        <v>-LT-Total</v>
      </c>
    </row>
    <row r="746" spans="1:68" hidden="1" x14ac:dyDescent="0.25">
      <c r="A746" t="str">
        <f t="shared" si="1834"/>
        <v>freight-LT-G</v>
      </c>
      <c r="B746" s="1">
        <v>712</v>
      </c>
      <c r="C746" t="s">
        <v>52</v>
      </c>
      <c r="D746" t="s">
        <v>36</v>
      </c>
      <c r="E746" t="s">
        <v>33</v>
      </c>
      <c r="F746" t="s">
        <v>47</v>
      </c>
      <c r="G746">
        <v>0.98050660351914565</v>
      </c>
      <c r="H746">
        <v>0.97405610271812904</v>
      </c>
      <c r="I746">
        <v>0.96765651104706607</v>
      </c>
      <c r="J746">
        <v>0.96130722819155479</v>
      </c>
      <c r="K746">
        <v>0.95761204849864767</v>
      </c>
      <c r="L746">
        <v>0.95392169567531016</v>
      </c>
      <c r="M746">
        <f t="shared" ref="M746:Y748" si="1857">($K746*(($BL746/($K746))^((M$33-$K$33)/($BL$33-$K$33))))</f>
        <v>0.94180198747600008</v>
      </c>
      <c r="N746">
        <f t="shared" si="1857"/>
        <v>0.9339951113216276</v>
      </c>
      <c r="O746">
        <f t="shared" si="1857"/>
        <v>0.92625294868039298</v>
      </c>
      <c r="P746">
        <f t="shared" si="1857"/>
        <v>0.91857496312278175</v>
      </c>
      <c r="Q746">
        <f t="shared" si="1857"/>
        <v>0.91096062266590361</v>
      </c>
      <c r="R746">
        <f t="shared" si="1857"/>
        <v>0.90340939973663159</v>
      </c>
      <c r="S746">
        <f t="shared" si="1857"/>
        <v>0.8959207711350492</v>
      </c>
      <c r="T746">
        <f t="shared" si="1857"/>
        <v>0.88849421799819939</v>
      </c>
      <c r="U746">
        <f t="shared" si="1857"/>
        <v>0.88112922576413422</v>
      </c>
      <c r="V746">
        <f t="shared" si="1857"/>
        <v>0.87382528413626215</v>
      </c>
      <c r="W746">
        <f t="shared" si="1857"/>
        <v>0.86658188704799144</v>
      </c>
      <c r="X746">
        <f t="shared" si="1857"/>
        <v>0.85939853262766697</v>
      </c>
      <c r="Y746">
        <f t="shared" si="1857"/>
        <v>0.85227472316379649</v>
      </c>
      <c r="Z746">
        <f t="shared" ref="Z746:AN748" si="1858">($BK746*(($BM746/($BK746))^((Z$33-$Y$33)/($BM$33-$Y$33))))</f>
        <v>0.89959240575767152</v>
      </c>
      <c r="AA746">
        <f t="shared" si="1858"/>
        <v>0.84508804767614398</v>
      </c>
      <c r="AB746">
        <f t="shared" si="1858"/>
        <v>0.7938859907599729</v>
      </c>
      <c r="AC746">
        <f t="shared" si="1858"/>
        <v>0.74578615572429818</v>
      </c>
      <c r="AD746">
        <f t="shared" si="1858"/>
        <v>0.70060058565536554</v>
      </c>
      <c r="AE746">
        <f t="shared" si="1858"/>
        <v>0.65815271154228161</v>
      </c>
      <c r="AF746">
        <f t="shared" si="1858"/>
        <v>0.61827666230861134</v>
      </c>
      <c r="AG746">
        <f t="shared" si="1858"/>
        <v>0.58081661664766793</v>
      </c>
      <c r="AH746">
        <f t="shared" si="1858"/>
        <v>0.54562619412870184</v>
      </c>
      <c r="AI746">
        <f t="shared" si="1858"/>
        <v>0.51256788319464663</v>
      </c>
      <c r="AJ746">
        <f t="shared" si="1858"/>
        <v>0.48151250381624722</v>
      </c>
      <c r="AK746">
        <f t="shared" si="1858"/>
        <v>0.45233870270280896</v>
      </c>
      <c r="AL746">
        <f t="shared" si="1858"/>
        <v>0.4249324790970388</v>
      </c>
      <c r="AM746">
        <f t="shared" si="1858"/>
        <v>0.39918673930094817</v>
      </c>
      <c r="AN746">
        <f t="shared" si="1858"/>
        <v>0.3750008781920704</v>
      </c>
      <c r="AO746">
        <f t="shared" si="1800"/>
        <v>0.3750008781920704</v>
      </c>
      <c r="AP746">
        <f t="shared" ref="AP746:BH746" si="1859">AO746</f>
        <v>0.3750008781920704</v>
      </c>
      <c r="AQ746">
        <f t="shared" si="1859"/>
        <v>0.3750008781920704</v>
      </c>
      <c r="AR746">
        <f t="shared" si="1859"/>
        <v>0.3750008781920704</v>
      </c>
      <c r="AS746">
        <f t="shared" si="1859"/>
        <v>0.3750008781920704</v>
      </c>
      <c r="AT746">
        <f t="shared" si="1859"/>
        <v>0.3750008781920704</v>
      </c>
      <c r="AU746">
        <f t="shared" si="1859"/>
        <v>0.3750008781920704</v>
      </c>
      <c r="AV746">
        <f t="shared" si="1859"/>
        <v>0.3750008781920704</v>
      </c>
      <c r="AW746">
        <f t="shared" si="1859"/>
        <v>0.3750008781920704</v>
      </c>
      <c r="AX746">
        <f t="shared" si="1859"/>
        <v>0.3750008781920704</v>
      </c>
      <c r="AY746">
        <f t="shared" si="1859"/>
        <v>0.3750008781920704</v>
      </c>
      <c r="AZ746">
        <f t="shared" si="1859"/>
        <v>0.3750008781920704</v>
      </c>
      <c r="BA746">
        <f t="shared" si="1859"/>
        <v>0.3750008781920704</v>
      </c>
      <c r="BB746">
        <f t="shared" si="1859"/>
        <v>0.3750008781920704</v>
      </c>
      <c r="BC746">
        <f t="shared" si="1859"/>
        <v>0.3750008781920704</v>
      </c>
      <c r="BD746">
        <f t="shared" si="1859"/>
        <v>0.3750008781920704</v>
      </c>
      <c r="BE746">
        <f t="shared" si="1859"/>
        <v>0.3750008781920704</v>
      </c>
      <c r="BF746">
        <f t="shared" si="1859"/>
        <v>0.3750008781920704</v>
      </c>
      <c r="BG746">
        <f t="shared" si="1859"/>
        <v>0.3750008781920704</v>
      </c>
      <c r="BH746">
        <f t="shared" si="1859"/>
        <v>0.3750008781920704</v>
      </c>
      <c r="BK746">
        <f t="shared" ref="BK746:BK753" si="1860">K746</f>
        <v>0.95761204849864767</v>
      </c>
      <c r="BL746">
        <f t="shared" si="1843"/>
        <v>0.85227472316379649</v>
      </c>
      <c r="BM746">
        <f t="shared" si="1844"/>
        <v>0.3750008781920704</v>
      </c>
      <c r="BN746">
        <f t="shared" si="1829"/>
        <v>0.11</v>
      </c>
      <c r="BO746">
        <f t="shared" si="1807"/>
        <v>0.56000000000000005</v>
      </c>
      <c r="BP746" t="str">
        <f t="shared" si="1838"/>
        <v>-LT-Total</v>
      </c>
    </row>
    <row r="747" spans="1:68" hidden="1" x14ac:dyDescent="0.25">
      <c r="A747" t="str">
        <f t="shared" si="1834"/>
        <v>freight-LT-LPG</v>
      </c>
      <c r="B747" s="1">
        <v>713</v>
      </c>
      <c r="C747" t="s">
        <v>52</v>
      </c>
      <c r="D747" t="s">
        <v>36</v>
      </c>
      <c r="E747" t="s">
        <v>33</v>
      </c>
      <c r="F747" t="s">
        <v>48</v>
      </c>
      <c r="G747">
        <v>1.109182162328069E-3</v>
      </c>
      <c r="H747">
        <v>1.10040983333349E-3</v>
      </c>
      <c r="I747">
        <v>1.0917067379768201E-3</v>
      </c>
      <c r="J747">
        <v>1.083072059863239E-3</v>
      </c>
      <c r="K747">
        <v>1.078090934038994E-3</v>
      </c>
      <c r="L747">
        <v>1.073116314865755E-3</v>
      </c>
      <c r="M747">
        <f t="shared" si="1857"/>
        <v>1.0602917809457947E-3</v>
      </c>
      <c r="N747">
        <f t="shared" si="1857"/>
        <v>1.0515027077314489E-3</v>
      </c>
      <c r="O747">
        <f t="shared" si="1857"/>
        <v>1.0427864897531386E-3</v>
      </c>
      <c r="P747">
        <f t="shared" si="1857"/>
        <v>1.0341425230921922E-3</v>
      </c>
      <c r="Q747">
        <f t="shared" si="1857"/>
        <v>1.0255702088359997E-3</v>
      </c>
      <c r="R747">
        <f t="shared" si="1857"/>
        <v>1.017068953036515E-3</v>
      </c>
      <c r="S747">
        <f t="shared" si="1857"/>
        <v>1.0086381666691039E-3</v>
      </c>
      <c r="T747">
        <f t="shared" si="1857"/>
        <v>1.0002772655917321E-3</v>
      </c>
      <c r="U747">
        <f t="shared" si="1857"/>
        <v>9.919856705044919E-4</v>
      </c>
      <c r="V747">
        <f t="shared" si="1857"/>
        <v>9.8376280690946481E-4</v>
      </c>
      <c r="W747">
        <f t="shared" si="1857"/>
        <v>9.7560810507091528E-4</v>
      </c>
      <c r="X747">
        <f t="shared" si="1857"/>
        <v>9.6752099997581725E-4</v>
      </c>
      <c r="Y747">
        <f t="shared" si="1857"/>
        <v>9.5950093129470472E-4</v>
      </c>
      <c r="Z747">
        <f t="shared" si="1858"/>
        <v>1.0127717362142644E-3</v>
      </c>
      <c r="AA747">
        <f t="shared" si="1858"/>
        <v>9.5141008730285481E-4</v>
      </c>
      <c r="AB747">
        <f t="shared" si="1858"/>
        <v>8.9376620797613116E-4</v>
      </c>
      <c r="AC747">
        <f t="shared" si="1858"/>
        <v>8.3961484661634845E-4</v>
      </c>
      <c r="AD747">
        <f t="shared" si="1858"/>
        <v>7.8874439911406967E-4</v>
      </c>
      <c r="AE747">
        <f t="shared" si="1858"/>
        <v>7.4095608199515771E-4</v>
      </c>
      <c r="AF747">
        <f t="shared" si="1858"/>
        <v>6.960631556462123E-4</v>
      </c>
      <c r="AG747">
        <f t="shared" si="1858"/>
        <v>6.5389019460309879E-4</v>
      </c>
      <c r="AH747">
        <f t="shared" si="1858"/>
        <v>6.1427240205111551E-4</v>
      </c>
      <c r="AI747">
        <f t="shared" si="1858"/>
        <v>5.7705496585811486E-4</v>
      </c>
      <c r="AJ747">
        <f t="shared" si="1858"/>
        <v>5.4209245362418356E-4</v>
      </c>
      <c r="AK747">
        <f t="shared" si="1858"/>
        <v>5.0924824438395406E-4</v>
      </c>
      <c r="AL747">
        <f t="shared" si="1858"/>
        <v>4.7839399474084501E-4</v>
      </c>
      <c r="AM747">
        <f t="shared" si="1858"/>
        <v>4.4940913734707187E-4</v>
      </c>
      <c r="AN747">
        <f t="shared" si="1858"/>
        <v>4.2218040976967005E-4</v>
      </c>
      <c r="AO747">
        <f t="shared" si="1800"/>
        <v>4.2218040976967005E-4</v>
      </c>
      <c r="AP747">
        <f t="shared" ref="AP747:BH747" si="1861">AO747</f>
        <v>4.2218040976967005E-4</v>
      </c>
      <c r="AQ747">
        <f t="shared" si="1861"/>
        <v>4.2218040976967005E-4</v>
      </c>
      <c r="AR747">
        <f t="shared" si="1861"/>
        <v>4.2218040976967005E-4</v>
      </c>
      <c r="AS747">
        <f t="shared" si="1861"/>
        <v>4.2218040976967005E-4</v>
      </c>
      <c r="AT747">
        <f t="shared" si="1861"/>
        <v>4.2218040976967005E-4</v>
      </c>
      <c r="AU747">
        <f t="shared" si="1861"/>
        <v>4.2218040976967005E-4</v>
      </c>
      <c r="AV747">
        <f t="shared" si="1861"/>
        <v>4.2218040976967005E-4</v>
      </c>
      <c r="AW747">
        <f t="shared" si="1861"/>
        <v>4.2218040976967005E-4</v>
      </c>
      <c r="AX747">
        <f t="shared" si="1861"/>
        <v>4.2218040976967005E-4</v>
      </c>
      <c r="AY747">
        <f t="shared" si="1861"/>
        <v>4.2218040976967005E-4</v>
      </c>
      <c r="AZ747">
        <f t="shared" si="1861"/>
        <v>4.2218040976967005E-4</v>
      </c>
      <c r="BA747">
        <f t="shared" si="1861"/>
        <v>4.2218040976967005E-4</v>
      </c>
      <c r="BB747">
        <f t="shared" si="1861"/>
        <v>4.2218040976967005E-4</v>
      </c>
      <c r="BC747">
        <f t="shared" si="1861"/>
        <v>4.2218040976967005E-4</v>
      </c>
      <c r="BD747">
        <f t="shared" si="1861"/>
        <v>4.2218040976967005E-4</v>
      </c>
      <c r="BE747">
        <f t="shared" si="1861"/>
        <v>4.2218040976967005E-4</v>
      </c>
      <c r="BF747">
        <f t="shared" si="1861"/>
        <v>4.2218040976967005E-4</v>
      </c>
      <c r="BG747">
        <f t="shared" si="1861"/>
        <v>4.2218040976967005E-4</v>
      </c>
      <c r="BH747">
        <f t="shared" si="1861"/>
        <v>4.2218040976967005E-4</v>
      </c>
      <c r="BK747">
        <f t="shared" si="1860"/>
        <v>1.078090934038994E-3</v>
      </c>
      <c r="BL747">
        <f t="shared" si="1843"/>
        <v>9.5950093129470472E-4</v>
      </c>
      <c r="BM747">
        <f t="shared" si="1844"/>
        <v>4.2218040976967005E-4</v>
      </c>
      <c r="BN747">
        <f t="shared" si="1829"/>
        <v>0.11</v>
      </c>
      <c r="BO747">
        <f t="shared" si="1807"/>
        <v>0.56000000000000005</v>
      </c>
      <c r="BP747" t="str">
        <f t="shared" si="1838"/>
        <v>-LT-Total</v>
      </c>
    </row>
    <row r="748" spans="1:68" hidden="1" x14ac:dyDescent="0.25">
      <c r="A748" t="str">
        <f t="shared" si="1834"/>
        <v>freight-LT-PHEVG</v>
      </c>
      <c r="B748" s="1">
        <v>714</v>
      </c>
      <c r="C748" t="s">
        <v>52</v>
      </c>
      <c r="D748" t="s">
        <v>36</v>
      </c>
      <c r="E748" t="s">
        <v>33</v>
      </c>
      <c r="F748" t="s">
        <v>31</v>
      </c>
      <c r="G748">
        <v>5.2314641951520186E-3</v>
      </c>
      <c r="H748">
        <v>7.633876132458234E-3</v>
      </c>
      <c r="I748">
        <v>1.001732757269753E-2</v>
      </c>
      <c r="J748">
        <v>1.2382042095794689E-2</v>
      </c>
      <c r="K748">
        <v>1.363906861985285E-2</v>
      </c>
      <c r="L748">
        <v>1.4894453139034E-2</v>
      </c>
      <c r="M748">
        <f t="shared" si="1857"/>
        <v>1.3413889219165458E-2</v>
      </c>
      <c r="N748">
        <f t="shared" si="1857"/>
        <v>1.3302697510849844E-2</v>
      </c>
      <c r="O748">
        <f t="shared" si="1857"/>
        <v>1.319242750360065E-2</v>
      </c>
      <c r="P748">
        <f t="shared" si="1857"/>
        <v>1.3083071557164221E-2</v>
      </c>
      <c r="Q748">
        <f t="shared" si="1857"/>
        <v>1.2974622094619234E-2</v>
      </c>
      <c r="R748">
        <f t="shared" si="1857"/>
        <v>1.286707160185171E-2</v>
      </c>
      <c r="S748">
        <f t="shared" si="1857"/>
        <v>1.2760412627034395E-2</v>
      </c>
      <c r="T748">
        <f t="shared" si="1857"/>
        <v>1.2654637780110441E-2</v>
      </c>
      <c r="U748">
        <f t="shared" si="1857"/>
        <v>1.2549739732281377E-2</v>
      </c>
      <c r="V748">
        <f t="shared" si="1857"/>
        <v>1.2445711215499315E-2</v>
      </c>
      <c r="W748">
        <f t="shared" si="1857"/>
        <v>1.2342545021963369E-2</v>
      </c>
      <c r="X748">
        <f t="shared" si="1857"/>
        <v>1.2240234003620258E-2</v>
      </c>
      <c r="Y748">
        <f t="shared" si="1857"/>
        <v>1.2138771071669037E-2</v>
      </c>
      <c r="Z748">
        <f t="shared" si="1858"/>
        <v>1.2812706952950078E-2</v>
      </c>
      <c r="AA748">
        <f t="shared" si="1858"/>
        <v>1.2036412752056849E-2</v>
      </c>
      <c r="AB748">
        <f t="shared" si="1858"/>
        <v>1.1307152537701625E-2</v>
      </c>
      <c r="AC748">
        <f t="shared" si="1858"/>
        <v>1.0622076622372752E-2</v>
      </c>
      <c r="AD748">
        <f t="shared" si="1858"/>
        <v>9.9785079749611337E-3</v>
      </c>
      <c r="AE748">
        <f t="shared" si="1858"/>
        <v>9.3739317598822737E-3</v>
      </c>
      <c r="AF748">
        <f t="shared" si="1858"/>
        <v>8.8059855100002388E-3</v>
      </c>
      <c r="AG748">
        <f t="shared" si="1858"/>
        <v>8.2724498949529428E-3</v>
      </c>
      <c r="AH748">
        <f t="shared" si="1858"/>
        <v>7.7712400488046136E-3</v>
      </c>
      <c r="AI748">
        <f t="shared" si="1858"/>
        <v>7.300397423137036E-3</v>
      </c>
      <c r="AJ748">
        <f t="shared" si="1858"/>
        <v>6.8580821337444016E-3</v>
      </c>
      <c r="AK748">
        <f t="shared" si="1858"/>
        <v>6.4425657710253234E-3</v>
      </c>
      <c r="AL748">
        <f t="shared" si="1858"/>
        <v>6.0522246459776908E-3</v>
      </c>
      <c r="AM748">
        <f t="shared" si="1858"/>
        <v>5.6855334454040457E-3</v>
      </c>
      <c r="AN748">
        <f t="shared" si="1858"/>
        <v>5.3410592715343753E-3</v>
      </c>
      <c r="AO748">
        <f t="shared" si="1800"/>
        <v>5.3410592715343753E-3</v>
      </c>
      <c r="AP748">
        <f t="shared" ref="AP748:BH748" si="1862">AO748</f>
        <v>5.3410592715343753E-3</v>
      </c>
      <c r="AQ748">
        <f t="shared" si="1862"/>
        <v>5.3410592715343753E-3</v>
      </c>
      <c r="AR748">
        <f t="shared" si="1862"/>
        <v>5.3410592715343753E-3</v>
      </c>
      <c r="AS748">
        <f t="shared" si="1862"/>
        <v>5.3410592715343753E-3</v>
      </c>
      <c r="AT748">
        <f t="shared" si="1862"/>
        <v>5.3410592715343753E-3</v>
      </c>
      <c r="AU748">
        <f t="shared" si="1862"/>
        <v>5.3410592715343753E-3</v>
      </c>
      <c r="AV748">
        <f t="shared" si="1862"/>
        <v>5.3410592715343753E-3</v>
      </c>
      <c r="AW748">
        <f t="shared" si="1862"/>
        <v>5.3410592715343753E-3</v>
      </c>
      <c r="AX748">
        <f t="shared" si="1862"/>
        <v>5.3410592715343753E-3</v>
      </c>
      <c r="AY748">
        <f t="shared" si="1862"/>
        <v>5.3410592715343753E-3</v>
      </c>
      <c r="AZ748">
        <f t="shared" si="1862"/>
        <v>5.3410592715343753E-3</v>
      </c>
      <c r="BA748">
        <f t="shared" si="1862"/>
        <v>5.3410592715343753E-3</v>
      </c>
      <c r="BB748">
        <f t="shared" si="1862"/>
        <v>5.3410592715343753E-3</v>
      </c>
      <c r="BC748">
        <f t="shared" si="1862"/>
        <v>5.3410592715343753E-3</v>
      </c>
      <c r="BD748">
        <f t="shared" si="1862"/>
        <v>5.3410592715343753E-3</v>
      </c>
      <c r="BE748">
        <f t="shared" si="1862"/>
        <v>5.3410592715343753E-3</v>
      </c>
      <c r="BF748">
        <f t="shared" si="1862"/>
        <v>5.3410592715343753E-3</v>
      </c>
      <c r="BG748">
        <f t="shared" si="1862"/>
        <v>5.3410592715343753E-3</v>
      </c>
      <c r="BH748">
        <f t="shared" si="1862"/>
        <v>5.3410592715343753E-3</v>
      </c>
      <c r="BK748">
        <f t="shared" si="1860"/>
        <v>1.363906861985285E-2</v>
      </c>
      <c r="BL748">
        <f t="shared" si="1843"/>
        <v>1.2138771071669037E-2</v>
      </c>
      <c r="BM748">
        <f t="shared" si="1844"/>
        <v>5.3410592715343753E-3</v>
      </c>
      <c r="BN748">
        <f t="shared" si="1829"/>
        <v>0.11</v>
      </c>
      <c r="BO748">
        <f t="shared" si="1807"/>
        <v>0.56000000000000005</v>
      </c>
      <c r="BP748" t="str">
        <f t="shared" si="1838"/>
        <v>-LT-Total</v>
      </c>
    </row>
    <row r="749" spans="1:68" hidden="1" x14ac:dyDescent="0.25">
      <c r="A749" t="str">
        <f t="shared" si="1834"/>
        <v>passenger-2W-BEV</v>
      </c>
      <c r="B749" s="1">
        <v>715</v>
      </c>
      <c r="C749" t="s">
        <v>52</v>
      </c>
      <c r="D749" t="s">
        <v>27</v>
      </c>
      <c r="E749" t="s">
        <v>35</v>
      </c>
      <c r="F749" t="s">
        <v>29</v>
      </c>
      <c r="G749">
        <v>2.8543822661367458E-3</v>
      </c>
      <c r="H749">
        <f>IF(G749=0,0.0000001,$G749)*((INDEX($N$7:$N$29,MATCH($A749,$H$7:$H$29,0))/($G749+0.00001))^((H$33-$G$33)/($Y$33-$G$33)))</f>
        <v>3.4772237383833681E-3</v>
      </c>
      <c r="I749">
        <f>IF(H749=0,0.0000001,$G749)*((INDEX($N$7:$N$29,MATCH($A749,$H$7:$H$29,0))/($G749+0.00001))^((I$33-$G$33)/($Y$33-$G$33)))</f>
        <v>4.2359725500752381E-3</v>
      </c>
      <c r="J749">
        <f>IF(I749=0,0.0000001,$G749)*((INDEX($N$7:$N$29,MATCH($A749,$H$7:$H$29,0))/($G749+0.00001))^((J$33-$G$33)/($Y$33-$G$33)))</f>
        <v>5.1602844093469793E-3</v>
      </c>
      <c r="K749">
        <f>IF(J749=0,0.0000001,$G749)*((INDEX($N$7:$N$29,MATCH($A749,$H$7:$H$29,0))/($G749+0.00001))^((K$33-$G$33)/($Y$33-$G$33)))</f>
        <v>6.286286058410963E-3</v>
      </c>
      <c r="L749">
        <f t="shared" ref="L749:Y749" si="1863">IF(K749=0,0.0000001,K749)*((INDEX($L$7:$L$29,MATCH($A749,$H$7:$H$28,0))/IF(K749=0,0.0000001,K749))^((L$33-$K$33)/($Y$33-$K$33)))</f>
        <v>8.0486913292518308E-3</v>
      </c>
      <c r="M749">
        <f t="shared" si="1863"/>
        <v>1.2736629583976962E-2</v>
      </c>
      <c r="N749">
        <f t="shared" si="1863"/>
        <v>2.2979203855287497E-2</v>
      </c>
      <c r="O749">
        <f t="shared" si="1863"/>
        <v>4.2640203500657926E-2</v>
      </c>
      <c r="P749">
        <f t="shared" si="1863"/>
        <v>7.4052101114607694E-2</v>
      </c>
      <c r="Q749">
        <f t="shared" si="1863"/>
        <v>0.11336077069333385</v>
      </c>
      <c r="R749">
        <f t="shared" si="1863"/>
        <v>0.15057275363978298</v>
      </c>
      <c r="S749">
        <f t="shared" si="1863"/>
        <v>0.17709005215457232</v>
      </c>
      <c r="T749">
        <f t="shared" si="1863"/>
        <v>0.19149615417681073</v>
      </c>
      <c r="U749">
        <f t="shared" si="1863"/>
        <v>0.19753251100444266</v>
      </c>
      <c r="V749">
        <f t="shared" si="1863"/>
        <v>0.19946867061236412</v>
      </c>
      <c r="W749">
        <f t="shared" si="1863"/>
        <v>0.19992400923765805</v>
      </c>
      <c r="X749">
        <f t="shared" si="1863"/>
        <v>0.19999457113064789</v>
      </c>
      <c r="Y749">
        <f t="shared" si="1863"/>
        <v>0.20000000000000004</v>
      </c>
      <c r="Z749">
        <f t="shared" ref="Z749:AN749" si="1864">IF(Y749=0,0.0000001,$Y749)*((INDEX($M$7:$M$29,MATCH($A749,$H$7:$H$28,0))/IF(Y749=0,0.0000001,$Y749))^((Z$33-$Y$33)/($AN$33-$Y$33)))</f>
        <v>0.21842319065401669</v>
      </c>
      <c r="AA749">
        <f t="shared" si="1864"/>
        <v>0.23854345107740463</v>
      </c>
      <c r="AB749">
        <f t="shared" si="1864"/>
        <v>0.26051710846973525</v>
      </c>
      <c r="AC749">
        <f t="shared" si="1864"/>
        <v>0.28451489025959059</v>
      </c>
      <c r="AD749">
        <f t="shared" si="1864"/>
        <v>0.31072325059538591</v>
      </c>
      <c r="AE749">
        <f t="shared" si="1864"/>
        <v>0.33934581902715888</v>
      </c>
      <c r="AF749">
        <f t="shared" si="1864"/>
        <v>0.37060498263506281</v>
      </c>
      <c r="AG749">
        <f t="shared" si="1864"/>
        <v>0.40474361389713431</v>
      </c>
      <c r="AH749">
        <f t="shared" si="1864"/>
        <v>0.44202695772124734</v>
      </c>
      <c r="AI749">
        <f t="shared" si="1864"/>
        <v>0.48274469230281492</v>
      </c>
      <c r="AJ749">
        <f t="shared" si="1864"/>
        <v>0.52721317982036175</v>
      </c>
      <c r="AK749">
        <f t="shared" si="1864"/>
        <v>0.57577792445606624</v>
      </c>
      <c r="AL749">
        <f t="shared" si="1864"/>
        <v>0.62881625683920683</v>
      </c>
      <c r="AM749">
        <f t="shared" si="1864"/>
        <v>0.68674026576967595</v>
      </c>
      <c r="AN749">
        <f t="shared" si="1864"/>
        <v>0.75</v>
      </c>
      <c r="AO749">
        <f t="shared" si="1800"/>
        <v>0.75</v>
      </c>
      <c r="AP749">
        <f t="shared" ref="AP749:BH749" si="1865">IF(AO749=0,0.0000001,$G749)*((INDEX($N$7:$N$29,MATCH($A749,$H$7:$H$29,0))/($G749+0.00001))^((AP$33-$G$33)/($Y$33-$G$33)))</f>
        <v>2.8558124371477915</v>
      </c>
      <c r="AQ749">
        <f t="shared" si="1865"/>
        <v>3.4789659803558441</v>
      </c>
      <c r="AR749">
        <f t="shared" si="1865"/>
        <v>4.2380949585615015</v>
      </c>
      <c r="AS749">
        <f t="shared" si="1865"/>
        <v>5.1628699387130208</v>
      </c>
      <c r="AT749">
        <f t="shared" si="1865"/>
        <v>6.2894357641089442</v>
      </c>
      <c r="AU749">
        <f t="shared" si="1865"/>
        <v>7.6618242761144071</v>
      </c>
      <c r="AV749">
        <f t="shared" si="1865"/>
        <v>9.3336752993092755</v>
      </c>
      <c r="AW749">
        <f t="shared" si="1865"/>
        <v>11.370333154797532</v>
      </c>
      <c r="AX749">
        <f t="shared" si="1865"/>
        <v>13.851400643930161</v>
      </c>
      <c r="AY749">
        <f t="shared" si="1865"/>
        <v>16.873850324932366</v>
      </c>
      <c r="AZ749">
        <f t="shared" si="1865"/>
        <v>20.555814686725565</v>
      </c>
      <c r="BA749">
        <f t="shared" si="1865"/>
        <v>25.041203358943232</v>
      </c>
      <c r="BB749">
        <f t="shared" si="1865"/>
        <v>30.505327821859233</v>
      </c>
      <c r="BC749">
        <f t="shared" si="1865"/>
        <v>37.161753458096143</v>
      </c>
      <c r="BD749">
        <f t="shared" si="1865"/>
        <v>45.270646758653719</v>
      </c>
      <c r="BE749">
        <f t="shared" si="1865"/>
        <v>55.148943933922759</v>
      </c>
      <c r="BF749">
        <f t="shared" si="1865"/>
        <v>67.182738369992038</v>
      </c>
      <c r="BG749">
        <f t="shared" si="1865"/>
        <v>81.842371094153719</v>
      </c>
      <c r="BH749">
        <f t="shared" si="1865"/>
        <v>99.700814060669643</v>
      </c>
      <c r="BK749">
        <f t="shared" si="1860"/>
        <v>6.286286058410963E-3</v>
      </c>
      <c r="BL749">
        <f t="shared" si="1843"/>
        <v>5.0290288467287709E-3</v>
      </c>
      <c r="BM749">
        <f t="shared" si="1844"/>
        <v>1.2572572116821927E-3</v>
      </c>
      <c r="BN749">
        <f t="shared" si="1829"/>
        <v>0.2</v>
      </c>
      <c r="BO749">
        <f t="shared" si="1807"/>
        <v>0.75</v>
      </c>
      <c r="BP749" t="str">
        <f t="shared" si="1838"/>
        <v>-2W-Total</v>
      </c>
    </row>
    <row r="750" spans="1:68" hidden="1" x14ac:dyDescent="0.25">
      <c r="A750" t="str">
        <f t="shared" si="1834"/>
        <v>passenger-2W-G</v>
      </c>
      <c r="B750" s="1">
        <v>716</v>
      </c>
      <c r="C750" t="s">
        <v>52</v>
      </c>
      <c r="D750" t="s">
        <v>27</v>
      </c>
      <c r="E750" t="s">
        <v>35</v>
      </c>
      <c r="F750" t="s">
        <v>47</v>
      </c>
      <c r="G750">
        <v>0.99708853008854048</v>
      </c>
      <c r="H750">
        <v>0.99563272345064602</v>
      </c>
      <c r="I750">
        <v>0.99417686902150393</v>
      </c>
      <c r="J750">
        <v>0.9927209667987611</v>
      </c>
      <c r="K750">
        <v>0.99126508918347633</v>
      </c>
      <c r="L750">
        <v>0.98980918790850048</v>
      </c>
      <c r="M750">
        <f t="shared" ref="M750:Y750" si="1866">($K750*(($BL750/($K750))^((M$33-$K$33)/($BL$33-$K$33))))</f>
        <v>0.96016423218677749</v>
      </c>
      <c r="N750">
        <f t="shared" si="1866"/>
        <v>0.94498166003105977</v>
      </c>
      <c r="O750">
        <f t="shared" si="1866"/>
        <v>0.93003916190594682</v>
      </c>
      <c r="P750">
        <f t="shared" si="1866"/>
        <v>0.91533294164702184</v>
      </c>
      <c r="Q750">
        <f t="shared" si="1866"/>
        <v>0.90085926311662023</v>
      </c>
      <c r="R750">
        <f t="shared" si="1866"/>
        <v>0.88661444925465782</v>
      </c>
      <c r="S750">
        <f t="shared" si="1866"/>
        <v>0.87259488114446793</v>
      </c>
      <c r="T750">
        <f t="shared" si="1866"/>
        <v>0.8587969970934104</v>
      </c>
      <c r="U750">
        <f t="shared" si="1866"/>
        <v>0.84521729172801829</v>
      </c>
      <c r="V750">
        <f t="shared" si="1866"/>
        <v>0.83185231510345192</v>
      </c>
      <c r="W750">
        <f t="shared" si="1866"/>
        <v>0.81869867182703571</v>
      </c>
      <c r="X750">
        <f t="shared" si="1866"/>
        <v>0.80575302019565287</v>
      </c>
      <c r="Y750">
        <f t="shared" si="1866"/>
        <v>0.79301207134678109</v>
      </c>
      <c r="Z750">
        <f t="shared" ref="Z750:AN750" si="1867">($BK750*(($BM750/($BK750))^((Z$33-$Y$33)/($BM$33-$Y$33))))</f>
        <v>0.89041365387423033</v>
      </c>
      <c r="AA750">
        <f t="shared" si="1867"/>
        <v>0.79982285632467087</v>
      </c>
      <c r="AB750">
        <f t="shared" si="1867"/>
        <v>0.71844877795384088</v>
      </c>
      <c r="AC750">
        <f t="shared" si="1867"/>
        <v>0.64535370858899266</v>
      </c>
      <c r="AD750">
        <f t="shared" si="1867"/>
        <v>0.57969534080872875</v>
      </c>
      <c r="AE750">
        <f t="shared" si="1867"/>
        <v>0.52071706365503612</v>
      </c>
      <c r="AF750">
        <f t="shared" si="1867"/>
        <v>0.46773924386428362</v>
      </c>
      <c r="AG750">
        <f t="shared" si="1867"/>
        <v>0.42015139414687747</v>
      </c>
      <c r="AH750">
        <f t="shared" si="1867"/>
        <v>0.37740513826713434</v>
      </c>
      <c r="AI750">
        <f t="shared" si="1867"/>
        <v>0.33900789185681512</v>
      </c>
      <c r="AJ750">
        <f t="shared" si="1867"/>
        <v>0.30451718614348877</v>
      </c>
      <c r="AK750">
        <f t="shared" si="1867"/>
        <v>0.27353556918348776</v>
      </c>
      <c r="AL750">
        <f t="shared" si="1867"/>
        <v>0.24570602584406703</v>
      </c>
      <c r="AM750">
        <f t="shared" si="1867"/>
        <v>0.22070786375715601</v>
      </c>
      <c r="AN750">
        <f t="shared" si="1867"/>
        <v>0.19825301783669527</v>
      </c>
      <c r="AO750">
        <f t="shared" si="1800"/>
        <v>0.19825301783669527</v>
      </c>
      <c r="AP750">
        <f t="shared" ref="AP750:BH750" si="1868">AO750</f>
        <v>0.19825301783669527</v>
      </c>
      <c r="AQ750">
        <f t="shared" si="1868"/>
        <v>0.19825301783669527</v>
      </c>
      <c r="AR750">
        <f t="shared" si="1868"/>
        <v>0.19825301783669527</v>
      </c>
      <c r="AS750">
        <f t="shared" si="1868"/>
        <v>0.19825301783669527</v>
      </c>
      <c r="AT750">
        <f t="shared" si="1868"/>
        <v>0.19825301783669527</v>
      </c>
      <c r="AU750">
        <f t="shared" si="1868"/>
        <v>0.19825301783669527</v>
      </c>
      <c r="AV750">
        <f t="shared" si="1868"/>
        <v>0.19825301783669527</v>
      </c>
      <c r="AW750">
        <f t="shared" si="1868"/>
        <v>0.19825301783669527</v>
      </c>
      <c r="AX750">
        <f t="shared" si="1868"/>
        <v>0.19825301783669527</v>
      </c>
      <c r="AY750">
        <f t="shared" si="1868"/>
        <v>0.19825301783669527</v>
      </c>
      <c r="AZ750">
        <f t="shared" si="1868"/>
        <v>0.19825301783669527</v>
      </c>
      <c r="BA750">
        <f t="shared" si="1868"/>
        <v>0.19825301783669527</v>
      </c>
      <c r="BB750">
        <f t="shared" si="1868"/>
        <v>0.19825301783669527</v>
      </c>
      <c r="BC750">
        <f t="shared" si="1868"/>
        <v>0.19825301783669527</v>
      </c>
      <c r="BD750">
        <f t="shared" si="1868"/>
        <v>0.19825301783669527</v>
      </c>
      <c r="BE750">
        <f t="shared" si="1868"/>
        <v>0.19825301783669527</v>
      </c>
      <c r="BF750">
        <f t="shared" si="1868"/>
        <v>0.19825301783669527</v>
      </c>
      <c r="BG750">
        <f t="shared" si="1868"/>
        <v>0.19825301783669527</v>
      </c>
      <c r="BH750">
        <f t="shared" si="1868"/>
        <v>0.19825301783669527</v>
      </c>
      <c r="BK750">
        <f t="shared" si="1860"/>
        <v>0.99126508918347633</v>
      </c>
      <c r="BL750">
        <f t="shared" si="1843"/>
        <v>0.79301207134678109</v>
      </c>
      <c r="BM750">
        <f t="shared" si="1844"/>
        <v>0.19825301783669527</v>
      </c>
      <c r="BN750">
        <f t="shared" si="1829"/>
        <v>0.2</v>
      </c>
      <c r="BO750">
        <f t="shared" si="1807"/>
        <v>0.75</v>
      </c>
      <c r="BP750" t="str">
        <f t="shared" si="1838"/>
        <v>-2W-Total</v>
      </c>
    </row>
    <row r="751" spans="1:68" hidden="1" x14ac:dyDescent="0.25">
      <c r="A751" t="str">
        <f t="shared" si="1834"/>
        <v>passenger-BUS-BEV</v>
      </c>
      <c r="B751" s="1">
        <v>717</v>
      </c>
      <c r="C751" t="s">
        <v>52</v>
      </c>
      <c r="D751" t="s">
        <v>27</v>
      </c>
      <c r="E751" t="s">
        <v>34</v>
      </c>
      <c r="F751" t="s">
        <v>29</v>
      </c>
      <c r="G751">
        <v>3.607441656071305E-2</v>
      </c>
      <c r="H751">
        <f>IF(G751=0,0.0000001,$G751)*((INDEX($N$7:$N$29,MATCH($A751,$H$7:$H$29,0))/($G751+0.00001))^((H$33-$G$33)/($Y$33-$G$33)))</f>
        <v>3.8176197306705129E-2</v>
      </c>
      <c r="I751">
        <f>IF(H751=0,0.0000001,$G751)*((INDEX($N$7:$N$29,MATCH($A751,$H$7:$H$29,0))/($G751+0.00001))^((I$33-$G$33)/($Y$33-$G$33)))</f>
        <v>4.0400432765077321E-2</v>
      </c>
      <c r="J751">
        <f>IF(I751=0,0.0000001,$G751)*((INDEX($N$7:$N$29,MATCH($A751,$H$7:$H$29,0))/($G751+0.00001))^((J$33-$G$33)/($Y$33-$G$33)))</f>
        <v>4.2754257436710727E-2</v>
      </c>
      <c r="K751">
        <f>IF(J751=0,0.0000001,$G751)*((INDEX($N$7:$N$29,MATCH($A751,$H$7:$H$29,0))/($G751+0.00001))^((K$33-$G$33)/($Y$33-$G$33)))</f>
        <v>4.5245221495365237E-2</v>
      </c>
      <c r="L751">
        <f t="shared" ref="L751:Y751" si="1869">IF(K751=0,0.0000001,K751)*((INDEX($L$7:$L$29,MATCH($A751,$H$7:$H$28,0))/IF(K751=0,0.0000001,K751))^((L$33-$K$33)/($Y$33-$K$33)))</f>
        <v>5.0312605668541295E-2</v>
      </c>
      <c r="M751">
        <f t="shared" si="1869"/>
        <v>6.1277169113640638E-2</v>
      </c>
      <c r="N751">
        <f t="shared" si="1869"/>
        <v>7.8955788051605635E-2</v>
      </c>
      <c r="O751">
        <f t="shared" si="1869"/>
        <v>0.10297016477964399</v>
      </c>
      <c r="P751">
        <f t="shared" si="1869"/>
        <v>0.13052158288167889</v>
      </c>
      <c r="Q751">
        <f t="shared" si="1869"/>
        <v>0.15671733759179204</v>
      </c>
      <c r="R751">
        <f t="shared" si="1869"/>
        <v>0.17704086397879562</v>
      </c>
      <c r="S751">
        <f t="shared" si="1869"/>
        <v>0.18981667576210909</v>
      </c>
      <c r="T751">
        <f t="shared" si="1869"/>
        <v>0.19630185912158124</v>
      </c>
      <c r="U751">
        <f t="shared" si="1869"/>
        <v>0.19893633597903276</v>
      </c>
      <c r="V751">
        <f t="shared" si="1869"/>
        <v>0.19977159426324345</v>
      </c>
      <c r="W751">
        <f t="shared" si="1869"/>
        <v>0.19996735462757781</v>
      </c>
      <c r="X751">
        <f t="shared" si="1869"/>
        <v>0.19999766801095176</v>
      </c>
      <c r="Y751">
        <f t="shared" si="1869"/>
        <v>0.2</v>
      </c>
      <c r="Z751">
        <f t="shared" ref="Z751:AN751" si="1870">IF(Y751=0,0.0000001,$Y751)*((INDEX($M$7:$M$29,MATCH($A751,$H$7:$H$28,0))/IF(Y751=0,0.0000001,$Y751))^((Z$33-$Y$33)/($AN$33-$Y$33)))</f>
        <v>0.21259807585790791</v>
      </c>
      <c r="AA751">
        <f t="shared" si="1870"/>
        <v>0.22598970929242373</v>
      </c>
      <c r="AB751">
        <f t="shared" si="1870"/>
        <v>0.24022488679628629</v>
      </c>
      <c r="AC751">
        <f t="shared" si="1870"/>
        <v>0.25535674353037097</v>
      </c>
      <c r="AD751">
        <f t="shared" si="1870"/>
        <v>0.27144176165949069</v>
      </c>
      <c r="AE751">
        <f t="shared" si="1870"/>
        <v>0.28853998118144275</v>
      </c>
      <c r="AF751">
        <f t="shared" si="1870"/>
        <v>0.30671522403625834</v>
      </c>
      <c r="AG751">
        <f t="shared" si="1870"/>
        <v>0.3260353323321783</v>
      </c>
      <c r="AH751">
        <f t="shared" si="1870"/>
        <v>0.34657242157757323</v>
      </c>
      <c r="AI751">
        <f t="shared" si="1870"/>
        <v>0.36840314986403866</v>
      </c>
      <c r="AJ751">
        <f t="shared" si="1870"/>
        <v>0.39160900400543541</v>
      </c>
      <c r="AK751">
        <f t="shared" si="1870"/>
        <v>0.41627660370093661</v>
      </c>
      <c r="AL751">
        <f t="shared" si="1870"/>
        <v>0.44249802485741985</v>
      </c>
      <c r="AM751">
        <f t="shared" si="1870"/>
        <v>0.47037114327806073</v>
      </c>
      <c r="AN751">
        <f t="shared" si="1870"/>
        <v>0.5</v>
      </c>
      <c r="AO751">
        <f t="shared" si="1800"/>
        <v>0.5</v>
      </c>
      <c r="AP751">
        <f t="shared" ref="AP751:BH751" si="1871">IF(AO751=0,0.0000001,$G751)*((INDEX($N$7:$N$29,MATCH($A751,$H$7:$H$29,0))/($G751+0.00001))^((AP$33-$G$33)/($Y$33-$G$33)))</f>
        <v>0.26179815996128136</v>
      </c>
      <c r="AQ751">
        <f t="shared" si="1871"/>
        <v>0.27705113934118963</v>
      </c>
      <c r="AR751">
        <f t="shared" si="1871"/>
        <v>0.29319279333973641</v>
      </c>
      <c r="AS751">
        <f t="shared" si="1871"/>
        <v>0.31027489823997756</v>
      </c>
      <c r="AT751">
        <f t="shared" si="1871"/>
        <v>0.32835224693355658</v>
      </c>
      <c r="AU751">
        <f t="shared" si="1871"/>
        <v>0.3474828246754505</v>
      </c>
      <c r="AV751">
        <f t="shared" si="1871"/>
        <v>0.36772799507859899</v>
      </c>
      <c r="AW751">
        <f t="shared" si="1871"/>
        <v>0.3891526969450233</v>
      </c>
      <c r="AX751">
        <f t="shared" si="1871"/>
        <v>0.41182565256478748</v>
      </c>
      <c r="AY751">
        <f t="shared" si="1871"/>
        <v>0.43581958815095417</v>
      </c>
      <c r="AZ751">
        <f t="shared" si="1871"/>
        <v>0.46121146711759664</v>
      </c>
      <c r="BA751">
        <f t="shared" si="1871"/>
        <v>0.48808273694914278</v>
      </c>
      <c r="BB751">
        <f t="shared" si="1871"/>
        <v>0.51651959045290885</v>
      </c>
      <c r="BC751">
        <f t="shared" si="1871"/>
        <v>0.54661324223282204</v>
      </c>
      <c r="BD751">
        <f t="shared" si="1871"/>
        <v>0.57846022127115859</v>
      </c>
      <c r="BE751">
        <f t="shared" si="1871"/>
        <v>0.61216268055678147</v>
      </c>
      <c r="BF751">
        <f t="shared" si="1871"/>
        <v>0.64782872475305453</v>
      </c>
      <c r="BG751">
        <f t="shared" si="1871"/>
        <v>0.68557275695645836</v>
      </c>
      <c r="BH751">
        <f t="shared" si="1871"/>
        <v>0.72551584565819038</v>
      </c>
      <c r="BK751">
        <f t="shared" si="1860"/>
        <v>4.5245221495365237E-2</v>
      </c>
      <c r="BL751">
        <f t="shared" si="1843"/>
        <v>3.5291272766384885E-2</v>
      </c>
      <c r="BM751">
        <f t="shared" si="1844"/>
        <v>1.4116509106553954E-2</v>
      </c>
      <c r="BN751">
        <f t="shared" si="1829"/>
        <v>0.22</v>
      </c>
      <c r="BO751">
        <f t="shared" si="1807"/>
        <v>0.6</v>
      </c>
      <c r="BP751" t="str">
        <f t="shared" si="1838"/>
        <v>-BUS-Total</v>
      </c>
    </row>
    <row r="752" spans="1:68" hidden="1" x14ac:dyDescent="0.25">
      <c r="A752" t="str">
        <f t="shared" si="1834"/>
        <v>passenger-BUS-CNG</v>
      </c>
      <c r="B752" s="1">
        <v>718</v>
      </c>
      <c r="C752" t="s">
        <v>52</v>
      </c>
      <c r="D752" t="s">
        <v>27</v>
      </c>
      <c r="E752" t="s">
        <v>34</v>
      </c>
      <c r="F752" t="s">
        <v>45</v>
      </c>
      <c r="G752">
        <v>6.5327887107648835E-2</v>
      </c>
      <c r="H752">
        <v>6.5715082569132208E-2</v>
      </c>
      <c r="I752">
        <v>6.6090761478926882E-2</v>
      </c>
      <c r="J752">
        <v>6.645543012167987E-2</v>
      </c>
      <c r="K752">
        <v>6.7685108147605769E-2</v>
      </c>
      <c r="L752">
        <v>6.8913882452442163E-2</v>
      </c>
      <c r="M752">
        <f t="shared" ref="M752:Y753" si="1872">($K752*(($BL752/($K752))^((M$33-$K$33)/($BL$33-$K$33))))</f>
        <v>6.5324797240502538E-2</v>
      </c>
      <c r="N752">
        <f t="shared" si="1872"/>
        <v>6.4175689296926949E-2</v>
      </c>
      <c r="O752">
        <f t="shared" si="1872"/>
        <v>6.3046794949439947E-2</v>
      </c>
      <c r="P752">
        <f t="shared" si="1872"/>
        <v>6.193775862703612E-2</v>
      </c>
      <c r="Q752">
        <f t="shared" si="1872"/>
        <v>6.0848231013447655E-2</v>
      </c>
      <c r="R752">
        <f t="shared" si="1872"/>
        <v>5.9777868937119276E-2</v>
      </c>
      <c r="S752">
        <f t="shared" si="1872"/>
        <v>5.8726335263118455E-2</v>
      </c>
      <c r="T752">
        <f t="shared" si="1872"/>
        <v>5.7693298786947171E-2</v>
      </c>
      <c r="U752">
        <f t="shared" si="1872"/>
        <v>5.6678434130221431E-2</v>
      </c>
      <c r="V752">
        <f t="shared" si="1872"/>
        <v>5.5681421638185992E-2</v>
      </c>
      <c r="W752">
        <f t="shared" si="1872"/>
        <v>5.4701947279031764E-2</v>
      </c>
      <c r="X752">
        <f t="shared" si="1872"/>
        <v>5.373970254498435E-2</v>
      </c>
      <c r="Y752">
        <f t="shared" si="1872"/>
        <v>5.27943843551325E-2</v>
      </c>
      <c r="Z752">
        <f t="shared" ref="Z752:AN753" si="1873">($BK752*(($BM752/($BK752))^((Z$33-$Y$33)/($BM$33-$Y$33))))</f>
        <v>6.262822455831113E-2</v>
      </c>
      <c r="AA752">
        <f t="shared" si="1873"/>
        <v>5.7949150391731888E-2</v>
      </c>
      <c r="AB752">
        <f t="shared" si="1873"/>
        <v>5.3619658784945082E-2</v>
      </c>
      <c r="AC752">
        <f t="shared" si="1873"/>
        <v>4.9613631757820381E-2</v>
      </c>
      <c r="AD752">
        <f t="shared" si="1873"/>
        <v>4.5906902654362425E-2</v>
      </c>
      <c r="AE752">
        <f t="shared" si="1873"/>
        <v>4.2477110355561107E-2</v>
      </c>
      <c r="AF752">
        <f t="shared" si="1873"/>
        <v>3.9303564384278018E-2</v>
      </c>
      <c r="AG752">
        <f t="shared" si="1873"/>
        <v>3.6367120088404176E-2</v>
      </c>
      <c r="AH752">
        <f t="shared" si="1873"/>
        <v>3.3650063149322312E-2</v>
      </c>
      <c r="AI752">
        <f t="shared" si="1873"/>
        <v>3.1136002718962254E-2</v>
      </c>
      <c r="AJ752">
        <f t="shared" si="1873"/>
        <v>2.8809772540790882E-2</v>
      </c>
      <c r="AK752">
        <f t="shared" si="1873"/>
        <v>2.6657339458241534E-2</v>
      </c>
      <c r="AL752">
        <f t="shared" si="1873"/>
        <v>2.4665718758653324E-2</v>
      </c>
      <c r="AM752">
        <f t="shared" si="1873"/>
        <v>2.2822895842026233E-2</v>
      </c>
      <c r="AN752">
        <f t="shared" si="1873"/>
        <v>2.1117753742053002E-2</v>
      </c>
      <c r="AO752">
        <f t="shared" si="1800"/>
        <v>2.1117753742053002E-2</v>
      </c>
      <c r="AP752">
        <f t="shared" ref="AP752:BH752" si="1874">AO752</f>
        <v>2.1117753742053002E-2</v>
      </c>
      <c r="AQ752">
        <f t="shared" si="1874"/>
        <v>2.1117753742053002E-2</v>
      </c>
      <c r="AR752">
        <f t="shared" si="1874"/>
        <v>2.1117753742053002E-2</v>
      </c>
      <c r="AS752">
        <f t="shared" si="1874"/>
        <v>2.1117753742053002E-2</v>
      </c>
      <c r="AT752">
        <f t="shared" si="1874"/>
        <v>2.1117753742053002E-2</v>
      </c>
      <c r="AU752">
        <f t="shared" si="1874"/>
        <v>2.1117753742053002E-2</v>
      </c>
      <c r="AV752">
        <f t="shared" si="1874"/>
        <v>2.1117753742053002E-2</v>
      </c>
      <c r="AW752">
        <f t="shared" si="1874"/>
        <v>2.1117753742053002E-2</v>
      </c>
      <c r="AX752">
        <f t="shared" si="1874"/>
        <v>2.1117753742053002E-2</v>
      </c>
      <c r="AY752">
        <f t="shared" si="1874"/>
        <v>2.1117753742053002E-2</v>
      </c>
      <c r="AZ752">
        <f t="shared" si="1874"/>
        <v>2.1117753742053002E-2</v>
      </c>
      <c r="BA752">
        <f t="shared" si="1874"/>
        <v>2.1117753742053002E-2</v>
      </c>
      <c r="BB752">
        <f t="shared" si="1874"/>
        <v>2.1117753742053002E-2</v>
      </c>
      <c r="BC752">
        <f t="shared" si="1874"/>
        <v>2.1117753742053002E-2</v>
      </c>
      <c r="BD752">
        <f t="shared" si="1874"/>
        <v>2.1117753742053002E-2</v>
      </c>
      <c r="BE752">
        <f t="shared" si="1874"/>
        <v>2.1117753742053002E-2</v>
      </c>
      <c r="BF752">
        <f t="shared" si="1874"/>
        <v>2.1117753742053002E-2</v>
      </c>
      <c r="BG752">
        <f t="shared" si="1874"/>
        <v>2.1117753742053002E-2</v>
      </c>
      <c r="BH752">
        <f t="shared" si="1874"/>
        <v>2.1117753742053002E-2</v>
      </c>
      <c r="BK752">
        <f t="shared" si="1860"/>
        <v>6.7685108147605769E-2</v>
      </c>
      <c r="BL752">
        <f t="shared" si="1843"/>
        <v>5.27943843551325E-2</v>
      </c>
      <c r="BM752">
        <f t="shared" si="1844"/>
        <v>2.1117753742053002E-2</v>
      </c>
      <c r="BN752">
        <f t="shared" si="1829"/>
        <v>0.22</v>
      </c>
      <c r="BO752">
        <f t="shared" si="1807"/>
        <v>0.6</v>
      </c>
      <c r="BP752" t="str">
        <f t="shared" si="1838"/>
        <v>-BUS-Total</v>
      </c>
    </row>
    <row r="753" spans="1:68" hidden="1" x14ac:dyDescent="0.25">
      <c r="A753" t="str">
        <f t="shared" si="1834"/>
        <v>passenger-BUS-D</v>
      </c>
      <c r="B753" s="1">
        <v>719</v>
      </c>
      <c r="C753" t="s">
        <v>52</v>
      </c>
      <c r="D753" t="s">
        <v>27</v>
      </c>
      <c r="E753" t="s">
        <v>34</v>
      </c>
      <c r="F753" t="s">
        <v>46</v>
      </c>
      <c r="G753">
        <v>0.80988923158516979</v>
      </c>
      <c r="H753">
        <v>0.78747071655801415</v>
      </c>
      <c r="I753">
        <v>0.76571900683406335</v>
      </c>
      <c r="J753">
        <v>0.74460478866587898</v>
      </c>
      <c r="K753">
        <v>0.73421064196568508</v>
      </c>
      <c r="L753">
        <v>0.72382413418347014</v>
      </c>
      <c r="M753">
        <f t="shared" si="1872"/>
        <v>0.70860729384716448</v>
      </c>
      <c r="N753">
        <f t="shared" si="1872"/>
        <v>0.69614240601540367</v>
      </c>
      <c r="O753">
        <f t="shared" si="1872"/>
        <v>0.68389678410146149</v>
      </c>
      <c r="P753">
        <f t="shared" si="1872"/>
        <v>0.67186657106760406</v>
      </c>
      <c r="Q753">
        <f t="shared" si="1872"/>
        <v>0.6600479777240339</v>
      </c>
      <c r="R753">
        <f t="shared" si="1872"/>
        <v>0.64843728153539837</v>
      </c>
      <c r="S753">
        <f t="shared" si="1872"/>
        <v>0.63703082544829248</v>
      </c>
      <c r="T753">
        <f t="shared" si="1872"/>
        <v>0.6258250167393864</v>
      </c>
      <c r="U753">
        <f t="shared" si="1872"/>
        <v>0.6148163258838153</v>
      </c>
      <c r="V753">
        <f t="shared" si="1872"/>
        <v>0.60400128544347531</v>
      </c>
      <c r="W753">
        <f t="shared" si="1872"/>
        <v>0.59337648897487438</v>
      </c>
      <c r="X753">
        <f t="shared" si="1872"/>
        <v>0.58293858995619574</v>
      </c>
      <c r="Y753">
        <f t="shared" si="1872"/>
        <v>0.5726843007332344</v>
      </c>
      <c r="Z753">
        <f t="shared" si="1873"/>
        <v>0.67935636385261844</v>
      </c>
      <c r="AA753">
        <f t="shared" si="1873"/>
        <v>0.62860035353263322</v>
      </c>
      <c r="AB753">
        <f t="shared" si="1873"/>
        <v>0.58163642159842044</v>
      </c>
      <c r="AC753">
        <f t="shared" si="1873"/>
        <v>0.5381812546375746</v>
      </c>
      <c r="AD753">
        <f t="shared" si="1873"/>
        <v>0.4979727061233617</v>
      </c>
      <c r="AE753">
        <f t="shared" si="1873"/>
        <v>0.46076821499629905</v>
      </c>
      <c r="AF753">
        <f t="shared" si="1873"/>
        <v>0.42634334239652333</v>
      </c>
      <c r="AG753">
        <f t="shared" si="1873"/>
        <v>0.39449041771967513</v>
      </c>
      <c r="AH753">
        <f t="shared" si="1873"/>
        <v>0.36501728582853282</v>
      </c>
      <c r="AI753">
        <f t="shared" si="1873"/>
        <v>0.33774614786285501</v>
      </c>
      <c r="AJ753">
        <f t="shared" si="1873"/>
        <v>0.31251248865453224</v>
      </c>
      <c r="AK753">
        <f t="shared" si="1873"/>
        <v>0.28916408427759932</v>
      </c>
      <c r="AL753">
        <f t="shared" si="1873"/>
        <v>0.2675600837460802</v>
      </c>
      <c r="AM753">
        <f t="shared" si="1873"/>
        <v>0.2475701593199387</v>
      </c>
      <c r="AN753">
        <f t="shared" si="1873"/>
        <v>0.22907372029329376</v>
      </c>
      <c r="AO753">
        <f t="shared" si="1800"/>
        <v>0.22907372029329376</v>
      </c>
      <c r="AP753">
        <f t="shared" ref="AP753:BH753" si="1875">AO753</f>
        <v>0.22907372029329376</v>
      </c>
      <c r="AQ753">
        <f t="shared" si="1875"/>
        <v>0.22907372029329376</v>
      </c>
      <c r="AR753">
        <f t="shared" si="1875"/>
        <v>0.22907372029329376</v>
      </c>
      <c r="AS753">
        <f t="shared" si="1875"/>
        <v>0.22907372029329376</v>
      </c>
      <c r="AT753">
        <f t="shared" si="1875"/>
        <v>0.22907372029329376</v>
      </c>
      <c r="AU753">
        <f t="shared" si="1875"/>
        <v>0.22907372029329376</v>
      </c>
      <c r="AV753">
        <f t="shared" si="1875"/>
        <v>0.22907372029329376</v>
      </c>
      <c r="AW753">
        <f t="shared" si="1875"/>
        <v>0.22907372029329376</v>
      </c>
      <c r="AX753">
        <f t="shared" si="1875"/>
        <v>0.22907372029329376</v>
      </c>
      <c r="AY753">
        <f t="shared" si="1875"/>
        <v>0.22907372029329376</v>
      </c>
      <c r="AZ753">
        <f t="shared" si="1875"/>
        <v>0.22907372029329376</v>
      </c>
      <c r="BA753">
        <f t="shared" si="1875"/>
        <v>0.22907372029329376</v>
      </c>
      <c r="BB753">
        <f t="shared" si="1875"/>
        <v>0.22907372029329376</v>
      </c>
      <c r="BC753">
        <f t="shared" si="1875"/>
        <v>0.22907372029329376</v>
      </c>
      <c r="BD753">
        <f t="shared" si="1875"/>
        <v>0.22907372029329376</v>
      </c>
      <c r="BE753">
        <f t="shared" si="1875"/>
        <v>0.22907372029329376</v>
      </c>
      <c r="BF753">
        <f t="shared" si="1875"/>
        <v>0.22907372029329376</v>
      </c>
      <c r="BG753">
        <f t="shared" si="1875"/>
        <v>0.22907372029329376</v>
      </c>
      <c r="BH753">
        <f t="shared" si="1875"/>
        <v>0.22907372029329376</v>
      </c>
      <c r="BK753">
        <f t="shared" si="1860"/>
        <v>0.73421064196568508</v>
      </c>
      <c r="BL753">
        <f t="shared" si="1843"/>
        <v>0.5726843007332344</v>
      </c>
      <c r="BM753">
        <f t="shared" si="1844"/>
        <v>0.22907372029329376</v>
      </c>
      <c r="BN753">
        <f t="shared" si="1829"/>
        <v>0.22</v>
      </c>
      <c r="BO753">
        <f t="shared" si="1807"/>
        <v>0.6</v>
      </c>
      <c r="BP753" t="str">
        <f t="shared" si="1838"/>
        <v>-BUS-Total</v>
      </c>
    </row>
    <row r="754" spans="1:68" hidden="1" x14ac:dyDescent="0.25">
      <c r="A754" t="str">
        <f t="shared" si="1834"/>
        <v>passenger-BUS-FCEV</v>
      </c>
      <c r="B754" s="1">
        <v>720</v>
      </c>
      <c r="C754" t="s">
        <v>52</v>
      </c>
      <c r="D754" t="s">
        <v>27</v>
      </c>
      <c r="E754" t="s">
        <v>34</v>
      </c>
      <c r="F754" t="s">
        <v>30</v>
      </c>
      <c r="G754">
        <v>1.938689389324593E-4</v>
      </c>
      <c r="H754">
        <f>IF(G754=0,0.0000001,$G754)*((INDEX($N$7:$N$29,MATCH($A754,$H$7:$H$29,0))/($G754+0.00001))^((H$33-$G$33)/($Y$33-$G$33)))</f>
        <v>2.117764279632489E-4</v>
      </c>
      <c r="I754">
        <f>IF(H754=0,0.0000001,$G754)*((INDEX($N$7:$N$29,MATCH($A754,$H$7:$H$29,0))/($G754+0.00001))^((I$33-$G$33)/($Y$33-$G$33)))</f>
        <v>2.3133801468061823E-4</v>
      </c>
      <c r="J754">
        <f>IF(I754=0,0.0000001,$G754)*((INDEX($N$7:$N$29,MATCH($A754,$H$7:$H$29,0))/($G754+0.00001))^((J$33-$G$33)/($Y$33-$G$33)))</f>
        <v>2.5270648651065728E-4</v>
      </c>
      <c r="K754">
        <f>IF(J754=0,0.0000001,$G754)*((INDEX($N$7:$N$29,MATCH($A754,$H$7:$H$29,0))/($G754+0.00001))^((K$33-$G$33)/($Y$33-$G$33)))</f>
        <v>2.7604874370831762E-4</v>
      </c>
      <c r="L754">
        <f t="shared" ref="L754:Y754" si="1876">IF(K754=0,0.0000001,K754)*((INDEX($L$7:$L$29,MATCH($A754,$H$7:$H$28,0))/IF(K754=0,0.0000001,K754))^((L$33-$K$33)/($Y$33-$K$33)))</f>
        <v>3.7484012712091274E-4</v>
      </c>
      <c r="M754">
        <f t="shared" si="1876"/>
        <v>6.6158650263816333E-4</v>
      </c>
      <c r="N754">
        <f t="shared" si="1876"/>
        <v>1.3734868288483486E-3</v>
      </c>
      <c r="O754">
        <f t="shared" si="1876"/>
        <v>2.952357376021549E-3</v>
      </c>
      <c r="P754">
        <f t="shared" si="1876"/>
        <v>5.8466220850199105E-3</v>
      </c>
      <c r="Q754">
        <f t="shared" si="1876"/>
        <v>9.9041161625709889E-3</v>
      </c>
      <c r="R754">
        <f t="shared" si="1876"/>
        <v>1.4074172204837476E-2</v>
      </c>
      <c r="S754">
        <f t="shared" si="1876"/>
        <v>1.7203901119527E-2</v>
      </c>
      <c r="T754">
        <f t="shared" si="1876"/>
        <v>1.895272934504039E-2</v>
      </c>
      <c r="U754">
        <f t="shared" si="1876"/>
        <v>1.9695010389533061E-2</v>
      </c>
      <c r="V754">
        <f t="shared" si="1876"/>
        <v>1.9934249958681118E-2</v>
      </c>
      <c r="W754">
        <f t="shared" si="1876"/>
        <v>1.9990593876077069E-2</v>
      </c>
      <c r="X754">
        <f t="shared" si="1876"/>
        <v>1.9999327987254862E-2</v>
      </c>
      <c r="Y754">
        <f t="shared" si="1876"/>
        <v>0.02</v>
      </c>
      <c r="Z754">
        <f t="shared" ref="Z754:AN754" si="1877">IF(Y754=0,0.0000001,$Y754)*((INDEX($M$7:$M$29,MATCH($A754,$H$7:$H$28,0))/IF(Y754=0,0.0000001,$Y754))^((Z$33-$Y$33)/($AN$33-$Y$33)))</f>
        <v>2.2265271536896069E-2</v>
      </c>
      <c r="AA754">
        <f t="shared" si="1877"/>
        <v>2.478711583058571E-2</v>
      </c>
      <c r="AB754">
        <f t="shared" si="1877"/>
        <v>2.75945932292243E-2</v>
      </c>
      <c r="AC754">
        <f t="shared" si="1877"/>
        <v>3.0720055559943633E-2</v>
      </c>
      <c r="AD754">
        <f t="shared" si="1877"/>
        <v>3.4199518933533936E-2</v>
      </c>
      <c r="AE754">
        <f t="shared" si="1877"/>
        <v>3.8073078774317572E-2</v>
      </c>
      <c r="AF754">
        <f t="shared" si="1877"/>
        <v>4.2385371857790739E-2</v>
      </c>
      <c r="AG754">
        <f t="shared" si="1877"/>
        <v>4.718609068030119E-2</v>
      </c>
      <c r="AH754">
        <f t="shared" si="1877"/>
        <v>5.2530556088075338E-2</v>
      </c>
      <c r="AI754">
        <f t="shared" si="1877"/>
        <v>5.8480354764257315E-2</v>
      </c>
      <c r="AJ754">
        <f t="shared" si="1877"/>
        <v>6.5104048920010135E-2</v>
      </c>
      <c r="AK754">
        <f t="shared" si="1877"/>
        <v>7.2477966367769556E-2</v>
      </c>
      <c r="AL754">
        <f t="shared" si="1877"/>
        <v>8.0687080081020476E-2</v>
      </c>
      <c r="AM754">
        <f t="shared" si="1877"/>
        <v>8.982598737615996E-2</v>
      </c>
      <c r="AN754">
        <f t="shared" si="1877"/>
        <v>0.1</v>
      </c>
      <c r="AO754">
        <f t="shared" si="1800"/>
        <v>0.1</v>
      </c>
      <c r="AP754">
        <f t="shared" ref="AP754:BH754" si="1878">IF(AO754=0,0.0000001,$G754)*((INDEX($N$7:$N$29,MATCH($A754,$H$7:$H$29,0))/($G754+0.00001))^((AP$33-$G$33)/($Y$33-$G$33)))</f>
        <v>4.2700869926421718E-3</v>
      </c>
      <c r="AQ754">
        <f t="shared" si="1878"/>
        <v>4.664510856528364E-3</v>
      </c>
      <c r="AR754">
        <f t="shared" si="1878"/>
        <v>5.0953672766296835E-3</v>
      </c>
      <c r="AS754">
        <f t="shared" si="1878"/>
        <v>5.5660214934244575E-3</v>
      </c>
      <c r="AT754">
        <f t="shared" si="1878"/>
        <v>6.0801495914451602E-3</v>
      </c>
      <c r="AU754">
        <f t="shared" si="1878"/>
        <v>6.6417672116473141E-3</v>
      </c>
      <c r="AV754">
        <f t="shared" si="1878"/>
        <v>7.2552609159124825E-3</v>
      </c>
      <c r="AW754">
        <f t="shared" si="1878"/>
        <v>7.925422448660558E-3</v>
      </c>
      <c r="AX754">
        <f t="shared" si="1878"/>
        <v>8.6574861631744434E-3</v>
      </c>
      <c r="AY754">
        <f t="shared" si="1878"/>
        <v>9.4571699049587361E-3</v>
      </c>
      <c r="AZ754">
        <f t="shared" si="1878"/>
        <v>1.0330719671455173E-2</v>
      </c>
      <c r="BA754">
        <f t="shared" si="1878"/>
        <v>1.1284958396933499E-2</v>
      </c>
      <c r="BB754">
        <f t="shared" si="1878"/>
        <v>1.2327339243596138E-2</v>
      </c>
      <c r="BC754">
        <f t="shared" si="1878"/>
        <v>1.3466003815131371E-2</v>
      </c>
      <c r="BD754">
        <f t="shared" si="1878"/>
        <v>1.4709845747396996E-2</v>
      </c>
      <c r="BE754">
        <f t="shared" si="1878"/>
        <v>1.6068580172914675E-2</v>
      </c>
      <c r="BF754">
        <f t="shared" si="1878"/>
        <v>1.7552819601733546E-2</v>
      </c>
      <c r="BG754">
        <f t="shared" si="1878"/>
        <v>1.9174156811336676E-2</v>
      </c>
      <c r="BH754">
        <f t="shared" si="1878"/>
        <v>2.0945255393009288E-2</v>
      </c>
      <c r="BK754">
        <f>G754</f>
        <v>1.938689389324593E-4</v>
      </c>
      <c r="BL754">
        <f t="shared" si="1843"/>
        <v>1.5121777236731825E-4</v>
      </c>
      <c r="BM754">
        <f t="shared" si="1844"/>
        <v>6.0487108946927304E-5</v>
      </c>
      <c r="BN754">
        <f t="shared" si="1829"/>
        <v>0.22</v>
      </c>
      <c r="BO754">
        <f t="shared" si="1807"/>
        <v>0.6</v>
      </c>
      <c r="BP754" t="str">
        <f t="shared" si="1838"/>
        <v>-BUS-Total</v>
      </c>
    </row>
    <row r="755" spans="1:68" hidden="1" x14ac:dyDescent="0.25">
      <c r="A755" t="str">
        <f t="shared" si="1834"/>
        <v>passenger-BUS-G</v>
      </c>
      <c r="B755" s="1">
        <v>721</v>
      </c>
      <c r="C755" t="s">
        <v>52</v>
      </c>
      <c r="D755" t="s">
        <v>27</v>
      </c>
      <c r="E755" t="s">
        <v>34</v>
      </c>
      <c r="F755" t="s">
        <v>47</v>
      </c>
      <c r="G755">
        <v>6.8315007474231956E-2</v>
      </c>
      <c r="H755">
        <v>6.7319931021437046E-2</v>
      </c>
      <c r="I755">
        <v>6.6354451634059466E-2</v>
      </c>
      <c r="J755">
        <v>6.5417268181324734E-2</v>
      </c>
      <c r="K755">
        <v>6.5307690753515807E-2</v>
      </c>
      <c r="L755">
        <v>6.5198193856895029E-2</v>
      </c>
      <c r="M755">
        <f t="shared" ref="M755:Y757" si="1879">($K755*(($BL755/($K755))^((M$33-$K$33)/($BL$33-$K$33))))</f>
        <v>6.3030284998809916E-2</v>
      </c>
      <c r="N755">
        <f t="shared" si="1879"/>
        <v>6.1921539097750181E-2</v>
      </c>
      <c r="O755">
        <f t="shared" si="1879"/>
        <v>6.0832296796795367E-2</v>
      </c>
      <c r="P755">
        <f t="shared" si="1879"/>
        <v>5.9762215014255909E-2</v>
      </c>
      <c r="Q755">
        <f t="shared" si="1879"/>
        <v>5.8710956703484224E-2</v>
      </c>
      <c r="R755">
        <f t="shared" si="1879"/>
        <v>5.7678190746714188E-2</v>
      </c>
      <c r="S755">
        <f t="shared" si="1879"/>
        <v>5.666359185076808E-2</v>
      </c>
      <c r="T755">
        <f t="shared" si="1879"/>
        <v>5.5666840444598055E-2</v>
      </c>
      <c r="U755">
        <f t="shared" si="1879"/>
        <v>5.4687622578629976E-2</v>
      </c>
      <c r="V755">
        <f t="shared" si="1879"/>
        <v>5.3725629825877821E-2</v>
      </c>
      <c r="W755">
        <f t="shared" si="1879"/>
        <v>5.2780559184797592E-2</v>
      </c>
      <c r="X755">
        <f t="shared" si="1879"/>
        <v>5.1852112983850056E-2</v>
      </c>
      <c r="Y755">
        <f t="shared" si="1879"/>
        <v>5.093999878774233E-2</v>
      </c>
      <c r="Z755">
        <f t="shared" ref="Z755:AN757" si="1880">($BK755*(($BM755/($BK755))^((Z$33-$Y$33)/($BM$33-$Y$33))))</f>
        <v>6.0428428554422077E-2</v>
      </c>
      <c r="AA755">
        <f t="shared" si="1880"/>
        <v>5.5913705345037201E-2</v>
      </c>
      <c r="AB755">
        <f t="shared" si="1880"/>
        <v>5.1736285721811305E-2</v>
      </c>
      <c r="AC755">
        <f t="shared" si="1880"/>
        <v>4.7870969090165486E-2</v>
      </c>
      <c r="AD755">
        <f t="shared" si="1880"/>
        <v>4.4294437640030659E-2</v>
      </c>
      <c r="AE755">
        <f t="shared" si="1880"/>
        <v>4.0985115679424027E-2</v>
      </c>
      <c r="AF755">
        <f t="shared" si="1880"/>
        <v>3.7923039477482511E-2</v>
      </c>
      <c r="AG755">
        <f t="shared" si="1880"/>
        <v>3.5089736831771391E-2</v>
      </c>
      <c r="AH755">
        <f t="shared" si="1880"/>
        <v>3.246811563334933E-2</v>
      </c>
      <c r="AI755">
        <f t="shared" si="1880"/>
        <v>3.0042360757349878E-2</v>
      </c>
      <c r="AJ755">
        <f t="shared" si="1880"/>
        <v>2.7797838657064425E-2</v>
      </c>
      <c r="AK755">
        <f t="shared" si="1880"/>
        <v>2.5721009085983331E-2</v>
      </c>
      <c r="AL755">
        <f t="shared" si="1880"/>
        <v>2.3799343415251764E-2</v>
      </c>
      <c r="AM755">
        <f t="shared" si="1880"/>
        <v>2.2021249053784286E-2</v>
      </c>
      <c r="AN755">
        <f t="shared" si="1880"/>
        <v>2.0375999515096933E-2</v>
      </c>
      <c r="AO755">
        <f t="shared" si="1800"/>
        <v>2.0375999515096933E-2</v>
      </c>
      <c r="AP755">
        <f t="shared" ref="AP755:BH755" si="1881">AO755</f>
        <v>2.0375999515096933E-2</v>
      </c>
      <c r="AQ755">
        <f t="shared" si="1881"/>
        <v>2.0375999515096933E-2</v>
      </c>
      <c r="AR755">
        <f t="shared" si="1881"/>
        <v>2.0375999515096933E-2</v>
      </c>
      <c r="AS755">
        <f t="shared" si="1881"/>
        <v>2.0375999515096933E-2</v>
      </c>
      <c r="AT755">
        <f t="shared" si="1881"/>
        <v>2.0375999515096933E-2</v>
      </c>
      <c r="AU755">
        <f t="shared" si="1881"/>
        <v>2.0375999515096933E-2</v>
      </c>
      <c r="AV755">
        <f t="shared" si="1881"/>
        <v>2.0375999515096933E-2</v>
      </c>
      <c r="AW755">
        <f t="shared" si="1881"/>
        <v>2.0375999515096933E-2</v>
      </c>
      <c r="AX755">
        <f t="shared" si="1881"/>
        <v>2.0375999515096933E-2</v>
      </c>
      <c r="AY755">
        <f t="shared" si="1881"/>
        <v>2.0375999515096933E-2</v>
      </c>
      <c r="AZ755">
        <f t="shared" si="1881"/>
        <v>2.0375999515096933E-2</v>
      </c>
      <c r="BA755">
        <f t="shared" si="1881"/>
        <v>2.0375999515096933E-2</v>
      </c>
      <c r="BB755">
        <f t="shared" si="1881"/>
        <v>2.0375999515096933E-2</v>
      </c>
      <c r="BC755">
        <f t="shared" si="1881"/>
        <v>2.0375999515096933E-2</v>
      </c>
      <c r="BD755">
        <f t="shared" si="1881"/>
        <v>2.0375999515096933E-2</v>
      </c>
      <c r="BE755">
        <f t="shared" si="1881"/>
        <v>2.0375999515096933E-2</v>
      </c>
      <c r="BF755">
        <f t="shared" si="1881"/>
        <v>2.0375999515096933E-2</v>
      </c>
      <c r="BG755">
        <f t="shared" si="1881"/>
        <v>2.0375999515096933E-2</v>
      </c>
      <c r="BH755">
        <f t="shared" si="1881"/>
        <v>2.0375999515096933E-2</v>
      </c>
      <c r="BK755">
        <f t="shared" ref="BK755:BK760" si="1882">K755</f>
        <v>6.5307690753515807E-2</v>
      </c>
      <c r="BL755">
        <f t="shared" si="1843"/>
        <v>5.093999878774233E-2</v>
      </c>
      <c r="BM755">
        <f t="shared" si="1844"/>
        <v>2.0375999515096933E-2</v>
      </c>
      <c r="BN755">
        <f t="shared" si="1829"/>
        <v>0.22</v>
      </c>
      <c r="BO755">
        <f t="shared" si="1807"/>
        <v>0.6</v>
      </c>
      <c r="BP755" t="str">
        <f t="shared" si="1838"/>
        <v>-BUS-Total</v>
      </c>
    </row>
    <row r="756" spans="1:68" hidden="1" x14ac:dyDescent="0.25">
      <c r="A756" t="str">
        <f t="shared" si="1834"/>
        <v>passenger-BUS-LPG</v>
      </c>
      <c r="B756" s="1">
        <v>722</v>
      </c>
      <c r="C756" t="s">
        <v>52</v>
      </c>
      <c r="D756" t="s">
        <v>27</v>
      </c>
      <c r="E756" t="s">
        <v>34</v>
      </c>
      <c r="F756" t="s">
        <v>48</v>
      </c>
      <c r="G756">
        <v>6.0511497364861824E-3</v>
      </c>
      <c r="H756">
        <v>5.8599562180033917E-3</v>
      </c>
      <c r="I756">
        <v>5.674449465656017E-3</v>
      </c>
      <c r="J756">
        <v>5.4943794807931238E-3</v>
      </c>
      <c r="K756">
        <v>5.4028266622389246E-3</v>
      </c>
      <c r="L756">
        <v>5.3113411281373929E-3</v>
      </c>
      <c r="M756">
        <f t="shared" si="1879"/>
        <v>5.2144196248702221E-3</v>
      </c>
      <c r="N756">
        <f t="shared" si="1879"/>
        <v>5.1226944107832231E-3</v>
      </c>
      <c r="O756">
        <f t="shared" si="1879"/>
        <v>5.0325827060615207E-3</v>
      </c>
      <c r="P756">
        <f t="shared" si="1879"/>
        <v>4.9440561279698115E-3</v>
      </c>
      <c r="Q756">
        <f t="shared" si="1879"/>
        <v>4.8570867930445554E-3</v>
      </c>
      <c r="R756">
        <f t="shared" si="1879"/>
        <v>4.7716473083114436E-3</v>
      </c>
      <c r="S756">
        <f t="shared" si="1879"/>
        <v>4.6877107626573508E-3</v>
      </c>
      <c r="T756">
        <f t="shared" si="1879"/>
        <v>4.605250718354075E-3</v>
      </c>
      <c r="U756">
        <f t="shared" si="1879"/>
        <v>4.5242412027311661E-3</v>
      </c>
      <c r="V756">
        <f t="shared" si="1879"/>
        <v>4.4446566999952431E-3</v>
      </c>
      <c r="W756">
        <f t="shared" si="1879"/>
        <v>4.3664721431932157E-3</v>
      </c>
      <c r="X756">
        <f t="shared" si="1879"/>
        <v>4.2896629063168728E-3</v>
      </c>
      <c r="Y756">
        <f t="shared" si="1879"/>
        <v>4.214204796546361E-3</v>
      </c>
      <c r="Z756">
        <f t="shared" si="1880"/>
        <v>4.9991711724006321E-3</v>
      </c>
      <c r="AA756">
        <f t="shared" si="1880"/>
        <v>4.6256735544806422E-3</v>
      </c>
      <c r="AB756">
        <f t="shared" si="1880"/>
        <v>4.2800806563194115E-3</v>
      </c>
      <c r="AC756">
        <f t="shared" si="1880"/>
        <v>3.9603076630547965E-3</v>
      </c>
      <c r="AD756">
        <f t="shared" si="1880"/>
        <v>3.6644255203213353E-3</v>
      </c>
      <c r="AE756">
        <f t="shared" si="1880"/>
        <v>3.3906492970863138E-3</v>
      </c>
      <c r="AF756">
        <f t="shared" si="1880"/>
        <v>3.1373274179205542E-3</v>
      </c>
      <c r="AG756">
        <f t="shared" si="1880"/>
        <v>2.9029316997467949E-3</v>
      </c>
      <c r="AH756">
        <f t="shared" si="1880"/>
        <v>2.6860481329616238E-3</v>
      </c>
      <c r="AI756">
        <f t="shared" si="1880"/>
        <v>2.485368351317371E-3</v>
      </c>
      <c r="AJ756">
        <f t="shared" si="1880"/>
        <v>2.2996817391054102E-3</v>
      </c>
      <c r="AK756">
        <f t="shared" si="1880"/>
        <v>2.1278681280268541E-3</v>
      </c>
      <c r="AL756">
        <f t="shared" si="1880"/>
        <v>1.9688910396939794E-3</v>
      </c>
      <c r="AM756">
        <f t="shared" si="1880"/>
        <v>1.8217914329972595E-3</v>
      </c>
      <c r="AN756">
        <f t="shared" si="1880"/>
        <v>1.6856819186185446E-3</v>
      </c>
      <c r="AO756">
        <f t="shared" si="1800"/>
        <v>1.6856819186185446E-3</v>
      </c>
      <c r="AP756">
        <f t="shared" ref="AP756:BH756" si="1883">AO756</f>
        <v>1.6856819186185446E-3</v>
      </c>
      <c r="AQ756">
        <f t="shared" si="1883"/>
        <v>1.6856819186185446E-3</v>
      </c>
      <c r="AR756">
        <f t="shared" si="1883"/>
        <v>1.6856819186185446E-3</v>
      </c>
      <c r="AS756">
        <f t="shared" si="1883"/>
        <v>1.6856819186185446E-3</v>
      </c>
      <c r="AT756">
        <f t="shared" si="1883"/>
        <v>1.6856819186185446E-3</v>
      </c>
      <c r="AU756">
        <f t="shared" si="1883"/>
        <v>1.6856819186185446E-3</v>
      </c>
      <c r="AV756">
        <f t="shared" si="1883"/>
        <v>1.6856819186185446E-3</v>
      </c>
      <c r="AW756">
        <f t="shared" si="1883"/>
        <v>1.6856819186185446E-3</v>
      </c>
      <c r="AX756">
        <f t="shared" si="1883"/>
        <v>1.6856819186185446E-3</v>
      </c>
      <c r="AY756">
        <f t="shared" si="1883"/>
        <v>1.6856819186185446E-3</v>
      </c>
      <c r="AZ756">
        <f t="shared" si="1883"/>
        <v>1.6856819186185446E-3</v>
      </c>
      <c r="BA756">
        <f t="shared" si="1883"/>
        <v>1.6856819186185446E-3</v>
      </c>
      <c r="BB756">
        <f t="shared" si="1883"/>
        <v>1.6856819186185446E-3</v>
      </c>
      <c r="BC756">
        <f t="shared" si="1883"/>
        <v>1.6856819186185446E-3</v>
      </c>
      <c r="BD756">
        <f t="shared" si="1883"/>
        <v>1.6856819186185446E-3</v>
      </c>
      <c r="BE756">
        <f t="shared" si="1883"/>
        <v>1.6856819186185446E-3</v>
      </c>
      <c r="BF756">
        <f t="shared" si="1883"/>
        <v>1.6856819186185446E-3</v>
      </c>
      <c r="BG756">
        <f t="shared" si="1883"/>
        <v>1.6856819186185446E-3</v>
      </c>
      <c r="BH756">
        <f t="shared" si="1883"/>
        <v>1.6856819186185446E-3</v>
      </c>
      <c r="BK756">
        <f t="shared" si="1882"/>
        <v>5.4028266622389246E-3</v>
      </c>
      <c r="BL756">
        <f t="shared" si="1843"/>
        <v>4.214204796546361E-3</v>
      </c>
      <c r="BM756">
        <f t="shared" si="1844"/>
        <v>1.6856819186185446E-3</v>
      </c>
      <c r="BN756">
        <f t="shared" si="1829"/>
        <v>0.22</v>
      </c>
      <c r="BO756">
        <f t="shared" si="1807"/>
        <v>0.6</v>
      </c>
      <c r="BP756" t="str">
        <f t="shared" si="1838"/>
        <v>-BUS-Total</v>
      </c>
    </row>
    <row r="757" spans="1:68" hidden="1" x14ac:dyDescent="0.25">
      <c r="A757" t="str">
        <f t="shared" si="1834"/>
        <v>passenger-BUS-PHEVD</v>
      </c>
      <c r="B757" s="1">
        <v>723</v>
      </c>
      <c r="C757" t="s">
        <v>52</v>
      </c>
      <c r="D757" t="s">
        <v>27</v>
      </c>
      <c r="E757" t="s">
        <v>34</v>
      </c>
      <c r="F757" t="s">
        <v>37</v>
      </c>
      <c r="G757">
        <v>1.4148438596817759E-2</v>
      </c>
      <c r="H757">
        <v>2.007294121586423E-2</v>
      </c>
      <c r="I757">
        <v>2.5821228338012439E-2</v>
      </c>
      <c r="J757">
        <v>3.140104665715638E-2</v>
      </c>
      <c r="K757">
        <v>3.4761879107987483E-2</v>
      </c>
      <c r="L757">
        <v>3.8120241599121772E-2</v>
      </c>
      <c r="M757">
        <f t="shared" si="1879"/>
        <v>3.3549665008675462E-2</v>
      </c>
      <c r="N757">
        <f t="shared" si="1879"/>
        <v>3.295950341316628E-2</v>
      </c>
      <c r="O757">
        <f t="shared" si="1879"/>
        <v>3.2379723164496881E-2</v>
      </c>
      <c r="P757">
        <f t="shared" si="1879"/>
        <v>3.1810141647663145E-2</v>
      </c>
      <c r="Q757">
        <f t="shared" si="1879"/>
        <v>3.1250579459983968E-2</v>
      </c>
      <c r="R757">
        <f t="shared" si="1879"/>
        <v>3.070086035459434E-2</v>
      </c>
      <c r="S757">
        <f t="shared" si="1879"/>
        <v>3.0160811184932381E-2</v>
      </c>
      <c r="T757">
        <f t="shared" si="1879"/>
        <v>2.9630261850202864E-2</v>
      </c>
      <c r="U757">
        <f t="shared" si="1879"/>
        <v>2.9109045241800104E-2</v>
      </c>
      <c r="V757">
        <f t="shared" si="1879"/>
        <v>2.8596997190673289E-2</v>
      </c>
      <c r="W757">
        <f t="shared" si="1879"/>
        <v>2.80939564156177E-2</v>
      </c>
      <c r="X757">
        <f t="shared" si="1879"/>
        <v>2.7599764472475523E-2</v>
      </c>
      <c r="Y757">
        <f t="shared" si="1879"/>
        <v>2.7114265704230239E-2</v>
      </c>
      <c r="Z757">
        <f t="shared" si="1880"/>
        <v>3.2164752785741303E-2</v>
      </c>
      <c r="AA757">
        <f t="shared" si="1880"/>
        <v>2.9761662726976459E-2</v>
      </c>
      <c r="AB757">
        <f t="shared" si="1880"/>
        <v>2.7538112112180064E-2</v>
      </c>
      <c r="AC757">
        <f t="shared" si="1880"/>
        <v>2.5480687206888467E-2</v>
      </c>
      <c r="AD757">
        <f t="shared" si="1880"/>
        <v>2.3576976442336452E-2</v>
      </c>
      <c r="AE757">
        <f t="shared" si="1880"/>
        <v>2.1815495541745542E-2</v>
      </c>
      <c r="AF757">
        <f t="shared" si="1880"/>
        <v>2.018561824057016E-2</v>
      </c>
      <c r="AG757">
        <f t="shared" si="1880"/>
        <v>1.8677512182766413E-2</v>
      </c>
      <c r="AH757">
        <f t="shared" si="1880"/>
        <v>1.7282079606372971E-2</v>
      </c>
      <c r="AI757">
        <f t="shared" si="1880"/>
        <v>1.5990902460585363E-2</v>
      </c>
      <c r="AJ757">
        <f t="shared" si="1880"/>
        <v>1.4796191623238406E-2</v>
      </c>
      <c r="AK757">
        <f t="shared" si="1880"/>
        <v>1.3690739912347403E-2</v>
      </c>
      <c r="AL757">
        <f t="shared" si="1880"/>
        <v>1.2667878608246795E-2</v>
      </c>
      <c r="AM757">
        <f t="shared" si="1880"/>
        <v>1.1721437224042758E-2</v>
      </c>
      <c r="AN757">
        <f t="shared" si="1880"/>
        <v>1.0845706281692097E-2</v>
      </c>
      <c r="AO757">
        <f t="shared" si="1800"/>
        <v>1.0845706281692097E-2</v>
      </c>
      <c r="AP757">
        <f t="shared" ref="AP757:BH757" si="1884">AO757</f>
        <v>1.0845706281692097E-2</v>
      </c>
      <c r="AQ757">
        <f t="shared" si="1884"/>
        <v>1.0845706281692097E-2</v>
      </c>
      <c r="AR757">
        <f t="shared" si="1884"/>
        <v>1.0845706281692097E-2</v>
      </c>
      <c r="AS757">
        <f t="shared" si="1884"/>
        <v>1.0845706281692097E-2</v>
      </c>
      <c r="AT757">
        <f t="shared" si="1884"/>
        <v>1.0845706281692097E-2</v>
      </c>
      <c r="AU757">
        <f t="shared" si="1884"/>
        <v>1.0845706281692097E-2</v>
      </c>
      <c r="AV757">
        <f t="shared" si="1884"/>
        <v>1.0845706281692097E-2</v>
      </c>
      <c r="AW757">
        <f t="shared" si="1884"/>
        <v>1.0845706281692097E-2</v>
      </c>
      <c r="AX757">
        <f t="shared" si="1884"/>
        <v>1.0845706281692097E-2</v>
      </c>
      <c r="AY757">
        <f t="shared" si="1884"/>
        <v>1.0845706281692097E-2</v>
      </c>
      <c r="AZ757">
        <f t="shared" si="1884"/>
        <v>1.0845706281692097E-2</v>
      </c>
      <c r="BA757">
        <f t="shared" si="1884"/>
        <v>1.0845706281692097E-2</v>
      </c>
      <c r="BB757">
        <f t="shared" si="1884"/>
        <v>1.0845706281692097E-2</v>
      </c>
      <c r="BC757">
        <f t="shared" si="1884"/>
        <v>1.0845706281692097E-2</v>
      </c>
      <c r="BD757">
        <f t="shared" si="1884"/>
        <v>1.0845706281692097E-2</v>
      </c>
      <c r="BE757">
        <f t="shared" si="1884"/>
        <v>1.0845706281692097E-2</v>
      </c>
      <c r="BF757">
        <f t="shared" si="1884"/>
        <v>1.0845706281692097E-2</v>
      </c>
      <c r="BG757">
        <f t="shared" si="1884"/>
        <v>1.0845706281692097E-2</v>
      </c>
      <c r="BH757">
        <f t="shared" si="1884"/>
        <v>1.0845706281692097E-2</v>
      </c>
      <c r="BK757">
        <f t="shared" si="1882"/>
        <v>3.4761879107987483E-2</v>
      </c>
      <c r="BL757">
        <f t="shared" si="1843"/>
        <v>2.7114265704230239E-2</v>
      </c>
      <c r="BM757">
        <f t="shared" si="1844"/>
        <v>1.0845706281692097E-2</v>
      </c>
      <c r="BN757">
        <f t="shared" si="1829"/>
        <v>0.22</v>
      </c>
      <c r="BO757">
        <f t="shared" ref="BO757:BO788" si="1885">INDEX($M$7:$M$30,MATCH(BP757,$H$7:$H$30,0))</f>
        <v>0.6</v>
      </c>
      <c r="BP757" t="str">
        <f t="shared" si="1838"/>
        <v>-BUS-Total</v>
      </c>
    </row>
    <row r="758" spans="1:68" hidden="1" x14ac:dyDescent="0.25">
      <c r="A758" t="str">
        <f t="shared" si="1834"/>
        <v>passenger-LT-BEV</v>
      </c>
      <c r="B758" s="1">
        <v>724</v>
      </c>
      <c r="C758" t="s">
        <v>52</v>
      </c>
      <c r="D758" t="s">
        <v>27</v>
      </c>
      <c r="E758" t="s">
        <v>33</v>
      </c>
      <c r="F758" t="s">
        <v>29</v>
      </c>
      <c r="G758">
        <v>5.327581998656029E-3</v>
      </c>
      <c r="H758">
        <f>IF(G758=0,0.0000001,$G758)*((INDEX($N$7:$N$29,MATCH($A758,$H$7:$H$29,0))/($G758+0.00001))^((H$33-$G$33)/($Y$33-$G$33)))</f>
        <v>5.9583422346600736E-3</v>
      </c>
      <c r="I758">
        <f>IF(H758=0,0.0000001,$G758)*((INDEX($N$7:$N$29,MATCH($A758,$H$7:$H$29,0))/($G758+0.00001))^((I$33-$G$33)/($Y$33-$G$33)))</f>
        <v>6.6637814667685879E-3</v>
      </c>
      <c r="J758">
        <f>IF(I758=0,0.0000001,$G758)*((INDEX($N$7:$N$29,MATCH($A758,$H$7:$H$29,0))/($G758+0.00001))^((J$33-$G$33)/($Y$33-$G$33)))</f>
        <v>7.4527413310594946E-3</v>
      </c>
      <c r="K758">
        <f>IF(J758=0,0.0000001,$G758)*((INDEX($N$7:$N$29,MATCH($A758,$H$7:$H$29,0))/($G758+0.00001))^((K$33-$G$33)/($Y$33-$G$33)))</f>
        <v>8.3351102710480414E-3</v>
      </c>
      <c r="L758">
        <f t="shared" ref="L758:Y758" si="1886">IF(K758=0,0.0000001,K758)*((INDEX($L$7:$L$29,MATCH($A758,$H$7:$H$28,0))/IF(K758=0,0.0000001,K758))^((L$33-$K$33)/($Y$33-$K$33)))</f>
        <v>9.9538045891241836E-3</v>
      </c>
      <c r="M758">
        <f t="shared" si="1886"/>
        <v>1.383991820143567E-2</v>
      </c>
      <c r="N758">
        <f t="shared" si="1886"/>
        <v>2.1143473693605162E-2</v>
      </c>
      <c r="O758">
        <f t="shared" si="1886"/>
        <v>3.2959688595511329E-2</v>
      </c>
      <c r="P758">
        <f t="shared" si="1886"/>
        <v>4.8992769777768071E-2</v>
      </c>
      <c r="Q758">
        <f t="shared" si="1886"/>
        <v>6.6516986753692608E-2</v>
      </c>
      <c r="R758">
        <f t="shared" si="1886"/>
        <v>8.155794673340705E-2</v>
      </c>
      <c r="S758">
        <f t="shared" si="1886"/>
        <v>9.1634070458845751E-2</v>
      </c>
      <c r="T758">
        <f t="shared" si="1886"/>
        <v>9.6927926195525191E-2</v>
      </c>
      <c r="U758">
        <f t="shared" si="1886"/>
        <v>9.911246172230373E-2</v>
      </c>
      <c r="V758">
        <f t="shared" si="1886"/>
        <v>9.9809146565923004E-2</v>
      </c>
      <c r="W758">
        <f t="shared" si="1886"/>
        <v>9.9972712896278432E-2</v>
      </c>
      <c r="X758">
        <f t="shared" si="1886"/>
        <v>9.9998050674190389E-2</v>
      </c>
      <c r="Y758">
        <f t="shared" si="1886"/>
        <v>0.1</v>
      </c>
      <c r="Z758">
        <f t="shared" ref="Z758:AN758" si="1887">IF(Y758=0,0.0000001,$Y758)*((INDEX($M$7:$M$29,MATCH($A758,$H$7:$H$28,0))/IF(Y758=0,0.0000001,$Y758))^((Z$33-$Y$33)/($AN$33-$Y$33)))</f>
        <v>0.11132635768448035</v>
      </c>
      <c r="AA758">
        <f t="shared" si="1887"/>
        <v>0.12393557915292855</v>
      </c>
      <c r="AB758">
        <f t="shared" si="1887"/>
        <v>0.13797296614612151</v>
      </c>
      <c r="AC758">
        <f t="shared" si="1887"/>
        <v>0.15360027779971819</v>
      </c>
      <c r="AD758">
        <f t="shared" si="1887"/>
        <v>0.1709975946676697</v>
      </c>
      <c r="AE758">
        <f t="shared" si="1887"/>
        <v>0.19036539387158788</v>
      </c>
      <c r="AF758">
        <f t="shared" si="1887"/>
        <v>0.21192685928895372</v>
      </c>
      <c r="AG758">
        <f t="shared" si="1887"/>
        <v>0.23593045340150598</v>
      </c>
      <c r="AH758">
        <f t="shared" si="1887"/>
        <v>0.26265278044037671</v>
      </c>
      <c r="AI758">
        <f t="shared" si="1887"/>
        <v>0.29240177382128657</v>
      </c>
      <c r="AJ758">
        <f t="shared" si="1887"/>
        <v>0.32552024460005069</v>
      </c>
      <c r="AK758">
        <f t="shared" si="1887"/>
        <v>0.36238983183884782</v>
      </c>
      <c r="AL758">
        <f t="shared" si="1887"/>
        <v>0.4034354004051024</v>
      </c>
      <c r="AM758">
        <f t="shared" si="1887"/>
        <v>0.44912993688079983</v>
      </c>
      <c r="AN758">
        <f t="shared" si="1887"/>
        <v>0.5</v>
      </c>
      <c r="AO758">
        <f t="shared" si="1800"/>
        <v>0.5</v>
      </c>
      <c r="AP758">
        <f t="shared" ref="AP758:BH758" si="1888">IF(AO758=0,0.0000001,$G758)*((INDEX($N$7:$N$29,MATCH($A758,$H$7:$H$29,0))/($G758+0.00001))^((AP$33-$G$33)/($Y$33-$G$33)))</f>
        <v>0.2675258199705377</v>
      </c>
      <c r="AQ758">
        <f t="shared" si="1888"/>
        <v>0.29919959794042361</v>
      </c>
      <c r="AR758">
        <f t="shared" si="1888"/>
        <v>0.33462339978088784</v>
      </c>
      <c r="AS758">
        <f t="shared" si="1888"/>
        <v>0.37424121038831054</v>
      </c>
      <c r="AT758">
        <f t="shared" si="1888"/>
        <v>0.41854958034798834</v>
      </c>
      <c r="AU758">
        <f t="shared" si="1888"/>
        <v>0.46810384946037203</v>
      </c>
      <c r="AV758">
        <f t="shared" si="1888"/>
        <v>0.52352510710305289</v>
      </c>
      <c r="AW758">
        <f t="shared" si="1888"/>
        <v>0.58550797666633103</v>
      </c>
      <c r="AX758">
        <f t="shared" si="1888"/>
        <v>0.65482932162873098</v>
      </c>
      <c r="AY758">
        <f t="shared" si="1888"/>
        <v>0.73235798239023664</v>
      </c>
      <c r="AZ758">
        <f t="shared" si="1888"/>
        <v>0.81906566590002439</v>
      </c>
      <c r="BA758">
        <f t="shared" si="1888"/>
        <v>0.91603912456405556</v>
      </c>
      <c r="BB758">
        <f t="shared" si="1888"/>
        <v>1.024493777077095</v>
      </c>
      <c r="BC758">
        <f t="shared" si="1888"/>
        <v>1.1457889418961149</v>
      </c>
      <c r="BD758">
        <f t="shared" si="1888"/>
        <v>1.2814448742841169</v>
      </c>
      <c r="BE758">
        <f t="shared" si="1888"/>
        <v>1.4331618204584831</v>
      </c>
      <c r="BF758">
        <f t="shared" si="1888"/>
        <v>1.6028413276593907</v>
      </c>
      <c r="BG758">
        <f t="shared" si="1888"/>
        <v>1.7926100772284299</v>
      </c>
      <c r="BH758">
        <f t="shared" si="1888"/>
        <v>2.0048465394097867</v>
      </c>
      <c r="BK758">
        <f t="shared" si="1882"/>
        <v>8.3351102710480414E-3</v>
      </c>
      <c r="BL758">
        <f t="shared" si="1843"/>
        <v>7.4182481412327569E-3</v>
      </c>
      <c r="BM758">
        <f t="shared" si="1844"/>
        <v>3.2640291821424126E-3</v>
      </c>
      <c r="BN758">
        <f t="shared" si="1829"/>
        <v>0.11</v>
      </c>
      <c r="BO758">
        <f t="shared" si="1885"/>
        <v>0.56000000000000005</v>
      </c>
      <c r="BP758" t="str">
        <f t="shared" si="1838"/>
        <v>-LT-Total</v>
      </c>
    </row>
    <row r="759" spans="1:68" hidden="1" x14ac:dyDescent="0.25">
      <c r="A759" t="str">
        <f t="shared" si="1834"/>
        <v>passenger-LT-CNG</v>
      </c>
      <c r="B759" s="1">
        <v>725</v>
      </c>
      <c r="C759" t="s">
        <v>52</v>
      </c>
      <c r="D759" t="s">
        <v>27</v>
      </c>
      <c r="E759" t="s">
        <v>33</v>
      </c>
      <c r="F759" t="s">
        <v>45</v>
      </c>
      <c r="G759">
        <v>1.6801781187971549E-3</v>
      </c>
      <c r="H759">
        <v>2.081119702427919E-3</v>
      </c>
      <c r="I759">
        <v>2.4788969445890181E-3</v>
      </c>
      <c r="J759">
        <v>2.8735471588184499E-3</v>
      </c>
      <c r="K759">
        <v>3.165164453468487E-3</v>
      </c>
      <c r="L759">
        <v>3.4564008197841812E-3</v>
      </c>
      <c r="M759">
        <f t="shared" ref="M759:Y760" si="1889">($K759*(($BL759/($K759))^((M$33-$K$33)/($BL$33-$K$33))))</f>
        <v>3.1129079648053513E-3</v>
      </c>
      <c r="N759">
        <f t="shared" si="1889"/>
        <v>3.087104146928173E-3</v>
      </c>
      <c r="O759">
        <f t="shared" si="1889"/>
        <v>3.0615142245546743E-3</v>
      </c>
      <c r="P759">
        <f t="shared" si="1889"/>
        <v>3.0361364246415507E-3</v>
      </c>
      <c r="Q759">
        <f t="shared" si="1889"/>
        <v>3.0109689888427808E-3</v>
      </c>
      <c r="R759">
        <f t="shared" si="1889"/>
        <v>2.9860101733877958E-3</v>
      </c>
      <c r="S759">
        <f t="shared" si="1889"/>
        <v>2.9612582489606572E-3</v>
      </c>
      <c r="T759">
        <f t="shared" si="1889"/>
        <v>2.9367115005802403E-3</v>
      </c>
      <c r="U759">
        <f t="shared" si="1889"/>
        <v>2.9123682274814081E-3</v>
      </c>
      <c r="V759">
        <f t="shared" si="1889"/>
        <v>2.8882267429971701E-3</v>
      </c>
      <c r="W759">
        <f t="shared" si="1889"/>
        <v>2.8642853744418185E-3</v>
      </c>
      <c r="X759">
        <f t="shared" si="1889"/>
        <v>2.8405424629950348E-3</v>
      </c>
      <c r="Y759">
        <f t="shared" si="1889"/>
        <v>2.8169963635869535E-3</v>
      </c>
      <c r="Z759">
        <f t="shared" ref="Z759:AN760" si="1890">($BK759*(($BM759/($BK759))^((Z$33-$Y$33)/($BM$33-$Y$33))))</f>
        <v>2.9733939853602447E-3</v>
      </c>
      <c r="AA759">
        <f t="shared" si="1890"/>
        <v>2.7932424751226283E-3</v>
      </c>
      <c r="AB759">
        <f t="shared" si="1890"/>
        <v>2.6240059552296103E-3</v>
      </c>
      <c r="AC759">
        <f t="shared" si="1890"/>
        <v>2.4650231100249108E-3</v>
      </c>
      <c r="AD759">
        <f t="shared" si="1890"/>
        <v>2.3156726915374627E-3</v>
      </c>
      <c r="AE759">
        <f t="shared" si="1890"/>
        <v>2.1753710918670319E-3</v>
      </c>
      <c r="AF759">
        <f t="shared" si="1890"/>
        <v>2.0435700626537383E-3</v>
      </c>
      <c r="AG759">
        <f t="shared" si="1890"/>
        <v>1.9197545727199859E-3</v>
      </c>
      <c r="AH759">
        <f t="shared" si="1890"/>
        <v>1.8034407955132385E-3</v>
      </c>
      <c r="AI759">
        <f t="shared" si="1890"/>
        <v>1.6941742184852784E-3</v>
      </c>
      <c r="AJ759">
        <f t="shared" si="1890"/>
        <v>1.5915278670200932E-3</v>
      </c>
      <c r="AK759">
        <f t="shared" si="1890"/>
        <v>1.4951006359701234E-3</v>
      </c>
      <c r="AL759">
        <f t="shared" si="1890"/>
        <v>1.4045157222811273E-3</v>
      </c>
      <c r="AM759">
        <f t="shared" si="1890"/>
        <v>1.3194191525809078E-3</v>
      </c>
      <c r="AN759">
        <f t="shared" si="1890"/>
        <v>1.2394783999782593E-3</v>
      </c>
      <c r="AO759">
        <f t="shared" si="1800"/>
        <v>1.2394783999782593E-3</v>
      </c>
      <c r="AP759">
        <f t="shared" ref="AP759:BH759" si="1891">AO759</f>
        <v>1.2394783999782593E-3</v>
      </c>
      <c r="AQ759">
        <f t="shared" si="1891"/>
        <v>1.2394783999782593E-3</v>
      </c>
      <c r="AR759">
        <f t="shared" si="1891"/>
        <v>1.2394783999782593E-3</v>
      </c>
      <c r="AS759">
        <f t="shared" si="1891"/>
        <v>1.2394783999782593E-3</v>
      </c>
      <c r="AT759">
        <f t="shared" si="1891"/>
        <v>1.2394783999782593E-3</v>
      </c>
      <c r="AU759">
        <f t="shared" si="1891"/>
        <v>1.2394783999782593E-3</v>
      </c>
      <c r="AV759">
        <f t="shared" si="1891"/>
        <v>1.2394783999782593E-3</v>
      </c>
      <c r="AW759">
        <f t="shared" si="1891"/>
        <v>1.2394783999782593E-3</v>
      </c>
      <c r="AX759">
        <f t="shared" si="1891"/>
        <v>1.2394783999782593E-3</v>
      </c>
      <c r="AY759">
        <f t="shared" si="1891"/>
        <v>1.2394783999782593E-3</v>
      </c>
      <c r="AZ759">
        <f t="shared" si="1891"/>
        <v>1.2394783999782593E-3</v>
      </c>
      <c r="BA759">
        <f t="shared" si="1891"/>
        <v>1.2394783999782593E-3</v>
      </c>
      <c r="BB759">
        <f t="shared" si="1891"/>
        <v>1.2394783999782593E-3</v>
      </c>
      <c r="BC759">
        <f t="shared" si="1891"/>
        <v>1.2394783999782593E-3</v>
      </c>
      <c r="BD759">
        <f t="shared" si="1891"/>
        <v>1.2394783999782593E-3</v>
      </c>
      <c r="BE759">
        <f t="shared" si="1891"/>
        <v>1.2394783999782593E-3</v>
      </c>
      <c r="BF759">
        <f t="shared" si="1891"/>
        <v>1.2394783999782593E-3</v>
      </c>
      <c r="BG759">
        <f t="shared" si="1891"/>
        <v>1.2394783999782593E-3</v>
      </c>
      <c r="BH759">
        <f t="shared" si="1891"/>
        <v>1.2394783999782593E-3</v>
      </c>
      <c r="BK759">
        <f t="shared" si="1882"/>
        <v>3.165164453468487E-3</v>
      </c>
      <c r="BL759">
        <f t="shared" si="1843"/>
        <v>2.8169963635869535E-3</v>
      </c>
      <c r="BM759">
        <f t="shared" si="1844"/>
        <v>1.2394783999782593E-3</v>
      </c>
      <c r="BN759">
        <f t="shared" si="1829"/>
        <v>0.11</v>
      </c>
      <c r="BO759">
        <f t="shared" si="1885"/>
        <v>0.56000000000000005</v>
      </c>
      <c r="BP759" t="str">
        <f t="shared" si="1838"/>
        <v>-LT-Total</v>
      </c>
    </row>
    <row r="760" spans="1:68" hidden="1" x14ac:dyDescent="0.25">
      <c r="A760" t="str">
        <f t="shared" si="1834"/>
        <v>passenger-LT-D</v>
      </c>
      <c r="B760" s="1">
        <v>726</v>
      </c>
      <c r="C760" t="s">
        <v>52</v>
      </c>
      <c r="D760" t="s">
        <v>27</v>
      </c>
      <c r="E760" t="s">
        <v>33</v>
      </c>
      <c r="F760" t="s">
        <v>46</v>
      </c>
      <c r="G760">
        <v>5.9786332581753818E-3</v>
      </c>
      <c r="H760">
        <v>7.0456514844843311E-3</v>
      </c>
      <c r="I760">
        <v>8.1042485089019133E-3</v>
      </c>
      <c r="J760">
        <v>9.154523633238567E-3</v>
      </c>
      <c r="K760">
        <v>9.9785018552705686E-3</v>
      </c>
      <c r="L760">
        <v>1.0801403746586211E-2</v>
      </c>
      <c r="M760">
        <f t="shared" si="1889"/>
        <v>9.8137579764798113E-3</v>
      </c>
      <c r="N760">
        <f t="shared" si="1889"/>
        <v>9.7324088243754634E-3</v>
      </c>
      <c r="O760">
        <f t="shared" si="1889"/>
        <v>9.651733999533306E-3</v>
      </c>
      <c r="P760">
        <f t="shared" si="1889"/>
        <v>9.5717279122545587E-3</v>
      </c>
      <c r="Q760">
        <f t="shared" si="1889"/>
        <v>9.4923850191751102E-3</v>
      </c>
      <c r="R760">
        <f t="shared" si="1889"/>
        <v>9.4136998228814359E-3</v>
      </c>
      <c r="S760">
        <f t="shared" si="1889"/>
        <v>9.3356668715297089E-3</v>
      </c>
      <c r="T760">
        <f t="shared" si="1889"/>
        <v>9.2582807584680529E-3</v>
      </c>
      <c r="U760">
        <f t="shared" si="1889"/>
        <v>9.1815361218619308E-3</v>
      </c>
      <c r="V760">
        <f t="shared" si="1889"/>
        <v>9.1054276443226431E-3</v>
      </c>
      <c r="W760">
        <f t="shared" si="1889"/>
        <v>9.0299500525389056E-3</v>
      </c>
      <c r="X760">
        <f t="shared" si="1889"/>
        <v>8.9550981169114734E-3</v>
      </c>
      <c r="Y760">
        <f t="shared" si="1889"/>
        <v>8.8808666511908056E-3</v>
      </c>
      <c r="Z760">
        <f t="shared" si="1890"/>
        <v>9.3739260109705225E-3</v>
      </c>
      <c r="AA760">
        <f t="shared" si="1890"/>
        <v>8.8059801094026169E-3</v>
      </c>
      <c r="AB760">
        <f t="shared" si="1890"/>
        <v>8.2724448215658487E-3</v>
      </c>
      <c r="AC760">
        <f t="shared" si="1890"/>
        <v>7.7712352828030688E-3</v>
      </c>
      <c r="AD760">
        <f t="shared" si="1890"/>
        <v>7.3003929458972175E-3</v>
      </c>
      <c r="AE760">
        <f t="shared" si="1890"/>
        <v>6.8580779277708582E-3</v>
      </c>
      <c r="AF760">
        <f t="shared" si="1890"/>
        <v>6.4425618198826213E-3</v>
      </c>
      <c r="AG760">
        <f t="shared" si="1890"/>
        <v>6.0522209342261778E-3</v>
      </c>
      <c r="AH760">
        <f t="shared" si="1890"/>
        <v>5.6855299585395298E-3</v>
      </c>
      <c r="AI760">
        <f t="shared" si="1890"/>
        <v>5.3410559959314388E-3</v>
      </c>
      <c r="AJ760">
        <f t="shared" si="1890"/>
        <v>5.0174529656340106E-3</v>
      </c>
      <c r="AK760">
        <f t="shared" si="1890"/>
        <v>4.7134563430015529E-3</v>
      </c>
      <c r="AL760">
        <f t="shared" si="1890"/>
        <v>4.427878218201545E-3</v>
      </c>
      <c r="AM760">
        <f t="shared" si="1890"/>
        <v>4.1596026542888107E-3</v>
      </c>
      <c r="AN760">
        <f t="shared" si="1890"/>
        <v>3.907581326523954E-3</v>
      </c>
      <c r="AO760">
        <f t="shared" si="1800"/>
        <v>3.907581326523954E-3</v>
      </c>
      <c r="AP760">
        <f t="shared" ref="AP760:BH760" si="1892">AO760</f>
        <v>3.907581326523954E-3</v>
      </c>
      <c r="AQ760">
        <f t="shared" si="1892"/>
        <v>3.907581326523954E-3</v>
      </c>
      <c r="AR760">
        <f t="shared" si="1892"/>
        <v>3.907581326523954E-3</v>
      </c>
      <c r="AS760">
        <f t="shared" si="1892"/>
        <v>3.907581326523954E-3</v>
      </c>
      <c r="AT760">
        <f t="shared" si="1892"/>
        <v>3.907581326523954E-3</v>
      </c>
      <c r="AU760">
        <f t="shared" si="1892"/>
        <v>3.907581326523954E-3</v>
      </c>
      <c r="AV760">
        <f t="shared" si="1892"/>
        <v>3.907581326523954E-3</v>
      </c>
      <c r="AW760">
        <f t="shared" si="1892"/>
        <v>3.907581326523954E-3</v>
      </c>
      <c r="AX760">
        <f t="shared" si="1892"/>
        <v>3.907581326523954E-3</v>
      </c>
      <c r="AY760">
        <f t="shared" si="1892"/>
        <v>3.907581326523954E-3</v>
      </c>
      <c r="AZ760">
        <f t="shared" si="1892"/>
        <v>3.907581326523954E-3</v>
      </c>
      <c r="BA760">
        <f t="shared" si="1892"/>
        <v>3.907581326523954E-3</v>
      </c>
      <c r="BB760">
        <f t="shared" si="1892"/>
        <v>3.907581326523954E-3</v>
      </c>
      <c r="BC760">
        <f t="shared" si="1892"/>
        <v>3.907581326523954E-3</v>
      </c>
      <c r="BD760">
        <f t="shared" si="1892"/>
        <v>3.907581326523954E-3</v>
      </c>
      <c r="BE760">
        <f t="shared" si="1892"/>
        <v>3.907581326523954E-3</v>
      </c>
      <c r="BF760">
        <f t="shared" si="1892"/>
        <v>3.907581326523954E-3</v>
      </c>
      <c r="BG760">
        <f t="shared" si="1892"/>
        <v>3.907581326523954E-3</v>
      </c>
      <c r="BH760">
        <f t="shared" si="1892"/>
        <v>3.907581326523954E-3</v>
      </c>
      <c r="BK760">
        <f t="shared" si="1882"/>
        <v>9.9785018552705686E-3</v>
      </c>
      <c r="BL760">
        <f t="shared" si="1843"/>
        <v>8.8808666511908056E-3</v>
      </c>
      <c r="BM760">
        <f t="shared" si="1844"/>
        <v>3.907581326523954E-3</v>
      </c>
      <c r="BN760">
        <f t="shared" si="1829"/>
        <v>0.11</v>
      </c>
      <c r="BO760">
        <f t="shared" si="1885"/>
        <v>0.56000000000000005</v>
      </c>
      <c r="BP760" t="str">
        <f t="shared" si="1838"/>
        <v>-LT-Total</v>
      </c>
    </row>
    <row r="761" spans="1:68" hidden="1" x14ac:dyDescent="0.25">
      <c r="A761" t="str">
        <f t="shared" si="1834"/>
        <v>passenger-LT-FCEV</v>
      </c>
      <c r="B761" s="1">
        <v>727</v>
      </c>
      <c r="C761" t="s">
        <v>52</v>
      </c>
      <c r="D761" t="s">
        <v>27</v>
      </c>
      <c r="E761" t="s">
        <v>33</v>
      </c>
      <c r="F761" t="s">
        <v>30</v>
      </c>
      <c r="G761">
        <v>1.6635674774553779E-4</v>
      </c>
      <c r="H761">
        <f>IF(G761=0,0.0000001,$G761)*((INDEX($N$7:$N$29,MATCH($A761,$H$7:$H$29,0))/($G761+0.00001))^((H$33-$G$33)/($Y$33-$G$33)))</f>
        <v>1.8319243188631034E-4</v>
      </c>
      <c r="I761">
        <f>IF(H761=0,0.0000001,$G761)*((INDEX($N$7:$N$29,MATCH($A761,$H$7:$H$29,0))/($G761+0.00001))^((I$33-$G$33)/($Y$33-$G$33)))</f>
        <v>2.0173192584741799E-4</v>
      </c>
      <c r="J761">
        <f>IF(I761=0,0.0000001,$G761)*((INDEX($N$7:$N$29,MATCH($A761,$H$7:$H$29,0))/($G761+0.00001))^((J$33-$G$33)/($Y$33-$G$33)))</f>
        <v>2.2214765908759834E-4</v>
      </c>
      <c r="K761">
        <f>IF(J761=0,0.0000001,$G761)*((INDEX($N$7:$N$29,MATCH($A761,$H$7:$H$29,0))/($G761+0.00001))^((K$33-$G$33)/($Y$33-$G$33)))</f>
        <v>2.446295113220001E-4</v>
      </c>
      <c r="L761">
        <f t="shared" ref="L761:Y761" si="1893">IF(K761=0,0.0000001,K761)*((INDEX($L$7:$L$29,MATCH($A761,$H$7:$H$28,0))/IF(K761=0,0.0000001,K761))^((L$33-$K$33)/($Y$33-$K$33)))</f>
        <v>3.1887124588012825E-4</v>
      </c>
      <c r="M761">
        <f t="shared" si="1893"/>
        <v>5.2165646386852259E-4</v>
      </c>
      <c r="N761">
        <f t="shared" si="1893"/>
        <v>9.8226970933709538E-4</v>
      </c>
      <c r="O761">
        <f t="shared" si="1893"/>
        <v>1.9061840122536705E-3</v>
      </c>
      <c r="P761">
        <f t="shared" si="1893"/>
        <v>3.4454727112126007E-3</v>
      </c>
      <c r="Q761">
        <f t="shared" si="1893"/>
        <v>5.4396474213591235E-3</v>
      </c>
      <c r="R761">
        <f t="shared" si="1893"/>
        <v>7.3753965461927024E-3</v>
      </c>
      <c r="S761">
        <f t="shared" si="1893"/>
        <v>8.7768078309091637E-3</v>
      </c>
      <c r="T761">
        <f t="shared" si="1893"/>
        <v>9.544717254155264E-3</v>
      </c>
      <c r="U761">
        <f t="shared" si="1893"/>
        <v>9.8677473020405242E-3</v>
      </c>
      <c r="V761">
        <f t="shared" si="1893"/>
        <v>9.9715117224586612E-3</v>
      </c>
      <c r="W761">
        <f t="shared" si="1893"/>
        <v>9.9959252684156275E-3</v>
      </c>
      <c r="X761">
        <f t="shared" si="1893"/>
        <v>9.9997088926671238E-3</v>
      </c>
      <c r="Y761">
        <f t="shared" si="1893"/>
        <v>0.01</v>
      </c>
      <c r="Z761">
        <f t="shared" ref="Z761:AN761" si="1894">IF(Y761=0,0.0000001,$Y761)*((INDEX($M$7:$M$29,MATCH($A761,$H$7:$H$28,0))/IF(Y761=0,0.0000001,$Y761))^((Z$33-$Y$33)/($AN$33-$Y$33)))</f>
        <v>1.1268776101908264E-2</v>
      </c>
      <c r="AA761">
        <f t="shared" si="1894"/>
        <v>1.2698531483493883E-2</v>
      </c>
      <c r="AB761">
        <f t="shared" si="1894"/>
        <v>1.4309690811052557E-2</v>
      </c>
      <c r="AC761">
        <f t="shared" si="1894"/>
        <v>1.6125270183728533E-2</v>
      </c>
      <c r="AD761">
        <f t="shared" si="1894"/>
        <v>1.8171205928321398E-2</v>
      </c>
      <c r="AE761">
        <f t="shared" si="1894"/>
        <v>2.0476725110792193E-2</v>
      </c>
      <c r="AF761">
        <f t="shared" si="1894"/>
        <v>2.3074763057383988E-2</v>
      </c>
      <c r="AG761">
        <f t="shared" si="1894"/>
        <v>2.6002433849824442E-2</v>
      </c>
      <c r="AH761">
        <f t="shared" si="1894"/>
        <v>2.9301560515835212E-2</v>
      </c>
      <c r="AI761">
        <f t="shared" si="1894"/>
        <v>3.3019272488946261E-2</v>
      </c>
      <c r="AJ761">
        <f t="shared" si="1894"/>
        <v>3.7208678872583473E-2</v>
      </c>
      <c r="AK761">
        <f t="shared" si="1894"/>
        <v>4.1929627126294763E-2</v>
      </c>
      <c r="AL761">
        <f t="shared" si="1894"/>
        <v>4.7249558012271486E-2</v>
      </c>
      <c r="AM761">
        <f t="shared" si="1894"/>
        <v>5.3244469015441304E-2</v>
      </c>
      <c r="AN761">
        <f t="shared" si="1894"/>
        <v>0.06</v>
      </c>
      <c r="AO761">
        <f t="shared" si="1800"/>
        <v>0.06</v>
      </c>
      <c r="AP761">
        <f t="shared" ref="AP761:BH761" si="1895">IF(AO761=0,0.0000001,$G761)*((INDEX($N$7:$N$29,MATCH($A761,$H$7:$H$29,0))/($G761+0.00001))^((AP$33-$G$33)/($Y$33-$G$33)))</f>
        <v>4.8572354081013866E-3</v>
      </c>
      <c r="AQ761">
        <f t="shared" si="1895"/>
        <v>5.3487987635791913E-3</v>
      </c>
      <c r="AR761">
        <f t="shared" si="1895"/>
        <v>5.8901094572332705E-3</v>
      </c>
      <c r="AS761">
        <f t="shared" si="1895"/>
        <v>6.4862020337017661E-3</v>
      </c>
      <c r="AT761">
        <f t="shared" si="1895"/>
        <v>7.1426205450787292E-3</v>
      </c>
      <c r="AU761">
        <f t="shared" si="1895"/>
        <v>7.8654701142364305E-3</v>
      </c>
      <c r="AV761">
        <f t="shared" si="1895"/>
        <v>8.6614737164739716E-3</v>
      </c>
      <c r="AW761">
        <f t="shared" si="1895"/>
        <v>9.5380347075989698E-3</v>
      </c>
      <c r="AX761">
        <f t="shared" si="1895"/>
        <v>1.0503305679994314E-2</v>
      </c>
      <c r="AY761">
        <f t="shared" si="1895"/>
        <v>1.1566264287076784E-2</v>
      </c>
      <c r="AZ761">
        <f t="shared" si="1895"/>
        <v>1.2736796741364584E-2</v>
      </c>
      <c r="BA761">
        <f t="shared" si="1895"/>
        <v>1.402578976274076E-2</v>
      </c>
      <c r="BB761">
        <f t="shared" si="1895"/>
        <v>1.5445231832091498E-2</v>
      </c>
      <c r="BC761">
        <f t="shared" si="1895"/>
        <v>1.7008324692044774E-2</v>
      </c>
      <c r="BD761">
        <f t="shared" si="1895"/>
        <v>1.8729606131839268E-2</v>
      </c>
      <c r="BE761">
        <f t="shared" si="1895"/>
        <v>2.062508519830341E-2</v>
      </c>
      <c r="BF761">
        <f t="shared" si="1895"/>
        <v>2.2712391090495408E-2</v>
      </c>
      <c r="BG761">
        <f t="shared" si="1895"/>
        <v>2.5010937122822079E-2</v>
      </c>
      <c r="BH761">
        <f t="shared" si="1895"/>
        <v>2.7542101281601169E-2</v>
      </c>
      <c r="BK761">
        <f>G761</f>
        <v>1.6635674774553779E-4</v>
      </c>
      <c r="BL761">
        <f t="shared" si="1843"/>
        <v>1.4805750549352862E-4</v>
      </c>
      <c r="BM761">
        <f t="shared" si="1844"/>
        <v>6.5145302417152586E-5</v>
      </c>
      <c r="BN761">
        <f t="shared" si="1829"/>
        <v>0.11</v>
      </c>
      <c r="BO761">
        <f t="shared" si="1885"/>
        <v>0.56000000000000005</v>
      </c>
      <c r="BP761" t="str">
        <f t="shared" si="1838"/>
        <v>-LT-Total</v>
      </c>
    </row>
    <row r="762" spans="1:68" hidden="1" x14ac:dyDescent="0.25">
      <c r="A762" t="str">
        <f t="shared" si="1834"/>
        <v>passenger-LT-G</v>
      </c>
      <c r="B762" s="1">
        <v>728</v>
      </c>
      <c r="C762" t="s">
        <v>52</v>
      </c>
      <c r="D762" t="s">
        <v>27</v>
      </c>
      <c r="E762" t="s">
        <v>33</v>
      </c>
      <c r="F762" t="s">
        <v>47</v>
      </c>
      <c r="G762">
        <v>0.98050660351914565</v>
      </c>
      <c r="H762">
        <v>0.97405610271812904</v>
      </c>
      <c r="I762">
        <v>0.96765651104706607</v>
      </c>
      <c r="J762">
        <v>0.96130722819155479</v>
      </c>
      <c r="K762">
        <v>0.95761204849864767</v>
      </c>
      <c r="L762">
        <v>0.95392169567531016</v>
      </c>
      <c r="M762">
        <f t="shared" ref="M762:Y764" si="1896">($K762*(($BL762/($K762))^((M$33-$K$33)/($BL$33-$K$33))))</f>
        <v>0.94180198747600008</v>
      </c>
      <c r="N762">
        <f t="shared" si="1896"/>
        <v>0.9339951113216276</v>
      </c>
      <c r="O762">
        <f t="shared" si="1896"/>
        <v>0.92625294868039298</v>
      </c>
      <c r="P762">
        <f t="shared" si="1896"/>
        <v>0.91857496312278175</v>
      </c>
      <c r="Q762">
        <f t="shared" si="1896"/>
        <v>0.91096062266590361</v>
      </c>
      <c r="R762">
        <f t="shared" si="1896"/>
        <v>0.90340939973663159</v>
      </c>
      <c r="S762">
        <f t="shared" si="1896"/>
        <v>0.8959207711350492</v>
      </c>
      <c r="T762">
        <f t="shared" si="1896"/>
        <v>0.88849421799819939</v>
      </c>
      <c r="U762">
        <f t="shared" si="1896"/>
        <v>0.88112922576413422</v>
      </c>
      <c r="V762">
        <f t="shared" si="1896"/>
        <v>0.87382528413626215</v>
      </c>
      <c r="W762">
        <f t="shared" si="1896"/>
        <v>0.86658188704799144</v>
      </c>
      <c r="X762">
        <f t="shared" si="1896"/>
        <v>0.85939853262766697</v>
      </c>
      <c r="Y762">
        <f t="shared" si="1896"/>
        <v>0.85227472316379649</v>
      </c>
      <c r="Z762">
        <f t="shared" ref="Z762:AN764" si="1897">($BK762*(($BM762/($BK762))^((Z$33-$Y$33)/($BM$33-$Y$33))))</f>
        <v>0.89959240575767152</v>
      </c>
      <c r="AA762">
        <f t="shared" si="1897"/>
        <v>0.84508804767614398</v>
      </c>
      <c r="AB762">
        <f t="shared" si="1897"/>
        <v>0.7938859907599729</v>
      </c>
      <c r="AC762">
        <f t="shared" si="1897"/>
        <v>0.74578615572429818</v>
      </c>
      <c r="AD762">
        <f t="shared" si="1897"/>
        <v>0.70060058565536554</v>
      </c>
      <c r="AE762">
        <f t="shared" si="1897"/>
        <v>0.65815271154228161</v>
      </c>
      <c r="AF762">
        <f t="shared" si="1897"/>
        <v>0.61827666230861134</v>
      </c>
      <c r="AG762">
        <f t="shared" si="1897"/>
        <v>0.58081661664766793</v>
      </c>
      <c r="AH762">
        <f t="shared" si="1897"/>
        <v>0.54562619412870184</v>
      </c>
      <c r="AI762">
        <f t="shared" si="1897"/>
        <v>0.51256788319464663</v>
      </c>
      <c r="AJ762">
        <f t="shared" si="1897"/>
        <v>0.48151250381624722</v>
      </c>
      <c r="AK762">
        <f t="shared" si="1897"/>
        <v>0.45233870270280896</v>
      </c>
      <c r="AL762">
        <f t="shared" si="1897"/>
        <v>0.4249324790970388</v>
      </c>
      <c r="AM762">
        <f t="shared" si="1897"/>
        <v>0.39918673930094817</v>
      </c>
      <c r="AN762">
        <f t="shared" si="1897"/>
        <v>0.3750008781920704</v>
      </c>
      <c r="AO762">
        <f t="shared" si="1800"/>
        <v>0.3750008781920704</v>
      </c>
      <c r="AP762">
        <f t="shared" ref="AP762:BH762" si="1898">AO762</f>
        <v>0.3750008781920704</v>
      </c>
      <c r="AQ762">
        <f t="shared" si="1898"/>
        <v>0.3750008781920704</v>
      </c>
      <c r="AR762">
        <f t="shared" si="1898"/>
        <v>0.3750008781920704</v>
      </c>
      <c r="AS762">
        <f t="shared" si="1898"/>
        <v>0.3750008781920704</v>
      </c>
      <c r="AT762">
        <f t="shared" si="1898"/>
        <v>0.3750008781920704</v>
      </c>
      <c r="AU762">
        <f t="shared" si="1898"/>
        <v>0.3750008781920704</v>
      </c>
      <c r="AV762">
        <f t="shared" si="1898"/>
        <v>0.3750008781920704</v>
      </c>
      <c r="AW762">
        <f t="shared" si="1898"/>
        <v>0.3750008781920704</v>
      </c>
      <c r="AX762">
        <f t="shared" si="1898"/>
        <v>0.3750008781920704</v>
      </c>
      <c r="AY762">
        <f t="shared" si="1898"/>
        <v>0.3750008781920704</v>
      </c>
      <c r="AZ762">
        <f t="shared" si="1898"/>
        <v>0.3750008781920704</v>
      </c>
      <c r="BA762">
        <f t="shared" si="1898"/>
        <v>0.3750008781920704</v>
      </c>
      <c r="BB762">
        <f t="shared" si="1898"/>
        <v>0.3750008781920704</v>
      </c>
      <c r="BC762">
        <f t="shared" si="1898"/>
        <v>0.3750008781920704</v>
      </c>
      <c r="BD762">
        <f t="shared" si="1898"/>
        <v>0.3750008781920704</v>
      </c>
      <c r="BE762">
        <f t="shared" si="1898"/>
        <v>0.3750008781920704</v>
      </c>
      <c r="BF762">
        <f t="shared" si="1898"/>
        <v>0.3750008781920704</v>
      </c>
      <c r="BG762">
        <f t="shared" si="1898"/>
        <v>0.3750008781920704</v>
      </c>
      <c r="BH762">
        <f t="shared" si="1898"/>
        <v>0.3750008781920704</v>
      </c>
      <c r="BK762">
        <f t="shared" ref="BK762:BK767" si="1899">K762</f>
        <v>0.95761204849864767</v>
      </c>
      <c r="BL762">
        <f t="shared" si="1843"/>
        <v>0.85227472316379649</v>
      </c>
      <c r="BM762">
        <f t="shared" si="1844"/>
        <v>0.3750008781920704</v>
      </c>
      <c r="BN762">
        <f t="shared" si="1829"/>
        <v>0.11</v>
      </c>
      <c r="BO762">
        <f t="shared" si="1885"/>
        <v>0.56000000000000005</v>
      </c>
      <c r="BP762" t="str">
        <f t="shared" si="1838"/>
        <v>-LT-Total</v>
      </c>
    </row>
    <row r="763" spans="1:68" hidden="1" x14ac:dyDescent="0.25">
      <c r="A763" t="str">
        <f t="shared" si="1834"/>
        <v>passenger-LT-LPG</v>
      </c>
      <c r="B763" s="1">
        <v>729</v>
      </c>
      <c r="C763" t="s">
        <v>52</v>
      </c>
      <c r="D763" t="s">
        <v>27</v>
      </c>
      <c r="E763" t="s">
        <v>33</v>
      </c>
      <c r="F763" t="s">
        <v>48</v>
      </c>
      <c r="G763">
        <v>1.109182162328069E-3</v>
      </c>
      <c r="H763">
        <v>1.10040983333349E-3</v>
      </c>
      <c r="I763">
        <v>1.0917067379768201E-3</v>
      </c>
      <c r="J763">
        <v>1.083072059863239E-3</v>
      </c>
      <c r="K763">
        <v>1.078090934038994E-3</v>
      </c>
      <c r="L763">
        <v>1.073116314865755E-3</v>
      </c>
      <c r="M763">
        <f t="shared" si="1896"/>
        <v>1.0602917809457947E-3</v>
      </c>
      <c r="N763">
        <f t="shared" si="1896"/>
        <v>1.0515027077314489E-3</v>
      </c>
      <c r="O763">
        <f t="shared" si="1896"/>
        <v>1.0427864897531386E-3</v>
      </c>
      <c r="P763">
        <f t="shared" si="1896"/>
        <v>1.0341425230921922E-3</v>
      </c>
      <c r="Q763">
        <f t="shared" si="1896"/>
        <v>1.0255702088359997E-3</v>
      </c>
      <c r="R763">
        <f t="shared" si="1896"/>
        <v>1.017068953036515E-3</v>
      </c>
      <c r="S763">
        <f t="shared" si="1896"/>
        <v>1.0086381666691039E-3</v>
      </c>
      <c r="T763">
        <f t="shared" si="1896"/>
        <v>1.0002772655917321E-3</v>
      </c>
      <c r="U763">
        <f t="shared" si="1896"/>
        <v>9.919856705044919E-4</v>
      </c>
      <c r="V763">
        <f t="shared" si="1896"/>
        <v>9.8376280690946481E-4</v>
      </c>
      <c r="W763">
        <f t="shared" si="1896"/>
        <v>9.7560810507091528E-4</v>
      </c>
      <c r="X763">
        <f t="shared" si="1896"/>
        <v>9.6752099997581725E-4</v>
      </c>
      <c r="Y763">
        <f t="shared" si="1896"/>
        <v>9.5950093129470472E-4</v>
      </c>
      <c r="Z763">
        <f t="shared" si="1897"/>
        <v>1.0127717362142644E-3</v>
      </c>
      <c r="AA763">
        <f t="shared" si="1897"/>
        <v>9.5141008730285481E-4</v>
      </c>
      <c r="AB763">
        <f t="shared" si="1897"/>
        <v>8.9376620797613116E-4</v>
      </c>
      <c r="AC763">
        <f t="shared" si="1897"/>
        <v>8.3961484661634845E-4</v>
      </c>
      <c r="AD763">
        <f t="shared" si="1897"/>
        <v>7.8874439911406967E-4</v>
      </c>
      <c r="AE763">
        <f t="shared" si="1897"/>
        <v>7.4095608199515771E-4</v>
      </c>
      <c r="AF763">
        <f t="shared" si="1897"/>
        <v>6.960631556462123E-4</v>
      </c>
      <c r="AG763">
        <f t="shared" si="1897"/>
        <v>6.5389019460309879E-4</v>
      </c>
      <c r="AH763">
        <f t="shared" si="1897"/>
        <v>6.1427240205111551E-4</v>
      </c>
      <c r="AI763">
        <f t="shared" si="1897"/>
        <v>5.7705496585811486E-4</v>
      </c>
      <c r="AJ763">
        <f t="shared" si="1897"/>
        <v>5.4209245362418356E-4</v>
      </c>
      <c r="AK763">
        <f t="shared" si="1897"/>
        <v>5.0924824438395406E-4</v>
      </c>
      <c r="AL763">
        <f t="shared" si="1897"/>
        <v>4.7839399474084501E-4</v>
      </c>
      <c r="AM763">
        <f t="shared" si="1897"/>
        <v>4.4940913734707187E-4</v>
      </c>
      <c r="AN763">
        <f t="shared" si="1897"/>
        <v>4.2218040976967005E-4</v>
      </c>
      <c r="AO763">
        <f t="shared" si="1800"/>
        <v>4.2218040976967005E-4</v>
      </c>
      <c r="AP763">
        <f t="shared" ref="AP763:BH763" si="1900">AO763</f>
        <v>4.2218040976967005E-4</v>
      </c>
      <c r="AQ763">
        <f t="shared" si="1900"/>
        <v>4.2218040976967005E-4</v>
      </c>
      <c r="AR763">
        <f t="shared" si="1900"/>
        <v>4.2218040976967005E-4</v>
      </c>
      <c r="AS763">
        <f t="shared" si="1900"/>
        <v>4.2218040976967005E-4</v>
      </c>
      <c r="AT763">
        <f t="shared" si="1900"/>
        <v>4.2218040976967005E-4</v>
      </c>
      <c r="AU763">
        <f t="shared" si="1900"/>
        <v>4.2218040976967005E-4</v>
      </c>
      <c r="AV763">
        <f t="shared" si="1900"/>
        <v>4.2218040976967005E-4</v>
      </c>
      <c r="AW763">
        <f t="shared" si="1900"/>
        <v>4.2218040976967005E-4</v>
      </c>
      <c r="AX763">
        <f t="shared" si="1900"/>
        <v>4.2218040976967005E-4</v>
      </c>
      <c r="AY763">
        <f t="shared" si="1900"/>
        <v>4.2218040976967005E-4</v>
      </c>
      <c r="AZ763">
        <f t="shared" si="1900"/>
        <v>4.2218040976967005E-4</v>
      </c>
      <c r="BA763">
        <f t="shared" si="1900"/>
        <v>4.2218040976967005E-4</v>
      </c>
      <c r="BB763">
        <f t="shared" si="1900"/>
        <v>4.2218040976967005E-4</v>
      </c>
      <c r="BC763">
        <f t="shared" si="1900"/>
        <v>4.2218040976967005E-4</v>
      </c>
      <c r="BD763">
        <f t="shared" si="1900"/>
        <v>4.2218040976967005E-4</v>
      </c>
      <c r="BE763">
        <f t="shared" si="1900"/>
        <v>4.2218040976967005E-4</v>
      </c>
      <c r="BF763">
        <f t="shared" si="1900"/>
        <v>4.2218040976967005E-4</v>
      </c>
      <c r="BG763">
        <f t="shared" si="1900"/>
        <v>4.2218040976967005E-4</v>
      </c>
      <c r="BH763">
        <f t="shared" si="1900"/>
        <v>4.2218040976967005E-4</v>
      </c>
      <c r="BK763">
        <f t="shared" si="1899"/>
        <v>1.078090934038994E-3</v>
      </c>
      <c r="BL763">
        <f t="shared" si="1843"/>
        <v>9.5950093129470472E-4</v>
      </c>
      <c r="BM763">
        <f t="shared" si="1844"/>
        <v>4.2218040976967005E-4</v>
      </c>
      <c r="BN763">
        <f t="shared" si="1829"/>
        <v>0.11</v>
      </c>
      <c r="BO763">
        <f t="shared" si="1885"/>
        <v>0.56000000000000005</v>
      </c>
      <c r="BP763" t="str">
        <f t="shared" si="1838"/>
        <v>-LT-Total</v>
      </c>
    </row>
    <row r="764" spans="1:68" hidden="1" x14ac:dyDescent="0.25">
      <c r="A764" t="str">
        <f t="shared" si="1834"/>
        <v>passenger-LT-PHEVG</v>
      </c>
      <c r="B764" s="1">
        <v>730</v>
      </c>
      <c r="C764" t="s">
        <v>52</v>
      </c>
      <c r="D764" t="s">
        <v>27</v>
      </c>
      <c r="E764" t="s">
        <v>33</v>
      </c>
      <c r="F764" t="s">
        <v>31</v>
      </c>
      <c r="G764">
        <v>5.2314641951520186E-3</v>
      </c>
      <c r="H764">
        <v>7.633876132458234E-3</v>
      </c>
      <c r="I764">
        <v>1.001732757269753E-2</v>
      </c>
      <c r="J764">
        <v>1.2382042095794689E-2</v>
      </c>
      <c r="K764">
        <v>1.363906861985285E-2</v>
      </c>
      <c r="L764">
        <v>1.4894453139034E-2</v>
      </c>
      <c r="M764">
        <f t="shared" si="1896"/>
        <v>1.3413889219165458E-2</v>
      </c>
      <c r="N764">
        <f t="shared" si="1896"/>
        <v>1.3302697510849844E-2</v>
      </c>
      <c r="O764">
        <f t="shared" si="1896"/>
        <v>1.319242750360065E-2</v>
      </c>
      <c r="P764">
        <f t="shared" si="1896"/>
        <v>1.3083071557164221E-2</v>
      </c>
      <c r="Q764">
        <f t="shared" si="1896"/>
        <v>1.2974622094619234E-2</v>
      </c>
      <c r="R764">
        <f t="shared" si="1896"/>
        <v>1.286707160185171E-2</v>
      </c>
      <c r="S764">
        <f t="shared" si="1896"/>
        <v>1.2760412627034395E-2</v>
      </c>
      <c r="T764">
        <f t="shared" si="1896"/>
        <v>1.2654637780110441E-2</v>
      </c>
      <c r="U764">
        <f t="shared" si="1896"/>
        <v>1.2549739732281377E-2</v>
      </c>
      <c r="V764">
        <f t="shared" si="1896"/>
        <v>1.2445711215499315E-2</v>
      </c>
      <c r="W764">
        <f t="shared" si="1896"/>
        <v>1.2342545021963369E-2</v>
      </c>
      <c r="X764">
        <f t="shared" si="1896"/>
        <v>1.2240234003620258E-2</v>
      </c>
      <c r="Y764">
        <f t="shared" si="1896"/>
        <v>1.2138771071669037E-2</v>
      </c>
      <c r="Z764">
        <f t="shared" si="1897"/>
        <v>1.2812706952950078E-2</v>
      </c>
      <c r="AA764">
        <f t="shared" si="1897"/>
        <v>1.2036412752056849E-2</v>
      </c>
      <c r="AB764">
        <f t="shared" si="1897"/>
        <v>1.1307152537701625E-2</v>
      </c>
      <c r="AC764">
        <f t="shared" si="1897"/>
        <v>1.0622076622372752E-2</v>
      </c>
      <c r="AD764">
        <f t="shared" si="1897"/>
        <v>9.9785079749611337E-3</v>
      </c>
      <c r="AE764">
        <f t="shared" si="1897"/>
        <v>9.3739317598822737E-3</v>
      </c>
      <c r="AF764">
        <f t="shared" si="1897"/>
        <v>8.8059855100002388E-3</v>
      </c>
      <c r="AG764">
        <f t="shared" si="1897"/>
        <v>8.2724498949529428E-3</v>
      </c>
      <c r="AH764">
        <f t="shared" si="1897"/>
        <v>7.7712400488046136E-3</v>
      </c>
      <c r="AI764">
        <f t="shared" si="1897"/>
        <v>7.300397423137036E-3</v>
      </c>
      <c r="AJ764">
        <f t="shared" si="1897"/>
        <v>6.8580821337444016E-3</v>
      </c>
      <c r="AK764">
        <f t="shared" si="1897"/>
        <v>6.4425657710253234E-3</v>
      </c>
      <c r="AL764">
        <f t="shared" si="1897"/>
        <v>6.0522246459776908E-3</v>
      </c>
      <c r="AM764">
        <f t="shared" si="1897"/>
        <v>5.6855334454040457E-3</v>
      </c>
      <c r="AN764">
        <f t="shared" si="1897"/>
        <v>5.3410592715343753E-3</v>
      </c>
      <c r="AO764">
        <f t="shared" si="1800"/>
        <v>5.3410592715343753E-3</v>
      </c>
      <c r="AP764">
        <f t="shared" ref="AP764:BH764" si="1901">AO764</f>
        <v>5.3410592715343753E-3</v>
      </c>
      <c r="AQ764">
        <f t="shared" si="1901"/>
        <v>5.3410592715343753E-3</v>
      </c>
      <c r="AR764">
        <f t="shared" si="1901"/>
        <v>5.3410592715343753E-3</v>
      </c>
      <c r="AS764">
        <f t="shared" si="1901"/>
        <v>5.3410592715343753E-3</v>
      </c>
      <c r="AT764">
        <f t="shared" si="1901"/>
        <v>5.3410592715343753E-3</v>
      </c>
      <c r="AU764">
        <f t="shared" si="1901"/>
        <v>5.3410592715343753E-3</v>
      </c>
      <c r="AV764">
        <f t="shared" si="1901"/>
        <v>5.3410592715343753E-3</v>
      </c>
      <c r="AW764">
        <f t="shared" si="1901"/>
        <v>5.3410592715343753E-3</v>
      </c>
      <c r="AX764">
        <f t="shared" si="1901"/>
        <v>5.3410592715343753E-3</v>
      </c>
      <c r="AY764">
        <f t="shared" si="1901"/>
        <v>5.3410592715343753E-3</v>
      </c>
      <c r="AZ764">
        <f t="shared" si="1901"/>
        <v>5.3410592715343753E-3</v>
      </c>
      <c r="BA764">
        <f t="shared" si="1901"/>
        <v>5.3410592715343753E-3</v>
      </c>
      <c r="BB764">
        <f t="shared" si="1901"/>
        <v>5.3410592715343753E-3</v>
      </c>
      <c r="BC764">
        <f t="shared" si="1901"/>
        <v>5.3410592715343753E-3</v>
      </c>
      <c r="BD764">
        <f t="shared" si="1901"/>
        <v>5.3410592715343753E-3</v>
      </c>
      <c r="BE764">
        <f t="shared" si="1901"/>
        <v>5.3410592715343753E-3</v>
      </c>
      <c r="BF764">
        <f t="shared" si="1901"/>
        <v>5.3410592715343753E-3</v>
      </c>
      <c r="BG764">
        <f t="shared" si="1901"/>
        <v>5.3410592715343753E-3</v>
      </c>
      <c r="BH764">
        <f t="shared" si="1901"/>
        <v>5.3410592715343753E-3</v>
      </c>
      <c r="BK764">
        <f t="shared" si="1899"/>
        <v>1.363906861985285E-2</v>
      </c>
      <c r="BL764">
        <f t="shared" si="1843"/>
        <v>1.2138771071669037E-2</v>
      </c>
      <c r="BM764">
        <f t="shared" si="1844"/>
        <v>5.3410592715343753E-3</v>
      </c>
      <c r="BN764">
        <f t="shared" si="1829"/>
        <v>0.11</v>
      </c>
      <c r="BO764">
        <f t="shared" si="1885"/>
        <v>0.56000000000000005</v>
      </c>
      <c r="BP764" t="str">
        <f t="shared" si="1838"/>
        <v>-LT-Total</v>
      </c>
    </row>
    <row r="765" spans="1:68" hidden="1" x14ac:dyDescent="0.25">
      <c r="A765" t="str">
        <f t="shared" si="1834"/>
        <v>passenger-LV-BEV</v>
      </c>
      <c r="B765" s="1">
        <v>731</v>
      </c>
      <c r="C765" t="s">
        <v>52</v>
      </c>
      <c r="D765" t="s">
        <v>27</v>
      </c>
      <c r="E765" t="s">
        <v>28</v>
      </c>
      <c r="F765" t="s">
        <v>29</v>
      </c>
      <c r="G765">
        <v>2.6352385775516608E-2</v>
      </c>
      <c r="H765">
        <f>IF(G765=0,0.0000001,$G765)*((INDEX($N$7:$N$29,MATCH($A765,$H$7:$H$29,0))/($G765+0.00001))^((H$33-$G$33)/($Y$33-$G$33)))</f>
        <v>2.7821580066237736E-2</v>
      </c>
      <c r="I765">
        <f>IF(H765=0,0.0000001,$G765)*((INDEX($N$7:$N$29,MATCH($A765,$H$7:$H$29,0))/($G765+0.00001))^((I$33-$G$33)/($Y$33-$G$33)))</f>
        <v>2.9372684658450166E-2</v>
      </c>
      <c r="J765">
        <f>IF(I765=0,0.0000001,$G765)*((INDEX($N$7:$N$29,MATCH($A765,$H$7:$H$29,0))/($G765+0.00001))^((J$33-$G$33)/($Y$33-$G$33)))</f>
        <v>3.1010266203095008E-2</v>
      </c>
      <c r="K765">
        <f>IF(J765=0,0.0000001,$G765)*((INDEX($N$7:$N$29,MATCH($A765,$H$7:$H$29,0))/($G765+0.00001))^((K$33-$G$33)/($Y$33-$G$33)))</f>
        <v>3.2739145950357144E-2</v>
      </c>
      <c r="L765">
        <f t="shared" ref="L765:Y765" si="1902">IF(K765=0,0.0000001,K765)*((INDEX($L$7:$L$29,MATCH($A765,$H$7:$H$28,0))/IF(K765=0,0.0000001,K765))^((L$33-$K$33)/($Y$33-$K$33)))</f>
        <v>3.6499199514437745E-2</v>
      </c>
      <c r="M765">
        <f t="shared" si="1902"/>
        <v>4.4665292808362615E-2</v>
      </c>
      <c r="N765">
        <f t="shared" si="1902"/>
        <v>5.7904246619690243E-2</v>
      </c>
      <c r="O765">
        <f t="shared" si="1902"/>
        <v>7.6000986223826852E-2</v>
      </c>
      <c r="P765">
        <f t="shared" si="1902"/>
        <v>9.6888788331738918E-2</v>
      </c>
      <c r="Q765">
        <f t="shared" si="1902"/>
        <v>0.11684872617904787</v>
      </c>
      <c r="R765">
        <f t="shared" si="1902"/>
        <v>0.13239074335789938</v>
      </c>
      <c r="S765">
        <f t="shared" si="1902"/>
        <v>0.14218319570215673</v>
      </c>
      <c r="T765">
        <f t="shared" si="1902"/>
        <v>0.14716013987633425</v>
      </c>
      <c r="U765">
        <f t="shared" si="1902"/>
        <v>0.14918306500437339</v>
      </c>
      <c r="V765">
        <f t="shared" si="1902"/>
        <v>0.1498245667305251</v>
      </c>
      <c r="W765">
        <f t="shared" si="1902"/>
        <v>0.14997492553328587</v>
      </c>
      <c r="X765">
        <f t="shared" si="1902"/>
        <v>0.14999820882764364</v>
      </c>
      <c r="Y765">
        <f t="shared" si="1902"/>
        <v>0.15</v>
      </c>
      <c r="Z765">
        <f t="shared" ref="Z765:AN765" si="1903">IF(Y765=0,0.0000001,$Y765)*((INDEX($M$7:$M$29,MATCH($A765,$H$7:$H$28,0))/IF(Y765=0,0.0000001,$Y765))^((Z$33-$Y$33)/($AN$33-$Y$33)))</f>
        <v>0.16452374695419389</v>
      </c>
      <c r="AA765">
        <f t="shared" si="1903"/>
        <v>0.18045375541231748</v>
      </c>
      <c r="AB765">
        <f t="shared" si="1903"/>
        <v>0.19792618661593411</v>
      </c>
      <c r="AC765">
        <f t="shared" si="1903"/>
        <v>0.21709038561605667</v>
      </c>
      <c r="AD765">
        <f t="shared" si="1903"/>
        <v>0.2381101577952299</v>
      </c>
      <c r="AE765">
        <f t="shared" si="1903"/>
        <v>0.26116516898883724</v>
      </c>
      <c r="AF765">
        <f t="shared" si="1903"/>
        <v>0.28645248117312494</v>
      </c>
      <c r="AG765">
        <f t="shared" si="1903"/>
        <v>0.31418823684618802</v>
      </c>
      <c r="AH765">
        <f t="shared" si="1903"/>
        <v>0.34460950649911054</v>
      </c>
      <c r="AI765">
        <f t="shared" si="1903"/>
        <v>0.3779763149684619</v>
      </c>
      <c r="AJ765">
        <f t="shared" si="1903"/>
        <v>0.4145738639903328</v>
      </c>
      <c r="AK765">
        <f t="shared" si="1903"/>
        <v>0.45471496995311939</v>
      </c>
      <c r="AL765">
        <f t="shared" si="1903"/>
        <v>0.49874273768567268</v>
      </c>
      <c r="AM765">
        <f t="shared" si="1903"/>
        <v>0.5470334931349301</v>
      </c>
      <c r="AN765">
        <f t="shared" si="1903"/>
        <v>0.6</v>
      </c>
      <c r="AO765">
        <f t="shared" si="1800"/>
        <v>0.6</v>
      </c>
      <c r="AP765">
        <f t="shared" ref="AP765:BH765" si="1904">IF(AO765=0,0.0000001,$G765)*((INDEX($N$7:$N$29,MATCH($A765,$H$7:$H$29,0))/($G765+0.00001))^((AP$33-$G$33)/($Y$33-$G$33)))</f>
        <v>0.17598868488722566</v>
      </c>
      <c r="AQ765">
        <f t="shared" si="1904"/>
        <v>0.18580037986127448</v>
      </c>
      <c r="AR765">
        <f t="shared" si="1904"/>
        <v>0.19615909499361051</v>
      </c>
      <c r="AS765">
        <f t="shared" si="1904"/>
        <v>0.20709532767070621</v>
      </c>
      <c r="AT765">
        <f t="shared" si="1904"/>
        <v>0.21864127556478677</v>
      </c>
      <c r="AU765">
        <f t="shared" si="1904"/>
        <v>0.2308309314279085</v>
      </c>
      <c r="AV765">
        <f t="shared" si="1904"/>
        <v>0.24370018317098235</v>
      </c>
      <c r="AW765">
        <f t="shared" si="1904"/>
        <v>0.25728691952238897</v>
      </c>
      <c r="AX765">
        <f t="shared" si="1904"/>
        <v>0.27163114157725565</v>
      </c>
      <c r="AY765">
        <f t="shared" si="1904"/>
        <v>0.28677508056581374</v>
      </c>
      <c r="AZ765">
        <f t="shared" si="1904"/>
        <v>0.3027633221875583</v>
      </c>
      <c r="BA765">
        <f t="shared" si="1904"/>
        <v>0.31964293787726916</v>
      </c>
      <c r="BB765">
        <f t="shared" si="1904"/>
        <v>0.33746362338935382</v>
      </c>
      <c r="BC765">
        <f t="shared" si="1904"/>
        <v>0.35627784510852495</v>
      </c>
      <c r="BD765">
        <f t="shared" si="1904"/>
        <v>0.37614099451756977</v>
      </c>
      <c r="BE765">
        <f t="shared" si="1904"/>
        <v>0.39711155127698139</v>
      </c>
      <c r="BF765">
        <f t="shared" si="1904"/>
        <v>0.4192512553965837</v>
      </c>
      <c r="BG765">
        <f t="shared" si="1904"/>
        <v>0.44262528900604153</v>
      </c>
      <c r="BH765">
        <f t="shared" si="1904"/>
        <v>0.46730246825941479</v>
      </c>
      <c r="BK765">
        <f t="shared" si="1899"/>
        <v>3.2739145950357144E-2</v>
      </c>
      <c r="BL765">
        <f t="shared" si="1843"/>
        <v>2.7500882598300001E-2</v>
      </c>
      <c r="BM765">
        <f t="shared" si="1844"/>
        <v>9.625308909405E-3</v>
      </c>
      <c r="BN765">
        <f t="shared" si="1829"/>
        <v>0.16</v>
      </c>
      <c r="BO765">
        <f t="shared" si="1885"/>
        <v>0.65</v>
      </c>
      <c r="BP765" t="str">
        <f t="shared" si="1838"/>
        <v>-LV-Total</v>
      </c>
    </row>
    <row r="766" spans="1:68" hidden="1" x14ac:dyDescent="0.25">
      <c r="A766" t="str">
        <f t="shared" si="1834"/>
        <v>passenger-LV-CNG</v>
      </c>
      <c r="B766" s="1">
        <v>732</v>
      </c>
      <c r="C766" t="s">
        <v>52</v>
      </c>
      <c r="D766" t="s">
        <v>27</v>
      </c>
      <c r="E766" t="s">
        <v>28</v>
      </c>
      <c r="F766" t="s">
        <v>45</v>
      </c>
      <c r="G766">
        <v>3.821887491927948E-3</v>
      </c>
      <c r="H766">
        <v>3.7584089479279379E-3</v>
      </c>
      <c r="I766">
        <v>3.695753148732868E-3</v>
      </c>
      <c r="J766">
        <v>3.6339042019519212E-3</v>
      </c>
      <c r="K766">
        <v>3.5943094885447649E-3</v>
      </c>
      <c r="L766">
        <v>3.554784432362013E-3</v>
      </c>
      <c r="M766">
        <f t="shared" ref="M766:Y767" si="1905">($K766*(($BL766/($K766))^((M$33-$K$33)/($BL$33-$K$33))))</f>
        <v>3.5058895065786578E-3</v>
      </c>
      <c r="N766">
        <f t="shared" si="1905"/>
        <v>3.462498565137292E-3</v>
      </c>
      <c r="O766">
        <f t="shared" si="1905"/>
        <v>3.4196446553951955E-3</v>
      </c>
      <c r="P766">
        <f t="shared" si="1905"/>
        <v>3.3773211307335936E-3</v>
      </c>
      <c r="Q766">
        <f t="shared" si="1905"/>
        <v>3.3355214267961585E-3</v>
      </c>
      <c r="R766">
        <f t="shared" si="1905"/>
        <v>3.2942390604708792E-3</v>
      </c>
      <c r="S766">
        <f t="shared" si="1905"/>
        <v>3.2534676288845355E-3</v>
      </c>
      <c r="T766">
        <f t="shared" si="1905"/>
        <v>3.2132008084096155E-3</v>
      </c>
      <c r="U766">
        <f t="shared" si="1905"/>
        <v>3.1734323536835251E-3</v>
      </c>
      <c r="V766">
        <f t="shared" si="1905"/>
        <v>3.1341560966399321E-3</v>
      </c>
      <c r="W766">
        <f t="shared" si="1905"/>
        <v>3.0953659455521081E-3</v>
      </c>
      <c r="X766">
        <f t="shared" si="1905"/>
        <v>3.0570558840881E-3</v>
      </c>
      <c r="Y766">
        <f t="shared" si="1905"/>
        <v>3.0192199703776026E-3</v>
      </c>
      <c r="Z766">
        <f t="shared" ref="Z766:AN767" si="1906">($BK766*(($BM766/($BK766))^((Z$33-$Y$33)/($BM$33-$Y$33))))</f>
        <v>3.3126225817494957E-3</v>
      </c>
      <c r="AA766">
        <f t="shared" si="1906"/>
        <v>3.0530115461925742E-3</v>
      </c>
      <c r="AB766">
        <f t="shared" si="1906"/>
        <v>2.8137462904882257E-3</v>
      </c>
      <c r="AC766">
        <f t="shared" si="1906"/>
        <v>2.593232310932394E-3</v>
      </c>
      <c r="AD766">
        <f t="shared" si="1906"/>
        <v>2.3900000654632244E-3</v>
      </c>
      <c r="AE766">
        <f t="shared" si="1906"/>
        <v>2.2026951803868424E-3</v>
      </c>
      <c r="AF766">
        <f t="shared" si="1906"/>
        <v>2.030069424604407E-3</v>
      </c>
      <c r="AG766">
        <f t="shared" si="1906"/>
        <v>1.8709723911911852E-3</v>
      </c>
      <c r="AH766">
        <f t="shared" si="1906"/>
        <v>1.7243438308922855E-3</v>
      </c>
      <c r="AI766">
        <f t="shared" si="1906"/>
        <v>1.5892065864441982E-3</v>
      </c>
      <c r="AJ766">
        <f t="shared" si="1906"/>
        <v>1.4646600806352676E-3</v>
      </c>
      <c r="AK766">
        <f t="shared" si="1906"/>
        <v>1.3498743147084445E-3</v>
      </c>
      <c r="AL766">
        <f t="shared" si="1906"/>
        <v>1.2440843371106737E-3</v>
      </c>
      <c r="AM766">
        <f t="shared" si="1906"/>
        <v>1.1465851457277321E-3</v>
      </c>
      <c r="AN766">
        <f t="shared" si="1906"/>
        <v>1.0567269896321607E-3</v>
      </c>
      <c r="AO766">
        <f t="shared" si="1800"/>
        <v>1.0567269896321607E-3</v>
      </c>
      <c r="AP766">
        <f t="shared" ref="AP766:BH766" si="1907">AO766</f>
        <v>1.0567269896321607E-3</v>
      </c>
      <c r="AQ766">
        <f t="shared" si="1907"/>
        <v>1.0567269896321607E-3</v>
      </c>
      <c r="AR766">
        <f t="shared" si="1907"/>
        <v>1.0567269896321607E-3</v>
      </c>
      <c r="AS766">
        <f t="shared" si="1907"/>
        <v>1.0567269896321607E-3</v>
      </c>
      <c r="AT766">
        <f t="shared" si="1907"/>
        <v>1.0567269896321607E-3</v>
      </c>
      <c r="AU766">
        <f t="shared" si="1907"/>
        <v>1.0567269896321607E-3</v>
      </c>
      <c r="AV766">
        <f t="shared" si="1907"/>
        <v>1.0567269896321607E-3</v>
      </c>
      <c r="AW766">
        <f t="shared" si="1907"/>
        <v>1.0567269896321607E-3</v>
      </c>
      <c r="AX766">
        <f t="shared" si="1907"/>
        <v>1.0567269896321607E-3</v>
      </c>
      <c r="AY766">
        <f t="shared" si="1907"/>
        <v>1.0567269896321607E-3</v>
      </c>
      <c r="AZ766">
        <f t="shared" si="1907"/>
        <v>1.0567269896321607E-3</v>
      </c>
      <c r="BA766">
        <f t="shared" si="1907"/>
        <v>1.0567269896321607E-3</v>
      </c>
      <c r="BB766">
        <f t="shared" si="1907"/>
        <v>1.0567269896321607E-3</v>
      </c>
      <c r="BC766">
        <f t="shared" si="1907"/>
        <v>1.0567269896321607E-3</v>
      </c>
      <c r="BD766">
        <f t="shared" si="1907"/>
        <v>1.0567269896321607E-3</v>
      </c>
      <c r="BE766">
        <f t="shared" si="1907"/>
        <v>1.0567269896321607E-3</v>
      </c>
      <c r="BF766">
        <f t="shared" si="1907"/>
        <v>1.0567269896321607E-3</v>
      </c>
      <c r="BG766">
        <f t="shared" si="1907"/>
        <v>1.0567269896321607E-3</v>
      </c>
      <c r="BH766">
        <f t="shared" si="1907"/>
        <v>1.0567269896321607E-3</v>
      </c>
      <c r="BK766">
        <f t="shared" si="1899"/>
        <v>3.5943094885447649E-3</v>
      </c>
      <c r="BL766">
        <f t="shared" si="1843"/>
        <v>3.0192199703776026E-3</v>
      </c>
      <c r="BM766">
        <f t="shared" si="1844"/>
        <v>1.0567269896321607E-3</v>
      </c>
      <c r="BN766">
        <f t="shared" si="1829"/>
        <v>0.16</v>
      </c>
      <c r="BO766">
        <f t="shared" si="1885"/>
        <v>0.65</v>
      </c>
      <c r="BP766" t="str">
        <f t="shared" si="1838"/>
        <v>-LV-Total</v>
      </c>
    </row>
    <row r="767" spans="1:68" hidden="1" x14ac:dyDescent="0.25">
      <c r="A767" t="str">
        <f t="shared" si="1834"/>
        <v>passenger-LV-D</v>
      </c>
      <c r="B767" s="1">
        <v>733</v>
      </c>
      <c r="C767" t="s">
        <v>52</v>
      </c>
      <c r="D767" t="s">
        <v>27</v>
      </c>
      <c r="E767" t="s">
        <v>28</v>
      </c>
      <c r="F767" t="s">
        <v>46</v>
      </c>
      <c r="G767">
        <v>2.7714107888222021E-4</v>
      </c>
      <c r="H767">
        <v>2.7572597788095763E-4</v>
      </c>
      <c r="I767">
        <v>2.743292179903111E-4</v>
      </c>
      <c r="J767">
        <v>2.7295044492776682E-4</v>
      </c>
      <c r="K767">
        <v>2.8092310979405209E-4</v>
      </c>
      <c r="L767">
        <v>2.8888174870439839E-4</v>
      </c>
      <c r="M767">
        <f t="shared" si="1905"/>
        <v>2.7401240375134303E-4</v>
      </c>
      <c r="N767">
        <f t="shared" si="1905"/>
        <v>2.7062106579186883E-4</v>
      </c>
      <c r="O767">
        <f t="shared" si="1905"/>
        <v>2.6727170101681228E-4</v>
      </c>
      <c r="P767">
        <f t="shared" si="1905"/>
        <v>2.6396378994146519E-4</v>
      </c>
      <c r="Q767">
        <f t="shared" si="1905"/>
        <v>2.6069681951056633E-4</v>
      </c>
      <c r="R767">
        <f t="shared" si="1905"/>
        <v>2.5747028301872677E-4</v>
      </c>
      <c r="S767">
        <f t="shared" si="1905"/>
        <v>2.5428368003184031E-4</v>
      </c>
      <c r="T767">
        <f t="shared" si="1905"/>
        <v>2.5113651630946616E-4</v>
      </c>
      <c r="U767">
        <f t="shared" si="1905"/>
        <v>2.4802830372817268E-4</v>
      </c>
      <c r="V767">
        <f t="shared" si="1905"/>
        <v>2.4495856020582962E-4</v>
      </c>
      <c r="W767">
        <f t="shared" si="1905"/>
        <v>2.4192680962683742E-4</v>
      </c>
      <c r="X767">
        <f t="shared" si="1905"/>
        <v>2.3893258176828212E-4</v>
      </c>
      <c r="Y767">
        <f t="shared" si="1905"/>
        <v>2.3597541222700376E-4</v>
      </c>
      <c r="Z767">
        <f t="shared" si="1906"/>
        <v>2.5890709751202879E-4</v>
      </c>
      <c r="AA767">
        <f t="shared" si="1906"/>
        <v>2.3861648545484831E-4</v>
      </c>
      <c r="AB767">
        <f t="shared" si="1906"/>
        <v>2.1991605358821233E-4</v>
      </c>
      <c r="AC767">
        <f t="shared" si="1906"/>
        <v>2.0268117910472231E-4</v>
      </c>
      <c r="AD767">
        <f t="shared" si="1906"/>
        <v>1.8679700591663594E-4</v>
      </c>
      <c r="AE767">
        <f t="shared" si="1906"/>
        <v>1.7215767923567764E-4</v>
      </c>
      <c r="AF767">
        <f t="shared" si="1906"/>
        <v>1.5866564013901536E-4</v>
      </c>
      <c r="AG767">
        <f t="shared" si="1906"/>
        <v>1.4623097542027243E-4</v>
      </c>
      <c r="AH767">
        <f t="shared" si="1906"/>
        <v>1.3477081839287388E-4</v>
      </c>
      <c r="AI767">
        <f t="shared" si="1906"/>
        <v>1.2420879665257963E-4</v>
      </c>
      <c r="AJ767">
        <f t="shared" si="1906"/>
        <v>1.1447452311900214E-4</v>
      </c>
      <c r="AK767">
        <f t="shared" si="1906"/>
        <v>1.0550312696432353E-4</v>
      </c>
      <c r="AL767">
        <f t="shared" si="1906"/>
        <v>9.7234821303243376E-5</v>
      </c>
      <c r="AM767">
        <f t="shared" si="1906"/>
        <v>8.9614504763169697E-5</v>
      </c>
      <c r="AN767">
        <f t="shared" si="1906"/>
        <v>8.2591394279451315E-5</v>
      </c>
      <c r="AO767">
        <f t="shared" si="1800"/>
        <v>8.2591394279451315E-5</v>
      </c>
      <c r="AP767">
        <f t="shared" ref="AP767:BH767" si="1908">AO767</f>
        <v>8.2591394279451315E-5</v>
      </c>
      <c r="AQ767">
        <f t="shared" si="1908"/>
        <v>8.2591394279451315E-5</v>
      </c>
      <c r="AR767">
        <f t="shared" si="1908"/>
        <v>8.2591394279451315E-5</v>
      </c>
      <c r="AS767">
        <f t="shared" si="1908"/>
        <v>8.2591394279451315E-5</v>
      </c>
      <c r="AT767">
        <f t="shared" si="1908"/>
        <v>8.2591394279451315E-5</v>
      </c>
      <c r="AU767">
        <f t="shared" si="1908"/>
        <v>8.2591394279451315E-5</v>
      </c>
      <c r="AV767">
        <f t="shared" si="1908"/>
        <v>8.2591394279451315E-5</v>
      </c>
      <c r="AW767">
        <f t="shared" si="1908"/>
        <v>8.2591394279451315E-5</v>
      </c>
      <c r="AX767">
        <f t="shared" si="1908"/>
        <v>8.2591394279451315E-5</v>
      </c>
      <c r="AY767">
        <f t="shared" si="1908"/>
        <v>8.2591394279451315E-5</v>
      </c>
      <c r="AZ767">
        <f t="shared" si="1908"/>
        <v>8.2591394279451315E-5</v>
      </c>
      <c r="BA767">
        <f t="shared" si="1908"/>
        <v>8.2591394279451315E-5</v>
      </c>
      <c r="BB767">
        <f t="shared" si="1908"/>
        <v>8.2591394279451315E-5</v>
      </c>
      <c r="BC767">
        <f t="shared" si="1908"/>
        <v>8.2591394279451315E-5</v>
      </c>
      <c r="BD767">
        <f t="shared" si="1908"/>
        <v>8.2591394279451315E-5</v>
      </c>
      <c r="BE767">
        <f t="shared" si="1908"/>
        <v>8.2591394279451315E-5</v>
      </c>
      <c r="BF767">
        <f t="shared" si="1908"/>
        <v>8.2591394279451315E-5</v>
      </c>
      <c r="BG767">
        <f t="shared" si="1908"/>
        <v>8.2591394279451315E-5</v>
      </c>
      <c r="BH767">
        <f t="shared" si="1908"/>
        <v>8.2591394279451315E-5</v>
      </c>
      <c r="BK767">
        <f t="shared" si="1899"/>
        <v>2.8092310979405209E-4</v>
      </c>
      <c r="BL767">
        <f t="shared" si="1843"/>
        <v>2.3597541222700376E-4</v>
      </c>
      <c r="BM767">
        <f t="shared" si="1844"/>
        <v>8.2591394279451315E-5</v>
      </c>
      <c r="BN767">
        <f t="shared" si="1829"/>
        <v>0.16</v>
      </c>
      <c r="BO767">
        <f t="shared" si="1885"/>
        <v>0.65</v>
      </c>
      <c r="BP767" t="str">
        <f t="shared" si="1838"/>
        <v>-LV-Total</v>
      </c>
    </row>
    <row r="768" spans="1:68" hidden="1" x14ac:dyDescent="0.25">
      <c r="A768" t="str">
        <f t="shared" si="1834"/>
        <v>passenger-LV-FCEV</v>
      </c>
      <c r="B768" s="1">
        <v>734</v>
      </c>
      <c r="C768" t="s">
        <v>52</v>
      </c>
      <c r="D768" t="s">
        <v>27</v>
      </c>
      <c r="E768" t="s">
        <v>28</v>
      </c>
      <c r="F768" t="s">
        <v>30</v>
      </c>
      <c r="G768">
        <v>4.2300155838454921E-4</v>
      </c>
      <c r="H768">
        <f>IF(G768=0,0.0000001,$G768)*((INDEX($N$7:$N$29,MATCH($A768,$H$7:$H$29,0))/($G768+0.00001))^((H$33-$G$33)/($Y$33-$G$33)))</f>
        <v>4.4313596348478652E-4</v>
      </c>
      <c r="I768">
        <f>IF(H768=0,0.0000001,$G768)*((INDEX($N$7:$N$29,MATCH($A768,$H$7:$H$29,0))/($G768+0.00001))^((I$33-$G$33)/($Y$33-$G$33)))</f>
        <v>4.6422874394016123E-4</v>
      </c>
      <c r="J768">
        <f>IF(I768=0,0.0000001,$G768)*((INDEX($N$7:$N$29,MATCH($A768,$H$7:$H$29,0))/($G768+0.00001))^((J$33-$G$33)/($Y$33-$G$33)))</f>
        <v>4.8632551735480723E-4</v>
      </c>
      <c r="K768">
        <f>IF(J768=0,0.0000001,$G768)*((INDEX($N$7:$N$29,MATCH($A768,$H$7:$H$29,0))/($G768+0.00001))^((K$33-$G$33)/($Y$33-$G$33)))</f>
        <v>5.0947407268022858E-4</v>
      </c>
      <c r="L768">
        <f t="shared" ref="L768:Y768" si="1909">IF(K768=0,0.0000001,K768)*((INDEX($L$7:$L$29,MATCH($A768,$H$7:$H$28,0))/IF(K768=0,0.0000001,K768))^((L$33-$K$33)/($Y$33-$K$33)))</f>
        <v>6.3018855243998054E-4</v>
      </c>
      <c r="M768">
        <f t="shared" si="1909"/>
        <v>9.3535123220146699E-4</v>
      </c>
      <c r="N768">
        <f t="shared" si="1909"/>
        <v>1.5541042183686801E-3</v>
      </c>
      <c r="O768">
        <f t="shared" si="1909"/>
        <v>2.6453662823771539E-3</v>
      </c>
      <c r="P768">
        <f t="shared" si="1909"/>
        <v>4.2534455761626165E-3</v>
      </c>
      <c r="Q768">
        <f t="shared" si="1909"/>
        <v>6.1355278473989895E-3</v>
      </c>
      <c r="R768">
        <f t="shared" si="1909"/>
        <v>7.8329610284993689E-3</v>
      </c>
      <c r="S768">
        <f t="shared" si="1909"/>
        <v>9.0061608589508749E-3</v>
      </c>
      <c r="T768">
        <f t="shared" si="1909"/>
        <v>9.6330580728772874E-3</v>
      </c>
      <c r="U768">
        <f t="shared" si="1909"/>
        <v>9.8937559603140823E-3</v>
      </c>
      <c r="V768">
        <f t="shared" si="1909"/>
        <v>9.9771377898301098E-3</v>
      </c>
      <c r="W768">
        <f t="shared" si="1909"/>
        <v>9.9967307653536681E-3</v>
      </c>
      <c r="X768">
        <f t="shared" si="1909"/>
        <v>9.9997664477875468E-3</v>
      </c>
      <c r="Y768">
        <f t="shared" si="1909"/>
        <v>0.01</v>
      </c>
      <c r="Z768">
        <f t="shared" ref="Z768:AN768" si="1910">IF(Y768=0,0.0000001,$Y768)*((INDEX($M$7:$M$29,MATCH($A768,$H$7:$H$28,0))/IF(Y768=0,0.0000001,$Y768))^((Z$33-$Y$33)/($AN$33-$Y$33)))</f>
        <v>1.1132635768448034E-2</v>
      </c>
      <c r="AA768">
        <f t="shared" si="1910"/>
        <v>1.2393557915292855E-2</v>
      </c>
      <c r="AB768">
        <f t="shared" si="1910"/>
        <v>1.379729661461215E-2</v>
      </c>
      <c r="AC768">
        <f t="shared" si="1910"/>
        <v>1.5360027779971816E-2</v>
      </c>
      <c r="AD768">
        <f t="shared" si="1910"/>
        <v>1.7099759466766968E-2</v>
      </c>
      <c r="AE768">
        <f t="shared" si="1910"/>
        <v>1.9036539387158786E-2</v>
      </c>
      <c r="AF768">
        <f t="shared" si="1910"/>
        <v>2.119268592889537E-2</v>
      </c>
      <c r="AG768">
        <f t="shared" si="1910"/>
        <v>2.3593045340150595E-2</v>
      </c>
      <c r="AH768">
        <f t="shared" si="1910"/>
        <v>2.6265278044037669E-2</v>
      </c>
      <c r="AI768">
        <f t="shared" si="1910"/>
        <v>2.9240177382128658E-2</v>
      </c>
      <c r="AJ768">
        <f t="shared" si="1910"/>
        <v>3.2552024460005068E-2</v>
      </c>
      <c r="AK768">
        <f t="shared" si="1910"/>
        <v>3.6238983183884778E-2</v>
      </c>
      <c r="AL768">
        <f t="shared" si="1910"/>
        <v>4.0343540040510238E-2</v>
      </c>
      <c r="AM768">
        <f t="shared" si="1910"/>
        <v>4.491299368807998E-2</v>
      </c>
      <c r="AN768">
        <f t="shared" si="1910"/>
        <v>0.05</v>
      </c>
      <c r="AO768">
        <f t="shared" si="1800"/>
        <v>0.05</v>
      </c>
      <c r="AP768">
        <f t="shared" ref="AP768:BH768" si="1911">IF(AO768=0,0.0000001,$G768)*((INDEX($N$7:$N$29,MATCH($A768,$H$7:$H$29,0))/($G768+0.00001))^((AP$33-$G$33)/($Y$33-$G$33)))</f>
        <v>2.1536147575868382E-3</v>
      </c>
      <c r="AQ768">
        <f t="shared" si="1911"/>
        <v>2.2561244318412359E-3</v>
      </c>
      <c r="AR768">
        <f t="shared" si="1911"/>
        <v>2.3635134529141504E-3</v>
      </c>
      <c r="AS768">
        <f t="shared" si="1911"/>
        <v>2.476014072303293E-3</v>
      </c>
      <c r="AT768">
        <f t="shared" si="1911"/>
        <v>2.5938695964201129E-3</v>
      </c>
      <c r="AU768">
        <f t="shared" si="1911"/>
        <v>2.717334912791438E-3</v>
      </c>
      <c r="AV768">
        <f t="shared" si="1911"/>
        <v>2.8466770413077169E-3</v>
      </c>
      <c r="AW768">
        <f t="shared" si="1911"/>
        <v>2.982175711710082E-3</v>
      </c>
      <c r="AX768">
        <f t="shared" si="1911"/>
        <v>3.1241239685651386E-3</v>
      </c>
      <c r="AY768">
        <f t="shared" si="1911"/>
        <v>3.272828805035901E-3</v>
      </c>
      <c r="AZ768">
        <f t="shared" si="1911"/>
        <v>3.4286118268195037E-3</v>
      </c>
      <c r="BA768">
        <f t="shared" si="1911"/>
        <v>3.5918099476876316E-3</v>
      </c>
      <c r="BB768">
        <f t="shared" si="1911"/>
        <v>3.7627761181338892E-3</v>
      </c>
      <c r="BC768">
        <f t="shared" si="1911"/>
        <v>3.941880088703973E-3</v>
      </c>
      <c r="BD768">
        <f t="shared" si="1911"/>
        <v>4.1295092096595345E-3</v>
      </c>
      <c r="BE768">
        <f t="shared" si="1911"/>
        <v>4.3260692687051286E-3</v>
      </c>
      <c r="BF768">
        <f t="shared" si="1911"/>
        <v>4.5319853685900661E-3</v>
      </c>
      <c r="BG768">
        <f t="shared" si="1911"/>
        <v>4.7477028464831053E-3</v>
      </c>
      <c r="BH768">
        <f t="shared" si="1911"/>
        <v>4.9736882371084002E-3</v>
      </c>
      <c r="BK768">
        <f>G768</f>
        <v>4.2300155838454921E-4</v>
      </c>
      <c r="BL768">
        <f t="shared" si="1843"/>
        <v>3.5532130904302134E-4</v>
      </c>
      <c r="BM768">
        <f t="shared" si="1844"/>
        <v>1.2436245816505747E-4</v>
      </c>
      <c r="BN768">
        <f t="shared" si="1829"/>
        <v>0.16</v>
      </c>
      <c r="BO768">
        <f t="shared" si="1885"/>
        <v>0.65</v>
      </c>
      <c r="BP768" t="str">
        <f t="shared" si="1838"/>
        <v>-LV-Total</v>
      </c>
    </row>
    <row r="769" spans="1:68" hidden="1" x14ac:dyDescent="0.25">
      <c r="A769" t="str">
        <f t="shared" si="1834"/>
        <v>passenger-LV-G</v>
      </c>
      <c r="B769" s="1">
        <v>735</v>
      </c>
      <c r="C769" t="s">
        <v>52</v>
      </c>
      <c r="D769" t="s">
        <v>27</v>
      </c>
      <c r="E769" t="s">
        <v>28</v>
      </c>
      <c r="F769" t="s">
        <v>47</v>
      </c>
      <c r="G769">
        <v>0.96330076706267709</v>
      </c>
      <c r="H769">
        <v>0.95055753553826494</v>
      </c>
      <c r="I769">
        <v>0.93797946891642003</v>
      </c>
      <c r="J769">
        <v>0.925563376821262</v>
      </c>
      <c r="K769">
        <v>0.91858311151892935</v>
      </c>
      <c r="L769">
        <v>0.9116151262879677</v>
      </c>
      <c r="M769">
        <f t="shared" ref="M769:Y771" si="1912">($K769*(($BL769/($K769))^((M$33-$K$33)/($BL$33-$K$33))))</f>
        <v>0.89598597501364785</v>
      </c>
      <c r="N769">
        <f t="shared" si="1912"/>
        <v>0.88489672793351326</v>
      </c>
      <c r="O769">
        <f t="shared" si="1912"/>
        <v>0.87394472786865951</v>
      </c>
      <c r="P769">
        <f t="shared" si="1912"/>
        <v>0.86312827616965948</v>
      </c>
      <c r="Q769">
        <f t="shared" si="1912"/>
        <v>0.85244569521056535</v>
      </c>
      <c r="R769">
        <f t="shared" si="1912"/>
        <v>0.84189532812871115</v>
      </c>
      <c r="S769">
        <f t="shared" si="1912"/>
        <v>0.8314755385677326</v>
      </c>
      <c r="T769">
        <f t="shared" si="1912"/>
        <v>0.82118471042377061</v>
      </c>
      <c r="U769">
        <f t="shared" si="1912"/>
        <v>0.81102124759481364</v>
      </c>
      <c r="V769">
        <f t="shared" si="1912"/>
        <v>0.800983573733143</v>
      </c>
      <c r="W769">
        <f t="shared" si="1912"/>
        <v>0.79107013200084264</v>
      </c>
      <c r="X769">
        <f t="shared" si="1912"/>
        <v>0.78127938482833414</v>
      </c>
      <c r="Y769">
        <f t="shared" si="1912"/>
        <v>0.77160981367590065</v>
      </c>
      <c r="Z769">
        <f t="shared" ref="Z769:AN771" si="1913">($BK769*(($BM769/($BK769))^((Z$33-$Y$33)/($BM$33-$Y$33))))</f>
        <v>0.84659353017018935</v>
      </c>
      <c r="AA769">
        <f t="shared" si="1913"/>
        <v>0.78024578978039905</v>
      </c>
      <c r="AB769">
        <f t="shared" si="1913"/>
        <v>0.71909773790458309</v>
      </c>
      <c r="AC769">
        <f t="shared" si="1913"/>
        <v>0.66274187369216986</v>
      </c>
      <c r="AD769">
        <f t="shared" si="1913"/>
        <v>0.61080263223312892</v>
      </c>
      <c r="AE769">
        <f t="shared" si="1913"/>
        <v>0.5629338817305618</v>
      </c>
      <c r="AF769">
        <f t="shared" si="1913"/>
        <v>0.51881661682048397</v>
      </c>
      <c r="AG769">
        <f t="shared" si="1913"/>
        <v>0.47815683266669418</v>
      </c>
      <c r="AH769">
        <f t="shared" si="1913"/>
        <v>0.44068356566334649</v>
      </c>
      <c r="AI769">
        <f t="shared" si="1913"/>
        <v>0.40614708768813546</v>
      </c>
      <c r="AJ769">
        <f t="shared" si="1913"/>
        <v>0.37431724187229898</v>
      </c>
      <c r="AK769">
        <f t="shared" si="1913"/>
        <v>0.3449819087967283</v>
      </c>
      <c r="AL769">
        <f t="shared" si="1913"/>
        <v>0.31794559289266239</v>
      </c>
      <c r="AM769">
        <f t="shared" si="1913"/>
        <v>0.2930281196265016</v>
      </c>
      <c r="AN769">
        <f t="shared" si="1913"/>
        <v>0.27006343478656519</v>
      </c>
      <c r="AO769">
        <f t="shared" si="1800"/>
        <v>0.27006343478656519</v>
      </c>
      <c r="AP769">
        <f t="shared" ref="AP769:BH769" si="1914">AO769</f>
        <v>0.27006343478656519</v>
      </c>
      <c r="AQ769">
        <f t="shared" si="1914"/>
        <v>0.27006343478656519</v>
      </c>
      <c r="AR769">
        <f t="shared" si="1914"/>
        <v>0.27006343478656519</v>
      </c>
      <c r="AS769">
        <f t="shared" si="1914"/>
        <v>0.27006343478656519</v>
      </c>
      <c r="AT769">
        <f t="shared" si="1914"/>
        <v>0.27006343478656519</v>
      </c>
      <c r="AU769">
        <f t="shared" si="1914"/>
        <v>0.27006343478656519</v>
      </c>
      <c r="AV769">
        <f t="shared" si="1914"/>
        <v>0.27006343478656519</v>
      </c>
      <c r="AW769">
        <f t="shared" si="1914"/>
        <v>0.27006343478656519</v>
      </c>
      <c r="AX769">
        <f t="shared" si="1914"/>
        <v>0.27006343478656519</v>
      </c>
      <c r="AY769">
        <f t="shared" si="1914"/>
        <v>0.27006343478656519</v>
      </c>
      <c r="AZ769">
        <f t="shared" si="1914"/>
        <v>0.27006343478656519</v>
      </c>
      <c r="BA769">
        <f t="shared" si="1914"/>
        <v>0.27006343478656519</v>
      </c>
      <c r="BB769">
        <f t="shared" si="1914"/>
        <v>0.27006343478656519</v>
      </c>
      <c r="BC769">
        <f t="shared" si="1914"/>
        <v>0.27006343478656519</v>
      </c>
      <c r="BD769">
        <f t="shared" si="1914"/>
        <v>0.27006343478656519</v>
      </c>
      <c r="BE769">
        <f t="shared" si="1914"/>
        <v>0.27006343478656519</v>
      </c>
      <c r="BF769">
        <f t="shared" si="1914"/>
        <v>0.27006343478656519</v>
      </c>
      <c r="BG769">
        <f t="shared" si="1914"/>
        <v>0.27006343478656519</v>
      </c>
      <c r="BH769">
        <f t="shared" si="1914"/>
        <v>0.27006343478656519</v>
      </c>
      <c r="BK769">
        <f t="shared" ref="BK769:BK774" si="1915">K769</f>
        <v>0.91858311151892935</v>
      </c>
      <c r="BL769">
        <f t="shared" si="1843"/>
        <v>0.77160981367590065</v>
      </c>
      <c r="BM769">
        <f t="shared" si="1844"/>
        <v>0.27006343478656519</v>
      </c>
      <c r="BN769">
        <f t="shared" si="1829"/>
        <v>0.16</v>
      </c>
      <c r="BO769">
        <f t="shared" si="1885"/>
        <v>0.65</v>
      </c>
      <c r="BP769" t="str">
        <f t="shared" si="1838"/>
        <v>-LV-Total</v>
      </c>
    </row>
    <row r="770" spans="1:68" hidden="1" x14ac:dyDescent="0.25">
      <c r="A770" t="str">
        <f t="shared" si="1834"/>
        <v>passenger-LV-LPG</v>
      </c>
      <c r="B770" s="1">
        <v>736</v>
      </c>
      <c r="C770" t="s">
        <v>52</v>
      </c>
      <c r="D770" t="s">
        <v>27</v>
      </c>
      <c r="E770" t="s">
        <v>28</v>
      </c>
      <c r="F770" t="s">
        <v>48</v>
      </c>
      <c r="G770">
        <v>2.8915678402793811E-3</v>
      </c>
      <c r="H770">
        <v>2.775893613618081E-3</v>
      </c>
      <c r="I770">
        <v>2.6617186395081829E-3</v>
      </c>
      <c r="J770">
        <v>2.5490139579278882E-3</v>
      </c>
      <c r="K770">
        <v>2.468591726183236E-3</v>
      </c>
      <c r="L770">
        <v>2.3883109777064638E-3</v>
      </c>
      <c r="M770">
        <f t="shared" si="1912"/>
        <v>2.4078643913206014E-3</v>
      </c>
      <c r="N770">
        <f t="shared" si="1912"/>
        <v>2.3780632516650331E-3</v>
      </c>
      <c r="O770">
        <f t="shared" si="1912"/>
        <v>2.348630948364191E-3</v>
      </c>
      <c r="P770">
        <f t="shared" si="1912"/>
        <v>2.3195629164833743E-3</v>
      </c>
      <c r="Q770">
        <f t="shared" si="1912"/>
        <v>2.2908546475861849E-3</v>
      </c>
      <c r="R770">
        <f t="shared" si="1912"/>
        <v>2.262501689035276E-3</v>
      </c>
      <c r="S770">
        <f t="shared" si="1912"/>
        <v>2.2344996433017452E-3</v>
      </c>
      <c r="T770">
        <f t="shared" si="1912"/>
        <v>2.2068441672830849E-3</v>
      </c>
      <c r="U770">
        <f t="shared" si="1912"/>
        <v>2.1795309716295666E-3</v>
      </c>
      <c r="V770">
        <f t="shared" si="1912"/>
        <v>2.1525558200789652E-3</v>
      </c>
      <c r="W770">
        <f t="shared" si="1912"/>
        <v>2.1259145287995185E-3</v>
      </c>
      <c r="X770">
        <f t="shared" si="1912"/>
        <v>2.0996029657410157E-3</v>
      </c>
      <c r="Y770">
        <f t="shared" si="1912"/>
        <v>2.0736170499939181E-3</v>
      </c>
      <c r="Z770">
        <f t="shared" si="1913"/>
        <v>2.2751275935855484E-3</v>
      </c>
      <c r="AA770">
        <f t="shared" si="1913"/>
        <v>2.0968252920046267E-3</v>
      </c>
      <c r="AB770">
        <f t="shared" si="1913"/>
        <v>1.9324965850645885E-3</v>
      </c>
      <c r="AC770">
        <f t="shared" si="1913"/>
        <v>1.7810463587626623E-3</v>
      </c>
      <c r="AD770">
        <f t="shared" si="1913"/>
        <v>1.6414653234462083E-3</v>
      </c>
      <c r="AE770">
        <f t="shared" si="1913"/>
        <v>1.5128232877375739E-3</v>
      </c>
      <c r="AF770">
        <f t="shared" si="1913"/>
        <v>1.3942629595830888E-3</v>
      </c>
      <c r="AG770">
        <f t="shared" si="1913"/>
        <v>1.2849942331153552E-3</v>
      </c>
      <c r="AH770">
        <f t="shared" si="1913"/>
        <v>1.1842889232555262E-3</v>
      </c>
      <c r="AI770">
        <f t="shared" si="1913"/>
        <v>1.0914759129660827E-3</v>
      </c>
      <c r="AJ770">
        <f t="shared" si="1913"/>
        <v>1.0059366808145859E-3</v>
      </c>
      <c r="AK770">
        <f t="shared" si="1913"/>
        <v>9.2710117904334433E-4</v>
      </c>
      <c r="AL770">
        <f t="shared" si="1913"/>
        <v>8.5444403467576247E-4</v>
      </c>
      <c r="AM770">
        <f t="shared" si="1913"/>
        <v>7.8748104834290415E-4</v>
      </c>
      <c r="AN770">
        <f t="shared" si="1913"/>
        <v>7.2576596749787138E-4</v>
      </c>
      <c r="AO770">
        <f t="shared" si="1800"/>
        <v>7.2576596749787138E-4</v>
      </c>
      <c r="AP770">
        <f t="shared" ref="AP770:BH770" si="1916">AO770</f>
        <v>7.2576596749787138E-4</v>
      </c>
      <c r="AQ770">
        <f t="shared" si="1916"/>
        <v>7.2576596749787138E-4</v>
      </c>
      <c r="AR770">
        <f t="shared" si="1916"/>
        <v>7.2576596749787138E-4</v>
      </c>
      <c r="AS770">
        <f t="shared" si="1916"/>
        <v>7.2576596749787138E-4</v>
      </c>
      <c r="AT770">
        <f t="shared" si="1916"/>
        <v>7.2576596749787138E-4</v>
      </c>
      <c r="AU770">
        <f t="shared" si="1916"/>
        <v>7.2576596749787138E-4</v>
      </c>
      <c r="AV770">
        <f t="shared" si="1916"/>
        <v>7.2576596749787138E-4</v>
      </c>
      <c r="AW770">
        <f t="shared" si="1916"/>
        <v>7.2576596749787138E-4</v>
      </c>
      <c r="AX770">
        <f t="shared" si="1916"/>
        <v>7.2576596749787138E-4</v>
      </c>
      <c r="AY770">
        <f t="shared" si="1916"/>
        <v>7.2576596749787138E-4</v>
      </c>
      <c r="AZ770">
        <f t="shared" si="1916"/>
        <v>7.2576596749787138E-4</v>
      </c>
      <c r="BA770">
        <f t="shared" si="1916"/>
        <v>7.2576596749787138E-4</v>
      </c>
      <c r="BB770">
        <f t="shared" si="1916"/>
        <v>7.2576596749787138E-4</v>
      </c>
      <c r="BC770">
        <f t="shared" si="1916"/>
        <v>7.2576596749787138E-4</v>
      </c>
      <c r="BD770">
        <f t="shared" si="1916"/>
        <v>7.2576596749787138E-4</v>
      </c>
      <c r="BE770">
        <f t="shared" si="1916"/>
        <v>7.2576596749787138E-4</v>
      </c>
      <c r="BF770">
        <f t="shared" si="1916"/>
        <v>7.2576596749787138E-4</v>
      </c>
      <c r="BG770">
        <f t="shared" si="1916"/>
        <v>7.2576596749787138E-4</v>
      </c>
      <c r="BH770">
        <f t="shared" si="1916"/>
        <v>7.2576596749787138E-4</v>
      </c>
      <c r="BK770">
        <f t="shared" si="1915"/>
        <v>2.468591726183236E-3</v>
      </c>
      <c r="BL770">
        <f t="shared" si="1843"/>
        <v>2.0736170499939181E-3</v>
      </c>
      <c r="BM770">
        <f t="shared" si="1844"/>
        <v>7.2576596749787128E-4</v>
      </c>
      <c r="BN770">
        <f t="shared" si="1829"/>
        <v>0.16</v>
      </c>
      <c r="BO770">
        <f t="shared" si="1885"/>
        <v>0.65</v>
      </c>
      <c r="BP770" t="str">
        <f t="shared" si="1838"/>
        <v>-LV-Total</v>
      </c>
    </row>
    <row r="771" spans="1:68" hidden="1" x14ac:dyDescent="0.25">
      <c r="A771" t="str">
        <f t="shared" si="1834"/>
        <v>passenger-LV-PHEVG</v>
      </c>
      <c r="B771" s="1">
        <v>737</v>
      </c>
      <c r="C771" t="s">
        <v>52</v>
      </c>
      <c r="D771" t="s">
        <v>27</v>
      </c>
      <c r="E771" t="s">
        <v>28</v>
      </c>
      <c r="F771" t="s">
        <v>31</v>
      </c>
      <c r="G771">
        <v>2.933249192332091E-3</v>
      </c>
      <c r="H771">
        <v>4.348161406466395E-3</v>
      </c>
      <c r="I771">
        <v>5.7447349568526956E-3</v>
      </c>
      <c r="J771">
        <v>7.123324078740733E-3</v>
      </c>
      <c r="K771">
        <v>7.7350311745324734E-3</v>
      </c>
      <c r="L771">
        <v>8.3456621211423342E-3</v>
      </c>
      <c r="M771">
        <f t="shared" si="1912"/>
        <v>7.5447494753245557E-3</v>
      </c>
      <c r="N771">
        <f t="shared" si="1912"/>
        <v>7.4513712379159673E-3</v>
      </c>
      <c r="O771">
        <f t="shared" si="1912"/>
        <v>7.3591487042520883E-3</v>
      </c>
      <c r="P771">
        <f t="shared" si="1912"/>
        <v>7.268067570666642E-3</v>
      </c>
      <c r="Q771">
        <f t="shared" si="1912"/>
        <v>7.1781137105238991E-3</v>
      </c>
      <c r="R771">
        <f t="shared" si="1912"/>
        <v>7.0892731720276474E-3</v>
      </c>
      <c r="S771">
        <f t="shared" si="1912"/>
        <v>7.0015321760572725E-3</v>
      </c>
      <c r="T771">
        <f t="shared" si="1912"/>
        <v>6.9148771140306268E-3</v>
      </c>
      <c r="U771">
        <f t="shared" si="1912"/>
        <v>6.8292945457933442E-3</v>
      </c>
      <c r="V771">
        <f t="shared" si="1912"/>
        <v>6.7447711975342764E-3</v>
      </c>
      <c r="W771">
        <f t="shared" si="1912"/>
        <v>6.6612939597267377E-3</v>
      </c>
      <c r="X771">
        <f t="shared" si="1912"/>
        <v>6.5788498850952197E-3</v>
      </c>
      <c r="Y771">
        <f t="shared" si="1912"/>
        <v>6.4974261866072771E-3</v>
      </c>
      <c r="Z771">
        <f t="shared" si="1913"/>
        <v>7.1288349044385507E-3</v>
      </c>
      <c r="AA771">
        <f t="shared" si="1913"/>
        <v>6.5701463831285868E-3</v>
      </c>
      <c r="AB771">
        <f t="shared" si="1913"/>
        <v>6.0552424168023805E-3</v>
      </c>
      <c r="AC771">
        <f t="shared" si="1913"/>
        <v>5.5806915992613016E-3</v>
      </c>
      <c r="AD771">
        <f t="shared" si="1913"/>
        <v>5.1433314444431577E-3</v>
      </c>
      <c r="AE771">
        <f t="shared" si="1913"/>
        <v>4.7402473110858432E-3</v>
      </c>
      <c r="AF771">
        <f t="shared" si="1913"/>
        <v>4.3687529790702173E-3</v>
      </c>
      <c r="AG771">
        <f t="shared" si="1913"/>
        <v>4.0263727479997007E-3</v>
      </c>
      <c r="AH771">
        <f t="shared" si="1913"/>
        <v>3.7108249387185362E-3</v>
      </c>
      <c r="AI771">
        <f t="shared" si="1913"/>
        <v>3.4200066878200637E-3</v>
      </c>
      <c r="AJ771">
        <f t="shared" si="1913"/>
        <v>3.1519799338130764E-3</v>
      </c>
      <c r="AK771">
        <f t="shared" si="1913"/>
        <v>2.9049585015557115E-3</v>
      </c>
      <c r="AL771">
        <f t="shared" si="1913"/>
        <v>2.6772961988854008E-3</v>
      </c>
      <c r="AM771">
        <f t="shared" si="1913"/>
        <v>2.4674758461188115E-3</v>
      </c>
      <c r="AN771">
        <f t="shared" si="1913"/>
        <v>2.274099165312547E-3</v>
      </c>
      <c r="AO771">
        <f t="shared" si="1800"/>
        <v>2.274099165312547E-3</v>
      </c>
      <c r="AP771">
        <f t="shared" ref="AP771:BH771" si="1917">AO771</f>
        <v>2.274099165312547E-3</v>
      </c>
      <c r="AQ771">
        <f t="shared" si="1917"/>
        <v>2.274099165312547E-3</v>
      </c>
      <c r="AR771">
        <f t="shared" si="1917"/>
        <v>2.274099165312547E-3</v>
      </c>
      <c r="AS771">
        <f t="shared" si="1917"/>
        <v>2.274099165312547E-3</v>
      </c>
      <c r="AT771">
        <f t="shared" si="1917"/>
        <v>2.274099165312547E-3</v>
      </c>
      <c r="AU771">
        <f t="shared" si="1917"/>
        <v>2.274099165312547E-3</v>
      </c>
      <c r="AV771">
        <f t="shared" si="1917"/>
        <v>2.274099165312547E-3</v>
      </c>
      <c r="AW771">
        <f t="shared" si="1917"/>
        <v>2.274099165312547E-3</v>
      </c>
      <c r="AX771">
        <f t="shared" si="1917"/>
        <v>2.274099165312547E-3</v>
      </c>
      <c r="AY771">
        <f t="shared" si="1917"/>
        <v>2.274099165312547E-3</v>
      </c>
      <c r="AZ771">
        <f t="shared" si="1917"/>
        <v>2.274099165312547E-3</v>
      </c>
      <c r="BA771">
        <f t="shared" si="1917"/>
        <v>2.274099165312547E-3</v>
      </c>
      <c r="BB771">
        <f t="shared" si="1917"/>
        <v>2.274099165312547E-3</v>
      </c>
      <c r="BC771">
        <f t="shared" si="1917"/>
        <v>2.274099165312547E-3</v>
      </c>
      <c r="BD771">
        <f t="shared" si="1917"/>
        <v>2.274099165312547E-3</v>
      </c>
      <c r="BE771">
        <f t="shared" si="1917"/>
        <v>2.274099165312547E-3</v>
      </c>
      <c r="BF771">
        <f t="shared" si="1917"/>
        <v>2.274099165312547E-3</v>
      </c>
      <c r="BG771">
        <f t="shared" si="1917"/>
        <v>2.274099165312547E-3</v>
      </c>
      <c r="BH771">
        <f t="shared" si="1917"/>
        <v>2.274099165312547E-3</v>
      </c>
      <c r="BK771">
        <f t="shared" si="1915"/>
        <v>7.7350311745324734E-3</v>
      </c>
      <c r="BL771">
        <f t="shared" si="1843"/>
        <v>6.4974261866072771E-3</v>
      </c>
      <c r="BM771">
        <f t="shared" si="1844"/>
        <v>2.274099165312547E-3</v>
      </c>
      <c r="BN771">
        <f t="shared" si="1829"/>
        <v>0.16</v>
      </c>
      <c r="BO771">
        <f t="shared" si="1885"/>
        <v>0.65</v>
      </c>
      <c r="BP771" t="str">
        <f t="shared" si="1838"/>
        <v>-LV-Total</v>
      </c>
    </row>
    <row r="772" spans="1:68" hidden="1" x14ac:dyDescent="0.25">
      <c r="A772" t="str">
        <f t="shared" si="1834"/>
        <v>freight-HT-BEV</v>
      </c>
      <c r="B772" s="1">
        <v>738</v>
      </c>
      <c r="C772" t="s">
        <v>53</v>
      </c>
      <c r="D772" t="s">
        <v>36</v>
      </c>
      <c r="E772" t="s">
        <v>39</v>
      </c>
      <c r="F772" t="s">
        <v>29</v>
      </c>
      <c r="G772">
        <v>0</v>
      </c>
      <c r="H772">
        <f>IF(G772=0,0.0000001,$G772)*((INDEX($N$7:$N$29,MATCH($A772,$H$7:$H$29,0))/($G772+0.00001))^((H$33-$G$33)/($Y$33-$G$33)))</f>
        <v>1.5254239308390186E-7</v>
      </c>
      <c r="I772">
        <f>IF(H772=0,0.0000001,$G772)*((INDEX($N$7:$N$29,MATCH($A772,$H$7:$H$29,0))/($G772+0.00001))^((I$33-$G$33)/($Y$33-$G$33)))</f>
        <v>0</v>
      </c>
      <c r="J772">
        <f>IF(I772=0,0.0000001,$G772)*((INDEX($N$7:$N$29,MATCH($A772,$H$7:$H$29,0))/($G772+0.00001))^((J$33-$G$33)/($Y$33-$G$33)))</f>
        <v>3.5495366597555701E-7</v>
      </c>
      <c r="K772">
        <f>IF(J772=0,0.0000001,$G772)*((INDEX($N$7:$N$29,MATCH($A772,$H$7:$H$29,0))/($G772+0.00001))^((K$33-$G$33)/($Y$33-$G$33)))</f>
        <v>0</v>
      </c>
      <c r="L772">
        <f t="shared" ref="L772:Y772" si="1918">IF(K772=0,0.0000001,K772)*((INDEX($N$7:$N$29,MATCH($A772,$H$7:$H$28,0))/IF(K772=0,0.0000001,K772))^((L$33-$K$33)/($Y$33-$K$33)))</f>
        <v>2.3913602153749675E-7</v>
      </c>
      <c r="M772">
        <f t="shared" si="1918"/>
        <v>1.2073768826254454E-6</v>
      </c>
      <c r="N772">
        <f t="shared" si="1918"/>
        <v>9.6817616355708969E-6</v>
      </c>
      <c r="O772">
        <f t="shared" si="1918"/>
        <v>8.5727240831951875E-5</v>
      </c>
      <c r="P772">
        <f t="shared" si="1918"/>
        <v>6.0089888678811732E-4</v>
      </c>
      <c r="Q772">
        <f t="shared" si="1918"/>
        <v>2.6988893747058782E-3</v>
      </c>
      <c r="R772">
        <f t="shared" si="1918"/>
        <v>7.3469577033026109E-3</v>
      </c>
      <c r="S772">
        <f t="shared" si="1918"/>
        <v>1.30207097313783E-2</v>
      </c>
      <c r="T772">
        <f t="shared" si="1918"/>
        <v>1.7157745907394672E-2</v>
      </c>
      <c r="U772">
        <f t="shared" si="1918"/>
        <v>1.9143002814013585E-2</v>
      </c>
      <c r="V772">
        <f t="shared" si="1918"/>
        <v>1.9813185054264333E-2</v>
      </c>
      <c r="W772">
        <f t="shared" si="1918"/>
        <v>1.9973204692495656E-2</v>
      </c>
      <c r="X772">
        <f t="shared" si="1918"/>
        <v>1.9998084857895417E-2</v>
      </c>
      <c r="Y772">
        <f t="shared" si="1918"/>
        <v>0.02</v>
      </c>
      <c r="Z772">
        <f t="shared" ref="Z772:AN772" si="1919">IF(Y772=0,0.0000001,$Y772)*((INDEX($O$7:$O$29,MATCH($A772,$H$7:$H$28,0))/IF(Y772=0,0.0000001,$Y772))^((Z$33-$Y$33)/($AN$33-$Y$33)))</f>
        <v>2.2875332385968089E-2</v>
      </c>
      <c r="AA772">
        <f t="shared" si="1919"/>
        <v>2.6164041588426029E-2</v>
      </c>
      <c r="AB772">
        <f t="shared" si="1919"/>
        <v>2.9925557394776897E-2</v>
      </c>
      <c r="AC772">
        <f t="shared" si="1919"/>
        <v>3.4227853612044334E-2</v>
      </c>
      <c r="AD772">
        <f t="shared" si="1919"/>
        <v>3.9148676411688635E-2</v>
      </c>
      <c r="AE772">
        <f t="shared" si="1919"/>
        <v>4.4776949269404308E-2</v>
      </c>
      <c r="AF772">
        <f t="shared" si="1919"/>
        <v>5.1214379888362728E-2</v>
      </c>
      <c r="AG772">
        <f t="shared" si="1919"/>
        <v>5.8577298144376837E-2</v>
      </c>
      <c r="AH772">
        <f t="shared" si="1919"/>
        <v>6.6998758266228586E-2</v>
      </c>
      <c r="AI772">
        <f t="shared" si="1919"/>
        <v>7.6630943239355306E-2</v>
      </c>
      <c r="AJ772">
        <f t="shared" si="1919"/>
        <v>8.7647914882525324E-2</v>
      </c>
      <c r="AK772">
        <f t="shared" si="1919"/>
        <v>0.10024875929374033</v>
      </c>
      <c r="AL772">
        <f t="shared" si="1919"/>
        <v>0.11466118450626089</v>
      </c>
      <c r="AM772">
        <f t="shared" si="1919"/>
        <v>0.13114563536747662</v>
      </c>
      <c r="AN772">
        <f t="shared" si="1919"/>
        <v>0.15</v>
      </c>
      <c r="AO772">
        <f t="shared" si="1800"/>
        <v>0.15</v>
      </c>
      <c r="AP772">
        <f t="shared" ref="AP772:BH772" si="1920">IF(AO772=0,0.0000001,$G772)*((INDEX($N$7:$N$29,MATCH($A772,$H$7:$H$29,0))/($G772+0.00001))^((AP$33-$G$33)/($Y$33-$G$33)))</f>
        <v>0</v>
      </c>
      <c r="AQ772">
        <f t="shared" si="1920"/>
        <v>0.39999999999999991</v>
      </c>
      <c r="AR772">
        <f t="shared" si="1920"/>
        <v>0</v>
      </c>
      <c r="AS772">
        <f t="shared" si="1920"/>
        <v>0.93076726751054428</v>
      </c>
      <c r="AT772">
        <f t="shared" si="1920"/>
        <v>0</v>
      </c>
      <c r="AU772">
        <f t="shared" si="1920"/>
        <v>2.1658192656726212</v>
      </c>
      <c r="AV772">
        <f t="shared" si="1920"/>
        <v>0</v>
      </c>
      <c r="AW772">
        <f t="shared" si="1920"/>
        <v>5.0396841995794999</v>
      </c>
      <c r="AX772">
        <f t="shared" si="1920"/>
        <v>0</v>
      </c>
      <c r="AY772">
        <f t="shared" si="1920"/>
        <v>11.726932728896692</v>
      </c>
      <c r="AZ772">
        <f t="shared" si="1920"/>
        <v>0</v>
      </c>
      <c r="BA772">
        <f t="shared" si="1920"/>
        <v>27.287612830887774</v>
      </c>
      <c r="BB772">
        <f t="shared" si="1920"/>
        <v>0</v>
      </c>
      <c r="BC772">
        <f t="shared" si="1920"/>
        <v>63.496042078727946</v>
      </c>
      <c r="BD772">
        <f t="shared" si="1920"/>
        <v>0</v>
      </c>
      <c r="BE772">
        <f t="shared" si="1920"/>
        <v>147.75009395838043</v>
      </c>
      <c r="BF772">
        <f t="shared" si="1920"/>
        <v>0</v>
      </c>
      <c r="BG772">
        <f t="shared" si="1920"/>
        <v>343.80237807016994</v>
      </c>
      <c r="BH772">
        <f t="shared" si="1920"/>
        <v>0</v>
      </c>
      <c r="BK772">
        <f t="shared" si="1915"/>
        <v>0</v>
      </c>
      <c r="BL772">
        <f t="shared" si="1843"/>
        <v>0</v>
      </c>
      <c r="BM772">
        <f t="shared" si="1844"/>
        <v>0</v>
      </c>
      <c r="BN772">
        <f t="shared" ref="BN772:BN808" si="1921">INDEX($N$7:$N$30,MATCH(BP772,$H$7:$H$30,0))</f>
        <v>2.1000000000000001E-2</v>
      </c>
      <c r="BO772">
        <f t="shared" si="1885"/>
        <v>0.4</v>
      </c>
      <c r="BP772" t="str">
        <f t="shared" si="1838"/>
        <v>-HT-Total</v>
      </c>
    </row>
    <row r="773" spans="1:68" hidden="1" x14ac:dyDescent="0.25">
      <c r="A773" t="str">
        <f t="shared" si="1834"/>
        <v>freight-HT-CNG</v>
      </c>
      <c r="B773" s="1">
        <v>739</v>
      </c>
      <c r="C773" t="s">
        <v>53</v>
      </c>
      <c r="D773" t="s">
        <v>36</v>
      </c>
      <c r="E773" t="s">
        <v>39</v>
      </c>
      <c r="F773" t="s">
        <v>45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e">
        <f t="shared" ref="M773:Y774" si="1922">($K773*(($BL773/($K773))^((M$33-$K$33)/($BL$33-$K$33))))</f>
        <v>#DIV/0!</v>
      </c>
      <c r="N773" t="e">
        <f t="shared" si="1922"/>
        <v>#DIV/0!</v>
      </c>
      <c r="O773" t="e">
        <f t="shared" si="1922"/>
        <v>#DIV/0!</v>
      </c>
      <c r="P773" t="e">
        <f t="shared" si="1922"/>
        <v>#DIV/0!</v>
      </c>
      <c r="Q773" t="e">
        <f t="shared" si="1922"/>
        <v>#DIV/0!</v>
      </c>
      <c r="R773" t="e">
        <f t="shared" si="1922"/>
        <v>#DIV/0!</v>
      </c>
      <c r="S773" t="e">
        <f t="shared" si="1922"/>
        <v>#DIV/0!</v>
      </c>
      <c r="T773" t="e">
        <f t="shared" si="1922"/>
        <v>#DIV/0!</v>
      </c>
      <c r="U773" t="e">
        <f t="shared" si="1922"/>
        <v>#DIV/0!</v>
      </c>
      <c r="V773" t="e">
        <f t="shared" si="1922"/>
        <v>#DIV/0!</v>
      </c>
      <c r="W773" t="e">
        <f t="shared" si="1922"/>
        <v>#DIV/0!</v>
      </c>
      <c r="X773" t="e">
        <f t="shared" si="1922"/>
        <v>#DIV/0!</v>
      </c>
      <c r="Y773" t="e">
        <f t="shared" si="1922"/>
        <v>#DIV/0!</v>
      </c>
      <c r="Z773" t="e">
        <f t="shared" ref="Z773:AN774" si="1923">($Y773*(($BM773/($Y773))^((Z$33-$Y$33)/($BM$33-$Y$33))))</f>
        <v>#DIV/0!</v>
      </c>
      <c r="AA773" t="e">
        <f t="shared" si="1923"/>
        <v>#DIV/0!</v>
      </c>
      <c r="AB773" t="e">
        <f t="shared" si="1923"/>
        <v>#DIV/0!</v>
      </c>
      <c r="AC773" t="e">
        <f t="shared" si="1923"/>
        <v>#DIV/0!</v>
      </c>
      <c r="AD773" t="e">
        <f t="shared" si="1923"/>
        <v>#DIV/0!</v>
      </c>
      <c r="AE773" t="e">
        <f t="shared" si="1923"/>
        <v>#DIV/0!</v>
      </c>
      <c r="AF773" t="e">
        <f t="shared" si="1923"/>
        <v>#DIV/0!</v>
      </c>
      <c r="AG773" t="e">
        <f t="shared" si="1923"/>
        <v>#DIV/0!</v>
      </c>
      <c r="AH773" t="e">
        <f t="shared" si="1923"/>
        <v>#DIV/0!</v>
      </c>
      <c r="AI773" t="e">
        <f t="shared" si="1923"/>
        <v>#DIV/0!</v>
      </c>
      <c r="AJ773" t="e">
        <f t="shared" si="1923"/>
        <v>#DIV/0!</v>
      </c>
      <c r="AK773" t="e">
        <f t="shared" si="1923"/>
        <v>#DIV/0!</v>
      </c>
      <c r="AL773" t="e">
        <f t="shared" si="1923"/>
        <v>#DIV/0!</v>
      </c>
      <c r="AM773" t="e">
        <f t="shared" si="1923"/>
        <v>#DIV/0!</v>
      </c>
      <c r="AN773" t="e">
        <f t="shared" si="1923"/>
        <v>#DIV/0!</v>
      </c>
      <c r="AO773" t="e">
        <f t="shared" si="1800"/>
        <v>#DIV/0!</v>
      </c>
      <c r="AP773" t="e">
        <f t="shared" ref="AP773:BH773" si="1924">AO773</f>
        <v>#DIV/0!</v>
      </c>
      <c r="AQ773" t="e">
        <f t="shared" si="1924"/>
        <v>#DIV/0!</v>
      </c>
      <c r="AR773" t="e">
        <f t="shared" si="1924"/>
        <v>#DIV/0!</v>
      </c>
      <c r="AS773" t="e">
        <f t="shared" si="1924"/>
        <v>#DIV/0!</v>
      </c>
      <c r="AT773" t="e">
        <f t="shared" si="1924"/>
        <v>#DIV/0!</v>
      </c>
      <c r="AU773" t="e">
        <f t="shared" si="1924"/>
        <v>#DIV/0!</v>
      </c>
      <c r="AV773" t="e">
        <f t="shared" si="1924"/>
        <v>#DIV/0!</v>
      </c>
      <c r="AW773" t="e">
        <f t="shared" si="1924"/>
        <v>#DIV/0!</v>
      </c>
      <c r="AX773" t="e">
        <f t="shared" si="1924"/>
        <v>#DIV/0!</v>
      </c>
      <c r="AY773" t="e">
        <f t="shared" si="1924"/>
        <v>#DIV/0!</v>
      </c>
      <c r="AZ773" t="e">
        <f t="shared" si="1924"/>
        <v>#DIV/0!</v>
      </c>
      <c r="BA773" t="e">
        <f t="shared" si="1924"/>
        <v>#DIV/0!</v>
      </c>
      <c r="BB773" t="e">
        <f t="shared" si="1924"/>
        <v>#DIV/0!</v>
      </c>
      <c r="BC773" t="e">
        <f t="shared" si="1924"/>
        <v>#DIV/0!</v>
      </c>
      <c r="BD773" t="e">
        <f t="shared" si="1924"/>
        <v>#DIV/0!</v>
      </c>
      <c r="BE773" t="e">
        <f t="shared" si="1924"/>
        <v>#DIV/0!</v>
      </c>
      <c r="BF773" t="e">
        <f t="shared" si="1924"/>
        <v>#DIV/0!</v>
      </c>
      <c r="BG773" t="e">
        <f t="shared" si="1924"/>
        <v>#DIV/0!</v>
      </c>
      <c r="BH773" t="e">
        <f t="shared" si="1924"/>
        <v>#DIV/0!</v>
      </c>
      <c r="BK773">
        <f t="shared" si="1915"/>
        <v>0</v>
      </c>
      <c r="BL773">
        <f t="shared" si="1843"/>
        <v>0</v>
      </c>
      <c r="BM773">
        <f t="shared" si="1844"/>
        <v>0</v>
      </c>
      <c r="BN773">
        <f t="shared" si="1921"/>
        <v>2.1000000000000001E-2</v>
      </c>
      <c r="BO773">
        <f t="shared" si="1885"/>
        <v>0.4</v>
      </c>
      <c r="BP773" t="str">
        <f t="shared" si="1838"/>
        <v>-HT-Total</v>
      </c>
    </row>
    <row r="774" spans="1:68" hidden="1" x14ac:dyDescent="0.25">
      <c r="A774" t="str">
        <f t="shared" si="1834"/>
        <v>freight-HT-D</v>
      </c>
      <c r="B774" s="1">
        <v>740</v>
      </c>
      <c r="C774" t="s">
        <v>53</v>
      </c>
      <c r="D774" t="s">
        <v>36</v>
      </c>
      <c r="E774" t="s">
        <v>39</v>
      </c>
      <c r="F774" t="s">
        <v>46</v>
      </c>
      <c r="G774">
        <v>0.99</v>
      </c>
      <c r="H774">
        <v>0.99</v>
      </c>
      <c r="I774">
        <v>0.99</v>
      </c>
      <c r="J774">
        <v>0.99</v>
      </c>
      <c r="K774">
        <v>0.99</v>
      </c>
      <c r="L774">
        <v>0.99</v>
      </c>
      <c r="M774">
        <f t="shared" si="1922"/>
        <v>0.98700291721174871</v>
      </c>
      <c r="N774">
        <f t="shared" si="1922"/>
        <v>0.98550778000042616</v>
      </c>
      <c r="O774">
        <f t="shared" si="1922"/>
        <v>0.98401490766111332</v>
      </c>
      <c r="P774">
        <f t="shared" si="1922"/>
        <v>0.98252429676292419</v>
      </c>
      <c r="Q774">
        <f t="shared" si="1922"/>
        <v>0.98103594388017012</v>
      </c>
      <c r="R774">
        <f t="shared" si="1922"/>
        <v>0.97954984559235159</v>
      </c>
      <c r="S774">
        <f t="shared" si="1922"/>
        <v>0.97806599848415088</v>
      </c>
      <c r="T774">
        <f t="shared" si="1922"/>
        <v>0.97658439914542339</v>
      </c>
      <c r="U774">
        <f t="shared" si="1922"/>
        <v>0.9751050441711907</v>
      </c>
      <c r="V774">
        <f t="shared" si="1922"/>
        <v>0.97362793016163207</v>
      </c>
      <c r="W774">
        <f t="shared" si="1922"/>
        <v>0.97215305372207705</v>
      </c>
      <c r="X774">
        <f t="shared" si="1922"/>
        <v>0.97068041146299766</v>
      </c>
      <c r="Y774">
        <f t="shared" si="1922"/>
        <v>0.96921000000000002</v>
      </c>
      <c r="Z774">
        <f t="shared" si="1923"/>
        <v>0.93675920587980788</v>
      </c>
      <c r="AA774">
        <f t="shared" si="1923"/>
        <v>0.90539491936790606</v>
      </c>
      <c r="AB774">
        <f t="shared" si="1923"/>
        <v>0.87508076234736776</v>
      </c>
      <c r="AC774">
        <f t="shared" si="1923"/>
        <v>0.84578157470230086</v>
      </c>
      <c r="AD774">
        <f t="shared" si="1923"/>
        <v>0.81746337353710841</v>
      </c>
      <c r="AE774">
        <f t="shared" si="1923"/>
        <v>0.79009331376115643</v>
      </c>
      <c r="AF774">
        <f t="shared" si="1923"/>
        <v>0.76363964999313538</v>
      </c>
      <c r="AG774">
        <f t="shared" si="1923"/>
        <v>0.73807169974092701</v>
      </c>
      <c r="AH774">
        <f t="shared" si="1923"/>
        <v>0.71335980781427222</v>
      </c>
      <c r="AI774">
        <f t="shared" si="1923"/>
        <v>0.68947531192896272</v>
      </c>
      <c r="AJ774">
        <f t="shared" si="1923"/>
        <v>0.66639050946266343</v>
      </c>
      <c r="AK774">
        <f t="shared" si="1923"/>
        <v>0.644078625323805</v>
      </c>
      <c r="AL774">
        <f t="shared" si="1923"/>
        <v>0.62251378089628251</v>
      </c>
      <c r="AM774">
        <f t="shared" si="1923"/>
        <v>0.60167096402393527</v>
      </c>
      <c r="AN774">
        <f t="shared" si="1923"/>
        <v>0.58152599999999999</v>
      </c>
      <c r="AO774">
        <f t="shared" si="1800"/>
        <v>0.58152599999999999</v>
      </c>
      <c r="AP774">
        <f t="shared" ref="AP774:BH774" si="1925">AO774</f>
        <v>0.58152599999999999</v>
      </c>
      <c r="AQ774">
        <f t="shared" si="1925"/>
        <v>0.58152599999999999</v>
      </c>
      <c r="AR774">
        <f t="shared" si="1925"/>
        <v>0.58152599999999999</v>
      </c>
      <c r="AS774">
        <f t="shared" si="1925"/>
        <v>0.58152599999999999</v>
      </c>
      <c r="AT774">
        <f t="shared" si="1925"/>
        <v>0.58152599999999999</v>
      </c>
      <c r="AU774">
        <f t="shared" si="1925"/>
        <v>0.58152599999999999</v>
      </c>
      <c r="AV774">
        <f t="shared" si="1925"/>
        <v>0.58152599999999999</v>
      </c>
      <c r="AW774">
        <f t="shared" si="1925"/>
        <v>0.58152599999999999</v>
      </c>
      <c r="AX774">
        <f t="shared" si="1925"/>
        <v>0.58152599999999999</v>
      </c>
      <c r="AY774">
        <f t="shared" si="1925"/>
        <v>0.58152599999999999</v>
      </c>
      <c r="AZ774">
        <f t="shared" si="1925"/>
        <v>0.58152599999999999</v>
      </c>
      <c r="BA774">
        <f t="shared" si="1925"/>
        <v>0.58152599999999999</v>
      </c>
      <c r="BB774">
        <f t="shared" si="1925"/>
        <v>0.58152599999999999</v>
      </c>
      <c r="BC774">
        <f t="shared" si="1925"/>
        <v>0.58152599999999999</v>
      </c>
      <c r="BD774">
        <f t="shared" si="1925"/>
        <v>0.58152599999999999</v>
      </c>
      <c r="BE774">
        <f t="shared" si="1925"/>
        <v>0.58152599999999999</v>
      </c>
      <c r="BF774">
        <f t="shared" si="1925"/>
        <v>0.58152599999999999</v>
      </c>
      <c r="BG774">
        <f t="shared" si="1925"/>
        <v>0.58152599999999999</v>
      </c>
      <c r="BH774">
        <f t="shared" si="1925"/>
        <v>0.58152599999999999</v>
      </c>
      <c r="BK774">
        <f t="shared" si="1915"/>
        <v>0.99</v>
      </c>
      <c r="BL774">
        <f t="shared" si="1843"/>
        <v>0.96921000000000002</v>
      </c>
      <c r="BM774">
        <f t="shared" si="1844"/>
        <v>0.58152599999999999</v>
      </c>
      <c r="BN774">
        <f t="shared" si="1921"/>
        <v>2.1000000000000001E-2</v>
      </c>
      <c r="BO774">
        <f t="shared" si="1885"/>
        <v>0.4</v>
      </c>
      <c r="BP774" t="str">
        <f t="shared" si="1838"/>
        <v>-HT-Total</v>
      </c>
    </row>
    <row r="775" spans="1:68" hidden="1" x14ac:dyDescent="0.25">
      <c r="A775" t="str">
        <f t="shared" si="1834"/>
        <v>freight-HT-FCEV</v>
      </c>
      <c r="B775" s="1">
        <v>741</v>
      </c>
      <c r="C775" t="s">
        <v>53</v>
      </c>
      <c r="D775" t="s">
        <v>36</v>
      </c>
      <c r="E775" t="s">
        <v>39</v>
      </c>
      <c r="F775" t="s">
        <v>30</v>
      </c>
      <c r="G775">
        <v>0</v>
      </c>
      <c r="H775">
        <f>IF(G775=0,0.0000001,$G775)*((INDEX($N$7:$N$29,MATCH($A775,$H$7:$H$29,0))/($G775+0.00001))^((H$33-$G$33)/($Y$33-$G$33)))</f>
        <v>1.2915496650148837E-7</v>
      </c>
      <c r="I775">
        <f>IF(H775=0,0.0000001,$G775)*((INDEX($N$7:$N$29,MATCH($A775,$H$7:$H$29,0))/($G775+0.00001))^((I$33-$G$33)/($Y$33-$G$33)))</f>
        <v>0</v>
      </c>
      <c r="J775">
        <f>IF(I775=0,0.0000001,$G775)*((INDEX($N$7:$N$29,MATCH($A775,$H$7:$H$29,0))/($G775+0.00001))^((J$33-$G$33)/($Y$33-$G$33)))</f>
        <v>2.1544346900318838E-7</v>
      </c>
      <c r="K775">
        <f>IF(J775=0,0.0000001,$G775)*((INDEX($N$7:$N$29,MATCH($A775,$H$7:$H$29,0))/($G775+0.00001))^((K$33-$G$33)/($Y$33-$G$33)))</f>
        <v>0</v>
      </c>
      <c r="L775">
        <f t="shared" ref="L775:Y775" si="1926">IF(K775=0,0.0000001,K775)*((INDEX($N$7:$N$29,MATCH($A775,$H$7:$H$28,0))/IF(K775=0,0.0000001,K775))^((L$33-$K$33)/($Y$33-$K$33)))</f>
        <v>1.93069772888325E-7</v>
      </c>
      <c r="M775">
        <f t="shared" si="1926"/>
        <v>6.5512855685955084E-7</v>
      </c>
      <c r="N775">
        <f t="shared" si="1926"/>
        <v>3.1516811486658755E-6</v>
      </c>
      <c r="O775">
        <f t="shared" si="1926"/>
        <v>1.6339715159504212E-5</v>
      </c>
      <c r="P775">
        <f t="shared" si="1926"/>
        <v>7.1018492993558591E-5</v>
      </c>
      <c r="Q775">
        <f t="shared" si="1926"/>
        <v>2.2061794245877724E-4</v>
      </c>
      <c r="R775">
        <f t="shared" si="1926"/>
        <v>4.6969984294097572E-4</v>
      </c>
      <c r="S775">
        <f t="shared" si="1926"/>
        <v>7.2335519763494136E-4</v>
      </c>
      <c r="T775">
        <f t="shared" si="1926"/>
        <v>8.9077584299261604E-4</v>
      </c>
      <c r="U775">
        <f t="shared" si="1926"/>
        <v>9.6749364962123467E-4</v>
      </c>
      <c r="V775">
        <f t="shared" si="1926"/>
        <v>9.9294363861607998E-4</v>
      </c>
      <c r="W775">
        <f t="shared" si="1926"/>
        <v>9.9898888648544725E-4</v>
      </c>
      <c r="X775">
        <f t="shared" si="1926"/>
        <v>9.9992774367956699E-4</v>
      </c>
      <c r="Y775">
        <f t="shared" si="1926"/>
        <v>1E-3</v>
      </c>
      <c r="Z775">
        <f t="shared" ref="Z775:AN775" si="1927">IF(Y775=0,0.0000001,$Y775)*((INDEX($O$7:$O$29,MATCH($A775,$H$7:$H$28,0))/IF(Y775=0,0.0000001,$Y775))^((Z$33-$Y$33)/($AN$33-$Y$33)))</f>
        <v>1.2979700365523266E-3</v>
      </c>
      <c r="AA775">
        <f t="shared" si="1927"/>
        <v>1.6847262157876481E-3</v>
      </c>
      <c r="AB775">
        <f t="shared" si="1927"/>
        <v>2.1867241478865564E-3</v>
      </c>
      <c r="AC775">
        <f t="shared" si="1927"/>
        <v>2.8383024221621685E-3</v>
      </c>
      <c r="AD775">
        <f t="shared" si="1927"/>
        <v>3.6840314986403863E-3</v>
      </c>
      <c r="AE775">
        <f t="shared" si="1927"/>
        <v>4.781762498950186E-3</v>
      </c>
      <c r="AF775">
        <f t="shared" si="1927"/>
        <v>6.2065844455469164E-3</v>
      </c>
      <c r="AG775">
        <f t="shared" si="1927"/>
        <v>8.0559606396516329E-3</v>
      </c>
      <c r="AH775">
        <f t="shared" si="1927"/>
        <v>1.0456395525912732E-2</v>
      </c>
      <c r="AI775">
        <f t="shared" si="1927"/>
        <v>1.3572088082974531E-2</v>
      </c>
      <c r="AJ775">
        <f t="shared" si="1927"/>
        <v>1.7616163665149849E-2</v>
      </c>
      <c r="AK775">
        <f t="shared" si="1927"/>
        <v>2.2865252596366323E-2</v>
      </c>
      <c r="AL775">
        <f t="shared" si="1927"/>
        <v>2.9678412748283773E-2</v>
      </c>
      <c r="AM775">
        <f t="shared" si="1927"/>
        <v>3.8521690479704919E-2</v>
      </c>
      <c r="AN775">
        <f t="shared" si="1927"/>
        <v>0.05</v>
      </c>
      <c r="AO775">
        <f t="shared" si="1800"/>
        <v>0.05</v>
      </c>
      <c r="AP775">
        <f t="shared" ref="AP775:BH775" si="1928">IF(AO775=0,0.0000001,$G775)*((INDEX($N$7:$N$29,MATCH($A775,$H$7:$H$29,0))/($G775+0.00001))^((AP$33-$G$33)/($Y$33-$G$33)))</f>
        <v>0</v>
      </c>
      <c r="AQ775">
        <f t="shared" si="1928"/>
        <v>1E-3</v>
      </c>
      <c r="AR775">
        <f t="shared" si="1928"/>
        <v>0</v>
      </c>
      <c r="AS775">
        <f t="shared" si="1928"/>
        <v>1.6681005372000592E-3</v>
      </c>
      <c r="AT775">
        <f t="shared" si="1928"/>
        <v>0</v>
      </c>
      <c r="AU775">
        <f t="shared" si="1928"/>
        <v>2.7825594022071291E-3</v>
      </c>
      <c r="AV775">
        <f t="shared" si="1928"/>
        <v>0</v>
      </c>
      <c r="AW775">
        <f t="shared" si="1928"/>
        <v>4.6415888336127833E-3</v>
      </c>
      <c r="AX775">
        <f t="shared" si="1928"/>
        <v>0</v>
      </c>
      <c r="AY775">
        <f t="shared" si="1928"/>
        <v>7.7426368268112885E-3</v>
      </c>
      <c r="AZ775">
        <f t="shared" si="1928"/>
        <v>0</v>
      </c>
      <c r="BA775">
        <f t="shared" si="1928"/>
        <v>1.2915496650148838E-2</v>
      </c>
      <c r="BB775">
        <f t="shared" si="1928"/>
        <v>0</v>
      </c>
      <c r="BC775">
        <f t="shared" si="1928"/>
        <v>2.154434690031886E-2</v>
      </c>
      <c r="BD775">
        <f t="shared" si="1928"/>
        <v>0</v>
      </c>
      <c r="BE775">
        <f t="shared" si="1928"/>
        <v>3.5938136638046292E-2</v>
      </c>
      <c r="BF775">
        <f t="shared" si="1928"/>
        <v>0</v>
      </c>
      <c r="BG775">
        <f t="shared" si="1928"/>
        <v>5.9948425031894209E-2</v>
      </c>
      <c r="BH775">
        <f t="shared" si="1928"/>
        <v>0</v>
      </c>
      <c r="BK775">
        <f>G775</f>
        <v>0</v>
      </c>
      <c r="BL775">
        <f t="shared" si="1843"/>
        <v>0</v>
      </c>
      <c r="BM775">
        <f t="shared" si="1844"/>
        <v>0</v>
      </c>
      <c r="BN775">
        <f t="shared" si="1921"/>
        <v>2.1000000000000001E-2</v>
      </c>
      <c r="BO775">
        <f t="shared" si="1885"/>
        <v>0.4</v>
      </c>
      <c r="BP775" t="str">
        <f t="shared" si="1838"/>
        <v>-HT-Total</v>
      </c>
    </row>
    <row r="776" spans="1:68" hidden="1" x14ac:dyDescent="0.25">
      <c r="A776" t="str">
        <f t="shared" si="1834"/>
        <v>freight-HT-G</v>
      </c>
      <c r="B776" s="1">
        <v>742</v>
      </c>
      <c r="C776" t="s">
        <v>53</v>
      </c>
      <c r="D776" t="s">
        <v>36</v>
      </c>
      <c r="E776" t="s">
        <v>39</v>
      </c>
      <c r="F776" t="s">
        <v>47</v>
      </c>
      <c r="G776">
        <v>0.01</v>
      </c>
      <c r="H776">
        <v>0.01</v>
      </c>
      <c r="I776">
        <v>0.01</v>
      </c>
      <c r="J776">
        <v>0.01</v>
      </c>
      <c r="K776">
        <v>0.01</v>
      </c>
      <c r="L776">
        <v>0.01</v>
      </c>
      <c r="M776">
        <f t="shared" ref="M776:Y778" si="1929">($K776*(($BL776/($K776))^((M$33-$K$33)/($BL$33-$K$33))))</f>
        <v>9.9697264364823103E-3</v>
      </c>
      <c r="N776">
        <f t="shared" si="1929"/>
        <v>9.9546240404083455E-3</v>
      </c>
      <c r="O776">
        <f t="shared" si="1929"/>
        <v>9.9395445218294284E-3</v>
      </c>
      <c r="P776">
        <f t="shared" si="1929"/>
        <v>9.9244878460901433E-3</v>
      </c>
      <c r="Q776">
        <f t="shared" si="1929"/>
        <v>9.9094539785875776E-3</v>
      </c>
      <c r="R776">
        <f t="shared" si="1929"/>
        <v>9.8944428847712283E-3</v>
      </c>
      <c r="S776">
        <f t="shared" si="1929"/>
        <v>9.8794545301429375E-3</v>
      </c>
      <c r="T776">
        <f t="shared" si="1929"/>
        <v>9.8644888802568026E-3</v>
      </c>
      <c r="U776">
        <f t="shared" si="1929"/>
        <v>9.8495459007190977E-3</v>
      </c>
      <c r="V776">
        <f t="shared" si="1929"/>
        <v>9.8346255571882032E-3</v>
      </c>
      <c r="W776">
        <f t="shared" si="1929"/>
        <v>9.8197278153745165E-3</v>
      </c>
      <c r="X776">
        <f t="shared" si="1929"/>
        <v>9.8048526410403798E-3</v>
      </c>
      <c r="Y776">
        <f t="shared" si="1929"/>
        <v>9.7900000000000001E-3</v>
      </c>
      <c r="Z776">
        <f t="shared" ref="Z776:AN778" si="1930">($Y776*(($BM776/($Y776))^((Z$33-$Y$33)/($BM$33-$Y$33))))</f>
        <v>9.4622142008061409E-3</v>
      </c>
      <c r="AA776">
        <f t="shared" si="1930"/>
        <v>9.1454032259384449E-3</v>
      </c>
      <c r="AB776">
        <f t="shared" si="1930"/>
        <v>8.8391996196703817E-3</v>
      </c>
      <c r="AC776">
        <f t="shared" si="1930"/>
        <v>8.54324822931617E-3</v>
      </c>
      <c r="AD776">
        <f t="shared" si="1930"/>
        <v>8.2572057933041256E-3</v>
      </c>
      <c r="AE776">
        <f t="shared" si="1930"/>
        <v>7.980740543041983E-3</v>
      </c>
      <c r="AF776">
        <f t="shared" si="1930"/>
        <v>7.7135318181124788E-3</v>
      </c>
      <c r="AG776">
        <f t="shared" si="1930"/>
        <v>7.455269694352798E-3</v>
      </c>
      <c r="AH776">
        <f t="shared" si="1930"/>
        <v>7.2056546243865881E-3</v>
      </c>
      <c r="AI776">
        <f t="shared" si="1930"/>
        <v>6.9643970901915424E-3</v>
      </c>
      <c r="AJ776">
        <f t="shared" si="1930"/>
        <v>6.7312172672996306E-3</v>
      </c>
      <c r="AK776">
        <f t="shared" si="1930"/>
        <v>6.5058447002404544E-3</v>
      </c>
      <c r="AL776">
        <f t="shared" si="1930"/>
        <v>6.2880179888513384E-3</v>
      </c>
      <c r="AM776">
        <f t="shared" si="1930"/>
        <v>6.0774844850902546E-3</v>
      </c>
      <c r="AN776">
        <f t="shared" si="1930"/>
        <v>5.8739999999999999E-3</v>
      </c>
      <c r="AO776">
        <f t="shared" si="1800"/>
        <v>5.8739999999999999E-3</v>
      </c>
      <c r="AP776">
        <f t="shared" ref="AP776:BH776" si="1931">AO776</f>
        <v>5.8739999999999999E-3</v>
      </c>
      <c r="AQ776">
        <f t="shared" si="1931"/>
        <v>5.8739999999999999E-3</v>
      </c>
      <c r="AR776">
        <f t="shared" si="1931"/>
        <v>5.8739999999999999E-3</v>
      </c>
      <c r="AS776">
        <f t="shared" si="1931"/>
        <v>5.8739999999999999E-3</v>
      </c>
      <c r="AT776">
        <f t="shared" si="1931"/>
        <v>5.8739999999999999E-3</v>
      </c>
      <c r="AU776">
        <f t="shared" si="1931"/>
        <v>5.8739999999999999E-3</v>
      </c>
      <c r="AV776">
        <f t="shared" si="1931"/>
        <v>5.8739999999999999E-3</v>
      </c>
      <c r="AW776">
        <f t="shared" si="1931"/>
        <v>5.8739999999999999E-3</v>
      </c>
      <c r="AX776">
        <f t="shared" si="1931"/>
        <v>5.8739999999999999E-3</v>
      </c>
      <c r="AY776">
        <f t="shared" si="1931"/>
        <v>5.8739999999999999E-3</v>
      </c>
      <c r="AZ776">
        <f t="shared" si="1931"/>
        <v>5.8739999999999999E-3</v>
      </c>
      <c r="BA776">
        <f t="shared" si="1931"/>
        <v>5.8739999999999999E-3</v>
      </c>
      <c r="BB776">
        <f t="shared" si="1931"/>
        <v>5.8739999999999999E-3</v>
      </c>
      <c r="BC776">
        <f t="shared" si="1931"/>
        <v>5.8739999999999999E-3</v>
      </c>
      <c r="BD776">
        <f t="shared" si="1931"/>
        <v>5.8739999999999999E-3</v>
      </c>
      <c r="BE776">
        <f t="shared" si="1931"/>
        <v>5.8739999999999999E-3</v>
      </c>
      <c r="BF776">
        <f t="shared" si="1931"/>
        <v>5.8739999999999999E-3</v>
      </c>
      <c r="BG776">
        <f t="shared" si="1931"/>
        <v>5.8739999999999999E-3</v>
      </c>
      <c r="BH776">
        <f t="shared" si="1931"/>
        <v>5.8739999999999999E-3</v>
      </c>
      <c r="BK776">
        <f t="shared" ref="BK776:BK781" si="1932">K776</f>
        <v>0.01</v>
      </c>
      <c r="BL776">
        <f t="shared" si="1843"/>
        <v>9.7900000000000001E-3</v>
      </c>
      <c r="BM776">
        <f t="shared" si="1844"/>
        <v>5.8739999999999999E-3</v>
      </c>
      <c r="BN776">
        <f t="shared" si="1921"/>
        <v>2.1000000000000001E-2</v>
      </c>
      <c r="BO776">
        <f t="shared" si="1885"/>
        <v>0.4</v>
      </c>
      <c r="BP776" t="str">
        <f t="shared" si="1838"/>
        <v>-HT-Total</v>
      </c>
    </row>
    <row r="777" spans="1:68" hidden="1" x14ac:dyDescent="0.25">
      <c r="A777" t="str">
        <f t="shared" si="1834"/>
        <v>freight-HT-LPG</v>
      </c>
      <c r="B777" s="1">
        <v>743</v>
      </c>
      <c r="C777" t="s">
        <v>53</v>
      </c>
      <c r="D777" t="s">
        <v>36</v>
      </c>
      <c r="E777" t="s">
        <v>39</v>
      </c>
      <c r="F777" t="s">
        <v>48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e">
        <f t="shared" si="1929"/>
        <v>#DIV/0!</v>
      </c>
      <c r="N777" t="e">
        <f t="shared" si="1929"/>
        <v>#DIV/0!</v>
      </c>
      <c r="O777" t="e">
        <f t="shared" si="1929"/>
        <v>#DIV/0!</v>
      </c>
      <c r="P777" t="e">
        <f t="shared" si="1929"/>
        <v>#DIV/0!</v>
      </c>
      <c r="Q777" t="e">
        <f t="shared" si="1929"/>
        <v>#DIV/0!</v>
      </c>
      <c r="R777" t="e">
        <f t="shared" si="1929"/>
        <v>#DIV/0!</v>
      </c>
      <c r="S777" t="e">
        <f t="shared" si="1929"/>
        <v>#DIV/0!</v>
      </c>
      <c r="T777" t="e">
        <f t="shared" si="1929"/>
        <v>#DIV/0!</v>
      </c>
      <c r="U777" t="e">
        <f t="shared" si="1929"/>
        <v>#DIV/0!</v>
      </c>
      <c r="V777" t="e">
        <f t="shared" si="1929"/>
        <v>#DIV/0!</v>
      </c>
      <c r="W777" t="e">
        <f t="shared" si="1929"/>
        <v>#DIV/0!</v>
      </c>
      <c r="X777" t="e">
        <f t="shared" si="1929"/>
        <v>#DIV/0!</v>
      </c>
      <c r="Y777" t="e">
        <f t="shared" si="1929"/>
        <v>#DIV/0!</v>
      </c>
      <c r="Z777" t="e">
        <f t="shared" si="1930"/>
        <v>#DIV/0!</v>
      </c>
      <c r="AA777" t="e">
        <f t="shared" si="1930"/>
        <v>#DIV/0!</v>
      </c>
      <c r="AB777" t="e">
        <f t="shared" si="1930"/>
        <v>#DIV/0!</v>
      </c>
      <c r="AC777" t="e">
        <f t="shared" si="1930"/>
        <v>#DIV/0!</v>
      </c>
      <c r="AD777" t="e">
        <f t="shared" si="1930"/>
        <v>#DIV/0!</v>
      </c>
      <c r="AE777" t="e">
        <f t="shared" si="1930"/>
        <v>#DIV/0!</v>
      </c>
      <c r="AF777" t="e">
        <f t="shared" si="1930"/>
        <v>#DIV/0!</v>
      </c>
      <c r="AG777" t="e">
        <f t="shared" si="1930"/>
        <v>#DIV/0!</v>
      </c>
      <c r="AH777" t="e">
        <f t="shared" si="1930"/>
        <v>#DIV/0!</v>
      </c>
      <c r="AI777" t="e">
        <f t="shared" si="1930"/>
        <v>#DIV/0!</v>
      </c>
      <c r="AJ777" t="e">
        <f t="shared" si="1930"/>
        <v>#DIV/0!</v>
      </c>
      <c r="AK777" t="e">
        <f t="shared" si="1930"/>
        <v>#DIV/0!</v>
      </c>
      <c r="AL777" t="e">
        <f t="shared" si="1930"/>
        <v>#DIV/0!</v>
      </c>
      <c r="AM777" t="e">
        <f t="shared" si="1930"/>
        <v>#DIV/0!</v>
      </c>
      <c r="AN777" t="e">
        <f t="shared" si="1930"/>
        <v>#DIV/0!</v>
      </c>
      <c r="AO777" t="e">
        <f t="shared" si="1800"/>
        <v>#DIV/0!</v>
      </c>
      <c r="AP777" t="e">
        <f t="shared" ref="AP777:BH777" si="1933">AO777</f>
        <v>#DIV/0!</v>
      </c>
      <c r="AQ777" t="e">
        <f t="shared" si="1933"/>
        <v>#DIV/0!</v>
      </c>
      <c r="AR777" t="e">
        <f t="shared" si="1933"/>
        <v>#DIV/0!</v>
      </c>
      <c r="AS777" t="e">
        <f t="shared" si="1933"/>
        <v>#DIV/0!</v>
      </c>
      <c r="AT777" t="e">
        <f t="shared" si="1933"/>
        <v>#DIV/0!</v>
      </c>
      <c r="AU777" t="e">
        <f t="shared" si="1933"/>
        <v>#DIV/0!</v>
      </c>
      <c r="AV777" t="e">
        <f t="shared" si="1933"/>
        <v>#DIV/0!</v>
      </c>
      <c r="AW777" t="e">
        <f t="shared" si="1933"/>
        <v>#DIV/0!</v>
      </c>
      <c r="AX777" t="e">
        <f t="shared" si="1933"/>
        <v>#DIV/0!</v>
      </c>
      <c r="AY777" t="e">
        <f t="shared" si="1933"/>
        <v>#DIV/0!</v>
      </c>
      <c r="AZ777" t="e">
        <f t="shared" si="1933"/>
        <v>#DIV/0!</v>
      </c>
      <c r="BA777" t="e">
        <f t="shared" si="1933"/>
        <v>#DIV/0!</v>
      </c>
      <c r="BB777" t="e">
        <f t="shared" si="1933"/>
        <v>#DIV/0!</v>
      </c>
      <c r="BC777" t="e">
        <f t="shared" si="1933"/>
        <v>#DIV/0!</v>
      </c>
      <c r="BD777" t="e">
        <f t="shared" si="1933"/>
        <v>#DIV/0!</v>
      </c>
      <c r="BE777" t="e">
        <f t="shared" si="1933"/>
        <v>#DIV/0!</v>
      </c>
      <c r="BF777" t="e">
        <f t="shared" si="1933"/>
        <v>#DIV/0!</v>
      </c>
      <c r="BG777" t="e">
        <f t="shared" si="1933"/>
        <v>#DIV/0!</v>
      </c>
      <c r="BH777" t="e">
        <f t="shared" si="1933"/>
        <v>#DIV/0!</v>
      </c>
      <c r="BK777">
        <f t="shared" si="1932"/>
        <v>0</v>
      </c>
      <c r="BL777">
        <f t="shared" si="1843"/>
        <v>0</v>
      </c>
      <c r="BM777">
        <f t="shared" si="1844"/>
        <v>0</v>
      </c>
      <c r="BN777">
        <f t="shared" si="1921"/>
        <v>2.1000000000000001E-2</v>
      </c>
      <c r="BO777">
        <f t="shared" si="1885"/>
        <v>0.4</v>
      </c>
      <c r="BP777" t="str">
        <f t="shared" si="1838"/>
        <v>-HT-Total</v>
      </c>
    </row>
    <row r="778" spans="1:68" hidden="1" x14ac:dyDescent="0.25">
      <c r="A778" t="str">
        <f t="shared" si="1834"/>
        <v>freight-HT-PHEVD</v>
      </c>
      <c r="B778" s="1">
        <v>744</v>
      </c>
      <c r="C778" t="s">
        <v>53</v>
      </c>
      <c r="D778" t="s">
        <v>36</v>
      </c>
      <c r="E778" t="s">
        <v>39</v>
      </c>
      <c r="F778" t="s">
        <v>37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t="e">
        <f t="shared" si="1929"/>
        <v>#DIV/0!</v>
      </c>
      <c r="N778" t="e">
        <f t="shared" si="1929"/>
        <v>#DIV/0!</v>
      </c>
      <c r="O778" t="e">
        <f t="shared" si="1929"/>
        <v>#DIV/0!</v>
      </c>
      <c r="P778" t="e">
        <f t="shared" si="1929"/>
        <v>#DIV/0!</v>
      </c>
      <c r="Q778" t="e">
        <f t="shared" si="1929"/>
        <v>#DIV/0!</v>
      </c>
      <c r="R778" t="e">
        <f t="shared" si="1929"/>
        <v>#DIV/0!</v>
      </c>
      <c r="S778" t="e">
        <f t="shared" si="1929"/>
        <v>#DIV/0!</v>
      </c>
      <c r="T778" t="e">
        <f t="shared" si="1929"/>
        <v>#DIV/0!</v>
      </c>
      <c r="U778" t="e">
        <f t="shared" si="1929"/>
        <v>#DIV/0!</v>
      </c>
      <c r="V778" t="e">
        <f t="shared" si="1929"/>
        <v>#DIV/0!</v>
      </c>
      <c r="W778" t="e">
        <f t="shared" si="1929"/>
        <v>#DIV/0!</v>
      </c>
      <c r="X778" t="e">
        <f t="shared" si="1929"/>
        <v>#DIV/0!</v>
      </c>
      <c r="Y778" t="e">
        <f t="shared" si="1929"/>
        <v>#DIV/0!</v>
      </c>
      <c r="Z778" t="e">
        <f t="shared" si="1930"/>
        <v>#DIV/0!</v>
      </c>
      <c r="AA778" t="e">
        <f t="shared" si="1930"/>
        <v>#DIV/0!</v>
      </c>
      <c r="AB778" t="e">
        <f t="shared" si="1930"/>
        <v>#DIV/0!</v>
      </c>
      <c r="AC778" t="e">
        <f t="shared" si="1930"/>
        <v>#DIV/0!</v>
      </c>
      <c r="AD778" t="e">
        <f t="shared" si="1930"/>
        <v>#DIV/0!</v>
      </c>
      <c r="AE778" t="e">
        <f t="shared" si="1930"/>
        <v>#DIV/0!</v>
      </c>
      <c r="AF778" t="e">
        <f t="shared" si="1930"/>
        <v>#DIV/0!</v>
      </c>
      <c r="AG778" t="e">
        <f t="shared" si="1930"/>
        <v>#DIV/0!</v>
      </c>
      <c r="AH778" t="e">
        <f t="shared" si="1930"/>
        <v>#DIV/0!</v>
      </c>
      <c r="AI778" t="e">
        <f t="shared" si="1930"/>
        <v>#DIV/0!</v>
      </c>
      <c r="AJ778" t="e">
        <f t="shared" si="1930"/>
        <v>#DIV/0!</v>
      </c>
      <c r="AK778" t="e">
        <f t="shared" si="1930"/>
        <v>#DIV/0!</v>
      </c>
      <c r="AL778" t="e">
        <f t="shared" si="1930"/>
        <v>#DIV/0!</v>
      </c>
      <c r="AM778" t="e">
        <f t="shared" si="1930"/>
        <v>#DIV/0!</v>
      </c>
      <c r="AN778" t="e">
        <f t="shared" si="1930"/>
        <v>#DIV/0!</v>
      </c>
      <c r="AO778" t="e">
        <f t="shared" si="1800"/>
        <v>#DIV/0!</v>
      </c>
      <c r="AP778" t="e">
        <f t="shared" ref="AP778:BH778" si="1934">AO778</f>
        <v>#DIV/0!</v>
      </c>
      <c r="AQ778" t="e">
        <f t="shared" si="1934"/>
        <v>#DIV/0!</v>
      </c>
      <c r="AR778" t="e">
        <f t="shared" si="1934"/>
        <v>#DIV/0!</v>
      </c>
      <c r="AS778" t="e">
        <f t="shared" si="1934"/>
        <v>#DIV/0!</v>
      </c>
      <c r="AT778" t="e">
        <f t="shared" si="1934"/>
        <v>#DIV/0!</v>
      </c>
      <c r="AU778" t="e">
        <f t="shared" si="1934"/>
        <v>#DIV/0!</v>
      </c>
      <c r="AV778" t="e">
        <f t="shared" si="1934"/>
        <v>#DIV/0!</v>
      </c>
      <c r="AW778" t="e">
        <f t="shared" si="1934"/>
        <v>#DIV/0!</v>
      </c>
      <c r="AX778" t="e">
        <f t="shared" si="1934"/>
        <v>#DIV/0!</v>
      </c>
      <c r="AY778" t="e">
        <f t="shared" si="1934"/>
        <v>#DIV/0!</v>
      </c>
      <c r="AZ778" t="e">
        <f t="shared" si="1934"/>
        <v>#DIV/0!</v>
      </c>
      <c r="BA778" t="e">
        <f t="shared" si="1934"/>
        <v>#DIV/0!</v>
      </c>
      <c r="BB778" t="e">
        <f t="shared" si="1934"/>
        <v>#DIV/0!</v>
      </c>
      <c r="BC778" t="e">
        <f t="shared" si="1934"/>
        <v>#DIV/0!</v>
      </c>
      <c r="BD778" t="e">
        <f t="shared" si="1934"/>
        <v>#DIV/0!</v>
      </c>
      <c r="BE778" t="e">
        <f t="shared" si="1934"/>
        <v>#DIV/0!</v>
      </c>
      <c r="BF778" t="e">
        <f t="shared" si="1934"/>
        <v>#DIV/0!</v>
      </c>
      <c r="BG778" t="e">
        <f t="shared" si="1934"/>
        <v>#DIV/0!</v>
      </c>
      <c r="BH778" t="e">
        <f t="shared" si="1934"/>
        <v>#DIV/0!</v>
      </c>
      <c r="BK778">
        <f t="shared" si="1932"/>
        <v>0</v>
      </c>
      <c r="BL778">
        <f t="shared" si="1843"/>
        <v>0</v>
      </c>
      <c r="BM778">
        <f t="shared" si="1844"/>
        <v>0</v>
      </c>
      <c r="BN778">
        <f t="shared" si="1921"/>
        <v>2.1000000000000001E-2</v>
      </c>
      <c r="BO778">
        <f t="shared" si="1885"/>
        <v>0.4</v>
      </c>
      <c r="BP778" t="str">
        <f t="shared" si="1838"/>
        <v>-HT-Total</v>
      </c>
    </row>
    <row r="779" spans="1:68" hidden="1" x14ac:dyDescent="0.25">
      <c r="A779" t="str">
        <f t="shared" si="1834"/>
        <v>freight-LT-BEV</v>
      </c>
      <c r="B779" s="1">
        <v>745</v>
      </c>
      <c r="C779" t="s">
        <v>53</v>
      </c>
      <c r="D779" t="s">
        <v>36</v>
      </c>
      <c r="E779" t="s">
        <v>33</v>
      </c>
      <c r="F779" t="s">
        <v>29</v>
      </c>
      <c r="G779">
        <v>5.1394274616851933E-5</v>
      </c>
      <c r="H779">
        <f>IF(G779=0,0.0000001,$G779)*((INDEX($N$7:$N$29,MATCH($A779,$H$7:$H$29,0))/($G779+0.00001))^((H$33-$G$33)/($Y$33-$G$33)))</f>
        <v>7.2494200063909301E-5</v>
      </c>
      <c r="I779">
        <f>IF(H779=0,0.0000001,$G779)*((INDEX($N$7:$N$29,MATCH($A779,$H$7:$H$29,0))/($G779+0.00001))^((I$33-$G$33)/($Y$33-$G$33)))</f>
        <v>1.022567023678331E-4</v>
      </c>
      <c r="J779">
        <f>IF(I779=0,0.0000001,$G779)*((INDEX($N$7:$N$29,MATCH($A779,$H$7:$H$29,0))/($G779+0.00001))^((J$33-$G$33)/($Y$33-$G$33)))</f>
        <v>1.4423820346904224E-4</v>
      </c>
      <c r="K779">
        <f>IF(J779=0,0.0000001,$G779)*((INDEX($N$7:$N$29,MATCH($A779,$H$7:$H$29,0))/($G779+0.00001))^((K$33-$G$33)/($Y$33-$G$33)))</f>
        <v>2.0345521475100247E-4</v>
      </c>
      <c r="L779">
        <f t="shared" ref="L779:Y779" si="1935">IF(K779=0,0.0000001,K779)*((INDEX($N$7:$N$29,MATCH($A779,$H$7:$H$28,0))/IF(K779=0,0.0000001,K779))^((L$33-$K$33)/($Y$33-$K$33)))</f>
        <v>2.9065150135765109E-4</v>
      </c>
      <c r="M779">
        <f t="shared" si="1935"/>
        <v>5.6370378911881373E-4</v>
      </c>
      <c r="N779">
        <f t="shared" si="1935"/>
        <v>1.321061881327701E-3</v>
      </c>
      <c r="O779">
        <f t="shared" si="1935"/>
        <v>3.2240987178843382E-3</v>
      </c>
      <c r="P779">
        <f t="shared" si="1935"/>
        <v>7.1511721389947653E-3</v>
      </c>
      <c r="Q779">
        <f t="shared" si="1935"/>
        <v>1.3221098097285789E-2</v>
      </c>
      <c r="R779">
        <f t="shared" si="1935"/>
        <v>1.9915645681688899E-2</v>
      </c>
      <c r="S779">
        <f t="shared" si="1935"/>
        <v>2.5169053541563388E-2</v>
      </c>
      <c r="T779">
        <f t="shared" si="1935"/>
        <v>2.8176532812008388E-2</v>
      </c>
      <c r="U779">
        <f t="shared" si="1935"/>
        <v>2.9467289956004242E-2</v>
      </c>
      <c r="V779">
        <f t="shared" si="1935"/>
        <v>2.9885043003972274E-2</v>
      </c>
      <c r="W779">
        <f t="shared" si="1935"/>
        <v>2.9983550538230867E-2</v>
      </c>
      <c r="X779">
        <f t="shared" si="1935"/>
        <v>2.9998824739223745E-2</v>
      </c>
      <c r="Y779">
        <f t="shared" si="1935"/>
        <v>0.03</v>
      </c>
      <c r="Z779">
        <f t="shared" ref="Z779:AN779" si="1936">IF(Y779=0,0.0000001,$Y779)*((INDEX($O$7:$O$29,MATCH($A779,$H$7:$H$28,0))/IF(Y779=0,0.0000001,$Y779))^((Z$33-$Y$33)/($AN$33-$Y$33)))</f>
        <v>3.4044621026320339E-2</v>
      </c>
      <c r="AA779">
        <f t="shared" si="1936"/>
        <v>3.8634540694192442E-2</v>
      </c>
      <c r="AB779">
        <f t="shared" si="1936"/>
        <v>4.3843276548657759E-2</v>
      </c>
      <c r="AC779">
        <f t="shared" si="1936"/>
        <v>4.9754257821707046E-2</v>
      </c>
      <c r="AD779">
        <f t="shared" si="1936"/>
        <v>5.6462161732861706E-2</v>
      </c>
      <c r="AE779">
        <f t="shared" si="1936"/>
        <v>6.4074429950736117E-2</v>
      </c>
      <c r="AF779">
        <f t="shared" si="1936"/>
        <v>7.2712989505010692E-2</v>
      </c>
      <c r="AG779">
        <f t="shared" si="1936"/>
        <v>8.2516205712963225E-2</v>
      </c>
      <c r="AH779">
        <f t="shared" si="1936"/>
        <v>9.3641098400924092E-2</v>
      </c>
      <c r="AI779">
        <f t="shared" si="1936"/>
        <v>0.1062658569182611</v>
      </c>
      <c r="AJ779">
        <f t="shared" si="1936"/>
        <v>0.12059269422731268</v>
      </c>
      <c r="AK779">
        <f t="shared" si="1936"/>
        <v>0.13685108578372635</v>
      </c>
      <c r="AL779">
        <f t="shared" si="1936"/>
        <v>0.15530144508491395</v>
      </c>
      <c r="AM779">
        <f t="shared" si="1936"/>
        <v>0.17623929475852648</v>
      </c>
      <c r="AN779">
        <f t="shared" si="1936"/>
        <v>0.2</v>
      </c>
      <c r="AO779">
        <f t="shared" si="1800"/>
        <v>0.2</v>
      </c>
      <c r="AP779">
        <f t="shared" ref="AP779:BH779" si="1937">IF(AO779=0,0.0000001,$G779)*((INDEX($N$7:$N$29,MATCH($A779,$H$7:$H$29,0))/($G779+0.00001))^((AP$33-$G$33)/($Y$33-$G$33)))</f>
        <v>8.6998744254166969</v>
      </c>
      <c r="AQ779">
        <f t="shared" si="1937"/>
        <v>12.27160888696044</v>
      </c>
      <c r="AR779">
        <f t="shared" si="1937"/>
        <v>17.309719348887437</v>
      </c>
      <c r="AS779">
        <f t="shared" si="1937"/>
        <v>24.416226649435178</v>
      </c>
      <c r="AT779">
        <f t="shared" si="1937"/>
        <v>34.440311352298409</v>
      </c>
      <c r="AU779">
        <f t="shared" si="1937"/>
        <v>48.579785200785544</v>
      </c>
      <c r="AV779">
        <f t="shared" si="1937"/>
        <v>68.524221689330261</v>
      </c>
      <c r="AW779">
        <f t="shared" si="1937"/>
        <v>96.656848907857437</v>
      </c>
      <c r="AX779">
        <f t="shared" si="1937"/>
        <v>136.33932951698236</v>
      </c>
      <c r="AY779">
        <f t="shared" si="1937"/>
        <v>192.31345717529666</v>
      </c>
      <c r="AZ779">
        <f t="shared" si="1937"/>
        <v>271.26776948179014</v>
      </c>
      <c r="BA779">
        <f t="shared" si="1937"/>
        <v>382.63678392797323</v>
      </c>
      <c r="BB779">
        <f t="shared" si="1937"/>
        <v>539.72836026349819</v>
      </c>
      <c r="BC779">
        <f t="shared" si="1937"/>
        <v>761.31390161265301</v>
      </c>
      <c r="BD779">
        <f t="shared" si="1937"/>
        <v>1073.8714128450081</v>
      </c>
      <c r="BE779">
        <f t="shared" si="1937"/>
        <v>1514.7494468220857</v>
      </c>
      <c r="BF779">
        <f t="shared" si="1937"/>
        <v>2136.6300091452222</v>
      </c>
      <c r="BG779">
        <f t="shared" si="1937"/>
        <v>3013.8237089688791</v>
      </c>
      <c r="BH779">
        <f t="shared" si="1937"/>
        <v>4251.1493847157717</v>
      </c>
      <c r="BK779">
        <f t="shared" si="1932"/>
        <v>2.0345521475100247E-4</v>
      </c>
      <c r="BL779">
        <f t="shared" si="1843"/>
        <v>1.9511355094621136E-4</v>
      </c>
      <c r="BM779">
        <f t="shared" si="1844"/>
        <v>8.5849962416332986E-5</v>
      </c>
      <c r="BN779">
        <f t="shared" si="1921"/>
        <v>4.1000000000000002E-2</v>
      </c>
      <c r="BO779">
        <f t="shared" si="1885"/>
        <v>0.56000000000000005</v>
      </c>
      <c r="BP779" t="str">
        <f t="shared" si="1838"/>
        <v>-LT-Total</v>
      </c>
    </row>
    <row r="780" spans="1:68" hidden="1" x14ac:dyDescent="0.25">
      <c r="A780" t="str">
        <f t="shared" si="1834"/>
        <v>freight-LT-CNG</v>
      </c>
      <c r="B780" s="1">
        <v>746</v>
      </c>
      <c r="C780" t="s">
        <v>53</v>
      </c>
      <c r="D780" t="s">
        <v>36</v>
      </c>
      <c r="E780" t="s">
        <v>33</v>
      </c>
      <c r="F780" t="s">
        <v>45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e">
        <f t="shared" ref="M780:Y781" si="1938">($K780*(($BL780/($K780))^((M$33-$K$33)/($BL$33-$K$33))))</f>
        <v>#DIV/0!</v>
      </c>
      <c r="N780" t="e">
        <f t="shared" si="1938"/>
        <v>#DIV/0!</v>
      </c>
      <c r="O780" t="e">
        <f t="shared" si="1938"/>
        <v>#DIV/0!</v>
      </c>
      <c r="P780" t="e">
        <f t="shared" si="1938"/>
        <v>#DIV/0!</v>
      </c>
      <c r="Q780" t="e">
        <f t="shared" si="1938"/>
        <v>#DIV/0!</v>
      </c>
      <c r="R780" t="e">
        <f t="shared" si="1938"/>
        <v>#DIV/0!</v>
      </c>
      <c r="S780" t="e">
        <f t="shared" si="1938"/>
        <v>#DIV/0!</v>
      </c>
      <c r="T780" t="e">
        <f t="shared" si="1938"/>
        <v>#DIV/0!</v>
      </c>
      <c r="U780" t="e">
        <f t="shared" si="1938"/>
        <v>#DIV/0!</v>
      </c>
      <c r="V780" t="e">
        <f t="shared" si="1938"/>
        <v>#DIV/0!</v>
      </c>
      <c r="W780" t="e">
        <f t="shared" si="1938"/>
        <v>#DIV/0!</v>
      </c>
      <c r="X780" t="e">
        <f t="shared" si="1938"/>
        <v>#DIV/0!</v>
      </c>
      <c r="Y780" t="e">
        <f t="shared" si="1938"/>
        <v>#DIV/0!</v>
      </c>
      <c r="Z780" t="e">
        <f t="shared" ref="Z780:AN781" si="1939">($Y780*(($BM780/($Y780))^((Z$33-$Y$33)/($BM$33-$Y$33))))</f>
        <v>#DIV/0!</v>
      </c>
      <c r="AA780" t="e">
        <f t="shared" si="1939"/>
        <v>#DIV/0!</v>
      </c>
      <c r="AB780" t="e">
        <f t="shared" si="1939"/>
        <v>#DIV/0!</v>
      </c>
      <c r="AC780" t="e">
        <f t="shared" si="1939"/>
        <v>#DIV/0!</v>
      </c>
      <c r="AD780" t="e">
        <f t="shared" si="1939"/>
        <v>#DIV/0!</v>
      </c>
      <c r="AE780" t="e">
        <f t="shared" si="1939"/>
        <v>#DIV/0!</v>
      </c>
      <c r="AF780" t="e">
        <f t="shared" si="1939"/>
        <v>#DIV/0!</v>
      </c>
      <c r="AG780" t="e">
        <f t="shared" si="1939"/>
        <v>#DIV/0!</v>
      </c>
      <c r="AH780" t="e">
        <f t="shared" si="1939"/>
        <v>#DIV/0!</v>
      </c>
      <c r="AI780" t="e">
        <f t="shared" si="1939"/>
        <v>#DIV/0!</v>
      </c>
      <c r="AJ780" t="e">
        <f t="shared" si="1939"/>
        <v>#DIV/0!</v>
      </c>
      <c r="AK780" t="e">
        <f t="shared" si="1939"/>
        <v>#DIV/0!</v>
      </c>
      <c r="AL780" t="e">
        <f t="shared" si="1939"/>
        <v>#DIV/0!</v>
      </c>
      <c r="AM780" t="e">
        <f t="shared" si="1939"/>
        <v>#DIV/0!</v>
      </c>
      <c r="AN780" t="e">
        <f t="shared" si="1939"/>
        <v>#DIV/0!</v>
      </c>
      <c r="AO780" t="e">
        <f t="shared" si="1800"/>
        <v>#DIV/0!</v>
      </c>
      <c r="AP780" t="e">
        <f t="shared" ref="AP780:BH780" si="1940">AO780</f>
        <v>#DIV/0!</v>
      </c>
      <c r="AQ780" t="e">
        <f t="shared" si="1940"/>
        <v>#DIV/0!</v>
      </c>
      <c r="AR780" t="e">
        <f t="shared" si="1940"/>
        <v>#DIV/0!</v>
      </c>
      <c r="AS780" t="e">
        <f t="shared" si="1940"/>
        <v>#DIV/0!</v>
      </c>
      <c r="AT780" t="e">
        <f t="shared" si="1940"/>
        <v>#DIV/0!</v>
      </c>
      <c r="AU780" t="e">
        <f t="shared" si="1940"/>
        <v>#DIV/0!</v>
      </c>
      <c r="AV780" t="e">
        <f t="shared" si="1940"/>
        <v>#DIV/0!</v>
      </c>
      <c r="AW780" t="e">
        <f t="shared" si="1940"/>
        <v>#DIV/0!</v>
      </c>
      <c r="AX780" t="e">
        <f t="shared" si="1940"/>
        <v>#DIV/0!</v>
      </c>
      <c r="AY780" t="e">
        <f t="shared" si="1940"/>
        <v>#DIV/0!</v>
      </c>
      <c r="AZ780" t="e">
        <f t="shared" si="1940"/>
        <v>#DIV/0!</v>
      </c>
      <c r="BA780" t="e">
        <f t="shared" si="1940"/>
        <v>#DIV/0!</v>
      </c>
      <c r="BB780" t="e">
        <f t="shared" si="1940"/>
        <v>#DIV/0!</v>
      </c>
      <c r="BC780" t="e">
        <f t="shared" si="1940"/>
        <v>#DIV/0!</v>
      </c>
      <c r="BD780" t="e">
        <f t="shared" si="1940"/>
        <v>#DIV/0!</v>
      </c>
      <c r="BE780" t="e">
        <f t="shared" si="1940"/>
        <v>#DIV/0!</v>
      </c>
      <c r="BF780" t="e">
        <f t="shared" si="1940"/>
        <v>#DIV/0!</v>
      </c>
      <c r="BG780" t="e">
        <f t="shared" si="1940"/>
        <v>#DIV/0!</v>
      </c>
      <c r="BH780" t="e">
        <f t="shared" si="1940"/>
        <v>#DIV/0!</v>
      </c>
      <c r="BK780">
        <f t="shared" si="1932"/>
        <v>0</v>
      </c>
      <c r="BL780">
        <f t="shared" si="1843"/>
        <v>0</v>
      </c>
      <c r="BM780">
        <f t="shared" si="1844"/>
        <v>0</v>
      </c>
      <c r="BN780">
        <f t="shared" si="1921"/>
        <v>4.1000000000000002E-2</v>
      </c>
      <c r="BO780">
        <f t="shared" si="1885"/>
        <v>0.56000000000000005</v>
      </c>
      <c r="BP780" t="str">
        <f t="shared" si="1838"/>
        <v>-LT-Total</v>
      </c>
    </row>
    <row r="781" spans="1:68" hidden="1" x14ac:dyDescent="0.25">
      <c r="A781" t="str">
        <f t="shared" si="1834"/>
        <v>freight-LT-D</v>
      </c>
      <c r="B781" s="1">
        <v>747</v>
      </c>
      <c r="C781" t="s">
        <v>53</v>
      </c>
      <c r="D781" t="s">
        <v>36</v>
      </c>
      <c r="E781" t="s">
        <v>33</v>
      </c>
      <c r="F781" t="s">
        <v>46</v>
      </c>
      <c r="G781">
        <v>0.9450455919269356</v>
      </c>
      <c r="H781">
        <v>0.94256789520114859</v>
      </c>
      <c r="I781">
        <v>0.94008986992875021</v>
      </c>
      <c r="J781">
        <v>0.93761151604438708</v>
      </c>
      <c r="K781">
        <v>0.93513333633726858</v>
      </c>
      <c r="L781">
        <v>0.93265499562154708</v>
      </c>
      <c r="M781">
        <f t="shared" si="1938"/>
        <v>0.92955736779867626</v>
      </c>
      <c r="N781">
        <f t="shared" si="1938"/>
        <v>0.926781863992717</v>
      </c>
      <c r="O781">
        <f t="shared" si="1938"/>
        <v>0.92401464737982819</v>
      </c>
      <c r="P781">
        <f t="shared" si="1938"/>
        <v>0.92125569321582845</v>
      </c>
      <c r="Q781">
        <f t="shared" si="1938"/>
        <v>0.91850497683041876</v>
      </c>
      <c r="R781">
        <f t="shared" si="1938"/>
        <v>0.91576247362696128</v>
      </c>
      <c r="S781">
        <f t="shared" si="1938"/>
        <v>0.91302815908225987</v>
      </c>
      <c r="T781">
        <f t="shared" si="1938"/>
        <v>0.91030200874634049</v>
      </c>
      <c r="U781">
        <f t="shared" si="1938"/>
        <v>0.90758399824223246</v>
      </c>
      <c r="V781">
        <f t="shared" si="1938"/>
        <v>0.90487410326575091</v>
      </c>
      <c r="W781">
        <f t="shared" si="1938"/>
        <v>0.90217229958527934</v>
      </c>
      <c r="X781">
        <f t="shared" si="1938"/>
        <v>0.89947856304155238</v>
      </c>
      <c r="Y781">
        <f t="shared" si="1938"/>
        <v>0.89679286954744053</v>
      </c>
      <c r="Z781">
        <f t="shared" si="1939"/>
        <v>0.84902860975722916</v>
      </c>
      <c r="AA781">
        <f t="shared" si="1939"/>
        <v>0.80380833151591002</v>
      </c>
      <c r="AB781">
        <f t="shared" si="1939"/>
        <v>0.7609965393264414</v>
      </c>
      <c r="AC781">
        <f t="shared" si="1939"/>
        <v>0.72046495434385471</v>
      </c>
      <c r="AD781">
        <f t="shared" si="1939"/>
        <v>0.68209213000774171</v>
      </c>
      <c r="AE781">
        <f t="shared" si="1939"/>
        <v>0.64576308814661554</v>
      </c>
      <c r="AF781">
        <f t="shared" si="1939"/>
        <v>0.61136897446378768</v>
      </c>
      <c r="AG781">
        <f t="shared" si="1939"/>
        <v>0.5788067323724787</v>
      </c>
      <c r="AH781">
        <f t="shared" si="1939"/>
        <v>0.54797879420286122</v>
      </c>
      <c r="AI781">
        <f t="shared" si="1939"/>
        <v>0.51879278885578406</v>
      </c>
      <c r="AJ781">
        <f t="shared" si="1939"/>
        <v>0.49116126502720941</v>
      </c>
      <c r="AK781">
        <f t="shared" si="1939"/>
        <v>0.46500142917404585</v>
      </c>
      <c r="AL781">
        <f t="shared" si="1939"/>
        <v>0.44023489743623556</v>
      </c>
      <c r="AM781">
        <f t="shared" si="1939"/>
        <v>0.4167874607717662</v>
      </c>
      <c r="AN781">
        <f t="shared" si="1939"/>
        <v>0.39458886260087378</v>
      </c>
      <c r="AO781">
        <f t="shared" si="1800"/>
        <v>0.39458886260087378</v>
      </c>
      <c r="AP781">
        <f t="shared" ref="AP781:BH781" si="1941">AO781</f>
        <v>0.39458886260087378</v>
      </c>
      <c r="AQ781">
        <f t="shared" si="1941"/>
        <v>0.39458886260087378</v>
      </c>
      <c r="AR781">
        <f t="shared" si="1941"/>
        <v>0.39458886260087378</v>
      </c>
      <c r="AS781">
        <f t="shared" si="1941"/>
        <v>0.39458886260087378</v>
      </c>
      <c r="AT781">
        <f t="shared" si="1941"/>
        <v>0.39458886260087378</v>
      </c>
      <c r="AU781">
        <f t="shared" si="1941"/>
        <v>0.39458886260087378</v>
      </c>
      <c r="AV781">
        <f t="shared" si="1941"/>
        <v>0.39458886260087378</v>
      </c>
      <c r="AW781">
        <f t="shared" si="1941"/>
        <v>0.39458886260087378</v>
      </c>
      <c r="AX781">
        <f t="shared" si="1941"/>
        <v>0.39458886260087378</v>
      </c>
      <c r="AY781">
        <f t="shared" si="1941"/>
        <v>0.39458886260087378</v>
      </c>
      <c r="AZ781">
        <f t="shared" si="1941"/>
        <v>0.39458886260087378</v>
      </c>
      <c r="BA781">
        <f t="shared" si="1941"/>
        <v>0.39458886260087378</v>
      </c>
      <c r="BB781">
        <f t="shared" si="1941"/>
        <v>0.39458886260087378</v>
      </c>
      <c r="BC781">
        <f t="shared" si="1941"/>
        <v>0.39458886260087378</v>
      </c>
      <c r="BD781">
        <f t="shared" si="1941"/>
        <v>0.39458886260087378</v>
      </c>
      <c r="BE781">
        <f t="shared" si="1941"/>
        <v>0.39458886260087378</v>
      </c>
      <c r="BF781">
        <f t="shared" si="1941"/>
        <v>0.39458886260087378</v>
      </c>
      <c r="BG781">
        <f t="shared" si="1941"/>
        <v>0.39458886260087378</v>
      </c>
      <c r="BH781">
        <f t="shared" si="1941"/>
        <v>0.39458886260087378</v>
      </c>
      <c r="BK781">
        <f t="shared" si="1932"/>
        <v>0.93513333633726858</v>
      </c>
      <c r="BL781">
        <f t="shared" si="1843"/>
        <v>0.89679286954744053</v>
      </c>
      <c r="BM781">
        <f t="shared" si="1844"/>
        <v>0.39458886260087378</v>
      </c>
      <c r="BN781">
        <f t="shared" si="1921"/>
        <v>4.1000000000000002E-2</v>
      </c>
      <c r="BO781">
        <f t="shared" si="1885"/>
        <v>0.56000000000000005</v>
      </c>
      <c r="BP781" t="str">
        <f t="shared" si="1838"/>
        <v>-LT-Total</v>
      </c>
    </row>
    <row r="782" spans="1:68" hidden="1" x14ac:dyDescent="0.25">
      <c r="A782" t="str">
        <f t="shared" si="1834"/>
        <v>freight-LT-FCEV</v>
      </c>
      <c r="B782" s="1">
        <v>748</v>
      </c>
      <c r="C782" t="s">
        <v>53</v>
      </c>
      <c r="D782" t="s">
        <v>36</v>
      </c>
      <c r="E782" t="s">
        <v>33</v>
      </c>
      <c r="F782" t="s">
        <v>30</v>
      </c>
      <c r="G782">
        <v>0</v>
      </c>
      <c r="H782">
        <f>IF(G782=0,0.0000001,$G782)*((INDEX($N$7:$N$29,MATCH($A782,$H$7:$H$29,0))/($G782+0.00001))^((H$33-$G$33)/($Y$33-$G$33)))</f>
        <v>1.2915496650148837E-7</v>
      </c>
      <c r="I782">
        <f>IF(H782=0,0.0000001,$G782)*((INDEX($N$7:$N$29,MATCH($A782,$H$7:$H$29,0))/($G782+0.00001))^((I$33-$G$33)/($Y$33-$G$33)))</f>
        <v>0</v>
      </c>
      <c r="J782">
        <f>IF(I782=0,0.0000001,$G782)*((INDEX($N$7:$N$29,MATCH($A782,$H$7:$H$29,0))/($G782+0.00001))^((J$33-$G$33)/($Y$33-$G$33)))</f>
        <v>2.1544346900318838E-7</v>
      </c>
      <c r="K782">
        <f>IF(J782=0,0.0000001,$G782)*((INDEX($N$7:$N$29,MATCH($A782,$H$7:$H$29,0))/($G782+0.00001))^((K$33-$G$33)/($Y$33-$G$33)))</f>
        <v>0</v>
      </c>
      <c r="L782">
        <f t="shared" ref="L782:Y782" si="1942">IF(K782=0,0.0000001,K782)*((INDEX($N$7:$N$29,MATCH($A782,$H$7:$H$28,0))/IF(K782=0,0.0000001,K782))^((L$33-$K$33)/($Y$33-$K$33)))</f>
        <v>1.93069772888325E-7</v>
      </c>
      <c r="M782">
        <f t="shared" si="1942"/>
        <v>6.5512855685955084E-7</v>
      </c>
      <c r="N782">
        <f t="shared" si="1942"/>
        <v>3.1516811486658755E-6</v>
      </c>
      <c r="O782">
        <f t="shared" si="1942"/>
        <v>1.6339715159504212E-5</v>
      </c>
      <c r="P782">
        <f t="shared" si="1942"/>
        <v>7.1018492993558591E-5</v>
      </c>
      <c r="Q782">
        <f t="shared" si="1942"/>
        <v>2.2061794245877724E-4</v>
      </c>
      <c r="R782">
        <f t="shared" si="1942"/>
        <v>4.6969984294097572E-4</v>
      </c>
      <c r="S782">
        <f t="shared" si="1942"/>
        <v>7.2335519763494136E-4</v>
      </c>
      <c r="T782">
        <f t="shared" si="1942"/>
        <v>8.9077584299261604E-4</v>
      </c>
      <c r="U782">
        <f t="shared" si="1942"/>
        <v>9.6749364962123467E-4</v>
      </c>
      <c r="V782">
        <f t="shared" si="1942"/>
        <v>9.9294363861607998E-4</v>
      </c>
      <c r="W782">
        <f t="shared" si="1942"/>
        <v>9.9898888648544725E-4</v>
      </c>
      <c r="X782">
        <f t="shared" si="1942"/>
        <v>9.9992774367956699E-4</v>
      </c>
      <c r="Y782">
        <f t="shared" si="1942"/>
        <v>1E-3</v>
      </c>
      <c r="Z782">
        <f t="shared" ref="Z782:AN782" si="1943">IF(Y782=0,0.0000001,$Y782)*((INDEX($O$7:$O$29,MATCH($A782,$H$7:$H$28,0))/IF(Y782=0,0.0000001,$Y782))^((Z$33-$Y$33)/($AN$33-$Y$33)))</f>
        <v>1.2545117989873635E-3</v>
      </c>
      <c r="AA782">
        <f t="shared" si="1943"/>
        <v>1.5737998537985111E-3</v>
      </c>
      <c r="AB782">
        <f t="shared" si="1943"/>
        <v>1.97435048583482E-3</v>
      </c>
      <c r="AC782">
        <f t="shared" si="1943"/>
        <v>2.4768459798162148E-3</v>
      </c>
      <c r="AD782">
        <f t="shared" si="1943"/>
        <v>3.1072325059538588E-3</v>
      </c>
      <c r="AE782">
        <f t="shared" si="1943"/>
        <v>3.8980598409161893E-3</v>
      </c>
      <c r="AF782">
        <f t="shared" si="1943"/>
        <v>4.8901620635881651E-3</v>
      </c>
      <c r="AG782">
        <f t="shared" si="1943"/>
        <v>6.1347660077317456E-3</v>
      </c>
      <c r="AH782">
        <f t="shared" si="1943"/>
        <v>7.6961363407260786E-3</v>
      </c>
      <c r="AI782">
        <f t="shared" si="1943"/>
        <v>9.6548938460562974E-3</v>
      </c>
      <c r="AJ782">
        <f t="shared" si="1943"/>
        <v>1.2112178247848108E-2</v>
      </c>
      <c r="AK782">
        <f t="shared" si="1943"/>
        <v>1.5194870523363546E-2</v>
      </c>
      <c r="AL782">
        <f t="shared" si="1943"/>
        <v>1.9062144355644871E-2</v>
      </c>
      <c r="AM782">
        <f t="shared" si="1943"/>
        <v>2.3913685008156861E-2</v>
      </c>
      <c r="AN782">
        <f t="shared" si="1943"/>
        <v>0.03</v>
      </c>
      <c r="AO782">
        <f t="shared" si="1800"/>
        <v>0.03</v>
      </c>
      <c r="AP782">
        <f t="shared" ref="AP782:BH782" si="1944">IF(AO782=0,0.0000001,$G782)*((INDEX($N$7:$N$29,MATCH($A782,$H$7:$H$29,0))/($G782+0.00001))^((AP$33-$G$33)/($Y$33-$G$33)))</f>
        <v>0</v>
      </c>
      <c r="AQ782">
        <f t="shared" si="1944"/>
        <v>1E-3</v>
      </c>
      <c r="AR782">
        <f t="shared" si="1944"/>
        <v>0</v>
      </c>
      <c r="AS782">
        <f t="shared" si="1944"/>
        <v>1.6681005372000592E-3</v>
      </c>
      <c r="AT782">
        <f t="shared" si="1944"/>
        <v>0</v>
      </c>
      <c r="AU782">
        <f t="shared" si="1944"/>
        <v>2.7825594022071291E-3</v>
      </c>
      <c r="AV782">
        <f t="shared" si="1944"/>
        <v>0</v>
      </c>
      <c r="AW782">
        <f t="shared" si="1944"/>
        <v>4.6415888336127833E-3</v>
      </c>
      <c r="AX782">
        <f t="shared" si="1944"/>
        <v>0</v>
      </c>
      <c r="AY782">
        <f t="shared" si="1944"/>
        <v>7.7426368268112885E-3</v>
      </c>
      <c r="AZ782">
        <f t="shared" si="1944"/>
        <v>0</v>
      </c>
      <c r="BA782">
        <f t="shared" si="1944"/>
        <v>1.2915496650148838E-2</v>
      </c>
      <c r="BB782">
        <f t="shared" si="1944"/>
        <v>0</v>
      </c>
      <c r="BC782">
        <f t="shared" si="1944"/>
        <v>2.154434690031886E-2</v>
      </c>
      <c r="BD782">
        <f t="shared" si="1944"/>
        <v>0</v>
      </c>
      <c r="BE782">
        <f t="shared" si="1944"/>
        <v>3.5938136638046292E-2</v>
      </c>
      <c r="BF782">
        <f t="shared" si="1944"/>
        <v>0</v>
      </c>
      <c r="BG782">
        <f t="shared" si="1944"/>
        <v>5.9948425031894209E-2</v>
      </c>
      <c r="BH782">
        <f t="shared" si="1944"/>
        <v>0</v>
      </c>
      <c r="BK782">
        <f>G782</f>
        <v>0</v>
      </c>
      <c r="BL782">
        <f t="shared" si="1843"/>
        <v>0</v>
      </c>
      <c r="BM782">
        <f t="shared" si="1844"/>
        <v>0</v>
      </c>
      <c r="BN782">
        <f t="shared" si="1921"/>
        <v>4.1000000000000002E-2</v>
      </c>
      <c r="BO782">
        <f t="shared" si="1885"/>
        <v>0.56000000000000005</v>
      </c>
      <c r="BP782" t="str">
        <f t="shared" si="1838"/>
        <v>-LT-Total</v>
      </c>
    </row>
    <row r="783" spans="1:68" hidden="1" x14ac:dyDescent="0.25">
      <c r="A783" t="str">
        <f t="shared" si="1834"/>
        <v>freight-LT-G</v>
      </c>
      <c r="B783" s="1">
        <v>749</v>
      </c>
      <c r="C783" t="s">
        <v>53</v>
      </c>
      <c r="D783" t="s">
        <v>36</v>
      </c>
      <c r="E783" t="s">
        <v>33</v>
      </c>
      <c r="F783" t="s">
        <v>47</v>
      </c>
      <c r="G783">
        <v>5.4851619523830837E-2</v>
      </c>
      <c r="H783">
        <v>5.7277911753232082E-2</v>
      </c>
      <c r="I783">
        <v>5.9704525712925192E-2</v>
      </c>
      <c r="J783">
        <v>6.213146146690731E-2</v>
      </c>
      <c r="K783">
        <v>6.4558226657280518E-2</v>
      </c>
      <c r="L783">
        <v>6.6985149515829415E-2</v>
      </c>
      <c r="M783">
        <f t="shared" ref="M783:Y785" si="1945">($K783*(($BL783/($K783))^((M$33-$K$33)/($BL$33-$K$33))))</f>
        <v>6.4173281936821439E-2</v>
      </c>
      <c r="N783">
        <f t="shared" si="1945"/>
        <v>6.3981671182685482E-2</v>
      </c>
      <c r="O783">
        <f t="shared" si="1945"/>
        <v>6.3790632546415288E-2</v>
      </c>
      <c r="P783">
        <f t="shared" si="1945"/>
        <v>6.3600164319761995E-2</v>
      </c>
      <c r="Q783">
        <f t="shared" si="1945"/>
        <v>6.3410264799577273E-2</v>
      </c>
      <c r="R783">
        <f t="shared" si="1945"/>
        <v>6.3220932287798168E-2</v>
      </c>
      <c r="S783">
        <f t="shared" si="1945"/>
        <v>6.303216509143178E-2</v>
      </c>
      <c r="T783">
        <f t="shared" si="1945"/>
        <v>6.2843961522540251E-2</v>
      </c>
      <c r="U783">
        <f t="shared" si="1945"/>
        <v>6.2656319898225635E-2</v>
      </c>
      <c r="V783">
        <f t="shared" si="1945"/>
        <v>6.2469238540614806E-2</v>
      </c>
      <c r="W783">
        <f t="shared" si="1945"/>
        <v>6.2282715776844515E-2</v>
      </c>
      <c r="X783">
        <f t="shared" si="1945"/>
        <v>6.2096749939046375E-2</v>
      </c>
      <c r="Y783">
        <f t="shared" si="1945"/>
        <v>6.1911339364332012E-2</v>
      </c>
      <c r="Z783">
        <f t="shared" ref="Z783:AN785" si="1946">($Y783*(($BM783/($Y783))^((Z$33-$Y$33)/($BM$33-$Y$33))))</f>
        <v>5.8613867453287276E-2</v>
      </c>
      <c r="AA783">
        <f t="shared" si="1946"/>
        <v>5.5492022836301585E-2</v>
      </c>
      <c r="AB783">
        <f t="shared" si="1946"/>
        <v>5.253645139384016E-2</v>
      </c>
      <c r="AC783">
        <f t="shared" si="1946"/>
        <v>4.9738297217951671E-2</v>
      </c>
      <c r="AD783">
        <f t="shared" si="1946"/>
        <v>4.7089176076924012E-2</v>
      </c>
      <c r="AE783">
        <f t="shared" si="1946"/>
        <v>4.4581150293244172E-2</v>
      </c>
      <c r="AF783">
        <f t="shared" si="1946"/>
        <v>4.2206704959588087E-2</v>
      </c>
      <c r="AG783">
        <f t="shared" si="1946"/>
        <v>3.9958725421575136E-2</v>
      </c>
      <c r="AH783">
        <f t="shared" si="1946"/>
        <v>3.7830475959818158E-2</v>
      </c>
      <c r="AI783">
        <f t="shared" si="1946"/>
        <v>3.5815579607392921E-2</v>
      </c>
      <c r="AJ783">
        <f t="shared" si="1946"/>
        <v>3.3907999042253278E-2</v>
      </c>
      <c r="AK783">
        <f t="shared" si="1946"/>
        <v>3.2102018497339103E-2</v>
      </c>
      <c r="AL783">
        <f t="shared" si="1946"/>
        <v>3.0392226634173583E-2</v>
      </c>
      <c r="AM783">
        <f t="shared" si="1946"/>
        <v>2.8773500328633024E-2</v>
      </c>
      <c r="AN783">
        <f t="shared" si="1946"/>
        <v>2.724098932030608E-2</v>
      </c>
      <c r="AO783">
        <f t="shared" si="1800"/>
        <v>2.724098932030608E-2</v>
      </c>
      <c r="AP783">
        <f t="shared" ref="AP783:BH783" si="1947">AO783</f>
        <v>2.724098932030608E-2</v>
      </c>
      <c r="AQ783">
        <f t="shared" si="1947"/>
        <v>2.724098932030608E-2</v>
      </c>
      <c r="AR783">
        <f t="shared" si="1947"/>
        <v>2.724098932030608E-2</v>
      </c>
      <c r="AS783">
        <f t="shared" si="1947"/>
        <v>2.724098932030608E-2</v>
      </c>
      <c r="AT783">
        <f t="shared" si="1947"/>
        <v>2.724098932030608E-2</v>
      </c>
      <c r="AU783">
        <f t="shared" si="1947"/>
        <v>2.724098932030608E-2</v>
      </c>
      <c r="AV783">
        <f t="shared" si="1947"/>
        <v>2.724098932030608E-2</v>
      </c>
      <c r="AW783">
        <f t="shared" si="1947"/>
        <v>2.724098932030608E-2</v>
      </c>
      <c r="AX783">
        <f t="shared" si="1947"/>
        <v>2.724098932030608E-2</v>
      </c>
      <c r="AY783">
        <f t="shared" si="1947"/>
        <v>2.724098932030608E-2</v>
      </c>
      <c r="AZ783">
        <f t="shared" si="1947"/>
        <v>2.724098932030608E-2</v>
      </c>
      <c r="BA783">
        <f t="shared" si="1947"/>
        <v>2.724098932030608E-2</v>
      </c>
      <c r="BB783">
        <f t="shared" si="1947"/>
        <v>2.724098932030608E-2</v>
      </c>
      <c r="BC783">
        <f t="shared" si="1947"/>
        <v>2.724098932030608E-2</v>
      </c>
      <c r="BD783">
        <f t="shared" si="1947"/>
        <v>2.724098932030608E-2</v>
      </c>
      <c r="BE783">
        <f t="shared" si="1947"/>
        <v>2.724098932030608E-2</v>
      </c>
      <c r="BF783">
        <f t="shared" si="1947"/>
        <v>2.724098932030608E-2</v>
      </c>
      <c r="BG783">
        <f t="shared" si="1947"/>
        <v>2.724098932030608E-2</v>
      </c>
      <c r="BH783">
        <f t="shared" si="1947"/>
        <v>2.724098932030608E-2</v>
      </c>
      <c r="BK783">
        <f t="shared" ref="BK783:BK790" si="1948">K783</f>
        <v>6.4558226657280518E-2</v>
      </c>
      <c r="BL783">
        <f t="shared" si="1843"/>
        <v>6.1911339364332012E-2</v>
      </c>
      <c r="BM783">
        <f t="shared" si="1844"/>
        <v>2.724098932030608E-2</v>
      </c>
      <c r="BN783">
        <f t="shared" si="1921"/>
        <v>4.1000000000000002E-2</v>
      </c>
      <c r="BO783">
        <f t="shared" si="1885"/>
        <v>0.56000000000000005</v>
      </c>
      <c r="BP783" t="str">
        <f t="shared" si="1838"/>
        <v>-LT-Total</v>
      </c>
    </row>
    <row r="784" spans="1:68" hidden="1" x14ac:dyDescent="0.25">
      <c r="A784" t="str">
        <f t="shared" si="1834"/>
        <v>freight-LT-LPG</v>
      </c>
      <c r="B784" s="1">
        <v>750</v>
      </c>
      <c r="C784" t="s">
        <v>53</v>
      </c>
      <c r="D784" t="s">
        <v>36</v>
      </c>
      <c r="E784" t="s">
        <v>33</v>
      </c>
      <c r="F784" t="s">
        <v>48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t="e">
        <f t="shared" si="1945"/>
        <v>#DIV/0!</v>
      </c>
      <c r="N784" t="e">
        <f t="shared" si="1945"/>
        <v>#DIV/0!</v>
      </c>
      <c r="O784" t="e">
        <f t="shared" si="1945"/>
        <v>#DIV/0!</v>
      </c>
      <c r="P784" t="e">
        <f t="shared" si="1945"/>
        <v>#DIV/0!</v>
      </c>
      <c r="Q784" t="e">
        <f t="shared" si="1945"/>
        <v>#DIV/0!</v>
      </c>
      <c r="R784" t="e">
        <f t="shared" si="1945"/>
        <v>#DIV/0!</v>
      </c>
      <c r="S784" t="e">
        <f t="shared" si="1945"/>
        <v>#DIV/0!</v>
      </c>
      <c r="T784" t="e">
        <f t="shared" si="1945"/>
        <v>#DIV/0!</v>
      </c>
      <c r="U784" t="e">
        <f t="shared" si="1945"/>
        <v>#DIV/0!</v>
      </c>
      <c r="V784" t="e">
        <f t="shared" si="1945"/>
        <v>#DIV/0!</v>
      </c>
      <c r="W784" t="e">
        <f t="shared" si="1945"/>
        <v>#DIV/0!</v>
      </c>
      <c r="X784" t="e">
        <f t="shared" si="1945"/>
        <v>#DIV/0!</v>
      </c>
      <c r="Y784" t="e">
        <f t="shared" si="1945"/>
        <v>#DIV/0!</v>
      </c>
      <c r="Z784" t="e">
        <f t="shared" si="1946"/>
        <v>#DIV/0!</v>
      </c>
      <c r="AA784" t="e">
        <f t="shared" si="1946"/>
        <v>#DIV/0!</v>
      </c>
      <c r="AB784" t="e">
        <f t="shared" si="1946"/>
        <v>#DIV/0!</v>
      </c>
      <c r="AC784" t="e">
        <f t="shared" si="1946"/>
        <v>#DIV/0!</v>
      </c>
      <c r="AD784" t="e">
        <f t="shared" si="1946"/>
        <v>#DIV/0!</v>
      </c>
      <c r="AE784" t="e">
        <f t="shared" si="1946"/>
        <v>#DIV/0!</v>
      </c>
      <c r="AF784" t="e">
        <f t="shared" si="1946"/>
        <v>#DIV/0!</v>
      </c>
      <c r="AG784" t="e">
        <f t="shared" si="1946"/>
        <v>#DIV/0!</v>
      </c>
      <c r="AH784" t="e">
        <f t="shared" si="1946"/>
        <v>#DIV/0!</v>
      </c>
      <c r="AI784" t="e">
        <f t="shared" si="1946"/>
        <v>#DIV/0!</v>
      </c>
      <c r="AJ784" t="e">
        <f t="shared" si="1946"/>
        <v>#DIV/0!</v>
      </c>
      <c r="AK784" t="e">
        <f t="shared" si="1946"/>
        <v>#DIV/0!</v>
      </c>
      <c r="AL784" t="e">
        <f t="shared" si="1946"/>
        <v>#DIV/0!</v>
      </c>
      <c r="AM784" t="e">
        <f t="shared" si="1946"/>
        <v>#DIV/0!</v>
      </c>
      <c r="AN784" t="e">
        <f t="shared" si="1946"/>
        <v>#DIV/0!</v>
      </c>
      <c r="AO784" t="e">
        <f t="shared" si="1800"/>
        <v>#DIV/0!</v>
      </c>
      <c r="AP784" t="e">
        <f t="shared" ref="AP784:BH784" si="1949">AO784</f>
        <v>#DIV/0!</v>
      </c>
      <c r="AQ784" t="e">
        <f t="shared" si="1949"/>
        <v>#DIV/0!</v>
      </c>
      <c r="AR784" t="e">
        <f t="shared" si="1949"/>
        <v>#DIV/0!</v>
      </c>
      <c r="AS784" t="e">
        <f t="shared" si="1949"/>
        <v>#DIV/0!</v>
      </c>
      <c r="AT784" t="e">
        <f t="shared" si="1949"/>
        <v>#DIV/0!</v>
      </c>
      <c r="AU784" t="e">
        <f t="shared" si="1949"/>
        <v>#DIV/0!</v>
      </c>
      <c r="AV784" t="e">
        <f t="shared" si="1949"/>
        <v>#DIV/0!</v>
      </c>
      <c r="AW784" t="e">
        <f t="shared" si="1949"/>
        <v>#DIV/0!</v>
      </c>
      <c r="AX784" t="e">
        <f t="shared" si="1949"/>
        <v>#DIV/0!</v>
      </c>
      <c r="AY784" t="e">
        <f t="shared" si="1949"/>
        <v>#DIV/0!</v>
      </c>
      <c r="AZ784" t="e">
        <f t="shared" si="1949"/>
        <v>#DIV/0!</v>
      </c>
      <c r="BA784" t="e">
        <f t="shared" si="1949"/>
        <v>#DIV/0!</v>
      </c>
      <c r="BB784" t="e">
        <f t="shared" si="1949"/>
        <v>#DIV/0!</v>
      </c>
      <c r="BC784" t="e">
        <f t="shared" si="1949"/>
        <v>#DIV/0!</v>
      </c>
      <c r="BD784" t="e">
        <f t="shared" si="1949"/>
        <v>#DIV/0!</v>
      </c>
      <c r="BE784" t="e">
        <f t="shared" si="1949"/>
        <v>#DIV/0!</v>
      </c>
      <c r="BF784" t="e">
        <f t="shared" si="1949"/>
        <v>#DIV/0!</v>
      </c>
      <c r="BG784" t="e">
        <f t="shared" si="1949"/>
        <v>#DIV/0!</v>
      </c>
      <c r="BH784" t="e">
        <f t="shared" si="1949"/>
        <v>#DIV/0!</v>
      </c>
      <c r="BK784">
        <f t="shared" si="1948"/>
        <v>0</v>
      </c>
      <c r="BL784">
        <f t="shared" si="1843"/>
        <v>0</v>
      </c>
      <c r="BM784">
        <f t="shared" si="1844"/>
        <v>0</v>
      </c>
      <c r="BN784">
        <f t="shared" si="1921"/>
        <v>4.1000000000000002E-2</v>
      </c>
      <c r="BO784">
        <f t="shared" si="1885"/>
        <v>0.56000000000000005</v>
      </c>
      <c r="BP784" t="str">
        <f t="shared" si="1838"/>
        <v>-LT-Total</v>
      </c>
    </row>
    <row r="785" spans="1:68" hidden="1" x14ac:dyDescent="0.25">
      <c r="A785" t="str">
        <f t="shared" si="1834"/>
        <v>freight-LT-PHEVG</v>
      </c>
      <c r="B785" s="1">
        <v>751</v>
      </c>
      <c r="C785" t="s">
        <v>53</v>
      </c>
      <c r="D785" t="s">
        <v>36</v>
      </c>
      <c r="E785" t="s">
        <v>33</v>
      </c>
      <c r="F785" t="s">
        <v>31</v>
      </c>
      <c r="G785">
        <v>5.1394274616851933E-5</v>
      </c>
      <c r="H785">
        <v>7.7096522809661728E-5</v>
      </c>
      <c r="I785">
        <v>1.0280217916234279E-4</v>
      </c>
      <c r="J785">
        <v>1.285112443528315E-4</v>
      </c>
      <c r="K785">
        <v>1.542185027254292E-4</v>
      </c>
      <c r="L785">
        <v>1.7992743131175229E-4</v>
      </c>
      <c r="M785">
        <f t="shared" si="1945"/>
        <v>1.5329893597932866E-4</v>
      </c>
      <c r="N785">
        <f t="shared" si="1945"/>
        <v>1.5284121083508314E-4</v>
      </c>
      <c r="O785">
        <f t="shared" si="1945"/>
        <v>1.5238485238204354E-4</v>
      </c>
      <c r="P785">
        <f t="shared" si="1945"/>
        <v>1.5192985653949699E-4</v>
      </c>
      <c r="Q785">
        <f t="shared" si="1945"/>
        <v>1.5147621923891508E-4</v>
      </c>
      <c r="R785">
        <f t="shared" si="1945"/>
        <v>1.510239364239173E-4</v>
      </c>
      <c r="S785">
        <f t="shared" si="1945"/>
        <v>1.5057300405023479E-4</v>
      </c>
      <c r="T785">
        <f t="shared" si="1945"/>
        <v>1.5012341808567423E-4</v>
      </c>
      <c r="U785">
        <f t="shared" si="1945"/>
        <v>1.4967517451008175E-4</v>
      </c>
      <c r="V785">
        <f t="shared" si="1945"/>
        <v>1.4922826931530704E-4</v>
      </c>
      <c r="W785">
        <f t="shared" si="1945"/>
        <v>1.4878269850516739E-4</v>
      </c>
      <c r="X785">
        <f t="shared" si="1945"/>
        <v>1.4833845809541206E-4</v>
      </c>
      <c r="Y785">
        <f t="shared" si="1945"/>
        <v>1.4789554411368661E-4</v>
      </c>
      <c r="Z785">
        <f t="shared" si="1946"/>
        <v>1.4001845071705241E-4</v>
      </c>
      <c r="AA785">
        <f t="shared" si="1946"/>
        <v>1.325609007268889E-4</v>
      </c>
      <c r="AB785">
        <f t="shared" si="1946"/>
        <v>1.2550054876006431E-4</v>
      </c>
      <c r="AC785">
        <f t="shared" si="1946"/>
        <v>1.1881623957525241E-4</v>
      </c>
      <c r="AD785">
        <f t="shared" si="1946"/>
        <v>1.124879446845579E-4</v>
      </c>
      <c r="AE785">
        <f t="shared" si="1946"/>
        <v>1.064967023412824E-4</v>
      </c>
      <c r="AF785">
        <f t="shared" si="1946"/>
        <v>1.0082456072401375E-4</v>
      </c>
      <c r="AG785">
        <f t="shared" si="1946"/>
        <v>9.5454524146798336E-5</v>
      </c>
      <c r="AH785">
        <f t="shared" si="1946"/>
        <v>9.0370502134224233E-5</v>
      </c>
      <c r="AI785">
        <f t="shared" si="1946"/>
        <v>8.5557261208826129E-5</v>
      </c>
      <c r="AJ785">
        <f t="shared" si="1946"/>
        <v>8.1000379246350677E-5</v>
      </c>
      <c r="AK785">
        <f t="shared" si="1946"/>
        <v>7.6686202262114871E-5</v>
      </c>
      <c r="AL785">
        <f t="shared" si="1946"/>
        <v>7.2601803498974866E-5</v>
      </c>
      <c r="AM785">
        <f t="shared" si="1946"/>
        <v>6.8734944694318116E-5</v>
      </c>
      <c r="AN785">
        <f t="shared" si="1946"/>
        <v>6.5074039410022101E-5</v>
      </c>
      <c r="AO785">
        <f t="shared" si="1800"/>
        <v>6.5074039410022101E-5</v>
      </c>
      <c r="AP785">
        <f t="shared" ref="AP785:BH785" si="1950">AO785</f>
        <v>6.5074039410022101E-5</v>
      </c>
      <c r="AQ785">
        <f t="shared" si="1950"/>
        <v>6.5074039410022101E-5</v>
      </c>
      <c r="AR785">
        <f t="shared" si="1950"/>
        <v>6.5074039410022101E-5</v>
      </c>
      <c r="AS785">
        <f t="shared" si="1950"/>
        <v>6.5074039410022101E-5</v>
      </c>
      <c r="AT785">
        <f t="shared" si="1950"/>
        <v>6.5074039410022101E-5</v>
      </c>
      <c r="AU785">
        <f t="shared" si="1950"/>
        <v>6.5074039410022101E-5</v>
      </c>
      <c r="AV785">
        <f t="shared" si="1950"/>
        <v>6.5074039410022101E-5</v>
      </c>
      <c r="AW785">
        <f t="shared" si="1950"/>
        <v>6.5074039410022101E-5</v>
      </c>
      <c r="AX785">
        <f t="shared" si="1950"/>
        <v>6.5074039410022101E-5</v>
      </c>
      <c r="AY785">
        <f t="shared" si="1950"/>
        <v>6.5074039410022101E-5</v>
      </c>
      <c r="AZ785">
        <f t="shared" si="1950"/>
        <v>6.5074039410022101E-5</v>
      </c>
      <c r="BA785">
        <f t="shared" si="1950"/>
        <v>6.5074039410022101E-5</v>
      </c>
      <c r="BB785">
        <f t="shared" si="1950"/>
        <v>6.5074039410022101E-5</v>
      </c>
      <c r="BC785">
        <f t="shared" si="1950"/>
        <v>6.5074039410022101E-5</v>
      </c>
      <c r="BD785">
        <f t="shared" si="1950"/>
        <v>6.5074039410022101E-5</v>
      </c>
      <c r="BE785">
        <f t="shared" si="1950"/>
        <v>6.5074039410022101E-5</v>
      </c>
      <c r="BF785">
        <f t="shared" si="1950"/>
        <v>6.5074039410022101E-5</v>
      </c>
      <c r="BG785">
        <f t="shared" si="1950"/>
        <v>6.5074039410022101E-5</v>
      </c>
      <c r="BH785">
        <f t="shared" si="1950"/>
        <v>6.5074039410022101E-5</v>
      </c>
      <c r="BK785">
        <f t="shared" si="1948"/>
        <v>1.542185027254292E-4</v>
      </c>
      <c r="BL785">
        <f t="shared" si="1843"/>
        <v>1.4789554411368661E-4</v>
      </c>
      <c r="BM785">
        <f t="shared" si="1844"/>
        <v>6.5074039410022101E-5</v>
      </c>
      <c r="BN785">
        <f t="shared" si="1921"/>
        <v>4.1000000000000002E-2</v>
      </c>
      <c r="BO785">
        <f t="shared" si="1885"/>
        <v>0.56000000000000005</v>
      </c>
      <c r="BP785" t="str">
        <f t="shared" si="1838"/>
        <v>-LT-Total</v>
      </c>
    </row>
    <row r="786" spans="1:68" hidden="1" x14ac:dyDescent="0.25">
      <c r="A786" t="str">
        <f t="shared" si="1834"/>
        <v>passenger-2W-BEV</v>
      </c>
      <c r="B786" s="1">
        <v>752</v>
      </c>
      <c r="C786" t="s">
        <v>53</v>
      </c>
      <c r="D786" t="s">
        <v>27</v>
      </c>
      <c r="E786" t="s">
        <v>35</v>
      </c>
      <c r="F786" t="s">
        <v>29</v>
      </c>
      <c r="G786">
        <v>1.452320964155407E-3</v>
      </c>
      <c r="H786">
        <f>IF(G786=0,0.0000001,$G786)*((INDEX($N$7:$N$29,MATCH($A786,$H$7:$H$29,0))/($G786+0.00001))^((H$33-$G$33)/($Y$33-$G$33)))</f>
        <v>1.8365581269678586E-3</v>
      </c>
      <c r="I786">
        <f>IF(H786=0,0.0000001,$G786)*((INDEX($N$7:$N$29,MATCH($A786,$H$7:$H$29,0))/($G786+0.00001))^((I$33-$G$33)/($Y$33-$G$33)))</f>
        <v>2.3224520178245973E-3</v>
      </c>
      <c r="J786">
        <f>IF(I786=0,0.0000001,$G786)*((INDEX($N$7:$N$29,MATCH($A786,$H$7:$H$29,0))/($G786+0.00001))^((J$33-$G$33)/($Y$33-$G$33)))</f>
        <v>2.9368977196505253E-3</v>
      </c>
      <c r="K786">
        <f>IF(J786=0,0.0000001,$G786)*((INDEX($N$7:$N$29,MATCH($A786,$H$7:$H$29,0))/($G786+0.00001))^((K$33-$G$33)/($Y$33-$G$33)))</f>
        <v>3.7139058845950643E-3</v>
      </c>
      <c r="L786">
        <f t="shared" ref="L786:Y786" si="1951">IF(K786=0,0.0000001,K786)*((INDEX($N$7:$N$29,MATCH($A786,$H$7:$H$28,0))/IF(K786=0,0.0000001,K786))^((L$33-$K$33)/($Y$33-$K$33)))</f>
        <v>4.6987877741096499E-3</v>
      </c>
      <c r="M786">
        <f t="shared" si="1951"/>
        <v>7.2728082946219644E-3</v>
      </c>
      <c r="N786">
        <f t="shared" si="1951"/>
        <v>1.2753315687024664E-2</v>
      </c>
      <c r="O786">
        <f t="shared" si="1951"/>
        <v>2.2969913742797925E-2</v>
      </c>
      <c r="P786">
        <f t="shared" si="1951"/>
        <v>3.884335502025512E-2</v>
      </c>
      <c r="Q786">
        <f t="shared" si="1951"/>
        <v>5.8253744694834672E-2</v>
      </c>
      <c r="R786">
        <f t="shared" si="1951"/>
        <v>7.6324140804095969E-2</v>
      </c>
      <c r="S786">
        <f t="shared" si="1951"/>
        <v>8.9066062509832178E-2</v>
      </c>
      <c r="T786">
        <f t="shared" si="1951"/>
        <v>9.5948919940845284E-2</v>
      </c>
      <c r="U786">
        <f t="shared" si="1951"/>
        <v>9.8825403736018919E-2</v>
      </c>
      <c r="V786">
        <f t="shared" si="1951"/>
        <v>9.9747131150758728E-2</v>
      </c>
      <c r="W786">
        <f t="shared" si="1951"/>
        <v>9.9963836668722342E-2</v>
      </c>
      <c r="X786">
        <f t="shared" si="1951"/>
        <v>9.9997416471103162E-2</v>
      </c>
      <c r="Y786">
        <f t="shared" si="1951"/>
        <v>0.1</v>
      </c>
      <c r="Z786">
        <f t="shared" ref="Z786:AN786" si="1952">IF(Y786=0,0.0000001,$Y786)*((INDEX($O$7:$O$29,MATCH($A786,$H$7:$H$28,0))/IF(Y786=0,0.0000001,$Y786))^((Z$33-$Y$33)/($AN$33-$Y$33)))</f>
        <v>0.11132635768448035</v>
      </c>
      <c r="AA786">
        <f t="shared" si="1952"/>
        <v>0.12393557915292855</v>
      </c>
      <c r="AB786">
        <f t="shared" si="1952"/>
        <v>0.13797296614612151</v>
      </c>
      <c r="AC786">
        <f t="shared" si="1952"/>
        <v>0.15360027779971819</v>
      </c>
      <c r="AD786">
        <f t="shared" si="1952"/>
        <v>0.1709975946676697</v>
      </c>
      <c r="AE786">
        <f t="shared" si="1952"/>
        <v>0.19036539387158788</v>
      </c>
      <c r="AF786">
        <f t="shared" si="1952"/>
        <v>0.21192685928895372</v>
      </c>
      <c r="AG786">
        <f t="shared" si="1952"/>
        <v>0.23593045340150598</v>
      </c>
      <c r="AH786">
        <f t="shared" si="1952"/>
        <v>0.26265278044037671</v>
      </c>
      <c r="AI786">
        <f t="shared" si="1952"/>
        <v>0.29240177382128657</v>
      </c>
      <c r="AJ786">
        <f t="shared" si="1952"/>
        <v>0.32552024460005069</v>
      </c>
      <c r="AK786">
        <f t="shared" si="1952"/>
        <v>0.36238983183884782</v>
      </c>
      <c r="AL786">
        <f t="shared" si="1952"/>
        <v>0.4034354004051024</v>
      </c>
      <c r="AM786">
        <f t="shared" si="1952"/>
        <v>0.44912993688079983</v>
      </c>
      <c r="AN786">
        <f t="shared" si="1952"/>
        <v>0.5</v>
      </c>
      <c r="AO786">
        <f t="shared" si="1800"/>
        <v>0.5</v>
      </c>
      <c r="AP786">
        <f t="shared" ref="AP786:BH786" si="1953">IF(AO786=0,0.0000001,$G786)*((INDEX($N$7:$N$29,MATCH($A786,$H$7:$H$29,0))/($G786+0.00001))^((AP$33-$G$33)/($Y$33-$G$33)))</f>
        <v>5.3707522885573908</v>
      </c>
      <c r="AQ786">
        <f t="shared" si="1953"/>
        <v>6.7916796678739031</v>
      </c>
      <c r="AR786">
        <f t="shared" si="1953"/>
        <v>8.5885384826418072</v>
      </c>
      <c r="AS786">
        <f t="shared" si="1953"/>
        <v>10.860788034031437</v>
      </c>
      <c r="AT786">
        <f t="shared" si="1953"/>
        <v>13.734201338046157</v>
      </c>
      <c r="AU786">
        <f t="shared" si="1953"/>
        <v>17.367826883550016</v>
      </c>
      <c r="AV786">
        <f t="shared" si="1953"/>
        <v>21.962792246343568</v>
      </c>
      <c r="AW786">
        <f t="shared" si="1953"/>
        <v>27.773436854838963</v>
      </c>
      <c r="AX786">
        <f t="shared" si="1953"/>
        <v>35.121390125526652</v>
      </c>
      <c r="AY786">
        <f t="shared" si="1953"/>
        <v>44.4133742178376</v>
      </c>
      <c r="AZ786">
        <f t="shared" si="1953"/>
        <v>56.163716822245114</v>
      </c>
      <c r="BA786">
        <f t="shared" si="1953"/>
        <v>71.022820104095302</v>
      </c>
      <c r="BB786">
        <f t="shared" si="1953"/>
        <v>89.813161609361103</v>
      </c>
      <c r="BC786">
        <f t="shared" si="1953"/>
        <v>113.57481984588307</v>
      </c>
      <c r="BD786">
        <f t="shared" si="1953"/>
        <v>143.62304446122928</v>
      </c>
      <c r="BE786">
        <f t="shared" si="1953"/>
        <v>181.62105762794121</v>
      </c>
      <c r="BF786">
        <f t="shared" si="1953"/>
        <v>229.67211632111457</v>
      </c>
      <c r="BG786">
        <f t="shared" si="1953"/>
        <v>290.4359312975626</v>
      </c>
      <c r="BH786">
        <f t="shared" si="1953"/>
        <v>367.27588677218944</v>
      </c>
      <c r="BK786">
        <f t="shared" si="1948"/>
        <v>3.7139058845950643E-3</v>
      </c>
      <c r="BL786">
        <f t="shared" si="1843"/>
        <v>3.3388013902509628E-3</v>
      </c>
      <c r="BM786">
        <f t="shared" si="1844"/>
        <v>8.347003475627407E-4</v>
      </c>
      <c r="BN786">
        <f t="shared" si="1921"/>
        <v>0.10100000000000001</v>
      </c>
      <c r="BO786">
        <f t="shared" si="1885"/>
        <v>0.75</v>
      </c>
      <c r="BP786" t="str">
        <f t="shared" si="1838"/>
        <v>-2W-Total</v>
      </c>
    </row>
    <row r="787" spans="1:68" hidden="1" x14ac:dyDescent="0.25">
      <c r="A787" t="str">
        <f t="shared" si="1834"/>
        <v>passenger-2W-G</v>
      </c>
      <c r="B787" s="1">
        <v>753</v>
      </c>
      <c r="C787" t="s">
        <v>53</v>
      </c>
      <c r="D787" t="s">
        <v>27</v>
      </c>
      <c r="E787" t="s">
        <v>35</v>
      </c>
      <c r="F787" t="s">
        <v>47</v>
      </c>
      <c r="G787">
        <v>0.99854767903584452</v>
      </c>
      <c r="H787">
        <v>0.99805930213430116</v>
      </c>
      <c r="I787">
        <v>0.99757113632602834</v>
      </c>
      <c r="J787">
        <v>0.99708318147419273</v>
      </c>
      <c r="K787">
        <v>0.99675955495505386</v>
      </c>
      <c r="L787">
        <v>0.99643596187245054</v>
      </c>
      <c r="M787">
        <f t="shared" ref="M787:Y787" si="1954">($K787*(($BL787/($K787))^((M$33-$K$33)/($BL$33-$K$33))))</f>
        <v>0.98171324222352419</v>
      </c>
      <c r="N787">
        <f t="shared" si="1954"/>
        <v>0.97427547418425142</v>
      </c>
      <c r="O787">
        <f t="shared" si="1954"/>
        <v>0.96689405701305975</v>
      </c>
      <c r="P787">
        <f t="shared" si="1954"/>
        <v>0.95956856377806354</v>
      </c>
      <c r="Q787">
        <f t="shared" si="1954"/>
        <v>0.95229857078194746</v>
      </c>
      <c r="R787">
        <f t="shared" si="1954"/>
        <v>0.94508365753746004</v>
      </c>
      <c r="S787">
        <f t="shared" si="1954"/>
        <v>0.93792340674309349</v>
      </c>
      <c r="T787">
        <f t="shared" si="1954"/>
        <v>0.93081740425894732</v>
      </c>
      <c r="U787">
        <f t="shared" si="1954"/>
        <v>0.92376523908277475</v>
      </c>
      <c r="V787">
        <f t="shared" si="1954"/>
        <v>0.91676650332621201</v>
      </c>
      <c r="W787">
        <f t="shared" si="1954"/>
        <v>0.90982079219118472</v>
      </c>
      <c r="X787">
        <f t="shared" si="1954"/>
        <v>0.9029277039464968</v>
      </c>
      <c r="Y787">
        <f t="shared" si="1954"/>
        <v>0.89608683990459348</v>
      </c>
      <c r="Z787">
        <f t="shared" ref="Z787:AN787" si="1955">($Y787*(($BM787/($Y787))^((Z$33-$Y$33)/($BM$33-$Y$33))))</f>
        <v>0.81698252364208435</v>
      </c>
      <c r="AA787">
        <f t="shared" si="1955"/>
        <v>0.7448613395635334</v>
      </c>
      <c r="AB787">
        <f t="shared" si="1955"/>
        <v>0.6791068341376717</v>
      </c>
      <c r="AC787">
        <f t="shared" si="1955"/>
        <v>0.61915697281689008</v>
      </c>
      <c r="AD787">
        <f t="shared" si="1955"/>
        <v>0.5644993360647873</v>
      </c>
      <c r="AE787">
        <f t="shared" si="1955"/>
        <v>0.51466673946644903</v>
      </c>
      <c r="AF787">
        <f t="shared" si="1955"/>
        <v>0.46923324048449427</v>
      </c>
      <c r="AG787">
        <f t="shared" si="1955"/>
        <v>0.4278104977287594</v>
      </c>
      <c r="AH787">
        <f t="shared" si="1955"/>
        <v>0.39004445162059381</v>
      </c>
      <c r="AI787">
        <f t="shared" si="1955"/>
        <v>0.35561229807985284</v>
      </c>
      <c r="AJ787">
        <f t="shared" si="1955"/>
        <v>0.32421972936726978</v>
      </c>
      <c r="AK787">
        <f t="shared" si="1955"/>
        <v>0.2955984184983988</v>
      </c>
      <c r="AL787">
        <f t="shared" si="1955"/>
        <v>0.26950372572723336</v>
      </c>
      <c r="AM787">
        <f t="shared" si="1955"/>
        <v>0.24571260749574431</v>
      </c>
      <c r="AN787">
        <f t="shared" si="1955"/>
        <v>0.22402170997614837</v>
      </c>
      <c r="AO787">
        <f t="shared" si="1800"/>
        <v>0.22402170997614837</v>
      </c>
      <c r="AP787">
        <f t="shared" ref="AP787:BH787" si="1956">AO787</f>
        <v>0.22402170997614837</v>
      </c>
      <c r="AQ787">
        <f t="shared" si="1956"/>
        <v>0.22402170997614837</v>
      </c>
      <c r="AR787">
        <f t="shared" si="1956"/>
        <v>0.22402170997614837</v>
      </c>
      <c r="AS787">
        <f t="shared" si="1956"/>
        <v>0.22402170997614837</v>
      </c>
      <c r="AT787">
        <f t="shared" si="1956"/>
        <v>0.22402170997614837</v>
      </c>
      <c r="AU787">
        <f t="shared" si="1956"/>
        <v>0.22402170997614837</v>
      </c>
      <c r="AV787">
        <f t="shared" si="1956"/>
        <v>0.22402170997614837</v>
      </c>
      <c r="AW787">
        <f t="shared" si="1956"/>
        <v>0.22402170997614837</v>
      </c>
      <c r="AX787">
        <f t="shared" si="1956"/>
        <v>0.22402170997614837</v>
      </c>
      <c r="AY787">
        <f t="shared" si="1956"/>
        <v>0.22402170997614837</v>
      </c>
      <c r="AZ787">
        <f t="shared" si="1956"/>
        <v>0.22402170997614837</v>
      </c>
      <c r="BA787">
        <f t="shared" si="1956"/>
        <v>0.22402170997614837</v>
      </c>
      <c r="BB787">
        <f t="shared" si="1956"/>
        <v>0.22402170997614837</v>
      </c>
      <c r="BC787">
        <f t="shared" si="1956"/>
        <v>0.22402170997614837</v>
      </c>
      <c r="BD787">
        <f t="shared" si="1956"/>
        <v>0.22402170997614837</v>
      </c>
      <c r="BE787">
        <f t="shared" si="1956"/>
        <v>0.22402170997614837</v>
      </c>
      <c r="BF787">
        <f t="shared" si="1956"/>
        <v>0.22402170997614837</v>
      </c>
      <c r="BG787">
        <f t="shared" si="1956"/>
        <v>0.22402170997614837</v>
      </c>
      <c r="BH787">
        <f t="shared" si="1956"/>
        <v>0.22402170997614837</v>
      </c>
      <c r="BK787">
        <f t="shared" si="1948"/>
        <v>0.99675955495505386</v>
      </c>
      <c r="BL787">
        <f t="shared" si="1843"/>
        <v>0.89608683990459348</v>
      </c>
      <c r="BM787">
        <f t="shared" si="1844"/>
        <v>0.22402170997614837</v>
      </c>
      <c r="BN787">
        <f t="shared" si="1921"/>
        <v>0.10100000000000001</v>
      </c>
      <c r="BO787">
        <f t="shared" si="1885"/>
        <v>0.75</v>
      </c>
      <c r="BP787" t="str">
        <f t="shared" si="1838"/>
        <v>-2W-Total</v>
      </c>
    </row>
    <row r="788" spans="1:68" hidden="1" x14ac:dyDescent="0.25">
      <c r="A788" t="str">
        <f t="shared" si="1834"/>
        <v>passenger-BUS-BEV</v>
      </c>
      <c r="B788" s="1">
        <v>754</v>
      </c>
      <c r="C788" t="s">
        <v>53</v>
      </c>
      <c r="D788" t="s">
        <v>27</v>
      </c>
      <c r="E788" t="s">
        <v>34</v>
      </c>
      <c r="F788" t="s">
        <v>29</v>
      </c>
      <c r="G788">
        <v>1.140248896162031E-3</v>
      </c>
      <c r="H788">
        <f>IF(G788=0,0.0000001,$G788)*((INDEX($N$7:$N$29,MATCH($A788,$H$7:$H$29,0))/($G788+0.00001))^((H$33-$G$33)/($Y$33-$G$33)))</f>
        <v>1.4612800258199938E-3</v>
      </c>
      <c r="I788">
        <f>IF(H788=0,0.0000001,$G788)*((INDEX($N$7:$N$29,MATCH($A788,$H$7:$H$29,0))/($G788+0.00001))^((I$33-$G$33)/($Y$33-$G$33)))</f>
        <v>1.8726957956704282E-3</v>
      </c>
      <c r="J788">
        <f>IF(I788=0,0.0000001,$G788)*((INDEX($N$7:$N$29,MATCH($A788,$H$7:$H$29,0))/($G788+0.00001))^((J$33-$G$33)/($Y$33-$G$33)))</f>
        <v>2.3999435297514301E-3</v>
      </c>
      <c r="K788">
        <f>IF(J788=0,0.0000001,$G788)*((INDEX($N$7:$N$29,MATCH($A788,$H$7:$H$29,0))/($G788+0.00001))^((K$33-$G$33)/($Y$33-$G$33)))</f>
        <v>3.0756351134615346E-3</v>
      </c>
      <c r="L788">
        <f t="shared" ref="L788:Y788" si="1957">IF(K788=0,0.0000001,K788)*((INDEX($N$7:$N$29,MATCH($A788,$H$7:$H$28,0))/IF(K788=0,0.0000001,K788))^((L$33-$K$33)/($Y$33-$K$33)))</f>
        <v>3.9440232536831765E-3</v>
      </c>
      <c r="M788">
        <f t="shared" si="1957"/>
        <v>6.259210293874262E-3</v>
      </c>
      <c r="N788">
        <f t="shared" si="1957"/>
        <v>1.1334652562238931E-2</v>
      </c>
      <c r="O788">
        <f t="shared" si="1957"/>
        <v>2.1114329494459089E-2</v>
      </c>
      <c r="P788">
        <f t="shared" si="1957"/>
        <v>3.6795921981561772E-2</v>
      </c>
      <c r="Q788">
        <f t="shared" si="1957"/>
        <v>5.6478809889644946E-2</v>
      </c>
      <c r="R788">
        <f t="shared" si="1957"/>
        <v>7.5152385118268175E-2</v>
      </c>
      <c r="S788">
        <f t="shared" si="1957"/>
        <v>8.8477453593901134E-2</v>
      </c>
      <c r="T788">
        <f t="shared" si="1957"/>
        <v>9.5721974456353429E-2</v>
      </c>
      <c r="U788">
        <f t="shared" si="1957"/>
        <v>9.8758561769868317E-2</v>
      </c>
      <c r="V788">
        <f t="shared" si="1957"/>
        <v>9.9732670438614598E-2</v>
      </c>
      <c r="W788">
        <f t="shared" si="1957"/>
        <v>9.9961766235972652E-2</v>
      </c>
      <c r="X788">
        <f t="shared" si="1957"/>
        <v>9.9997268531948527E-2</v>
      </c>
      <c r="Y788">
        <f t="shared" si="1957"/>
        <v>0.10000000000000002</v>
      </c>
      <c r="Z788">
        <f t="shared" ref="Z788:AN788" si="1958">IF(Y788=0,0.0000001,$Y788)*((INDEX($O$7:$O$29,MATCH($A788,$H$7:$H$28,0))/IF(Y788=0,0.0000001,$Y788))^((Z$33-$Y$33)/($AN$33-$Y$33)))</f>
        <v>0.108710427340416</v>
      </c>
      <c r="AA788">
        <f t="shared" si="1958"/>
        <v>0.11817957012535865</v>
      </c>
      <c r="AB788">
        <f t="shared" si="1958"/>
        <v>0.12847351571234394</v>
      </c>
      <c r="AC788">
        <f t="shared" si="1958"/>
        <v>0.13966410795014558</v>
      </c>
      <c r="AD788">
        <f t="shared" si="1958"/>
        <v>0.15182944859378314</v>
      </c>
      <c r="AE788">
        <f t="shared" si="1958"/>
        <v>0.16505444239489886</v>
      </c>
      <c r="AF788">
        <f t="shared" si="1958"/>
        <v>0.17943138967183525</v>
      </c>
      <c r="AG788">
        <f t="shared" si="1958"/>
        <v>0.19506063049509914</v>
      </c>
      <c r="AH788">
        <f t="shared" si="1958"/>
        <v>0.21205124498413203</v>
      </c>
      <c r="AI788">
        <f t="shared" si="1958"/>
        <v>0.23052181460292234</v>
      </c>
      <c r="AJ788">
        <f t="shared" si="1958"/>
        <v>0.2506012497677183</v>
      </c>
      <c r="AK788">
        <f t="shared" si="1958"/>
        <v>0.2724296895429098</v>
      </c>
      <c r="AL788">
        <f t="shared" si="1958"/>
        <v>0.29615947970426582</v>
      </c>
      <c r="AM788">
        <f t="shared" si="1958"/>
        <v>0.32195623599565987</v>
      </c>
      <c r="AN788">
        <f t="shared" si="1958"/>
        <v>0.35</v>
      </c>
      <c r="AO788">
        <f t="shared" ref="AO788:AO808" si="1959">AN788</f>
        <v>0.35</v>
      </c>
      <c r="AP788">
        <f t="shared" ref="AP788:BH788" si="1960">IF(AO788=0,0.0000001,$G788)*((INDEX($N$7:$N$29,MATCH($A788,$H$7:$H$29,0))/($G788+0.00001))^((AP$33-$G$33)/($Y$33-$G$33)))</f>
        <v>6.7248441308030369</v>
      </c>
      <c r="AQ788">
        <f t="shared" si="1960"/>
        <v>8.6181889218850785</v>
      </c>
      <c r="AR788">
        <f t="shared" si="1960"/>
        <v>11.044595064009801</v>
      </c>
      <c r="AS788">
        <f t="shared" si="1960"/>
        <v>14.154143200340572</v>
      </c>
      <c r="AT788">
        <f t="shared" si="1960"/>
        <v>18.139168396366006</v>
      </c>
      <c r="AU788">
        <f t="shared" si="1960"/>
        <v>23.246156652124792</v>
      </c>
      <c r="AV788">
        <f t="shared" si="1960"/>
        <v>29.79099081539951</v>
      </c>
      <c r="AW788">
        <f t="shared" si="1960"/>
        <v>38.178488902254713</v>
      </c>
      <c r="AX788">
        <f t="shared" si="1960"/>
        <v>48.927443329817784</v>
      </c>
      <c r="AY788">
        <f t="shared" si="1960"/>
        <v>62.702709814456746</v>
      </c>
      <c r="AZ788">
        <f t="shared" si="1960"/>
        <v>80.356330731876113</v>
      </c>
      <c r="BA788">
        <f t="shared" si="1960"/>
        <v>102.98023654476746</v>
      </c>
      <c r="BB788">
        <f t="shared" si="1960"/>
        <v>131.97378504254488</v>
      </c>
      <c r="BC788">
        <f t="shared" si="1960"/>
        <v>169.13031590177283</v>
      </c>
      <c r="BD788">
        <f t="shared" si="1960"/>
        <v>216.74807423165174</v>
      </c>
      <c r="BE788">
        <f t="shared" si="1960"/>
        <v>277.77236406519955</v>
      </c>
      <c r="BF788">
        <f t="shared" si="1960"/>
        <v>355.97772442447189</v>
      </c>
      <c r="BG788">
        <f t="shared" si="1960"/>
        <v>456.20139610678086</v>
      </c>
      <c r="BH788">
        <f t="shared" si="1960"/>
        <v>584.64251982692144</v>
      </c>
      <c r="BK788">
        <f t="shared" si="1948"/>
        <v>3.0756351134615346E-3</v>
      </c>
      <c r="BL788">
        <f t="shared" si="1843"/>
        <v>2.7649959670019196E-3</v>
      </c>
      <c r="BM788">
        <f t="shared" si="1844"/>
        <v>1.1059983868007678E-3</v>
      </c>
      <c r="BN788">
        <f t="shared" si="1921"/>
        <v>0.10100000000000001</v>
      </c>
      <c r="BO788">
        <f t="shared" si="1885"/>
        <v>0.6</v>
      </c>
      <c r="BP788" t="str">
        <f t="shared" si="1838"/>
        <v>-BUS-Total</v>
      </c>
    </row>
    <row r="789" spans="1:68" hidden="1" x14ac:dyDescent="0.25">
      <c r="A789" t="str">
        <f t="shared" si="1834"/>
        <v>passenger-BUS-CNG</v>
      </c>
      <c r="B789" s="1">
        <v>755</v>
      </c>
      <c r="C789" t="s">
        <v>53</v>
      </c>
      <c r="D789" t="s">
        <v>27</v>
      </c>
      <c r="E789" t="s">
        <v>34</v>
      </c>
      <c r="F789" t="s">
        <v>45</v>
      </c>
      <c r="G789">
        <v>2.8224033449861571E-3</v>
      </c>
      <c r="H789">
        <v>4.1883219080085937E-3</v>
      </c>
      <c r="I789">
        <v>5.5511302482252698E-3</v>
      </c>
      <c r="J789">
        <v>6.9108389766110974E-3</v>
      </c>
      <c r="K789">
        <v>7.5518045627569839E-3</v>
      </c>
      <c r="L789">
        <v>8.1926244428824728E-3</v>
      </c>
      <c r="M789">
        <f t="shared" ref="M789:Y790" si="1961">($K789*(($BL789/($K789))^((M$33-$K$33)/($BL$33-$K$33))))</f>
        <v>7.4378083511593357E-3</v>
      </c>
      <c r="N789">
        <f t="shared" si="1961"/>
        <v>7.3814571776626928E-3</v>
      </c>
      <c r="O789">
        <f t="shared" si="1961"/>
        <v>7.325532938365552E-3</v>
      </c>
      <c r="P789">
        <f t="shared" si="1961"/>
        <v>7.2700323986802469E-3</v>
      </c>
      <c r="Q789">
        <f t="shared" si="1961"/>
        <v>7.2149523485253667E-3</v>
      </c>
      <c r="R789">
        <f t="shared" si="1961"/>
        <v>7.1602896021400846E-3</v>
      </c>
      <c r="S789">
        <f t="shared" si="1961"/>
        <v>7.1060409978998974E-3</v>
      </c>
      <c r="T789">
        <f t="shared" si="1961"/>
        <v>7.0522033981337646E-3</v>
      </c>
      <c r="U789">
        <f t="shared" si="1961"/>
        <v>6.9987736889426284E-3</v>
      </c>
      <c r="V789">
        <f t="shared" si="1961"/>
        <v>6.9457487800193077E-3</v>
      </c>
      <c r="W789">
        <f t="shared" si="1961"/>
        <v>6.8931256044697572E-3</v>
      </c>
      <c r="X789">
        <f t="shared" si="1961"/>
        <v>6.8409011186356915E-3</v>
      </c>
      <c r="Y789">
        <f t="shared" si="1961"/>
        <v>6.7890723019185285E-3</v>
      </c>
      <c r="Z789">
        <f t="shared" ref="Z789:AN790" si="1962">($Y789*(($BM789/($Y789))^((Z$33-$Y$33)/($BM$33-$Y$33))))</f>
        <v>6.3867674009016676E-3</v>
      </c>
      <c r="AA789">
        <f t="shared" si="1962"/>
        <v>6.0083021684263311E-3</v>
      </c>
      <c r="AB789">
        <f t="shared" si="1962"/>
        <v>5.6522639202454886E-3</v>
      </c>
      <c r="AC789">
        <f t="shared" si="1962"/>
        <v>5.3173236845504082E-3</v>
      </c>
      <c r="AD789">
        <f t="shared" si="1962"/>
        <v>5.0022312413629715E-3</v>
      </c>
      <c r="AE789">
        <f t="shared" si="1962"/>
        <v>4.7058104558822672E-3</v>
      </c>
      <c r="AF789">
        <f t="shared" si="1962"/>
        <v>4.4269548883663886E-3</v>
      </c>
      <c r="AG789">
        <f t="shared" si="1962"/>
        <v>4.1646236641625948E-3</v>
      </c>
      <c r="AH789">
        <f t="shared" si="1962"/>
        <v>3.9178375884700526E-3</v>
      </c>
      <c r="AI789">
        <f t="shared" si="1962"/>
        <v>3.6856754913328379E-3</v>
      </c>
      <c r="AJ789">
        <f t="shared" si="1962"/>
        <v>3.4672707892203099E-3</v>
      </c>
      <c r="AK789">
        <f t="shared" si="1962"/>
        <v>3.2618082503603619E-3</v>
      </c>
      <c r="AL789">
        <f t="shared" si="1962"/>
        <v>3.0685209517516288E-3</v>
      </c>
      <c r="AM789">
        <f t="shared" si="1962"/>
        <v>2.8866874164961932E-3</v>
      </c>
      <c r="AN789">
        <f t="shared" si="1962"/>
        <v>2.7156289207674114E-3</v>
      </c>
      <c r="AO789">
        <f t="shared" si="1959"/>
        <v>2.7156289207674114E-3</v>
      </c>
      <c r="AP789">
        <f t="shared" ref="AP789:BH789" si="1963">AO789</f>
        <v>2.7156289207674114E-3</v>
      </c>
      <c r="AQ789">
        <f t="shared" si="1963"/>
        <v>2.7156289207674114E-3</v>
      </c>
      <c r="AR789">
        <f t="shared" si="1963"/>
        <v>2.7156289207674114E-3</v>
      </c>
      <c r="AS789">
        <f t="shared" si="1963"/>
        <v>2.7156289207674114E-3</v>
      </c>
      <c r="AT789">
        <f t="shared" si="1963"/>
        <v>2.7156289207674114E-3</v>
      </c>
      <c r="AU789">
        <f t="shared" si="1963"/>
        <v>2.7156289207674114E-3</v>
      </c>
      <c r="AV789">
        <f t="shared" si="1963"/>
        <v>2.7156289207674114E-3</v>
      </c>
      <c r="AW789">
        <f t="shared" si="1963"/>
        <v>2.7156289207674114E-3</v>
      </c>
      <c r="AX789">
        <f t="shared" si="1963"/>
        <v>2.7156289207674114E-3</v>
      </c>
      <c r="AY789">
        <f t="shared" si="1963"/>
        <v>2.7156289207674114E-3</v>
      </c>
      <c r="AZ789">
        <f t="shared" si="1963"/>
        <v>2.7156289207674114E-3</v>
      </c>
      <c r="BA789">
        <f t="shared" si="1963"/>
        <v>2.7156289207674114E-3</v>
      </c>
      <c r="BB789">
        <f t="shared" si="1963"/>
        <v>2.7156289207674114E-3</v>
      </c>
      <c r="BC789">
        <f t="shared" si="1963"/>
        <v>2.7156289207674114E-3</v>
      </c>
      <c r="BD789">
        <f t="shared" si="1963"/>
        <v>2.7156289207674114E-3</v>
      </c>
      <c r="BE789">
        <f t="shared" si="1963"/>
        <v>2.7156289207674114E-3</v>
      </c>
      <c r="BF789">
        <f t="shared" si="1963"/>
        <v>2.7156289207674114E-3</v>
      </c>
      <c r="BG789">
        <f t="shared" si="1963"/>
        <v>2.7156289207674114E-3</v>
      </c>
      <c r="BH789">
        <f t="shared" si="1963"/>
        <v>2.7156289207674114E-3</v>
      </c>
      <c r="BK789">
        <f t="shared" si="1948"/>
        <v>7.5518045627569839E-3</v>
      </c>
      <c r="BL789">
        <f t="shared" si="1843"/>
        <v>6.7890723019185285E-3</v>
      </c>
      <c r="BM789">
        <f t="shared" si="1844"/>
        <v>2.7156289207674114E-3</v>
      </c>
      <c r="BN789">
        <f t="shared" si="1921"/>
        <v>0.10100000000000001</v>
      </c>
      <c r="BO789">
        <f t="shared" ref="BO789:BO808" si="1964">INDEX($M$7:$M$30,MATCH(BP789,$H$7:$H$30,0))</f>
        <v>0.6</v>
      </c>
      <c r="BP789" t="str">
        <f t="shared" si="1838"/>
        <v>-BUS-Total</v>
      </c>
    </row>
    <row r="790" spans="1:68" hidden="1" x14ac:dyDescent="0.25">
      <c r="A790" t="str">
        <f t="shared" si="1834"/>
        <v>passenger-BUS-D</v>
      </c>
      <c r="B790" s="1">
        <v>756</v>
      </c>
      <c r="C790" t="s">
        <v>53</v>
      </c>
      <c r="D790" t="s">
        <v>27</v>
      </c>
      <c r="E790" t="s">
        <v>34</v>
      </c>
      <c r="F790" t="s">
        <v>46</v>
      </c>
      <c r="G790">
        <v>0.94479549051970668</v>
      </c>
      <c r="H790">
        <v>0.94228304921754991</v>
      </c>
      <c r="I790">
        <v>0.93977632879249939</v>
      </c>
      <c r="J790">
        <v>0.93727530972695539</v>
      </c>
      <c r="K790">
        <v>0.93574494857783497</v>
      </c>
      <c r="L790">
        <v>0.9342149353145256</v>
      </c>
      <c r="M790">
        <f t="shared" si="1961"/>
        <v>0.92161966524018379</v>
      </c>
      <c r="N790">
        <f t="shared" si="1961"/>
        <v>0.91463718502532687</v>
      </c>
      <c r="O790">
        <f t="shared" si="1961"/>
        <v>0.9077076062749132</v>
      </c>
      <c r="P790">
        <f t="shared" si="1961"/>
        <v>0.90083052819082321</v>
      </c>
      <c r="Q790">
        <f t="shared" si="1961"/>
        <v>0.89400555301150963</v>
      </c>
      <c r="R790">
        <f t="shared" si="1961"/>
        <v>0.88723228598899206</v>
      </c>
      <c r="S790">
        <f t="shared" si="1961"/>
        <v>0.88051033536602452</v>
      </c>
      <c r="T790">
        <f t="shared" si="1961"/>
        <v>0.87383931235343726</v>
      </c>
      <c r="U790">
        <f t="shared" si="1961"/>
        <v>0.8672188311076493</v>
      </c>
      <c r="V790">
        <f t="shared" si="1961"/>
        <v>0.86064850870835208</v>
      </c>
      <c r="W790">
        <f t="shared" si="1961"/>
        <v>0.85412796513636124</v>
      </c>
      <c r="X790">
        <f t="shared" si="1961"/>
        <v>0.84765682325163783</v>
      </c>
      <c r="Y790">
        <f t="shared" si="1961"/>
        <v>0.84123470877147366</v>
      </c>
      <c r="Z790">
        <f t="shared" si="1962"/>
        <v>0.79138506346004911</v>
      </c>
      <c r="AA790">
        <f t="shared" si="1962"/>
        <v>0.74448939414576776</v>
      </c>
      <c r="AB790">
        <f t="shared" si="1962"/>
        <v>0.70037265496547108</v>
      </c>
      <c r="AC790">
        <f t="shared" si="1962"/>
        <v>0.65887017287359873</v>
      </c>
      <c r="AD790">
        <f t="shared" si="1962"/>
        <v>0.61982703297273622</v>
      </c>
      <c r="AE790">
        <f t="shared" si="1962"/>
        <v>0.58309750026806828</v>
      </c>
      <c r="AF790">
        <f t="shared" si="1962"/>
        <v>0.54854447568734133</v>
      </c>
      <c r="AG790">
        <f t="shared" si="1962"/>
        <v>0.51603898433583817</v>
      </c>
      <c r="AH790">
        <f t="shared" si="1962"/>
        <v>0.48545969407619499</v>
      </c>
      <c r="AI790">
        <f t="shared" si="1962"/>
        <v>0.45669246263607483</v>
      </c>
      <c r="AJ790">
        <f t="shared" si="1962"/>
        <v>0.42962991155320701</v>
      </c>
      <c r="AK790">
        <f t="shared" si="1962"/>
        <v>0.40417102536746818</v>
      </c>
      <c r="AL790">
        <f t="shared" si="1962"/>
        <v>0.38022077456392422</v>
      </c>
      <c r="AM790">
        <f t="shared" si="1962"/>
        <v>0.35768976085940563</v>
      </c>
      <c r="AN790">
        <f t="shared" si="1962"/>
        <v>0.3364938835085895</v>
      </c>
      <c r="AO790">
        <f t="shared" si="1959"/>
        <v>0.3364938835085895</v>
      </c>
      <c r="AP790">
        <f t="shared" ref="AP790:BH790" si="1965">AO790</f>
        <v>0.3364938835085895</v>
      </c>
      <c r="AQ790">
        <f t="shared" si="1965"/>
        <v>0.3364938835085895</v>
      </c>
      <c r="AR790">
        <f t="shared" si="1965"/>
        <v>0.3364938835085895</v>
      </c>
      <c r="AS790">
        <f t="shared" si="1965"/>
        <v>0.3364938835085895</v>
      </c>
      <c r="AT790">
        <f t="shared" si="1965"/>
        <v>0.3364938835085895</v>
      </c>
      <c r="AU790">
        <f t="shared" si="1965"/>
        <v>0.3364938835085895</v>
      </c>
      <c r="AV790">
        <f t="shared" si="1965"/>
        <v>0.3364938835085895</v>
      </c>
      <c r="AW790">
        <f t="shared" si="1965"/>
        <v>0.3364938835085895</v>
      </c>
      <c r="AX790">
        <f t="shared" si="1965"/>
        <v>0.3364938835085895</v>
      </c>
      <c r="AY790">
        <f t="shared" si="1965"/>
        <v>0.3364938835085895</v>
      </c>
      <c r="AZ790">
        <f t="shared" si="1965"/>
        <v>0.3364938835085895</v>
      </c>
      <c r="BA790">
        <f t="shared" si="1965"/>
        <v>0.3364938835085895</v>
      </c>
      <c r="BB790">
        <f t="shared" si="1965"/>
        <v>0.3364938835085895</v>
      </c>
      <c r="BC790">
        <f t="shared" si="1965"/>
        <v>0.3364938835085895</v>
      </c>
      <c r="BD790">
        <f t="shared" si="1965"/>
        <v>0.3364938835085895</v>
      </c>
      <c r="BE790">
        <f t="shared" si="1965"/>
        <v>0.3364938835085895</v>
      </c>
      <c r="BF790">
        <f t="shared" si="1965"/>
        <v>0.3364938835085895</v>
      </c>
      <c r="BG790">
        <f t="shared" si="1965"/>
        <v>0.3364938835085895</v>
      </c>
      <c r="BH790">
        <f t="shared" si="1965"/>
        <v>0.3364938835085895</v>
      </c>
      <c r="BK790">
        <f t="shared" si="1948"/>
        <v>0.93574494857783497</v>
      </c>
      <c r="BL790">
        <f t="shared" si="1843"/>
        <v>0.84123470877147366</v>
      </c>
      <c r="BM790">
        <f t="shared" si="1844"/>
        <v>0.3364938835085895</v>
      </c>
      <c r="BN790">
        <f t="shared" si="1921"/>
        <v>0.10100000000000001</v>
      </c>
      <c r="BO790">
        <f t="shared" si="1964"/>
        <v>0.6</v>
      </c>
      <c r="BP790" t="str">
        <f t="shared" si="1838"/>
        <v>-BUS-Total</v>
      </c>
    </row>
    <row r="791" spans="1:68" hidden="1" x14ac:dyDescent="0.25">
      <c r="A791" t="str">
        <f t="shared" si="1834"/>
        <v>passenger-BUS-FCEV</v>
      </c>
      <c r="B791" s="1">
        <v>757</v>
      </c>
      <c r="C791" t="s">
        <v>53</v>
      </c>
      <c r="D791" t="s">
        <v>27</v>
      </c>
      <c r="E791" t="s">
        <v>34</v>
      </c>
      <c r="F791" t="s">
        <v>30</v>
      </c>
      <c r="G791">
        <v>0</v>
      </c>
      <c r="H791">
        <f>IF(G791=0,0.0000001,$G791)*((INDEX($N$7:$N$29,MATCH($A791,$H$7:$H$29,0))/($G791+0.00001))^((H$33-$G$33)/($Y$33-$G$33)))</f>
        <v>1.2915496650148837E-7</v>
      </c>
      <c r="I791">
        <f>IF(H791=0,0.0000001,$G791)*((INDEX($N$7:$N$29,MATCH($A791,$H$7:$H$29,0))/($G791+0.00001))^((I$33-$G$33)/($Y$33-$G$33)))</f>
        <v>0</v>
      </c>
      <c r="J791">
        <f>IF(I791=0,0.0000001,$G791)*((INDEX($N$7:$N$29,MATCH($A791,$H$7:$H$29,0))/($G791+0.00001))^((J$33-$G$33)/($Y$33-$G$33)))</f>
        <v>2.1544346900318838E-7</v>
      </c>
      <c r="K791">
        <f>IF(J791=0,0.0000001,$G791)*((INDEX($N$7:$N$29,MATCH($A791,$H$7:$H$29,0))/($G791+0.00001))^((K$33-$G$33)/($Y$33-$G$33)))</f>
        <v>0</v>
      </c>
      <c r="L791">
        <f t="shared" ref="L791:Y791" si="1966">IF(K791=0,0.0000001,K791)*((INDEX($N$7:$N$29,MATCH($A791,$H$7:$H$28,0))/IF(K791=0,0.0000001,K791))^((L$33-$K$33)/($Y$33-$K$33)))</f>
        <v>1.93069772888325E-7</v>
      </c>
      <c r="M791">
        <f t="shared" si="1966"/>
        <v>6.5512855685955084E-7</v>
      </c>
      <c r="N791">
        <f t="shared" si="1966"/>
        <v>3.1516811486658755E-6</v>
      </c>
      <c r="O791">
        <f t="shared" si="1966"/>
        <v>1.6339715159504212E-5</v>
      </c>
      <c r="P791">
        <f t="shared" si="1966"/>
        <v>7.1018492993558591E-5</v>
      </c>
      <c r="Q791">
        <f t="shared" si="1966"/>
        <v>2.2061794245877724E-4</v>
      </c>
      <c r="R791">
        <f t="shared" si="1966"/>
        <v>4.6969984294097572E-4</v>
      </c>
      <c r="S791">
        <f t="shared" si="1966"/>
        <v>7.2335519763494136E-4</v>
      </c>
      <c r="T791">
        <f t="shared" si="1966"/>
        <v>8.9077584299261604E-4</v>
      </c>
      <c r="U791">
        <f t="shared" si="1966"/>
        <v>9.6749364962123467E-4</v>
      </c>
      <c r="V791">
        <f t="shared" si="1966"/>
        <v>9.9294363861607998E-4</v>
      </c>
      <c r="W791">
        <f t="shared" si="1966"/>
        <v>9.9898888648544725E-4</v>
      </c>
      <c r="X791">
        <f t="shared" si="1966"/>
        <v>9.9992774367956699E-4</v>
      </c>
      <c r="Y791">
        <f t="shared" si="1966"/>
        <v>1E-3</v>
      </c>
      <c r="Z791">
        <f t="shared" ref="Z791:AN791" si="1967">IF(Y791=0,0.0000001,$Y791)*((INDEX($O$7:$O$29,MATCH($A791,$H$7:$H$28,0))/IF(Y791=0,0.0000001,$Y791))^((Z$33-$Y$33)/($AN$33-$Y$33)))</f>
        <v>1.2979700365523266E-3</v>
      </c>
      <c r="AA791">
        <f t="shared" si="1967"/>
        <v>1.6847262157876481E-3</v>
      </c>
      <c r="AB791">
        <f t="shared" si="1967"/>
        <v>2.1867241478865564E-3</v>
      </c>
      <c r="AC791">
        <f t="shared" si="1967"/>
        <v>2.8383024221621685E-3</v>
      </c>
      <c r="AD791">
        <f t="shared" si="1967"/>
        <v>3.6840314986403863E-3</v>
      </c>
      <c r="AE791">
        <f t="shared" si="1967"/>
        <v>4.781762498950186E-3</v>
      </c>
      <c r="AF791">
        <f t="shared" si="1967"/>
        <v>6.2065844455469164E-3</v>
      </c>
      <c r="AG791">
        <f t="shared" si="1967"/>
        <v>8.0559606396516329E-3</v>
      </c>
      <c r="AH791">
        <f t="shared" si="1967"/>
        <v>1.0456395525912732E-2</v>
      </c>
      <c r="AI791">
        <f t="shared" si="1967"/>
        <v>1.3572088082974531E-2</v>
      </c>
      <c r="AJ791">
        <f t="shared" si="1967"/>
        <v>1.7616163665149849E-2</v>
      </c>
      <c r="AK791">
        <f t="shared" si="1967"/>
        <v>2.2865252596366323E-2</v>
      </c>
      <c r="AL791">
        <f t="shared" si="1967"/>
        <v>2.9678412748283773E-2</v>
      </c>
      <c r="AM791">
        <f t="shared" si="1967"/>
        <v>3.8521690479704919E-2</v>
      </c>
      <c r="AN791">
        <f t="shared" si="1967"/>
        <v>0.05</v>
      </c>
      <c r="AO791">
        <f t="shared" si="1959"/>
        <v>0.05</v>
      </c>
      <c r="AP791">
        <f t="shared" ref="AP791:BH791" si="1968">IF(AO791=0,0.0000001,$G791)*((INDEX($N$7:$N$29,MATCH($A791,$H$7:$H$29,0))/($G791+0.00001))^((AP$33-$G$33)/($Y$33-$G$33)))</f>
        <v>0</v>
      </c>
      <c r="AQ791">
        <f t="shared" si="1968"/>
        <v>1E-3</v>
      </c>
      <c r="AR791">
        <f t="shared" si="1968"/>
        <v>0</v>
      </c>
      <c r="AS791">
        <f t="shared" si="1968"/>
        <v>1.6681005372000592E-3</v>
      </c>
      <c r="AT791">
        <f t="shared" si="1968"/>
        <v>0</v>
      </c>
      <c r="AU791">
        <f t="shared" si="1968"/>
        <v>2.7825594022071291E-3</v>
      </c>
      <c r="AV791">
        <f t="shared" si="1968"/>
        <v>0</v>
      </c>
      <c r="AW791">
        <f t="shared" si="1968"/>
        <v>4.6415888336127833E-3</v>
      </c>
      <c r="AX791">
        <f t="shared" si="1968"/>
        <v>0</v>
      </c>
      <c r="AY791">
        <f t="shared" si="1968"/>
        <v>7.7426368268112885E-3</v>
      </c>
      <c r="AZ791">
        <f t="shared" si="1968"/>
        <v>0</v>
      </c>
      <c r="BA791">
        <f t="shared" si="1968"/>
        <v>1.2915496650148838E-2</v>
      </c>
      <c r="BB791">
        <f t="shared" si="1968"/>
        <v>0</v>
      </c>
      <c r="BC791">
        <f t="shared" si="1968"/>
        <v>2.154434690031886E-2</v>
      </c>
      <c r="BD791">
        <f t="shared" si="1968"/>
        <v>0</v>
      </c>
      <c r="BE791">
        <f t="shared" si="1968"/>
        <v>3.5938136638046292E-2</v>
      </c>
      <c r="BF791">
        <f t="shared" si="1968"/>
        <v>0</v>
      </c>
      <c r="BG791">
        <f t="shared" si="1968"/>
        <v>5.9948425031894209E-2</v>
      </c>
      <c r="BH791">
        <f t="shared" si="1968"/>
        <v>0</v>
      </c>
      <c r="BK791">
        <f>G791</f>
        <v>0</v>
      </c>
      <c r="BL791">
        <f t="shared" si="1843"/>
        <v>0</v>
      </c>
      <c r="BM791">
        <f t="shared" si="1844"/>
        <v>0</v>
      </c>
      <c r="BN791">
        <f t="shared" si="1921"/>
        <v>0.10100000000000001</v>
      </c>
      <c r="BO791">
        <f t="shared" si="1964"/>
        <v>0.6</v>
      </c>
      <c r="BP791" t="str">
        <f t="shared" si="1838"/>
        <v>-BUS-Total</v>
      </c>
    </row>
    <row r="792" spans="1:68" hidden="1" x14ac:dyDescent="0.25">
      <c r="A792" t="str">
        <f t="shared" si="1834"/>
        <v>passenger-BUS-G</v>
      </c>
      <c r="B792" s="1">
        <v>758</v>
      </c>
      <c r="C792" t="s">
        <v>53</v>
      </c>
      <c r="D792" t="s">
        <v>27</v>
      </c>
      <c r="E792" t="s">
        <v>34</v>
      </c>
      <c r="F792" t="s">
        <v>47</v>
      </c>
      <c r="G792">
        <v>4.9885889207088863E-2</v>
      </c>
      <c r="H792">
        <v>4.982902890710305E-2</v>
      </c>
      <c r="I792">
        <v>4.9772298079112529E-2</v>
      </c>
      <c r="J792">
        <v>4.9715696281404848E-2</v>
      </c>
      <c r="K792">
        <v>4.9710044886185398E-2</v>
      </c>
      <c r="L792">
        <v>4.9704394775656309E-2</v>
      </c>
      <c r="M792">
        <f t="shared" ref="M792:Y794" si="1969">($K792*(($BL792/($K792))^((M$33-$K$33)/($BL$33-$K$33))))</f>
        <v>4.8959660425321468E-2</v>
      </c>
      <c r="N792">
        <f t="shared" si="1969"/>
        <v>4.8588726651727532E-2</v>
      </c>
      <c r="O792">
        <f t="shared" si="1969"/>
        <v>4.8220603188973123E-2</v>
      </c>
      <c r="P792">
        <f t="shared" si="1969"/>
        <v>4.7855268745260138E-2</v>
      </c>
      <c r="Q792">
        <f t="shared" si="1969"/>
        <v>4.7492702190103833E-2</v>
      </c>
      <c r="R792">
        <f t="shared" si="1969"/>
        <v>4.7132882553110662E-2</v>
      </c>
      <c r="S792">
        <f t="shared" si="1969"/>
        <v>4.6775789022765371E-2</v>
      </c>
      <c r="T792">
        <f t="shared" si="1969"/>
        <v>4.6421400945227266E-2</v>
      </c>
      <c r="U792">
        <f t="shared" si="1969"/>
        <v>4.6069697823135664E-2</v>
      </c>
      <c r="V792">
        <f t="shared" si="1969"/>
        <v>4.5720659314424331E-2</v>
      </c>
      <c r="W792">
        <f t="shared" si="1969"/>
        <v>4.5374265231144885E-2</v>
      </c>
      <c r="X792">
        <f t="shared" si="1969"/>
        <v>4.5030495538299228E-2</v>
      </c>
      <c r="Y792">
        <f t="shared" si="1969"/>
        <v>4.4689330352680676E-2</v>
      </c>
      <c r="Z792">
        <f t="shared" ref="Z792:AN794" si="1970">($Y792*(($BM792/($Y792))^((Z$33-$Y$33)/($BM$33-$Y$33))))</f>
        <v>4.2041142820642703E-2</v>
      </c>
      <c r="AA792">
        <f t="shared" si="1970"/>
        <v>3.954988082652388E-2</v>
      </c>
      <c r="AB792">
        <f t="shared" si="1970"/>
        <v>3.7206245321766175E-2</v>
      </c>
      <c r="AC792">
        <f t="shared" si="1970"/>
        <v>3.5001488298166308E-2</v>
      </c>
      <c r="AD792">
        <f t="shared" si="1970"/>
        <v>3.2927380134484298E-2</v>
      </c>
      <c r="AE792">
        <f t="shared" si="1970"/>
        <v>3.0976178878017367E-2</v>
      </c>
      <c r="AF792">
        <f t="shared" si="1970"/>
        <v>2.9140601346477495E-2</v>
      </c>
      <c r="AG792">
        <f t="shared" si="1970"/>
        <v>2.7413795942305627E-2</v>
      </c>
      <c r="AH792">
        <f t="shared" si="1970"/>
        <v>2.5789317077947523E-2</v>
      </c>
      <c r="AI792">
        <f t="shared" si="1970"/>
        <v>2.4261101116629182E-2</v>
      </c>
      <c r="AJ792">
        <f t="shared" si="1970"/>
        <v>2.2823443738827005E-2</v>
      </c>
      <c r="AK792">
        <f t="shared" si="1970"/>
        <v>2.147097864994911E-2</v>
      </c>
      <c r="AL792">
        <f t="shared" si="1970"/>
        <v>2.0198657549750792E-2</v>
      </c>
      <c r="AM792">
        <f t="shared" si="1970"/>
        <v>1.9001731288716624E-2</v>
      </c>
      <c r="AN792">
        <f t="shared" si="1970"/>
        <v>1.787573214107227E-2</v>
      </c>
      <c r="AO792">
        <f t="shared" si="1959"/>
        <v>1.787573214107227E-2</v>
      </c>
      <c r="AP792">
        <f t="shared" ref="AP792:BH792" si="1971">AO792</f>
        <v>1.787573214107227E-2</v>
      </c>
      <c r="AQ792">
        <f t="shared" si="1971"/>
        <v>1.787573214107227E-2</v>
      </c>
      <c r="AR792">
        <f t="shared" si="1971"/>
        <v>1.787573214107227E-2</v>
      </c>
      <c r="AS792">
        <f t="shared" si="1971"/>
        <v>1.787573214107227E-2</v>
      </c>
      <c r="AT792">
        <f t="shared" si="1971"/>
        <v>1.787573214107227E-2</v>
      </c>
      <c r="AU792">
        <f t="shared" si="1971"/>
        <v>1.787573214107227E-2</v>
      </c>
      <c r="AV792">
        <f t="shared" si="1971"/>
        <v>1.787573214107227E-2</v>
      </c>
      <c r="AW792">
        <f t="shared" si="1971"/>
        <v>1.787573214107227E-2</v>
      </c>
      <c r="AX792">
        <f t="shared" si="1971"/>
        <v>1.787573214107227E-2</v>
      </c>
      <c r="AY792">
        <f t="shared" si="1971"/>
        <v>1.787573214107227E-2</v>
      </c>
      <c r="AZ792">
        <f t="shared" si="1971"/>
        <v>1.787573214107227E-2</v>
      </c>
      <c r="BA792">
        <f t="shared" si="1971"/>
        <v>1.787573214107227E-2</v>
      </c>
      <c r="BB792">
        <f t="shared" si="1971"/>
        <v>1.787573214107227E-2</v>
      </c>
      <c r="BC792">
        <f t="shared" si="1971"/>
        <v>1.787573214107227E-2</v>
      </c>
      <c r="BD792">
        <f t="shared" si="1971"/>
        <v>1.787573214107227E-2</v>
      </c>
      <c r="BE792">
        <f t="shared" si="1971"/>
        <v>1.787573214107227E-2</v>
      </c>
      <c r="BF792">
        <f t="shared" si="1971"/>
        <v>1.787573214107227E-2</v>
      </c>
      <c r="BG792">
        <f t="shared" si="1971"/>
        <v>1.787573214107227E-2</v>
      </c>
      <c r="BH792">
        <f t="shared" si="1971"/>
        <v>1.787573214107227E-2</v>
      </c>
      <c r="BK792">
        <f t="shared" ref="BK792:BK797" si="1972">K792</f>
        <v>4.9710044886185398E-2</v>
      </c>
      <c r="BL792">
        <f t="shared" si="1843"/>
        <v>4.4689330352680676E-2</v>
      </c>
      <c r="BM792">
        <f t="shared" si="1844"/>
        <v>1.787573214107227E-2</v>
      </c>
      <c r="BN792">
        <f t="shared" si="1921"/>
        <v>0.10100000000000001</v>
      </c>
      <c r="BO792">
        <f t="shared" si="1964"/>
        <v>0.6</v>
      </c>
      <c r="BP792" t="str">
        <f t="shared" si="1838"/>
        <v>-BUS-Total</v>
      </c>
    </row>
    <row r="793" spans="1:68" hidden="1" x14ac:dyDescent="0.25">
      <c r="A793" t="str">
        <f t="shared" si="1834"/>
        <v>passenger-BUS-LPG</v>
      </c>
      <c r="B793" s="1">
        <v>759</v>
      </c>
      <c r="C793" t="s">
        <v>53</v>
      </c>
      <c r="D793" t="s">
        <v>27</v>
      </c>
      <c r="E793" t="s">
        <v>34</v>
      </c>
      <c r="F793" t="s">
        <v>48</v>
      </c>
      <c r="G793">
        <v>1.355968032056246E-3</v>
      </c>
      <c r="H793">
        <v>1.991176119094871E-3</v>
      </c>
      <c r="I793">
        <v>2.6249378251176759E-3</v>
      </c>
      <c r="J793">
        <v>3.2572580846626782E-3</v>
      </c>
      <c r="K793">
        <v>3.5845131810270498E-3</v>
      </c>
      <c r="L793">
        <v>3.9116938848830296E-3</v>
      </c>
      <c r="M793">
        <f t="shared" si="1969"/>
        <v>3.5304041373325E-3</v>
      </c>
      <c r="N793">
        <f t="shared" si="1969"/>
        <v>3.5036566861125339E-3</v>
      </c>
      <c r="O793">
        <f t="shared" si="1969"/>
        <v>3.4771118819887461E-3</v>
      </c>
      <c r="P793">
        <f t="shared" si="1969"/>
        <v>3.4507681896430507E-3</v>
      </c>
      <c r="Q793">
        <f t="shared" si="1969"/>
        <v>3.424624085389415E-3</v>
      </c>
      <c r="R793">
        <f t="shared" si="1969"/>
        <v>3.3986780570857307E-3</v>
      </c>
      <c r="S793">
        <f t="shared" si="1969"/>
        <v>3.3729286040463527E-3</v>
      </c>
      <c r="T793">
        <f t="shared" si="1969"/>
        <v>3.3473742369553028E-3</v>
      </c>
      <c r="U793">
        <f t="shared" si="1969"/>
        <v>3.3220134777801271E-3</v>
      </c>
      <c r="V793">
        <f t="shared" si="1969"/>
        <v>3.2968448596864125E-3</v>
      </c>
      <c r="W793">
        <f t="shared" si="1969"/>
        <v>3.2718669269529415E-3</v>
      </c>
      <c r="X793">
        <f t="shared" si="1969"/>
        <v>3.2470782348875014E-3</v>
      </c>
      <c r="Y793">
        <f t="shared" si="1969"/>
        <v>3.2224773497433177E-3</v>
      </c>
      <c r="Z793">
        <f t="shared" si="1970"/>
        <v>3.0315207103728389E-3</v>
      </c>
      <c r="AA793">
        <f t="shared" si="1970"/>
        <v>2.8518797248183823E-3</v>
      </c>
      <c r="AB793">
        <f t="shared" si="1970"/>
        <v>2.6828838533086868E-3</v>
      </c>
      <c r="AC793">
        <f t="shared" si="1970"/>
        <v>2.5239022907261118E-3</v>
      </c>
      <c r="AD793">
        <f t="shared" si="1970"/>
        <v>2.3743416120219152E-3</v>
      </c>
      <c r="AE793">
        <f t="shared" si="1970"/>
        <v>2.2336435571588438E-3</v>
      </c>
      <c r="AF793">
        <f t="shared" si="1970"/>
        <v>2.1012829473129593E-3</v>
      </c>
      <c r="AG793">
        <f t="shared" si="1970"/>
        <v>1.9767657245565794E-3</v>
      </c>
      <c r="AH793">
        <f t="shared" si="1970"/>
        <v>1.8596271077051247E-3</v>
      </c>
      <c r="AI793">
        <f t="shared" si="1970"/>
        <v>1.7494298574442658E-3</v>
      </c>
      <c r="AJ793">
        <f t="shared" si="1970"/>
        <v>1.6457626442616679E-3</v>
      </c>
      <c r="AK793">
        <f t="shared" si="1970"/>
        <v>1.5482385130913701E-3</v>
      </c>
      <c r="AL793">
        <f t="shared" si="1970"/>
        <v>1.4564934389398251E-3</v>
      </c>
      <c r="AM793">
        <f t="shared" si="1970"/>
        <v>1.3701849681022396E-3</v>
      </c>
      <c r="AN793">
        <f t="shared" si="1970"/>
        <v>1.2889909398973271E-3</v>
      </c>
      <c r="AO793">
        <f t="shared" si="1959"/>
        <v>1.2889909398973271E-3</v>
      </c>
      <c r="AP793">
        <f t="shared" ref="AP793:BH793" si="1973">AO793</f>
        <v>1.2889909398973271E-3</v>
      </c>
      <c r="AQ793">
        <f t="shared" si="1973"/>
        <v>1.2889909398973271E-3</v>
      </c>
      <c r="AR793">
        <f t="shared" si="1973"/>
        <v>1.2889909398973271E-3</v>
      </c>
      <c r="AS793">
        <f t="shared" si="1973"/>
        <v>1.2889909398973271E-3</v>
      </c>
      <c r="AT793">
        <f t="shared" si="1973"/>
        <v>1.2889909398973271E-3</v>
      </c>
      <c r="AU793">
        <f t="shared" si="1973"/>
        <v>1.2889909398973271E-3</v>
      </c>
      <c r="AV793">
        <f t="shared" si="1973"/>
        <v>1.2889909398973271E-3</v>
      </c>
      <c r="AW793">
        <f t="shared" si="1973"/>
        <v>1.2889909398973271E-3</v>
      </c>
      <c r="AX793">
        <f t="shared" si="1973"/>
        <v>1.2889909398973271E-3</v>
      </c>
      <c r="AY793">
        <f t="shared" si="1973"/>
        <v>1.2889909398973271E-3</v>
      </c>
      <c r="AZ793">
        <f t="shared" si="1973"/>
        <v>1.2889909398973271E-3</v>
      </c>
      <c r="BA793">
        <f t="shared" si="1973"/>
        <v>1.2889909398973271E-3</v>
      </c>
      <c r="BB793">
        <f t="shared" si="1973"/>
        <v>1.2889909398973271E-3</v>
      </c>
      <c r="BC793">
        <f t="shared" si="1973"/>
        <v>1.2889909398973271E-3</v>
      </c>
      <c r="BD793">
        <f t="shared" si="1973"/>
        <v>1.2889909398973271E-3</v>
      </c>
      <c r="BE793">
        <f t="shared" si="1973"/>
        <v>1.2889909398973271E-3</v>
      </c>
      <c r="BF793">
        <f t="shared" si="1973"/>
        <v>1.2889909398973271E-3</v>
      </c>
      <c r="BG793">
        <f t="shared" si="1973"/>
        <v>1.2889909398973271E-3</v>
      </c>
      <c r="BH793">
        <f t="shared" si="1973"/>
        <v>1.2889909398973271E-3</v>
      </c>
      <c r="BK793">
        <f t="shared" si="1972"/>
        <v>3.5845131810270498E-3</v>
      </c>
      <c r="BL793">
        <f t="shared" si="1843"/>
        <v>3.2224773497433177E-3</v>
      </c>
      <c r="BM793">
        <f t="shared" si="1844"/>
        <v>1.2889909398973271E-3</v>
      </c>
      <c r="BN793">
        <f t="shared" si="1921"/>
        <v>0.10100000000000001</v>
      </c>
      <c r="BO793">
        <f t="shared" si="1964"/>
        <v>0.6</v>
      </c>
      <c r="BP793" t="str">
        <f t="shared" si="1838"/>
        <v>-BUS-Total</v>
      </c>
    </row>
    <row r="794" spans="1:68" hidden="1" x14ac:dyDescent="0.25">
      <c r="A794" t="str">
        <f t="shared" si="1834"/>
        <v>passenger-BUS-PHEVD</v>
      </c>
      <c r="B794" s="1">
        <v>760</v>
      </c>
      <c r="C794" t="s">
        <v>53</v>
      </c>
      <c r="D794" t="s">
        <v>27</v>
      </c>
      <c r="E794" t="s">
        <v>34</v>
      </c>
      <c r="F794" t="s">
        <v>37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e">
        <f t="shared" si="1969"/>
        <v>#DIV/0!</v>
      </c>
      <c r="N794" t="e">
        <f t="shared" si="1969"/>
        <v>#DIV/0!</v>
      </c>
      <c r="O794" t="e">
        <f t="shared" si="1969"/>
        <v>#DIV/0!</v>
      </c>
      <c r="P794" t="e">
        <f t="shared" si="1969"/>
        <v>#DIV/0!</v>
      </c>
      <c r="Q794" t="e">
        <f t="shared" si="1969"/>
        <v>#DIV/0!</v>
      </c>
      <c r="R794" t="e">
        <f t="shared" si="1969"/>
        <v>#DIV/0!</v>
      </c>
      <c r="S794" t="e">
        <f t="shared" si="1969"/>
        <v>#DIV/0!</v>
      </c>
      <c r="T794" t="e">
        <f t="shared" si="1969"/>
        <v>#DIV/0!</v>
      </c>
      <c r="U794" t="e">
        <f t="shared" si="1969"/>
        <v>#DIV/0!</v>
      </c>
      <c r="V794" t="e">
        <f t="shared" si="1969"/>
        <v>#DIV/0!</v>
      </c>
      <c r="W794" t="e">
        <f t="shared" si="1969"/>
        <v>#DIV/0!</v>
      </c>
      <c r="X794" t="e">
        <f t="shared" si="1969"/>
        <v>#DIV/0!</v>
      </c>
      <c r="Y794" t="e">
        <f t="shared" si="1969"/>
        <v>#DIV/0!</v>
      </c>
      <c r="Z794" t="e">
        <f t="shared" si="1970"/>
        <v>#DIV/0!</v>
      </c>
      <c r="AA794" t="e">
        <f t="shared" si="1970"/>
        <v>#DIV/0!</v>
      </c>
      <c r="AB794" t="e">
        <f t="shared" si="1970"/>
        <v>#DIV/0!</v>
      </c>
      <c r="AC794" t="e">
        <f t="shared" si="1970"/>
        <v>#DIV/0!</v>
      </c>
      <c r="AD794" t="e">
        <f t="shared" si="1970"/>
        <v>#DIV/0!</v>
      </c>
      <c r="AE794" t="e">
        <f t="shared" si="1970"/>
        <v>#DIV/0!</v>
      </c>
      <c r="AF794" t="e">
        <f t="shared" si="1970"/>
        <v>#DIV/0!</v>
      </c>
      <c r="AG794" t="e">
        <f t="shared" si="1970"/>
        <v>#DIV/0!</v>
      </c>
      <c r="AH794" t="e">
        <f t="shared" si="1970"/>
        <v>#DIV/0!</v>
      </c>
      <c r="AI794" t="e">
        <f t="shared" si="1970"/>
        <v>#DIV/0!</v>
      </c>
      <c r="AJ794" t="e">
        <f t="shared" si="1970"/>
        <v>#DIV/0!</v>
      </c>
      <c r="AK794" t="e">
        <f t="shared" si="1970"/>
        <v>#DIV/0!</v>
      </c>
      <c r="AL794" t="e">
        <f t="shared" si="1970"/>
        <v>#DIV/0!</v>
      </c>
      <c r="AM794" t="e">
        <f t="shared" si="1970"/>
        <v>#DIV/0!</v>
      </c>
      <c r="AN794" t="e">
        <f t="shared" si="1970"/>
        <v>#DIV/0!</v>
      </c>
      <c r="AO794" t="e">
        <f t="shared" si="1959"/>
        <v>#DIV/0!</v>
      </c>
      <c r="AP794" t="e">
        <f t="shared" ref="AP794:BH794" si="1974">AO794</f>
        <v>#DIV/0!</v>
      </c>
      <c r="AQ794" t="e">
        <f t="shared" si="1974"/>
        <v>#DIV/0!</v>
      </c>
      <c r="AR794" t="e">
        <f t="shared" si="1974"/>
        <v>#DIV/0!</v>
      </c>
      <c r="AS794" t="e">
        <f t="shared" si="1974"/>
        <v>#DIV/0!</v>
      </c>
      <c r="AT794" t="e">
        <f t="shared" si="1974"/>
        <v>#DIV/0!</v>
      </c>
      <c r="AU794" t="e">
        <f t="shared" si="1974"/>
        <v>#DIV/0!</v>
      </c>
      <c r="AV794" t="e">
        <f t="shared" si="1974"/>
        <v>#DIV/0!</v>
      </c>
      <c r="AW794" t="e">
        <f t="shared" si="1974"/>
        <v>#DIV/0!</v>
      </c>
      <c r="AX794" t="e">
        <f t="shared" si="1974"/>
        <v>#DIV/0!</v>
      </c>
      <c r="AY794" t="e">
        <f t="shared" si="1974"/>
        <v>#DIV/0!</v>
      </c>
      <c r="AZ794" t="e">
        <f t="shared" si="1974"/>
        <v>#DIV/0!</v>
      </c>
      <c r="BA794" t="e">
        <f t="shared" si="1974"/>
        <v>#DIV/0!</v>
      </c>
      <c r="BB794" t="e">
        <f t="shared" si="1974"/>
        <v>#DIV/0!</v>
      </c>
      <c r="BC794" t="e">
        <f t="shared" si="1974"/>
        <v>#DIV/0!</v>
      </c>
      <c r="BD794" t="e">
        <f t="shared" si="1974"/>
        <v>#DIV/0!</v>
      </c>
      <c r="BE794" t="e">
        <f t="shared" si="1974"/>
        <v>#DIV/0!</v>
      </c>
      <c r="BF794" t="e">
        <f t="shared" si="1974"/>
        <v>#DIV/0!</v>
      </c>
      <c r="BG794" t="e">
        <f t="shared" si="1974"/>
        <v>#DIV/0!</v>
      </c>
      <c r="BH794" t="e">
        <f t="shared" si="1974"/>
        <v>#DIV/0!</v>
      </c>
      <c r="BK794">
        <f t="shared" si="1972"/>
        <v>0</v>
      </c>
      <c r="BL794">
        <f t="shared" si="1843"/>
        <v>0</v>
      </c>
      <c r="BM794">
        <f t="shared" si="1844"/>
        <v>0</v>
      </c>
      <c r="BN794">
        <f t="shared" si="1921"/>
        <v>0.10100000000000001</v>
      </c>
      <c r="BO794">
        <f t="shared" si="1964"/>
        <v>0.6</v>
      </c>
      <c r="BP794" t="str">
        <f t="shared" si="1838"/>
        <v>-BUS-Total</v>
      </c>
    </row>
    <row r="795" spans="1:68" hidden="1" x14ac:dyDescent="0.25">
      <c r="A795" t="str">
        <f t="shared" si="1834"/>
        <v>passenger-LT-BEV</v>
      </c>
      <c r="B795" s="1">
        <v>761</v>
      </c>
      <c r="C795" t="s">
        <v>53</v>
      </c>
      <c r="D795" t="s">
        <v>27</v>
      </c>
      <c r="E795" t="s">
        <v>33</v>
      </c>
      <c r="F795" t="s">
        <v>29</v>
      </c>
      <c r="G795">
        <v>5.1394274616851933E-5</v>
      </c>
      <c r="H795">
        <f>IF(G795=0,0.0000001,$G795)*((INDEX($N$7:$N$29,MATCH($A795,$H$7:$H$29,0))/($G795+0.00001))^((H$33-$G$33)/($Y$33-$G$33)))</f>
        <v>7.366213513112645E-5</v>
      </c>
      <c r="I795">
        <f>IF(H795=0,0.0000001,$G795)*((INDEX($N$7:$N$29,MATCH($A795,$H$7:$H$29,0))/($G795+0.00001))^((I$33-$G$33)/($Y$33-$G$33)))</f>
        <v>1.0557810558721532E-4</v>
      </c>
      <c r="J795">
        <f>IF(I795=0,0.0000001,$G795)*((INDEX($N$7:$N$29,MATCH($A795,$H$7:$H$29,0))/($G795+0.00001))^((J$33-$G$33)/($Y$33-$G$33)))</f>
        <v>1.5132247198024884E-4</v>
      </c>
      <c r="K795">
        <f>IF(J795=0,0.0000001,$G795)*((INDEX($N$7:$N$29,MATCH($A795,$H$7:$H$29,0))/($G795+0.00001))^((K$33-$G$33)/($Y$33-$G$33)))</f>
        <v>2.1688673422253586E-4</v>
      </c>
      <c r="L795">
        <f t="shared" ref="L795:Y795" si="1975">IF(K795=0,0.0000001,K795)*((INDEX($N$7:$N$29,MATCH($A795,$H$7:$H$28,0))/IF(K795=0,0.0000001,K795))^((L$33-$K$33)/($Y$33-$K$33)))</f>
        <v>3.1483120763942422E-4</v>
      </c>
      <c r="M795">
        <f t="shared" si="1975"/>
        <v>6.2899423253268518E-4</v>
      </c>
      <c r="N795">
        <f t="shared" si="1975"/>
        <v>1.5314131656244455E-3</v>
      </c>
      <c r="O795">
        <f t="shared" si="1975"/>
        <v>3.8899163874038158E-3</v>
      </c>
      <c r="P795">
        <f t="shared" si="1975"/>
        <v>8.9415250325016443E-3</v>
      </c>
      <c r="Q795">
        <f t="shared" si="1975"/>
        <v>1.6992642034552918E-2</v>
      </c>
      <c r="R795">
        <f t="shared" si="1975"/>
        <v>2.6071165708155757E-2</v>
      </c>
      <c r="S795">
        <f t="shared" si="1975"/>
        <v>3.3295746729542004E-2</v>
      </c>
      <c r="T795">
        <f t="shared" si="1975"/>
        <v>3.7463295671737278E-2</v>
      </c>
      <c r="U795">
        <f t="shared" si="1975"/>
        <v>3.9258190109562149E-2</v>
      </c>
      <c r="V795">
        <f t="shared" si="1975"/>
        <v>3.9839869667186535E-2</v>
      </c>
      <c r="W795">
        <f t="shared" si="1975"/>
        <v>3.9977084893091028E-2</v>
      </c>
      <c r="X795">
        <f t="shared" si="1975"/>
        <v>3.9998362771136435E-2</v>
      </c>
      <c r="Y795">
        <f t="shared" si="1975"/>
        <v>0.04</v>
      </c>
      <c r="Z795">
        <f t="shared" ref="Z795:AN795" si="1976">IF(Y795=0,0.0000001,$Y795)*((INDEX($O$7:$O$29,MATCH($A795,$H$7:$H$28,0))/IF(Y795=0,0.0000001,$Y795))^((Z$33-$Y$33)/($AN$33-$Y$33)))</f>
        <v>4.5750664771936178E-2</v>
      </c>
      <c r="AA795">
        <f t="shared" si="1976"/>
        <v>5.2328083176852058E-2</v>
      </c>
      <c r="AB795">
        <f t="shared" si="1976"/>
        <v>5.9851114789553794E-2</v>
      </c>
      <c r="AC795">
        <f t="shared" si="1976"/>
        <v>6.8455707224088669E-2</v>
      </c>
      <c r="AD795">
        <f t="shared" si="1976"/>
        <v>7.829735282337727E-2</v>
      </c>
      <c r="AE795">
        <f t="shared" si="1976"/>
        <v>8.9553898538808616E-2</v>
      </c>
      <c r="AF795">
        <f t="shared" si="1976"/>
        <v>0.10242875977672546</v>
      </c>
      <c r="AG795">
        <f t="shared" si="1976"/>
        <v>0.11715459628875367</v>
      </c>
      <c r="AH795">
        <f t="shared" si="1976"/>
        <v>0.13399751653245717</v>
      </c>
      <c r="AI795">
        <f t="shared" si="1976"/>
        <v>0.15326188647871061</v>
      </c>
      <c r="AJ795">
        <f t="shared" si="1976"/>
        <v>0.17529582976505065</v>
      </c>
      <c r="AK795">
        <f t="shared" si="1976"/>
        <v>0.20049751858748066</v>
      </c>
      <c r="AL795">
        <f t="shared" si="1976"/>
        <v>0.22932236901252179</v>
      </c>
      <c r="AM795">
        <f t="shared" si="1976"/>
        <v>0.26229127073495323</v>
      </c>
      <c r="AN795">
        <f t="shared" si="1976"/>
        <v>0.3</v>
      </c>
      <c r="AO795">
        <f t="shared" si="1959"/>
        <v>0.3</v>
      </c>
      <c r="AP795">
        <f t="shared" ref="AP795:BH795" si="1977">IF(AO795=0,0.0000001,$G795)*((INDEX($N$7:$N$29,MATCH($A795,$H$7:$H$29,0))/($G795+0.00001))^((AP$33-$G$33)/($Y$33-$G$33)))</f>
        <v>15.221218361177161</v>
      </c>
      <c r="AQ795">
        <f t="shared" si="1977"/>
        <v>21.816193576818566</v>
      </c>
      <c r="AR795">
        <f t="shared" si="1977"/>
        <v>31.268607471998155</v>
      </c>
      <c r="AS795">
        <f t="shared" si="1977"/>
        <v>44.816517134171924</v>
      </c>
      <c r="AT795">
        <f t="shared" si="1977"/>
        <v>64.234398984227226</v>
      </c>
      <c r="AU795">
        <f t="shared" si="1977"/>
        <v>92.065565927675564</v>
      </c>
      <c r="AV795">
        <f t="shared" si="1977"/>
        <v>131.95528507497144</v>
      </c>
      <c r="AW795">
        <f t="shared" si="1977"/>
        <v>189.12822708216018</v>
      </c>
      <c r="AX795">
        <f t="shared" si="1977"/>
        <v>271.0727824119989</v>
      </c>
      <c r="AY795">
        <f t="shared" si="1977"/>
        <v>388.52187480540459</v>
      </c>
      <c r="AZ795">
        <f t="shared" si="1977"/>
        <v>556.85873682766498</v>
      </c>
      <c r="BA795">
        <f t="shared" si="1977"/>
        <v>798.13177298347864</v>
      </c>
      <c r="BB795">
        <f t="shared" si="1977"/>
        <v>1143.9424128904209</v>
      </c>
      <c r="BC795">
        <f t="shared" si="1977"/>
        <v>1639.5841993833849</v>
      </c>
      <c r="BD795">
        <f t="shared" si="1977"/>
        <v>2349.9752405151648</v>
      </c>
      <c r="BE795">
        <f t="shared" si="1977"/>
        <v>3368.1610454108591</v>
      </c>
      <c r="BF795">
        <f t="shared" si="1977"/>
        <v>4827.5014273496317</v>
      </c>
      <c r="BG795">
        <f t="shared" si="1977"/>
        <v>6919.1376887442902</v>
      </c>
      <c r="BH795">
        <f t="shared" si="1977"/>
        <v>9917.0279027934866</v>
      </c>
      <c r="BK795">
        <f t="shared" si="1972"/>
        <v>2.1688673422253586E-4</v>
      </c>
      <c r="BL795">
        <f t="shared" si="1843"/>
        <v>2.0799437811941189E-4</v>
      </c>
      <c r="BM795">
        <f t="shared" si="1844"/>
        <v>9.1517526372541228E-5</v>
      </c>
      <c r="BN795">
        <f t="shared" si="1921"/>
        <v>4.1000000000000002E-2</v>
      </c>
      <c r="BO795">
        <f t="shared" si="1964"/>
        <v>0.56000000000000005</v>
      </c>
      <c r="BP795" t="str">
        <f t="shared" si="1838"/>
        <v>-LT-Total</v>
      </c>
    </row>
    <row r="796" spans="1:68" hidden="1" x14ac:dyDescent="0.25">
      <c r="A796" t="str">
        <f t="shared" si="1834"/>
        <v>passenger-LT-CNG</v>
      </c>
      <c r="B796" s="1">
        <v>762</v>
      </c>
      <c r="C796" t="s">
        <v>53</v>
      </c>
      <c r="D796" t="s">
        <v>27</v>
      </c>
      <c r="E796" t="s">
        <v>33</v>
      </c>
      <c r="F796" t="s">
        <v>45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e">
        <f t="shared" ref="M796:Y797" si="1978">($K796*(($BL796/($K796))^((M$33-$K$33)/($BL$33-$K$33))))</f>
        <v>#DIV/0!</v>
      </c>
      <c r="N796" t="e">
        <f t="shared" si="1978"/>
        <v>#DIV/0!</v>
      </c>
      <c r="O796" t="e">
        <f t="shared" si="1978"/>
        <v>#DIV/0!</v>
      </c>
      <c r="P796" t="e">
        <f t="shared" si="1978"/>
        <v>#DIV/0!</v>
      </c>
      <c r="Q796" t="e">
        <f t="shared" si="1978"/>
        <v>#DIV/0!</v>
      </c>
      <c r="R796" t="e">
        <f t="shared" si="1978"/>
        <v>#DIV/0!</v>
      </c>
      <c r="S796" t="e">
        <f t="shared" si="1978"/>
        <v>#DIV/0!</v>
      </c>
      <c r="T796" t="e">
        <f t="shared" si="1978"/>
        <v>#DIV/0!</v>
      </c>
      <c r="U796" t="e">
        <f t="shared" si="1978"/>
        <v>#DIV/0!</v>
      </c>
      <c r="V796" t="e">
        <f t="shared" si="1978"/>
        <v>#DIV/0!</v>
      </c>
      <c r="W796" t="e">
        <f t="shared" si="1978"/>
        <v>#DIV/0!</v>
      </c>
      <c r="X796" t="e">
        <f t="shared" si="1978"/>
        <v>#DIV/0!</v>
      </c>
      <c r="Y796" t="e">
        <f t="shared" si="1978"/>
        <v>#DIV/0!</v>
      </c>
      <c r="Z796" t="e">
        <f t="shared" ref="Z796:AN797" si="1979">($Y796*(($BM796/($Y796))^((Z$33-$Y$33)/($BM$33-$Y$33))))</f>
        <v>#DIV/0!</v>
      </c>
      <c r="AA796" t="e">
        <f t="shared" si="1979"/>
        <v>#DIV/0!</v>
      </c>
      <c r="AB796" t="e">
        <f t="shared" si="1979"/>
        <v>#DIV/0!</v>
      </c>
      <c r="AC796" t="e">
        <f t="shared" si="1979"/>
        <v>#DIV/0!</v>
      </c>
      <c r="AD796" t="e">
        <f t="shared" si="1979"/>
        <v>#DIV/0!</v>
      </c>
      <c r="AE796" t="e">
        <f t="shared" si="1979"/>
        <v>#DIV/0!</v>
      </c>
      <c r="AF796" t="e">
        <f t="shared" si="1979"/>
        <v>#DIV/0!</v>
      </c>
      <c r="AG796" t="e">
        <f t="shared" si="1979"/>
        <v>#DIV/0!</v>
      </c>
      <c r="AH796" t="e">
        <f t="shared" si="1979"/>
        <v>#DIV/0!</v>
      </c>
      <c r="AI796" t="e">
        <f t="shared" si="1979"/>
        <v>#DIV/0!</v>
      </c>
      <c r="AJ796" t="e">
        <f t="shared" si="1979"/>
        <v>#DIV/0!</v>
      </c>
      <c r="AK796" t="e">
        <f t="shared" si="1979"/>
        <v>#DIV/0!</v>
      </c>
      <c r="AL796" t="e">
        <f t="shared" si="1979"/>
        <v>#DIV/0!</v>
      </c>
      <c r="AM796" t="e">
        <f t="shared" si="1979"/>
        <v>#DIV/0!</v>
      </c>
      <c r="AN796" t="e">
        <f t="shared" si="1979"/>
        <v>#DIV/0!</v>
      </c>
      <c r="AO796" t="e">
        <f t="shared" si="1959"/>
        <v>#DIV/0!</v>
      </c>
      <c r="AP796" t="e">
        <f t="shared" ref="AP796:BH796" si="1980">AO796</f>
        <v>#DIV/0!</v>
      </c>
      <c r="AQ796" t="e">
        <f t="shared" si="1980"/>
        <v>#DIV/0!</v>
      </c>
      <c r="AR796" t="e">
        <f t="shared" si="1980"/>
        <v>#DIV/0!</v>
      </c>
      <c r="AS796" t="e">
        <f t="shared" si="1980"/>
        <v>#DIV/0!</v>
      </c>
      <c r="AT796" t="e">
        <f t="shared" si="1980"/>
        <v>#DIV/0!</v>
      </c>
      <c r="AU796" t="e">
        <f t="shared" si="1980"/>
        <v>#DIV/0!</v>
      </c>
      <c r="AV796" t="e">
        <f t="shared" si="1980"/>
        <v>#DIV/0!</v>
      </c>
      <c r="AW796" t="e">
        <f t="shared" si="1980"/>
        <v>#DIV/0!</v>
      </c>
      <c r="AX796" t="e">
        <f t="shared" si="1980"/>
        <v>#DIV/0!</v>
      </c>
      <c r="AY796" t="e">
        <f t="shared" si="1980"/>
        <v>#DIV/0!</v>
      </c>
      <c r="AZ796" t="e">
        <f t="shared" si="1980"/>
        <v>#DIV/0!</v>
      </c>
      <c r="BA796" t="e">
        <f t="shared" si="1980"/>
        <v>#DIV/0!</v>
      </c>
      <c r="BB796" t="e">
        <f t="shared" si="1980"/>
        <v>#DIV/0!</v>
      </c>
      <c r="BC796" t="e">
        <f t="shared" si="1980"/>
        <v>#DIV/0!</v>
      </c>
      <c r="BD796" t="e">
        <f t="shared" si="1980"/>
        <v>#DIV/0!</v>
      </c>
      <c r="BE796" t="e">
        <f t="shared" si="1980"/>
        <v>#DIV/0!</v>
      </c>
      <c r="BF796" t="e">
        <f t="shared" si="1980"/>
        <v>#DIV/0!</v>
      </c>
      <c r="BG796" t="e">
        <f t="shared" si="1980"/>
        <v>#DIV/0!</v>
      </c>
      <c r="BH796" t="e">
        <f t="shared" si="1980"/>
        <v>#DIV/0!</v>
      </c>
      <c r="BK796">
        <f t="shared" si="1972"/>
        <v>0</v>
      </c>
      <c r="BL796">
        <f t="shared" si="1843"/>
        <v>0</v>
      </c>
      <c r="BM796">
        <f t="shared" si="1844"/>
        <v>0</v>
      </c>
      <c r="BN796">
        <f t="shared" si="1921"/>
        <v>4.1000000000000002E-2</v>
      </c>
      <c r="BO796">
        <f t="shared" si="1964"/>
        <v>0.56000000000000005</v>
      </c>
      <c r="BP796" t="str">
        <f t="shared" si="1838"/>
        <v>-LT-Total</v>
      </c>
    </row>
    <row r="797" spans="1:68" hidden="1" x14ac:dyDescent="0.25">
      <c r="A797" t="str">
        <f t="shared" si="1834"/>
        <v>passenger-LT-D</v>
      </c>
      <c r="B797" s="1">
        <v>763</v>
      </c>
      <c r="C797" t="s">
        <v>53</v>
      </c>
      <c r="D797" t="s">
        <v>27</v>
      </c>
      <c r="E797" t="s">
        <v>33</v>
      </c>
      <c r="F797" t="s">
        <v>46</v>
      </c>
      <c r="G797">
        <v>0.9450455919269356</v>
      </c>
      <c r="H797">
        <v>0.94256789520114859</v>
      </c>
      <c r="I797">
        <v>0.94008986992875021</v>
      </c>
      <c r="J797">
        <v>0.93761151604438708</v>
      </c>
      <c r="K797">
        <v>0.93513333633726858</v>
      </c>
      <c r="L797">
        <v>0.93265499562154708</v>
      </c>
      <c r="M797">
        <f t="shared" si="1978"/>
        <v>0.92955736779867626</v>
      </c>
      <c r="N797">
        <f t="shared" si="1978"/>
        <v>0.926781863992717</v>
      </c>
      <c r="O797">
        <f t="shared" si="1978"/>
        <v>0.92401464737982819</v>
      </c>
      <c r="P797">
        <f t="shared" si="1978"/>
        <v>0.92125569321582845</v>
      </c>
      <c r="Q797">
        <f t="shared" si="1978"/>
        <v>0.91850497683041876</v>
      </c>
      <c r="R797">
        <f t="shared" si="1978"/>
        <v>0.91576247362696128</v>
      </c>
      <c r="S797">
        <f t="shared" si="1978"/>
        <v>0.91302815908225987</v>
      </c>
      <c r="T797">
        <f t="shared" si="1978"/>
        <v>0.91030200874634049</v>
      </c>
      <c r="U797">
        <f t="shared" si="1978"/>
        <v>0.90758399824223246</v>
      </c>
      <c r="V797">
        <f t="shared" si="1978"/>
        <v>0.90487410326575091</v>
      </c>
      <c r="W797">
        <f t="shared" si="1978"/>
        <v>0.90217229958527934</v>
      </c>
      <c r="X797">
        <f t="shared" si="1978"/>
        <v>0.89947856304155238</v>
      </c>
      <c r="Y797">
        <f t="shared" si="1978"/>
        <v>0.89679286954744053</v>
      </c>
      <c r="Z797">
        <f t="shared" si="1979"/>
        <v>0.84902860975722916</v>
      </c>
      <c r="AA797">
        <f t="shared" si="1979"/>
        <v>0.80380833151591002</v>
      </c>
      <c r="AB797">
        <f t="shared" si="1979"/>
        <v>0.7609965393264414</v>
      </c>
      <c r="AC797">
        <f t="shared" si="1979"/>
        <v>0.72046495434385471</v>
      </c>
      <c r="AD797">
        <f t="shared" si="1979"/>
        <v>0.68209213000774171</v>
      </c>
      <c r="AE797">
        <f t="shared" si="1979"/>
        <v>0.64576308814661554</v>
      </c>
      <c r="AF797">
        <f t="shared" si="1979"/>
        <v>0.61136897446378768</v>
      </c>
      <c r="AG797">
        <f t="shared" si="1979"/>
        <v>0.5788067323724787</v>
      </c>
      <c r="AH797">
        <f t="shared" si="1979"/>
        <v>0.54797879420286122</v>
      </c>
      <c r="AI797">
        <f t="shared" si="1979"/>
        <v>0.51879278885578406</v>
      </c>
      <c r="AJ797">
        <f t="shared" si="1979"/>
        <v>0.49116126502720941</v>
      </c>
      <c r="AK797">
        <f t="shared" si="1979"/>
        <v>0.46500142917404585</v>
      </c>
      <c r="AL797">
        <f t="shared" si="1979"/>
        <v>0.44023489743623556</v>
      </c>
      <c r="AM797">
        <f t="shared" si="1979"/>
        <v>0.4167874607717662</v>
      </c>
      <c r="AN797">
        <f t="shared" si="1979"/>
        <v>0.39458886260087378</v>
      </c>
      <c r="AO797">
        <f t="shared" si="1959"/>
        <v>0.39458886260087378</v>
      </c>
      <c r="AP797">
        <f t="shared" ref="AP797:BH797" si="1981">AO797</f>
        <v>0.39458886260087378</v>
      </c>
      <c r="AQ797">
        <f t="shared" si="1981"/>
        <v>0.39458886260087378</v>
      </c>
      <c r="AR797">
        <f t="shared" si="1981"/>
        <v>0.39458886260087378</v>
      </c>
      <c r="AS797">
        <f t="shared" si="1981"/>
        <v>0.39458886260087378</v>
      </c>
      <c r="AT797">
        <f t="shared" si="1981"/>
        <v>0.39458886260087378</v>
      </c>
      <c r="AU797">
        <f t="shared" si="1981"/>
        <v>0.39458886260087378</v>
      </c>
      <c r="AV797">
        <f t="shared" si="1981"/>
        <v>0.39458886260087378</v>
      </c>
      <c r="AW797">
        <f t="shared" si="1981"/>
        <v>0.39458886260087378</v>
      </c>
      <c r="AX797">
        <f t="shared" si="1981"/>
        <v>0.39458886260087378</v>
      </c>
      <c r="AY797">
        <f t="shared" si="1981"/>
        <v>0.39458886260087378</v>
      </c>
      <c r="AZ797">
        <f t="shared" si="1981"/>
        <v>0.39458886260087378</v>
      </c>
      <c r="BA797">
        <f t="shared" si="1981"/>
        <v>0.39458886260087378</v>
      </c>
      <c r="BB797">
        <f t="shared" si="1981"/>
        <v>0.39458886260087378</v>
      </c>
      <c r="BC797">
        <f t="shared" si="1981"/>
        <v>0.39458886260087378</v>
      </c>
      <c r="BD797">
        <f t="shared" si="1981"/>
        <v>0.39458886260087378</v>
      </c>
      <c r="BE797">
        <f t="shared" si="1981"/>
        <v>0.39458886260087378</v>
      </c>
      <c r="BF797">
        <f t="shared" si="1981"/>
        <v>0.39458886260087378</v>
      </c>
      <c r="BG797">
        <f t="shared" si="1981"/>
        <v>0.39458886260087378</v>
      </c>
      <c r="BH797">
        <f t="shared" si="1981"/>
        <v>0.39458886260087378</v>
      </c>
      <c r="BK797">
        <f t="shared" si="1972"/>
        <v>0.93513333633726858</v>
      </c>
      <c r="BL797">
        <f t="shared" si="1843"/>
        <v>0.89679286954744053</v>
      </c>
      <c r="BM797">
        <f t="shared" si="1844"/>
        <v>0.39458886260087378</v>
      </c>
      <c r="BN797">
        <f t="shared" si="1921"/>
        <v>4.1000000000000002E-2</v>
      </c>
      <c r="BO797">
        <f t="shared" si="1964"/>
        <v>0.56000000000000005</v>
      </c>
      <c r="BP797" t="str">
        <f t="shared" si="1838"/>
        <v>-LT-Total</v>
      </c>
    </row>
    <row r="798" spans="1:68" hidden="1" x14ac:dyDescent="0.25">
      <c r="A798" t="str">
        <f t="shared" si="1834"/>
        <v>passenger-LT-FCEV</v>
      </c>
      <c r="B798" s="1">
        <v>764</v>
      </c>
      <c r="C798" t="s">
        <v>53</v>
      </c>
      <c r="D798" t="s">
        <v>27</v>
      </c>
      <c r="E798" t="s">
        <v>33</v>
      </c>
      <c r="F798" t="s">
        <v>30</v>
      </c>
      <c r="G798">
        <v>0</v>
      </c>
      <c r="H798">
        <f>IF(G798=0,0.0000001,$G798)*((INDEX($N$7:$N$29,MATCH($A798,$H$7:$H$29,0))/($G798+0.00001))^((H$33-$G$33)/($Y$33-$G$33)))</f>
        <v>1.2915496650148837E-7</v>
      </c>
      <c r="I798">
        <f>IF(H798=0,0.0000001,$G798)*((INDEX($N$7:$N$29,MATCH($A798,$H$7:$H$29,0))/($G798+0.00001))^((I$33-$G$33)/($Y$33-$G$33)))</f>
        <v>0</v>
      </c>
      <c r="J798">
        <f>IF(I798=0,0.0000001,$G798)*((INDEX($N$7:$N$29,MATCH($A798,$H$7:$H$29,0))/($G798+0.00001))^((J$33-$G$33)/($Y$33-$G$33)))</f>
        <v>2.1544346900318838E-7</v>
      </c>
      <c r="K798">
        <f>IF(J798=0,0.0000001,$G798)*((INDEX($N$7:$N$29,MATCH($A798,$H$7:$H$29,0))/($G798+0.00001))^((K$33-$G$33)/($Y$33-$G$33)))</f>
        <v>0</v>
      </c>
      <c r="L798">
        <f t="shared" ref="L798:Y798" si="1982">IF(K798=0,0.0000001,K798)*((INDEX($N$7:$N$29,MATCH($A798,$H$7:$H$28,0))/IF(K798=0,0.0000001,K798))^((L$33-$K$33)/($Y$33-$K$33)))</f>
        <v>1.93069772888325E-7</v>
      </c>
      <c r="M798">
        <f t="shared" si="1982"/>
        <v>6.5512855685955084E-7</v>
      </c>
      <c r="N798">
        <f t="shared" si="1982"/>
        <v>3.1516811486658755E-6</v>
      </c>
      <c r="O798">
        <f t="shared" si="1982"/>
        <v>1.6339715159504212E-5</v>
      </c>
      <c r="P798">
        <f t="shared" si="1982"/>
        <v>7.1018492993558591E-5</v>
      </c>
      <c r="Q798">
        <f t="shared" si="1982"/>
        <v>2.2061794245877724E-4</v>
      </c>
      <c r="R798">
        <f t="shared" si="1982"/>
        <v>4.6969984294097572E-4</v>
      </c>
      <c r="S798">
        <f t="shared" si="1982"/>
        <v>7.2335519763494136E-4</v>
      </c>
      <c r="T798">
        <f t="shared" si="1982"/>
        <v>8.9077584299261604E-4</v>
      </c>
      <c r="U798">
        <f t="shared" si="1982"/>
        <v>9.6749364962123467E-4</v>
      </c>
      <c r="V798">
        <f t="shared" si="1982"/>
        <v>9.9294363861607998E-4</v>
      </c>
      <c r="W798">
        <f t="shared" si="1982"/>
        <v>9.9898888648544725E-4</v>
      </c>
      <c r="X798">
        <f t="shared" si="1982"/>
        <v>9.9992774367956699E-4</v>
      </c>
      <c r="Y798">
        <f t="shared" si="1982"/>
        <v>1E-3</v>
      </c>
      <c r="Z798">
        <f t="shared" ref="Z798:AN798" si="1983">IF(Y798=0,0.0000001,$Y798)*((INDEX($O$7:$O$29,MATCH($A798,$H$7:$H$28,0))/IF(Y798=0,0.0000001,$Y798))^((Z$33-$Y$33)/($AN$33-$Y$33)))</f>
        <v>1.2545117989873635E-3</v>
      </c>
      <c r="AA798">
        <f t="shared" si="1983"/>
        <v>1.5737998537985111E-3</v>
      </c>
      <c r="AB798">
        <f t="shared" si="1983"/>
        <v>1.97435048583482E-3</v>
      </c>
      <c r="AC798">
        <f t="shared" si="1983"/>
        <v>2.4768459798162148E-3</v>
      </c>
      <c r="AD798">
        <f t="shared" si="1983"/>
        <v>3.1072325059538588E-3</v>
      </c>
      <c r="AE798">
        <f t="shared" si="1983"/>
        <v>3.8980598409161893E-3</v>
      </c>
      <c r="AF798">
        <f t="shared" si="1983"/>
        <v>4.8901620635881651E-3</v>
      </c>
      <c r="AG798">
        <f t="shared" si="1983"/>
        <v>6.1347660077317456E-3</v>
      </c>
      <c r="AH798">
        <f t="shared" si="1983"/>
        <v>7.6961363407260786E-3</v>
      </c>
      <c r="AI798">
        <f t="shared" si="1983"/>
        <v>9.6548938460562974E-3</v>
      </c>
      <c r="AJ798">
        <f t="shared" si="1983"/>
        <v>1.2112178247848108E-2</v>
      </c>
      <c r="AK798">
        <f t="shared" si="1983"/>
        <v>1.5194870523363546E-2</v>
      </c>
      <c r="AL798">
        <f t="shared" si="1983"/>
        <v>1.9062144355644871E-2</v>
      </c>
      <c r="AM798">
        <f t="shared" si="1983"/>
        <v>2.3913685008156861E-2</v>
      </c>
      <c r="AN798">
        <f t="shared" si="1983"/>
        <v>0.03</v>
      </c>
      <c r="AO798">
        <f t="shared" si="1959"/>
        <v>0.03</v>
      </c>
      <c r="AP798">
        <f t="shared" ref="AP798:BH798" si="1984">IF(AO798=0,0.0000001,$G798)*((INDEX($N$7:$N$29,MATCH($A798,$H$7:$H$29,0))/($G798+0.00001))^((AP$33-$G$33)/($Y$33-$G$33)))</f>
        <v>0</v>
      </c>
      <c r="AQ798">
        <f t="shared" si="1984"/>
        <v>1E-3</v>
      </c>
      <c r="AR798">
        <f t="shared" si="1984"/>
        <v>0</v>
      </c>
      <c r="AS798">
        <f t="shared" si="1984"/>
        <v>1.6681005372000592E-3</v>
      </c>
      <c r="AT798">
        <f t="shared" si="1984"/>
        <v>0</v>
      </c>
      <c r="AU798">
        <f t="shared" si="1984"/>
        <v>2.7825594022071291E-3</v>
      </c>
      <c r="AV798">
        <f t="shared" si="1984"/>
        <v>0</v>
      </c>
      <c r="AW798">
        <f t="shared" si="1984"/>
        <v>4.6415888336127833E-3</v>
      </c>
      <c r="AX798">
        <f t="shared" si="1984"/>
        <v>0</v>
      </c>
      <c r="AY798">
        <f t="shared" si="1984"/>
        <v>7.7426368268112885E-3</v>
      </c>
      <c r="AZ798">
        <f t="shared" si="1984"/>
        <v>0</v>
      </c>
      <c r="BA798">
        <f t="shared" si="1984"/>
        <v>1.2915496650148838E-2</v>
      </c>
      <c r="BB798">
        <f t="shared" si="1984"/>
        <v>0</v>
      </c>
      <c r="BC798">
        <f t="shared" si="1984"/>
        <v>2.154434690031886E-2</v>
      </c>
      <c r="BD798">
        <f t="shared" si="1984"/>
        <v>0</v>
      </c>
      <c r="BE798">
        <f t="shared" si="1984"/>
        <v>3.5938136638046292E-2</v>
      </c>
      <c r="BF798">
        <f t="shared" si="1984"/>
        <v>0</v>
      </c>
      <c r="BG798">
        <f t="shared" si="1984"/>
        <v>5.9948425031894209E-2</v>
      </c>
      <c r="BH798">
        <f t="shared" si="1984"/>
        <v>0</v>
      </c>
      <c r="BK798">
        <f>G798</f>
        <v>0</v>
      </c>
      <c r="BL798">
        <f t="shared" si="1843"/>
        <v>0</v>
      </c>
      <c r="BM798">
        <f t="shared" si="1844"/>
        <v>0</v>
      </c>
      <c r="BN798">
        <f t="shared" si="1921"/>
        <v>4.1000000000000002E-2</v>
      </c>
      <c r="BO798">
        <f t="shared" si="1964"/>
        <v>0.56000000000000005</v>
      </c>
      <c r="BP798" t="str">
        <f t="shared" si="1838"/>
        <v>-LT-Total</v>
      </c>
    </row>
    <row r="799" spans="1:68" hidden="1" x14ac:dyDescent="0.25">
      <c r="A799" t="str">
        <f t="shared" si="1834"/>
        <v>passenger-LT-G</v>
      </c>
      <c r="B799" s="1">
        <v>765</v>
      </c>
      <c r="C799" t="s">
        <v>53</v>
      </c>
      <c r="D799" t="s">
        <v>27</v>
      </c>
      <c r="E799" t="s">
        <v>33</v>
      </c>
      <c r="F799" t="s">
        <v>47</v>
      </c>
      <c r="G799">
        <v>5.4851619523830837E-2</v>
      </c>
      <c r="H799">
        <v>5.7277911753232082E-2</v>
      </c>
      <c r="I799">
        <v>5.9704525712925192E-2</v>
      </c>
      <c r="J799">
        <v>6.213146146690731E-2</v>
      </c>
      <c r="K799">
        <v>6.4558226657280518E-2</v>
      </c>
      <c r="L799">
        <v>6.6985149515829415E-2</v>
      </c>
      <c r="M799">
        <f t="shared" ref="M799:Y801" si="1985">($K799*(($BL799/($K799))^((M$33-$K$33)/($BL$33-$K$33))))</f>
        <v>6.4173281936821439E-2</v>
      </c>
      <c r="N799">
        <f t="shared" si="1985"/>
        <v>6.3981671182685482E-2</v>
      </c>
      <c r="O799">
        <f t="shared" si="1985"/>
        <v>6.3790632546415288E-2</v>
      </c>
      <c r="P799">
        <f t="shared" si="1985"/>
        <v>6.3600164319761995E-2</v>
      </c>
      <c r="Q799">
        <f t="shared" si="1985"/>
        <v>6.3410264799577273E-2</v>
      </c>
      <c r="R799">
        <f t="shared" si="1985"/>
        <v>6.3220932287798168E-2</v>
      </c>
      <c r="S799">
        <f t="shared" si="1985"/>
        <v>6.303216509143178E-2</v>
      </c>
      <c r="T799">
        <f t="shared" si="1985"/>
        <v>6.2843961522540251E-2</v>
      </c>
      <c r="U799">
        <f t="shared" si="1985"/>
        <v>6.2656319898225635E-2</v>
      </c>
      <c r="V799">
        <f t="shared" si="1985"/>
        <v>6.2469238540614806E-2</v>
      </c>
      <c r="W799">
        <f t="shared" si="1985"/>
        <v>6.2282715776844515E-2</v>
      </c>
      <c r="X799">
        <f t="shared" si="1985"/>
        <v>6.2096749939046375E-2</v>
      </c>
      <c r="Y799">
        <f t="shared" si="1985"/>
        <v>6.1911339364332012E-2</v>
      </c>
      <c r="Z799">
        <f t="shared" ref="Z799:AN801" si="1986">($Y799*(($BM799/($Y799))^((Z$33-$Y$33)/($BM$33-$Y$33))))</f>
        <v>5.8613867453287276E-2</v>
      </c>
      <c r="AA799">
        <f t="shared" si="1986"/>
        <v>5.5492022836301585E-2</v>
      </c>
      <c r="AB799">
        <f t="shared" si="1986"/>
        <v>5.253645139384016E-2</v>
      </c>
      <c r="AC799">
        <f t="shared" si="1986"/>
        <v>4.9738297217951671E-2</v>
      </c>
      <c r="AD799">
        <f t="shared" si="1986"/>
        <v>4.7089176076924012E-2</v>
      </c>
      <c r="AE799">
        <f t="shared" si="1986"/>
        <v>4.4581150293244172E-2</v>
      </c>
      <c r="AF799">
        <f t="shared" si="1986"/>
        <v>4.2206704959588087E-2</v>
      </c>
      <c r="AG799">
        <f t="shared" si="1986"/>
        <v>3.9958725421575136E-2</v>
      </c>
      <c r="AH799">
        <f t="shared" si="1986"/>
        <v>3.7830475959818158E-2</v>
      </c>
      <c r="AI799">
        <f t="shared" si="1986"/>
        <v>3.5815579607392921E-2</v>
      </c>
      <c r="AJ799">
        <f t="shared" si="1986"/>
        <v>3.3907999042253278E-2</v>
      </c>
      <c r="AK799">
        <f t="shared" si="1986"/>
        <v>3.2102018497339103E-2</v>
      </c>
      <c r="AL799">
        <f t="shared" si="1986"/>
        <v>3.0392226634173583E-2</v>
      </c>
      <c r="AM799">
        <f t="shared" si="1986"/>
        <v>2.8773500328633024E-2</v>
      </c>
      <c r="AN799">
        <f t="shared" si="1986"/>
        <v>2.724098932030608E-2</v>
      </c>
      <c r="AO799">
        <f t="shared" si="1959"/>
        <v>2.724098932030608E-2</v>
      </c>
      <c r="AP799">
        <f t="shared" ref="AP799:BH799" si="1987">AO799</f>
        <v>2.724098932030608E-2</v>
      </c>
      <c r="AQ799">
        <f t="shared" si="1987"/>
        <v>2.724098932030608E-2</v>
      </c>
      <c r="AR799">
        <f t="shared" si="1987"/>
        <v>2.724098932030608E-2</v>
      </c>
      <c r="AS799">
        <f t="shared" si="1987"/>
        <v>2.724098932030608E-2</v>
      </c>
      <c r="AT799">
        <f t="shared" si="1987"/>
        <v>2.724098932030608E-2</v>
      </c>
      <c r="AU799">
        <f t="shared" si="1987"/>
        <v>2.724098932030608E-2</v>
      </c>
      <c r="AV799">
        <f t="shared" si="1987"/>
        <v>2.724098932030608E-2</v>
      </c>
      <c r="AW799">
        <f t="shared" si="1987"/>
        <v>2.724098932030608E-2</v>
      </c>
      <c r="AX799">
        <f t="shared" si="1987"/>
        <v>2.724098932030608E-2</v>
      </c>
      <c r="AY799">
        <f t="shared" si="1987"/>
        <v>2.724098932030608E-2</v>
      </c>
      <c r="AZ799">
        <f t="shared" si="1987"/>
        <v>2.724098932030608E-2</v>
      </c>
      <c r="BA799">
        <f t="shared" si="1987"/>
        <v>2.724098932030608E-2</v>
      </c>
      <c r="BB799">
        <f t="shared" si="1987"/>
        <v>2.724098932030608E-2</v>
      </c>
      <c r="BC799">
        <f t="shared" si="1987"/>
        <v>2.724098932030608E-2</v>
      </c>
      <c r="BD799">
        <f t="shared" si="1987"/>
        <v>2.724098932030608E-2</v>
      </c>
      <c r="BE799">
        <f t="shared" si="1987"/>
        <v>2.724098932030608E-2</v>
      </c>
      <c r="BF799">
        <f t="shared" si="1987"/>
        <v>2.724098932030608E-2</v>
      </c>
      <c r="BG799">
        <f t="shared" si="1987"/>
        <v>2.724098932030608E-2</v>
      </c>
      <c r="BH799">
        <f t="shared" si="1987"/>
        <v>2.724098932030608E-2</v>
      </c>
      <c r="BK799">
        <f t="shared" ref="BK799:BK804" si="1988">K799</f>
        <v>6.4558226657280518E-2</v>
      </c>
      <c r="BL799">
        <f t="shared" si="1843"/>
        <v>6.1911339364332012E-2</v>
      </c>
      <c r="BM799">
        <f t="shared" si="1844"/>
        <v>2.724098932030608E-2</v>
      </c>
      <c r="BN799">
        <f t="shared" si="1921"/>
        <v>4.1000000000000002E-2</v>
      </c>
      <c r="BO799">
        <f t="shared" si="1964"/>
        <v>0.56000000000000005</v>
      </c>
      <c r="BP799" t="str">
        <f t="shared" si="1838"/>
        <v>-LT-Total</v>
      </c>
    </row>
    <row r="800" spans="1:68" hidden="1" x14ac:dyDescent="0.25">
      <c r="A800" t="str">
        <f t="shared" si="1834"/>
        <v>passenger-LT-LPG</v>
      </c>
      <c r="B800" s="1">
        <v>766</v>
      </c>
      <c r="C800" t="s">
        <v>53</v>
      </c>
      <c r="D800" t="s">
        <v>27</v>
      </c>
      <c r="E800" t="s">
        <v>33</v>
      </c>
      <c r="F800" t="s">
        <v>48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e">
        <f t="shared" si="1985"/>
        <v>#DIV/0!</v>
      </c>
      <c r="N800" t="e">
        <f t="shared" si="1985"/>
        <v>#DIV/0!</v>
      </c>
      <c r="O800" t="e">
        <f t="shared" si="1985"/>
        <v>#DIV/0!</v>
      </c>
      <c r="P800" t="e">
        <f t="shared" si="1985"/>
        <v>#DIV/0!</v>
      </c>
      <c r="Q800" t="e">
        <f t="shared" si="1985"/>
        <v>#DIV/0!</v>
      </c>
      <c r="R800" t="e">
        <f t="shared" si="1985"/>
        <v>#DIV/0!</v>
      </c>
      <c r="S800" t="e">
        <f t="shared" si="1985"/>
        <v>#DIV/0!</v>
      </c>
      <c r="T800" t="e">
        <f t="shared" si="1985"/>
        <v>#DIV/0!</v>
      </c>
      <c r="U800" t="e">
        <f t="shared" si="1985"/>
        <v>#DIV/0!</v>
      </c>
      <c r="V800" t="e">
        <f t="shared" si="1985"/>
        <v>#DIV/0!</v>
      </c>
      <c r="W800" t="e">
        <f t="shared" si="1985"/>
        <v>#DIV/0!</v>
      </c>
      <c r="X800" t="e">
        <f t="shared" si="1985"/>
        <v>#DIV/0!</v>
      </c>
      <c r="Y800" t="e">
        <f t="shared" si="1985"/>
        <v>#DIV/0!</v>
      </c>
      <c r="Z800" t="e">
        <f t="shared" si="1986"/>
        <v>#DIV/0!</v>
      </c>
      <c r="AA800" t="e">
        <f t="shared" si="1986"/>
        <v>#DIV/0!</v>
      </c>
      <c r="AB800" t="e">
        <f t="shared" si="1986"/>
        <v>#DIV/0!</v>
      </c>
      <c r="AC800" t="e">
        <f t="shared" si="1986"/>
        <v>#DIV/0!</v>
      </c>
      <c r="AD800" t="e">
        <f t="shared" si="1986"/>
        <v>#DIV/0!</v>
      </c>
      <c r="AE800" t="e">
        <f t="shared" si="1986"/>
        <v>#DIV/0!</v>
      </c>
      <c r="AF800" t="e">
        <f t="shared" si="1986"/>
        <v>#DIV/0!</v>
      </c>
      <c r="AG800" t="e">
        <f t="shared" si="1986"/>
        <v>#DIV/0!</v>
      </c>
      <c r="AH800" t="e">
        <f t="shared" si="1986"/>
        <v>#DIV/0!</v>
      </c>
      <c r="AI800" t="e">
        <f t="shared" si="1986"/>
        <v>#DIV/0!</v>
      </c>
      <c r="AJ800" t="e">
        <f t="shared" si="1986"/>
        <v>#DIV/0!</v>
      </c>
      <c r="AK800" t="e">
        <f t="shared" si="1986"/>
        <v>#DIV/0!</v>
      </c>
      <c r="AL800" t="e">
        <f t="shared" si="1986"/>
        <v>#DIV/0!</v>
      </c>
      <c r="AM800" t="e">
        <f t="shared" si="1986"/>
        <v>#DIV/0!</v>
      </c>
      <c r="AN800" t="e">
        <f t="shared" si="1986"/>
        <v>#DIV/0!</v>
      </c>
      <c r="AO800" t="e">
        <f t="shared" si="1959"/>
        <v>#DIV/0!</v>
      </c>
      <c r="AP800" t="e">
        <f t="shared" ref="AP800:BH800" si="1989">AO800</f>
        <v>#DIV/0!</v>
      </c>
      <c r="AQ800" t="e">
        <f t="shared" si="1989"/>
        <v>#DIV/0!</v>
      </c>
      <c r="AR800" t="e">
        <f t="shared" si="1989"/>
        <v>#DIV/0!</v>
      </c>
      <c r="AS800" t="e">
        <f t="shared" si="1989"/>
        <v>#DIV/0!</v>
      </c>
      <c r="AT800" t="e">
        <f t="shared" si="1989"/>
        <v>#DIV/0!</v>
      </c>
      <c r="AU800" t="e">
        <f t="shared" si="1989"/>
        <v>#DIV/0!</v>
      </c>
      <c r="AV800" t="e">
        <f t="shared" si="1989"/>
        <v>#DIV/0!</v>
      </c>
      <c r="AW800" t="e">
        <f t="shared" si="1989"/>
        <v>#DIV/0!</v>
      </c>
      <c r="AX800" t="e">
        <f t="shared" si="1989"/>
        <v>#DIV/0!</v>
      </c>
      <c r="AY800" t="e">
        <f t="shared" si="1989"/>
        <v>#DIV/0!</v>
      </c>
      <c r="AZ800" t="e">
        <f t="shared" si="1989"/>
        <v>#DIV/0!</v>
      </c>
      <c r="BA800" t="e">
        <f t="shared" si="1989"/>
        <v>#DIV/0!</v>
      </c>
      <c r="BB800" t="e">
        <f t="shared" si="1989"/>
        <v>#DIV/0!</v>
      </c>
      <c r="BC800" t="e">
        <f t="shared" si="1989"/>
        <v>#DIV/0!</v>
      </c>
      <c r="BD800" t="e">
        <f t="shared" si="1989"/>
        <v>#DIV/0!</v>
      </c>
      <c r="BE800" t="e">
        <f t="shared" si="1989"/>
        <v>#DIV/0!</v>
      </c>
      <c r="BF800" t="e">
        <f t="shared" si="1989"/>
        <v>#DIV/0!</v>
      </c>
      <c r="BG800" t="e">
        <f t="shared" si="1989"/>
        <v>#DIV/0!</v>
      </c>
      <c r="BH800" t="e">
        <f t="shared" si="1989"/>
        <v>#DIV/0!</v>
      </c>
      <c r="BK800">
        <f t="shared" si="1988"/>
        <v>0</v>
      </c>
      <c r="BL800">
        <f t="shared" si="1843"/>
        <v>0</v>
      </c>
      <c r="BM800">
        <f t="shared" si="1844"/>
        <v>0</v>
      </c>
      <c r="BN800">
        <f t="shared" si="1921"/>
        <v>4.1000000000000002E-2</v>
      </c>
      <c r="BO800">
        <f t="shared" si="1964"/>
        <v>0.56000000000000005</v>
      </c>
      <c r="BP800" t="str">
        <f t="shared" si="1838"/>
        <v>-LT-Total</v>
      </c>
    </row>
    <row r="801" spans="1:68" hidden="1" x14ac:dyDescent="0.25">
      <c r="A801" t="str">
        <f t="shared" si="1834"/>
        <v>passenger-LT-PHEVG</v>
      </c>
      <c r="B801" s="1">
        <v>767</v>
      </c>
      <c r="C801" t="s">
        <v>53</v>
      </c>
      <c r="D801" t="s">
        <v>27</v>
      </c>
      <c r="E801" t="s">
        <v>33</v>
      </c>
      <c r="F801" t="s">
        <v>31</v>
      </c>
      <c r="G801">
        <v>5.1394274616851933E-5</v>
      </c>
      <c r="H801">
        <v>7.7096522809661728E-5</v>
      </c>
      <c r="I801">
        <v>1.0280217916234279E-4</v>
      </c>
      <c r="J801">
        <v>1.285112443528315E-4</v>
      </c>
      <c r="K801">
        <v>1.542185027254292E-4</v>
      </c>
      <c r="L801">
        <v>1.7992743131175229E-4</v>
      </c>
      <c r="M801">
        <f t="shared" si="1985"/>
        <v>1.5329893597932866E-4</v>
      </c>
      <c r="N801">
        <f t="shared" si="1985"/>
        <v>1.5284121083508314E-4</v>
      </c>
      <c r="O801">
        <f t="shared" si="1985"/>
        <v>1.5238485238204354E-4</v>
      </c>
      <c r="P801">
        <f t="shared" si="1985"/>
        <v>1.5192985653949699E-4</v>
      </c>
      <c r="Q801">
        <f t="shared" si="1985"/>
        <v>1.5147621923891508E-4</v>
      </c>
      <c r="R801">
        <f t="shared" si="1985"/>
        <v>1.510239364239173E-4</v>
      </c>
      <c r="S801">
        <f t="shared" si="1985"/>
        <v>1.5057300405023479E-4</v>
      </c>
      <c r="T801">
        <f t="shared" si="1985"/>
        <v>1.5012341808567423E-4</v>
      </c>
      <c r="U801">
        <f t="shared" si="1985"/>
        <v>1.4967517451008175E-4</v>
      </c>
      <c r="V801">
        <f t="shared" si="1985"/>
        <v>1.4922826931530704E-4</v>
      </c>
      <c r="W801">
        <f t="shared" si="1985"/>
        <v>1.4878269850516739E-4</v>
      </c>
      <c r="X801">
        <f t="shared" si="1985"/>
        <v>1.4833845809541206E-4</v>
      </c>
      <c r="Y801">
        <f t="shared" si="1985"/>
        <v>1.4789554411368661E-4</v>
      </c>
      <c r="Z801">
        <f t="shared" si="1986"/>
        <v>1.4001845071705241E-4</v>
      </c>
      <c r="AA801">
        <f t="shared" si="1986"/>
        <v>1.325609007268889E-4</v>
      </c>
      <c r="AB801">
        <f t="shared" si="1986"/>
        <v>1.2550054876006431E-4</v>
      </c>
      <c r="AC801">
        <f t="shared" si="1986"/>
        <v>1.1881623957525241E-4</v>
      </c>
      <c r="AD801">
        <f t="shared" si="1986"/>
        <v>1.124879446845579E-4</v>
      </c>
      <c r="AE801">
        <f t="shared" si="1986"/>
        <v>1.064967023412824E-4</v>
      </c>
      <c r="AF801">
        <f t="shared" si="1986"/>
        <v>1.0082456072401375E-4</v>
      </c>
      <c r="AG801">
        <f t="shared" si="1986"/>
        <v>9.5454524146798336E-5</v>
      </c>
      <c r="AH801">
        <f t="shared" si="1986"/>
        <v>9.0370502134224233E-5</v>
      </c>
      <c r="AI801">
        <f t="shared" si="1986"/>
        <v>8.5557261208826129E-5</v>
      </c>
      <c r="AJ801">
        <f t="shared" si="1986"/>
        <v>8.1000379246350677E-5</v>
      </c>
      <c r="AK801">
        <f t="shared" si="1986"/>
        <v>7.6686202262114871E-5</v>
      </c>
      <c r="AL801">
        <f t="shared" si="1986"/>
        <v>7.2601803498974866E-5</v>
      </c>
      <c r="AM801">
        <f t="shared" si="1986"/>
        <v>6.8734944694318116E-5</v>
      </c>
      <c r="AN801">
        <f t="shared" si="1986"/>
        <v>6.5074039410022101E-5</v>
      </c>
      <c r="AO801">
        <f t="shared" si="1959"/>
        <v>6.5074039410022101E-5</v>
      </c>
      <c r="AP801">
        <f t="shared" ref="AP801:BH801" si="1990">AO801</f>
        <v>6.5074039410022101E-5</v>
      </c>
      <c r="AQ801">
        <f t="shared" si="1990"/>
        <v>6.5074039410022101E-5</v>
      </c>
      <c r="AR801">
        <f t="shared" si="1990"/>
        <v>6.5074039410022101E-5</v>
      </c>
      <c r="AS801">
        <f t="shared" si="1990"/>
        <v>6.5074039410022101E-5</v>
      </c>
      <c r="AT801">
        <f t="shared" si="1990"/>
        <v>6.5074039410022101E-5</v>
      </c>
      <c r="AU801">
        <f t="shared" si="1990"/>
        <v>6.5074039410022101E-5</v>
      </c>
      <c r="AV801">
        <f t="shared" si="1990"/>
        <v>6.5074039410022101E-5</v>
      </c>
      <c r="AW801">
        <f t="shared" si="1990"/>
        <v>6.5074039410022101E-5</v>
      </c>
      <c r="AX801">
        <f t="shared" si="1990"/>
        <v>6.5074039410022101E-5</v>
      </c>
      <c r="AY801">
        <f t="shared" si="1990"/>
        <v>6.5074039410022101E-5</v>
      </c>
      <c r="AZ801">
        <f t="shared" si="1990"/>
        <v>6.5074039410022101E-5</v>
      </c>
      <c r="BA801">
        <f t="shared" si="1990"/>
        <v>6.5074039410022101E-5</v>
      </c>
      <c r="BB801">
        <f t="shared" si="1990"/>
        <v>6.5074039410022101E-5</v>
      </c>
      <c r="BC801">
        <f t="shared" si="1990"/>
        <v>6.5074039410022101E-5</v>
      </c>
      <c r="BD801">
        <f t="shared" si="1990"/>
        <v>6.5074039410022101E-5</v>
      </c>
      <c r="BE801">
        <f t="shared" si="1990"/>
        <v>6.5074039410022101E-5</v>
      </c>
      <c r="BF801">
        <f t="shared" si="1990"/>
        <v>6.5074039410022101E-5</v>
      </c>
      <c r="BG801">
        <f t="shared" si="1990"/>
        <v>6.5074039410022101E-5</v>
      </c>
      <c r="BH801">
        <f t="shared" si="1990"/>
        <v>6.5074039410022101E-5</v>
      </c>
      <c r="BK801">
        <f t="shared" si="1988"/>
        <v>1.542185027254292E-4</v>
      </c>
      <c r="BL801">
        <f t="shared" si="1843"/>
        <v>1.4789554411368661E-4</v>
      </c>
      <c r="BM801">
        <f t="shared" si="1844"/>
        <v>6.5074039410022101E-5</v>
      </c>
      <c r="BN801">
        <f t="shared" si="1921"/>
        <v>4.1000000000000002E-2</v>
      </c>
      <c r="BO801">
        <f t="shared" si="1964"/>
        <v>0.56000000000000005</v>
      </c>
      <c r="BP801" t="str">
        <f t="shared" si="1838"/>
        <v>-LT-Total</v>
      </c>
    </row>
    <row r="802" spans="1:68" hidden="1" x14ac:dyDescent="0.25">
      <c r="A802" t="str">
        <f t="shared" ref="A802:A808" si="1991">D802&amp;"-"&amp;E802&amp;"-"&amp;F802</f>
        <v>passenger-LV-BEV</v>
      </c>
      <c r="B802" s="1">
        <v>768</v>
      </c>
      <c r="C802" t="s">
        <v>53</v>
      </c>
      <c r="D802" t="s">
        <v>27</v>
      </c>
      <c r="E802" t="s">
        <v>28</v>
      </c>
      <c r="F802" t="s">
        <v>29</v>
      </c>
      <c r="G802">
        <v>1.800326642727016E-3</v>
      </c>
      <c r="H802">
        <f>IF(G802=0,0.0000001,$G802)*((INDEX($N$7:$N$29,MATCH($A802,$H$7:$H$29,0))/($G802+0.00001))^((H$33-$G$33)/($Y$33-$G$33)))</f>
        <v>2.205651659865806E-3</v>
      </c>
      <c r="I802">
        <f>IF(H802=0,0.0000001,$G802)*((INDEX($N$7:$N$29,MATCH($A802,$H$7:$H$29,0))/($G802+0.00001))^((I$33-$G$33)/($Y$33-$G$33)))</f>
        <v>2.7022314335690533E-3</v>
      </c>
      <c r="J802">
        <f>IF(I802=0,0.0000001,$G802)*((INDEX($N$7:$N$29,MATCH($A802,$H$7:$H$29,0))/($G802+0.00001))^((J$33-$G$33)/($Y$33-$G$33)))</f>
        <v>3.3106110332095347E-3</v>
      </c>
      <c r="K802">
        <f>IF(J802=0,0.0000001,$G802)*((INDEX($N$7:$N$29,MATCH($A802,$H$7:$H$29,0))/($G802+0.00001))^((K$33-$G$33)/($Y$33-$G$33)))</f>
        <v>4.0559610391078752E-3</v>
      </c>
      <c r="L802">
        <f t="shared" ref="L802:Y802" si="1992">IF(K802=0,0.0000001,K802)*((INDEX($N$7:$N$29,MATCH($A802,$H$7:$H$28,0))/IF(K802=0,0.0000001,K802))^((L$33-$K$33)/($Y$33-$K$33)))</f>
        <v>4.9710853772943382E-3</v>
      </c>
      <c r="M802">
        <f t="shared" si="1992"/>
        <v>7.2534333482135588E-3</v>
      </c>
      <c r="N802">
        <f t="shared" si="1992"/>
        <v>1.1790156525842581E-2</v>
      </c>
      <c r="O802">
        <f t="shared" si="1992"/>
        <v>1.9612907974376089E-2</v>
      </c>
      <c r="P802">
        <f t="shared" si="1992"/>
        <v>3.0894661188366059E-2</v>
      </c>
      <c r="Q802">
        <f t="shared" si="1992"/>
        <v>4.3865013439533737E-2</v>
      </c>
      <c r="R802">
        <f t="shared" si="1992"/>
        <v>5.5412552195033951E-2</v>
      </c>
      <c r="S802">
        <f t="shared" si="1992"/>
        <v>6.3328962667796071E-2</v>
      </c>
      <c r="T802">
        <f t="shared" si="1992"/>
        <v>6.7540438152954629E-2</v>
      </c>
      <c r="U802">
        <f t="shared" si="1992"/>
        <v>6.9288268219706795E-2</v>
      </c>
      <c r="V802">
        <f t="shared" si="1992"/>
        <v>6.9846873130058745E-2</v>
      </c>
      <c r="W802">
        <f t="shared" si="1992"/>
        <v>6.9978104196736682E-2</v>
      </c>
      <c r="X802">
        <f t="shared" si="1992"/>
        <v>6.9998435786873522E-2</v>
      </c>
      <c r="Y802">
        <f t="shared" si="1992"/>
        <v>7.0000000000000007E-2</v>
      </c>
      <c r="Z802">
        <f t="shared" ref="Z802:AN802" si="1993">IF(Y802=0,0.0000001,$Y802)*((INDEX($O$7:$O$29,MATCH($A802,$H$7:$H$28,0))/IF(Y802=0,0.0000001,$Y802))^((Z$33-$Y$33)/($AN$33-$Y$33)))</f>
        <v>7.8625273670461043E-2</v>
      </c>
      <c r="AA802">
        <f t="shared" si="1993"/>
        <v>8.83133379964985E-2</v>
      </c>
      <c r="AB802">
        <f t="shared" si="1993"/>
        <v>9.9195148124666011E-2</v>
      </c>
      <c r="AC802">
        <f t="shared" si="1993"/>
        <v>0.11141779525833981</v>
      </c>
      <c r="AD802">
        <f t="shared" si="1993"/>
        <v>0.12514649491351948</v>
      </c>
      <c r="AE802">
        <f t="shared" si="1993"/>
        <v>0.14056682016392044</v>
      </c>
      <c r="AF802">
        <f t="shared" si="1993"/>
        <v>0.15788721006249609</v>
      </c>
      <c r="AG802">
        <f t="shared" si="1993"/>
        <v>0.17734178714613322</v>
      </c>
      <c r="AH802">
        <f t="shared" si="1993"/>
        <v>0.19919352210819105</v>
      </c>
      <c r="AI802">
        <f t="shared" si="1993"/>
        <v>0.22373778841627934</v>
      </c>
      <c r="AJ802">
        <f t="shared" si="1993"/>
        <v>0.25130635492362391</v>
      </c>
      <c r="AK802">
        <f t="shared" si="1993"/>
        <v>0.28227187044279928</v>
      </c>
      <c r="AL802">
        <f t="shared" si="1993"/>
        <v>0.31705290090054306</v>
      </c>
      <c r="AM802">
        <f t="shared" si="1993"/>
        <v>0.35611958716169662</v>
      </c>
      <c r="AN802">
        <f t="shared" si="1993"/>
        <v>0.4</v>
      </c>
      <c r="AO802">
        <f t="shared" si="1959"/>
        <v>0.4</v>
      </c>
      <c r="AP802">
        <f t="shared" ref="AP802:BH802" si="1994">IF(AO802=0,0.0000001,$G802)*((INDEX($N$7:$N$29,MATCH($A802,$H$7:$H$29,0))/($G802+0.00001))^((AP$33-$G$33)/($Y$33-$G$33)))</f>
        <v>2.1970901956944386</v>
      </c>
      <c r="AQ802">
        <f t="shared" si="1994"/>
        <v>2.6917424438422493</v>
      </c>
      <c r="AR802">
        <f t="shared" si="1994"/>
        <v>3.2977605553839098</v>
      </c>
      <c r="AS802">
        <f t="shared" si="1994"/>
        <v>4.040217408439152</v>
      </c>
      <c r="AT802">
        <f t="shared" si="1994"/>
        <v>4.9498307816209781</v>
      </c>
      <c r="AU802">
        <f t="shared" si="1994"/>
        <v>6.064234245292238</v>
      </c>
      <c r="AV802">
        <f t="shared" si="1994"/>
        <v>7.4295341809103244</v>
      </c>
      <c r="AW802">
        <f t="shared" si="1994"/>
        <v>9.1022173472546672</v>
      </c>
      <c r="AX802">
        <f t="shared" si="1994"/>
        <v>11.15148791556032</v>
      </c>
      <c r="AY802">
        <f t="shared" si="1994"/>
        <v>13.662130664062303</v>
      </c>
      <c r="AZ802">
        <f t="shared" si="1994"/>
        <v>16.738018791327587</v>
      </c>
      <c r="BA802">
        <f t="shared" si="1994"/>
        <v>20.506411477661324</v>
      </c>
      <c r="BB802">
        <f t="shared" si="1994"/>
        <v>25.123218998238848</v>
      </c>
      <c r="BC802">
        <f t="shared" si="1994"/>
        <v>30.779453222278338</v>
      </c>
      <c r="BD802">
        <f t="shared" si="1994"/>
        <v>37.709130375722758</v>
      </c>
      <c r="BE802">
        <f t="shared" si="1994"/>
        <v>46.198953029614437</v>
      </c>
      <c r="BF802">
        <f t="shared" si="1994"/>
        <v>56.600171888520158</v>
      </c>
      <c r="BG802">
        <f t="shared" si="1994"/>
        <v>69.343118138553265</v>
      </c>
      <c r="BH802">
        <f t="shared" si="1994"/>
        <v>84.955007604007406</v>
      </c>
      <c r="BK802">
        <f t="shared" si="1988"/>
        <v>4.0559610391078752E-3</v>
      </c>
      <c r="BL802">
        <f t="shared" si="1843"/>
        <v>3.7679878053312162E-3</v>
      </c>
      <c r="BM802">
        <f t="shared" si="1844"/>
        <v>1.3187957318659255E-3</v>
      </c>
      <c r="BN802">
        <f t="shared" si="1921"/>
        <v>7.1000000000000008E-2</v>
      </c>
      <c r="BO802">
        <f t="shared" si="1964"/>
        <v>0.65</v>
      </c>
      <c r="BP802" t="str">
        <f t="shared" ref="BP802:BP808" si="1995">"-"&amp;E802&amp;"-"&amp;"Total"</f>
        <v>-LV-Total</v>
      </c>
    </row>
    <row r="803" spans="1:68" hidden="1" x14ac:dyDescent="0.25">
      <c r="A803" t="str">
        <f t="shared" si="1991"/>
        <v>passenger-LV-CNG</v>
      </c>
      <c r="B803" s="1">
        <v>769</v>
      </c>
      <c r="C803" t="s">
        <v>53</v>
      </c>
      <c r="D803" t="s">
        <v>27</v>
      </c>
      <c r="E803" t="s">
        <v>28</v>
      </c>
      <c r="F803" t="s">
        <v>45</v>
      </c>
      <c r="G803">
        <v>6.3683966871010182E-5</v>
      </c>
      <c r="H803">
        <v>5.4116899640912793E-5</v>
      </c>
      <c r="I803">
        <v>4.4596419104510683E-5</v>
      </c>
      <c r="J803">
        <v>3.5122185808451897E-5</v>
      </c>
      <c r="K803">
        <v>3.3949587415580272E-5</v>
      </c>
      <c r="L803">
        <v>3.2777117416877322E-5</v>
      </c>
      <c r="M803">
        <f t="shared" ref="M803:Y804" si="1996">($K803*(($BL803/($K803))^((M$33-$K$33)/($BL$33-$K$33))))</f>
        <v>3.3594278405341021E-5</v>
      </c>
      <c r="N803">
        <f t="shared" si="1996"/>
        <v>3.341802081229477E-5</v>
      </c>
      <c r="O803">
        <f t="shared" si="1996"/>
        <v>3.3242687982052822E-5</v>
      </c>
      <c r="P803">
        <f t="shared" si="1996"/>
        <v>3.3068275062703655E-5</v>
      </c>
      <c r="Q803">
        <f t="shared" si="1996"/>
        <v>3.2894777227792075E-5</v>
      </c>
      <c r="R803">
        <f t="shared" si="1996"/>
        <v>3.2722189676185629E-5</v>
      </c>
      <c r="S803">
        <f t="shared" si="1996"/>
        <v>3.2550507631941743E-5</v>
      </c>
      <c r="T803">
        <f t="shared" si="1996"/>
        <v>3.2379726344175564E-5</v>
      </c>
      <c r="U803">
        <f t="shared" si="1996"/>
        <v>3.2209841086928508E-5</v>
      </c>
      <c r="V803">
        <f t="shared" si="1996"/>
        <v>3.2040847159037458E-5</v>
      </c>
      <c r="W803">
        <f t="shared" si="1996"/>
        <v>3.1872739884004666E-5</v>
      </c>
      <c r="X803">
        <f t="shared" si="1996"/>
        <v>3.1705514609868386E-5</v>
      </c>
      <c r="Y803">
        <f t="shared" si="1996"/>
        <v>3.1539166709074074E-5</v>
      </c>
      <c r="Z803">
        <f t="shared" ref="Z803:AN804" si="1997">($Y803*(($BM803/($Y803))^((Z$33-$Y$33)/($BM$33-$Y$33))))</f>
        <v>2.9407272844683111E-5</v>
      </c>
      <c r="AA803">
        <f t="shared" si="1997"/>
        <v>2.7419484609047399E-5</v>
      </c>
      <c r="AB803">
        <f t="shared" si="1997"/>
        <v>2.5566061164414271E-5</v>
      </c>
      <c r="AC803">
        <f t="shared" si="1997"/>
        <v>2.383792010616058E-5</v>
      </c>
      <c r="AD803">
        <f t="shared" si="1997"/>
        <v>2.2226592955924098E-5</v>
      </c>
      <c r="AE803">
        <f t="shared" si="1997"/>
        <v>2.072418366318216E-5</v>
      </c>
      <c r="AF803">
        <f t="shared" si="1997"/>
        <v>1.9323329911921256E-5</v>
      </c>
      <c r="AG803">
        <f t="shared" si="1997"/>
        <v>1.8017167042787016E-5</v>
      </c>
      <c r="AH803">
        <f t="shared" si="1997"/>
        <v>1.6799294413920966E-5</v>
      </c>
      <c r="AI803">
        <f t="shared" si="1997"/>
        <v>1.5663744035640633E-5</v>
      </c>
      <c r="AJ803">
        <f t="shared" si="1997"/>
        <v>1.4604951325262359E-5</v>
      </c>
      <c r="AK803">
        <f t="shared" si="1997"/>
        <v>1.3617727838755425E-5</v>
      </c>
      <c r="AL803">
        <f t="shared" si="1997"/>
        <v>1.2697235845603428E-5</v>
      </c>
      <c r="AM803">
        <f t="shared" si="1997"/>
        <v>1.1838964622281001E-5</v>
      </c>
      <c r="AN803">
        <f t="shared" si="1997"/>
        <v>1.1038708348175925E-5</v>
      </c>
      <c r="AO803">
        <f t="shared" si="1959"/>
        <v>1.1038708348175925E-5</v>
      </c>
      <c r="AP803">
        <f t="shared" ref="AP803:BH803" si="1998">AO803</f>
        <v>1.1038708348175925E-5</v>
      </c>
      <c r="AQ803">
        <f t="shared" si="1998"/>
        <v>1.1038708348175925E-5</v>
      </c>
      <c r="AR803">
        <f t="shared" si="1998"/>
        <v>1.1038708348175925E-5</v>
      </c>
      <c r="AS803">
        <f t="shared" si="1998"/>
        <v>1.1038708348175925E-5</v>
      </c>
      <c r="AT803">
        <f t="shared" si="1998"/>
        <v>1.1038708348175925E-5</v>
      </c>
      <c r="AU803">
        <f t="shared" si="1998"/>
        <v>1.1038708348175925E-5</v>
      </c>
      <c r="AV803">
        <f t="shared" si="1998"/>
        <v>1.1038708348175925E-5</v>
      </c>
      <c r="AW803">
        <f t="shared" si="1998"/>
        <v>1.1038708348175925E-5</v>
      </c>
      <c r="AX803">
        <f t="shared" si="1998"/>
        <v>1.1038708348175925E-5</v>
      </c>
      <c r="AY803">
        <f t="shared" si="1998"/>
        <v>1.1038708348175925E-5</v>
      </c>
      <c r="AZ803">
        <f t="shared" si="1998"/>
        <v>1.1038708348175925E-5</v>
      </c>
      <c r="BA803">
        <f t="shared" si="1998"/>
        <v>1.1038708348175925E-5</v>
      </c>
      <c r="BB803">
        <f t="shared" si="1998"/>
        <v>1.1038708348175925E-5</v>
      </c>
      <c r="BC803">
        <f t="shared" si="1998"/>
        <v>1.1038708348175925E-5</v>
      </c>
      <c r="BD803">
        <f t="shared" si="1998"/>
        <v>1.1038708348175925E-5</v>
      </c>
      <c r="BE803">
        <f t="shared" si="1998"/>
        <v>1.1038708348175925E-5</v>
      </c>
      <c r="BF803">
        <f t="shared" si="1998"/>
        <v>1.1038708348175925E-5</v>
      </c>
      <c r="BG803">
        <f t="shared" si="1998"/>
        <v>1.1038708348175925E-5</v>
      </c>
      <c r="BH803">
        <f t="shared" si="1998"/>
        <v>1.1038708348175925E-5</v>
      </c>
      <c r="BK803">
        <f t="shared" si="1988"/>
        <v>3.3949587415580272E-5</v>
      </c>
      <c r="BL803">
        <f t="shared" ref="BL803:BL808" si="1999">(1-BN803)*BK803</f>
        <v>3.1539166709074074E-5</v>
      </c>
      <c r="BM803">
        <f t="shared" ref="BM803:BM808" si="2000">(1-BO803)*BL803</f>
        <v>1.1038708348175925E-5</v>
      </c>
      <c r="BN803">
        <f t="shared" si="1921"/>
        <v>7.1000000000000008E-2</v>
      </c>
      <c r="BO803">
        <f t="shared" si="1964"/>
        <v>0.65</v>
      </c>
      <c r="BP803" t="str">
        <f t="shared" si="1995"/>
        <v>-LV-Total</v>
      </c>
    </row>
    <row r="804" spans="1:68" hidden="1" x14ac:dyDescent="0.25">
      <c r="A804" t="str">
        <f t="shared" si="1991"/>
        <v>passenger-LV-D</v>
      </c>
      <c r="B804" s="1">
        <v>770</v>
      </c>
      <c r="C804" t="s">
        <v>53</v>
      </c>
      <c r="D804" t="s">
        <v>27</v>
      </c>
      <c r="E804" t="s">
        <v>28</v>
      </c>
      <c r="F804" t="s">
        <v>46</v>
      </c>
      <c r="G804">
        <v>3.7558306738552323E-2</v>
      </c>
      <c r="H804">
        <v>3.6346399214422523E-2</v>
      </c>
      <c r="I804">
        <v>3.5140393056223983E-2</v>
      </c>
      <c r="J804">
        <v>3.3940245263728762E-2</v>
      </c>
      <c r="K804">
        <v>3.2996634794590661E-2</v>
      </c>
      <c r="L804">
        <v>3.2053127646489397E-2</v>
      </c>
      <c r="M804">
        <f t="shared" si="1996"/>
        <v>3.2651299179563081E-2</v>
      </c>
      <c r="N804">
        <f t="shared" si="1996"/>
        <v>3.2479989073306778E-2</v>
      </c>
      <c r="O804">
        <f t="shared" si="1996"/>
        <v>3.2309577772097843E-2</v>
      </c>
      <c r="P804">
        <f t="shared" si="1996"/>
        <v>3.2140060560216149E-2</v>
      </c>
      <c r="Q804">
        <f t="shared" si="1996"/>
        <v>3.1971432746683369E-2</v>
      </c>
      <c r="R804">
        <f t="shared" si="1996"/>
        <v>3.180368966513307E-2</v>
      </c>
      <c r="S804">
        <f t="shared" si="1996"/>
        <v>3.163682667368168E-2</v>
      </c>
      <c r="T804">
        <f t="shared" si="1996"/>
        <v>3.1470839154799951E-2</v>
      </c>
      <c r="U804">
        <f t="shared" si="1996"/>
        <v>3.130572251518525E-2</v>
      </c>
      <c r="V804">
        <f t="shared" si="1996"/>
        <v>3.1141472185634397E-2</v>
      </c>
      <c r="W804">
        <f t="shared" si="1996"/>
        <v>3.0978083620917259E-2</v>
      </c>
      <c r="X804">
        <f t="shared" si="1996"/>
        <v>3.0815552299650949E-2</v>
      </c>
      <c r="Y804">
        <f t="shared" si="1996"/>
        <v>3.0653873724174725E-2</v>
      </c>
      <c r="Z804">
        <f t="shared" si="1997"/>
        <v>2.8581821348308323E-2</v>
      </c>
      <c r="AA804">
        <f t="shared" si="1997"/>
        <v>2.6649829608398273E-2</v>
      </c>
      <c r="AB804">
        <f t="shared" si="1997"/>
        <v>2.4848431088479138E-2</v>
      </c>
      <c r="AC804">
        <f t="shared" si="1997"/>
        <v>2.316879832373557E-2</v>
      </c>
      <c r="AD804">
        <f t="shared" si="1997"/>
        <v>2.1602700542925384E-2</v>
      </c>
      <c r="AE804">
        <f t="shared" si="1997"/>
        <v>2.0142463334803851E-2</v>
      </c>
      <c r="AF804">
        <f t="shared" si="1997"/>
        <v>1.8780931040901058E-2</v>
      </c>
      <c r="AG804">
        <f t="shared" si="1997"/>
        <v>1.7511431690364086E-2</v>
      </c>
      <c r="AH804">
        <f t="shared" si="1997"/>
        <v>1.632774430503289E-2</v>
      </c>
      <c r="AI804">
        <f t="shared" si="1997"/>
        <v>1.5224068414533561E-2</v>
      </c>
      <c r="AJ804">
        <f t="shared" si="1997"/>
        <v>1.4194995632002674E-2</v>
      </c>
      <c r="AK804">
        <f t="shared" si="1997"/>
        <v>1.3235483151154017E-2</v>
      </c>
      <c r="AL804">
        <f t="shared" si="1997"/>
        <v>1.2340829034814378E-2</v>
      </c>
      <c r="AM804">
        <f t="shared" si="1997"/>
        <v>1.1506649173833802E-2</v>
      </c>
      <c r="AN804">
        <f t="shared" si="1997"/>
        <v>1.0728855803461152E-2</v>
      </c>
      <c r="AO804">
        <f t="shared" si="1959"/>
        <v>1.0728855803461152E-2</v>
      </c>
      <c r="AP804">
        <f t="shared" ref="AP804:BH804" si="2001">AO804</f>
        <v>1.0728855803461152E-2</v>
      </c>
      <c r="AQ804">
        <f t="shared" si="2001"/>
        <v>1.0728855803461152E-2</v>
      </c>
      <c r="AR804">
        <f t="shared" si="2001"/>
        <v>1.0728855803461152E-2</v>
      </c>
      <c r="AS804">
        <f t="shared" si="2001"/>
        <v>1.0728855803461152E-2</v>
      </c>
      <c r="AT804">
        <f t="shared" si="2001"/>
        <v>1.0728855803461152E-2</v>
      </c>
      <c r="AU804">
        <f t="shared" si="2001"/>
        <v>1.0728855803461152E-2</v>
      </c>
      <c r="AV804">
        <f t="shared" si="2001"/>
        <v>1.0728855803461152E-2</v>
      </c>
      <c r="AW804">
        <f t="shared" si="2001"/>
        <v>1.0728855803461152E-2</v>
      </c>
      <c r="AX804">
        <f t="shared" si="2001"/>
        <v>1.0728855803461152E-2</v>
      </c>
      <c r="AY804">
        <f t="shared" si="2001"/>
        <v>1.0728855803461152E-2</v>
      </c>
      <c r="AZ804">
        <f t="shared" si="2001"/>
        <v>1.0728855803461152E-2</v>
      </c>
      <c r="BA804">
        <f t="shared" si="2001"/>
        <v>1.0728855803461152E-2</v>
      </c>
      <c r="BB804">
        <f t="shared" si="2001"/>
        <v>1.0728855803461152E-2</v>
      </c>
      <c r="BC804">
        <f t="shared" si="2001"/>
        <v>1.0728855803461152E-2</v>
      </c>
      <c r="BD804">
        <f t="shared" si="2001"/>
        <v>1.0728855803461152E-2</v>
      </c>
      <c r="BE804">
        <f t="shared" si="2001"/>
        <v>1.0728855803461152E-2</v>
      </c>
      <c r="BF804">
        <f t="shared" si="2001"/>
        <v>1.0728855803461152E-2</v>
      </c>
      <c r="BG804">
        <f t="shared" si="2001"/>
        <v>1.0728855803461152E-2</v>
      </c>
      <c r="BH804">
        <f t="shared" si="2001"/>
        <v>1.0728855803461152E-2</v>
      </c>
      <c r="BK804">
        <f t="shared" si="1988"/>
        <v>3.2996634794590661E-2</v>
      </c>
      <c r="BL804">
        <f t="shared" si="1999"/>
        <v>3.0653873724174725E-2</v>
      </c>
      <c r="BM804">
        <f t="shared" si="2000"/>
        <v>1.0728855803461152E-2</v>
      </c>
      <c r="BN804">
        <f t="shared" si="1921"/>
        <v>7.1000000000000008E-2</v>
      </c>
      <c r="BO804">
        <f t="shared" si="1964"/>
        <v>0.65</v>
      </c>
      <c r="BP804" t="str">
        <f t="shared" si="1995"/>
        <v>-LV-Total</v>
      </c>
    </row>
    <row r="805" spans="1:68" hidden="1" x14ac:dyDescent="0.25">
      <c r="A805" t="str">
        <f t="shared" si="1991"/>
        <v>passenger-LV-FCEV</v>
      </c>
      <c r="B805" s="1">
        <v>771</v>
      </c>
      <c r="C805" t="s">
        <v>53</v>
      </c>
      <c r="D805" t="s">
        <v>27</v>
      </c>
      <c r="E805" t="s">
        <v>28</v>
      </c>
      <c r="F805" t="s">
        <v>30</v>
      </c>
      <c r="G805">
        <v>0</v>
      </c>
      <c r="H805">
        <v>0</v>
      </c>
      <c r="I805">
        <f>IF(H805=0,0.0000001,$G805)*((INDEX($N$7:$N$29,MATCH($A805,$H$7:$H$29,0))/($G805+0.00001))^((I$33-$G$33)/($Y$33-$G$33)))</f>
        <v>1.6681005372000588E-7</v>
      </c>
      <c r="J805">
        <f>IF(I805=0,0.0000001,$G805)*((INDEX($N$7:$N$29,MATCH($A805,$H$7:$H$29,0))/($G805+0.00001))^((J$33-$G$33)/($Y$33-$G$33)))</f>
        <v>0</v>
      </c>
      <c r="K805">
        <f>IF(J805=0,0.0000001,$G805)*((INDEX($N$7:$N$29,MATCH($A805,$H$7:$H$29,0))/($G805+0.00001))^((K$33-$G$33)/($Y$33-$G$33)))</f>
        <v>2.7825594022071243E-7</v>
      </c>
      <c r="L805">
        <f t="shared" ref="L805:Y805" si="2002">IF(K805=0,0.0000001,K805)*((INDEX($N$7:$N$29,MATCH($A805,$H$7:$H$28,0))/IF(K805=0,0.0000001,K805))^((L$33-$K$33)/($Y$33-$K$33)))</f>
        <v>4.9935878934731468E-7</v>
      </c>
      <c r="M805">
        <f t="shared" si="2002"/>
        <v>1.4793400915475901E-6</v>
      </c>
      <c r="N805">
        <f t="shared" si="2002"/>
        <v>5.9769830107920017E-6</v>
      </c>
      <c r="O805">
        <f t="shared" si="2002"/>
        <v>2.5809100717423073E-5</v>
      </c>
      <c r="P805">
        <f t="shared" si="2002"/>
        <v>9.5278924571742346E-5</v>
      </c>
      <c r="Q805">
        <f t="shared" si="2002"/>
        <v>2.6095740594557601E-4</v>
      </c>
      <c r="R805">
        <f t="shared" si="2002"/>
        <v>5.1083990246022875E-4</v>
      </c>
      <c r="S805">
        <f t="shared" si="2002"/>
        <v>7.4985830477388501E-4</v>
      </c>
      <c r="T805">
        <f t="shared" si="2002"/>
        <v>9.0229742157825856E-4</v>
      </c>
      <c r="U805">
        <f t="shared" si="2002"/>
        <v>9.7105264622342994E-4</v>
      </c>
      <c r="V805">
        <f t="shared" si="2002"/>
        <v>9.9372521344376873E-4</v>
      </c>
      <c r="W805">
        <f t="shared" si="2002"/>
        <v>9.9910118192614566E-4</v>
      </c>
      <c r="X805">
        <f t="shared" si="2002"/>
        <v>9.9993577190178205E-4</v>
      </c>
      <c r="Y805">
        <f t="shared" si="2002"/>
        <v>1E-3</v>
      </c>
      <c r="Z805">
        <f t="shared" ref="Z805:AN805" si="2003">IF(Y805=0,0.0000001,$Y805)*((INDEX($O$7:$O$29,MATCH($A805,$H$7:$H$28,0))/IF(Y805=0,0.0000001,$Y805))^((Z$33-$Y$33)/($AN$33-$Y$33)))</f>
        <v>1.2210553000675682E-3</v>
      </c>
      <c r="AA805">
        <f t="shared" si="2003"/>
        <v>1.490976045823099E-3</v>
      </c>
      <c r="AB805">
        <f t="shared" si="2003"/>
        <v>1.8205642030260803E-3</v>
      </c>
      <c r="AC805">
        <f t="shared" si="2003"/>
        <v>2.2230095692182834E-3</v>
      </c>
      <c r="AD805">
        <f t="shared" si="2003"/>
        <v>2.7144176165949064E-3</v>
      </c>
      <c r="AE805">
        <f t="shared" si="2003"/>
        <v>3.3144540173399867E-3</v>
      </c>
      <c r="AF805">
        <f t="shared" si="2003"/>
        <v>4.0471316447032342E-3</v>
      </c>
      <c r="AG805">
        <f t="shared" si="2003"/>
        <v>4.9417715448360584E-3</v>
      </c>
      <c r="AH805">
        <f t="shared" si="2003"/>
        <v>6.034176336545162E-3</v>
      </c>
      <c r="AI805">
        <f t="shared" si="2003"/>
        <v>7.3680629972807717E-3</v>
      </c>
      <c r="AJ805">
        <f t="shared" si="2003"/>
        <v>8.9968123740614171E-3</v>
      </c>
      <c r="AK805">
        <f t="shared" si="2003"/>
        <v>1.0985605433061178E-2</v>
      </c>
      <c r="AL805">
        <f t="shared" si="2003"/>
        <v>1.3414031738490423E-2</v>
      </c>
      <c r="AM805">
        <f t="shared" si="2003"/>
        <v>1.6379274549558304E-2</v>
      </c>
      <c r="AN805">
        <f t="shared" si="2003"/>
        <v>0.02</v>
      </c>
      <c r="AO805">
        <f t="shared" si="1959"/>
        <v>0.02</v>
      </c>
      <c r="AP805" t="e">
        <f>($T805+0.00001)*((INDEX($M$8:$M$20,MATCH($A805,$H$8:$H$20,0))/($T805+0.00001))^((AP$33-#REF!)/(#REF!-#REF!)))</f>
        <v>#REF!</v>
      </c>
      <c r="AQ805" t="e">
        <f>($T805+0.00001)*((INDEX($M$8:$M$20,MATCH($A805,$H$8:$H$20,0))/($T805+0.00001))^((AQ$33-#REF!)/(#REF!-#REF!)))</f>
        <v>#REF!</v>
      </c>
      <c r="AR805" t="e">
        <f>($T805+0.00001)*((INDEX($M$8:$M$20,MATCH($A805,$H$8:$H$20,0))/($T805+0.00001))^((AR$33-#REF!)/(#REF!-#REF!)))</f>
        <v>#REF!</v>
      </c>
      <c r="AS805" t="e">
        <f>($T805+0.00001)*((INDEX($M$8:$M$20,MATCH($A805,$H$8:$H$20,0))/($T805+0.00001))^((AS$33-#REF!)/(#REF!-#REF!)))</f>
        <v>#REF!</v>
      </c>
      <c r="AT805" t="e">
        <f>($T805+0.00001)*((INDEX($M$8:$M$20,MATCH($A805,$H$8:$H$20,0))/($T805+0.00001))^((AT$33-#REF!)/(#REF!-#REF!)))</f>
        <v>#REF!</v>
      </c>
      <c r="AU805" t="e">
        <f>($T805+0.00001)*((INDEX($M$8:$M$20,MATCH($A805,$H$8:$H$20,0))/($T805+0.00001))^((AU$33-#REF!)/(#REF!-#REF!)))</f>
        <v>#REF!</v>
      </c>
      <c r="AV805" t="e">
        <f>($T805+0.00001)*((INDEX($M$8:$M$20,MATCH($A805,$H$8:$H$20,0))/($T805+0.00001))^((AV$33-#REF!)/(#REF!-#REF!)))</f>
        <v>#REF!</v>
      </c>
      <c r="AW805" t="e">
        <f>($T805+0.00001)*((INDEX($M$8:$M$20,MATCH($A805,$H$8:$H$20,0))/($T805+0.00001))^((AW$33-#REF!)/(#REF!-#REF!)))</f>
        <v>#REF!</v>
      </c>
      <c r="AX805" t="e">
        <f>($T805+0.00001)*((INDEX($M$8:$M$20,MATCH($A805,$H$8:$H$20,0))/($T805+0.00001))^((AX$33-#REF!)/(#REF!-#REF!)))</f>
        <v>#REF!</v>
      </c>
      <c r="AY805" t="e">
        <f>($T805+0.00001)*((INDEX($M$8:$M$20,MATCH($A805,$H$8:$H$20,0))/($T805+0.00001))^((AY$33-#REF!)/(#REF!-#REF!)))</f>
        <v>#REF!</v>
      </c>
      <c r="AZ805" t="e">
        <f>($T805+0.00001)*((INDEX($M$8:$M$20,MATCH($A805,$H$8:$H$20,0))/($T805+0.00001))^((AZ$33-#REF!)/(#REF!-#REF!)))</f>
        <v>#REF!</v>
      </c>
      <c r="BA805" t="e">
        <f>($T805+0.00001)*((INDEX($M$8:$M$20,MATCH($A805,$H$8:$H$20,0))/($T805+0.00001))^((BA$33-#REF!)/(#REF!-#REF!)))</f>
        <v>#REF!</v>
      </c>
      <c r="BB805" t="e">
        <f>($T805+0.00001)*((INDEX($M$8:$M$20,MATCH($A805,$H$8:$H$20,0))/($T805+0.00001))^((BB$33-#REF!)/(#REF!-#REF!)))</f>
        <v>#REF!</v>
      </c>
      <c r="BC805" t="e">
        <f>($T805+0.00001)*((INDEX($M$8:$M$20,MATCH($A805,$H$8:$H$20,0))/($T805+0.00001))^((BC$33-#REF!)/(#REF!-#REF!)))</f>
        <v>#REF!</v>
      </c>
      <c r="BD805" t="e">
        <f>($T805+0.00001)*((INDEX($M$8:$M$20,MATCH($A805,$H$8:$H$20,0))/($T805+0.00001))^((BD$33-#REF!)/(#REF!-#REF!)))</f>
        <v>#REF!</v>
      </c>
      <c r="BE805" t="e">
        <f>($T805+0.00001)*((INDEX($M$8:$M$20,MATCH($A805,$H$8:$H$20,0))/($T805+0.00001))^((BE$33-#REF!)/(#REF!-#REF!)))</f>
        <v>#REF!</v>
      </c>
      <c r="BF805" t="e">
        <f>($T805+0.00001)*((INDEX($M$8:$M$20,MATCH($A805,$H$8:$H$20,0))/($T805+0.00001))^((BF$33-#REF!)/(#REF!-#REF!)))</f>
        <v>#REF!</v>
      </c>
      <c r="BG805" t="e">
        <f>($T805+0.00001)*((INDEX($M$8:$M$20,MATCH($A805,$H$8:$H$20,0))/($T805+0.00001))^((BG$33-#REF!)/(#REF!-#REF!)))</f>
        <v>#REF!</v>
      </c>
      <c r="BH805" t="e">
        <f>($T805+0.00001)*((INDEX($M$8:$M$20,MATCH($A805,$H$8:$H$20,0))/($T805+0.00001))^((BH$33-#REF!)/(#REF!-#REF!)))</f>
        <v>#REF!</v>
      </c>
      <c r="BK805">
        <f>G805</f>
        <v>0</v>
      </c>
      <c r="BL805">
        <f t="shared" si="1999"/>
        <v>0</v>
      </c>
      <c r="BM805">
        <f t="shared" si="2000"/>
        <v>0</v>
      </c>
      <c r="BN805">
        <f t="shared" si="1921"/>
        <v>7.1000000000000008E-2</v>
      </c>
      <c r="BO805">
        <f t="shared" si="1964"/>
        <v>0.65</v>
      </c>
      <c r="BP805" t="str">
        <f t="shared" si="1995"/>
        <v>-LV-Total</v>
      </c>
    </row>
    <row r="806" spans="1:68" hidden="1" x14ac:dyDescent="0.25">
      <c r="A806" t="str">
        <f t="shared" si="1991"/>
        <v>passenger-LV-G</v>
      </c>
      <c r="B806" s="1">
        <v>772</v>
      </c>
      <c r="C806" t="s">
        <v>53</v>
      </c>
      <c r="D806" t="s">
        <v>27</v>
      </c>
      <c r="E806" t="s">
        <v>28</v>
      </c>
      <c r="F806" t="s">
        <v>47</v>
      </c>
      <c r="G806">
        <v>0.9605776826518494</v>
      </c>
      <c r="H806">
        <v>0.96090606535302381</v>
      </c>
      <c r="I806">
        <v>0.9612328489994465</v>
      </c>
      <c r="J806">
        <v>0.96155804524260935</v>
      </c>
      <c r="K806">
        <v>0.96223180573467004</v>
      </c>
      <c r="L806">
        <v>0.96290549245303403</v>
      </c>
      <c r="M806">
        <f t="shared" ref="M806:Y808" si="2004">($K806*(($BL806/($K806))^((M$33-$K$33)/($BL$33-$K$33))))</f>
        <v>0.95216129659029647</v>
      </c>
      <c r="N806">
        <f t="shared" si="2004"/>
        <v>0.94716563464144143</v>
      </c>
      <c r="O806">
        <f t="shared" si="2004"/>
        <v>0.94219618320796528</v>
      </c>
      <c r="P806">
        <f t="shared" si="2004"/>
        <v>0.93725280477233264</v>
      </c>
      <c r="Q806">
        <f t="shared" si="2004"/>
        <v>0.93233536253851601</v>
      </c>
      <c r="R806">
        <f t="shared" si="2004"/>
        <v>0.92744372042820911</v>
      </c>
      <c r="S806">
        <f t="shared" si="2004"/>
        <v>0.92257774307706164</v>
      </c>
      <c r="T806">
        <f t="shared" si="2004"/>
        <v>0.91773729583093322</v>
      </c>
      <c r="U806">
        <f t="shared" si="2004"/>
        <v>0.91292224474216765</v>
      </c>
      <c r="V806">
        <f t="shared" si="2004"/>
        <v>0.90813245656588548</v>
      </c>
      <c r="W806">
        <f t="shared" si="2004"/>
        <v>0.90336779875629747</v>
      </c>
      <c r="X806">
        <f t="shared" si="2004"/>
        <v>0.89862813946303643</v>
      </c>
      <c r="Y806">
        <f t="shared" si="2004"/>
        <v>0.89391334752750851</v>
      </c>
      <c r="Z806">
        <f t="shared" ref="Z806:AN808" si="2005">($Y806*(($BM806/($Y806))^((Z$33-$Y$33)/($BM$33-$Y$33))))</f>
        <v>0.83348916452768351</v>
      </c>
      <c r="AA806">
        <f t="shared" si="2005"/>
        <v>0.77714936163169612</v>
      </c>
      <c r="AB806">
        <f t="shared" si="2005"/>
        <v>0.724617854662576</v>
      </c>
      <c r="AC806">
        <f t="shared" si="2005"/>
        <v>0.67563722138735272</v>
      </c>
      <c r="AD806">
        <f t="shared" si="2005"/>
        <v>0.62996744006064931</v>
      </c>
      <c r="AE806">
        <f t="shared" si="2005"/>
        <v>0.58738471323657693</v>
      </c>
      <c r="AF806">
        <f t="shared" si="2005"/>
        <v>0.54768037108520928</v>
      </c>
      <c r="AG806">
        <f t="shared" si="2005"/>
        <v>0.51065984883951532</v>
      </c>
      <c r="AH806">
        <f t="shared" si="2005"/>
        <v>0.47614173336189375</v>
      </c>
      <c r="AI806">
        <f t="shared" si="2005"/>
        <v>0.44395687415815799</v>
      </c>
      <c r="AJ806">
        <f t="shared" si="2005"/>
        <v>0.41394755448264287</v>
      </c>
      <c r="AK806">
        <f t="shared" si="2005"/>
        <v>0.38596671847256242</v>
      </c>
      <c r="AL806">
        <f t="shared" si="2005"/>
        <v>0.35987725052431657</v>
      </c>
      <c r="AM806">
        <f t="shared" si="2005"/>
        <v>0.33555130338044531</v>
      </c>
      <c r="AN806">
        <f t="shared" si="2005"/>
        <v>0.31286967163462798</v>
      </c>
      <c r="AO806">
        <f t="shared" si="1959"/>
        <v>0.31286967163462798</v>
      </c>
      <c r="AP806">
        <f t="shared" ref="AP806:BH806" si="2006">AO806</f>
        <v>0.31286967163462798</v>
      </c>
      <c r="AQ806">
        <f t="shared" si="2006"/>
        <v>0.31286967163462798</v>
      </c>
      <c r="AR806">
        <f t="shared" si="2006"/>
        <v>0.31286967163462798</v>
      </c>
      <c r="AS806">
        <f t="shared" si="2006"/>
        <v>0.31286967163462798</v>
      </c>
      <c r="AT806">
        <f t="shared" si="2006"/>
        <v>0.31286967163462798</v>
      </c>
      <c r="AU806">
        <f t="shared" si="2006"/>
        <v>0.31286967163462798</v>
      </c>
      <c r="AV806">
        <f t="shared" si="2006"/>
        <v>0.31286967163462798</v>
      </c>
      <c r="AW806">
        <f t="shared" si="2006"/>
        <v>0.31286967163462798</v>
      </c>
      <c r="AX806">
        <f t="shared" si="2006"/>
        <v>0.31286967163462798</v>
      </c>
      <c r="AY806">
        <f t="shared" si="2006"/>
        <v>0.31286967163462798</v>
      </c>
      <c r="AZ806">
        <f t="shared" si="2006"/>
        <v>0.31286967163462798</v>
      </c>
      <c r="BA806">
        <f t="shared" si="2006"/>
        <v>0.31286967163462798</v>
      </c>
      <c r="BB806">
        <f t="shared" si="2006"/>
        <v>0.31286967163462798</v>
      </c>
      <c r="BC806">
        <f t="shared" si="2006"/>
        <v>0.31286967163462798</v>
      </c>
      <c r="BD806">
        <f t="shared" si="2006"/>
        <v>0.31286967163462798</v>
      </c>
      <c r="BE806">
        <f t="shared" si="2006"/>
        <v>0.31286967163462798</v>
      </c>
      <c r="BF806">
        <f t="shared" si="2006"/>
        <v>0.31286967163462798</v>
      </c>
      <c r="BG806">
        <f t="shared" si="2006"/>
        <v>0.31286967163462798</v>
      </c>
      <c r="BH806">
        <f t="shared" si="2006"/>
        <v>0.31286967163462798</v>
      </c>
      <c r="BK806">
        <f>K806</f>
        <v>0.96223180573467004</v>
      </c>
      <c r="BL806">
        <f t="shared" si="1999"/>
        <v>0.89391334752750851</v>
      </c>
      <c r="BM806">
        <f t="shared" si="2000"/>
        <v>0.31286967163462798</v>
      </c>
      <c r="BN806">
        <f t="shared" si="1921"/>
        <v>7.1000000000000008E-2</v>
      </c>
      <c r="BO806">
        <f t="shared" si="1964"/>
        <v>0.65</v>
      </c>
      <c r="BP806" t="str">
        <f t="shared" si="1995"/>
        <v>-LV-Total</v>
      </c>
    </row>
    <row r="807" spans="1:68" hidden="1" x14ac:dyDescent="0.25">
      <c r="A807" t="str">
        <f t="shared" si="1991"/>
        <v>passenger-LV-LPG</v>
      </c>
      <c r="B807" s="1">
        <v>773</v>
      </c>
      <c r="C807" t="s">
        <v>53</v>
      </c>
      <c r="D807" t="s">
        <v>27</v>
      </c>
      <c r="E807" t="s">
        <v>28</v>
      </c>
      <c r="F807" t="s">
        <v>48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e">
        <f t="shared" si="2004"/>
        <v>#DIV/0!</v>
      </c>
      <c r="N807" t="e">
        <f t="shared" si="2004"/>
        <v>#DIV/0!</v>
      </c>
      <c r="O807" t="e">
        <f t="shared" si="2004"/>
        <v>#DIV/0!</v>
      </c>
      <c r="P807" t="e">
        <f t="shared" si="2004"/>
        <v>#DIV/0!</v>
      </c>
      <c r="Q807" t="e">
        <f t="shared" si="2004"/>
        <v>#DIV/0!</v>
      </c>
      <c r="R807" t="e">
        <f t="shared" si="2004"/>
        <v>#DIV/0!</v>
      </c>
      <c r="S807" t="e">
        <f t="shared" si="2004"/>
        <v>#DIV/0!</v>
      </c>
      <c r="T807" t="e">
        <f t="shared" si="2004"/>
        <v>#DIV/0!</v>
      </c>
      <c r="U807" t="e">
        <f t="shared" si="2004"/>
        <v>#DIV/0!</v>
      </c>
      <c r="V807" t="e">
        <f t="shared" si="2004"/>
        <v>#DIV/0!</v>
      </c>
      <c r="W807" t="e">
        <f t="shared" si="2004"/>
        <v>#DIV/0!</v>
      </c>
      <c r="X807" t="e">
        <f t="shared" si="2004"/>
        <v>#DIV/0!</v>
      </c>
      <c r="Y807" t="e">
        <f t="shared" si="2004"/>
        <v>#DIV/0!</v>
      </c>
      <c r="Z807" t="e">
        <f t="shared" si="2005"/>
        <v>#DIV/0!</v>
      </c>
      <c r="AA807" t="e">
        <f t="shared" si="2005"/>
        <v>#DIV/0!</v>
      </c>
      <c r="AB807" t="e">
        <f t="shared" si="2005"/>
        <v>#DIV/0!</v>
      </c>
      <c r="AC807" t="e">
        <f t="shared" si="2005"/>
        <v>#DIV/0!</v>
      </c>
      <c r="AD807" t="e">
        <f t="shared" si="2005"/>
        <v>#DIV/0!</v>
      </c>
      <c r="AE807" t="e">
        <f t="shared" si="2005"/>
        <v>#DIV/0!</v>
      </c>
      <c r="AF807" t="e">
        <f t="shared" si="2005"/>
        <v>#DIV/0!</v>
      </c>
      <c r="AG807" t="e">
        <f t="shared" si="2005"/>
        <v>#DIV/0!</v>
      </c>
      <c r="AH807" t="e">
        <f t="shared" si="2005"/>
        <v>#DIV/0!</v>
      </c>
      <c r="AI807" t="e">
        <f t="shared" si="2005"/>
        <v>#DIV/0!</v>
      </c>
      <c r="AJ807" t="e">
        <f t="shared" si="2005"/>
        <v>#DIV/0!</v>
      </c>
      <c r="AK807" t="e">
        <f t="shared" si="2005"/>
        <v>#DIV/0!</v>
      </c>
      <c r="AL807" t="e">
        <f t="shared" si="2005"/>
        <v>#DIV/0!</v>
      </c>
      <c r="AM807" t="e">
        <f t="shared" si="2005"/>
        <v>#DIV/0!</v>
      </c>
      <c r="AN807" t="e">
        <f t="shared" si="2005"/>
        <v>#DIV/0!</v>
      </c>
      <c r="AO807" t="e">
        <f t="shared" si="1959"/>
        <v>#DIV/0!</v>
      </c>
      <c r="AP807" t="e">
        <f t="shared" ref="AP807:BH807" si="2007">AO807</f>
        <v>#DIV/0!</v>
      </c>
      <c r="AQ807" t="e">
        <f t="shared" si="2007"/>
        <v>#DIV/0!</v>
      </c>
      <c r="AR807" t="e">
        <f t="shared" si="2007"/>
        <v>#DIV/0!</v>
      </c>
      <c r="AS807" t="e">
        <f t="shared" si="2007"/>
        <v>#DIV/0!</v>
      </c>
      <c r="AT807" t="e">
        <f t="shared" si="2007"/>
        <v>#DIV/0!</v>
      </c>
      <c r="AU807" t="e">
        <f t="shared" si="2007"/>
        <v>#DIV/0!</v>
      </c>
      <c r="AV807" t="e">
        <f t="shared" si="2007"/>
        <v>#DIV/0!</v>
      </c>
      <c r="AW807" t="e">
        <f t="shared" si="2007"/>
        <v>#DIV/0!</v>
      </c>
      <c r="AX807" t="e">
        <f t="shared" si="2007"/>
        <v>#DIV/0!</v>
      </c>
      <c r="AY807" t="e">
        <f t="shared" si="2007"/>
        <v>#DIV/0!</v>
      </c>
      <c r="AZ807" t="e">
        <f t="shared" si="2007"/>
        <v>#DIV/0!</v>
      </c>
      <c r="BA807" t="e">
        <f t="shared" si="2007"/>
        <v>#DIV/0!</v>
      </c>
      <c r="BB807" t="e">
        <f t="shared" si="2007"/>
        <v>#DIV/0!</v>
      </c>
      <c r="BC807" t="e">
        <f t="shared" si="2007"/>
        <v>#DIV/0!</v>
      </c>
      <c r="BD807" t="e">
        <f t="shared" si="2007"/>
        <v>#DIV/0!</v>
      </c>
      <c r="BE807" t="e">
        <f t="shared" si="2007"/>
        <v>#DIV/0!</v>
      </c>
      <c r="BF807" t="e">
        <f t="shared" si="2007"/>
        <v>#DIV/0!</v>
      </c>
      <c r="BG807" t="e">
        <f t="shared" si="2007"/>
        <v>#DIV/0!</v>
      </c>
      <c r="BH807" t="e">
        <f t="shared" si="2007"/>
        <v>#DIV/0!</v>
      </c>
      <c r="BK807">
        <f>K807</f>
        <v>0</v>
      </c>
      <c r="BL807">
        <f t="shared" si="1999"/>
        <v>0</v>
      </c>
      <c r="BM807">
        <f t="shared" si="2000"/>
        <v>0</v>
      </c>
      <c r="BN807">
        <f t="shared" si="1921"/>
        <v>7.1000000000000008E-2</v>
      </c>
      <c r="BO807">
        <f t="shared" si="1964"/>
        <v>0.65</v>
      </c>
      <c r="BP807" t="str">
        <f t="shared" si="1995"/>
        <v>-LV-Total</v>
      </c>
    </row>
    <row r="808" spans="1:68" hidden="1" x14ac:dyDescent="0.25">
      <c r="A808" t="str">
        <f t="shared" si="1991"/>
        <v>passenger-LV-PHEVG</v>
      </c>
      <c r="B808" s="1">
        <v>774</v>
      </c>
      <c r="C808" t="s">
        <v>53</v>
      </c>
      <c r="D808" t="s">
        <v>27</v>
      </c>
      <c r="E808" t="s">
        <v>28</v>
      </c>
      <c r="F808" t="s">
        <v>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e">
        <f t="shared" si="2004"/>
        <v>#DIV/0!</v>
      </c>
      <c r="N808" t="e">
        <f t="shared" si="2004"/>
        <v>#DIV/0!</v>
      </c>
      <c r="O808" t="e">
        <f t="shared" si="2004"/>
        <v>#DIV/0!</v>
      </c>
      <c r="P808" t="e">
        <f t="shared" si="2004"/>
        <v>#DIV/0!</v>
      </c>
      <c r="Q808" t="e">
        <f t="shared" si="2004"/>
        <v>#DIV/0!</v>
      </c>
      <c r="R808" t="e">
        <f t="shared" si="2004"/>
        <v>#DIV/0!</v>
      </c>
      <c r="S808" t="e">
        <f t="shared" si="2004"/>
        <v>#DIV/0!</v>
      </c>
      <c r="T808" t="e">
        <f t="shared" si="2004"/>
        <v>#DIV/0!</v>
      </c>
      <c r="U808" t="e">
        <f t="shared" si="2004"/>
        <v>#DIV/0!</v>
      </c>
      <c r="V808" t="e">
        <f t="shared" si="2004"/>
        <v>#DIV/0!</v>
      </c>
      <c r="W808" t="e">
        <f t="shared" si="2004"/>
        <v>#DIV/0!</v>
      </c>
      <c r="X808" t="e">
        <f t="shared" si="2004"/>
        <v>#DIV/0!</v>
      </c>
      <c r="Y808" t="e">
        <f t="shared" si="2004"/>
        <v>#DIV/0!</v>
      </c>
      <c r="Z808" t="e">
        <f t="shared" si="2005"/>
        <v>#DIV/0!</v>
      </c>
      <c r="AA808" t="e">
        <f t="shared" si="2005"/>
        <v>#DIV/0!</v>
      </c>
      <c r="AB808" t="e">
        <f t="shared" si="2005"/>
        <v>#DIV/0!</v>
      </c>
      <c r="AC808" t="e">
        <f t="shared" si="2005"/>
        <v>#DIV/0!</v>
      </c>
      <c r="AD808" t="e">
        <f t="shared" si="2005"/>
        <v>#DIV/0!</v>
      </c>
      <c r="AE808" t="e">
        <f t="shared" si="2005"/>
        <v>#DIV/0!</v>
      </c>
      <c r="AF808" t="e">
        <f t="shared" si="2005"/>
        <v>#DIV/0!</v>
      </c>
      <c r="AG808" t="e">
        <f t="shared" si="2005"/>
        <v>#DIV/0!</v>
      </c>
      <c r="AH808" t="e">
        <f t="shared" si="2005"/>
        <v>#DIV/0!</v>
      </c>
      <c r="AI808" t="e">
        <f t="shared" si="2005"/>
        <v>#DIV/0!</v>
      </c>
      <c r="AJ808" t="e">
        <f t="shared" si="2005"/>
        <v>#DIV/0!</v>
      </c>
      <c r="AK808" t="e">
        <f t="shared" si="2005"/>
        <v>#DIV/0!</v>
      </c>
      <c r="AL808" t="e">
        <f t="shared" si="2005"/>
        <v>#DIV/0!</v>
      </c>
      <c r="AM808" t="e">
        <f t="shared" si="2005"/>
        <v>#DIV/0!</v>
      </c>
      <c r="AN808" t="e">
        <f t="shared" si="2005"/>
        <v>#DIV/0!</v>
      </c>
      <c r="AO808" t="e">
        <f t="shared" si="1959"/>
        <v>#DIV/0!</v>
      </c>
      <c r="AP808" t="e">
        <f t="shared" ref="AP808:BH808" si="2008">AO808</f>
        <v>#DIV/0!</v>
      </c>
      <c r="AQ808" t="e">
        <f t="shared" si="2008"/>
        <v>#DIV/0!</v>
      </c>
      <c r="AR808" t="e">
        <f t="shared" si="2008"/>
        <v>#DIV/0!</v>
      </c>
      <c r="AS808" t="e">
        <f t="shared" si="2008"/>
        <v>#DIV/0!</v>
      </c>
      <c r="AT808" t="e">
        <f t="shared" si="2008"/>
        <v>#DIV/0!</v>
      </c>
      <c r="AU808" t="e">
        <f t="shared" si="2008"/>
        <v>#DIV/0!</v>
      </c>
      <c r="AV808" t="e">
        <f t="shared" si="2008"/>
        <v>#DIV/0!</v>
      </c>
      <c r="AW808" t="e">
        <f t="shared" si="2008"/>
        <v>#DIV/0!</v>
      </c>
      <c r="AX808" t="e">
        <f t="shared" si="2008"/>
        <v>#DIV/0!</v>
      </c>
      <c r="AY808" t="e">
        <f t="shared" si="2008"/>
        <v>#DIV/0!</v>
      </c>
      <c r="AZ808" t="e">
        <f t="shared" si="2008"/>
        <v>#DIV/0!</v>
      </c>
      <c r="BA808" t="e">
        <f t="shared" si="2008"/>
        <v>#DIV/0!</v>
      </c>
      <c r="BB808" t="e">
        <f t="shared" si="2008"/>
        <v>#DIV/0!</v>
      </c>
      <c r="BC808" t="e">
        <f t="shared" si="2008"/>
        <v>#DIV/0!</v>
      </c>
      <c r="BD808" t="e">
        <f t="shared" si="2008"/>
        <v>#DIV/0!</v>
      </c>
      <c r="BE808" t="e">
        <f t="shared" si="2008"/>
        <v>#DIV/0!</v>
      </c>
      <c r="BF808" t="e">
        <f t="shared" si="2008"/>
        <v>#DIV/0!</v>
      </c>
      <c r="BG808" t="e">
        <f t="shared" si="2008"/>
        <v>#DIV/0!</v>
      </c>
      <c r="BH808" t="e">
        <f t="shared" si="2008"/>
        <v>#DIV/0!</v>
      </c>
      <c r="BK808">
        <f>K808</f>
        <v>0</v>
      </c>
      <c r="BL808">
        <f t="shared" si="1999"/>
        <v>0</v>
      </c>
      <c r="BM808">
        <f t="shared" si="2000"/>
        <v>0</v>
      </c>
      <c r="BN808">
        <f t="shared" si="1921"/>
        <v>7.1000000000000008E-2</v>
      </c>
      <c r="BO808">
        <f t="shared" si="1964"/>
        <v>0.65</v>
      </c>
      <c r="BP808" t="str">
        <f t="shared" si="1995"/>
        <v>-LV-Total</v>
      </c>
    </row>
    <row r="810" spans="1:68" x14ac:dyDescent="0.25">
      <c r="O810"/>
    </row>
    <row r="811" spans="1:68" x14ac:dyDescent="0.25">
      <c r="O811"/>
    </row>
    <row r="812" spans="1:68" x14ac:dyDescent="0.25">
      <c r="O812"/>
    </row>
    <row r="813" spans="1:68" x14ac:dyDescent="0.25">
      <c r="O813"/>
    </row>
    <row r="814" spans="1:68" x14ac:dyDescent="0.25">
      <c r="O814"/>
    </row>
  </sheetData>
  <autoFilter ref="A33:BP808" xr:uid="{B035807D-9778-4F88-9443-7D6A60905F45}">
    <filterColumn colId="2">
      <filters>
        <filter val="09_ROK"/>
      </filters>
    </filterColumn>
    <filterColumn colId="4">
      <filters>
        <filter val="HT"/>
        <filter val="LT"/>
        <filter val="LV"/>
      </filters>
    </filterColumn>
    <filterColumn colId="5">
      <filters>
        <filter val="CNG"/>
        <filter val="LPG"/>
      </filters>
    </filterColumn>
    <sortState xmlns:xlrd2="http://schemas.microsoft.com/office/spreadsheetml/2017/richdata2" ref="A34:BP808">
      <sortCondition ref="B33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70C58-C619-40BF-A636-E005CA604F87}">
  <sheetPr filterMode="1"/>
  <dimension ref="A1:BQ808"/>
  <sheetViews>
    <sheetView tabSelected="1" zoomScale="80" zoomScaleNormal="80" workbookViewId="0">
      <pane xSplit="6" topLeftCell="G1" activePane="topRight" state="frozen"/>
      <selection activeCell="A30" sqref="A30"/>
      <selection pane="topRight" activeCell="B271" sqref="B271"/>
    </sheetView>
  </sheetViews>
  <sheetFormatPr defaultRowHeight="15" x14ac:dyDescent="0.25"/>
  <cols>
    <col min="1" max="1" width="16" customWidth="1"/>
    <col min="4" max="4" width="40.42578125" customWidth="1"/>
    <col min="5" max="5" width="21.140625" customWidth="1"/>
    <col min="8" max="8" width="28.140625" customWidth="1"/>
    <col min="9" max="9" width="11.85546875" bestFit="1" customWidth="1"/>
    <col min="11" max="11" width="20.42578125" customWidth="1"/>
    <col min="12" max="12" width="12.42578125" bestFit="1" customWidth="1"/>
    <col min="13" max="13" width="21.28515625" customWidth="1"/>
    <col min="16" max="16" width="14.140625" customWidth="1"/>
    <col min="21" max="21" width="12.42578125" bestFit="1" customWidth="1"/>
    <col min="26" max="29" width="8.7109375" customWidth="1"/>
    <col min="31" max="34" width="8.7109375" customWidth="1"/>
    <col min="36" max="39" width="8.7109375" customWidth="1"/>
    <col min="40" max="40" width="10.5703125" bestFit="1" customWidth="1"/>
    <col min="41" max="59" width="8.7109375" customWidth="1"/>
    <col min="64" max="65" width="12.140625" bestFit="1" customWidth="1"/>
  </cols>
  <sheetData>
    <row r="1" spans="1:37" x14ac:dyDescent="0.25">
      <c r="A1" t="s">
        <v>0</v>
      </c>
      <c r="B1" t="s">
        <v>1</v>
      </c>
      <c r="C1" t="s">
        <v>2</v>
      </c>
      <c r="E1" t="s">
        <v>3</v>
      </c>
    </row>
    <row r="2" spans="1:37" x14ac:dyDescent="0.25">
      <c r="A2" t="s">
        <v>5</v>
      </c>
      <c r="B2" t="s">
        <v>6</v>
      </c>
      <c r="C2" t="s">
        <v>7</v>
      </c>
      <c r="D2" t="s">
        <v>4</v>
      </c>
      <c r="E2" t="s">
        <v>8</v>
      </c>
    </row>
    <row r="3" spans="1:37" x14ac:dyDescent="0.25">
      <c r="A3" t="s">
        <v>9</v>
      </c>
      <c r="C3" t="s">
        <v>10</v>
      </c>
      <c r="E3" t="s">
        <v>12</v>
      </c>
    </row>
    <row r="4" spans="1:37" x14ac:dyDescent="0.25">
      <c r="C4" t="s">
        <v>13</v>
      </c>
      <c r="E4" t="s">
        <v>15</v>
      </c>
      <c r="L4" t="s">
        <v>16</v>
      </c>
      <c r="N4" t="s">
        <v>17</v>
      </c>
      <c r="O4" t="s">
        <v>18</v>
      </c>
      <c r="P4" t="s">
        <v>19</v>
      </c>
      <c r="T4" t="s">
        <v>20</v>
      </c>
      <c r="W4" t="s">
        <v>22</v>
      </c>
      <c r="Y4" t="s">
        <v>21</v>
      </c>
      <c r="AA4" t="s">
        <v>54</v>
      </c>
      <c r="AF4" t="s">
        <v>16</v>
      </c>
      <c r="AH4" t="s">
        <v>17</v>
      </c>
      <c r="AI4" t="s">
        <v>18</v>
      </c>
      <c r="AJ4" t="s">
        <v>19</v>
      </c>
    </row>
    <row r="5" spans="1:37" x14ac:dyDescent="0.25">
      <c r="C5" t="s">
        <v>8</v>
      </c>
      <c r="E5" t="s">
        <v>24</v>
      </c>
      <c r="L5">
        <v>2021</v>
      </c>
      <c r="M5">
        <v>2036</v>
      </c>
      <c r="N5">
        <v>2022</v>
      </c>
      <c r="O5">
        <v>2036</v>
      </c>
      <c r="P5">
        <v>2022</v>
      </c>
      <c r="Q5">
        <v>2036</v>
      </c>
      <c r="T5">
        <v>2017</v>
      </c>
      <c r="U5">
        <v>2036</v>
      </c>
      <c r="W5">
        <v>2017</v>
      </c>
      <c r="X5">
        <v>2036</v>
      </c>
      <c r="Y5">
        <v>2017</v>
      </c>
      <c r="Z5">
        <v>2035</v>
      </c>
      <c r="AA5">
        <v>2017</v>
      </c>
      <c r="AB5">
        <v>2035</v>
      </c>
      <c r="AF5">
        <v>2017</v>
      </c>
      <c r="AG5">
        <v>2030</v>
      </c>
      <c r="AH5">
        <v>2017</v>
      </c>
      <c r="AI5">
        <v>2030</v>
      </c>
      <c r="AJ5">
        <v>2017</v>
      </c>
      <c r="AK5">
        <v>2030</v>
      </c>
    </row>
    <row r="6" spans="1:37" x14ac:dyDescent="0.25">
      <c r="C6" t="s">
        <v>23</v>
      </c>
      <c r="D6" t="s">
        <v>25</v>
      </c>
      <c r="L6">
        <v>2035</v>
      </c>
      <c r="M6">
        <v>2050</v>
      </c>
      <c r="N6">
        <v>2035</v>
      </c>
      <c r="O6">
        <v>2050</v>
      </c>
      <c r="P6">
        <v>2035</v>
      </c>
      <c r="Q6">
        <v>2050</v>
      </c>
      <c r="T6">
        <v>2035</v>
      </c>
      <c r="U6">
        <v>2050</v>
      </c>
      <c r="W6">
        <v>2035</v>
      </c>
      <c r="X6">
        <v>2050</v>
      </c>
      <c r="Y6">
        <v>2035</v>
      </c>
      <c r="Z6">
        <v>2050</v>
      </c>
      <c r="AA6">
        <v>2035</v>
      </c>
      <c r="AB6">
        <v>2050</v>
      </c>
      <c r="AF6">
        <v>2030</v>
      </c>
      <c r="AG6">
        <v>2049</v>
      </c>
      <c r="AH6">
        <v>2030</v>
      </c>
      <c r="AI6">
        <v>2049</v>
      </c>
      <c r="AJ6">
        <v>2030</v>
      </c>
      <c r="AK6">
        <v>2049</v>
      </c>
    </row>
    <row r="7" spans="1:37" x14ac:dyDescent="0.25">
      <c r="D7" t="s">
        <v>11</v>
      </c>
      <c r="H7" t="str">
        <f>I7&amp;"-"&amp;J7&amp;"-"&amp;K7</f>
        <v>passenger-LV-BEV</v>
      </c>
      <c r="I7" t="s">
        <v>27</v>
      </c>
      <c r="J7" t="s">
        <v>28</v>
      </c>
      <c r="K7" t="s">
        <v>29</v>
      </c>
      <c r="L7">
        <v>0.9</v>
      </c>
      <c r="M7">
        <v>0.95</v>
      </c>
      <c r="N7">
        <v>0.6</v>
      </c>
      <c r="O7">
        <v>0.9</v>
      </c>
      <c r="P7">
        <v>0.4</v>
      </c>
      <c r="Q7">
        <v>0.9</v>
      </c>
      <c r="T7">
        <v>0.4</v>
      </c>
      <c r="U7">
        <v>0.65</v>
      </c>
      <c r="W7">
        <v>0.6</v>
      </c>
      <c r="X7">
        <v>0.84</v>
      </c>
      <c r="Y7">
        <v>0.95</v>
      </c>
      <c r="Z7">
        <v>0.95</v>
      </c>
      <c r="AA7">
        <v>0.2</v>
      </c>
      <c r="AB7">
        <v>0.4</v>
      </c>
      <c r="AF7">
        <v>0.15</v>
      </c>
      <c r="AG7">
        <v>0.6</v>
      </c>
      <c r="AH7">
        <v>0.05</v>
      </c>
      <c r="AI7">
        <v>0.4</v>
      </c>
      <c r="AJ7">
        <v>0.01</v>
      </c>
      <c r="AK7">
        <v>0.4</v>
      </c>
    </row>
    <row r="8" spans="1:37" x14ac:dyDescent="0.25">
      <c r="D8" t="s">
        <v>26</v>
      </c>
      <c r="H8" t="str">
        <f>I8&amp;"-"&amp;J8&amp;"-"&amp;K8</f>
        <v>passenger-LV-FCEV</v>
      </c>
      <c r="I8" t="s">
        <v>27</v>
      </c>
      <c r="J8" t="s">
        <v>28</v>
      </c>
      <c r="K8" t="s">
        <v>30</v>
      </c>
      <c r="L8">
        <v>0.05</v>
      </c>
      <c r="M8">
        <v>0.05</v>
      </c>
      <c r="N8">
        <v>0.03</v>
      </c>
      <c r="O8">
        <v>0.05</v>
      </c>
      <c r="P8">
        <v>0.01</v>
      </c>
      <c r="Q8">
        <v>0.05</v>
      </c>
      <c r="T8">
        <v>0.1</v>
      </c>
      <c r="U8">
        <v>0.2</v>
      </c>
      <c r="W8">
        <v>0.1</v>
      </c>
      <c r="X8">
        <v>0.15</v>
      </c>
      <c r="Y8">
        <v>0.05</v>
      </c>
      <c r="Z8">
        <v>0.05</v>
      </c>
      <c r="AA8">
        <v>0.01</v>
      </c>
      <c r="AB8">
        <v>0.1</v>
      </c>
      <c r="AF8">
        <v>0.1</v>
      </c>
      <c r="AG8">
        <v>0.5</v>
      </c>
      <c r="AH8">
        <v>0.04</v>
      </c>
      <c r="AI8">
        <v>0.3</v>
      </c>
      <c r="AJ8">
        <v>0.02</v>
      </c>
      <c r="AK8">
        <v>0.3</v>
      </c>
    </row>
    <row r="9" spans="1:37" x14ac:dyDescent="0.25">
      <c r="D9" t="s">
        <v>14</v>
      </c>
      <c r="H9" t="str">
        <f t="shared" ref="H9:H19" si="0">I9&amp;"-"&amp;J9&amp;"-"&amp;K9</f>
        <v>passenger-LV-PHEVG</v>
      </c>
      <c r="I9" t="s">
        <v>27</v>
      </c>
      <c r="J9" t="s">
        <v>28</v>
      </c>
      <c r="K9" t="s">
        <v>31</v>
      </c>
      <c r="AF9">
        <v>0.2</v>
      </c>
      <c r="AG9">
        <v>0.5</v>
      </c>
      <c r="AH9">
        <v>0.1</v>
      </c>
      <c r="AI9">
        <v>0.35</v>
      </c>
      <c r="AJ9">
        <v>0.05</v>
      </c>
      <c r="AK9">
        <v>0.35</v>
      </c>
    </row>
    <row r="10" spans="1:37" x14ac:dyDescent="0.25">
      <c r="H10" t="str">
        <f t="shared" si="0"/>
        <v>-LV-Total</v>
      </c>
      <c r="J10" t="s">
        <v>28</v>
      </c>
      <c r="K10" t="s">
        <v>32</v>
      </c>
      <c r="L10">
        <f>SUM(L7:L9)</f>
        <v>0.95000000000000007</v>
      </c>
      <c r="M10">
        <f t="shared" ref="M10:P10" si="1">SUM(M7:M9)</f>
        <v>1</v>
      </c>
      <c r="N10">
        <f t="shared" si="1"/>
        <v>0.63</v>
      </c>
      <c r="O10">
        <f t="shared" si="1"/>
        <v>0.95000000000000007</v>
      </c>
      <c r="P10">
        <f t="shared" si="1"/>
        <v>0.41000000000000003</v>
      </c>
      <c r="Q10">
        <f>SUM(Q7:Q9)</f>
        <v>0.95000000000000007</v>
      </c>
      <c r="R10">
        <f t="shared" ref="R10:X10" si="2">SUM(R7:R9)</f>
        <v>0</v>
      </c>
      <c r="S10">
        <f t="shared" si="2"/>
        <v>0</v>
      </c>
      <c r="T10">
        <f t="shared" si="2"/>
        <v>0.5</v>
      </c>
      <c r="U10">
        <f t="shared" si="2"/>
        <v>0.85000000000000009</v>
      </c>
      <c r="V10">
        <f t="shared" si="2"/>
        <v>0</v>
      </c>
      <c r="W10">
        <f t="shared" si="2"/>
        <v>0.7</v>
      </c>
      <c r="X10">
        <f t="shared" si="2"/>
        <v>0.99</v>
      </c>
      <c r="Y10">
        <f t="shared" ref="Y10:AB10" si="3">SUM(Y7:Y9)</f>
        <v>1</v>
      </c>
      <c r="Z10">
        <f t="shared" si="3"/>
        <v>1</v>
      </c>
      <c r="AA10">
        <f t="shared" si="3"/>
        <v>0.21000000000000002</v>
      </c>
      <c r="AB10">
        <f t="shared" si="3"/>
        <v>0.5</v>
      </c>
    </row>
    <row r="11" spans="1:37" x14ac:dyDescent="0.25">
      <c r="H11" t="str">
        <f t="shared" si="0"/>
        <v>passenger-LT-BEV</v>
      </c>
      <c r="I11" t="s">
        <v>27</v>
      </c>
      <c r="J11" t="s">
        <v>33</v>
      </c>
      <c r="K11" t="s">
        <v>29</v>
      </c>
      <c r="L11">
        <v>0.8</v>
      </c>
      <c r="M11">
        <v>0.95</v>
      </c>
      <c r="N11">
        <v>0.5</v>
      </c>
      <c r="O11">
        <v>0.95</v>
      </c>
      <c r="P11">
        <v>0.3</v>
      </c>
      <c r="Q11">
        <v>0.95</v>
      </c>
      <c r="T11">
        <v>0.4</v>
      </c>
      <c r="U11">
        <v>0.65</v>
      </c>
      <c r="W11">
        <v>0.5</v>
      </c>
      <c r="X11">
        <v>0.8</v>
      </c>
      <c r="Y11">
        <v>0.95</v>
      </c>
      <c r="Z11">
        <v>0.95</v>
      </c>
      <c r="AA11">
        <v>0.01</v>
      </c>
      <c r="AB11">
        <v>0.1</v>
      </c>
    </row>
    <row r="12" spans="1:37" x14ac:dyDescent="0.25">
      <c r="H12" t="str">
        <f t="shared" si="0"/>
        <v>passenger-LT-FCEV</v>
      </c>
      <c r="I12" t="s">
        <v>27</v>
      </c>
      <c r="J12" t="s">
        <v>33</v>
      </c>
      <c r="K12" t="s">
        <v>30</v>
      </c>
      <c r="L12">
        <v>0.1</v>
      </c>
      <c r="M12">
        <v>0.05</v>
      </c>
      <c r="N12">
        <v>0.03</v>
      </c>
      <c r="O12">
        <v>0.05</v>
      </c>
      <c r="P12">
        <v>0.01</v>
      </c>
      <c r="Q12">
        <v>0.05</v>
      </c>
      <c r="T12">
        <v>0.1</v>
      </c>
      <c r="U12">
        <v>0.2</v>
      </c>
      <c r="W12">
        <v>0.1</v>
      </c>
      <c r="X12">
        <v>0.19900000000000001</v>
      </c>
      <c r="Y12">
        <v>0.05</v>
      </c>
      <c r="Z12">
        <v>0.05</v>
      </c>
      <c r="AA12">
        <v>0.01</v>
      </c>
      <c r="AB12">
        <v>0</v>
      </c>
    </row>
    <row r="13" spans="1:37" x14ac:dyDescent="0.25">
      <c r="H13" t="str">
        <f t="shared" si="0"/>
        <v>passenger-LT-PHEVG</v>
      </c>
      <c r="I13" t="s">
        <v>27</v>
      </c>
      <c r="J13" t="s">
        <v>33</v>
      </c>
      <c r="K13" t="s">
        <v>31</v>
      </c>
    </row>
    <row r="14" spans="1:37" x14ac:dyDescent="0.25">
      <c r="H14" s="10" t="str">
        <f t="shared" si="0"/>
        <v xml:space="preserve">-LT-Total </v>
      </c>
      <c r="I14" s="10"/>
      <c r="J14" s="10" t="s">
        <v>33</v>
      </c>
      <c r="K14" s="10" t="s">
        <v>38</v>
      </c>
      <c r="L14" s="10">
        <f>SUM(L11:L13)</f>
        <v>0.9</v>
      </c>
      <c r="M14" s="10">
        <f t="shared" ref="M14:X14" si="4">SUM(M11:M13)</f>
        <v>1</v>
      </c>
      <c r="N14" s="10">
        <f t="shared" si="4"/>
        <v>0.53</v>
      </c>
      <c r="O14" s="10">
        <f t="shared" si="4"/>
        <v>1</v>
      </c>
      <c r="P14" s="10">
        <f t="shared" si="4"/>
        <v>0.31</v>
      </c>
      <c r="Q14" s="10">
        <f t="shared" si="4"/>
        <v>1</v>
      </c>
      <c r="R14" s="10">
        <f t="shared" si="4"/>
        <v>0</v>
      </c>
      <c r="S14" s="10">
        <f t="shared" si="4"/>
        <v>0</v>
      </c>
      <c r="T14" s="10">
        <f t="shared" si="4"/>
        <v>0.5</v>
      </c>
      <c r="U14" s="10">
        <f t="shared" si="4"/>
        <v>0.85000000000000009</v>
      </c>
      <c r="V14" s="10">
        <f t="shared" si="4"/>
        <v>0</v>
      </c>
      <c r="W14" s="10">
        <f t="shared" si="4"/>
        <v>0.6</v>
      </c>
      <c r="X14" s="10">
        <f t="shared" si="4"/>
        <v>0.99900000000000011</v>
      </c>
      <c r="Y14" s="10">
        <f t="shared" ref="Y14:AB14" si="5">SUM(Y11:Y13)</f>
        <v>1</v>
      </c>
      <c r="Z14" s="10">
        <f t="shared" si="5"/>
        <v>1</v>
      </c>
      <c r="AA14" s="10">
        <f t="shared" si="5"/>
        <v>0.02</v>
      </c>
      <c r="AB14" s="10">
        <f t="shared" si="5"/>
        <v>0.1</v>
      </c>
    </row>
    <row r="15" spans="1:37" x14ac:dyDescent="0.25">
      <c r="H15" t="str">
        <f t="shared" si="0"/>
        <v>passenger-BUS-BEV</v>
      </c>
      <c r="I15" t="s">
        <v>27</v>
      </c>
      <c r="J15" t="s">
        <v>34</v>
      </c>
      <c r="K15" t="s">
        <v>29</v>
      </c>
      <c r="L15">
        <v>0.8</v>
      </c>
      <c r="M15">
        <v>0.85</v>
      </c>
      <c r="N15">
        <v>0.6</v>
      </c>
      <c r="O15">
        <v>0.9</v>
      </c>
      <c r="P15">
        <v>0.5</v>
      </c>
      <c r="Q15">
        <v>0.9</v>
      </c>
      <c r="T15">
        <v>0.5</v>
      </c>
      <c r="U15">
        <v>0.5</v>
      </c>
      <c r="W15">
        <v>0.6</v>
      </c>
      <c r="X15">
        <v>0.8</v>
      </c>
      <c r="Y15">
        <v>0.9</v>
      </c>
      <c r="Z15">
        <v>0.9</v>
      </c>
      <c r="AA15">
        <v>0.1</v>
      </c>
      <c r="AB15">
        <v>0.3</v>
      </c>
    </row>
    <row r="16" spans="1:37" x14ac:dyDescent="0.25">
      <c r="H16" t="str">
        <f t="shared" si="0"/>
        <v>passenger-BUS-FCEV</v>
      </c>
      <c r="I16" t="s">
        <v>27</v>
      </c>
      <c r="J16" t="s">
        <v>34</v>
      </c>
      <c r="K16" t="s">
        <v>30</v>
      </c>
      <c r="L16">
        <v>0.1</v>
      </c>
      <c r="M16">
        <v>0.15</v>
      </c>
      <c r="N16">
        <v>0.03</v>
      </c>
      <c r="O16">
        <v>0.05</v>
      </c>
      <c r="P16">
        <v>0.01</v>
      </c>
      <c r="Q16">
        <v>0.05</v>
      </c>
      <c r="T16">
        <v>0.3</v>
      </c>
      <c r="U16">
        <v>0.3</v>
      </c>
      <c r="W16">
        <v>0.1</v>
      </c>
      <c r="X16">
        <v>0.2</v>
      </c>
      <c r="Y16">
        <v>0.1</v>
      </c>
      <c r="Z16">
        <v>0.1</v>
      </c>
      <c r="AB16">
        <v>0</v>
      </c>
    </row>
    <row r="17" spans="1:60" x14ac:dyDescent="0.25">
      <c r="H17" t="str">
        <f t="shared" si="0"/>
        <v>passenger-BUS-PHEVG</v>
      </c>
      <c r="I17" t="s">
        <v>27</v>
      </c>
      <c r="J17" t="s">
        <v>34</v>
      </c>
      <c r="K17" t="s">
        <v>31</v>
      </c>
    </row>
    <row r="18" spans="1:60" x14ac:dyDescent="0.25">
      <c r="H18" t="str">
        <f t="shared" si="0"/>
        <v>-BUS-Total</v>
      </c>
      <c r="J18" t="s">
        <v>34</v>
      </c>
      <c r="K18" s="10" t="s">
        <v>32</v>
      </c>
      <c r="L18" s="10">
        <f>SUM(L15:L17)</f>
        <v>0.9</v>
      </c>
      <c r="M18" s="10">
        <f t="shared" ref="M18:AB18" si="6">SUM(M15:M17)</f>
        <v>1</v>
      </c>
      <c r="N18" s="10">
        <f t="shared" si="6"/>
        <v>0.63</v>
      </c>
      <c r="O18" s="10">
        <f t="shared" si="6"/>
        <v>0.95000000000000007</v>
      </c>
      <c r="P18" s="10">
        <f t="shared" si="6"/>
        <v>0.51</v>
      </c>
      <c r="Q18" s="10">
        <f t="shared" si="6"/>
        <v>0.95000000000000007</v>
      </c>
      <c r="R18" s="10">
        <f t="shared" si="6"/>
        <v>0</v>
      </c>
      <c r="S18" s="10">
        <f t="shared" si="6"/>
        <v>0</v>
      </c>
      <c r="T18" s="10">
        <f t="shared" si="6"/>
        <v>0.8</v>
      </c>
      <c r="U18" s="10">
        <f t="shared" si="6"/>
        <v>0.8</v>
      </c>
      <c r="V18" s="10">
        <f t="shared" si="6"/>
        <v>0</v>
      </c>
      <c r="W18" s="10">
        <f t="shared" si="6"/>
        <v>0.7</v>
      </c>
      <c r="X18" s="10">
        <f t="shared" si="6"/>
        <v>1</v>
      </c>
      <c r="Y18" s="10">
        <f t="shared" si="6"/>
        <v>1</v>
      </c>
      <c r="Z18" s="10">
        <f t="shared" si="6"/>
        <v>1</v>
      </c>
      <c r="AA18" s="10">
        <f t="shared" si="6"/>
        <v>0.1</v>
      </c>
      <c r="AB18" s="10">
        <f t="shared" si="6"/>
        <v>0.3</v>
      </c>
    </row>
    <row r="19" spans="1:60" x14ac:dyDescent="0.25">
      <c r="H19" t="str">
        <f t="shared" si="0"/>
        <v>passenger-2W-BEV</v>
      </c>
      <c r="I19" t="s">
        <v>27</v>
      </c>
      <c r="J19" t="s">
        <v>35</v>
      </c>
      <c r="K19" t="s">
        <v>29</v>
      </c>
      <c r="L19">
        <v>0.9</v>
      </c>
      <c r="M19">
        <v>0.99</v>
      </c>
      <c r="N19">
        <v>0.8</v>
      </c>
      <c r="O19">
        <v>0.99</v>
      </c>
      <c r="P19">
        <v>0.5</v>
      </c>
      <c r="Q19">
        <v>0.99</v>
      </c>
      <c r="T19">
        <v>0.2</v>
      </c>
      <c r="U19">
        <v>0.75</v>
      </c>
      <c r="W19">
        <v>0.8</v>
      </c>
      <c r="X19">
        <v>0.99</v>
      </c>
      <c r="Y19">
        <v>1</v>
      </c>
      <c r="Z19">
        <v>1</v>
      </c>
      <c r="AA19">
        <v>0.2</v>
      </c>
      <c r="AB19">
        <v>0.4</v>
      </c>
    </row>
    <row r="20" spans="1:60" x14ac:dyDescent="0.25">
      <c r="H20" t="str">
        <f t="shared" ref="H20:H28" si="7">I20&amp;"-"&amp;J20&amp;"-"&amp;K20</f>
        <v>-2W-Total</v>
      </c>
      <c r="J20" t="s">
        <v>35</v>
      </c>
      <c r="K20" t="s">
        <v>32</v>
      </c>
      <c r="L20">
        <f>SUM(L19)</f>
        <v>0.9</v>
      </c>
      <c r="M20" s="10">
        <f t="shared" ref="M20:AB20" si="8">SUM(M19)</f>
        <v>0.99</v>
      </c>
      <c r="N20" s="10">
        <f t="shared" si="8"/>
        <v>0.8</v>
      </c>
      <c r="O20" s="10">
        <f t="shared" si="8"/>
        <v>0.99</v>
      </c>
      <c r="P20" s="10">
        <f t="shared" si="8"/>
        <v>0.5</v>
      </c>
      <c r="Q20" s="10">
        <f t="shared" si="8"/>
        <v>0.99</v>
      </c>
      <c r="R20" s="10">
        <f t="shared" si="8"/>
        <v>0</v>
      </c>
      <c r="S20" s="10">
        <f t="shared" si="8"/>
        <v>0</v>
      </c>
      <c r="T20" s="10">
        <f t="shared" si="8"/>
        <v>0.2</v>
      </c>
      <c r="U20" s="10">
        <f t="shared" si="8"/>
        <v>0.75</v>
      </c>
      <c r="V20" s="10">
        <f t="shared" si="8"/>
        <v>0</v>
      </c>
      <c r="W20" s="10">
        <f t="shared" si="8"/>
        <v>0.8</v>
      </c>
      <c r="X20" s="10">
        <f t="shared" si="8"/>
        <v>0.99</v>
      </c>
      <c r="Y20" s="10">
        <f t="shared" si="8"/>
        <v>1</v>
      </c>
      <c r="Z20" s="10">
        <f t="shared" si="8"/>
        <v>1</v>
      </c>
      <c r="AA20" s="10">
        <f t="shared" si="8"/>
        <v>0.2</v>
      </c>
      <c r="AB20" s="10">
        <f t="shared" si="8"/>
        <v>0.4</v>
      </c>
    </row>
    <row r="21" spans="1:60" x14ac:dyDescent="0.25">
      <c r="H21" t="str">
        <f t="shared" si="7"/>
        <v>freight-LT-BEV</v>
      </c>
      <c r="I21" t="s">
        <v>36</v>
      </c>
      <c r="J21" t="s">
        <v>33</v>
      </c>
      <c r="K21" t="s">
        <v>29</v>
      </c>
      <c r="L21">
        <v>0.85</v>
      </c>
      <c r="M21">
        <v>0.9</v>
      </c>
      <c r="N21">
        <v>0.5</v>
      </c>
      <c r="O21">
        <v>0.8</v>
      </c>
      <c r="P21">
        <v>0.3</v>
      </c>
      <c r="Q21">
        <v>0.79</v>
      </c>
      <c r="T21">
        <v>0.5</v>
      </c>
      <c r="U21">
        <v>0.85</v>
      </c>
      <c r="W21">
        <v>0.5</v>
      </c>
      <c r="X21">
        <v>0.65</v>
      </c>
      <c r="Y21">
        <v>0.9</v>
      </c>
      <c r="Z21">
        <v>0.9</v>
      </c>
      <c r="AA21">
        <v>0.1</v>
      </c>
    </row>
    <row r="22" spans="1:60" ht="33" customHeight="1" x14ac:dyDescent="0.25">
      <c r="H22" t="str">
        <f t="shared" si="7"/>
        <v>freight-LT-FCEV</v>
      </c>
      <c r="I22" t="s">
        <v>36</v>
      </c>
      <c r="J22" t="s">
        <v>33</v>
      </c>
      <c r="K22" t="s">
        <v>30</v>
      </c>
      <c r="L22">
        <v>0.05</v>
      </c>
      <c r="M22">
        <v>0.1</v>
      </c>
      <c r="N22">
        <v>0.03</v>
      </c>
      <c r="O22">
        <v>0.2</v>
      </c>
      <c r="P22">
        <v>0.05</v>
      </c>
      <c r="Q22">
        <v>0.2</v>
      </c>
      <c r="T22">
        <v>0.1</v>
      </c>
      <c r="U22">
        <v>0.4</v>
      </c>
      <c r="W22">
        <v>0.15</v>
      </c>
      <c r="X22">
        <v>0.3</v>
      </c>
      <c r="Y22">
        <v>0.1</v>
      </c>
      <c r="Z22">
        <v>0.1</v>
      </c>
      <c r="AA22">
        <v>0.05</v>
      </c>
      <c r="AB22">
        <v>0.4</v>
      </c>
    </row>
    <row r="23" spans="1:60" ht="33" customHeight="1" x14ac:dyDescent="0.25">
      <c r="H23" t="str">
        <f t="shared" si="7"/>
        <v>freight-LT-PHEVD</v>
      </c>
      <c r="I23" t="s">
        <v>36</v>
      </c>
      <c r="J23" t="s">
        <v>33</v>
      </c>
      <c r="K23" t="s">
        <v>37</v>
      </c>
      <c r="T23">
        <v>0.02</v>
      </c>
      <c r="U23">
        <v>7.0000000000000007E-2</v>
      </c>
      <c r="AB23">
        <v>0.2</v>
      </c>
    </row>
    <row r="24" spans="1:60" ht="33" customHeight="1" x14ac:dyDescent="0.25">
      <c r="H24" s="10" t="str">
        <f t="shared" si="7"/>
        <v>-LT-Total</v>
      </c>
      <c r="I24" s="10"/>
      <c r="J24" s="10" t="s">
        <v>33</v>
      </c>
      <c r="K24" s="10" t="s">
        <v>32</v>
      </c>
      <c r="L24" s="10">
        <f>SUM(L21:L23)</f>
        <v>0.9</v>
      </c>
      <c r="M24" s="10">
        <f t="shared" ref="M24:P24" si="9">SUM(M21:M23)</f>
        <v>1</v>
      </c>
      <c r="N24" s="10">
        <f t="shared" si="9"/>
        <v>0.53</v>
      </c>
      <c r="O24" s="10">
        <f t="shared" si="9"/>
        <v>1</v>
      </c>
      <c r="P24" s="10">
        <f t="shared" si="9"/>
        <v>0.35</v>
      </c>
      <c r="Q24" s="10">
        <f>SUM(Q21:Q23)</f>
        <v>0.99</v>
      </c>
      <c r="R24" s="10"/>
      <c r="S24" s="10"/>
      <c r="T24" s="10"/>
      <c r="U24" s="10"/>
      <c r="V24" s="10"/>
      <c r="W24" s="10">
        <f>SUM(W21:W23)</f>
        <v>0.65</v>
      </c>
      <c r="X24" s="10">
        <f t="shared" ref="X24:AB24" si="10">SUM(X21:X23)</f>
        <v>0.95</v>
      </c>
      <c r="Y24" s="10">
        <f>SUM(Y21:Y23)</f>
        <v>1</v>
      </c>
      <c r="Z24" s="10">
        <f t="shared" si="10"/>
        <v>1</v>
      </c>
      <c r="AA24" s="10">
        <f t="shared" si="10"/>
        <v>0.15000000000000002</v>
      </c>
      <c r="AB24" s="10">
        <f t="shared" si="10"/>
        <v>0.60000000000000009</v>
      </c>
    </row>
    <row r="25" spans="1:60" ht="33" customHeight="1" x14ac:dyDescent="0.25">
      <c r="H25" t="str">
        <f t="shared" si="7"/>
        <v>freight-HT-BEV</v>
      </c>
      <c r="I25" t="s">
        <v>36</v>
      </c>
      <c r="J25" t="s">
        <v>39</v>
      </c>
      <c r="K25" t="s">
        <v>29</v>
      </c>
      <c r="L25">
        <v>0.5</v>
      </c>
      <c r="M25">
        <v>0.7</v>
      </c>
      <c r="N25">
        <v>0.3</v>
      </c>
      <c r="O25">
        <v>0.7</v>
      </c>
      <c r="P25">
        <v>0.1</v>
      </c>
      <c r="Q25">
        <v>0.7</v>
      </c>
      <c r="T25">
        <v>0.22</v>
      </c>
      <c r="U25">
        <v>0.67</v>
      </c>
      <c r="W25">
        <v>0.2</v>
      </c>
      <c r="X25">
        <v>0.4</v>
      </c>
      <c r="Y25">
        <v>0.8</v>
      </c>
      <c r="Z25">
        <v>0.8</v>
      </c>
      <c r="AA25">
        <v>0.1</v>
      </c>
      <c r="AB25">
        <v>0.5</v>
      </c>
    </row>
    <row r="26" spans="1:60" ht="24.6" customHeight="1" x14ac:dyDescent="0.25">
      <c r="H26" t="str">
        <f t="shared" si="7"/>
        <v>freight-HT-FCEV</v>
      </c>
      <c r="I26" t="s">
        <v>36</v>
      </c>
      <c r="J26" t="s">
        <v>39</v>
      </c>
      <c r="K26" t="s">
        <v>30</v>
      </c>
      <c r="L26">
        <v>0.15</v>
      </c>
      <c r="M26">
        <v>0.25</v>
      </c>
      <c r="N26">
        <v>0.1</v>
      </c>
      <c r="O26">
        <v>0.2</v>
      </c>
      <c r="P26">
        <v>0.05</v>
      </c>
      <c r="Q26">
        <v>0.2</v>
      </c>
      <c r="T26">
        <v>0.1</v>
      </c>
      <c r="U26">
        <v>0.3</v>
      </c>
      <c r="W26">
        <v>0.3</v>
      </c>
      <c r="X26">
        <v>0.6</v>
      </c>
      <c r="Y26">
        <v>0.2</v>
      </c>
      <c r="Z26">
        <v>0.2</v>
      </c>
      <c r="AA26">
        <v>0.01</v>
      </c>
      <c r="AB26">
        <v>0.1</v>
      </c>
    </row>
    <row r="27" spans="1:60" ht="24.6" customHeight="1" x14ac:dyDescent="0.25">
      <c r="H27" t="str">
        <f t="shared" si="7"/>
        <v>freight-HT-PHEVD</v>
      </c>
      <c r="I27" t="s">
        <v>36</v>
      </c>
      <c r="J27" t="s">
        <v>39</v>
      </c>
      <c r="K27" t="s">
        <v>37</v>
      </c>
      <c r="L27">
        <v>0.1</v>
      </c>
      <c r="M27">
        <v>1E-3</v>
      </c>
      <c r="T27">
        <v>0.02</v>
      </c>
      <c r="U27">
        <v>0.1</v>
      </c>
      <c r="W27">
        <v>0.1</v>
      </c>
      <c r="X27">
        <v>0</v>
      </c>
      <c r="Y27">
        <v>0</v>
      </c>
      <c r="Z27">
        <v>0</v>
      </c>
    </row>
    <row r="28" spans="1:60" ht="13.5" customHeight="1" x14ac:dyDescent="0.25">
      <c r="H28" t="str">
        <f t="shared" si="7"/>
        <v>-HT-Total</v>
      </c>
      <c r="J28" t="s">
        <v>39</v>
      </c>
      <c r="K28" t="s">
        <v>32</v>
      </c>
      <c r="L28">
        <f>SUM(L25:L27)</f>
        <v>0.75</v>
      </c>
      <c r="M28">
        <f t="shared" ref="M28:N28" si="11">SUM(M25:M27)</f>
        <v>0.95099999999999996</v>
      </c>
      <c r="N28">
        <f t="shared" si="11"/>
        <v>0.4</v>
      </c>
      <c r="O28">
        <f>SUM(O25:O27)</f>
        <v>0.89999999999999991</v>
      </c>
      <c r="P28">
        <v>0.15</v>
      </c>
      <c r="Q28">
        <v>0.89999999999999991</v>
      </c>
      <c r="W28">
        <f>SUM(W25:W27)</f>
        <v>0.6</v>
      </c>
      <c r="X28">
        <f t="shared" ref="X28:AB28" si="12">SUM(X25:X27)</f>
        <v>1</v>
      </c>
      <c r="Y28">
        <f>SUM(Y25:Y27)</f>
        <v>1</v>
      </c>
      <c r="Z28">
        <f t="shared" si="12"/>
        <v>1</v>
      </c>
      <c r="AA28">
        <f t="shared" si="12"/>
        <v>0.11</v>
      </c>
      <c r="AB28">
        <f t="shared" si="12"/>
        <v>0.6</v>
      </c>
    </row>
    <row r="29" spans="1:60" x14ac:dyDescent="0.25">
      <c r="T29">
        <v>0.12000000000000001</v>
      </c>
      <c r="U29">
        <v>0.4</v>
      </c>
    </row>
    <row r="30" spans="1:60" ht="39.950000000000003" customHeight="1" x14ac:dyDescent="0.25">
      <c r="AB30">
        <v>0.15</v>
      </c>
    </row>
    <row r="31" spans="1:60" ht="24.6" customHeight="1" x14ac:dyDescent="0.25">
      <c r="A31" t="str">
        <f t="shared" ref="A31" si="13">D31&amp;"-"&amp;E31&amp;"-"&amp;F31</f>
        <v>freight-LT-BEV</v>
      </c>
      <c r="B31">
        <v>7</v>
      </c>
      <c r="C31" t="s">
        <v>7</v>
      </c>
      <c r="D31" t="s">
        <v>36</v>
      </c>
      <c r="E31" t="s">
        <v>33</v>
      </c>
      <c r="F31" t="s">
        <v>29</v>
      </c>
      <c r="G31">
        <v>2.9069443536411678E-3</v>
      </c>
      <c r="H31">
        <f>IF(G31=0,0.0000001,$G31)*((INDEX($N$7:$N$29,MATCH($A31,$H$7:$H$29,0))/($G31+0.00001))^((H$33-$G$33)/($Y$33-$G$33)))</f>
        <v>3.8685672866400028E-3</v>
      </c>
      <c r="I31">
        <f t="shared" ref="I31:X31" si="14">IF(H31=0,0.0000001,$G31)*((INDEX($N$7:$N$29,MATCH($A31,$H$7:$H$29,0))/($G31+0.00001))^((I$33-$G$33)/($Y$33-$G$33)))</f>
        <v>5.1482969849475724E-3</v>
      </c>
      <c r="J31">
        <f t="shared" si="14"/>
        <v>6.8513637947450129E-3</v>
      </c>
      <c r="K31">
        <f t="shared" si="14"/>
        <v>9.1178084685456049E-3</v>
      </c>
      <c r="L31">
        <f t="shared" si="14"/>
        <v>1.2133997516355204E-2</v>
      </c>
      <c r="M31">
        <f>IF(L31=0,0.0000001,$G31)*((INDEX($N$7:$N$29,MATCH($A31,$H$7:$H$29,0))/($G31+0.00001))^((M$33-$G$33)/($Y$33-$G$33)))</f>
        <v>1.6147947857737762E-2</v>
      </c>
      <c r="N31">
        <f>IF(M31=0,0.0000001,$G31)*((INDEX($N$7:$N$29,MATCH($A31,$H$7:$H$29,0))/($G31+0.00001))^((N$33-$G$33)/($Y$33-$G$33)))</f>
        <v>2.1489720899048225E-2</v>
      </c>
      <c r="O31">
        <f t="shared" si="14"/>
        <v>2.8598563011689497E-2</v>
      </c>
      <c r="P31">
        <f t="shared" si="14"/>
        <v>3.8059024134175633E-2</v>
      </c>
      <c r="Q31">
        <f t="shared" si="14"/>
        <v>5.0649024479086653E-2</v>
      </c>
      <c r="R31">
        <f t="shared" si="14"/>
        <v>6.7403821801609212E-2</v>
      </c>
      <c r="S31">
        <f t="shared" si="14"/>
        <v>8.9701139166837043E-2</v>
      </c>
      <c r="T31">
        <f t="shared" si="14"/>
        <v>0.1193744531506101</v>
      </c>
      <c r="U31">
        <f t="shared" si="14"/>
        <v>0.15886375800091959</v>
      </c>
      <c r="V31">
        <f t="shared" si="14"/>
        <v>0.21141620288164434</v>
      </c>
      <c r="W31">
        <f t="shared" si="14"/>
        <v>0.28135310031274618</v>
      </c>
      <c r="X31">
        <f t="shared" si="14"/>
        <v>0.37442526152978745</v>
      </c>
      <c r="Y31">
        <f>IF(X31=0,0.0000001,$G31)*((INDEX($N$7:$N$29,MATCH($A31,$H$7:$H$29,0))/($G31+0.00001))^((Y$33-$G$33)/($Y$33-$G$33)))</f>
        <v>0.49828587748211289</v>
      </c>
      <c r="Z31">
        <f>IF(Y31=0,0.0000001,$G31)*((INDEX($N$7:$N$29,MATCH($A31,$H$7:$H$29,0))/($G31+0.00001))^((Z$33-$G$33)/($Y$33-$G$33)))</f>
        <v>0.66311982979910877</v>
      </c>
      <c r="AA31">
        <f t="shared" ref="AA31:AM31" si="15">IF(Z31=0,0.0000001,$G31)*((INDEX($N$7:$N$29,MATCH($A31,$H$7:$H$29,0))/($G31+0.00001))^((AA$33-$G$33)/($Y$33-$G$33)))</f>
        <v>0.88248117906689794</v>
      </c>
      <c r="AB31">
        <f t="shared" si="15"/>
        <v>1.1744076958808947</v>
      </c>
      <c r="AC31">
        <f t="shared" si="15"/>
        <v>1.562904080971586</v>
      </c>
      <c r="AD31">
        <f t="shared" si="15"/>
        <v>2.0799158374770776</v>
      </c>
      <c r="AE31">
        <f t="shared" si="15"/>
        <v>2.7679561040615295</v>
      </c>
      <c r="AF31">
        <f t="shared" si="15"/>
        <v>3.683601449616789</v>
      </c>
      <c r="AG31">
        <f t="shared" si="15"/>
        <v>4.9021440837550516</v>
      </c>
      <c r="AH31">
        <f t="shared" si="15"/>
        <v>6.5237830277199622</v>
      </c>
      <c r="AI31">
        <f t="shared" si="15"/>
        <v>8.6818633368618219</v>
      </c>
      <c r="AJ31">
        <f t="shared" si="15"/>
        <v>11.553840874178883</v>
      </c>
      <c r="AK31">
        <f t="shared" si="15"/>
        <v>15.375874252600145</v>
      </c>
      <c r="AL31">
        <f t="shared" si="15"/>
        <v>20.462243820592136</v>
      </c>
      <c r="AM31">
        <f t="shared" si="15"/>
        <v>27.231194486554536</v>
      </c>
      <c r="AN31">
        <f>IF(AM31=0,0.0000001,$G31)*((INDEX($N$7:$N$29,MATCH($A31,$H$7:$H$29,0))/($G31+0.00001))^((AN$33-$G$33)/($Y$33-$G$33)))</f>
        <v>36.23932740056167</v>
      </c>
      <c r="AO31">
        <f t="shared" ref="AO31:BH31" si="16">AN31</f>
        <v>36.23932740056167</v>
      </c>
      <c r="AP31">
        <f t="shared" si="16"/>
        <v>36.23932740056167</v>
      </c>
      <c r="AQ31">
        <f t="shared" si="16"/>
        <v>36.23932740056167</v>
      </c>
      <c r="AR31">
        <f t="shared" si="16"/>
        <v>36.23932740056167</v>
      </c>
      <c r="AS31">
        <f t="shared" si="16"/>
        <v>36.23932740056167</v>
      </c>
      <c r="AT31">
        <f t="shared" si="16"/>
        <v>36.23932740056167</v>
      </c>
      <c r="AU31">
        <f t="shared" si="16"/>
        <v>36.23932740056167</v>
      </c>
      <c r="AV31">
        <f t="shared" si="16"/>
        <v>36.23932740056167</v>
      </c>
      <c r="AW31">
        <f t="shared" si="16"/>
        <v>36.23932740056167</v>
      </c>
      <c r="AX31">
        <f t="shared" si="16"/>
        <v>36.23932740056167</v>
      </c>
      <c r="AY31">
        <f t="shared" si="16"/>
        <v>36.23932740056167</v>
      </c>
      <c r="AZ31">
        <f t="shared" si="16"/>
        <v>36.23932740056167</v>
      </c>
      <c r="BA31">
        <f t="shared" si="16"/>
        <v>36.23932740056167</v>
      </c>
      <c r="BB31">
        <f t="shared" si="16"/>
        <v>36.23932740056167</v>
      </c>
      <c r="BC31">
        <f t="shared" si="16"/>
        <v>36.23932740056167</v>
      </c>
      <c r="BD31">
        <f t="shared" si="16"/>
        <v>36.23932740056167</v>
      </c>
      <c r="BE31">
        <f t="shared" si="16"/>
        <v>36.23932740056167</v>
      </c>
      <c r="BF31">
        <f t="shared" si="16"/>
        <v>36.23932740056167</v>
      </c>
      <c r="BG31">
        <f t="shared" si="16"/>
        <v>36.23932740056167</v>
      </c>
      <c r="BH31">
        <f t="shared" si="16"/>
        <v>36.23932740056167</v>
      </c>
    </row>
    <row r="32" spans="1:60" x14ac:dyDescent="0.25">
      <c r="A32" t="str">
        <f>D32&amp;"-"&amp;E32&amp;"-"&amp;F32</f>
        <v>passenger-LV-BEV</v>
      </c>
      <c r="B32" t="str">
        <f>E32&amp;"-"&amp;F32&amp;"-"&amp;G32</f>
        <v>LV-BEV-0.00734999330033012</v>
      </c>
      <c r="C32" t="s">
        <v>40</v>
      </c>
      <c r="D32" t="s">
        <v>27</v>
      </c>
      <c r="E32" t="s">
        <v>28</v>
      </c>
      <c r="F32" t="s">
        <v>29</v>
      </c>
      <c r="G32">
        <v>7.3499933003301158E-3</v>
      </c>
      <c r="H32">
        <f>($G32+0.00001)*((INDEX($L$7:$L$19,MATCH($A32,$H$7:$H$17,0))/($G32+0.00001))^((H$33-$G$33)/($T$33-$G$33)))</f>
        <v>1.0652314115282863E-2</v>
      </c>
      <c r="I32">
        <f>($G32+0.00001)*((INDEX($L$7:$L$19,MATCH($A32,$H$7:$H$17,0))/($G32+0.00001))^((I$33-$G$33)/($T$33-$G$33)))</f>
        <v>1.5417377622553678E-2</v>
      </c>
      <c r="J32">
        <f>($G32+0.00001)*((INDEX($L$7:$L$19,MATCH($A32,$H$7:$H$17,0))/($G32+0.00001))^((J$33-$G$33)/($T$33-$G$33)))</f>
        <v>2.231398081055434E-2</v>
      </c>
      <c r="K32">
        <f>($G32+0.00001)*((INDEX($L$7:$L$19,MATCH($A32,$H$7:$H$17,0))/($G32+0.00001))^((K$33-$G$33)/(BK33-$G$33)))</f>
        <v>0.9</v>
      </c>
      <c r="L32">
        <f>($K35*((BL35/($K35))^((L$33-$K$33)/(BL$33-$K$33))))</f>
        <v>8.1892605705737743E-3</v>
      </c>
      <c r="M32">
        <f t="shared" ref="M32:Y32" si="17">($K35*(($BL$35/($K35))^((M$33-$K$33)/($BL$33-$K$33))))</f>
        <v>7.89584020773796E-3</v>
      </c>
      <c r="N32">
        <f t="shared" si="17"/>
        <v>7.6129330662833353E-3</v>
      </c>
      <c r="O32">
        <f t="shared" si="17"/>
        <v>7.3401624585705668E-3</v>
      </c>
      <c r="P32">
        <f t="shared" si="17"/>
        <v>7.0771651936396389E-3</v>
      </c>
      <c r="Q32">
        <f t="shared" si="17"/>
        <v>6.8235910936252286E-3</v>
      </c>
      <c r="R32">
        <f t="shared" si="17"/>
        <v>6.5791025274988656E-3</v>
      </c>
      <c r="S32">
        <f t="shared" si="17"/>
        <v>6.3433739615170546E-3</v>
      </c>
      <c r="T32">
        <f t="shared" si="17"/>
        <v>6.1160915257768055E-3</v>
      </c>
      <c r="U32">
        <f t="shared" si="17"/>
        <v>5.8969525963014245E-3</v>
      </c>
      <c r="V32">
        <f t="shared" si="17"/>
        <v>5.6856653921001383E-3</v>
      </c>
      <c r="W32">
        <f t="shared" si="17"/>
        <v>5.4819485866650216E-3</v>
      </c>
      <c r="X32">
        <f t="shared" si="17"/>
        <v>5.2855309333879521E-3</v>
      </c>
      <c r="Y32">
        <f t="shared" si="17"/>
        <v>5.0961509043988456E-3</v>
      </c>
      <c r="Z32">
        <f t="shared" ref="Z32:AN32" si="18">($T32+0.00001)*((INDEX($M$7:$M$20,MATCH($A32,$H$7:$H$17,0))/($T32+0.00001))^((Z$33-$M$5)/($M$6-$M$5)))</f>
        <v>6.1260915257768051E-3</v>
      </c>
      <c r="AA32">
        <f t="shared" si="18"/>
        <v>8.783156734329934E-3</v>
      </c>
      <c r="AB32">
        <f t="shared" si="18"/>
        <v>1.2592668897486512E-2</v>
      </c>
      <c r="AC32">
        <f t="shared" si="18"/>
        <v>1.8054477992168253E-2</v>
      </c>
      <c r="AD32">
        <f t="shared" si="18"/>
        <v>2.5885233561151601E-2</v>
      </c>
      <c r="AE32">
        <f t="shared" si="18"/>
        <v>3.7112417030612813E-2</v>
      </c>
      <c r="AF32">
        <f t="shared" si="18"/>
        <v>5.3209158596166199E-2</v>
      </c>
      <c r="AG32">
        <f t="shared" si="18"/>
        <v>7.6287528138536287E-2</v>
      </c>
      <c r="AH32">
        <f t="shared" si="18"/>
        <v>0.10937566206708045</v>
      </c>
      <c r="AI32">
        <f t="shared" si="18"/>
        <v>0.15681508818699189</v>
      </c>
      <c r="AJ32">
        <f t="shared" si="18"/>
        <v>0.22483038199130895</v>
      </c>
      <c r="AK32">
        <f t="shared" si="18"/>
        <v>0.32234589956090104</v>
      </c>
      <c r="AL32">
        <f t="shared" si="18"/>
        <v>0.46215675142936463</v>
      </c>
      <c r="AM32">
        <f t="shared" si="18"/>
        <v>0.66260766208812949</v>
      </c>
      <c r="AN32">
        <f t="shared" si="18"/>
        <v>0.95</v>
      </c>
    </row>
    <row r="33" spans="1:68" x14ac:dyDescent="0.25">
      <c r="C33" s="1" t="s">
        <v>41</v>
      </c>
      <c r="D33" s="1" t="s">
        <v>42</v>
      </c>
      <c r="E33" s="1" t="s">
        <v>43</v>
      </c>
      <c r="F33" s="1" t="s">
        <v>44</v>
      </c>
      <c r="G33" s="1">
        <v>2017</v>
      </c>
      <c r="H33" s="1">
        <v>2018</v>
      </c>
      <c r="I33" s="1">
        <v>2019</v>
      </c>
      <c r="J33" s="1">
        <v>2020</v>
      </c>
      <c r="K33" s="1">
        <v>2021</v>
      </c>
      <c r="L33" s="1">
        <v>2022</v>
      </c>
      <c r="M33" s="1">
        <v>2023</v>
      </c>
      <c r="N33" s="1">
        <v>2024</v>
      </c>
      <c r="O33" s="1">
        <v>2025</v>
      </c>
      <c r="P33" s="1">
        <v>2026</v>
      </c>
      <c r="Q33" s="1">
        <v>2027</v>
      </c>
      <c r="R33" s="1">
        <v>2028</v>
      </c>
      <c r="S33" s="1">
        <v>2029</v>
      </c>
      <c r="T33" s="1">
        <v>2030</v>
      </c>
      <c r="U33" s="1">
        <v>2031</v>
      </c>
      <c r="V33" s="1">
        <v>2032</v>
      </c>
      <c r="W33" s="1">
        <v>2033</v>
      </c>
      <c r="X33" s="1">
        <v>2034</v>
      </c>
      <c r="Y33" s="1">
        <v>2035</v>
      </c>
      <c r="Z33" s="1">
        <v>2036</v>
      </c>
      <c r="AA33" s="1">
        <v>2037</v>
      </c>
      <c r="AB33" s="1">
        <v>2038</v>
      </c>
      <c r="AC33" s="1">
        <v>2039</v>
      </c>
      <c r="AD33" s="1">
        <v>2040</v>
      </c>
      <c r="AE33" s="1">
        <v>2041</v>
      </c>
      <c r="AF33" s="1">
        <v>2042</v>
      </c>
      <c r="AG33" s="1">
        <v>2043</v>
      </c>
      <c r="AH33" s="1">
        <v>2044</v>
      </c>
      <c r="AI33" s="1">
        <v>2045</v>
      </c>
      <c r="AJ33" s="1">
        <v>2046</v>
      </c>
      <c r="AK33" s="1">
        <v>2047</v>
      </c>
      <c r="AL33" s="1">
        <v>2048</v>
      </c>
      <c r="AM33" s="1">
        <v>2049</v>
      </c>
      <c r="AN33" s="4">
        <v>2050</v>
      </c>
      <c r="AO33" s="4">
        <v>2051</v>
      </c>
      <c r="AP33" s="1">
        <v>2052</v>
      </c>
      <c r="AQ33" s="4">
        <v>2053</v>
      </c>
      <c r="AR33" s="4">
        <v>2054</v>
      </c>
      <c r="AS33" s="1">
        <v>2055</v>
      </c>
      <c r="AT33" s="4">
        <v>2056</v>
      </c>
      <c r="AU33" s="4">
        <v>2057</v>
      </c>
      <c r="AV33" s="1">
        <v>2058</v>
      </c>
      <c r="AW33" s="4">
        <v>2059</v>
      </c>
      <c r="AX33" s="4">
        <v>2060</v>
      </c>
      <c r="AY33" s="1">
        <v>2061</v>
      </c>
      <c r="AZ33" s="4">
        <v>2062</v>
      </c>
      <c r="BA33" s="4">
        <v>2063</v>
      </c>
      <c r="BB33" s="1">
        <v>2064</v>
      </c>
      <c r="BC33" s="4">
        <v>2065</v>
      </c>
      <c r="BD33" s="4">
        <v>2066</v>
      </c>
      <c r="BE33" s="1">
        <v>2067</v>
      </c>
      <c r="BF33" s="4">
        <v>2068</v>
      </c>
      <c r="BG33" s="4">
        <v>2069</v>
      </c>
      <c r="BH33" s="1">
        <v>2070</v>
      </c>
      <c r="BK33" s="4">
        <v>2021</v>
      </c>
      <c r="BL33" s="5">
        <v>2035</v>
      </c>
      <c r="BM33" s="5">
        <v>2050</v>
      </c>
      <c r="BP33" t="str">
        <f t="shared" ref="BP33" si="19">"-"&amp;E33&amp;"-"&amp;"Total"</f>
        <v>-Vehicle Type-Total</v>
      </c>
    </row>
    <row r="34" spans="1:68" hidden="1" x14ac:dyDescent="0.25">
      <c r="A34" t="str">
        <f t="shared" ref="A34:A97" si="20">D34&amp;"-"&amp;E34&amp;"-"&amp;F34</f>
        <v>freight-HT-BEV</v>
      </c>
      <c r="B34" s="1">
        <v>0</v>
      </c>
      <c r="C34" t="s">
        <v>7</v>
      </c>
      <c r="D34" t="s">
        <v>36</v>
      </c>
      <c r="E34" t="s">
        <v>39</v>
      </c>
      <c r="F34" t="s">
        <v>29</v>
      </c>
      <c r="G34">
        <v>5.6594148224527641E-4</v>
      </c>
      <c r="H34">
        <f>Reference!H34</f>
        <v>6.8922859202978604E-4</v>
      </c>
      <c r="I34">
        <f>Reference!I34</f>
        <v>8.3937309240301084E-4</v>
      </c>
      <c r="J34">
        <f>Reference!J34</f>
        <v>1.0222257120461207E-3</v>
      </c>
      <c r="K34">
        <f>Reference!K34</f>
        <v>1.2449117273662684E-3</v>
      </c>
      <c r="L34">
        <f>Reference!L34</f>
        <v>1.5180066035187791E-3</v>
      </c>
      <c r="M34">
        <f t="shared" ref="M34:Y34" si="21">IF(L34=0,0.0000001,L34)*((INDEX($N$7:$N$29,MATCH($A34,$H$7:$H$28,0))/IF(L34=0,0.0000001,L34))^((M$33-$K$33)/($Y$33-$K$33)))</f>
        <v>3.2303671743509209E-3</v>
      </c>
      <c r="N34">
        <f t="shared" si="21"/>
        <v>8.5297868991326079E-3</v>
      </c>
      <c r="O34">
        <f t="shared" si="21"/>
        <v>2.3588741637649274E-2</v>
      </c>
      <c r="P34">
        <f t="shared" si="21"/>
        <v>5.8497759302991455E-2</v>
      </c>
      <c r="Q34">
        <f t="shared" si="21"/>
        <v>0.11787378827241854</v>
      </c>
      <c r="R34">
        <f t="shared" si="21"/>
        <v>0.1880482291374358</v>
      </c>
      <c r="S34">
        <f t="shared" si="21"/>
        <v>0.24557529838723077</v>
      </c>
      <c r="T34">
        <f t="shared" si="21"/>
        <v>0.27930099198893754</v>
      </c>
      <c r="U34">
        <f t="shared" si="21"/>
        <v>0.29393423750617109</v>
      </c>
      <c r="V34">
        <f t="shared" si="21"/>
        <v>0.29868974301457668</v>
      </c>
      <c r="W34">
        <f t="shared" si="21"/>
        <v>0.29981246911850162</v>
      </c>
      <c r="X34">
        <f t="shared" si="21"/>
        <v>0.29998660104787239</v>
      </c>
      <c r="Y34">
        <f t="shared" si="21"/>
        <v>0.3</v>
      </c>
      <c r="Z34">
        <f>IF(Y34=0,0.0000001,$Y34)*((INDEX($O$7:$O$29,MATCH($A34,$H$7:$H$28,0))/IF(Y34=0,0.0000001,$Y34))^((Z$33-$Y$33)/($AN$33-$Y$33)))</f>
        <v>0.31743370668280724</v>
      </c>
      <c r="AA34">
        <f>IF(Z34=0,0.0000001,$Y34)*((INDEX($O$7:$O$29,MATCH($A34,$H$7:$H$28,0))/IF(Z34=0,0.0000001,$Y34))^((AA$33-$Y$33)/($AN$33-$Y$33)))</f>
        <v>0.33588052712795508</v>
      </c>
      <c r="AB34">
        <f>IF(AA34=0,0.0000001,$Y34)*((INDEX($M$7:$M$29,MATCH($A34,$H$7:$H$28,0))/IF(AA34=0,0.0000001,$Y34))^((AB$33-$Y$33)/($AN$33-$Y$33)))</f>
        <v>0.35539933576267319</v>
      </c>
      <c r="AC34">
        <f t="shared" ref="AC34:AN34" si="22">IF(AB34=0,0.0000001,$Y34)*((INDEX($O$7:$O$29,MATCH($A34,$H$7:$H$28,0))/IF(AB34=0,0.0000001,$Y34))^((AC$33-$Y$33)/($AN$33-$Y$33)))</f>
        <v>0.37605242834584307</v>
      </c>
      <c r="AD34">
        <f t="shared" si="22"/>
        <v>0.39790572078963921</v>
      </c>
      <c r="AE34">
        <f t="shared" si="22"/>
        <v>0.42102895953516445</v>
      </c>
      <c r="AF34">
        <f t="shared" si="22"/>
        <v>0.44549594415350968</v>
      </c>
      <c r="AG34">
        <f t="shared" si="22"/>
        <v>0.47138476288268488</v>
      </c>
      <c r="AH34">
        <f t="shared" si="22"/>
        <v>0.49877804185215618</v>
      </c>
      <c r="AI34">
        <f t="shared" si="22"/>
        <v>0.52776320879040761</v>
      </c>
      <c r="AJ34">
        <f t="shared" si="22"/>
        <v>0.55843277205717146</v>
      </c>
      <c r="AK34">
        <f t="shared" si="22"/>
        <v>0.59088461589087715</v>
      </c>
      <c r="AL34">
        <f t="shared" si="22"/>
        <v>0.62522231281362639</v>
      </c>
      <c r="AM34">
        <f t="shared" si="22"/>
        <v>0.66155545419075668</v>
      </c>
      <c r="AN34">
        <f t="shared" si="22"/>
        <v>0.70000000000000007</v>
      </c>
      <c r="AO34">
        <f t="shared" ref="AO34:BH34" si="23">AN34</f>
        <v>0.70000000000000007</v>
      </c>
      <c r="AP34">
        <f t="shared" si="23"/>
        <v>0.70000000000000007</v>
      </c>
      <c r="AQ34">
        <f t="shared" si="23"/>
        <v>0.70000000000000007</v>
      </c>
      <c r="AR34">
        <f t="shared" si="23"/>
        <v>0.70000000000000007</v>
      </c>
      <c r="AS34">
        <f t="shared" si="23"/>
        <v>0.70000000000000007</v>
      </c>
      <c r="AT34">
        <f t="shared" si="23"/>
        <v>0.70000000000000007</v>
      </c>
      <c r="AU34">
        <f t="shared" si="23"/>
        <v>0.70000000000000007</v>
      </c>
      <c r="AV34">
        <f t="shared" si="23"/>
        <v>0.70000000000000007</v>
      </c>
      <c r="AW34">
        <f t="shared" si="23"/>
        <v>0.70000000000000007</v>
      </c>
      <c r="AX34">
        <f t="shared" si="23"/>
        <v>0.70000000000000007</v>
      </c>
      <c r="AY34">
        <f t="shared" si="23"/>
        <v>0.70000000000000007</v>
      </c>
      <c r="AZ34">
        <f t="shared" si="23"/>
        <v>0.70000000000000007</v>
      </c>
      <c r="BA34">
        <f t="shared" si="23"/>
        <v>0.70000000000000007</v>
      </c>
      <c r="BB34">
        <f t="shared" si="23"/>
        <v>0.70000000000000007</v>
      </c>
      <c r="BC34">
        <f t="shared" si="23"/>
        <v>0.70000000000000007</v>
      </c>
      <c r="BD34">
        <f t="shared" si="23"/>
        <v>0.70000000000000007</v>
      </c>
      <c r="BE34">
        <f t="shared" si="23"/>
        <v>0.70000000000000007</v>
      </c>
      <c r="BF34">
        <f t="shared" si="23"/>
        <v>0.70000000000000007</v>
      </c>
      <c r="BG34">
        <f t="shared" si="23"/>
        <v>0.70000000000000007</v>
      </c>
      <c r="BH34">
        <f t="shared" si="23"/>
        <v>0.70000000000000007</v>
      </c>
      <c r="BK34">
        <f>K34</f>
        <v>1.2449117273662684E-3</v>
      </c>
      <c r="BL34">
        <f t="shared" ref="BL34:BL97" si="24">(1-BN34)*BK34</f>
        <v>7.4694703641976095E-4</v>
      </c>
      <c r="BM34">
        <f t="shared" ref="BM34:BM97" si="25">(1-BO34)*BK34</f>
        <v>1.2449117273662693E-4</v>
      </c>
      <c r="BN34">
        <f t="shared" ref="BN34:BN65" si="26">INDEX($N$7:$N$28,MATCH(BP34,$H$7:$H$28,0))</f>
        <v>0.4</v>
      </c>
      <c r="BO34">
        <f t="shared" ref="BO34:BO65" si="27">INDEX($O$7:$O$28,MATCH(BP34,$H$7:$H$28,0))</f>
        <v>0.89999999999999991</v>
      </c>
      <c r="BP34" t="str">
        <f t="shared" ref="BP34:BP97" si="28">"-"&amp;E34&amp;"-"&amp;"Total"</f>
        <v>-HT-Total</v>
      </c>
    </row>
    <row r="35" spans="1:68" hidden="1" x14ac:dyDescent="0.25">
      <c r="A35" t="str">
        <f t="shared" si="20"/>
        <v>freight-HT-CNG</v>
      </c>
      <c r="B35" s="1">
        <v>1</v>
      </c>
      <c r="C35" t="s">
        <v>7</v>
      </c>
      <c r="D35" t="s">
        <v>36</v>
      </c>
      <c r="E35" t="s">
        <v>39</v>
      </c>
      <c r="F35" t="s">
        <v>45</v>
      </c>
      <c r="G35">
        <v>2.8297074112263818E-3</v>
      </c>
      <c r="H35">
        <f>Reference!H35</f>
        <v>4.2452012292278551E-3</v>
      </c>
      <c r="I35">
        <f>Reference!I35</f>
        <v>5.6611220462839716E-3</v>
      </c>
      <c r="J35">
        <f>Reference!J35</f>
        <v>7.0774700556372203E-3</v>
      </c>
      <c r="K35">
        <f>Reference!K35</f>
        <v>8.4935848406647429E-3</v>
      </c>
      <c r="L35">
        <f t="shared" ref="L35:Y35" si="29">$K35+(L$33-$K$33)*($BL35-$BK35)/($BL$33-$BK$33)</f>
        <v>8.2509109880743222E-3</v>
      </c>
      <c r="M35">
        <f t="shared" si="29"/>
        <v>8.0082371354838998E-3</v>
      </c>
      <c r="N35">
        <f t="shared" si="29"/>
        <v>7.7655632828934791E-3</v>
      </c>
      <c r="O35">
        <f t="shared" si="29"/>
        <v>7.5228894303030576E-3</v>
      </c>
      <c r="P35">
        <f t="shared" si="29"/>
        <v>7.2802155777126369E-3</v>
      </c>
      <c r="Q35">
        <f t="shared" si="29"/>
        <v>7.0375417251222153E-3</v>
      </c>
      <c r="R35">
        <f t="shared" si="29"/>
        <v>6.7948678725317947E-3</v>
      </c>
      <c r="S35">
        <f t="shared" si="29"/>
        <v>6.5521940199413731E-3</v>
      </c>
      <c r="T35">
        <f t="shared" si="29"/>
        <v>6.3095201673509516E-3</v>
      </c>
      <c r="U35">
        <f t="shared" si="29"/>
        <v>6.0668463147605309E-3</v>
      </c>
      <c r="V35">
        <f t="shared" si="29"/>
        <v>5.8241724621701093E-3</v>
      </c>
      <c r="W35">
        <f t="shared" si="29"/>
        <v>5.5814986095796878E-3</v>
      </c>
      <c r="X35">
        <f t="shared" si="29"/>
        <v>5.3388247569892671E-3</v>
      </c>
      <c r="Y35">
        <f t="shared" si="29"/>
        <v>5.0961509043988456E-3</v>
      </c>
      <c r="Z35">
        <f t="shared" ref="Z35:AN35" si="30">$Y35+(Z$33-$Y$33)*($BM35-$BL35)/($BM$33-$BL$33)</f>
        <v>4.8130314097100209E-3</v>
      </c>
      <c r="AA35">
        <f t="shared" si="30"/>
        <v>4.5299119150211961E-3</v>
      </c>
      <c r="AB35">
        <f t="shared" si="30"/>
        <v>4.2467924203323714E-3</v>
      </c>
      <c r="AC35">
        <f t="shared" si="30"/>
        <v>3.9636729256435467E-3</v>
      </c>
      <c r="AD35">
        <f t="shared" si="30"/>
        <v>3.680553430954722E-3</v>
      </c>
      <c r="AE35">
        <f t="shared" si="30"/>
        <v>3.3974339362658973E-3</v>
      </c>
      <c r="AF35">
        <f t="shared" si="30"/>
        <v>3.1143144415770726E-3</v>
      </c>
      <c r="AG35">
        <f t="shared" si="30"/>
        <v>2.8311949468882479E-3</v>
      </c>
      <c r="AH35">
        <f t="shared" si="30"/>
        <v>2.5480754521994232E-3</v>
      </c>
      <c r="AI35">
        <f t="shared" si="30"/>
        <v>2.2649559575105981E-3</v>
      </c>
      <c r="AJ35">
        <f t="shared" si="30"/>
        <v>1.9818364628217738E-3</v>
      </c>
      <c r="AK35">
        <f t="shared" si="30"/>
        <v>1.6987169681329491E-3</v>
      </c>
      <c r="AL35">
        <f t="shared" si="30"/>
        <v>1.4155974734441244E-3</v>
      </c>
      <c r="AM35">
        <f t="shared" si="30"/>
        <v>1.1324779787552997E-3</v>
      </c>
      <c r="AN35">
        <f t="shared" si="30"/>
        <v>8.4935848406647498E-4</v>
      </c>
      <c r="AO35">
        <f t="shared" ref="AO35:BH35" si="31">AN35</f>
        <v>8.4935848406647498E-4</v>
      </c>
      <c r="AP35">
        <f t="shared" si="31"/>
        <v>8.4935848406647498E-4</v>
      </c>
      <c r="AQ35">
        <f t="shared" si="31"/>
        <v>8.4935848406647498E-4</v>
      </c>
      <c r="AR35">
        <f t="shared" si="31"/>
        <v>8.4935848406647498E-4</v>
      </c>
      <c r="AS35">
        <f t="shared" si="31"/>
        <v>8.4935848406647498E-4</v>
      </c>
      <c r="AT35">
        <f t="shared" si="31"/>
        <v>8.4935848406647498E-4</v>
      </c>
      <c r="AU35">
        <f t="shared" si="31"/>
        <v>8.4935848406647498E-4</v>
      </c>
      <c r="AV35">
        <f t="shared" si="31"/>
        <v>8.4935848406647498E-4</v>
      </c>
      <c r="AW35">
        <f t="shared" si="31"/>
        <v>8.4935848406647498E-4</v>
      </c>
      <c r="AX35">
        <f t="shared" si="31"/>
        <v>8.4935848406647498E-4</v>
      </c>
      <c r="AY35">
        <f t="shared" si="31"/>
        <v>8.4935848406647498E-4</v>
      </c>
      <c r="AZ35">
        <f t="shared" si="31"/>
        <v>8.4935848406647498E-4</v>
      </c>
      <c r="BA35">
        <f t="shared" si="31"/>
        <v>8.4935848406647498E-4</v>
      </c>
      <c r="BB35">
        <f t="shared" si="31"/>
        <v>8.4935848406647498E-4</v>
      </c>
      <c r="BC35">
        <f t="shared" si="31"/>
        <v>8.4935848406647498E-4</v>
      </c>
      <c r="BD35">
        <f t="shared" si="31"/>
        <v>8.4935848406647498E-4</v>
      </c>
      <c r="BE35">
        <f t="shared" si="31"/>
        <v>8.4935848406647498E-4</v>
      </c>
      <c r="BF35">
        <f t="shared" si="31"/>
        <v>8.4935848406647498E-4</v>
      </c>
      <c r="BG35">
        <f t="shared" si="31"/>
        <v>8.4935848406647498E-4</v>
      </c>
      <c r="BH35">
        <f t="shared" si="31"/>
        <v>8.4935848406647498E-4</v>
      </c>
      <c r="BK35">
        <f>K35</f>
        <v>8.4935848406647429E-3</v>
      </c>
      <c r="BL35">
        <f t="shared" si="24"/>
        <v>5.0961509043988456E-3</v>
      </c>
      <c r="BM35">
        <f t="shared" si="25"/>
        <v>8.4935848406647509E-4</v>
      </c>
      <c r="BN35">
        <f t="shared" si="26"/>
        <v>0.4</v>
      </c>
      <c r="BO35">
        <f t="shared" si="27"/>
        <v>0.89999999999999991</v>
      </c>
      <c r="BP35" t="str">
        <f t="shared" si="28"/>
        <v>-HT-Total</v>
      </c>
    </row>
    <row r="36" spans="1:68" hidden="1" x14ac:dyDescent="0.25">
      <c r="A36" t="str">
        <f t="shared" si="20"/>
        <v>freight-HT-D</v>
      </c>
      <c r="B36" s="1">
        <v>2</v>
      </c>
      <c r="C36" t="s">
        <v>7</v>
      </c>
      <c r="D36" t="s">
        <v>36</v>
      </c>
      <c r="E36" t="s">
        <v>39</v>
      </c>
      <c r="F36" t="s">
        <v>46</v>
      </c>
      <c r="G36">
        <v>0.92721408310567766</v>
      </c>
      <c r="H36">
        <f>Reference!H36</f>
        <v>0.92582049445204717</v>
      </c>
      <c r="I36">
        <f>Reference!I36</f>
        <v>0.92442648540729233</v>
      </c>
      <c r="J36">
        <f>Reference!J36</f>
        <v>0.9230320557811611</v>
      </c>
      <c r="K36">
        <f>Reference!K36</f>
        <v>0.92163674441895316</v>
      </c>
      <c r="L36">
        <f t="shared" ref="L36:X36" si="32">$K36+(L$33-$K$33)*($BL36-$BK36)/($BL$33-$BK$33)</f>
        <v>0.8953042660069831</v>
      </c>
      <c r="M36">
        <f t="shared" si="32"/>
        <v>0.86897178759501292</v>
      </c>
      <c r="N36">
        <f t="shared" si="32"/>
        <v>0.84263930918304286</v>
      </c>
      <c r="O36">
        <f t="shared" si="32"/>
        <v>0.8163068307710728</v>
      </c>
      <c r="P36">
        <f t="shared" si="32"/>
        <v>0.78997435235910274</v>
      </c>
      <c r="Q36">
        <f t="shared" si="32"/>
        <v>0.76364187394713257</v>
      </c>
      <c r="R36">
        <f t="shared" si="32"/>
        <v>0.7373093955351625</v>
      </c>
      <c r="S36">
        <f t="shared" si="32"/>
        <v>0.71097691712319244</v>
      </c>
      <c r="T36">
        <f t="shared" si="32"/>
        <v>0.68464443871122227</v>
      </c>
      <c r="U36">
        <f t="shared" si="32"/>
        <v>0.65831196029925221</v>
      </c>
      <c r="V36">
        <f t="shared" si="32"/>
        <v>0.63197948188728215</v>
      </c>
      <c r="W36">
        <f t="shared" si="32"/>
        <v>0.60564700347531208</v>
      </c>
      <c r="X36">
        <f t="shared" si="32"/>
        <v>0.57931452506334191</v>
      </c>
      <c r="Y36">
        <f t="shared" ref="Y36:AN36" si="33">1- SUM(Y34:Y35,Y37:Y40)</f>
        <v>0.55400127683225153</v>
      </c>
      <c r="Z36">
        <f t="shared" si="33"/>
        <v>0.53439364248781218</v>
      </c>
      <c r="AA36">
        <f t="shared" si="33"/>
        <v>0.51354922097569478</v>
      </c>
      <c r="AB36">
        <f t="shared" si="33"/>
        <v>0.49139855943116628</v>
      </c>
      <c r="AC36">
        <f t="shared" si="33"/>
        <v>0.46786828335991881</v>
      </c>
      <c r="AD36">
        <f t="shared" si="33"/>
        <v>0.44288087415527744</v>
      </c>
      <c r="AE36">
        <f t="shared" si="33"/>
        <v>0.41635443394238059</v>
      </c>
      <c r="AF36">
        <f t="shared" si="33"/>
        <v>0.3882024370249777</v>
      </c>
      <c r="AG36">
        <f t="shared" si="33"/>
        <v>0.35833346716897252</v>
      </c>
      <c r="AH36">
        <f t="shared" si="33"/>
        <v>0.32665093991292982</v>
      </c>
      <c r="AI36">
        <f t="shared" si="33"/>
        <v>0.29305280904932862</v>
      </c>
      <c r="AJ36">
        <f t="shared" si="33"/>
        <v>0.25743125637125763</v>
      </c>
      <c r="AK36">
        <f t="shared" si="33"/>
        <v>0.21967236372731513</v>
      </c>
      <c r="AL36">
        <f t="shared" si="33"/>
        <v>0.17965576637257785</v>
      </c>
      <c r="AM36">
        <f t="shared" si="33"/>
        <v>0.13725428654543825</v>
      </c>
      <c r="AN36">
        <f t="shared" si="33"/>
        <v>9.2333546138708589E-2</v>
      </c>
      <c r="AO36">
        <f t="shared" ref="AO36:BH36" si="34">AN36</f>
        <v>9.2333546138708589E-2</v>
      </c>
      <c r="AP36">
        <f t="shared" si="34"/>
        <v>9.2333546138708589E-2</v>
      </c>
      <c r="AQ36">
        <f t="shared" si="34"/>
        <v>9.2333546138708589E-2</v>
      </c>
      <c r="AR36">
        <f t="shared" si="34"/>
        <v>9.2333546138708589E-2</v>
      </c>
      <c r="AS36">
        <f t="shared" si="34"/>
        <v>9.2333546138708589E-2</v>
      </c>
      <c r="AT36">
        <f t="shared" si="34"/>
        <v>9.2333546138708589E-2</v>
      </c>
      <c r="AU36">
        <f t="shared" si="34"/>
        <v>9.2333546138708589E-2</v>
      </c>
      <c r="AV36">
        <f t="shared" si="34"/>
        <v>9.2333546138708589E-2</v>
      </c>
      <c r="AW36">
        <f t="shared" si="34"/>
        <v>9.2333546138708589E-2</v>
      </c>
      <c r="AX36">
        <f t="shared" si="34"/>
        <v>9.2333546138708589E-2</v>
      </c>
      <c r="AY36">
        <f t="shared" si="34"/>
        <v>9.2333546138708589E-2</v>
      </c>
      <c r="AZ36">
        <f t="shared" si="34"/>
        <v>9.2333546138708589E-2</v>
      </c>
      <c r="BA36">
        <f t="shared" si="34"/>
        <v>9.2333546138708589E-2</v>
      </c>
      <c r="BB36">
        <f t="shared" si="34"/>
        <v>9.2333546138708589E-2</v>
      </c>
      <c r="BC36">
        <f t="shared" si="34"/>
        <v>9.2333546138708589E-2</v>
      </c>
      <c r="BD36">
        <f t="shared" si="34"/>
        <v>9.2333546138708589E-2</v>
      </c>
      <c r="BE36">
        <f t="shared" si="34"/>
        <v>9.2333546138708589E-2</v>
      </c>
      <c r="BF36">
        <f t="shared" si="34"/>
        <v>9.2333546138708589E-2</v>
      </c>
      <c r="BG36">
        <f t="shared" si="34"/>
        <v>9.2333546138708589E-2</v>
      </c>
      <c r="BH36">
        <f t="shared" si="34"/>
        <v>9.2333546138708589E-2</v>
      </c>
      <c r="BK36">
        <f>K36</f>
        <v>0.92163674441895316</v>
      </c>
      <c r="BL36">
        <f t="shared" si="24"/>
        <v>0.55298204665137185</v>
      </c>
      <c r="BM36">
        <f t="shared" si="25"/>
        <v>9.2163674441895396E-2</v>
      </c>
      <c r="BN36">
        <f t="shared" si="26"/>
        <v>0.4</v>
      </c>
      <c r="BO36">
        <f t="shared" si="27"/>
        <v>0.89999999999999991</v>
      </c>
      <c r="BP36" t="str">
        <f t="shared" si="28"/>
        <v>-HT-Total</v>
      </c>
    </row>
    <row r="37" spans="1:68" hidden="1" x14ac:dyDescent="0.25">
      <c r="A37" t="str">
        <f t="shared" si="20"/>
        <v>freight-HT-FCEV</v>
      </c>
      <c r="B37" s="1">
        <v>3</v>
      </c>
      <c r="C37" t="s">
        <v>7</v>
      </c>
      <c r="D37" t="s">
        <v>36</v>
      </c>
      <c r="E37" t="s">
        <v>39</v>
      </c>
      <c r="F37" t="s">
        <v>30</v>
      </c>
      <c r="G37">
        <v>0</v>
      </c>
      <c r="H37">
        <f>Reference!H37</f>
        <v>1.2915496650148837E-7</v>
      </c>
      <c r="I37">
        <f>Reference!I37</f>
        <v>0</v>
      </c>
      <c r="J37">
        <f>Reference!J37</f>
        <v>2.1544346900318838E-7</v>
      </c>
      <c r="K37">
        <f>Reference!K37</f>
        <v>0</v>
      </c>
      <c r="L37">
        <f>Reference!L37</f>
        <v>1.93069772888325E-7</v>
      </c>
      <c r="M37">
        <f t="shared" ref="M37:Y37" si="35">IF(L37=0,0.0000001,L37)*((INDEX($N$7:$N$29,MATCH($A37,$H$7:$H$28,0))/IF(L37=0,0.0000001,L37))^((M$33-$K$33)/($Y$33-$K$33)))</f>
        <v>1.2648552168552961E-6</v>
      </c>
      <c r="N37">
        <f t="shared" si="35"/>
        <v>1.4177625441333723E-5</v>
      </c>
      <c r="O37">
        <f t="shared" si="35"/>
        <v>1.7829754201830196E-4</v>
      </c>
      <c r="P37">
        <f t="shared" si="35"/>
        <v>1.7095395692582319E-3</v>
      </c>
      <c r="Q37">
        <f t="shared" si="35"/>
        <v>9.7772486802600572E-3</v>
      </c>
      <c r="R37">
        <f t="shared" si="35"/>
        <v>3.126859235760391E-2</v>
      </c>
      <c r="S37">
        <f t="shared" si="35"/>
        <v>6.0760012707426737E-2</v>
      </c>
      <c r="T37">
        <f t="shared" si="35"/>
        <v>8.3699075857266686E-2</v>
      </c>
      <c r="U37">
        <f t="shared" si="35"/>
        <v>9.5043011637836294E-2</v>
      </c>
      <c r="V37">
        <f t="shared" si="35"/>
        <v>9.8916470585964533E-2</v>
      </c>
      <c r="W37">
        <f t="shared" si="35"/>
        <v>9.98444864271541E-2</v>
      </c>
      <c r="X37">
        <f t="shared" si="35"/>
        <v>9.9988883859266131E-2</v>
      </c>
      <c r="Y37">
        <f t="shared" si="35"/>
        <v>0.1</v>
      </c>
      <c r="Z37">
        <f t="shared" ref="Z37:AN37" si="36">IF(Y37=0,0.0000001,$Y37)*((INDEX($O$7:$O$29,MATCH($A37,$H$7:$H$28,0))/IF(Y37=0,0.0000001,$Y37))^((Z$33-$Y$33)/($AN$33-$Y$33)))</f>
        <v>0.10472941228206267</v>
      </c>
      <c r="AA37">
        <f t="shared" si="36"/>
        <v>0.1096824979694626</v>
      </c>
      <c r="AB37">
        <f t="shared" si="36"/>
        <v>0.11486983549970352</v>
      </c>
      <c r="AC37">
        <f t="shared" si="36"/>
        <v>0.12030250360821167</v>
      </c>
      <c r="AD37">
        <f t="shared" si="36"/>
        <v>0.12599210498948732</v>
      </c>
      <c r="AE37">
        <f t="shared" si="36"/>
        <v>0.13195079107728944</v>
      </c>
      <c r="AF37">
        <f t="shared" si="36"/>
        <v>0.1381912879967776</v>
      </c>
      <c r="AG37">
        <f t="shared" si="36"/>
        <v>0.14472692374403781</v>
      </c>
      <c r="AH37">
        <f t="shared" si="36"/>
        <v>0.1515716566510398</v>
      </c>
      <c r="AI37">
        <f t="shared" si="36"/>
        <v>0.15874010519681994</v>
      </c>
      <c r="AJ37">
        <f t="shared" si="36"/>
        <v>0.16624757922855757</v>
      </c>
      <c r="AK37">
        <f t="shared" si="36"/>
        <v>0.17411011265922482</v>
      </c>
      <c r="AL37">
        <f t="shared" si="36"/>
        <v>0.18234449771164338</v>
      </c>
      <c r="AM37">
        <f t="shared" si="36"/>
        <v>0.19096832078208331</v>
      </c>
      <c r="AN37">
        <f t="shared" si="36"/>
        <v>0.2</v>
      </c>
      <c r="AO37">
        <f t="shared" ref="AO37:BH37" si="37">AN37</f>
        <v>0.2</v>
      </c>
      <c r="AP37">
        <f t="shared" si="37"/>
        <v>0.2</v>
      </c>
      <c r="AQ37">
        <f t="shared" si="37"/>
        <v>0.2</v>
      </c>
      <c r="AR37">
        <f t="shared" si="37"/>
        <v>0.2</v>
      </c>
      <c r="AS37">
        <f t="shared" si="37"/>
        <v>0.2</v>
      </c>
      <c r="AT37">
        <f t="shared" si="37"/>
        <v>0.2</v>
      </c>
      <c r="AU37">
        <f t="shared" si="37"/>
        <v>0.2</v>
      </c>
      <c r="AV37">
        <f t="shared" si="37"/>
        <v>0.2</v>
      </c>
      <c r="AW37">
        <f t="shared" si="37"/>
        <v>0.2</v>
      </c>
      <c r="AX37">
        <f t="shared" si="37"/>
        <v>0.2</v>
      </c>
      <c r="AY37">
        <f t="shared" si="37"/>
        <v>0.2</v>
      </c>
      <c r="AZ37">
        <f t="shared" si="37"/>
        <v>0.2</v>
      </c>
      <c r="BA37">
        <f t="shared" si="37"/>
        <v>0.2</v>
      </c>
      <c r="BB37">
        <f t="shared" si="37"/>
        <v>0.2</v>
      </c>
      <c r="BC37">
        <f t="shared" si="37"/>
        <v>0.2</v>
      </c>
      <c r="BD37">
        <f t="shared" si="37"/>
        <v>0.2</v>
      </c>
      <c r="BE37">
        <f t="shared" si="37"/>
        <v>0.2</v>
      </c>
      <c r="BF37">
        <f t="shared" si="37"/>
        <v>0.2</v>
      </c>
      <c r="BG37">
        <f t="shared" si="37"/>
        <v>0.2</v>
      </c>
      <c r="BH37">
        <f t="shared" si="37"/>
        <v>0.2</v>
      </c>
      <c r="BK37">
        <f>G37</f>
        <v>0</v>
      </c>
      <c r="BL37">
        <f t="shared" si="24"/>
        <v>0</v>
      </c>
      <c r="BM37">
        <f t="shared" si="25"/>
        <v>0</v>
      </c>
      <c r="BN37">
        <f t="shared" si="26"/>
        <v>0.4</v>
      </c>
      <c r="BO37">
        <f t="shared" si="27"/>
        <v>0.89999999999999991</v>
      </c>
      <c r="BP37" t="str">
        <f t="shared" si="28"/>
        <v>-HT-Total</v>
      </c>
    </row>
    <row r="38" spans="1:68" hidden="1" x14ac:dyDescent="0.25">
      <c r="A38" t="str">
        <f t="shared" si="20"/>
        <v>freight-HT-G</v>
      </c>
      <c r="B38" s="1">
        <v>4</v>
      </c>
      <c r="C38" t="s">
        <v>7</v>
      </c>
      <c r="D38" t="s">
        <v>36</v>
      </c>
      <c r="E38" t="s">
        <v>39</v>
      </c>
      <c r="F38" t="s">
        <v>47</v>
      </c>
      <c r="G38">
        <v>5.9392923798352003E-2</v>
      </c>
      <c r="H38">
        <f>Reference!H38</f>
        <v>5.9089248369903327E-2</v>
      </c>
      <c r="I38">
        <f>Reference!I38</f>
        <v>5.8785481334469723E-2</v>
      </c>
      <c r="J38">
        <f>Reference!J38</f>
        <v>5.8481622650593562E-2</v>
      </c>
      <c r="K38">
        <f>Reference!K38</f>
        <v>5.8179700040170437E-2</v>
      </c>
      <c r="L38">
        <f t="shared" ref="L38:Y40" si="38">$K38+(L$33-$K$33)*($BL38-$BK38)/($BL$33-$BK$33)</f>
        <v>5.651742289616557E-2</v>
      </c>
      <c r="M38">
        <f t="shared" si="38"/>
        <v>5.4855145752160696E-2</v>
      </c>
      <c r="N38">
        <f t="shared" si="38"/>
        <v>5.3192868608155829E-2</v>
      </c>
      <c r="O38">
        <f t="shared" si="38"/>
        <v>5.1530591464150961E-2</v>
      </c>
      <c r="P38">
        <f t="shared" si="38"/>
        <v>4.9868314320146087E-2</v>
      </c>
      <c r="Q38">
        <f t="shared" si="38"/>
        <v>4.820603717614122E-2</v>
      </c>
      <c r="R38">
        <f t="shared" si="38"/>
        <v>4.6543760032136353E-2</v>
      </c>
      <c r="S38">
        <f t="shared" si="38"/>
        <v>4.4881482888131478E-2</v>
      </c>
      <c r="T38">
        <f t="shared" si="38"/>
        <v>4.3219205744126611E-2</v>
      </c>
      <c r="U38">
        <f t="shared" si="38"/>
        <v>4.1556928600121737E-2</v>
      </c>
      <c r="V38">
        <f t="shared" si="38"/>
        <v>3.989465145611687E-2</v>
      </c>
      <c r="W38">
        <f t="shared" si="38"/>
        <v>3.8232374312112002E-2</v>
      </c>
      <c r="X38">
        <f t="shared" si="38"/>
        <v>3.6570097168107128E-2</v>
      </c>
      <c r="Y38">
        <f t="shared" si="38"/>
        <v>3.4907820024102261E-2</v>
      </c>
      <c r="Z38">
        <f t="shared" ref="Z38:AN40" si="39">$Y38+(Z$33-$Y$33)*($BM38-$BL38)/($BM$33-$BL$33)</f>
        <v>3.2968496689429916E-2</v>
      </c>
      <c r="AA38">
        <f t="shared" si="39"/>
        <v>3.1029173354757567E-2</v>
      </c>
      <c r="AB38">
        <f t="shared" si="39"/>
        <v>2.9089850020085219E-2</v>
      </c>
      <c r="AC38">
        <f t="shared" si="39"/>
        <v>2.715052668541287E-2</v>
      </c>
      <c r="AD38">
        <f t="shared" si="39"/>
        <v>2.5211203350740521E-2</v>
      </c>
      <c r="AE38">
        <f t="shared" si="39"/>
        <v>2.3271880016068176E-2</v>
      </c>
      <c r="AF38">
        <f t="shared" si="39"/>
        <v>2.1332556681395831E-2</v>
      </c>
      <c r="AG38">
        <f t="shared" si="39"/>
        <v>1.9393233346723479E-2</v>
      </c>
      <c r="AH38">
        <f t="shared" si="39"/>
        <v>1.745391001205113E-2</v>
      </c>
      <c r="AI38">
        <f t="shared" si="39"/>
        <v>1.5514586677378785E-2</v>
      </c>
      <c r="AJ38">
        <f t="shared" si="39"/>
        <v>1.357526334270644E-2</v>
      </c>
      <c r="AK38">
        <f t="shared" si="39"/>
        <v>1.1635940008034092E-2</v>
      </c>
      <c r="AL38">
        <f t="shared" si="39"/>
        <v>9.696616673361743E-3</v>
      </c>
      <c r="AM38">
        <f t="shared" si="39"/>
        <v>7.7572933386893979E-3</v>
      </c>
      <c r="AN38">
        <f t="shared" si="39"/>
        <v>5.8179700040170527E-3</v>
      </c>
      <c r="AO38">
        <f t="shared" ref="AO38:BH38" si="40">AN38</f>
        <v>5.8179700040170527E-3</v>
      </c>
      <c r="AP38">
        <f t="shared" si="40"/>
        <v>5.8179700040170527E-3</v>
      </c>
      <c r="AQ38">
        <f t="shared" si="40"/>
        <v>5.8179700040170527E-3</v>
      </c>
      <c r="AR38">
        <f t="shared" si="40"/>
        <v>5.8179700040170527E-3</v>
      </c>
      <c r="AS38">
        <f t="shared" si="40"/>
        <v>5.8179700040170527E-3</v>
      </c>
      <c r="AT38">
        <f t="shared" si="40"/>
        <v>5.8179700040170527E-3</v>
      </c>
      <c r="AU38">
        <f t="shared" si="40"/>
        <v>5.8179700040170527E-3</v>
      </c>
      <c r="AV38">
        <f t="shared" si="40"/>
        <v>5.8179700040170527E-3</v>
      </c>
      <c r="AW38">
        <f t="shared" si="40"/>
        <v>5.8179700040170527E-3</v>
      </c>
      <c r="AX38">
        <f t="shared" si="40"/>
        <v>5.8179700040170527E-3</v>
      </c>
      <c r="AY38">
        <f t="shared" si="40"/>
        <v>5.8179700040170527E-3</v>
      </c>
      <c r="AZ38">
        <f t="shared" si="40"/>
        <v>5.8179700040170527E-3</v>
      </c>
      <c r="BA38">
        <f t="shared" si="40"/>
        <v>5.8179700040170527E-3</v>
      </c>
      <c r="BB38">
        <f t="shared" si="40"/>
        <v>5.8179700040170527E-3</v>
      </c>
      <c r="BC38">
        <f t="shared" si="40"/>
        <v>5.8179700040170527E-3</v>
      </c>
      <c r="BD38">
        <f t="shared" si="40"/>
        <v>5.8179700040170527E-3</v>
      </c>
      <c r="BE38">
        <f t="shared" si="40"/>
        <v>5.8179700040170527E-3</v>
      </c>
      <c r="BF38">
        <f t="shared" si="40"/>
        <v>5.8179700040170527E-3</v>
      </c>
      <c r="BG38">
        <f t="shared" si="40"/>
        <v>5.8179700040170527E-3</v>
      </c>
      <c r="BH38">
        <f t="shared" si="40"/>
        <v>5.8179700040170527E-3</v>
      </c>
      <c r="BK38">
        <f t="shared" ref="BK38:BK43" si="41">K38</f>
        <v>5.8179700040170437E-2</v>
      </c>
      <c r="BL38">
        <f t="shared" si="24"/>
        <v>3.4907820024102261E-2</v>
      </c>
      <c r="BM38">
        <f t="shared" si="25"/>
        <v>5.8179700040170493E-3</v>
      </c>
      <c r="BN38">
        <f t="shared" si="26"/>
        <v>0.4</v>
      </c>
      <c r="BO38">
        <f t="shared" si="27"/>
        <v>0.89999999999999991</v>
      </c>
      <c r="BP38" t="str">
        <f t="shared" si="28"/>
        <v>-HT-Total</v>
      </c>
    </row>
    <row r="39" spans="1:68" hidden="1" x14ac:dyDescent="0.25">
      <c r="A39" t="str">
        <f t="shared" si="20"/>
        <v>freight-HT-LPG</v>
      </c>
      <c r="B39" s="1">
        <v>5</v>
      </c>
      <c r="C39" t="s">
        <v>7</v>
      </c>
      <c r="D39" t="s">
        <v>36</v>
      </c>
      <c r="E39" t="s">
        <v>39</v>
      </c>
      <c r="F39" t="s">
        <v>48</v>
      </c>
      <c r="G39">
        <v>9.9973442024986845E-3</v>
      </c>
      <c r="H39">
        <f>Reference!H39</f>
        <v>9.9960157029760615E-3</v>
      </c>
      <c r="I39">
        <f>Reference!I39</f>
        <v>9.9946868026971562E-3</v>
      </c>
      <c r="J39">
        <f>Reference!J39</f>
        <v>9.9933575014806066E-3</v>
      </c>
      <c r="K39">
        <f>Reference!K39</f>
        <v>9.9912537320788301E-3</v>
      </c>
      <c r="L39">
        <f t="shared" si="38"/>
        <v>9.7057893397337214E-3</v>
      </c>
      <c r="M39">
        <f t="shared" si="38"/>
        <v>9.420324947388611E-3</v>
      </c>
      <c r="N39">
        <f t="shared" si="38"/>
        <v>9.1348605550435023E-3</v>
      </c>
      <c r="O39">
        <f t="shared" si="38"/>
        <v>8.8493961626983919E-3</v>
      </c>
      <c r="P39">
        <f t="shared" si="38"/>
        <v>8.5639317703532832E-3</v>
      </c>
      <c r="Q39">
        <f t="shared" si="38"/>
        <v>8.2784673780081728E-3</v>
      </c>
      <c r="R39">
        <f t="shared" si="38"/>
        <v>7.9930029856630641E-3</v>
      </c>
      <c r="S39">
        <f t="shared" si="38"/>
        <v>7.7075385933179546E-3</v>
      </c>
      <c r="T39">
        <f t="shared" si="38"/>
        <v>7.422074200972845E-3</v>
      </c>
      <c r="U39">
        <f t="shared" si="38"/>
        <v>7.1366098086277363E-3</v>
      </c>
      <c r="V39">
        <f t="shared" si="38"/>
        <v>6.8511454162826259E-3</v>
      </c>
      <c r="W39">
        <f t="shared" si="38"/>
        <v>6.5656810239375172E-3</v>
      </c>
      <c r="X39">
        <f t="shared" si="38"/>
        <v>6.2802166315924076E-3</v>
      </c>
      <c r="Y39">
        <f t="shared" si="38"/>
        <v>5.9947522392472981E-3</v>
      </c>
      <c r="Z39">
        <f t="shared" si="39"/>
        <v>5.6617104481780037E-3</v>
      </c>
      <c r="AA39">
        <f t="shared" si="39"/>
        <v>5.3286686571087094E-3</v>
      </c>
      <c r="AB39">
        <f t="shared" si="39"/>
        <v>4.9956268660394151E-3</v>
      </c>
      <c r="AC39">
        <f t="shared" si="39"/>
        <v>4.6625850749701207E-3</v>
      </c>
      <c r="AD39">
        <f t="shared" si="39"/>
        <v>4.3295432839008264E-3</v>
      </c>
      <c r="AE39">
        <f t="shared" si="39"/>
        <v>3.9965014928315321E-3</v>
      </c>
      <c r="AF39">
        <f t="shared" si="39"/>
        <v>3.6634597017622381E-3</v>
      </c>
      <c r="AG39">
        <f t="shared" si="39"/>
        <v>3.3304179106929438E-3</v>
      </c>
      <c r="AH39">
        <f t="shared" si="39"/>
        <v>2.9973761196236495E-3</v>
      </c>
      <c r="AI39">
        <f t="shared" si="39"/>
        <v>2.6643343285543556E-3</v>
      </c>
      <c r="AJ39">
        <f t="shared" si="39"/>
        <v>2.3312925374850608E-3</v>
      </c>
      <c r="AK39">
        <f t="shared" si="39"/>
        <v>1.9982507464157669E-3</v>
      </c>
      <c r="AL39">
        <f t="shared" si="39"/>
        <v>1.6652089553464726E-3</v>
      </c>
      <c r="AM39">
        <f t="shared" si="39"/>
        <v>1.3321671642771782E-3</v>
      </c>
      <c r="AN39">
        <f t="shared" si="39"/>
        <v>9.9912537320788388E-4</v>
      </c>
      <c r="AO39">
        <f t="shared" ref="AO39:BH39" si="42">AN39</f>
        <v>9.9912537320788388E-4</v>
      </c>
      <c r="AP39">
        <f t="shared" si="42"/>
        <v>9.9912537320788388E-4</v>
      </c>
      <c r="AQ39">
        <f t="shared" si="42"/>
        <v>9.9912537320788388E-4</v>
      </c>
      <c r="AR39">
        <f t="shared" si="42"/>
        <v>9.9912537320788388E-4</v>
      </c>
      <c r="AS39">
        <f t="shared" si="42"/>
        <v>9.9912537320788388E-4</v>
      </c>
      <c r="AT39">
        <f t="shared" si="42"/>
        <v>9.9912537320788388E-4</v>
      </c>
      <c r="AU39">
        <f t="shared" si="42"/>
        <v>9.9912537320788388E-4</v>
      </c>
      <c r="AV39">
        <f t="shared" si="42"/>
        <v>9.9912537320788388E-4</v>
      </c>
      <c r="AW39">
        <f t="shared" si="42"/>
        <v>9.9912537320788388E-4</v>
      </c>
      <c r="AX39">
        <f t="shared" si="42"/>
        <v>9.9912537320788388E-4</v>
      </c>
      <c r="AY39">
        <f t="shared" si="42"/>
        <v>9.9912537320788388E-4</v>
      </c>
      <c r="AZ39">
        <f t="shared" si="42"/>
        <v>9.9912537320788388E-4</v>
      </c>
      <c r="BA39">
        <f t="shared" si="42"/>
        <v>9.9912537320788388E-4</v>
      </c>
      <c r="BB39">
        <f t="shared" si="42"/>
        <v>9.9912537320788388E-4</v>
      </c>
      <c r="BC39">
        <f t="shared" si="42"/>
        <v>9.9912537320788388E-4</v>
      </c>
      <c r="BD39">
        <f t="shared" si="42"/>
        <v>9.9912537320788388E-4</v>
      </c>
      <c r="BE39">
        <f t="shared" si="42"/>
        <v>9.9912537320788388E-4</v>
      </c>
      <c r="BF39">
        <f t="shared" si="42"/>
        <v>9.9912537320788388E-4</v>
      </c>
      <c r="BG39">
        <f t="shared" si="42"/>
        <v>9.9912537320788388E-4</v>
      </c>
      <c r="BH39">
        <f t="shared" si="42"/>
        <v>9.9912537320788388E-4</v>
      </c>
      <c r="BK39">
        <f t="shared" si="41"/>
        <v>9.9912537320788301E-3</v>
      </c>
      <c r="BL39">
        <f t="shared" si="24"/>
        <v>5.9947522392472981E-3</v>
      </c>
      <c r="BM39">
        <f t="shared" si="25"/>
        <v>9.9912537320788388E-4</v>
      </c>
      <c r="BN39">
        <f t="shared" si="26"/>
        <v>0.4</v>
      </c>
      <c r="BO39">
        <f t="shared" si="27"/>
        <v>0.89999999999999991</v>
      </c>
      <c r="BP39" t="str">
        <f t="shared" si="28"/>
        <v>-HT-Total</v>
      </c>
    </row>
    <row r="40" spans="1:68" hidden="1" x14ac:dyDescent="0.25">
      <c r="A40" t="str">
        <f t="shared" si="20"/>
        <v>freight-HT-PHEVD</v>
      </c>
      <c r="B40" s="1">
        <v>6</v>
      </c>
      <c r="C40" t="s">
        <v>7</v>
      </c>
      <c r="D40" t="s">
        <v>36</v>
      </c>
      <c r="E40" t="s">
        <v>39</v>
      </c>
      <c r="F40" t="s">
        <v>37</v>
      </c>
      <c r="G40">
        <v>0</v>
      </c>
      <c r="H40">
        <f>Reference!H40</f>
        <v>0</v>
      </c>
      <c r="I40">
        <f>Reference!I40</f>
        <v>0</v>
      </c>
      <c r="J40">
        <f>Reference!J40</f>
        <v>0</v>
      </c>
      <c r="K40">
        <f>Reference!K40</f>
        <v>0</v>
      </c>
      <c r="L40">
        <f t="shared" si="38"/>
        <v>0</v>
      </c>
      <c r="M40">
        <f t="shared" si="38"/>
        <v>0</v>
      </c>
      <c r="N40">
        <f t="shared" si="38"/>
        <v>0</v>
      </c>
      <c r="O40">
        <f t="shared" si="38"/>
        <v>0</v>
      </c>
      <c r="P40">
        <f t="shared" si="38"/>
        <v>0</v>
      </c>
      <c r="Q40">
        <f t="shared" si="38"/>
        <v>0</v>
      </c>
      <c r="R40">
        <f t="shared" si="38"/>
        <v>0</v>
      </c>
      <c r="S40">
        <f t="shared" si="38"/>
        <v>0</v>
      </c>
      <c r="T40">
        <f t="shared" si="38"/>
        <v>0</v>
      </c>
      <c r="U40">
        <f t="shared" si="38"/>
        <v>0</v>
      </c>
      <c r="V40">
        <f t="shared" si="38"/>
        <v>0</v>
      </c>
      <c r="W40">
        <f t="shared" si="38"/>
        <v>0</v>
      </c>
      <c r="X40">
        <f t="shared" si="38"/>
        <v>0</v>
      </c>
      <c r="Y40">
        <f t="shared" si="38"/>
        <v>0</v>
      </c>
      <c r="Z40">
        <f t="shared" si="39"/>
        <v>0</v>
      </c>
      <c r="AA40">
        <f t="shared" si="39"/>
        <v>0</v>
      </c>
      <c r="AB40">
        <f t="shared" si="39"/>
        <v>0</v>
      </c>
      <c r="AC40">
        <f t="shared" si="39"/>
        <v>0</v>
      </c>
      <c r="AD40">
        <f t="shared" si="39"/>
        <v>0</v>
      </c>
      <c r="AE40">
        <f t="shared" si="39"/>
        <v>0</v>
      </c>
      <c r="AF40">
        <f t="shared" si="39"/>
        <v>0</v>
      </c>
      <c r="AG40">
        <f t="shared" si="39"/>
        <v>0</v>
      </c>
      <c r="AH40">
        <f t="shared" si="39"/>
        <v>0</v>
      </c>
      <c r="AI40">
        <f t="shared" si="39"/>
        <v>0</v>
      </c>
      <c r="AJ40">
        <f t="shared" si="39"/>
        <v>0</v>
      </c>
      <c r="AK40">
        <f t="shared" si="39"/>
        <v>0</v>
      </c>
      <c r="AL40">
        <f t="shared" si="39"/>
        <v>0</v>
      </c>
      <c r="AM40">
        <f t="shared" si="39"/>
        <v>0</v>
      </c>
      <c r="AN40">
        <f t="shared" si="39"/>
        <v>0</v>
      </c>
      <c r="AO40">
        <f t="shared" ref="AO40:BH40" si="43">AN40</f>
        <v>0</v>
      </c>
      <c r="AP40">
        <f t="shared" si="43"/>
        <v>0</v>
      </c>
      <c r="AQ40">
        <f t="shared" si="43"/>
        <v>0</v>
      </c>
      <c r="AR40">
        <f t="shared" si="43"/>
        <v>0</v>
      </c>
      <c r="AS40">
        <f t="shared" si="43"/>
        <v>0</v>
      </c>
      <c r="AT40">
        <f t="shared" si="43"/>
        <v>0</v>
      </c>
      <c r="AU40">
        <f t="shared" si="43"/>
        <v>0</v>
      </c>
      <c r="AV40">
        <f t="shared" si="43"/>
        <v>0</v>
      </c>
      <c r="AW40">
        <f t="shared" si="43"/>
        <v>0</v>
      </c>
      <c r="AX40">
        <f t="shared" si="43"/>
        <v>0</v>
      </c>
      <c r="AY40">
        <f t="shared" si="43"/>
        <v>0</v>
      </c>
      <c r="AZ40">
        <f t="shared" si="43"/>
        <v>0</v>
      </c>
      <c r="BA40">
        <f t="shared" si="43"/>
        <v>0</v>
      </c>
      <c r="BB40">
        <f t="shared" si="43"/>
        <v>0</v>
      </c>
      <c r="BC40">
        <f t="shared" si="43"/>
        <v>0</v>
      </c>
      <c r="BD40">
        <f t="shared" si="43"/>
        <v>0</v>
      </c>
      <c r="BE40">
        <f t="shared" si="43"/>
        <v>0</v>
      </c>
      <c r="BF40">
        <f t="shared" si="43"/>
        <v>0</v>
      </c>
      <c r="BG40">
        <f t="shared" si="43"/>
        <v>0</v>
      </c>
      <c r="BH40">
        <f t="shared" si="43"/>
        <v>0</v>
      </c>
      <c r="BK40">
        <f t="shared" si="41"/>
        <v>0</v>
      </c>
      <c r="BL40">
        <f t="shared" si="24"/>
        <v>0</v>
      </c>
      <c r="BM40">
        <f t="shared" si="25"/>
        <v>0</v>
      </c>
      <c r="BN40">
        <f t="shared" si="26"/>
        <v>0.4</v>
      </c>
      <c r="BO40">
        <f t="shared" si="27"/>
        <v>0.89999999999999991</v>
      </c>
      <c r="BP40" t="str">
        <f t="shared" si="28"/>
        <v>-HT-Total</v>
      </c>
    </row>
    <row r="41" spans="1:68" hidden="1" x14ac:dyDescent="0.25">
      <c r="A41" t="str">
        <f t="shared" si="20"/>
        <v>freight-LT-BEV</v>
      </c>
      <c r="B41" s="1">
        <v>7</v>
      </c>
      <c r="C41" t="s">
        <v>7</v>
      </c>
      <c r="D41" t="s">
        <v>36</v>
      </c>
      <c r="E41" t="s">
        <v>33</v>
      </c>
      <c r="F41" t="s">
        <v>29</v>
      </c>
      <c r="G41">
        <v>2.9069443536411678E-3</v>
      </c>
      <c r="H41">
        <f>Reference!H41</f>
        <v>3.3087935381150286E-3</v>
      </c>
      <c r="I41">
        <f>Reference!I41</f>
        <v>3.7661934134234215E-3</v>
      </c>
      <c r="J41">
        <f>Reference!J41</f>
        <v>4.2868231770648649E-3</v>
      </c>
      <c r="K41">
        <f>Reference!K41</f>
        <v>4.8794235808288381E-3</v>
      </c>
      <c r="L41">
        <f>Reference!L41</f>
        <v>5.5553062012515522E-3</v>
      </c>
      <c r="M41">
        <f t="shared" ref="M41:Y41" si="44">IF(L41=0,0.0000001,L41)*((INDEX($N$7:$N$29,MATCH($A41,$H$7:$H$28,0))/IF(L41=0,0.0000001,L41))^((M$33-$K$33)/($Y$33-$K$33)))</f>
        <v>1.0565457022814641E-2</v>
      </c>
      <c r="N41">
        <f t="shared" si="44"/>
        <v>2.4145398078955764E-2</v>
      </c>
      <c r="O41">
        <f t="shared" si="44"/>
        <v>5.7394876086302407E-2</v>
      </c>
      <c r="P41">
        <f t="shared" si="44"/>
        <v>0.12434319114978885</v>
      </c>
      <c r="Q41">
        <f t="shared" si="44"/>
        <v>0.22575027741680609</v>
      </c>
      <c r="R41">
        <f t="shared" si="44"/>
        <v>0.33596895497709761</v>
      </c>
      <c r="S41">
        <f t="shared" si="44"/>
        <v>0.42166563572985438</v>
      </c>
      <c r="T41">
        <f t="shared" si="44"/>
        <v>0.47047959409628881</v>
      </c>
      <c r="U41">
        <f t="shared" si="44"/>
        <v>0.49138149887970395</v>
      </c>
      <c r="V41">
        <f t="shared" si="44"/>
        <v>0.4981405423723827</v>
      </c>
      <c r="W41">
        <f t="shared" si="44"/>
        <v>0.49973393884129491</v>
      </c>
      <c r="X41">
        <f t="shared" si="44"/>
        <v>0.49998099093475601</v>
      </c>
      <c r="Y41">
        <f t="shared" si="44"/>
        <v>0.49999999999999994</v>
      </c>
      <c r="Z41">
        <f>IF(Y41=0,0.0000001,$Y41)*((INDEX($O$7:$O$29,MATCH($A41,$H$7:$H$28,0))/IF(Y41=0,0.0000001,$Y41))^((Z$33-$Y$33)/($AN$33-$Y$33)))</f>
        <v>0.51591481967489683</v>
      </c>
      <c r="AA41">
        <f>IF(Z41=0,0.0000001,$Y41)*((INDEX($O$7:$O$29,MATCH($A41,$H$7:$H$28,0))/IF(Z41=0,0.0000001,$Y41))^((AA$33-$Y$33)/($AN$33-$Y$33)))</f>
        <v>0.53233620232036272</v>
      </c>
      <c r="AB41">
        <f>IF(AA41=0,0.0000001,$Y41)*((INDEX($O$7:$O$29,MATCH($A41,$H$7:$H$28,0))/IF(AA41=0,0.0000001,$Y41))^((AB$33-$Y$33)/($AN$33-$Y$33)))</f>
        <v>0.54928027165305882</v>
      </c>
      <c r="AC41">
        <f>IF(AB41=0,0.0000001,$Y41)*((INDEX($O$7:$O$29,MATCH($A41,$H$7:$H$28,0))/IF(AB41=0,0.0000001,$Y41))^((AC$33-$Y$33)/($AN$33-$Y$33)))</f>
        <v>0.56676366460173244</v>
      </c>
      <c r="AD41">
        <f>IF(AC41=0,0.0000001,$Y41)*((INDEX($O$7:$O$29,MATCH($A41,$H$7:$H$28,0))/IF(AC41=0,0.0000001,$Y41))^((AD$33-$Y$33)/($AN$33-$Y$33)))</f>
        <v>0.58480354764257314</v>
      </c>
      <c r="AE41">
        <f>IF(AD41=0,0.0000001,$G41)*((INDEX($N$7:$N$29,MATCH($A41,$H$7:$H$27,0))/($G41+0.00001))^((AE$33-$G$33)/($Y$33-$G$33)))</f>
        <v>2.7679561040615295</v>
      </c>
      <c r="AF41">
        <f>IF(AE41=0,0.0000001,$G41)*((INDEX($N$7:$N$29,MATCH($A41,$H$7:$H$27,0))/($G41+0.00001))^((AF$33-$G$33)/($Y$33-$G$33)))</f>
        <v>3.683601449616789</v>
      </c>
      <c r="AG41">
        <f>IF(AF41=0,0.0000001,$G41)*((INDEX($N$7:$N$29,MATCH($A41,$H$7:$H$27,0))/($G41+0.00001))^((AG$33-$G$33)/($Y$33-$G$33)))</f>
        <v>4.9021440837550516</v>
      </c>
      <c r="AH41">
        <f>IF(AG41=0,0.0000001,$G41)*((INDEX($N$7:$N$29,MATCH($A41,$H$7:$H$27,0))/($G41+0.00001))^((AH$33-$G$33)/($Y$33-$G$33)))</f>
        <v>6.5237830277199622</v>
      </c>
      <c r="AI41">
        <f t="shared" ref="AI41:AN41" si="45">IF(AH41=0,0.0000001,$Y41)*((INDEX($O$7:$O$29,MATCH($A41,$H$7:$H$28,0))/IF(AH41=0,0.0000001,$Y41))^((AI$33-$Y$33)/($AN$33-$Y$33)))</f>
        <v>0.6839903786706788</v>
      </c>
      <c r="AJ41">
        <f t="shared" si="45"/>
        <v>0.70576154574249539</v>
      </c>
      <c r="AK41">
        <f t="shared" si="45"/>
        <v>0.72822568121043207</v>
      </c>
      <c r="AL41">
        <f t="shared" si="45"/>
        <v>0.75140484200861812</v>
      </c>
      <c r="AM41">
        <f t="shared" si="45"/>
        <v>0.77532178713544131</v>
      </c>
      <c r="AN41">
        <f t="shared" si="45"/>
        <v>0.8</v>
      </c>
      <c r="AO41">
        <f t="shared" ref="AO41:BH41" si="46">AN41</f>
        <v>0.8</v>
      </c>
      <c r="AP41">
        <f t="shared" si="46"/>
        <v>0.8</v>
      </c>
      <c r="AQ41">
        <f t="shared" si="46"/>
        <v>0.8</v>
      </c>
      <c r="AR41">
        <f t="shared" si="46"/>
        <v>0.8</v>
      </c>
      <c r="AS41">
        <f t="shared" si="46"/>
        <v>0.8</v>
      </c>
      <c r="AT41">
        <f t="shared" si="46"/>
        <v>0.8</v>
      </c>
      <c r="AU41">
        <f t="shared" si="46"/>
        <v>0.8</v>
      </c>
      <c r="AV41">
        <f t="shared" si="46"/>
        <v>0.8</v>
      </c>
      <c r="AW41">
        <f t="shared" si="46"/>
        <v>0.8</v>
      </c>
      <c r="AX41">
        <f t="shared" si="46"/>
        <v>0.8</v>
      </c>
      <c r="AY41">
        <f t="shared" si="46"/>
        <v>0.8</v>
      </c>
      <c r="AZ41">
        <f t="shared" si="46"/>
        <v>0.8</v>
      </c>
      <c r="BA41">
        <f t="shared" si="46"/>
        <v>0.8</v>
      </c>
      <c r="BB41">
        <f t="shared" si="46"/>
        <v>0.8</v>
      </c>
      <c r="BC41">
        <f t="shared" si="46"/>
        <v>0.8</v>
      </c>
      <c r="BD41">
        <f t="shared" si="46"/>
        <v>0.8</v>
      </c>
      <c r="BE41">
        <f t="shared" si="46"/>
        <v>0.8</v>
      </c>
      <c r="BF41">
        <f t="shared" si="46"/>
        <v>0.8</v>
      </c>
      <c r="BG41">
        <f t="shared" si="46"/>
        <v>0.8</v>
      </c>
      <c r="BH41">
        <f t="shared" si="46"/>
        <v>0.8</v>
      </c>
      <c r="BK41">
        <f t="shared" si="41"/>
        <v>4.8794235808288381E-3</v>
      </c>
      <c r="BL41">
        <f t="shared" si="24"/>
        <v>2.2933290829895538E-3</v>
      </c>
      <c r="BM41">
        <f t="shared" si="25"/>
        <v>0</v>
      </c>
      <c r="BN41">
        <f t="shared" si="26"/>
        <v>0.53</v>
      </c>
      <c r="BO41">
        <f t="shared" si="27"/>
        <v>1</v>
      </c>
      <c r="BP41" t="str">
        <f t="shared" si="28"/>
        <v>-LT-Total</v>
      </c>
    </row>
    <row r="42" spans="1:68" hidden="1" x14ac:dyDescent="0.25">
      <c r="A42" t="str">
        <f t="shared" si="20"/>
        <v>freight-LT-CNG</v>
      </c>
      <c r="B42" s="1">
        <v>8</v>
      </c>
      <c r="C42" t="s">
        <v>7</v>
      </c>
      <c r="D42" t="s">
        <v>36</v>
      </c>
      <c r="E42" t="s">
        <v>33</v>
      </c>
      <c r="F42" t="s">
        <v>45</v>
      </c>
      <c r="G42">
        <v>0</v>
      </c>
      <c r="H42">
        <f>Reference!H42</f>
        <v>0</v>
      </c>
      <c r="I42">
        <f>Reference!I42</f>
        <v>0</v>
      </c>
      <c r="J42">
        <f>Reference!J42</f>
        <v>0</v>
      </c>
      <c r="K42">
        <f>Reference!K42</f>
        <v>0</v>
      </c>
      <c r="L42">
        <f t="shared" ref="L42:Y43" si="47">$K42+(L$33-$K$33)*($BL42-$BK42)/($BL$33-$BK$33)</f>
        <v>0</v>
      </c>
      <c r="M42">
        <f t="shared" si="47"/>
        <v>0</v>
      </c>
      <c r="N42">
        <f t="shared" si="47"/>
        <v>0</v>
      </c>
      <c r="O42">
        <f t="shared" si="47"/>
        <v>0</v>
      </c>
      <c r="P42">
        <f t="shared" si="47"/>
        <v>0</v>
      </c>
      <c r="Q42">
        <f t="shared" si="47"/>
        <v>0</v>
      </c>
      <c r="R42">
        <f t="shared" si="47"/>
        <v>0</v>
      </c>
      <c r="S42">
        <f t="shared" si="47"/>
        <v>0</v>
      </c>
      <c r="T42">
        <f t="shared" si="47"/>
        <v>0</v>
      </c>
      <c r="U42">
        <f t="shared" si="47"/>
        <v>0</v>
      </c>
      <c r="V42">
        <f t="shared" si="47"/>
        <v>0</v>
      </c>
      <c r="W42">
        <f t="shared" si="47"/>
        <v>0</v>
      </c>
      <c r="X42">
        <f t="shared" si="47"/>
        <v>0</v>
      </c>
      <c r="Y42">
        <f t="shared" si="47"/>
        <v>0</v>
      </c>
      <c r="Z42">
        <f t="shared" ref="Z42:AN43" si="48">$Y42+(Z$33-$Y$33)*($BM42-$BL42)/($BM$33-$BL$33)</f>
        <v>0</v>
      </c>
      <c r="AA42">
        <f t="shared" si="48"/>
        <v>0</v>
      </c>
      <c r="AB42">
        <f t="shared" si="48"/>
        <v>0</v>
      </c>
      <c r="AC42">
        <f t="shared" si="48"/>
        <v>0</v>
      </c>
      <c r="AD42">
        <f t="shared" si="48"/>
        <v>0</v>
      </c>
      <c r="AE42">
        <f t="shared" si="48"/>
        <v>0</v>
      </c>
      <c r="AF42">
        <f t="shared" si="48"/>
        <v>0</v>
      </c>
      <c r="AG42">
        <f t="shared" si="48"/>
        <v>0</v>
      </c>
      <c r="AH42">
        <f t="shared" si="48"/>
        <v>0</v>
      </c>
      <c r="AI42">
        <f t="shared" si="48"/>
        <v>0</v>
      </c>
      <c r="AJ42">
        <f t="shared" si="48"/>
        <v>0</v>
      </c>
      <c r="AK42">
        <f t="shared" si="48"/>
        <v>0</v>
      </c>
      <c r="AL42">
        <f t="shared" si="48"/>
        <v>0</v>
      </c>
      <c r="AM42">
        <f t="shared" si="48"/>
        <v>0</v>
      </c>
      <c r="AN42">
        <f t="shared" si="48"/>
        <v>0</v>
      </c>
      <c r="AO42">
        <f t="shared" ref="AO42:BH42" si="49">AN42</f>
        <v>0</v>
      </c>
      <c r="AP42">
        <f t="shared" si="49"/>
        <v>0</v>
      </c>
      <c r="AQ42">
        <f t="shared" si="49"/>
        <v>0</v>
      </c>
      <c r="AR42">
        <f t="shared" si="49"/>
        <v>0</v>
      </c>
      <c r="AS42">
        <f t="shared" si="49"/>
        <v>0</v>
      </c>
      <c r="AT42">
        <f t="shared" si="49"/>
        <v>0</v>
      </c>
      <c r="AU42">
        <f t="shared" si="49"/>
        <v>0</v>
      </c>
      <c r="AV42">
        <f t="shared" si="49"/>
        <v>0</v>
      </c>
      <c r="AW42">
        <f t="shared" si="49"/>
        <v>0</v>
      </c>
      <c r="AX42">
        <f t="shared" si="49"/>
        <v>0</v>
      </c>
      <c r="AY42">
        <f t="shared" si="49"/>
        <v>0</v>
      </c>
      <c r="AZ42">
        <f t="shared" si="49"/>
        <v>0</v>
      </c>
      <c r="BA42">
        <f t="shared" si="49"/>
        <v>0</v>
      </c>
      <c r="BB42">
        <f t="shared" si="49"/>
        <v>0</v>
      </c>
      <c r="BC42">
        <f t="shared" si="49"/>
        <v>0</v>
      </c>
      <c r="BD42">
        <f t="shared" si="49"/>
        <v>0</v>
      </c>
      <c r="BE42">
        <f t="shared" si="49"/>
        <v>0</v>
      </c>
      <c r="BF42">
        <f t="shared" si="49"/>
        <v>0</v>
      </c>
      <c r="BG42">
        <f t="shared" si="49"/>
        <v>0</v>
      </c>
      <c r="BH42">
        <f t="shared" si="49"/>
        <v>0</v>
      </c>
      <c r="BK42">
        <f t="shared" si="41"/>
        <v>0</v>
      </c>
      <c r="BL42">
        <f t="shared" si="24"/>
        <v>0</v>
      </c>
      <c r="BM42">
        <f t="shared" si="25"/>
        <v>0</v>
      </c>
      <c r="BN42">
        <f t="shared" si="26"/>
        <v>0.53</v>
      </c>
      <c r="BO42">
        <f t="shared" si="27"/>
        <v>1</v>
      </c>
      <c r="BP42" t="str">
        <f t="shared" si="28"/>
        <v>-LT-Total</v>
      </c>
    </row>
    <row r="43" spans="1:68" hidden="1" x14ac:dyDescent="0.25">
      <c r="A43" t="str">
        <f t="shared" si="20"/>
        <v>freight-LT-D</v>
      </c>
      <c r="B43" s="1">
        <v>9</v>
      </c>
      <c r="C43" t="s">
        <v>7</v>
      </c>
      <c r="D43" t="s">
        <v>36</v>
      </c>
      <c r="E43" t="s">
        <v>33</v>
      </c>
      <c r="F43" t="s">
        <v>46</v>
      </c>
      <c r="G43">
        <v>0.53940537505446307</v>
      </c>
      <c r="H43">
        <f>Reference!H43</f>
        <v>0.53755018341119276</v>
      </c>
      <c r="I43">
        <f>Reference!I43</f>
        <v>0.53570828941306259</v>
      </c>
      <c r="J43">
        <f>Reference!J43</f>
        <v>0.53387955059832315</v>
      </c>
      <c r="K43">
        <f>Reference!K43</f>
        <v>0.53376127901141501</v>
      </c>
      <c r="L43">
        <f t="shared" si="47"/>
        <v>0.51355460202026859</v>
      </c>
      <c r="M43">
        <f t="shared" si="47"/>
        <v>0.49334792502912217</v>
      </c>
      <c r="N43">
        <f t="shared" si="47"/>
        <v>0.47314124803797575</v>
      </c>
      <c r="O43">
        <f t="shared" si="47"/>
        <v>0.45293457104682933</v>
      </c>
      <c r="P43">
        <f t="shared" si="47"/>
        <v>0.4327278940556829</v>
      </c>
      <c r="Q43">
        <f t="shared" si="47"/>
        <v>0.41252121706453648</v>
      </c>
      <c r="R43">
        <f t="shared" si="47"/>
        <v>0.39231454007339006</v>
      </c>
      <c r="S43">
        <f t="shared" si="47"/>
        <v>0.37210786308224364</v>
      </c>
      <c r="T43">
        <f t="shared" si="47"/>
        <v>0.35190118609109722</v>
      </c>
      <c r="U43">
        <f t="shared" si="47"/>
        <v>0.3316945090999508</v>
      </c>
      <c r="V43">
        <f t="shared" si="47"/>
        <v>0.31148783210880437</v>
      </c>
      <c r="W43">
        <f t="shared" si="47"/>
        <v>0.2912811551176579</v>
      </c>
      <c r="X43">
        <f t="shared" si="47"/>
        <v>0.27107447812651148</v>
      </c>
      <c r="Y43">
        <f t="shared" si="47"/>
        <v>0.25086780113536505</v>
      </c>
      <c r="Z43">
        <f t="shared" si="48"/>
        <v>0.23414328105967405</v>
      </c>
      <c r="AA43">
        <f t="shared" si="48"/>
        <v>0.21741876098398305</v>
      </c>
      <c r="AB43">
        <f t="shared" si="48"/>
        <v>0.20069424090829205</v>
      </c>
      <c r="AC43">
        <f t="shared" si="48"/>
        <v>0.18396972083260105</v>
      </c>
      <c r="AD43">
        <f t="shared" si="48"/>
        <v>0.16724520075691002</v>
      </c>
      <c r="AE43">
        <f t="shared" si="48"/>
        <v>0.15052068068121904</v>
      </c>
      <c r="AF43">
        <f t="shared" si="48"/>
        <v>0.13379616060552801</v>
      </c>
      <c r="AG43">
        <f t="shared" si="48"/>
        <v>0.11707164052983701</v>
      </c>
      <c r="AH43">
        <f t="shared" si="48"/>
        <v>0.10034712045414601</v>
      </c>
      <c r="AI43">
        <f t="shared" si="48"/>
        <v>8.3622600378455009E-2</v>
      </c>
      <c r="AJ43">
        <f t="shared" si="48"/>
        <v>6.6898080302764007E-2</v>
      </c>
      <c r="AK43">
        <f t="shared" si="48"/>
        <v>5.0173560227073033E-2</v>
      </c>
      <c r="AL43">
        <f t="shared" si="48"/>
        <v>3.3449040151382031E-2</v>
      </c>
      <c r="AM43">
        <f t="shared" si="48"/>
        <v>1.6724520075691002E-2</v>
      </c>
      <c r="AN43">
        <f t="shared" si="48"/>
        <v>0</v>
      </c>
      <c r="AO43">
        <f t="shared" ref="AO43:BH43" si="50">AN43</f>
        <v>0</v>
      </c>
      <c r="AP43">
        <f t="shared" si="50"/>
        <v>0</v>
      </c>
      <c r="AQ43">
        <f t="shared" si="50"/>
        <v>0</v>
      </c>
      <c r="AR43">
        <f t="shared" si="50"/>
        <v>0</v>
      </c>
      <c r="AS43">
        <f t="shared" si="50"/>
        <v>0</v>
      </c>
      <c r="AT43">
        <f t="shared" si="50"/>
        <v>0</v>
      </c>
      <c r="AU43">
        <f t="shared" si="50"/>
        <v>0</v>
      </c>
      <c r="AV43">
        <f t="shared" si="50"/>
        <v>0</v>
      </c>
      <c r="AW43">
        <f t="shared" si="50"/>
        <v>0</v>
      </c>
      <c r="AX43">
        <f t="shared" si="50"/>
        <v>0</v>
      </c>
      <c r="AY43">
        <f t="shared" si="50"/>
        <v>0</v>
      </c>
      <c r="AZ43">
        <f t="shared" si="50"/>
        <v>0</v>
      </c>
      <c r="BA43">
        <f t="shared" si="50"/>
        <v>0</v>
      </c>
      <c r="BB43">
        <f t="shared" si="50"/>
        <v>0</v>
      </c>
      <c r="BC43">
        <f t="shared" si="50"/>
        <v>0</v>
      </c>
      <c r="BD43">
        <f t="shared" si="50"/>
        <v>0</v>
      </c>
      <c r="BE43">
        <f t="shared" si="50"/>
        <v>0</v>
      </c>
      <c r="BF43">
        <f t="shared" si="50"/>
        <v>0</v>
      </c>
      <c r="BG43">
        <f t="shared" si="50"/>
        <v>0</v>
      </c>
      <c r="BH43">
        <f t="shared" si="50"/>
        <v>0</v>
      </c>
      <c r="BK43">
        <f t="shared" si="41"/>
        <v>0.53376127901141501</v>
      </c>
      <c r="BL43">
        <f t="shared" si="24"/>
        <v>0.25086780113536505</v>
      </c>
      <c r="BM43">
        <f t="shared" si="25"/>
        <v>0</v>
      </c>
      <c r="BN43">
        <f t="shared" si="26"/>
        <v>0.53</v>
      </c>
      <c r="BO43">
        <f t="shared" si="27"/>
        <v>1</v>
      </c>
      <c r="BP43" t="str">
        <f t="shared" si="28"/>
        <v>-LT-Total</v>
      </c>
    </row>
    <row r="44" spans="1:68" hidden="1" x14ac:dyDescent="0.25">
      <c r="A44" t="str">
        <f t="shared" si="20"/>
        <v>freight-LT-FCEV</v>
      </c>
      <c r="B44" s="1">
        <v>10</v>
      </c>
      <c r="C44" t="s">
        <v>7</v>
      </c>
      <c r="D44" t="s">
        <v>36</v>
      </c>
      <c r="E44" t="s">
        <v>33</v>
      </c>
      <c r="F44" t="s">
        <v>30</v>
      </c>
      <c r="G44">
        <v>0</v>
      </c>
      <c r="H44">
        <f>Reference!H44</f>
        <v>1.2915496650148837E-7</v>
      </c>
      <c r="I44">
        <f>Reference!I44</f>
        <v>0</v>
      </c>
      <c r="J44">
        <f>Reference!J44</f>
        <v>2.1544346900318838E-7</v>
      </c>
      <c r="K44">
        <f>Reference!K44</f>
        <v>0</v>
      </c>
      <c r="L44">
        <f>Reference!L44</f>
        <v>1.93069772888325E-7</v>
      </c>
      <c r="M44">
        <f t="shared" ref="M44:Y44" si="51">IF(L44=0,0.0000001,L44)*((INDEX($N$7:$N$29,MATCH($A44,$H$7:$H$28,0))/IF(L44=0,0.0000001,L44))^((M$33-$K$33)/($Y$33-$K$33)))</f>
        <v>1.064985887230373E-6</v>
      </c>
      <c r="N44">
        <f t="shared" si="51"/>
        <v>9.5690226313179565E-6</v>
      </c>
      <c r="O44">
        <f t="shared" si="51"/>
        <v>9.5454674838068196E-5</v>
      </c>
      <c r="P44">
        <f t="shared" si="51"/>
        <v>7.4421539513942325E-4</v>
      </c>
      <c r="Q44">
        <f t="shared" si="51"/>
        <v>3.6285817256375814E-3</v>
      </c>
      <c r="R44">
        <f t="shared" si="51"/>
        <v>1.0433477453329136E-2</v>
      </c>
      <c r="S44">
        <f t="shared" si="51"/>
        <v>1.9078265791613546E-2</v>
      </c>
      <c r="T44">
        <f t="shared" si="51"/>
        <v>2.5521915655245975E-2</v>
      </c>
      <c r="U44">
        <f t="shared" si="51"/>
        <v>2.864585770276952E-2</v>
      </c>
      <c r="V44">
        <f t="shared" si="51"/>
        <v>2.9704538308740456E-2</v>
      </c>
      <c r="W44">
        <f t="shared" si="51"/>
        <v>2.9957611934672234E-2</v>
      </c>
      <c r="X44">
        <f t="shared" si="51"/>
        <v>2.9996970293040933E-2</v>
      </c>
      <c r="Y44">
        <f t="shared" si="51"/>
        <v>0.03</v>
      </c>
      <c r="Z44">
        <f t="shared" ref="Z44:AN44" si="52">IF(Y44=0,0.0000001,$Y44)*((INDEX($O$7:$O$29,MATCH($A44,$H$7:$H$28,0))/IF(Y44=0,0.0000001,$Y44))^((Z$33-$Y$33)/($AN$33-$Y$33)))</f>
        <v>3.4044621026320339E-2</v>
      </c>
      <c r="AA44">
        <f t="shared" si="52"/>
        <v>3.8634540694192442E-2</v>
      </c>
      <c r="AB44">
        <f t="shared" si="52"/>
        <v>4.3843276548657759E-2</v>
      </c>
      <c r="AC44">
        <f t="shared" si="52"/>
        <v>4.9754257821707046E-2</v>
      </c>
      <c r="AD44">
        <f t="shared" si="52"/>
        <v>5.6462161732861706E-2</v>
      </c>
      <c r="AE44">
        <f t="shared" si="52"/>
        <v>6.4074429950736117E-2</v>
      </c>
      <c r="AF44">
        <f t="shared" si="52"/>
        <v>7.2712989505010692E-2</v>
      </c>
      <c r="AG44">
        <f t="shared" si="52"/>
        <v>8.2516205712963225E-2</v>
      </c>
      <c r="AH44">
        <f t="shared" si="52"/>
        <v>9.3641098400924092E-2</v>
      </c>
      <c r="AI44">
        <f t="shared" si="52"/>
        <v>0.1062658569182611</v>
      </c>
      <c r="AJ44">
        <f t="shared" si="52"/>
        <v>0.12059269422731268</v>
      </c>
      <c r="AK44">
        <f t="shared" si="52"/>
        <v>0.13685108578372635</v>
      </c>
      <c r="AL44">
        <f t="shared" si="52"/>
        <v>0.15530144508491395</v>
      </c>
      <c r="AM44">
        <f t="shared" si="52"/>
        <v>0.17623929475852648</v>
      </c>
      <c r="AN44">
        <f t="shared" si="52"/>
        <v>0.2</v>
      </c>
      <c r="AO44">
        <f t="shared" ref="AO44:BH44" si="53">AN44</f>
        <v>0.2</v>
      </c>
      <c r="AP44">
        <f t="shared" si="53"/>
        <v>0.2</v>
      </c>
      <c r="AQ44">
        <f t="shared" si="53"/>
        <v>0.2</v>
      </c>
      <c r="AR44">
        <f t="shared" si="53"/>
        <v>0.2</v>
      </c>
      <c r="AS44">
        <f t="shared" si="53"/>
        <v>0.2</v>
      </c>
      <c r="AT44">
        <f t="shared" si="53"/>
        <v>0.2</v>
      </c>
      <c r="AU44">
        <f t="shared" si="53"/>
        <v>0.2</v>
      </c>
      <c r="AV44">
        <f t="shared" si="53"/>
        <v>0.2</v>
      </c>
      <c r="AW44">
        <f t="shared" si="53"/>
        <v>0.2</v>
      </c>
      <c r="AX44">
        <f t="shared" si="53"/>
        <v>0.2</v>
      </c>
      <c r="AY44">
        <f t="shared" si="53"/>
        <v>0.2</v>
      </c>
      <c r="AZ44">
        <f t="shared" si="53"/>
        <v>0.2</v>
      </c>
      <c r="BA44">
        <f t="shared" si="53"/>
        <v>0.2</v>
      </c>
      <c r="BB44">
        <f t="shared" si="53"/>
        <v>0.2</v>
      </c>
      <c r="BC44">
        <f t="shared" si="53"/>
        <v>0.2</v>
      </c>
      <c r="BD44">
        <f t="shared" si="53"/>
        <v>0.2</v>
      </c>
      <c r="BE44">
        <f t="shared" si="53"/>
        <v>0.2</v>
      </c>
      <c r="BF44">
        <f t="shared" si="53"/>
        <v>0.2</v>
      </c>
      <c r="BG44">
        <f t="shared" si="53"/>
        <v>0.2</v>
      </c>
      <c r="BH44">
        <f t="shared" si="53"/>
        <v>0.2</v>
      </c>
      <c r="BK44">
        <f>G44</f>
        <v>0</v>
      </c>
      <c r="BL44">
        <f t="shared" si="24"/>
        <v>0</v>
      </c>
      <c r="BM44">
        <f t="shared" si="25"/>
        <v>0</v>
      </c>
      <c r="BN44">
        <f t="shared" si="26"/>
        <v>0.53</v>
      </c>
      <c r="BO44">
        <f t="shared" si="27"/>
        <v>1</v>
      </c>
      <c r="BP44" t="str">
        <f t="shared" si="28"/>
        <v>-LT-Total</v>
      </c>
    </row>
    <row r="45" spans="1:68" hidden="1" x14ac:dyDescent="0.25">
      <c r="A45" t="str">
        <f t="shared" si="20"/>
        <v>freight-LT-G</v>
      </c>
      <c r="B45" s="1">
        <v>11</v>
      </c>
      <c r="C45" t="s">
        <v>7</v>
      </c>
      <c r="D45" t="s">
        <v>36</v>
      </c>
      <c r="E45" t="s">
        <v>33</v>
      </c>
      <c r="F45" t="s">
        <v>47</v>
      </c>
      <c r="G45">
        <v>0.39792793176154201</v>
      </c>
      <c r="H45">
        <f>Reference!H45</f>
        <v>0.39408960288541173</v>
      </c>
      <c r="I45">
        <f>Reference!I45</f>
        <v>0.39027878638812941</v>
      </c>
      <c r="J45">
        <f>Reference!J45</f>
        <v>0.38649518752114559</v>
      </c>
      <c r="K45">
        <f>Reference!K45</f>
        <v>0.38340125149951149</v>
      </c>
      <c r="L45">
        <f t="shared" ref="L45:Y47" si="54">$K45+(L$33-$K$33)*($BL45-$BK45)/($BL$33-$BK$33)</f>
        <v>0.36888677554988714</v>
      </c>
      <c r="M45">
        <f t="shared" si="54"/>
        <v>0.35437229960026273</v>
      </c>
      <c r="N45">
        <f t="shared" si="54"/>
        <v>0.33985782365063838</v>
      </c>
      <c r="O45">
        <f t="shared" si="54"/>
        <v>0.32534334770101403</v>
      </c>
      <c r="P45">
        <f t="shared" si="54"/>
        <v>0.31082887175138968</v>
      </c>
      <c r="Q45">
        <f t="shared" si="54"/>
        <v>0.29631439580176533</v>
      </c>
      <c r="R45">
        <f t="shared" si="54"/>
        <v>0.28179991985214092</v>
      </c>
      <c r="S45">
        <f t="shared" si="54"/>
        <v>0.26728544390251657</v>
      </c>
      <c r="T45">
        <f t="shared" si="54"/>
        <v>0.25277096795289222</v>
      </c>
      <c r="U45">
        <f t="shared" si="54"/>
        <v>0.23825649200326784</v>
      </c>
      <c r="V45">
        <f t="shared" si="54"/>
        <v>0.22374201605364349</v>
      </c>
      <c r="W45">
        <f t="shared" si="54"/>
        <v>0.20922754010401912</v>
      </c>
      <c r="X45">
        <f t="shared" si="54"/>
        <v>0.19471306415439477</v>
      </c>
      <c r="Y45">
        <f t="shared" si="54"/>
        <v>0.18019858820477039</v>
      </c>
      <c r="Z45">
        <f t="shared" ref="Z45:AN47" si="55">$Y45+(Z$33-$Y$33)*($BM45-$BL45)/($BM$33-$BL$33)</f>
        <v>0.16818534899111903</v>
      </c>
      <c r="AA45">
        <f t="shared" si="55"/>
        <v>0.15617210977746768</v>
      </c>
      <c r="AB45">
        <f t="shared" si="55"/>
        <v>0.14415887056381632</v>
      </c>
      <c r="AC45">
        <f t="shared" si="55"/>
        <v>0.13214563135016494</v>
      </c>
      <c r="AD45">
        <f t="shared" si="55"/>
        <v>0.12013239213651358</v>
      </c>
      <c r="AE45">
        <f t="shared" si="55"/>
        <v>0.10811915292286224</v>
      </c>
      <c r="AF45">
        <f t="shared" si="55"/>
        <v>9.6105913709210872E-2</v>
      </c>
      <c r="AG45">
        <f t="shared" si="55"/>
        <v>8.4092674495559516E-2</v>
      </c>
      <c r="AH45">
        <f t="shared" si="55"/>
        <v>7.2079435281908161E-2</v>
      </c>
      <c r="AI45">
        <f t="shared" si="55"/>
        <v>6.0066196068256791E-2</v>
      </c>
      <c r="AJ45">
        <f t="shared" si="55"/>
        <v>4.805295685460545E-2</v>
      </c>
      <c r="AK45">
        <f t="shared" si="55"/>
        <v>3.6039717640954094E-2</v>
      </c>
      <c r="AL45">
        <f t="shared" si="55"/>
        <v>2.4026478427302711E-2</v>
      </c>
      <c r="AM45">
        <f t="shared" si="55"/>
        <v>1.2013239213651355E-2</v>
      </c>
      <c r="AN45">
        <f t="shared" si="55"/>
        <v>0</v>
      </c>
      <c r="AO45">
        <f t="shared" ref="AO45:BH45" si="56">AN45</f>
        <v>0</v>
      </c>
      <c r="AP45">
        <f t="shared" si="56"/>
        <v>0</v>
      </c>
      <c r="AQ45">
        <f t="shared" si="56"/>
        <v>0</v>
      </c>
      <c r="AR45">
        <f t="shared" si="56"/>
        <v>0</v>
      </c>
      <c r="AS45">
        <f t="shared" si="56"/>
        <v>0</v>
      </c>
      <c r="AT45">
        <f t="shared" si="56"/>
        <v>0</v>
      </c>
      <c r="AU45">
        <f t="shared" si="56"/>
        <v>0</v>
      </c>
      <c r="AV45">
        <f t="shared" si="56"/>
        <v>0</v>
      </c>
      <c r="AW45">
        <f t="shared" si="56"/>
        <v>0</v>
      </c>
      <c r="AX45">
        <f t="shared" si="56"/>
        <v>0</v>
      </c>
      <c r="AY45">
        <f t="shared" si="56"/>
        <v>0</v>
      </c>
      <c r="AZ45">
        <f t="shared" si="56"/>
        <v>0</v>
      </c>
      <c r="BA45">
        <f t="shared" si="56"/>
        <v>0</v>
      </c>
      <c r="BB45">
        <f t="shared" si="56"/>
        <v>0</v>
      </c>
      <c r="BC45">
        <f t="shared" si="56"/>
        <v>0</v>
      </c>
      <c r="BD45">
        <f t="shared" si="56"/>
        <v>0</v>
      </c>
      <c r="BE45">
        <f t="shared" si="56"/>
        <v>0</v>
      </c>
      <c r="BF45">
        <f t="shared" si="56"/>
        <v>0</v>
      </c>
      <c r="BG45">
        <f t="shared" si="56"/>
        <v>0</v>
      </c>
      <c r="BH45">
        <f t="shared" si="56"/>
        <v>0</v>
      </c>
      <c r="BK45">
        <f t="shared" ref="BK45:BK52" si="57">K45</f>
        <v>0.38340125149951149</v>
      </c>
      <c r="BL45">
        <f t="shared" si="24"/>
        <v>0.18019858820477039</v>
      </c>
      <c r="BM45">
        <f t="shared" si="25"/>
        <v>0</v>
      </c>
      <c r="BN45">
        <f t="shared" si="26"/>
        <v>0.53</v>
      </c>
      <c r="BO45">
        <f t="shared" si="27"/>
        <v>1</v>
      </c>
      <c r="BP45" t="str">
        <f t="shared" si="28"/>
        <v>-LT-Total</v>
      </c>
    </row>
    <row r="46" spans="1:68" hidden="1" x14ac:dyDescent="0.25">
      <c r="A46" t="str">
        <f t="shared" si="20"/>
        <v>freight-LT-LPG</v>
      </c>
      <c r="B46" s="1">
        <v>12</v>
      </c>
      <c r="C46" t="s">
        <v>7</v>
      </c>
      <c r="D46" t="s">
        <v>36</v>
      </c>
      <c r="E46" t="s">
        <v>33</v>
      </c>
      <c r="F46" t="s">
        <v>48</v>
      </c>
      <c r="G46">
        <v>4.9056743682290169E-2</v>
      </c>
      <c r="H46">
        <f>Reference!H46</f>
        <v>4.8897928281000258E-2</v>
      </c>
      <c r="I46">
        <f>Reference!I46</f>
        <v>4.8740251236955988E-2</v>
      </c>
      <c r="J46">
        <f>Reference!J46</f>
        <v>4.8583700354587152E-2</v>
      </c>
      <c r="K46">
        <f>Reference!K46</f>
        <v>4.8577666797892237E-2</v>
      </c>
      <c r="L46">
        <f t="shared" si="54"/>
        <v>4.6738655126257744E-2</v>
      </c>
      <c r="M46">
        <f t="shared" si="54"/>
        <v>4.4899643454623252E-2</v>
      </c>
      <c r="N46">
        <f t="shared" si="54"/>
        <v>4.3060631782988759E-2</v>
      </c>
      <c r="O46">
        <f t="shared" si="54"/>
        <v>4.1221620111354267E-2</v>
      </c>
      <c r="P46">
        <f t="shared" si="54"/>
        <v>3.9382608439719774E-2</v>
      </c>
      <c r="Q46">
        <f t="shared" si="54"/>
        <v>3.7543596768085288E-2</v>
      </c>
      <c r="R46">
        <f t="shared" si="54"/>
        <v>3.5704585096450796E-2</v>
      </c>
      <c r="S46">
        <f t="shared" si="54"/>
        <v>3.3865573424816303E-2</v>
      </c>
      <c r="T46">
        <f t="shared" si="54"/>
        <v>3.2026561753181811E-2</v>
      </c>
      <c r="U46">
        <f t="shared" si="54"/>
        <v>3.0187550081547318E-2</v>
      </c>
      <c r="V46">
        <f t="shared" si="54"/>
        <v>2.8348538409912825E-2</v>
      </c>
      <c r="W46">
        <f t="shared" si="54"/>
        <v>2.6509526738278333E-2</v>
      </c>
      <c r="X46">
        <f t="shared" si="54"/>
        <v>2.4670515066643844E-2</v>
      </c>
      <c r="Y46">
        <f t="shared" si="54"/>
        <v>2.2831503395009351E-2</v>
      </c>
      <c r="Z46">
        <f t="shared" si="55"/>
        <v>2.1309403168675394E-2</v>
      </c>
      <c r="AA46">
        <f t="shared" si="55"/>
        <v>1.9787302942341437E-2</v>
      </c>
      <c r="AB46">
        <f t="shared" si="55"/>
        <v>1.826520271600748E-2</v>
      </c>
      <c r="AC46">
        <f t="shared" si="55"/>
        <v>1.6743102489673523E-2</v>
      </c>
      <c r="AD46">
        <f t="shared" si="55"/>
        <v>1.5221002263339568E-2</v>
      </c>
      <c r="AE46">
        <f t="shared" si="55"/>
        <v>1.3698902037005611E-2</v>
      </c>
      <c r="AF46">
        <f t="shared" si="55"/>
        <v>1.2176801810671654E-2</v>
      </c>
      <c r="AG46">
        <f t="shared" si="55"/>
        <v>1.0654701584337697E-2</v>
      </c>
      <c r="AH46">
        <f t="shared" si="55"/>
        <v>9.1326013580037401E-3</v>
      </c>
      <c r="AI46">
        <f t="shared" si="55"/>
        <v>7.6105011316697849E-3</v>
      </c>
      <c r="AJ46">
        <f t="shared" si="55"/>
        <v>6.0884009053358279E-3</v>
      </c>
      <c r="AK46">
        <f t="shared" si="55"/>
        <v>4.5663006790018709E-3</v>
      </c>
      <c r="AL46">
        <f t="shared" si="55"/>
        <v>3.0442004526679139E-3</v>
      </c>
      <c r="AM46">
        <f t="shared" si="55"/>
        <v>1.522100226333957E-3</v>
      </c>
      <c r="AN46">
        <f t="shared" si="55"/>
        <v>0</v>
      </c>
      <c r="AO46">
        <f t="shared" ref="AO46:BH46" si="58">AN46</f>
        <v>0</v>
      </c>
      <c r="AP46">
        <f t="shared" si="58"/>
        <v>0</v>
      </c>
      <c r="AQ46">
        <f t="shared" si="58"/>
        <v>0</v>
      </c>
      <c r="AR46">
        <f t="shared" si="58"/>
        <v>0</v>
      </c>
      <c r="AS46">
        <f t="shared" si="58"/>
        <v>0</v>
      </c>
      <c r="AT46">
        <f t="shared" si="58"/>
        <v>0</v>
      </c>
      <c r="AU46">
        <f t="shared" si="58"/>
        <v>0</v>
      </c>
      <c r="AV46">
        <f t="shared" si="58"/>
        <v>0</v>
      </c>
      <c r="AW46">
        <f t="shared" si="58"/>
        <v>0</v>
      </c>
      <c r="AX46">
        <f t="shared" si="58"/>
        <v>0</v>
      </c>
      <c r="AY46">
        <f t="shared" si="58"/>
        <v>0</v>
      </c>
      <c r="AZ46">
        <f t="shared" si="58"/>
        <v>0</v>
      </c>
      <c r="BA46">
        <f t="shared" si="58"/>
        <v>0</v>
      </c>
      <c r="BB46">
        <f t="shared" si="58"/>
        <v>0</v>
      </c>
      <c r="BC46">
        <f t="shared" si="58"/>
        <v>0</v>
      </c>
      <c r="BD46">
        <f t="shared" si="58"/>
        <v>0</v>
      </c>
      <c r="BE46">
        <f t="shared" si="58"/>
        <v>0</v>
      </c>
      <c r="BF46">
        <f t="shared" si="58"/>
        <v>0</v>
      </c>
      <c r="BG46">
        <f t="shared" si="58"/>
        <v>0</v>
      </c>
      <c r="BH46">
        <f t="shared" si="58"/>
        <v>0</v>
      </c>
      <c r="BK46">
        <f t="shared" si="57"/>
        <v>4.8577666797892237E-2</v>
      </c>
      <c r="BL46">
        <f t="shared" si="24"/>
        <v>2.2831503395009351E-2</v>
      </c>
      <c r="BM46">
        <f t="shared" si="25"/>
        <v>0</v>
      </c>
      <c r="BN46">
        <f t="shared" si="26"/>
        <v>0.53</v>
      </c>
      <c r="BO46">
        <f t="shared" si="27"/>
        <v>1</v>
      </c>
      <c r="BP46" t="str">
        <f t="shared" si="28"/>
        <v>-LT-Total</v>
      </c>
    </row>
    <row r="47" spans="1:68" hidden="1" x14ac:dyDescent="0.25">
      <c r="A47" t="str">
        <f t="shared" si="20"/>
        <v>freight-LT-PHEVG</v>
      </c>
      <c r="B47" s="1">
        <v>13</v>
      </c>
      <c r="C47" t="s">
        <v>7</v>
      </c>
      <c r="D47" t="s">
        <v>36</v>
      </c>
      <c r="E47" t="s">
        <v>33</v>
      </c>
      <c r="F47" t="s">
        <v>31</v>
      </c>
      <c r="G47">
        <v>1.070300514806358E-2</v>
      </c>
      <c r="H47">
        <f>Reference!H47</f>
        <v>1.560600273869857E-2</v>
      </c>
      <c r="I47">
        <f>Reference!I47</f>
        <v>2.0473856616650989E-2</v>
      </c>
      <c r="J47">
        <f>Reference!J47</f>
        <v>2.530694328728909E-2</v>
      </c>
      <c r="K47">
        <f>Reference!K47</f>
        <v>2.789301461082818E-2</v>
      </c>
      <c r="L47">
        <f t="shared" si="54"/>
        <v>2.6837064771989685E-2</v>
      </c>
      <c r="M47">
        <f t="shared" si="54"/>
        <v>2.5781114933151189E-2</v>
      </c>
      <c r="N47">
        <f t="shared" si="54"/>
        <v>2.4725165094312693E-2</v>
      </c>
      <c r="O47">
        <f t="shared" si="54"/>
        <v>2.3669215255474198E-2</v>
      </c>
      <c r="P47">
        <f t="shared" si="54"/>
        <v>2.2613265416635706E-2</v>
      </c>
      <c r="Q47">
        <f t="shared" si="54"/>
        <v>2.1557315577797206E-2</v>
      </c>
      <c r="R47">
        <f t="shared" si="54"/>
        <v>2.0501365738958714E-2</v>
      </c>
      <c r="S47">
        <f t="shared" si="54"/>
        <v>1.9445415900120215E-2</v>
      </c>
      <c r="T47">
        <f t="shared" si="54"/>
        <v>1.8389466061281723E-2</v>
      </c>
      <c r="U47">
        <f t="shared" si="54"/>
        <v>1.7333516222443227E-2</v>
      </c>
      <c r="V47">
        <f t="shared" si="54"/>
        <v>1.6277566383604732E-2</v>
      </c>
      <c r="W47">
        <f t="shared" si="54"/>
        <v>1.5221616544766234E-2</v>
      </c>
      <c r="X47">
        <f t="shared" si="54"/>
        <v>1.4165666705927739E-2</v>
      </c>
      <c r="Y47">
        <f t="shared" si="54"/>
        <v>1.3109716867089245E-2</v>
      </c>
      <c r="Z47">
        <f t="shared" si="55"/>
        <v>1.2235735742616629E-2</v>
      </c>
      <c r="AA47">
        <f t="shared" si="55"/>
        <v>1.1361754618144012E-2</v>
      </c>
      <c r="AB47">
        <f t="shared" si="55"/>
        <v>1.0487773493671396E-2</v>
      </c>
      <c r="AC47">
        <f t="shared" si="55"/>
        <v>9.6137923691987787E-3</v>
      </c>
      <c r="AD47">
        <f t="shared" si="55"/>
        <v>8.7398112447261631E-3</v>
      </c>
      <c r="AE47">
        <f t="shared" si="55"/>
        <v>7.8658301202535474E-3</v>
      </c>
      <c r="AF47">
        <f t="shared" si="55"/>
        <v>6.9918489957809301E-3</v>
      </c>
      <c r="AG47">
        <f t="shared" si="55"/>
        <v>6.1178678713083145E-3</v>
      </c>
      <c r="AH47">
        <f t="shared" si="55"/>
        <v>5.2438867468356989E-3</v>
      </c>
      <c r="AI47">
        <f t="shared" si="55"/>
        <v>4.3699056223630815E-3</v>
      </c>
      <c r="AJ47">
        <f t="shared" si="55"/>
        <v>3.4959244978904642E-3</v>
      </c>
      <c r="AK47">
        <f t="shared" si="55"/>
        <v>2.6219433734178486E-3</v>
      </c>
      <c r="AL47">
        <f t="shared" si="55"/>
        <v>1.747962248945233E-3</v>
      </c>
      <c r="AM47">
        <f t="shared" si="55"/>
        <v>8.7398112447261561E-4</v>
      </c>
      <c r="AN47">
        <f t="shared" si="55"/>
        <v>0</v>
      </c>
      <c r="AO47">
        <f t="shared" ref="AO47:BH47" si="59">AN47</f>
        <v>0</v>
      </c>
      <c r="AP47">
        <f t="shared" si="59"/>
        <v>0</v>
      </c>
      <c r="AQ47">
        <f t="shared" si="59"/>
        <v>0</v>
      </c>
      <c r="AR47">
        <f t="shared" si="59"/>
        <v>0</v>
      </c>
      <c r="AS47">
        <f t="shared" si="59"/>
        <v>0</v>
      </c>
      <c r="AT47">
        <f t="shared" si="59"/>
        <v>0</v>
      </c>
      <c r="AU47">
        <f t="shared" si="59"/>
        <v>0</v>
      </c>
      <c r="AV47">
        <f t="shared" si="59"/>
        <v>0</v>
      </c>
      <c r="AW47">
        <f t="shared" si="59"/>
        <v>0</v>
      </c>
      <c r="AX47">
        <f t="shared" si="59"/>
        <v>0</v>
      </c>
      <c r="AY47">
        <f t="shared" si="59"/>
        <v>0</v>
      </c>
      <c r="AZ47">
        <f t="shared" si="59"/>
        <v>0</v>
      </c>
      <c r="BA47">
        <f t="shared" si="59"/>
        <v>0</v>
      </c>
      <c r="BB47">
        <f t="shared" si="59"/>
        <v>0</v>
      </c>
      <c r="BC47">
        <f t="shared" si="59"/>
        <v>0</v>
      </c>
      <c r="BD47">
        <f t="shared" si="59"/>
        <v>0</v>
      </c>
      <c r="BE47">
        <f t="shared" si="59"/>
        <v>0</v>
      </c>
      <c r="BF47">
        <f t="shared" si="59"/>
        <v>0</v>
      </c>
      <c r="BG47">
        <f t="shared" si="59"/>
        <v>0</v>
      </c>
      <c r="BH47">
        <f t="shared" si="59"/>
        <v>0</v>
      </c>
      <c r="BK47">
        <f t="shared" si="57"/>
        <v>2.789301461082818E-2</v>
      </c>
      <c r="BL47">
        <f t="shared" si="24"/>
        <v>1.3109716867089245E-2</v>
      </c>
      <c r="BM47">
        <f t="shared" si="25"/>
        <v>0</v>
      </c>
      <c r="BN47">
        <f t="shared" si="26"/>
        <v>0.53</v>
      </c>
      <c r="BO47">
        <f t="shared" si="27"/>
        <v>1</v>
      </c>
      <c r="BP47" t="str">
        <f t="shared" si="28"/>
        <v>-LT-Total</v>
      </c>
    </row>
    <row r="48" spans="1:68" hidden="1" x14ac:dyDescent="0.25">
      <c r="A48" t="str">
        <f t="shared" si="20"/>
        <v>passenger-2W-BEV</v>
      </c>
      <c r="B48" s="1">
        <v>14</v>
      </c>
      <c r="C48" t="s">
        <v>7</v>
      </c>
      <c r="D48" t="s">
        <v>27</v>
      </c>
      <c r="E48" t="s">
        <v>35</v>
      </c>
      <c r="F48" t="s">
        <v>29</v>
      </c>
      <c r="G48">
        <v>7.0723623362927068E-3</v>
      </c>
      <c r="H48">
        <f>Reference!H48</f>
        <v>8.193010185814243E-3</v>
      </c>
      <c r="I48">
        <f>Reference!I48</f>
        <v>9.491229763553476E-3</v>
      </c>
      <c r="J48">
        <f>Reference!J48</f>
        <v>1.0995158114234743E-2</v>
      </c>
      <c r="K48">
        <f>Reference!K48</f>
        <v>1.2737390724777913E-2</v>
      </c>
      <c r="L48">
        <f>Reference!L48</f>
        <v>1.4757177283960133E-2</v>
      </c>
      <c r="M48">
        <f t="shared" ref="M48:Y48" si="60">IF(L48=0,0.0000001,L48)*((INDEX($N$7:$N$29,MATCH($A48,$H$7:$H$28,0))/IF(L48=0,0.0000001,L48))^((M$33-$K$33)/($Y$33-$K$33)))</f>
        <v>2.6105376732872759E-2</v>
      </c>
      <c r="N48">
        <f t="shared" si="60"/>
        <v>5.4354522392703296E-2</v>
      </c>
      <c r="O48">
        <f t="shared" si="60"/>
        <v>0.11719479994048602</v>
      </c>
      <c r="P48">
        <f t="shared" si="60"/>
        <v>0.23271820479110086</v>
      </c>
      <c r="Q48">
        <f t="shared" si="60"/>
        <v>0.39505349955656549</v>
      </c>
      <c r="R48">
        <f t="shared" si="60"/>
        <v>0.56217684018932368</v>
      </c>
      <c r="S48">
        <f t="shared" si="60"/>
        <v>0.68774199267243818</v>
      </c>
      <c r="T48">
        <f t="shared" si="60"/>
        <v>0.75794623451757903</v>
      </c>
      <c r="U48">
        <f t="shared" si="60"/>
        <v>0.78775203450205622</v>
      </c>
      <c r="V48">
        <f t="shared" si="60"/>
        <v>0.79735950478519513</v>
      </c>
      <c r="W48">
        <f t="shared" si="60"/>
        <v>0.79962225171717882</v>
      </c>
      <c r="X48">
        <f t="shared" si="60"/>
        <v>0.79997301206276339</v>
      </c>
      <c r="Y48">
        <f t="shared" si="60"/>
        <v>0.8</v>
      </c>
      <c r="Z48">
        <f>IF(Y48=0,0.0000001,$Y48)*((INDEX($O$7:$O$29,MATCH($A48,$H$7:$H$28,0))/IF(Y48=0,0.0000001,$Y48))^((Z$33-$Y$33)/($AN$33-$Y$33)))</f>
        <v>0.81144608173656951</v>
      </c>
      <c r="AA48">
        <f>IF(Z48=0,0.0000001,$Y48)*((INDEX($O$7:$O$29,MATCH($A48,$H$7:$H$28,0))/IF(Z48=0,0.0000001,$Y48))^((AA$33-$Y$33)/($AN$33-$Y$33)))</f>
        <v>0.82305592945703909</v>
      </c>
      <c r="AB48">
        <f>IF(AA48=0,0.0000001,$Y48)*((INDEX($O$7:$O$29,MATCH($A48,$H$7:$H$28,0))/IF(AA48=0,0.0000001,$Y48))^((AB$33-$Y$33)/($AN$33-$Y$33)))</f>
        <v>0.83483188625995597</v>
      </c>
      <c r="AC48">
        <f>IF(AB48=0,0.0000001,$Y48)*((INDEX($O$7:$O$29,MATCH($A48,$H$7:$H$28,0))/IF(AB48=0,0.0000001,$Y48))^((AC$33-$Y$33)/($AN$33-$Y$33)))</f>
        <v>0.84677632876798814</v>
      </c>
      <c r="AD48">
        <f>IF(AC48=0,0.0000001,$Y48)*((INDEX($O$7:$O$29,MATCH($A48,$H$7:$H$28,0))/IF(AC48=0,0.0000001,$Y48))^((AD$33-$Y$33)/($AN$33-$Y$33)))</f>
        <v>0.8588916676075764</v>
      </c>
      <c r="AE48">
        <f>IF(AD48=0,0.0000001,$G48)*((INDEX($N$7:$N$29,MATCH($A48,$H$7:$H$27,0))/($G48+0.00001))^((AE$33-$G$33)/($Y$33-$G$33)))</f>
        <v>3.8617156878361119</v>
      </c>
      <c r="AF48">
        <f>IF(AE48=0,0.0000001,$G48)*((INDEX($N$7:$N$29,MATCH($A48,$H$7:$H$27,0))/($G48+0.00001))^((AF$33-$G$33)/($Y$33-$G$33)))</f>
        <v>5.0214709492790659</v>
      </c>
      <c r="AG48">
        <f>IF(AF48=0,0.0000001,$G48)*((INDEX($N$7:$N$29,MATCH($A48,$H$7:$H$27,0))/($G48+0.00001))^((AG$33-$G$33)/($Y$33-$G$33)))</f>
        <v>6.5295253542040967</v>
      </c>
      <c r="AH48">
        <f>IF(AG48=0,0.0000001,$G48)*((INDEX($N$7:$N$29,MATCH($A48,$H$7:$H$27,0))/($G48+0.00001))^((AH$33-$G$33)/($Y$33-$G$33)))</f>
        <v>8.4904805348550809</v>
      </c>
      <c r="AI48">
        <f t="shared" ref="AI48:AN48" si="61">IF(AH48=0,0.0000001,$Y48)*((INDEX($O$7:$O$29,MATCH($A48,$H$7:$H$28,0))/IF(AH48=0,0.0000001,$Y48))^((AI$33-$Y$33)/($AN$33-$Y$33)))</f>
        <v>0.92211862085715435</v>
      </c>
      <c r="AJ48">
        <f t="shared" si="61"/>
        <v>0.93531192723858403</v>
      </c>
      <c r="AK48">
        <f t="shared" si="61"/>
        <v>0.94869399819903544</v>
      </c>
      <c r="AL48">
        <f t="shared" si="61"/>
        <v>0.96226753450700908</v>
      </c>
      <c r="AM48">
        <f t="shared" si="61"/>
        <v>0.97603527557252723</v>
      </c>
      <c r="AN48">
        <f t="shared" si="61"/>
        <v>0.98999999999999988</v>
      </c>
      <c r="AO48">
        <f t="shared" ref="AO48:BH48" si="62">AN48</f>
        <v>0.98999999999999988</v>
      </c>
      <c r="AP48">
        <f t="shared" si="62"/>
        <v>0.98999999999999988</v>
      </c>
      <c r="AQ48">
        <f t="shared" si="62"/>
        <v>0.98999999999999988</v>
      </c>
      <c r="AR48">
        <f t="shared" si="62"/>
        <v>0.98999999999999988</v>
      </c>
      <c r="AS48">
        <f t="shared" si="62"/>
        <v>0.98999999999999988</v>
      </c>
      <c r="AT48">
        <f t="shared" si="62"/>
        <v>0.98999999999999988</v>
      </c>
      <c r="AU48">
        <f t="shared" si="62"/>
        <v>0.98999999999999988</v>
      </c>
      <c r="AV48">
        <f t="shared" si="62"/>
        <v>0.98999999999999988</v>
      </c>
      <c r="AW48">
        <f t="shared" si="62"/>
        <v>0.98999999999999988</v>
      </c>
      <c r="AX48">
        <f t="shared" si="62"/>
        <v>0.98999999999999988</v>
      </c>
      <c r="AY48">
        <f t="shared" si="62"/>
        <v>0.98999999999999988</v>
      </c>
      <c r="AZ48">
        <f t="shared" si="62"/>
        <v>0.98999999999999988</v>
      </c>
      <c r="BA48">
        <f t="shared" si="62"/>
        <v>0.98999999999999988</v>
      </c>
      <c r="BB48">
        <f t="shared" si="62"/>
        <v>0.98999999999999988</v>
      </c>
      <c r="BC48">
        <f t="shared" si="62"/>
        <v>0.98999999999999988</v>
      </c>
      <c r="BD48">
        <f t="shared" si="62"/>
        <v>0.98999999999999988</v>
      </c>
      <c r="BE48">
        <f t="shared" si="62"/>
        <v>0.98999999999999988</v>
      </c>
      <c r="BF48">
        <f t="shared" si="62"/>
        <v>0.98999999999999988</v>
      </c>
      <c r="BG48">
        <f t="shared" si="62"/>
        <v>0.98999999999999988</v>
      </c>
      <c r="BH48">
        <f t="shared" si="62"/>
        <v>0.98999999999999988</v>
      </c>
      <c r="BK48">
        <f t="shared" si="57"/>
        <v>1.2737390724777913E-2</v>
      </c>
      <c r="BL48">
        <f t="shared" si="24"/>
        <v>2.547478144955582E-3</v>
      </c>
      <c r="BM48">
        <f t="shared" si="25"/>
        <v>1.2737390724777925E-4</v>
      </c>
      <c r="BN48">
        <f t="shared" si="26"/>
        <v>0.8</v>
      </c>
      <c r="BO48">
        <f t="shared" si="27"/>
        <v>0.99</v>
      </c>
      <c r="BP48" t="str">
        <f t="shared" si="28"/>
        <v>-2W-Total</v>
      </c>
    </row>
    <row r="49" spans="1:68" hidden="1" x14ac:dyDescent="0.25">
      <c r="A49" t="str">
        <f t="shared" si="20"/>
        <v>passenger-2W-G</v>
      </c>
      <c r="B49" s="1">
        <v>15</v>
      </c>
      <c r="C49" t="s">
        <v>7</v>
      </c>
      <c r="D49" t="s">
        <v>27</v>
      </c>
      <c r="E49" t="s">
        <v>35</v>
      </c>
      <c r="F49" t="s">
        <v>47</v>
      </c>
      <c r="G49">
        <v>0.99292763766370717</v>
      </c>
      <c r="H49">
        <f>Reference!H49</f>
        <v>0.98950744484710129</v>
      </c>
      <c r="I49">
        <f>Reference!I49</f>
        <v>0.98610093420644285</v>
      </c>
      <c r="J49">
        <f>Reference!J49</f>
        <v>0.98270802380413924</v>
      </c>
      <c r="K49">
        <f>Reference!K49</f>
        <v>0.98111743686168573</v>
      </c>
      <c r="L49">
        <f t="shared" ref="L49:Y49" si="63">$K49+(L$33-$K$33)*($BL49-$BK49)/($BL$33-$BK$33)</f>
        <v>0.92505358332673226</v>
      </c>
      <c r="M49">
        <f t="shared" si="63"/>
        <v>0.8689897297917788</v>
      </c>
      <c r="N49">
        <f t="shared" si="63"/>
        <v>0.81292587625682533</v>
      </c>
      <c r="O49">
        <f t="shared" si="63"/>
        <v>0.75686202272187186</v>
      </c>
      <c r="P49">
        <f t="shared" si="63"/>
        <v>0.70079816918691828</v>
      </c>
      <c r="Q49">
        <f t="shared" si="63"/>
        <v>0.64473431565196493</v>
      </c>
      <c r="R49">
        <f t="shared" si="63"/>
        <v>0.58867046211701135</v>
      </c>
      <c r="S49">
        <f t="shared" si="63"/>
        <v>0.53260660858205799</v>
      </c>
      <c r="T49">
        <f t="shared" si="63"/>
        <v>0.47654275504710442</v>
      </c>
      <c r="U49">
        <f t="shared" si="63"/>
        <v>0.42047890151215095</v>
      </c>
      <c r="V49">
        <f t="shared" si="63"/>
        <v>0.36441504797719748</v>
      </c>
      <c r="W49">
        <f t="shared" si="63"/>
        <v>0.30835119444224401</v>
      </c>
      <c r="X49">
        <f t="shared" si="63"/>
        <v>0.25228734090729055</v>
      </c>
      <c r="Y49">
        <f t="shared" si="63"/>
        <v>0.19622348737233708</v>
      </c>
      <c r="Z49">
        <f t="shared" ref="Z49:AN49" si="64">$Y49+(Z$33-$Y$33)*($BM49-$BL49)/($BM$33-$BL$33)</f>
        <v>0.18379599983875572</v>
      </c>
      <c r="AA49">
        <f t="shared" si="64"/>
        <v>0.17136851230517439</v>
      </c>
      <c r="AB49">
        <f t="shared" si="64"/>
        <v>0.15894102477159303</v>
      </c>
      <c r="AC49">
        <f t="shared" si="64"/>
        <v>0.14651353723801169</v>
      </c>
      <c r="AD49">
        <f t="shared" si="64"/>
        <v>0.13408604970443033</v>
      </c>
      <c r="AE49">
        <f t="shared" si="64"/>
        <v>0.12165856217084899</v>
      </c>
      <c r="AF49">
        <f t="shared" si="64"/>
        <v>0.10923107463726764</v>
      </c>
      <c r="AG49">
        <f t="shared" si="64"/>
        <v>9.6803587103686278E-2</v>
      </c>
      <c r="AH49">
        <f t="shared" si="64"/>
        <v>8.4376099570104932E-2</v>
      </c>
      <c r="AI49">
        <f t="shared" si="64"/>
        <v>7.1948612036523571E-2</v>
      </c>
      <c r="AJ49">
        <f t="shared" si="64"/>
        <v>5.9521124502942252E-2</v>
      </c>
      <c r="AK49">
        <f t="shared" si="64"/>
        <v>4.7093636969360891E-2</v>
      </c>
      <c r="AL49">
        <f t="shared" si="64"/>
        <v>3.4666149435779531E-2</v>
      </c>
      <c r="AM49">
        <f t="shared" si="64"/>
        <v>2.2238661902198198E-2</v>
      </c>
      <c r="AN49">
        <f t="shared" si="64"/>
        <v>9.8111743686168373E-3</v>
      </c>
      <c r="AO49">
        <f t="shared" ref="AO49:BH49" si="65">AN49</f>
        <v>9.8111743686168373E-3</v>
      </c>
      <c r="AP49">
        <f t="shared" si="65"/>
        <v>9.8111743686168373E-3</v>
      </c>
      <c r="AQ49">
        <f t="shared" si="65"/>
        <v>9.8111743686168373E-3</v>
      </c>
      <c r="AR49">
        <f t="shared" si="65"/>
        <v>9.8111743686168373E-3</v>
      </c>
      <c r="AS49">
        <f t="shared" si="65"/>
        <v>9.8111743686168373E-3</v>
      </c>
      <c r="AT49">
        <f t="shared" si="65"/>
        <v>9.8111743686168373E-3</v>
      </c>
      <c r="AU49">
        <f t="shared" si="65"/>
        <v>9.8111743686168373E-3</v>
      </c>
      <c r="AV49">
        <f t="shared" si="65"/>
        <v>9.8111743686168373E-3</v>
      </c>
      <c r="AW49">
        <f t="shared" si="65"/>
        <v>9.8111743686168373E-3</v>
      </c>
      <c r="AX49">
        <f t="shared" si="65"/>
        <v>9.8111743686168373E-3</v>
      </c>
      <c r="AY49">
        <f t="shared" si="65"/>
        <v>9.8111743686168373E-3</v>
      </c>
      <c r="AZ49">
        <f t="shared" si="65"/>
        <v>9.8111743686168373E-3</v>
      </c>
      <c r="BA49">
        <f t="shared" si="65"/>
        <v>9.8111743686168373E-3</v>
      </c>
      <c r="BB49">
        <f t="shared" si="65"/>
        <v>9.8111743686168373E-3</v>
      </c>
      <c r="BC49">
        <f t="shared" si="65"/>
        <v>9.8111743686168373E-3</v>
      </c>
      <c r="BD49">
        <f t="shared" si="65"/>
        <v>9.8111743686168373E-3</v>
      </c>
      <c r="BE49">
        <f t="shared" si="65"/>
        <v>9.8111743686168373E-3</v>
      </c>
      <c r="BF49">
        <f t="shared" si="65"/>
        <v>9.8111743686168373E-3</v>
      </c>
      <c r="BG49">
        <f t="shared" si="65"/>
        <v>9.8111743686168373E-3</v>
      </c>
      <c r="BH49">
        <f t="shared" si="65"/>
        <v>9.8111743686168373E-3</v>
      </c>
      <c r="BK49">
        <f t="shared" si="57"/>
        <v>0.98111743686168573</v>
      </c>
      <c r="BL49">
        <f t="shared" si="24"/>
        <v>0.19622348737233711</v>
      </c>
      <c r="BM49">
        <f t="shared" si="25"/>
        <v>9.8111743686168668E-3</v>
      </c>
      <c r="BN49">
        <f t="shared" si="26"/>
        <v>0.8</v>
      </c>
      <c r="BO49">
        <f t="shared" si="27"/>
        <v>0.99</v>
      </c>
      <c r="BP49" t="str">
        <f t="shared" si="28"/>
        <v>-2W-Total</v>
      </c>
    </row>
    <row r="50" spans="1:68" hidden="1" x14ac:dyDescent="0.25">
      <c r="A50" t="str">
        <f t="shared" si="20"/>
        <v>passenger-BUS-BEV</v>
      </c>
      <c r="B50" s="1">
        <v>16</v>
      </c>
      <c r="C50" t="s">
        <v>7</v>
      </c>
      <c r="D50" t="s">
        <v>27</v>
      </c>
      <c r="E50" t="s">
        <v>34</v>
      </c>
      <c r="F50" t="s">
        <v>29</v>
      </c>
      <c r="G50">
        <v>5.7885322344865733E-3</v>
      </c>
      <c r="H50">
        <f>Reference!H50</f>
        <v>6.7806762245201397E-3</v>
      </c>
      <c r="I50">
        <f>Reference!I50</f>
        <v>7.9428719059125661E-3</v>
      </c>
      <c r="J50">
        <f>Reference!J50</f>
        <v>9.3042658320114484E-3</v>
      </c>
      <c r="K50">
        <f>Reference!K50</f>
        <v>1.0899000222865817E-2</v>
      </c>
      <c r="L50">
        <f>Reference!L50</f>
        <v>1.2768643365363352E-2</v>
      </c>
      <c r="M50">
        <f t="shared" ref="M50:Y50" si="66">IF(L50=0,0.0000001,L50)*((INDEX($N$7:$N$29,MATCH($A50,$H$7:$H$28,0))/IF(L50=0,0.0000001,L50))^((M$33-$K$33)/($Y$33-$K$33)))</f>
        <v>2.2131091183700193E-2</v>
      </c>
      <c r="N50">
        <f t="shared" si="66"/>
        <v>4.4885499344828723E-2</v>
      </c>
      <c r="O50">
        <f t="shared" si="66"/>
        <v>9.4152803900779847E-2</v>
      </c>
      <c r="P50">
        <f t="shared" si="66"/>
        <v>0.18242723841762054</v>
      </c>
      <c r="Q50">
        <f t="shared" si="66"/>
        <v>0.30386977065485066</v>
      </c>
      <c r="R50">
        <f t="shared" si="66"/>
        <v>0.4269916420644676</v>
      </c>
      <c r="S50">
        <f t="shared" si="66"/>
        <v>0.51860606227571882</v>
      </c>
      <c r="T50">
        <f t="shared" si="66"/>
        <v>0.56955966842754324</v>
      </c>
      <c r="U50">
        <f t="shared" si="66"/>
        <v>0.59114044299162127</v>
      </c>
      <c r="V50">
        <f t="shared" si="66"/>
        <v>0.59809041282360276</v>
      </c>
      <c r="W50">
        <f t="shared" si="66"/>
        <v>0.5997268290029667</v>
      </c>
      <c r="X50">
        <f t="shared" si="66"/>
        <v>0.59998048366018153</v>
      </c>
      <c r="Y50">
        <f t="shared" si="66"/>
        <v>0.6</v>
      </c>
      <c r="Z50">
        <f t="shared" ref="Z50:AN50" si="67">IF(Y50=0,0.0000001,$Y50)*((INDEX($O$7:$O$29,MATCH($A50,$H$7:$H$28,0))/IF(Y50=0,0.0000001,$Y50))^((Z$33-$Y$33)/($AN$33-$Y$33)))</f>
        <v>0.6164397954382298</v>
      </c>
      <c r="AA50">
        <f t="shared" si="67"/>
        <v>0.63333003566654444</v>
      </c>
      <c r="AB50">
        <f t="shared" si="67"/>
        <v>0.65068306271861909</v>
      </c>
      <c r="AC50">
        <f t="shared" si="67"/>
        <v>0.66851155679564411</v>
      </c>
      <c r="AD50">
        <f t="shared" si="67"/>
        <v>0.68682854553199912</v>
      </c>
      <c r="AE50">
        <f t="shared" si="67"/>
        <v>0.70564741351480409</v>
      </c>
      <c r="AF50">
        <f t="shared" si="67"/>
        <v>0.72498191206430307</v>
      </c>
      <c r="AG50">
        <f t="shared" si="67"/>
        <v>0.74484616928222624</v>
      </c>
      <c r="AH50">
        <f t="shared" si="67"/>
        <v>0.76525470037547438</v>
      </c>
      <c r="AI50">
        <f t="shared" si="67"/>
        <v>0.78622241826266892</v>
      </c>
      <c r="AJ50">
        <f t="shared" si="67"/>
        <v>0.8077646444713168</v>
      </c>
      <c r="AK50">
        <f t="shared" si="67"/>
        <v>0.82989712033355489</v>
      </c>
      <c r="AL50">
        <f t="shared" si="67"/>
        <v>0.85263601848865445</v>
      </c>
      <c r="AM50">
        <f t="shared" si="67"/>
        <v>0.8759979547006882</v>
      </c>
      <c r="AN50">
        <f t="shared" si="67"/>
        <v>0.89999999999999991</v>
      </c>
      <c r="AO50">
        <f t="shared" ref="AO50:BH50" si="68">AN50</f>
        <v>0.89999999999999991</v>
      </c>
      <c r="AP50">
        <f t="shared" si="68"/>
        <v>0.89999999999999991</v>
      </c>
      <c r="AQ50">
        <f t="shared" si="68"/>
        <v>0.89999999999999991</v>
      </c>
      <c r="AR50">
        <f t="shared" si="68"/>
        <v>0.89999999999999991</v>
      </c>
      <c r="AS50">
        <f t="shared" si="68"/>
        <v>0.89999999999999991</v>
      </c>
      <c r="AT50">
        <f t="shared" si="68"/>
        <v>0.89999999999999991</v>
      </c>
      <c r="AU50">
        <f t="shared" si="68"/>
        <v>0.89999999999999991</v>
      </c>
      <c r="AV50">
        <f t="shared" si="68"/>
        <v>0.89999999999999991</v>
      </c>
      <c r="AW50">
        <f t="shared" si="68"/>
        <v>0.89999999999999991</v>
      </c>
      <c r="AX50">
        <f t="shared" si="68"/>
        <v>0.89999999999999991</v>
      </c>
      <c r="AY50">
        <f t="shared" si="68"/>
        <v>0.89999999999999991</v>
      </c>
      <c r="AZ50">
        <f t="shared" si="68"/>
        <v>0.89999999999999991</v>
      </c>
      <c r="BA50">
        <f t="shared" si="68"/>
        <v>0.89999999999999991</v>
      </c>
      <c r="BB50">
        <f t="shared" si="68"/>
        <v>0.89999999999999991</v>
      </c>
      <c r="BC50">
        <f t="shared" si="68"/>
        <v>0.89999999999999991</v>
      </c>
      <c r="BD50">
        <f t="shared" si="68"/>
        <v>0.89999999999999991</v>
      </c>
      <c r="BE50">
        <f t="shared" si="68"/>
        <v>0.89999999999999991</v>
      </c>
      <c r="BF50">
        <f t="shared" si="68"/>
        <v>0.89999999999999991</v>
      </c>
      <c r="BG50">
        <f t="shared" si="68"/>
        <v>0.89999999999999991</v>
      </c>
      <c r="BH50">
        <f t="shared" si="68"/>
        <v>0.89999999999999991</v>
      </c>
      <c r="BK50">
        <f t="shared" si="57"/>
        <v>1.0899000222865817E-2</v>
      </c>
      <c r="BL50">
        <f t="shared" si="24"/>
        <v>4.0326300824603525E-3</v>
      </c>
      <c r="BM50">
        <f t="shared" si="25"/>
        <v>5.4495001114329017E-4</v>
      </c>
      <c r="BN50">
        <f t="shared" si="26"/>
        <v>0.63</v>
      </c>
      <c r="BO50">
        <f t="shared" si="27"/>
        <v>0.95000000000000007</v>
      </c>
      <c r="BP50" t="str">
        <f t="shared" si="28"/>
        <v>-BUS-Total</v>
      </c>
    </row>
    <row r="51" spans="1:68" hidden="1" x14ac:dyDescent="0.25">
      <c r="A51" t="str">
        <f t="shared" si="20"/>
        <v>passenger-BUS-CNG</v>
      </c>
      <c r="B51" s="1">
        <v>17</v>
      </c>
      <c r="C51" t="s">
        <v>7</v>
      </c>
      <c r="D51" t="s">
        <v>27</v>
      </c>
      <c r="E51" t="s">
        <v>34</v>
      </c>
      <c r="F51" t="s">
        <v>45</v>
      </c>
      <c r="G51">
        <v>2.8942661172432871E-3</v>
      </c>
      <c r="H51">
        <f>Reference!H51</f>
        <v>4.3697878105228311E-3</v>
      </c>
      <c r="I51">
        <f>Reference!I51</f>
        <v>5.8647335445646794E-3</v>
      </c>
      <c r="J51">
        <f>Reference!J51</f>
        <v>7.3794894131774362E-3</v>
      </c>
      <c r="K51">
        <f>Reference!K51</f>
        <v>8.8480331101725845E-3</v>
      </c>
      <c r="L51">
        <f t="shared" ref="L51:Y52" si="69">$K51+(L$33-$K$33)*($BL51-$BK51)/($BL$33-$BK$33)</f>
        <v>8.4498716202148182E-3</v>
      </c>
      <c r="M51">
        <f t="shared" si="69"/>
        <v>8.0517101302570518E-3</v>
      </c>
      <c r="N51">
        <f t="shared" si="69"/>
        <v>7.6535486402992854E-3</v>
      </c>
      <c r="O51">
        <f t="shared" si="69"/>
        <v>7.255387150341519E-3</v>
      </c>
      <c r="P51">
        <f t="shared" si="69"/>
        <v>6.8572256603837527E-3</v>
      </c>
      <c r="Q51">
        <f t="shared" si="69"/>
        <v>6.4590641704259863E-3</v>
      </c>
      <c r="R51">
        <f t="shared" si="69"/>
        <v>6.0609026804682199E-3</v>
      </c>
      <c r="S51">
        <f t="shared" si="69"/>
        <v>5.6627411905104535E-3</v>
      </c>
      <c r="T51">
        <f t="shared" si="69"/>
        <v>5.2645797005526872E-3</v>
      </c>
      <c r="U51">
        <f t="shared" si="69"/>
        <v>4.8664182105949217E-3</v>
      </c>
      <c r="V51">
        <f t="shared" si="69"/>
        <v>4.4682567206371553E-3</v>
      </c>
      <c r="W51">
        <f t="shared" si="69"/>
        <v>4.0700952306793889E-3</v>
      </c>
      <c r="X51">
        <f t="shared" si="69"/>
        <v>3.6719337407216225E-3</v>
      </c>
      <c r="Y51">
        <f t="shared" si="69"/>
        <v>3.2737722507638562E-3</v>
      </c>
      <c r="Z51">
        <f t="shared" ref="Z51:AN52" si="70">$Y51+(Z$33-$Y$33)*($BM51-$BL51)/($BM$33-$BL$33)</f>
        <v>3.0850142110801742E-3</v>
      </c>
      <c r="AA51">
        <f t="shared" si="70"/>
        <v>2.8962561713964923E-3</v>
      </c>
      <c r="AB51">
        <f t="shared" si="70"/>
        <v>2.7074981317128108E-3</v>
      </c>
      <c r="AC51">
        <f t="shared" si="70"/>
        <v>2.5187400920291289E-3</v>
      </c>
      <c r="AD51">
        <f t="shared" si="70"/>
        <v>2.329982052345447E-3</v>
      </c>
      <c r="AE51">
        <f t="shared" si="70"/>
        <v>2.141224012661765E-3</v>
      </c>
      <c r="AF51">
        <f t="shared" si="70"/>
        <v>1.9524659729780833E-3</v>
      </c>
      <c r="AG51">
        <f t="shared" si="70"/>
        <v>1.7637079332944014E-3</v>
      </c>
      <c r="AH51">
        <f t="shared" si="70"/>
        <v>1.5749498936107197E-3</v>
      </c>
      <c r="AI51">
        <f t="shared" si="70"/>
        <v>1.386191853927038E-3</v>
      </c>
      <c r="AJ51">
        <f t="shared" si="70"/>
        <v>1.1974338142433558E-3</v>
      </c>
      <c r="AK51">
        <f t="shared" si="70"/>
        <v>1.0086757745596739E-3</v>
      </c>
      <c r="AL51">
        <f t="shared" si="70"/>
        <v>8.1991773487599196E-4</v>
      </c>
      <c r="AM51">
        <f t="shared" si="70"/>
        <v>6.3115969519231046E-4</v>
      </c>
      <c r="AN51">
        <f t="shared" si="70"/>
        <v>4.4240165550862853E-4</v>
      </c>
      <c r="AO51">
        <f t="shared" ref="AO51:BH51" si="71">AN51</f>
        <v>4.4240165550862853E-4</v>
      </c>
      <c r="AP51">
        <f t="shared" si="71"/>
        <v>4.4240165550862853E-4</v>
      </c>
      <c r="AQ51">
        <f t="shared" si="71"/>
        <v>4.4240165550862853E-4</v>
      </c>
      <c r="AR51">
        <f t="shared" si="71"/>
        <v>4.4240165550862853E-4</v>
      </c>
      <c r="AS51">
        <f t="shared" si="71"/>
        <v>4.4240165550862853E-4</v>
      </c>
      <c r="AT51">
        <f t="shared" si="71"/>
        <v>4.4240165550862853E-4</v>
      </c>
      <c r="AU51">
        <f t="shared" si="71"/>
        <v>4.4240165550862853E-4</v>
      </c>
      <c r="AV51">
        <f t="shared" si="71"/>
        <v>4.4240165550862853E-4</v>
      </c>
      <c r="AW51">
        <f t="shared" si="71"/>
        <v>4.4240165550862853E-4</v>
      </c>
      <c r="AX51">
        <f t="shared" si="71"/>
        <v>4.4240165550862853E-4</v>
      </c>
      <c r="AY51">
        <f t="shared" si="71"/>
        <v>4.4240165550862853E-4</v>
      </c>
      <c r="AZ51">
        <f t="shared" si="71"/>
        <v>4.4240165550862853E-4</v>
      </c>
      <c r="BA51">
        <f t="shared" si="71"/>
        <v>4.4240165550862853E-4</v>
      </c>
      <c r="BB51">
        <f t="shared" si="71"/>
        <v>4.4240165550862853E-4</v>
      </c>
      <c r="BC51">
        <f t="shared" si="71"/>
        <v>4.4240165550862853E-4</v>
      </c>
      <c r="BD51">
        <f t="shared" si="71"/>
        <v>4.4240165550862853E-4</v>
      </c>
      <c r="BE51">
        <f t="shared" si="71"/>
        <v>4.4240165550862853E-4</v>
      </c>
      <c r="BF51">
        <f t="shared" si="71"/>
        <v>4.4240165550862853E-4</v>
      </c>
      <c r="BG51">
        <f t="shared" si="71"/>
        <v>4.4240165550862853E-4</v>
      </c>
      <c r="BH51">
        <f t="shared" si="71"/>
        <v>4.4240165550862853E-4</v>
      </c>
      <c r="BK51">
        <f t="shared" si="57"/>
        <v>8.8480331101725845E-3</v>
      </c>
      <c r="BL51">
        <f t="shared" si="24"/>
        <v>3.2737722507638562E-3</v>
      </c>
      <c r="BM51">
        <f t="shared" si="25"/>
        <v>4.4240165550862864E-4</v>
      </c>
      <c r="BN51">
        <f t="shared" si="26"/>
        <v>0.63</v>
      </c>
      <c r="BO51">
        <f t="shared" si="27"/>
        <v>0.95000000000000007</v>
      </c>
      <c r="BP51" t="str">
        <f t="shared" si="28"/>
        <v>-BUS-Total</v>
      </c>
    </row>
    <row r="52" spans="1:68" hidden="1" x14ac:dyDescent="0.25">
      <c r="A52" t="str">
        <f t="shared" si="20"/>
        <v>passenger-BUS-D</v>
      </c>
      <c r="B52" s="1">
        <v>18</v>
      </c>
      <c r="C52" t="s">
        <v>7</v>
      </c>
      <c r="D52" t="s">
        <v>27</v>
      </c>
      <c r="E52" t="s">
        <v>34</v>
      </c>
      <c r="F52" t="s">
        <v>46</v>
      </c>
      <c r="G52">
        <v>0.9308270397978855</v>
      </c>
      <c r="H52">
        <f>Reference!H52</f>
        <v>0.93124867178110737</v>
      </c>
      <c r="I52">
        <f>Reference!I52</f>
        <v>0.93167585420582144</v>
      </c>
      <c r="J52">
        <f>Reference!J52</f>
        <v>0.93210869739876778</v>
      </c>
      <c r="K52">
        <f>Reference!K52</f>
        <v>0.9258239890930533</v>
      </c>
      <c r="L52">
        <f t="shared" si="69"/>
        <v>0.88416190958386587</v>
      </c>
      <c r="M52">
        <f t="shared" si="69"/>
        <v>0.84249983007467855</v>
      </c>
      <c r="N52">
        <f t="shared" si="69"/>
        <v>0.80083775056549111</v>
      </c>
      <c r="O52">
        <f t="shared" si="69"/>
        <v>0.75917567105630368</v>
      </c>
      <c r="P52">
        <f t="shared" si="69"/>
        <v>0.71751359154711625</v>
      </c>
      <c r="Q52">
        <f t="shared" si="69"/>
        <v>0.67585151203792893</v>
      </c>
      <c r="R52">
        <f t="shared" si="69"/>
        <v>0.63418943252874149</v>
      </c>
      <c r="S52">
        <f t="shared" si="69"/>
        <v>0.59252735301955406</v>
      </c>
      <c r="T52">
        <f t="shared" si="69"/>
        <v>0.55086527351036674</v>
      </c>
      <c r="U52">
        <f t="shared" si="69"/>
        <v>0.5092031940011793</v>
      </c>
      <c r="V52">
        <f t="shared" si="69"/>
        <v>0.46754111449199187</v>
      </c>
      <c r="W52">
        <f t="shared" si="69"/>
        <v>0.42587903498280449</v>
      </c>
      <c r="X52">
        <f t="shared" si="69"/>
        <v>0.38421695547361712</v>
      </c>
      <c r="Y52">
        <f t="shared" si="69"/>
        <v>0.34255487596442968</v>
      </c>
      <c r="Z52">
        <f t="shared" si="70"/>
        <v>0.32280396419711122</v>
      </c>
      <c r="AA52">
        <f t="shared" si="70"/>
        <v>0.30305305242979275</v>
      </c>
      <c r="AB52">
        <f t="shared" si="70"/>
        <v>0.28330214066247428</v>
      </c>
      <c r="AC52">
        <f t="shared" si="70"/>
        <v>0.26355122889515581</v>
      </c>
      <c r="AD52">
        <f t="shared" si="70"/>
        <v>0.24380031712783728</v>
      </c>
      <c r="AE52">
        <f t="shared" si="70"/>
        <v>0.22404940536051882</v>
      </c>
      <c r="AF52">
        <f t="shared" si="70"/>
        <v>0.20429849359320035</v>
      </c>
      <c r="AG52">
        <f t="shared" si="70"/>
        <v>0.18454758182588188</v>
      </c>
      <c r="AH52">
        <f t="shared" si="70"/>
        <v>0.16479667005856338</v>
      </c>
      <c r="AI52">
        <f t="shared" si="70"/>
        <v>0.14504575829124491</v>
      </c>
      <c r="AJ52">
        <f t="shared" si="70"/>
        <v>0.12529484652392645</v>
      </c>
      <c r="AK52">
        <f t="shared" si="70"/>
        <v>0.10554393475660798</v>
      </c>
      <c r="AL52">
        <f t="shared" si="70"/>
        <v>8.579302298928948E-2</v>
      </c>
      <c r="AM52">
        <f t="shared" si="70"/>
        <v>6.6042111221971012E-2</v>
      </c>
      <c r="AN52">
        <f t="shared" si="70"/>
        <v>4.6291199454652543E-2</v>
      </c>
      <c r="AO52">
        <f t="shared" ref="AO52:BH52" si="72">AN52</f>
        <v>4.6291199454652543E-2</v>
      </c>
      <c r="AP52">
        <f t="shared" si="72"/>
        <v>4.6291199454652543E-2</v>
      </c>
      <c r="AQ52">
        <f t="shared" si="72"/>
        <v>4.6291199454652543E-2</v>
      </c>
      <c r="AR52">
        <f t="shared" si="72"/>
        <v>4.6291199454652543E-2</v>
      </c>
      <c r="AS52">
        <f t="shared" si="72"/>
        <v>4.6291199454652543E-2</v>
      </c>
      <c r="AT52">
        <f t="shared" si="72"/>
        <v>4.6291199454652543E-2</v>
      </c>
      <c r="AU52">
        <f t="shared" si="72"/>
        <v>4.6291199454652543E-2</v>
      </c>
      <c r="AV52">
        <f t="shared" si="72"/>
        <v>4.6291199454652543E-2</v>
      </c>
      <c r="AW52">
        <f t="shared" si="72"/>
        <v>4.6291199454652543E-2</v>
      </c>
      <c r="AX52">
        <f t="shared" si="72"/>
        <v>4.6291199454652543E-2</v>
      </c>
      <c r="AY52">
        <f t="shared" si="72"/>
        <v>4.6291199454652543E-2</v>
      </c>
      <c r="AZ52">
        <f t="shared" si="72"/>
        <v>4.6291199454652543E-2</v>
      </c>
      <c r="BA52">
        <f t="shared" si="72"/>
        <v>4.6291199454652543E-2</v>
      </c>
      <c r="BB52">
        <f t="shared" si="72"/>
        <v>4.6291199454652543E-2</v>
      </c>
      <c r="BC52">
        <f t="shared" si="72"/>
        <v>4.6291199454652543E-2</v>
      </c>
      <c r="BD52">
        <f t="shared" si="72"/>
        <v>4.6291199454652543E-2</v>
      </c>
      <c r="BE52">
        <f t="shared" si="72"/>
        <v>4.6291199454652543E-2</v>
      </c>
      <c r="BF52">
        <f t="shared" si="72"/>
        <v>4.6291199454652543E-2</v>
      </c>
      <c r="BG52">
        <f t="shared" si="72"/>
        <v>4.6291199454652543E-2</v>
      </c>
      <c r="BH52">
        <f t="shared" si="72"/>
        <v>4.6291199454652543E-2</v>
      </c>
      <c r="BK52">
        <f t="shared" si="57"/>
        <v>0.9258239890930533</v>
      </c>
      <c r="BL52">
        <f t="shared" si="24"/>
        <v>0.34255487596442974</v>
      </c>
      <c r="BM52">
        <f t="shared" si="25"/>
        <v>4.6291199454652605E-2</v>
      </c>
      <c r="BN52">
        <f t="shared" si="26"/>
        <v>0.63</v>
      </c>
      <c r="BO52">
        <f t="shared" si="27"/>
        <v>0.95000000000000007</v>
      </c>
      <c r="BP52" t="str">
        <f t="shared" si="28"/>
        <v>-BUS-Total</v>
      </c>
    </row>
    <row r="53" spans="1:68" hidden="1" x14ac:dyDescent="0.25">
      <c r="A53" t="str">
        <f t="shared" si="20"/>
        <v>passenger-BUS-FCEV</v>
      </c>
      <c r="B53" s="1">
        <v>19</v>
      </c>
      <c r="C53" t="s">
        <v>7</v>
      </c>
      <c r="D53" t="s">
        <v>27</v>
      </c>
      <c r="E53" t="s">
        <v>34</v>
      </c>
      <c r="F53" t="s">
        <v>30</v>
      </c>
      <c r="G53">
        <v>0</v>
      </c>
      <c r="H53">
        <f>Reference!H53</f>
        <v>1.2915496650148837E-7</v>
      </c>
      <c r="I53">
        <f>Reference!I53</f>
        <v>0</v>
      </c>
      <c r="J53">
        <f>Reference!J53</f>
        <v>2.1544346900318838E-7</v>
      </c>
      <c r="K53">
        <f>Reference!K53</f>
        <v>0</v>
      </c>
      <c r="L53">
        <f>Reference!L53</f>
        <v>1.93069772888325E-7</v>
      </c>
      <c r="M53">
        <f t="shared" ref="M53:Y53" si="73">IF(L53=0,0.0000001,L53)*((INDEX($N$7:$N$29,MATCH($A53,$H$7:$H$28,0))/IF(L53=0,0.0000001,L53))^((M$33-$K$33)/($Y$33-$K$33)))</f>
        <v>1.064985887230373E-6</v>
      </c>
      <c r="N53">
        <f t="shared" si="73"/>
        <v>9.5690226313179565E-6</v>
      </c>
      <c r="O53">
        <f t="shared" si="73"/>
        <v>9.5454674838068196E-5</v>
      </c>
      <c r="P53">
        <f t="shared" si="73"/>
        <v>7.4421539513942325E-4</v>
      </c>
      <c r="Q53">
        <f t="shared" si="73"/>
        <v>3.6285817256375814E-3</v>
      </c>
      <c r="R53">
        <f t="shared" si="73"/>
        <v>1.0433477453329136E-2</v>
      </c>
      <c r="S53">
        <f t="shared" si="73"/>
        <v>1.9078265791613546E-2</v>
      </c>
      <c r="T53">
        <f t="shared" si="73"/>
        <v>2.5521915655245975E-2</v>
      </c>
      <c r="U53">
        <f t="shared" si="73"/>
        <v>2.864585770276952E-2</v>
      </c>
      <c r="V53">
        <f t="shared" si="73"/>
        <v>2.9704538308740456E-2</v>
      </c>
      <c r="W53">
        <f t="shared" si="73"/>
        <v>2.9957611934672234E-2</v>
      </c>
      <c r="X53">
        <f t="shared" si="73"/>
        <v>2.9996970293040933E-2</v>
      </c>
      <c r="Y53">
        <f t="shared" si="73"/>
        <v>0.03</v>
      </c>
      <c r="Z53">
        <f t="shared" ref="Z53:AN53" si="74">IF(Y53=0,0.0000001,$Y53)*((INDEX($O$7:$O$29,MATCH($A53,$H$7:$H$28,0))/IF(Y53=0,0.0000001,$Y53))^((Z$33-$Y$33)/($AN$33-$Y$33)))</f>
        <v>3.1039246604138173E-2</v>
      </c>
      <c r="AA53">
        <f t="shared" si="74"/>
        <v>3.211449432508344E-2</v>
      </c>
      <c r="AB53">
        <f t="shared" si="74"/>
        <v>3.3226990297448702E-2</v>
      </c>
      <c r="AC53">
        <f t="shared" si="74"/>
        <v>3.4378024858527222E-2</v>
      </c>
      <c r="AD53">
        <f t="shared" si="74"/>
        <v>3.5568933044900629E-2</v>
      </c>
      <c r="AE53">
        <f t="shared" si="74"/>
        <v>3.6801096140891665E-2</v>
      </c>
      <c r="AF53">
        <f t="shared" si="74"/>
        <v>3.8075943280657804E-2</v>
      </c>
      <c r="AG53">
        <f t="shared" si="74"/>
        <v>3.939495310578385E-2</v>
      </c>
      <c r="AH53">
        <f t="shared" si="74"/>
        <v>4.0759655480296142E-2</v>
      </c>
      <c r="AI53">
        <f t="shared" si="74"/>
        <v>4.2171633265087459E-2</v>
      </c>
      <c r="AJ53">
        <f t="shared" si="74"/>
        <v>4.3632524153810887E-2</v>
      </c>
      <c r="AK53">
        <f t="shared" si="74"/>
        <v>4.5144022572371711E-2</v>
      </c>
      <c r="AL53">
        <f t="shared" si="74"/>
        <v>4.6707881644220864E-2</v>
      </c>
      <c r="AM53">
        <f t="shared" si="74"/>
        <v>4.8325915223729012E-2</v>
      </c>
      <c r="AN53">
        <f t="shared" si="74"/>
        <v>0.05</v>
      </c>
      <c r="AO53">
        <f t="shared" ref="AO53:BH53" si="75">AN53</f>
        <v>0.05</v>
      </c>
      <c r="AP53">
        <f t="shared" si="75"/>
        <v>0.05</v>
      </c>
      <c r="AQ53">
        <f t="shared" si="75"/>
        <v>0.05</v>
      </c>
      <c r="AR53">
        <f t="shared" si="75"/>
        <v>0.05</v>
      </c>
      <c r="AS53">
        <f t="shared" si="75"/>
        <v>0.05</v>
      </c>
      <c r="AT53">
        <f t="shared" si="75"/>
        <v>0.05</v>
      </c>
      <c r="AU53">
        <f t="shared" si="75"/>
        <v>0.05</v>
      </c>
      <c r="AV53">
        <f t="shared" si="75"/>
        <v>0.05</v>
      </c>
      <c r="AW53">
        <f t="shared" si="75"/>
        <v>0.05</v>
      </c>
      <c r="AX53">
        <f t="shared" si="75"/>
        <v>0.05</v>
      </c>
      <c r="AY53">
        <f t="shared" si="75"/>
        <v>0.05</v>
      </c>
      <c r="AZ53">
        <f t="shared" si="75"/>
        <v>0.05</v>
      </c>
      <c r="BA53">
        <f t="shared" si="75"/>
        <v>0.05</v>
      </c>
      <c r="BB53">
        <f t="shared" si="75"/>
        <v>0.05</v>
      </c>
      <c r="BC53">
        <f t="shared" si="75"/>
        <v>0.05</v>
      </c>
      <c r="BD53">
        <f t="shared" si="75"/>
        <v>0.05</v>
      </c>
      <c r="BE53">
        <f t="shared" si="75"/>
        <v>0.05</v>
      </c>
      <c r="BF53">
        <f t="shared" si="75"/>
        <v>0.05</v>
      </c>
      <c r="BG53">
        <f t="shared" si="75"/>
        <v>0.05</v>
      </c>
      <c r="BH53">
        <f t="shared" si="75"/>
        <v>0.05</v>
      </c>
      <c r="BK53">
        <f>G53</f>
        <v>0</v>
      </c>
      <c r="BL53">
        <f t="shared" si="24"/>
        <v>0</v>
      </c>
      <c r="BM53">
        <f t="shared" si="25"/>
        <v>0</v>
      </c>
      <c r="BN53">
        <f t="shared" si="26"/>
        <v>0.63</v>
      </c>
      <c r="BO53">
        <f t="shared" si="27"/>
        <v>0.95000000000000007</v>
      </c>
      <c r="BP53" t="str">
        <f t="shared" si="28"/>
        <v>-BUS-Total</v>
      </c>
    </row>
    <row r="54" spans="1:68" hidden="1" x14ac:dyDescent="0.25">
      <c r="A54" t="str">
        <f t="shared" si="20"/>
        <v>passenger-BUS-G</v>
      </c>
      <c r="B54" s="1">
        <v>20</v>
      </c>
      <c r="C54" t="s">
        <v>7</v>
      </c>
      <c r="D54" t="s">
        <v>27</v>
      </c>
      <c r="E54" t="s">
        <v>34</v>
      </c>
      <c r="F54" t="s">
        <v>47</v>
      </c>
      <c r="G54">
        <v>5.2675643333827821E-2</v>
      </c>
      <c r="H54">
        <f>Reference!H54</f>
        <v>4.8941623477855717E-2</v>
      </c>
      <c r="I54">
        <f>Reference!I54</f>
        <v>4.5158448293148037E-2</v>
      </c>
      <c r="J54">
        <f>Reference!J54</f>
        <v>4.1325140713793652E-2</v>
      </c>
      <c r="K54">
        <f>Reference!K54</f>
        <v>4.3355362239845659E-2</v>
      </c>
      <c r="L54">
        <f t="shared" ref="L54:Y56" si="76">$K54+(L$33-$K$33)*($BL54-$BK54)/($BL$33-$BK$33)</f>
        <v>4.1404370939052602E-2</v>
      </c>
      <c r="M54">
        <f t="shared" si="76"/>
        <v>3.9453379638259553E-2</v>
      </c>
      <c r="N54">
        <f t="shared" si="76"/>
        <v>3.7502388337466497E-2</v>
      </c>
      <c r="O54">
        <f t="shared" si="76"/>
        <v>3.5551397036673441E-2</v>
      </c>
      <c r="P54">
        <f t="shared" si="76"/>
        <v>3.3600405735880384E-2</v>
      </c>
      <c r="Q54">
        <f t="shared" si="76"/>
        <v>3.1649414435087328E-2</v>
      </c>
      <c r="R54">
        <f t="shared" si="76"/>
        <v>2.9698423134294279E-2</v>
      </c>
      <c r="S54">
        <f t="shared" si="76"/>
        <v>2.7747431833501222E-2</v>
      </c>
      <c r="T54">
        <f t="shared" si="76"/>
        <v>2.579644053270817E-2</v>
      </c>
      <c r="U54">
        <f t="shared" si="76"/>
        <v>2.3845449231915113E-2</v>
      </c>
      <c r="V54">
        <f t="shared" si="76"/>
        <v>2.1894457931122057E-2</v>
      </c>
      <c r="W54">
        <f t="shared" si="76"/>
        <v>1.9943466630329004E-2</v>
      </c>
      <c r="X54">
        <f t="shared" si="76"/>
        <v>1.7992475329535948E-2</v>
      </c>
      <c r="Y54">
        <f t="shared" si="76"/>
        <v>1.6041484028742895E-2</v>
      </c>
      <c r="Z54">
        <f t="shared" ref="Z54:AN56" si="77">$Y54+(Z$33-$Y$33)*($BM54-$BL54)/($BM$33-$BL$33)</f>
        <v>1.5116569634292854E-2</v>
      </c>
      <c r="AA54">
        <f t="shared" si="77"/>
        <v>1.4191655239842813E-2</v>
      </c>
      <c r="AB54">
        <f t="shared" si="77"/>
        <v>1.3266740845392772E-2</v>
      </c>
      <c r="AC54">
        <f t="shared" si="77"/>
        <v>1.2341826450942731E-2</v>
      </c>
      <c r="AD54">
        <f t="shared" si="77"/>
        <v>1.141691205649269E-2</v>
      </c>
      <c r="AE54">
        <f t="shared" si="77"/>
        <v>1.0491997662042649E-2</v>
      </c>
      <c r="AF54">
        <f t="shared" si="77"/>
        <v>9.5670832675926083E-3</v>
      </c>
      <c r="AG54">
        <f t="shared" si="77"/>
        <v>8.6421688731425673E-3</v>
      </c>
      <c r="AH54">
        <f t="shared" si="77"/>
        <v>7.7172544786925264E-3</v>
      </c>
      <c r="AI54">
        <f t="shared" si="77"/>
        <v>6.7923400842424854E-3</v>
      </c>
      <c r="AJ54">
        <f t="shared" si="77"/>
        <v>5.8674256897924462E-3</v>
      </c>
      <c r="AK54">
        <f t="shared" si="77"/>
        <v>4.9425112953424034E-3</v>
      </c>
      <c r="AL54">
        <f t="shared" si="77"/>
        <v>4.0175969008923607E-3</v>
      </c>
      <c r="AM54">
        <f t="shared" si="77"/>
        <v>3.0926825064423215E-3</v>
      </c>
      <c r="AN54">
        <f t="shared" si="77"/>
        <v>2.1677681119922822E-3</v>
      </c>
      <c r="AO54">
        <f t="shared" ref="AO54:BH54" si="78">AN54</f>
        <v>2.1677681119922822E-3</v>
      </c>
      <c r="AP54">
        <f t="shared" si="78"/>
        <v>2.1677681119922822E-3</v>
      </c>
      <c r="AQ54">
        <f t="shared" si="78"/>
        <v>2.1677681119922822E-3</v>
      </c>
      <c r="AR54">
        <f t="shared" si="78"/>
        <v>2.1677681119922822E-3</v>
      </c>
      <c r="AS54">
        <f t="shared" si="78"/>
        <v>2.1677681119922822E-3</v>
      </c>
      <c r="AT54">
        <f t="shared" si="78"/>
        <v>2.1677681119922822E-3</v>
      </c>
      <c r="AU54">
        <f t="shared" si="78"/>
        <v>2.1677681119922822E-3</v>
      </c>
      <c r="AV54">
        <f t="shared" si="78"/>
        <v>2.1677681119922822E-3</v>
      </c>
      <c r="AW54">
        <f t="shared" si="78"/>
        <v>2.1677681119922822E-3</v>
      </c>
      <c r="AX54">
        <f t="shared" si="78"/>
        <v>2.1677681119922822E-3</v>
      </c>
      <c r="AY54">
        <f t="shared" si="78"/>
        <v>2.1677681119922822E-3</v>
      </c>
      <c r="AZ54">
        <f t="shared" si="78"/>
        <v>2.1677681119922822E-3</v>
      </c>
      <c r="BA54">
        <f t="shared" si="78"/>
        <v>2.1677681119922822E-3</v>
      </c>
      <c r="BB54">
        <f t="shared" si="78"/>
        <v>2.1677681119922822E-3</v>
      </c>
      <c r="BC54">
        <f t="shared" si="78"/>
        <v>2.1677681119922822E-3</v>
      </c>
      <c r="BD54">
        <f t="shared" si="78"/>
        <v>2.1677681119922822E-3</v>
      </c>
      <c r="BE54">
        <f t="shared" si="78"/>
        <v>2.1677681119922822E-3</v>
      </c>
      <c r="BF54">
        <f t="shared" si="78"/>
        <v>2.1677681119922822E-3</v>
      </c>
      <c r="BG54">
        <f t="shared" si="78"/>
        <v>2.1677681119922822E-3</v>
      </c>
      <c r="BH54">
        <f t="shared" si="78"/>
        <v>2.1677681119922822E-3</v>
      </c>
      <c r="BK54">
        <f t="shared" ref="BK54:BK59" si="79">K54</f>
        <v>4.3355362239845659E-2</v>
      </c>
      <c r="BL54">
        <f t="shared" si="24"/>
        <v>1.6041484028742895E-2</v>
      </c>
      <c r="BM54">
        <f t="shared" si="25"/>
        <v>2.1677681119922801E-3</v>
      </c>
      <c r="BN54">
        <f t="shared" si="26"/>
        <v>0.63</v>
      </c>
      <c r="BO54">
        <f t="shared" si="27"/>
        <v>0.95000000000000007</v>
      </c>
      <c r="BP54" t="str">
        <f t="shared" si="28"/>
        <v>-BUS-Total</v>
      </c>
    </row>
    <row r="55" spans="1:68" hidden="1" x14ac:dyDescent="0.25">
      <c r="A55" t="str">
        <f t="shared" si="20"/>
        <v>passenger-BUS-LPG</v>
      </c>
      <c r="B55" s="1">
        <v>21</v>
      </c>
      <c r="C55" t="s">
        <v>7</v>
      </c>
      <c r="D55" t="s">
        <v>27</v>
      </c>
      <c r="E55" t="s">
        <v>34</v>
      </c>
      <c r="F55" t="s">
        <v>48</v>
      </c>
      <c r="G55">
        <v>7.8145185165568731E-3</v>
      </c>
      <c r="H55">
        <f>Reference!H55</f>
        <v>6.7003413094683393E-3</v>
      </c>
      <c r="I55">
        <f>Reference!I55</f>
        <v>5.5714968673364427E-3</v>
      </c>
      <c r="J55">
        <f>Reference!J55</f>
        <v>4.4276936479064619E-3</v>
      </c>
      <c r="K55">
        <f>Reference!K55</f>
        <v>4.2765493365834158E-3</v>
      </c>
      <c r="L55">
        <f t="shared" si="76"/>
        <v>4.0841046164371625E-3</v>
      </c>
      <c r="M55">
        <f t="shared" si="76"/>
        <v>3.8916598962909082E-3</v>
      </c>
      <c r="N55">
        <f t="shared" si="76"/>
        <v>3.6992151761446549E-3</v>
      </c>
      <c r="O55">
        <f t="shared" si="76"/>
        <v>3.5067704559984007E-3</v>
      </c>
      <c r="P55">
        <f t="shared" si="76"/>
        <v>3.3143257358521474E-3</v>
      </c>
      <c r="Q55">
        <f t="shared" si="76"/>
        <v>3.1218810157058936E-3</v>
      </c>
      <c r="R55">
        <f t="shared" si="76"/>
        <v>2.9294362955596398E-3</v>
      </c>
      <c r="S55">
        <f t="shared" si="76"/>
        <v>2.736991575413386E-3</v>
      </c>
      <c r="T55">
        <f t="shared" si="76"/>
        <v>2.5445468552671323E-3</v>
      </c>
      <c r="U55">
        <f t="shared" si="76"/>
        <v>2.3521021351208789E-3</v>
      </c>
      <c r="V55">
        <f t="shared" si="76"/>
        <v>2.1596574149746247E-3</v>
      </c>
      <c r="W55">
        <f t="shared" si="76"/>
        <v>1.9672126948283714E-3</v>
      </c>
      <c r="X55">
        <f t="shared" si="76"/>
        <v>1.7747679746821176E-3</v>
      </c>
      <c r="Y55">
        <f t="shared" si="76"/>
        <v>1.5823232545358634E-3</v>
      </c>
      <c r="Z55">
        <f t="shared" si="77"/>
        <v>1.4910902020220838E-3</v>
      </c>
      <c r="AA55">
        <f t="shared" si="77"/>
        <v>1.3998571495083042E-3</v>
      </c>
      <c r="AB55">
        <f t="shared" si="77"/>
        <v>1.3086240969945248E-3</v>
      </c>
      <c r="AC55">
        <f t="shared" si="77"/>
        <v>1.2173910444807452E-3</v>
      </c>
      <c r="AD55">
        <f t="shared" si="77"/>
        <v>1.1261579919669656E-3</v>
      </c>
      <c r="AE55">
        <f t="shared" si="77"/>
        <v>1.034924939453186E-3</v>
      </c>
      <c r="AF55">
        <f t="shared" si="77"/>
        <v>9.4369188693940644E-4</v>
      </c>
      <c r="AG55">
        <f t="shared" si="77"/>
        <v>8.5245883442562696E-4</v>
      </c>
      <c r="AH55">
        <f t="shared" si="77"/>
        <v>7.6122578191184747E-4</v>
      </c>
      <c r="AI55">
        <f t="shared" si="77"/>
        <v>6.6999272939806788E-4</v>
      </c>
      <c r="AJ55">
        <f t="shared" si="77"/>
        <v>5.7875967688428829E-4</v>
      </c>
      <c r="AK55">
        <f t="shared" si="77"/>
        <v>4.875266243705087E-4</v>
      </c>
      <c r="AL55">
        <f t="shared" si="77"/>
        <v>3.9629357185672932E-4</v>
      </c>
      <c r="AM55">
        <f t="shared" si="77"/>
        <v>3.0506051934294951E-4</v>
      </c>
      <c r="AN55">
        <f t="shared" si="77"/>
        <v>2.1382746682917014E-4</v>
      </c>
      <c r="AO55">
        <f t="shared" ref="AO55:BH55" si="80">AN55</f>
        <v>2.1382746682917014E-4</v>
      </c>
      <c r="AP55">
        <f t="shared" si="80"/>
        <v>2.1382746682917014E-4</v>
      </c>
      <c r="AQ55">
        <f t="shared" si="80"/>
        <v>2.1382746682917014E-4</v>
      </c>
      <c r="AR55">
        <f t="shared" si="80"/>
        <v>2.1382746682917014E-4</v>
      </c>
      <c r="AS55">
        <f t="shared" si="80"/>
        <v>2.1382746682917014E-4</v>
      </c>
      <c r="AT55">
        <f t="shared" si="80"/>
        <v>2.1382746682917014E-4</v>
      </c>
      <c r="AU55">
        <f t="shared" si="80"/>
        <v>2.1382746682917014E-4</v>
      </c>
      <c r="AV55">
        <f t="shared" si="80"/>
        <v>2.1382746682917014E-4</v>
      </c>
      <c r="AW55">
        <f t="shared" si="80"/>
        <v>2.1382746682917014E-4</v>
      </c>
      <c r="AX55">
        <f t="shared" si="80"/>
        <v>2.1382746682917014E-4</v>
      </c>
      <c r="AY55">
        <f t="shared" si="80"/>
        <v>2.1382746682917014E-4</v>
      </c>
      <c r="AZ55">
        <f t="shared" si="80"/>
        <v>2.1382746682917014E-4</v>
      </c>
      <c r="BA55">
        <f t="shared" si="80"/>
        <v>2.1382746682917014E-4</v>
      </c>
      <c r="BB55">
        <f t="shared" si="80"/>
        <v>2.1382746682917014E-4</v>
      </c>
      <c r="BC55">
        <f t="shared" si="80"/>
        <v>2.1382746682917014E-4</v>
      </c>
      <c r="BD55">
        <f t="shared" si="80"/>
        <v>2.1382746682917014E-4</v>
      </c>
      <c r="BE55">
        <f t="shared" si="80"/>
        <v>2.1382746682917014E-4</v>
      </c>
      <c r="BF55">
        <f t="shared" si="80"/>
        <v>2.1382746682917014E-4</v>
      </c>
      <c r="BG55">
        <f t="shared" si="80"/>
        <v>2.1382746682917014E-4</v>
      </c>
      <c r="BH55">
        <f t="shared" si="80"/>
        <v>2.1382746682917014E-4</v>
      </c>
      <c r="BK55">
        <f t="shared" si="79"/>
        <v>4.2765493365834158E-3</v>
      </c>
      <c r="BL55">
        <f t="shared" si="24"/>
        <v>1.5823232545358638E-3</v>
      </c>
      <c r="BM55">
        <f t="shared" si="25"/>
        <v>2.1382746682917049E-4</v>
      </c>
      <c r="BN55">
        <f t="shared" si="26"/>
        <v>0.63</v>
      </c>
      <c r="BO55">
        <f t="shared" si="27"/>
        <v>0.95000000000000007</v>
      </c>
      <c r="BP55" t="str">
        <f t="shared" si="28"/>
        <v>-BUS-Total</v>
      </c>
    </row>
    <row r="56" spans="1:68" hidden="1" x14ac:dyDescent="0.25">
      <c r="A56" t="str">
        <f t="shared" si="20"/>
        <v>passenger-BUS-PHEVD</v>
      </c>
      <c r="B56" s="1">
        <v>22</v>
      </c>
      <c r="C56" t="s">
        <v>7</v>
      </c>
      <c r="D56" t="s">
        <v>27</v>
      </c>
      <c r="E56" t="s">
        <v>34</v>
      </c>
      <c r="F56" t="s">
        <v>37</v>
      </c>
      <c r="G56">
        <v>0</v>
      </c>
      <c r="H56">
        <f>Reference!H56</f>
        <v>0</v>
      </c>
      <c r="I56">
        <f>Reference!I56</f>
        <v>0</v>
      </c>
      <c r="J56">
        <f>Reference!J56</f>
        <v>0</v>
      </c>
      <c r="K56">
        <f>Reference!K56</f>
        <v>0</v>
      </c>
      <c r="L56">
        <f t="shared" si="76"/>
        <v>0</v>
      </c>
      <c r="M56">
        <f t="shared" si="76"/>
        <v>0</v>
      </c>
      <c r="N56">
        <f t="shared" si="76"/>
        <v>0</v>
      </c>
      <c r="O56">
        <f t="shared" si="76"/>
        <v>0</v>
      </c>
      <c r="P56">
        <f t="shared" si="76"/>
        <v>0</v>
      </c>
      <c r="Q56">
        <f t="shared" si="76"/>
        <v>0</v>
      </c>
      <c r="R56">
        <f t="shared" si="76"/>
        <v>0</v>
      </c>
      <c r="S56">
        <f t="shared" si="76"/>
        <v>0</v>
      </c>
      <c r="T56">
        <f t="shared" si="76"/>
        <v>0</v>
      </c>
      <c r="U56">
        <f t="shared" si="76"/>
        <v>0</v>
      </c>
      <c r="V56">
        <f t="shared" si="76"/>
        <v>0</v>
      </c>
      <c r="W56">
        <f t="shared" si="76"/>
        <v>0</v>
      </c>
      <c r="X56">
        <f t="shared" si="76"/>
        <v>0</v>
      </c>
      <c r="Y56">
        <f t="shared" si="76"/>
        <v>0</v>
      </c>
      <c r="Z56">
        <f t="shared" si="77"/>
        <v>0</v>
      </c>
      <c r="AA56">
        <f t="shared" si="77"/>
        <v>0</v>
      </c>
      <c r="AB56">
        <f t="shared" si="77"/>
        <v>0</v>
      </c>
      <c r="AC56">
        <f t="shared" si="77"/>
        <v>0</v>
      </c>
      <c r="AD56">
        <f t="shared" si="77"/>
        <v>0</v>
      </c>
      <c r="AE56">
        <f t="shared" si="77"/>
        <v>0</v>
      </c>
      <c r="AF56">
        <f t="shared" si="77"/>
        <v>0</v>
      </c>
      <c r="AG56">
        <f t="shared" si="77"/>
        <v>0</v>
      </c>
      <c r="AH56">
        <f t="shared" si="77"/>
        <v>0</v>
      </c>
      <c r="AI56">
        <f t="shared" si="77"/>
        <v>0</v>
      </c>
      <c r="AJ56">
        <f t="shared" si="77"/>
        <v>0</v>
      </c>
      <c r="AK56">
        <f t="shared" si="77"/>
        <v>0</v>
      </c>
      <c r="AL56">
        <f t="shared" si="77"/>
        <v>0</v>
      </c>
      <c r="AM56">
        <f t="shared" si="77"/>
        <v>0</v>
      </c>
      <c r="AN56">
        <f t="shared" si="77"/>
        <v>0</v>
      </c>
      <c r="AO56">
        <f t="shared" ref="AO56:BH56" si="81">AN56</f>
        <v>0</v>
      </c>
      <c r="AP56">
        <f t="shared" si="81"/>
        <v>0</v>
      </c>
      <c r="AQ56">
        <f t="shared" si="81"/>
        <v>0</v>
      </c>
      <c r="AR56">
        <f t="shared" si="81"/>
        <v>0</v>
      </c>
      <c r="AS56">
        <f t="shared" si="81"/>
        <v>0</v>
      </c>
      <c r="AT56">
        <f t="shared" si="81"/>
        <v>0</v>
      </c>
      <c r="AU56">
        <f t="shared" si="81"/>
        <v>0</v>
      </c>
      <c r="AV56">
        <f t="shared" si="81"/>
        <v>0</v>
      </c>
      <c r="AW56">
        <f t="shared" si="81"/>
        <v>0</v>
      </c>
      <c r="AX56">
        <f t="shared" si="81"/>
        <v>0</v>
      </c>
      <c r="AY56">
        <f t="shared" si="81"/>
        <v>0</v>
      </c>
      <c r="AZ56">
        <f t="shared" si="81"/>
        <v>0</v>
      </c>
      <c r="BA56">
        <f t="shared" si="81"/>
        <v>0</v>
      </c>
      <c r="BB56">
        <f t="shared" si="81"/>
        <v>0</v>
      </c>
      <c r="BC56">
        <f t="shared" si="81"/>
        <v>0</v>
      </c>
      <c r="BD56">
        <f t="shared" si="81"/>
        <v>0</v>
      </c>
      <c r="BE56">
        <f t="shared" si="81"/>
        <v>0</v>
      </c>
      <c r="BF56">
        <f t="shared" si="81"/>
        <v>0</v>
      </c>
      <c r="BG56">
        <f t="shared" si="81"/>
        <v>0</v>
      </c>
      <c r="BH56">
        <f t="shared" si="81"/>
        <v>0</v>
      </c>
      <c r="BK56">
        <f t="shared" si="79"/>
        <v>0</v>
      </c>
      <c r="BL56">
        <f t="shared" si="24"/>
        <v>0</v>
      </c>
      <c r="BM56">
        <f t="shared" si="25"/>
        <v>0</v>
      </c>
      <c r="BN56">
        <f t="shared" si="26"/>
        <v>0.63</v>
      </c>
      <c r="BO56">
        <f t="shared" si="27"/>
        <v>0.95000000000000007</v>
      </c>
      <c r="BP56" t="str">
        <f t="shared" si="28"/>
        <v>-BUS-Total</v>
      </c>
    </row>
    <row r="57" spans="1:68" hidden="1" x14ac:dyDescent="0.25">
      <c r="A57" t="str">
        <f t="shared" si="20"/>
        <v>passenger-LT-BEV</v>
      </c>
      <c r="B57" s="1">
        <v>23</v>
      </c>
      <c r="C57" t="s">
        <v>7</v>
      </c>
      <c r="D57" t="s">
        <v>27</v>
      </c>
      <c r="E57" t="s">
        <v>33</v>
      </c>
      <c r="F57" t="s">
        <v>29</v>
      </c>
      <c r="G57">
        <v>2.9069443536411678E-3</v>
      </c>
      <c r="H57">
        <f>Reference!H57</f>
        <v>3.3621006440619763E-3</v>
      </c>
      <c r="I57">
        <f>Reference!I57</f>
        <v>3.8885232621130809E-3</v>
      </c>
      <c r="J57">
        <f>Reference!J57</f>
        <v>4.4973707692837961E-3</v>
      </c>
      <c r="K57">
        <f>Reference!K57</f>
        <v>5.2015488845030154E-3</v>
      </c>
      <c r="L57">
        <f>Reference!L57</f>
        <v>6.0174599201352746E-3</v>
      </c>
      <c r="M57">
        <f t="shared" ref="M57:Y57" si="82">IF(L57=0,0.0000001,L57)*((INDEX($N$7:$N$29,MATCH($A57,$H$7:$H$28,0))/IF(L57=0,0.0000001,L57))^((M$33-$K$33)/($Y$33-$K$33)))</f>
        <v>1.1314506232960873E-2</v>
      </c>
      <c r="N57">
        <f t="shared" si="82"/>
        <v>2.5480459925237904E-2</v>
      </c>
      <c r="O57">
        <f t="shared" si="82"/>
        <v>5.9644176415746535E-2</v>
      </c>
      <c r="P57">
        <f t="shared" si="82"/>
        <v>0.12745429050740381</v>
      </c>
      <c r="Q57">
        <f t="shared" si="82"/>
        <v>0.22896079359610116</v>
      </c>
      <c r="R57">
        <f t="shared" si="82"/>
        <v>0.33834951869043733</v>
      </c>
      <c r="S57">
        <f t="shared" si="82"/>
        <v>0.42294353090300157</v>
      </c>
      <c r="T57">
        <f t="shared" si="82"/>
        <v>0.47098832394800588</v>
      </c>
      <c r="U57">
        <f t="shared" si="82"/>
        <v>0.4915332491743053</v>
      </c>
      <c r="V57">
        <f t="shared" si="82"/>
        <v>0.49817350358394441</v>
      </c>
      <c r="W57">
        <f t="shared" si="82"/>
        <v>0.49973866251365917</v>
      </c>
      <c r="X57">
        <f t="shared" si="82"/>
        <v>0.49998132850524551</v>
      </c>
      <c r="Y57">
        <f t="shared" si="82"/>
        <v>0.5</v>
      </c>
      <c r="Z57">
        <f t="shared" ref="Z57:AN57" si="83">IF(Y57=0,0.0000001,$Y57)*((INDEX($O$7:$O$29,MATCH($A57,$H$7:$H$28,0))/IF(Y57=0,0.0000001,$Y57))^((Z$33-$Y$33)/($AN$33-$Y$33)))</f>
        <v>0.52185948065733301</v>
      </c>
      <c r="AA57">
        <f t="shared" si="83"/>
        <v>0.54467463510388259</v>
      </c>
      <c r="AB57">
        <f t="shared" si="83"/>
        <v>0.56848724440506904</v>
      </c>
      <c r="AC57">
        <f t="shared" si="83"/>
        <v>0.59334091625109531</v>
      </c>
      <c r="AD57">
        <f t="shared" si="83"/>
        <v>0.61928116481508533</v>
      </c>
      <c r="AE57">
        <f t="shared" si="83"/>
        <v>0.64635549410253745</v>
      </c>
      <c r="AF57">
        <f t="shared" si="83"/>
        <v>0.67461348494472806</v>
      </c>
      <c r="AG57">
        <f t="shared" si="83"/>
        <v>0.70410688579537861</v>
      </c>
      <c r="AH57">
        <f t="shared" si="83"/>
        <v>0.73488970749685667</v>
      </c>
      <c r="AI57">
        <f t="shared" si="83"/>
        <v>0.76701832218945787</v>
      </c>
      <c r="AJ57">
        <f t="shared" si="83"/>
        <v>0.80055156654489878</v>
      </c>
      <c r="AK57">
        <f t="shared" si="83"/>
        <v>0.83555084951307057</v>
      </c>
      <c r="AL57">
        <f t="shared" si="83"/>
        <v>0.87208026477936873</v>
      </c>
      <c r="AM57">
        <f t="shared" si="83"/>
        <v>0.91020670813854165</v>
      </c>
      <c r="AN57">
        <f t="shared" si="83"/>
        <v>0.95</v>
      </c>
      <c r="AO57">
        <f t="shared" ref="AO57:BH57" si="84">AN57</f>
        <v>0.95</v>
      </c>
      <c r="AP57">
        <f t="shared" si="84"/>
        <v>0.95</v>
      </c>
      <c r="AQ57">
        <f t="shared" si="84"/>
        <v>0.95</v>
      </c>
      <c r="AR57">
        <f t="shared" si="84"/>
        <v>0.95</v>
      </c>
      <c r="AS57">
        <f t="shared" si="84"/>
        <v>0.95</v>
      </c>
      <c r="AT57">
        <f t="shared" si="84"/>
        <v>0.95</v>
      </c>
      <c r="AU57">
        <f t="shared" si="84"/>
        <v>0.95</v>
      </c>
      <c r="AV57">
        <f t="shared" si="84"/>
        <v>0.95</v>
      </c>
      <c r="AW57">
        <f t="shared" si="84"/>
        <v>0.95</v>
      </c>
      <c r="AX57">
        <f t="shared" si="84"/>
        <v>0.95</v>
      </c>
      <c r="AY57">
        <f t="shared" si="84"/>
        <v>0.95</v>
      </c>
      <c r="AZ57">
        <f t="shared" si="84"/>
        <v>0.95</v>
      </c>
      <c r="BA57">
        <f t="shared" si="84"/>
        <v>0.95</v>
      </c>
      <c r="BB57">
        <f t="shared" si="84"/>
        <v>0.95</v>
      </c>
      <c r="BC57">
        <f t="shared" si="84"/>
        <v>0.95</v>
      </c>
      <c r="BD57">
        <f t="shared" si="84"/>
        <v>0.95</v>
      </c>
      <c r="BE57">
        <f t="shared" si="84"/>
        <v>0.95</v>
      </c>
      <c r="BF57">
        <f t="shared" si="84"/>
        <v>0.95</v>
      </c>
      <c r="BG57">
        <f t="shared" si="84"/>
        <v>0.95</v>
      </c>
      <c r="BH57">
        <f t="shared" si="84"/>
        <v>0.95</v>
      </c>
      <c r="BK57">
        <f t="shared" si="79"/>
        <v>5.2015488845030154E-3</v>
      </c>
      <c r="BL57">
        <f t="shared" si="24"/>
        <v>2.4447279757164172E-3</v>
      </c>
      <c r="BM57">
        <f t="shared" si="25"/>
        <v>0</v>
      </c>
      <c r="BN57">
        <f t="shared" si="26"/>
        <v>0.53</v>
      </c>
      <c r="BO57">
        <f t="shared" si="27"/>
        <v>1</v>
      </c>
      <c r="BP57" t="str">
        <f t="shared" si="28"/>
        <v>-LT-Total</v>
      </c>
    </row>
    <row r="58" spans="1:68" hidden="1" x14ac:dyDescent="0.25">
      <c r="A58" t="str">
        <f t="shared" si="20"/>
        <v>passenger-LT-CNG</v>
      </c>
      <c r="B58" s="1">
        <v>24</v>
      </c>
      <c r="C58" t="s">
        <v>7</v>
      </c>
      <c r="D58" t="s">
        <v>27</v>
      </c>
      <c r="E58" t="s">
        <v>33</v>
      </c>
      <c r="F58" t="s">
        <v>45</v>
      </c>
      <c r="G58">
        <v>0</v>
      </c>
      <c r="H58">
        <f>Reference!H58</f>
        <v>0</v>
      </c>
      <c r="I58">
        <f>Reference!I58</f>
        <v>0</v>
      </c>
      <c r="J58">
        <f>Reference!J58</f>
        <v>0</v>
      </c>
      <c r="K58">
        <f>Reference!K58</f>
        <v>0</v>
      </c>
      <c r="L58">
        <f t="shared" ref="L58:Y59" si="85">$K58+(L$33-$K$33)*($BL58-$BK58)/($BL$33-$BK$33)</f>
        <v>0</v>
      </c>
      <c r="M58">
        <f t="shared" si="85"/>
        <v>0</v>
      </c>
      <c r="N58">
        <f t="shared" si="85"/>
        <v>0</v>
      </c>
      <c r="O58">
        <f t="shared" si="85"/>
        <v>0</v>
      </c>
      <c r="P58">
        <f t="shared" si="85"/>
        <v>0</v>
      </c>
      <c r="Q58">
        <f t="shared" si="85"/>
        <v>0</v>
      </c>
      <c r="R58">
        <f t="shared" si="85"/>
        <v>0</v>
      </c>
      <c r="S58">
        <f t="shared" si="85"/>
        <v>0</v>
      </c>
      <c r="T58">
        <f t="shared" si="85"/>
        <v>0</v>
      </c>
      <c r="U58">
        <f t="shared" si="85"/>
        <v>0</v>
      </c>
      <c r="V58">
        <f t="shared" si="85"/>
        <v>0</v>
      </c>
      <c r="W58">
        <f t="shared" si="85"/>
        <v>0</v>
      </c>
      <c r="X58">
        <f t="shared" si="85"/>
        <v>0</v>
      </c>
      <c r="Y58">
        <f t="shared" si="85"/>
        <v>0</v>
      </c>
      <c r="Z58">
        <f t="shared" ref="Z58:AN59" si="86">$Y58+(Z$33-$Y$33)*($BM58-$BL58)/($BM$33-$BL$33)</f>
        <v>0</v>
      </c>
      <c r="AA58">
        <f t="shared" si="86"/>
        <v>0</v>
      </c>
      <c r="AB58">
        <f t="shared" si="86"/>
        <v>0</v>
      </c>
      <c r="AC58">
        <f t="shared" si="86"/>
        <v>0</v>
      </c>
      <c r="AD58">
        <f t="shared" si="86"/>
        <v>0</v>
      </c>
      <c r="AE58">
        <f t="shared" si="86"/>
        <v>0</v>
      </c>
      <c r="AF58">
        <f t="shared" si="86"/>
        <v>0</v>
      </c>
      <c r="AG58">
        <f t="shared" si="86"/>
        <v>0</v>
      </c>
      <c r="AH58">
        <f t="shared" si="86"/>
        <v>0</v>
      </c>
      <c r="AI58">
        <f t="shared" si="86"/>
        <v>0</v>
      </c>
      <c r="AJ58">
        <f t="shared" si="86"/>
        <v>0</v>
      </c>
      <c r="AK58">
        <f t="shared" si="86"/>
        <v>0</v>
      </c>
      <c r="AL58">
        <f t="shared" si="86"/>
        <v>0</v>
      </c>
      <c r="AM58">
        <f t="shared" si="86"/>
        <v>0</v>
      </c>
      <c r="AN58">
        <f t="shared" si="86"/>
        <v>0</v>
      </c>
      <c r="AO58">
        <f t="shared" ref="AO58:BH58" si="87">AN58</f>
        <v>0</v>
      </c>
      <c r="AP58">
        <f t="shared" si="87"/>
        <v>0</v>
      </c>
      <c r="AQ58">
        <f t="shared" si="87"/>
        <v>0</v>
      </c>
      <c r="AR58">
        <f t="shared" si="87"/>
        <v>0</v>
      </c>
      <c r="AS58">
        <f t="shared" si="87"/>
        <v>0</v>
      </c>
      <c r="AT58">
        <f t="shared" si="87"/>
        <v>0</v>
      </c>
      <c r="AU58">
        <f t="shared" si="87"/>
        <v>0</v>
      </c>
      <c r="AV58">
        <f t="shared" si="87"/>
        <v>0</v>
      </c>
      <c r="AW58">
        <f t="shared" si="87"/>
        <v>0</v>
      </c>
      <c r="AX58">
        <f t="shared" si="87"/>
        <v>0</v>
      </c>
      <c r="AY58">
        <f t="shared" si="87"/>
        <v>0</v>
      </c>
      <c r="AZ58">
        <f t="shared" si="87"/>
        <v>0</v>
      </c>
      <c r="BA58">
        <f t="shared" si="87"/>
        <v>0</v>
      </c>
      <c r="BB58">
        <f t="shared" si="87"/>
        <v>0</v>
      </c>
      <c r="BC58">
        <f t="shared" si="87"/>
        <v>0</v>
      </c>
      <c r="BD58">
        <f t="shared" si="87"/>
        <v>0</v>
      </c>
      <c r="BE58">
        <f t="shared" si="87"/>
        <v>0</v>
      </c>
      <c r="BF58">
        <f t="shared" si="87"/>
        <v>0</v>
      </c>
      <c r="BG58">
        <f t="shared" si="87"/>
        <v>0</v>
      </c>
      <c r="BH58">
        <f t="shared" si="87"/>
        <v>0</v>
      </c>
      <c r="BK58">
        <f t="shared" si="79"/>
        <v>0</v>
      </c>
      <c r="BL58">
        <f t="shared" si="24"/>
        <v>0</v>
      </c>
      <c r="BM58">
        <f t="shared" si="25"/>
        <v>0</v>
      </c>
      <c r="BN58">
        <f t="shared" si="26"/>
        <v>0.53</v>
      </c>
      <c r="BO58">
        <f t="shared" si="27"/>
        <v>1</v>
      </c>
      <c r="BP58" t="str">
        <f t="shared" si="28"/>
        <v>-LT-Total</v>
      </c>
    </row>
    <row r="59" spans="1:68" hidden="1" x14ac:dyDescent="0.25">
      <c r="A59" t="str">
        <f t="shared" si="20"/>
        <v>passenger-LT-D</v>
      </c>
      <c r="B59" s="1">
        <v>25</v>
      </c>
      <c r="C59" t="s">
        <v>7</v>
      </c>
      <c r="D59" t="s">
        <v>27</v>
      </c>
      <c r="E59" t="s">
        <v>33</v>
      </c>
      <c r="F59" t="s">
        <v>46</v>
      </c>
      <c r="G59">
        <v>0.53940537505446307</v>
      </c>
      <c r="H59">
        <f>Reference!H59</f>
        <v>0.53755018341119276</v>
      </c>
      <c r="I59">
        <f>Reference!I59</f>
        <v>0.53570828941306259</v>
      </c>
      <c r="J59">
        <f>Reference!J59</f>
        <v>0.53387955059832315</v>
      </c>
      <c r="K59">
        <f>Reference!K59</f>
        <v>0.53376127901141501</v>
      </c>
      <c r="L59">
        <f t="shared" si="85"/>
        <v>0.51355460202026859</v>
      </c>
      <c r="M59">
        <f t="shared" si="85"/>
        <v>0.49334792502912217</v>
      </c>
      <c r="N59">
        <f t="shared" si="85"/>
        <v>0.47314124803797575</v>
      </c>
      <c r="O59">
        <f t="shared" si="85"/>
        <v>0.45293457104682933</v>
      </c>
      <c r="P59">
        <f t="shared" si="85"/>
        <v>0.4327278940556829</v>
      </c>
      <c r="Q59">
        <f t="shared" si="85"/>
        <v>0.41252121706453648</v>
      </c>
      <c r="R59">
        <f t="shared" si="85"/>
        <v>0.39231454007339006</v>
      </c>
      <c r="S59">
        <f t="shared" si="85"/>
        <v>0.37210786308224364</v>
      </c>
      <c r="T59">
        <f t="shared" si="85"/>
        <v>0.35190118609109722</v>
      </c>
      <c r="U59">
        <f t="shared" si="85"/>
        <v>0.3316945090999508</v>
      </c>
      <c r="V59">
        <f t="shared" si="85"/>
        <v>0.31148783210880437</v>
      </c>
      <c r="W59">
        <f t="shared" si="85"/>
        <v>0.2912811551176579</v>
      </c>
      <c r="X59">
        <f t="shared" si="85"/>
        <v>0.27107447812651148</v>
      </c>
      <c r="Y59">
        <f t="shared" si="85"/>
        <v>0.25086780113536505</v>
      </c>
      <c r="Z59">
        <f t="shared" si="86"/>
        <v>0.23414328105967405</v>
      </c>
      <c r="AA59">
        <f t="shared" si="86"/>
        <v>0.21741876098398305</v>
      </c>
      <c r="AB59">
        <f t="shared" si="86"/>
        <v>0.20069424090829205</v>
      </c>
      <c r="AC59">
        <f t="shared" si="86"/>
        <v>0.18396972083260105</v>
      </c>
      <c r="AD59">
        <f t="shared" si="86"/>
        <v>0.16724520075691002</v>
      </c>
      <c r="AE59">
        <f t="shared" si="86"/>
        <v>0.15052068068121904</v>
      </c>
      <c r="AF59">
        <f t="shared" si="86"/>
        <v>0.13379616060552801</v>
      </c>
      <c r="AG59">
        <f t="shared" si="86"/>
        <v>0.11707164052983701</v>
      </c>
      <c r="AH59">
        <f t="shared" si="86"/>
        <v>0.10034712045414601</v>
      </c>
      <c r="AI59">
        <f t="shared" si="86"/>
        <v>8.3622600378455009E-2</v>
      </c>
      <c r="AJ59">
        <f t="shared" si="86"/>
        <v>6.6898080302764007E-2</v>
      </c>
      <c r="AK59">
        <f t="shared" si="86"/>
        <v>5.0173560227073033E-2</v>
      </c>
      <c r="AL59">
        <f t="shared" si="86"/>
        <v>3.3449040151382031E-2</v>
      </c>
      <c r="AM59">
        <f t="shared" si="86"/>
        <v>1.6724520075691002E-2</v>
      </c>
      <c r="AN59">
        <f t="shared" si="86"/>
        <v>0</v>
      </c>
      <c r="AO59">
        <f t="shared" ref="AO59:BH59" si="88">AN59</f>
        <v>0</v>
      </c>
      <c r="AP59">
        <f t="shared" si="88"/>
        <v>0</v>
      </c>
      <c r="AQ59">
        <f t="shared" si="88"/>
        <v>0</v>
      </c>
      <c r="AR59">
        <f t="shared" si="88"/>
        <v>0</v>
      </c>
      <c r="AS59">
        <f t="shared" si="88"/>
        <v>0</v>
      </c>
      <c r="AT59">
        <f t="shared" si="88"/>
        <v>0</v>
      </c>
      <c r="AU59">
        <f t="shared" si="88"/>
        <v>0</v>
      </c>
      <c r="AV59">
        <f t="shared" si="88"/>
        <v>0</v>
      </c>
      <c r="AW59">
        <f t="shared" si="88"/>
        <v>0</v>
      </c>
      <c r="AX59">
        <f t="shared" si="88"/>
        <v>0</v>
      </c>
      <c r="AY59">
        <f t="shared" si="88"/>
        <v>0</v>
      </c>
      <c r="AZ59">
        <f t="shared" si="88"/>
        <v>0</v>
      </c>
      <c r="BA59">
        <f t="shared" si="88"/>
        <v>0</v>
      </c>
      <c r="BB59">
        <f t="shared" si="88"/>
        <v>0</v>
      </c>
      <c r="BC59">
        <f t="shared" si="88"/>
        <v>0</v>
      </c>
      <c r="BD59">
        <f t="shared" si="88"/>
        <v>0</v>
      </c>
      <c r="BE59">
        <f t="shared" si="88"/>
        <v>0</v>
      </c>
      <c r="BF59">
        <f t="shared" si="88"/>
        <v>0</v>
      </c>
      <c r="BG59">
        <f t="shared" si="88"/>
        <v>0</v>
      </c>
      <c r="BH59">
        <f t="shared" si="88"/>
        <v>0</v>
      </c>
      <c r="BK59">
        <f t="shared" si="79"/>
        <v>0.53376127901141501</v>
      </c>
      <c r="BL59">
        <f t="shared" si="24"/>
        <v>0.25086780113536505</v>
      </c>
      <c r="BM59">
        <f t="shared" si="25"/>
        <v>0</v>
      </c>
      <c r="BN59">
        <f t="shared" si="26"/>
        <v>0.53</v>
      </c>
      <c r="BO59">
        <f t="shared" si="27"/>
        <v>1</v>
      </c>
      <c r="BP59" t="str">
        <f t="shared" si="28"/>
        <v>-LT-Total</v>
      </c>
    </row>
    <row r="60" spans="1:68" hidden="1" x14ac:dyDescent="0.25">
      <c r="A60" t="str">
        <f t="shared" si="20"/>
        <v>passenger-LT-FCEV</v>
      </c>
      <c r="B60" s="1">
        <v>26</v>
      </c>
      <c r="C60" t="s">
        <v>7</v>
      </c>
      <c r="D60" t="s">
        <v>27</v>
      </c>
      <c r="E60" t="s">
        <v>33</v>
      </c>
      <c r="F60" t="s">
        <v>30</v>
      </c>
      <c r="G60">
        <v>0</v>
      </c>
      <c r="H60">
        <f>Reference!H60</f>
        <v>1.2915496650148837E-7</v>
      </c>
      <c r="I60">
        <f>Reference!I60</f>
        <v>0</v>
      </c>
      <c r="J60">
        <f>Reference!J60</f>
        <v>2.1544346900318838E-7</v>
      </c>
      <c r="K60">
        <f>Reference!K60</f>
        <v>0</v>
      </c>
      <c r="L60">
        <f>Reference!L60</f>
        <v>1.93069772888325E-7</v>
      </c>
      <c r="M60">
        <f t="shared" ref="M60:Y60" si="89">IF(L60=0,0.0000001,L60)*((INDEX($N$7:$N$29,MATCH($A60,$H$7:$H$28,0))/IF(L60=0,0.0000001,L60))^((M$33-$K$33)/($Y$33-$K$33)))</f>
        <v>1.064985887230373E-6</v>
      </c>
      <c r="N60">
        <f t="shared" si="89"/>
        <v>9.5690226313179565E-6</v>
      </c>
      <c r="O60">
        <f t="shared" si="89"/>
        <v>9.5454674838068196E-5</v>
      </c>
      <c r="P60">
        <f t="shared" si="89"/>
        <v>7.4421539513942325E-4</v>
      </c>
      <c r="Q60">
        <f t="shared" si="89"/>
        <v>3.6285817256375814E-3</v>
      </c>
      <c r="R60">
        <f t="shared" si="89"/>
        <v>1.0433477453329136E-2</v>
      </c>
      <c r="S60">
        <f t="shared" si="89"/>
        <v>1.9078265791613546E-2</v>
      </c>
      <c r="T60">
        <f t="shared" si="89"/>
        <v>2.5521915655245975E-2</v>
      </c>
      <c r="U60">
        <f t="shared" si="89"/>
        <v>2.864585770276952E-2</v>
      </c>
      <c r="V60">
        <f t="shared" si="89"/>
        <v>2.9704538308740456E-2</v>
      </c>
      <c r="W60">
        <f t="shared" si="89"/>
        <v>2.9957611934672234E-2</v>
      </c>
      <c r="X60">
        <f t="shared" si="89"/>
        <v>2.9996970293040933E-2</v>
      </c>
      <c r="Y60">
        <f t="shared" si="89"/>
        <v>0.03</v>
      </c>
      <c r="Z60">
        <f t="shared" ref="Z60:AN60" si="90">IF(Y60=0,0.0000001,$Y60)*((INDEX($O$7:$O$29,MATCH($A60,$H$7:$H$28,0))/IF(Y60=0,0.0000001,$Y60))^((Z$33-$Y$33)/($AN$33-$Y$33)))</f>
        <v>3.1039246604138173E-2</v>
      </c>
      <c r="AA60">
        <f t="shared" si="90"/>
        <v>3.211449432508344E-2</v>
      </c>
      <c r="AB60">
        <f t="shared" si="90"/>
        <v>3.3226990297448702E-2</v>
      </c>
      <c r="AC60">
        <f t="shared" si="90"/>
        <v>3.4378024858527222E-2</v>
      </c>
      <c r="AD60">
        <f t="shared" si="90"/>
        <v>3.5568933044900629E-2</v>
      </c>
      <c r="AE60">
        <f t="shared" si="90"/>
        <v>3.6801096140891665E-2</v>
      </c>
      <c r="AF60">
        <f t="shared" si="90"/>
        <v>3.8075943280657804E-2</v>
      </c>
      <c r="AG60">
        <f t="shared" si="90"/>
        <v>3.939495310578385E-2</v>
      </c>
      <c r="AH60">
        <f t="shared" si="90"/>
        <v>4.0759655480296142E-2</v>
      </c>
      <c r="AI60">
        <f t="shared" si="90"/>
        <v>4.2171633265087459E-2</v>
      </c>
      <c r="AJ60">
        <f t="shared" si="90"/>
        <v>4.3632524153810887E-2</v>
      </c>
      <c r="AK60">
        <f t="shared" si="90"/>
        <v>4.5144022572371711E-2</v>
      </c>
      <c r="AL60">
        <f t="shared" si="90"/>
        <v>4.6707881644220864E-2</v>
      </c>
      <c r="AM60">
        <f t="shared" si="90"/>
        <v>4.8325915223729012E-2</v>
      </c>
      <c r="AN60">
        <f t="shared" si="90"/>
        <v>0.05</v>
      </c>
      <c r="AO60">
        <f t="shared" ref="AO60:BH60" si="91">AN60</f>
        <v>0.05</v>
      </c>
      <c r="AP60">
        <f t="shared" si="91"/>
        <v>0.05</v>
      </c>
      <c r="AQ60">
        <f t="shared" si="91"/>
        <v>0.05</v>
      </c>
      <c r="AR60">
        <f t="shared" si="91"/>
        <v>0.05</v>
      </c>
      <c r="AS60">
        <f t="shared" si="91"/>
        <v>0.05</v>
      </c>
      <c r="AT60">
        <f t="shared" si="91"/>
        <v>0.05</v>
      </c>
      <c r="AU60">
        <f t="shared" si="91"/>
        <v>0.05</v>
      </c>
      <c r="AV60">
        <f t="shared" si="91"/>
        <v>0.05</v>
      </c>
      <c r="AW60">
        <f t="shared" si="91"/>
        <v>0.05</v>
      </c>
      <c r="AX60">
        <f t="shared" si="91"/>
        <v>0.05</v>
      </c>
      <c r="AY60">
        <f t="shared" si="91"/>
        <v>0.05</v>
      </c>
      <c r="AZ60">
        <f t="shared" si="91"/>
        <v>0.05</v>
      </c>
      <c r="BA60">
        <f t="shared" si="91"/>
        <v>0.05</v>
      </c>
      <c r="BB60">
        <f t="shared" si="91"/>
        <v>0.05</v>
      </c>
      <c r="BC60">
        <f t="shared" si="91"/>
        <v>0.05</v>
      </c>
      <c r="BD60">
        <f t="shared" si="91"/>
        <v>0.05</v>
      </c>
      <c r="BE60">
        <f t="shared" si="91"/>
        <v>0.05</v>
      </c>
      <c r="BF60">
        <f t="shared" si="91"/>
        <v>0.05</v>
      </c>
      <c r="BG60">
        <f t="shared" si="91"/>
        <v>0.05</v>
      </c>
      <c r="BH60">
        <f t="shared" si="91"/>
        <v>0.05</v>
      </c>
      <c r="BK60">
        <f>G60</f>
        <v>0</v>
      </c>
      <c r="BL60">
        <f t="shared" si="24"/>
        <v>0</v>
      </c>
      <c r="BM60">
        <f t="shared" si="25"/>
        <v>0</v>
      </c>
      <c r="BN60">
        <f t="shared" si="26"/>
        <v>0.53</v>
      </c>
      <c r="BO60">
        <f t="shared" si="27"/>
        <v>1</v>
      </c>
      <c r="BP60" t="str">
        <f t="shared" si="28"/>
        <v>-LT-Total</v>
      </c>
    </row>
    <row r="61" spans="1:68" hidden="1" x14ac:dyDescent="0.25">
      <c r="A61" t="str">
        <f t="shared" si="20"/>
        <v>passenger-LT-G</v>
      </c>
      <c r="B61" s="1">
        <v>27</v>
      </c>
      <c r="C61" t="s">
        <v>7</v>
      </c>
      <c r="D61" t="s">
        <v>27</v>
      </c>
      <c r="E61" t="s">
        <v>33</v>
      </c>
      <c r="F61" t="s">
        <v>47</v>
      </c>
      <c r="G61">
        <v>0.39792793176154201</v>
      </c>
      <c r="H61">
        <f>Reference!H61</f>
        <v>0.39408960288541173</v>
      </c>
      <c r="I61">
        <f>Reference!I61</f>
        <v>0.39027878638812941</v>
      </c>
      <c r="J61">
        <f>Reference!J61</f>
        <v>0.38649518752114559</v>
      </c>
      <c r="K61">
        <f>Reference!K61</f>
        <v>0.38340125149951149</v>
      </c>
      <c r="L61">
        <f t="shared" ref="L61:Y63" si="92">$K61+(L$33-$K$33)*($BL61-$BK61)/($BL$33-$BK$33)</f>
        <v>0.36888677554988714</v>
      </c>
      <c r="M61">
        <f t="shared" si="92"/>
        <v>0.35437229960026273</v>
      </c>
      <c r="N61">
        <f t="shared" si="92"/>
        <v>0.33985782365063838</v>
      </c>
      <c r="O61">
        <f t="shared" si="92"/>
        <v>0.32534334770101403</v>
      </c>
      <c r="P61">
        <f t="shared" si="92"/>
        <v>0.31082887175138968</v>
      </c>
      <c r="Q61">
        <f t="shared" si="92"/>
        <v>0.29631439580176533</v>
      </c>
      <c r="R61">
        <f t="shared" si="92"/>
        <v>0.28179991985214092</v>
      </c>
      <c r="S61">
        <f t="shared" si="92"/>
        <v>0.26728544390251657</v>
      </c>
      <c r="T61">
        <f t="shared" si="92"/>
        <v>0.25277096795289222</v>
      </c>
      <c r="U61">
        <f t="shared" si="92"/>
        <v>0.23825649200326784</v>
      </c>
      <c r="V61">
        <f t="shared" si="92"/>
        <v>0.22374201605364349</v>
      </c>
      <c r="W61">
        <f t="shared" si="92"/>
        <v>0.20922754010401912</v>
      </c>
      <c r="X61">
        <f t="shared" si="92"/>
        <v>0.19471306415439477</v>
      </c>
      <c r="Y61">
        <f t="shared" si="92"/>
        <v>0.18019858820477039</v>
      </c>
      <c r="Z61">
        <f t="shared" ref="Z61:AN63" si="93">$Y61+(Z$33-$Y$33)*($BM61-$BL61)/($BM$33-$BL$33)</f>
        <v>0.16818534899111903</v>
      </c>
      <c r="AA61">
        <f t="shared" si="93"/>
        <v>0.15617210977746768</v>
      </c>
      <c r="AB61">
        <f t="shared" si="93"/>
        <v>0.14415887056381632</v>
      </c>
      <c r="AC61">
        <f t="shared" si="93"/>
        <v>0.13214563135016494</v>
      </c>
      <c r="AD61">
        <f t="shared" si="93"/>
        <v>0.12013239213651358</v>
      </c>
      <c r="AE61">
        <f t="shared" si="93"/>
        <v>0.10811915292286224</v>
      </c>
      <c r="AF61">
        <f t="shared" si="93"/>
        <v>9.6105913709210872E-2</v>
      </c>
      <c r="AG61">
        <f t="shared" si="93"/>
        <v>8.4092674495559516E-2</v>
      </c>
      <c r="AH61">
        <f t="shared" si="93"/>
        <v>7.2079435281908161E-2</v>
      </c>
      <c r="AI61">
        <f t="shared" si="93"/>
        <v>6.0066196068256791E-2</v>
      </c>
      <c r="AJ61">
        <f t="shared" si="93"/>
        <v>4.805295685460545E-2</v>
      </c>
      <c r="AK61">
        <f t="shared" si="93"/>
        <v>3.6039717640954094E-2</v>
      </c>
      <c r="AL61">
        <f t="shared" si="93"/>
        <v>2.4026478427302711E-2</v>
      </c>
      <c r="AM61">
        <f t="shared" si="93"/>
        <v>1.2013239213651355E-2</v>
      </c>
      <c r="AN61">
        <f t="shared" si="93"/>
        <v>0</v>
      </c>
      <c r="AO61">
        <f t="shared" ref="AO61:BH61" si="94">AN61</f>
        <v>0</v>
      </c>
      <c r="AP61">
        <f t="shared" si="94"/>
        <v>0</v>
      </c>
      <c r="AQ61">
        <f t="shared" si="94"/>
        <v>0</v>
      </c>
      <c r="AR61">
        <f t="shared" si="94"/>
        <v>0</v>
      </c>
      <c r="AS61">
        <f t="shared" si="94"/>
        <v>0</v>
      </c>
      <c r="AT61">
        <f t="shared" si="94"/>
        <v>0</v>
      </c>
      <c r="AU61">
        <f t="shared" si="94"/>
        <v>0</v>
      </c>
      <c r="AV61">
        <f t="shared" si="94"/>
        <v>0</v>
      </c>
      <c r="AW61">
        <f t="shared" si="94"/>
        <v>0</v>
      </c>
      <c r="AX61">
        <f t="shared" si="94"/>
        <v>0</v>
      </c>
      <c r="AY61">
        <f t="shared" si="94"/>
        <v>0</v>
      </c>
      <c r="AZ61">
        <f t="shared" si="94"/>
        <v>0</v>
      </c>
      <c r="BA61">
        <f t="shared" si="94"/>
        <v>0</v>
      </c>
      <c r="BB61">
        <f t="shared" si="94"/>
        <v>0</v>
      </c>
      <c r="BC61">
        <f t="shared" si="94"/>
        <v>0</v>
      </c>
      <c r="BD61">
        <f t="shared" si="94"/>
        <v>0</v>
      </c>
      <c r="BE61">
        <f t="shared" si="94"/>
        <v>0</v>
      </c>
      <c r="BF61">
        <f t="shared" si="94"/>
        <v>0</v>
      </c>
      <c r="BG61">
        <f t="shared" si="94"/>
        <v>0</v>
      </c>
      <c r="BH61">
        <f t="shared" si="94"/>
        <v>0</v>
      </c>
      <c r="BK61">
        <f t="shared" ref="BK61:BK66" si="95">K61</f>
        <v>0.38340125149951149</v>
      </c>
      <c r="BL61">
        <f t="shared" si="24"/>
        <v>0.18019858820477039</v>
      </c>
      <c r="BM61">
        <f t="shared" si="25"/>
        <v>0</v>
      </c>
      <c r="BN61">
        <f t="shared" si="26"/>
        <v>0.53</v>
      </c>
      <c r="BO61">
        <f t="shared" si="27"/>
        <v>1</v>
      </c>
      <c r="BP61" t="str">
        <f t="shared" si="28"/>
        <v>-LT-Total</v>
      </c>
    </row>
    <row r="62" spans="1:68" hidden="1" x14ac:dyDescent="0.25">
      <c r="A62" t="str">
        <f t="shared" si="20"/>
        <v>passenger-LT-LPG</v>
      </c>
      <c r="B62" s="1">
        <v>28</v>
      </c>
      <c r="C62" t="s">
        <v>7</v>
      </c>
      <c r="D62" t="s">
        <v>27</v>
      </c>
      <c r="E62" t="s">
        <v>33</v>
      </c>
      <c r="F62" t="s">
        <v>48</v>
      </c>
      <c r="G62">
        <v>4.9056743682290169E-2</v>
      </c>
      <c r="H62">
        <f>Reference!H62</f>
        <v>4.8897928281000258E-2</v>
      </c>
      <c r="I62">
        <f>Reference!I62</f>
        <v>4.8740251236955988E-2</v>
      </c>
      <c r="J62">
        <f>Reference!J62</f>
        <v>4.8583700354587152E-2</v>
      </c>
      <c r="K62">
        <f>Reference!K62</f>
        <v>4.8577666797892237E-2</v>
      </c>
      <c r="L62">
        <f t="shared" si="92"/>
        <v>4.6738655126257744E-2</v>
      </c>
      <c r="M62">
        <f t="shared" si="92"/>
        <v>4.4899643454623252E-2</v>
      </c>
      <c r="N62">
        <f t="shared" si="92"/>
        <v>4.3060631782988759E-2</v>
      </c>
      <c r="O62">
        <f t="shared" si="92"/>
        <v>4.1221620111354267E-2</v>
      </c>
      <c r="P62">
        <f t="shared" si="92"/>
        <v>3.9382608439719774E-2</v>
      </c>
      <c r="Q62">
        <f t="shared" si="92"/>
        <v>3.7543596768085288E-2</v>
      </c>
      <c r="R62">
        <f t="shared" si="92"/>
        <v>3.5704585096450796E-2</v>
      </c>
      <c r="S62">
        <f t="shared" si="92"/>
        <v>3.3865573424816303E-2</v>
      </c>
      <c r="T62">
        <f t="shared" si="92"/>
        <v>3.2026561753181811E-2</v>
      </c>
      <c r="U62">
        <f t="shared" si="92"/>
        <v>3.0187550081547318E-2</v>
      </c>
      <c r="V62">
        <f t="shared" si="92"/>
        <v>2.8348538409912825E-2</v>
      </c>
      <c r="W62">
        <f t="shared" si="92"/>
        <v>2.6509526738278333E-2</v>
      </c>
      <c r="X62">
        <f t="shared" si="92"/>
        <v>2.4670515066643844E-2</v>
      </c>
      <c r="Y62">
        <f t="shared" si="92"/>
        <v>2.2831503395009351E-2</v>
      </c>
      <c r="Z62">
        <f t="shared" si="93"/>
        <v>2.1309403168675394E-2</v>
      </c>
      <c r="AA62">
        <f t="shared" si="93"/>
        <v>1.9787302942341437E-2</v>
      </c>
      <c r="AB62">
        <f t="shared" si="93"/>
        <v>1.826520271600748E-2</v>
      </c>
      <c r="AC62">
        <f t="shared" si="93"/>
        <v>1.6743102489673523E-2</v>
      </c>
      <c r="AD62">
        <f t="shared" si="93"/>
        <v>1.5221002263339568E-2</v>
      </c>
      <c r="AE62">
        <f t="shared" si="93"/>
        <v>1.3698902037005611E-2</v>
      </c>
      <c r="AF62">
        <f t="shared" si="93"/>
        <v>1.2176801810671654E-2</v>
      </c>
      <c r="AG62">
        <f t="shared" si="93"/>
        <v>1.0654701584337697E-2</v>
      </c>
      <c r="AH62">
        <f t="shared" si="93"/>
        <v>9.1326013580037401E-3</v>
      </c>
      <c r="AI62">
        <f t="shared" si="93"/>
        <v>7.6105011316697849E-3</v>
      </c>
      <c r="AJ62">
        <f t="shared" si="93"/>
        <v>6.0884009053358279E-3</v>
      </c>
      <c r="AK62">
        <f t="shared" si="93"/>
        <v>4.5663006790018709E-3</v>
      </c>
      <c r="AL62">
        <f t="shared" si="93"/>
        <v>3.0442004526679139E-3</v>
      </c>
      <c r="AM62">
        <f t="shared" si="93"/>
        <v>1.522100226333957E-3</v>
      </c>
      <c r="AN62">
        <f t="shared" si="93"/>
        <v>0</v>
      </c>
      <c r="AO62">
        <f t="shared" ref="AO62:BH62" si="96">AN62</f>
        <v>0</v>
      </c>
      <c r="AP62">
        <f t="shared" si="96"/>
        <v>0</v>
      </c>
      <c r="AQ62">
        <f t="shared" si="96"/>
        <v>0</v>
      </c>
      <c r="AR62">
        <f t="shared" si="96"/>
        <v>0</v>
      </c>
      <c r="AS62">
        <f t="shared" si="96"/>
        <v>0</v>
      </c>
      <c r="AT62">
        <f t="shared" si="96"/>
        <v>0</v>
      </c>
      <c r="AU62">
        <f t="shared" si="96"/>
        <v>0</v>
      </c>
      <c r="AV62">
        <f t="shared" si="96"/>
        <v>0</v>
      </c>
      <c r="AW62">
        <f t="shared" si="96"/>
        <v>0</v>
      </c>
      <c r="AX62">
        <f t="shared" si="96"/>
        <v>0</v>
      </c>
      <c r="AY62">
        <f t="shared" si="96"/>
        <v>0</v>
      </c>
      <c r="AZ62">
        <f t="shared" si="96"/>
        <v>0</v>
      </c>
      <c r="BA62">
        <f t="shared" si="96"/>
        <v>0</v>
      </c>
      <c r="BB62">
        <f t="shared" si="96"/>
        <v>0</v>
      </c>
      <c r="BC62">
        <f t="shared" si="96"/>
        <v>0</v>
      </c>
      <c r="BD62">
        <f t="shared" si="96"/>
        <v>0</v>
      </c>
      <c r="BE62">
        <f t="shared" si="96"/>
        <v>0</v>
      </c>
      <c r="BF62">
        <f t="shared" si="96"/>
        <v>0</v>
      </c>
      <c r="BG62">
        <f t="shared" si="96"/>
        <v>0</v>
      </c>
      <c r="BH62">
        <f t="shared" si="96"/>
        <v>0</v>
      </c>
      <c r="BK62">
        <f t="shared" si="95"/>
        <v>4.8577666797892237E-2</v>
      </c>
      <c r="BL62">
        <f t="shared" si="24"/>
        <v>2.2831503395009351E-2</v>
      </c>
      <c r="BM62">
        <f t="shared" si="25"/>
        <v>0</v>
      </c>
      <c r="BN62">
        <f t="shared" si="26"/>
        <v>0.53</v>
      </c>
      <c r="BO62">
        <f t="shared" si="27"/>
        <v>1</v>
      </c>
      <c r="BP62" t="str">
        <f t="shared" si="28"/>
        <v>-LT-Total</v>
      </c>
    </row>
    <row r="63" spans="1:68" hidden="1" x14ac:dyDescent="0.25">
      <c r="A63" t="str">
        <f t="shared" si="20"/>
        <v>passenger-LT-PHEVG</v>
      </c>
      <c r="B63" s="1">
        <v>29</v>
      </c>
      <c r="C63" t="s">
        <v>7</v>
      </c>
      <c r="D63" t="s">
        <v>27</v>
      </c>
      <c r="E63" t="s">
        <v>33</v>
      </c>
      <c r="F63" t="s">
        <v>31</v>
      </c>
      <c r="G63">
        <v>1.070300514806358E-2</v>
      </c>
      <c r="H63">
        <f>Reference!H63</f>
        <v>1.560600273869857E-2</v>
      </c>
      <c r="I63">
        <f>Reference!I63</f>
        <v>2.0473856616650989E-2</v>
      </c>
      <c r="J63">
        <f>Reference!J63</f>
        <v>2.530694328728909E-2</v>
      </c>
      <c r="K63">
        <f>Reference!K63</f>
        <v>2.789301461082818E-2</v>
      </c>
      <c r="L63">
        <f t="shared" si="92"/>
        <v>2.6837064771989685E-2</v>
      </c>
      <c r="M63">
        <f t="shared" si="92"/>
        <v>2.5781114933151189E-2</v>
      </c>
      <c r="N63">
        <f t="shared" si="92"/>
        <v>2.4725165094312693E-2</v>
      </c>
      <c r="O63">
        <f t="shared" si="92"/>
        <v>2.3669215255474198E-2</v>
      </c>
      <c r="P63">
        <f t="shared" si="92"/>
        <v>2.2613265416635706E-2</v>
      </c>
      <c r="Q63">
        <f t="shared" si="92"/>
        <v>2.1557315577797206E-2</v>
      </c>
      <c r="R63">
        <f t="shared" si="92"/>
        <v>2.0501365738958714E-2</v>
      </c>
      <c r="S63">
        <f t="shared" si="92"/>
        <v>1.9445415900120215E-2</v>
      </c>
      <c r="T63">
        <f t="shared" si="92"/>
        <v>1.8389466061281723E-2</v>
      </c>
      <c r="U63">
        <f t="shared" si="92"/>
        <v>1.7333516222443227E-2</v>
      </c>
      <c r="V63">
        <f t="shared" si="92"/>
        <v>1.6277566383604732E-2</v>
      </c>
      <c r="W63">
        <f t="shared" si="92"/>
        <v>1.5221616544766234E-2</v>
      </c>
      <c r="X63">
        <f t="shared" si="92"/>
        <v>1.4165666705927739E-2</v>
      </c>
      <c r="Y63">
        <f t="shared" si="92"/>
        <v>1.3109716867089245E-2</v>
      </c>
      <c r="Z63">
        <f t="shared" si="93"/>
        <v>1.2235735742616629E-2</v>
      </c>
      <c r="AA63">
        <f t="shared" si="93"/>
        <v>1.1361754618144012E-2</v>
      </c>
      <c r="AB63">
        <f t="shared" si="93"/>
        <v>1.0487773493671396E-2</v>
      </c>
      <c r="AC63">
        <f t="shared" si="93"/>
        <v>9.6137923691987787E-3</v>
      </c>
      <c r="AD63">
        <f t="shared" si="93"/>
        <v>8.7398112447261631E-3</v>
      </c>
      <c r="AE63">
        <f t="shared" si="93"/>
        <v>7.8658301202535474E-3</v>
      </c>
      <c r="AF63">
        <f t="shared" si="93"/>
        <v>6.9918489957809301E-3</v>
      </c>
      <c r="AG63">
        <f t="shared" si="93"/>
        <v>6.1178678713083145E-3</v>
      </c>
      <c r="AH63">
        <f t="shared" si="93"/>
        <v>5.2438867468356989E-3</v>
      </c>
      <c r="AI63">
        <f t="shared" si="93"/>
        <v>4.3699056223630815E-3</v>
      </c>
      <c r="AJ63">
        <f t="shared" si="93"/>
        <v>3.4959244978904642E-3</v>
      </c>
      <c r="AK63">
        <f t="shared" si="93"/>
        <v>2.6219433734178486E-3</v>
      </c>
      <c r="AL63">
        <f t="shared" si="93"/>
        <v>1.747962248945233E-3</v>
      </c>
      <c r="AM63">
        <f t="shared" si="93"/>
        <v>8.7398112447261561E-4</v>
      </c>
      <c r="AN63">
        <f t="shared" si="93"/>
        <v>0</v>
      </c>
      <c r="AO63">
        <f t="shared" ref="AO63:BH63" si="97">AN63</f>
        <v>0</v>
      </c>
      <c r="AP63">
        <f t="shared" si="97"/>
        <v>0</v>
      </c>
      <c r="AQ63">
        <f t="shared" si="97"/>
        <v>0</v>
      </c>
      <c r="AR63">
        <f t="shared" si="97"/>
        <v>0</v>
      </c>
      <c r="AS63">
        <f t="shared" si="97"/>
        <v>0</v>
      </c>
      <c r="AT63">
        <f t="shared" si="97"/>
        <v>0</v>
      </c>
      <c r="AU63">
        <f t="shared" si="97"/>
        <v>0</v>
      </c>
      <c r="AV63">
        <f t="shared" si="97"/>
        <v>0</v>
      </c>
      <c r="AW63">
        <f t="shared" si="97"/>
        <v>0</v>
      </c>
      <c r="AX63">
        <f t="shared" si="97"/>
        <v>0</v>
      </c>
      <c r="AY63">
        <f t="shared" si="97"/>
        <v>0</v>
      </c>
      <c r="AZ63">
        <f t="shared" si="97"/>
        <v>0</v>
      </c>
      <c r="BA63">
        <f t="shared" si="97"/>
        <v>0</v>
      </c>
      <c r="BB63">
        <f t="shared" si="97"/>
        <v>0</v>
      </c>
      <c r="BC63">
        <f t="shared" si="97"/>
        <v>0</v>
      </c>
      <c r="BD63">
        <f t="shared" si="97"/>
        <v>0</v>
      </c>
      <c r="BE63">
        <f t="shared" si="97"/>
        <v>0</v>
      </c>
      <c r="BF63">
        <f t="shared" si="97"/>
        <v>0</v>
      </c>
      <c r="BG63">
        <f t="shared" si="97"/>
        <v>0</v>
      </c>
      <c r="BH63">
        <f t="shared" si="97"/>
        <v>0</v>
      </c>
      <c r="BK63">
        <f t="shared" si="95"/>
        <v>2.789301461082818E-2</v>
      </c>
      <c r="BL63">
        <f t="shared" si="24"/>
        <v>1.3109716867089245E-2</v>
      </c>
      <c r="BM63">
        <f t="shared" si="25"/>
        <v>0</v>
      </c>
      <c r="BN63">
        <f t="shared" si="26"/>
        <v>0.53</v>
      </c>
      <c r="BO63">
        <f t="shared" si="27"/>
        <v>1</v>
      </c>
      <c r="BP63" t="str">
        <f t="shared" si="28"/>
        <v>-LT-Total</v>
      </c>
    </row>
    <row r="64" spans="1:68" hidden="1" x14ac:dyDescent="0.25">
      <c r="A64" t="str">
        <f t="shared" si="20"/>
        <v>passenger-LV-BEV</v>
      </c>
      <c r="B64" s="1">
        <v>30</v>
      </c>
      <c r="C64" t="s">
        <v>7</v>
      </c>
      <c r="D64" t="s">
        <v>27</v>
      </c>
      <c r="E64" t="s">
        <v>28</v>
      </c>
      <c r="F64" t="s">
        <v>29</v>
      </c>
      <c r="G64">
        <v>1.3360340234232699E-2</v>
      </c>
      <c r="H64">
        <f>Reference!H64</f>
        <v>1.4647364689739251E-2</v>
      </c>
      <c r="I64">
        <f>Reference!I64</f>
        <v>1.6058370415185895E-2</v>
      </c>
      <c r="J64">
        <f>Reference!J64</f>
        <v>1.7605300738634658E-2</v>
      </c>
      <c r="K64">
        <f>Reference!K64</f>
        <v>1.9301249509393763E-2</v>
      </c>
      <c r="L64">
        <f>Reference!L64</f>
        <v>2.1161702847324729E-2</v>
      </c>
      <c r="M64">
        <f t="shared" ref="M64:Y64" si="98">IF(L64=0,0.0000001,L64)*((INDEX($N$7:$N$29,MATCH($A64,$H$7:$H$28,0))/IF(L64=0,0.0000001,L64))^((M$33-$K$33)/($Y$33-$K$33)))</f>
        <v>3.4124397222060759E-2</v>
      </c>
      <c r="N64">
        <f t="shared" si="98"/>
        <v>6.3076732455540338E-2</v>
      </c>
      <c r="O64">
        <f t="shared" si="98"/>
        <v>0.12005447375502541</v>
      </c>
      <c r="P64">
        <f t="shared" si="98"/>
        <v>0.21327507291859177</v>
      </c>
      <c r="Q64">
        <f t="shared" si="98"/>
        <v>0.33224554319380506</v>
      </c>
      <c r="R64">
        <f t="shared" si="98"/>
        <v>0.44648328738742621</v>
      </c>
      <c r="S64">
        <f t="shared" si="98"/>
        <v>0.52862269356689129</v>
      </c>
      <c r="T64">
        <f t="shared" si="98"/>
        <v>0.57346438054967142</v>
      </c>
      <c r="U64">
        <f t="shared" si="98"/>
        <v>0.59229552261770868</v>
      </c>
      <c r="V64">
        <f t="shared" si="98"/>
        <v>0.59834064790200125</v>
      </c>
      <c r="W64">
        <f t="shared" si="98"/>
        <v>0.59976266825409141</v>
      </c>
      <c r="X64">
        <f t="shared" si="98"/>
        <v>0.59998304461836649</v>
      </c>
      <c r="Y64">
        <f t="shared" si="98"/>
        <v>0.6</v>
      </c>
      <c r="Z64">
        <f t="shared" ref="Z64:AN64" si="99">IF(Y64=0,0.0000001,$Y64)*((INDEX($O$7:$O$29,MATCH($A64,$H$7:$H$28,0))/IF(Y64=0,0.0000001,$Y64))^((Z$33-$Y$33)/($AN$33-$Y$33)))</f>
        <v>0.6164397954382298</v>
      </c>
      <c r="AA64">
        <f t="shared" si="99"/>
        <v>0.63333003566654444</v>
      </c>
      <c r="AB64">
        <f t="shared" si="99"/>
        <v>0.65068306271861909</v>
      </c>
      <c r="AC64">
        <f t="shared" si="99"/>
        <v>0.66851155679564411</v>
      </c>
      <c r="AD64">
        <f t="shared" si="99"/>
        <v>0.68682854553199912</v>
      </c>
      <c r="AE64">
        <f t="shared" si="99"/>
        <v>0.70564741351480409</v>
      </c>
      <c r="AF64">
        <f t="shared" si="99"/>
        <v>0.72498191206430307</v>
      </c>
      <c r="AG64">
        <f t="shared" si="99"/>
        <v>0.74484616928222624</v>
      </c>
      <c r="AH64">
        <f t="shared" si="99"/>
        <v>0.76525470037547438</v>
      </c>
      <c r="AI64">
        <f t="shared" si="99"/>
        <v>0.78622241826266892</v>
      </c>
      <c r="AJ64">
        <f t="shared" si="99"/>
        <v>0.8077646444713168</v>
      </c>
      <c r="AK64">
        <f t="shared" si="99"/>
        <v>0.82989712033355489</v>
      </c>
      <c r="AL64">
        <f t="shared" si="99"/>
        <v>0.85263601848865445</v>
      </c>
      <c r="AM64">
        <f t="shared" si="99"/>
        <v>0.8759979547006882</v>
      </c>
      <c r="AN64">
        <f t="shared" si="99"/>
        <v>0.89999999999999991</v>
      </c>
      <c r="AO64">
        <f t="shared" ref="AO64:BH64" si="100">AN64</f>
        <v>0.89999999999999991</v>
      </c>
      <c r="AP64">
        <f t="shared" si="100"/>
        <v>0.89999999999999991</v>
      </c>
      <c r="AQ64">
        <f t="shared" si="100"/>
        <v>0.89999999999999991</v>
      </c>
      <c r="AR64">
        <f t="shared" si="100"/>
        <v>0.89999999999999991</v>
      </c>
      <c r="AS64">
        <f t="shared" si="100"/>
        <v>0.89999999999999991</v>
      </c>
      <c r="AT64">
        <f t="shared" si="100"/>
        <v>0.89999999999999991</v>
      </c>
      <c r="AU64">
        <f t="shared" si="100"/>
        <v>0.89999999999999991</v>
      </c>
      <c r="AV64">
        <f t="shared" si="100"/>
        <v>0.89999999999999991</v>
      </c>
      <c r="AW64">
        <f t="shared" si="100"/>
        <v>0.89999999999999991</v>
      </c>
      <c r="AX64">
        <f t="shared" si="100"/>
        <v>0.89999999999999991</v>
      </c>
      <c r="AY64">
        <f t="shared" si="100"/>
        <v>0.89999999999999991</v>
      </c>
      <c r="AZ64">
        <f t="shared" si="100"/>
        <v>0.89999999999999991</v>
      </c>
      <c r="BA64">
        <f t="shared" si="100"/>
        <v>0.89999999999999991</v>
      </c>
      <c r="BB64">
        <f t="shared" si="100"/>
        <v>0.89999999999999991</v>
      </c>
      <c r="BC64">
        <f t="shared" si="100"/>
        <v>0.89999999999999991</v>
      </c>
      <c r="BD64">
        <f t="shared" si="100"/>
        <v>0.89999999999999991</v>
      </c>
      <c r="BE64">
        <f t="shared" si="100"/>
        <v>0.89999999999999991</v>
      </c>
      <c r="BF64">
        <f t="shared" si="100"/>
        <v>0.89999999999999991</v>
      </c>
      <c r="BG64">
        <f t="shared" si="100"/>
        <v>0.89999999999999991</v>
      </c>
      <c r="BH64">
        <f t="shared" si="100"/>
        <v>0.89999999999999991</v>
      </c>
      <c r="BK64">
        <f t="shared" si="95"/>
        <v>1.9301249509393763E-2</v>
      </c>
      <c r="BL64">
        <f t="shared" si="24"/>
        <v>7.1414623184756923E-3</v>
      </c>
      <c r="BM64">
        <f t="shared" si="25"/>
        <v>9.6506247546968688E-4</v>
      </c>
      <c r="BN64">
        <f t="shared" si="26"/>
        <v>0.63</v>
      </c>
      <c r="BO64">
        <f t="shared" si="27"/>
        <v>0.95000000000000007</v>
      </c>
      <c r="BP64" t="str">
        <f t="shared" si="28"/>
        <v>-LV-Total</v>
      </c>
    </row>
    <row r="65" spans="1:68" hidden="1" x14ac:dyDescent="0.25">
      <c r="A65" t="str">
        <f t="shared" si="20"/>
        <v>passenger-LV-CNG</v>
      </c>
      <c r="B65" s="1">
        <v>31</v>
      </c>
      <c r="C65" t="s">
        <v>7</v>
      </c>
      <c r="D65" t="s">
        <v>27</v>
      </c>
      <c r="E65" t="s">
        <v>28</v>
      </c>
      <c r="F65" t="s">
        <v>45</v>
      </c>
      <c r="G65">
        <v>0</v>
      </c>
      <c r="H65">
        <f>Reference!H65</f>
        <v>0</v>
      </c>
      <c r="I65">
        <f>Reference!I65</f>
        <v>0</v>
      </c>
      <c r="J65">
        <f>Reference!J65</f>
        <v>0</v>
      </c>
      <c r="K65">
        <f>Reference!K65</f>
        <v>0</v>
      </c>
      <c r="L65">
        <f t="shared" ref="L65:Y66" si="101">$K65+(L$33-$K$33)*($BL65-$BK65)/($BL$33-$BK$33)</f>
        <v>0</v>
      </c>
      <c r="M65">
        <f t="shared" si="101"/>
        <v>0</v>
      </c>
      <c r="N65">
        <f t="shared" si="101"/>
        <v>0</v>
      </c>
      <c r="O65">
        <f t="shared" si="101"/>
        <v>0</v>
      </c>
      <c r="P65">
        <f t="shared" si="101"/>
        <v>0</v>
      </c>
      <c r="Q65">
        <f t="shared" si="101"/>
        <v>0</v>
      </c>
      <c r="R65">
        <f t="shared" si="101"/>
        <v>0</v>
      </c>
      <c r="S65">
        <f t="shared" si="101"/>
        <v>0</v>
      </c>
      <c r="T65">
        <f t="shared" si="101"/>
        <v>0</v>
      </c>
      <c r="U65">
        <f t="shared" si="101"/>
        <v>0</v>
      </c>
      <c r="V65">
        <f t="shared" si="101"/>
        <v>0</v>
      </c>
      <c r="W65">
        <f t="shared" si="101"/>
        <v>0</v>
      </c>
      <c r="X65">
        <f t="shared" si="101"/>
        <v>0</v>
      </c>
      <c r="Y65">
        <f t="shared" si="101"/>
        <v>0</v>
      </c>
      <c r="Z65">
        <f t="shared" ref="Z65:AN66" si="102">$Y65+(Z$33-$Y$33)*($BM65-$BL65)/($BM$33-$BL$33)</f>
        <v>0</v>
      </c>
      <c r="AA65">
        <f t="shared" si="102"/>
        <v>0</v>
      </c>
      <c r="AB65">
        <f t="shared" si="102"/>
        <v>0</v>
      </c>
      <c r="AC65">
        <f t="shared" si="102"/>
        <v>0</v>
      </c>
      <c r="AD65">
        <f t="shared" si="102"/>
        <v>0</v>
      </c>
      <c r="AE65">
        <f t="shared" si="102"/>
        <v>0</v>
      </c>
      <c r="AF65">
        <f t="shared" si="102"/>
        <v>0</v>
      </c>
      <c r="AG65">
        <f t="shared" si="102"/>
        <v>0</v>
      </c>
      <c r="AH65">
        <f t="shared" si="102"/>
        <v>0</v>
      </c>
      <c r="AI65">
        <f t="shared" si="102"/>
        <v>0</v>
      </c>
      <c r="AJ65">
        <f t="shared" si="102"/>
        <v>0</v>
      </c>
      <c r="AK65">
        <f t="shared" si="102"/>
        <v>0</v>
      </c>
      <c r="AL65">
        <f t="shared" si="102"/>
        <v>0</v>
      </c>
      <c r="AM65">
        <f t="shared" si="102"/>
        <v>0</v>
      </c>
      <c r="AN65">
        <f t="shared" si="102"/>
        <v>0</v>
      </c>
      <c r="AO65">
        <f t="shared" ref="AO65:BH65" si="103">AN65</f>
        <v>0</v>
      </c>
      <c r="AP65">
        <f t="shared" si="103"/>
        <v>0</v>
      </c>
      <c r="AQ65">
        <f t="shared" si="103"/>
        <v>0</v>
      </c>
      <c r="AR65">
        <f t="shared" si="103"/>
        <v>0</v>
      </c>
      <c r="AS65">
        <f t="shared" si="103"/>
        <v>0</v>
      </c>
      <c r="AT65">
        <f t="shared" si="103"/>
        <v>0</v>
      </c>
      <c r="AU65">
        <f t="shared" si="103"/>
        <v>0</v>
      </c>
      <c r="AV65">
        <f t="shared" si="103"/>
        <v>0</v>
      </c>
      <c r="AW65">
        <f t="shared" si="103"/>
        <v>0</v>
      </c>
      <c r="AX65">
        <f t="shared" si="103"/>
        <v>0</v>
      </c>
      <c r="AY65">
        <f t="shared" si="103"/>
        <v>0</v>
      </c>
      <c r="AZ65">
        <f t="shared" si="103"/>
        <v>0</v>
      </c>
      <c r="BA65">
        <f t="shared" si="103"/>
        <v>0</v>
      </c>
      <c r="BB65">
        <f t="shared" si="103"/>
        <v>0</v>
      </c>
      <c r="BC65">
        <f t="shared" si="103"/>
        <v>0</v>
      </c>
      <c r="BD65">
        <f t="shared" si="103"/>
        <v>0</v>
      </c>
      <c r="BE65">
        <f t="shared" si="103"/>
        <v>0</v>
      </c>
      <c r="BF65">
        <f t="shared" si="103"/>
        <v>0</v>
      </c>
      <c r="BG65">
        <f t="shared" si="103"/>
        <v>0</v>
      </c>
      <c r="BH65">
        <f t="shared" si="103"/>
        <v>0</v>
      </c>
      <c r="BK65">
        <f t="shared" si="95"/>
        <v>0</v>
      </c>
      <c r="BL65">
        <f t="shared" si="24"/>
        <v>0</v>
      </c>
      <c r="BM65">
        <f t="shared" si="25"/>
        <v>0</v>
      </c>
      <c r="BN65">
        <f t="shared" si="26"/>
        <v>0.63</v>
      </c>
      <c r="BO65">
        <f t="shared" si="27"/>
        <v>0.95000000000000007</v>
      </c>
      <c r="BP65" t="str">
        <f t="shared" si="28"/>
        <v>-LV-Total</v>
      </c>
    </row>
    <row r="66" spans="1:68" hidden="1" x14ac:dyDescent="0.25">
      <c r="A66" t="str">
        <f t="shared" si="20"/>
        <v>passenger-LV-D</v>
      </c>
      <c r="B66" s="1">
        <v>32</v>
      </c>
      <c r="C66" t="s">
        <v>7</v>
      </c>
      <c r="D66" t="s">
        <v>27</v>
      </c>
      <c r="E66" t="s">
        <v>28</v>
      </c>
      <c r="F66" t="s">
        <v>46</v>
      </c>
      <c r="G66">
        <v>3.5883483843074868E-2</v>
      </c>
      <c r="H66">
        <f>Reference!H66</f>
        <v>3.0407475256968981E-2</v>
      </c>
      <c r="I66">
        <f>Reference!I66</f>
        <v>2.4988472295828061E-2</v>
      </c>
      <c r="J66">
        <f>Reference!J66</f>
        <v>1.9625589420216621E-2</v>
      </c>
      <c r="K66">
        <f>Reference!K66</f>
        <v>1.8934693268244009E-2</v>
      </c>
      <c r="L66">
        <f t="shared" si="101"/>
        <v>1.8082632071173027E-2</v>
      </c>
      <c r="M66">
        <f t="shared" si="101"/>
        <v>1.7230570874102048E-2</v>
      </c>
      <c r="N66">
        <f t="shared" si="101"/>
        <v>1.637850967703107E-2</v>
      </c>
      <c r="O66">
        <f t="shared" si="101"/>
        <v>1.5526448479960087E-2</v>
      </c>
      <c r="P66">
        <f t="shared" si="101"/>
        <v>1.4674387282889107E-2</v>
      </c>
      <c r="Q66">
        <f t="shared" si="101"/>
        <v>1.3822326085818126E-2</v>
      </c>
      <c r="R66">
        <f t="shared" si="101"/>
        <v>1.2970264888747146E-2</v>
      </c>
      <c r="S66">
        <f t="shared" si="101"/>
        <v>1.2118203691676165E-2</v>
      </c>
      <c r="T66">
        <f t="shared" si="101"/>
        <v>1.1266142494605185E-2</v>
      </c>
      <c r="U66">
        <f t="shared" si="101"/>
        <v>1.0414081297534204E-2</v>
      </c>
      <c r="V66">
        <f t="shared" si="101"/>
        <v>9.5620201004632237E-3</v>
      </c>
      <c r="W66">
        <f t="shared" si="101"/>
        <v>8.709958903392245E-3</v>
      </c>
      <c r="X66">
        <f t="shared" si="101"/>
        <v>7.8578977063212627E-3</v>
      </c>
      <c r="Y66">
        <f t="shared" si="101"/>
        <v>7.0058365092502822E-3</v>
      </c>
      <c r="Z66">
        <f t="shared" si="102"/>
        <v>6.6018963861944101E-3</v>
      </c>
      <c r="AA66">
        <f t="shared" si="102"/>
        <v>6.197956263138538E-3</v>
      </c>
      <c r="AB66">
        <f t="shared" si="102"/>
        <v>5.794016140082665E-3</v>
      </c>
      <c r="AC66">
        <f t="shared" si="102"/>
        <v>5.3900760170267929E-3</v>
      </c>
      <c r="AD66">
        <f t="shared" si="102"/>
        <v>4.9861358939709208E-3</v>
      </c>
      <c r="AE66">
        <f t="shared" si="102"/>
        <v>4.5821957709150487E-3</v>
      </c>
      <c r="AF66">
        <f t="shared" si="102"/>
        <v>4.1782556478591765E-3</v>
      </c>
      <c r="AG66">
        <f t="shared" si="102"/>
        <v>3.774315524803304E-3</v>
      </c>
      <c r="AH66">
        <f t="shared" si="102"/>
        <v>3.3703754017474314E-3</v>
      </c>
      <c r="AI66">
        <f t="shared" si="102"/>
        <v>2.9664352786915593E-3</v>
      </c>
      <c r="AJ66">
        <f t="shared" si="102"/>
        <v>2.5624951556356863E-3</v>
      </c>
      <c r="AK66">
        <f t="shared" si="102"/>
        <v>2.1585550325798151E-3</v>
      </c>
      <c r="AL66">
        <f t="shared" si="102"/>
        <v>1.754614909523943E-3</v>
      </c>
      <c r="AM66">
        <f t="shared" si="102"/>
        <v>1.35067478646807E-3</v>
      </c>
      <c r="AN66">
        <f t="shared" si="102"/>
        <v>9.46734663412197E-4</v>
      </c>
      <c r="AO66">
        <f t="shared" ref="AO66:BH66" si="104">AN66</f>
        <v>9.46734663412197E-4</v>
      </c>
      <c r="AP66">
        <f t="shared" si="104"/>
        <v>9.46734663412197E-4</v>
      </c>
      <c r="AQ66">
        <f t="shared" si="104"/>
        <v>9.46734663412197E-4</v>
      </c>
      <c r="AR66">
        <f t="shared" si="104"/>
        <v>9.46734663412197E-4</v>
      </c>
      <c r="AS66">
        <f t="shared" si="104"/>
        <v>9.46734663412197E-4</v>
      </c>
      <c r="AT66">
        <f t="shared" si="104"/>
        <v>9.46734663412197E-4</v>
      </c>
      <c r="AU66">
        <f t="shared" si="104"/>
        <v>9.46734663412197E-4</v>
      </c>
      <c r="AV66">
        <f t="shared" si="104"/>
        <v>9.46734663412197E-4</v>
      </c>
      <c r="AW66">
        <f t="shared" si="104"/>
        <v>9.46734663412197E-4</v>
      </c>
      <c r="AX66">
        <f t="shared" si="104"/>
        <v>9.46734663412197E-4</v>
      </c>
      <c r="AY66">
        <f t="shared" si="104"/>
        <v>9.46734663412197E-4</v>
      </c>
      <c r="AZ66">
        <f t="shared" si="104"/>
        <v>9.46734663412197E-4</v>
      </c>
      <c r="BA66">
        <f t="shared" si="104"/>
        <v>9.46734663412197E-4</v>
      </c>
      <c r="BB66">
        <f t="shared" si="104"/>
        <v>9.46734663412197E-4</v>
      </c>
      <c r="BC66">
        <f t="shared" si="104"/>
        <v>9.46734663412197E-4</v>
      </c>
      <c r="BD66">
        <f t="shared" si="104"/>
        <v>9.46734663412197E-4</v>
      </c>
      <c r="BE66">
        <f t="shared" si="104"/>
        <v>9.46734663412197E-4</v>
      </c>
      <c r="BF66">
        <f t="shared" si="104"/>
        <v>9.46734663412197E-4</v>
      </c>
      <c r="BG66">
        <f t="shared" si="104"/>
        <v>9.46734663412197E-4</v>
      </c>
      <c r="BH66">
        <f t="shared" si="104"/>
        <v>9.46734663412197E-4</v>
      </c>
      <c r="BK66">
        <f t="shared" si="95"/>
        <v>1.8934693268244009E-2</v>
      </c>
      <c r="BL66">
        <f t="shared" si="24"/>
        <v>7.0058365092502831E-3</v>
      </c>
      <c r="BM66">
        <f t="shared" si="25"/>
        <v>9.4673466341219916E-4</v>
      </c>
      <c r="BN66">
        <f t="shared" ref="BN66:BN97" si="105">INDEX($N$7:$N$28,MATCH(BP66,$H$7:$H$28,0))</f>
        <v>0.63</v>
      </c>
      <c r="BO66">
        <f t="shared" ref="BO66:BO97" si="106">INDEX($O$7:$O$28,MATCH(BP66,$H$7:$H$28,0))</f>
        <v>0.95000000000000007</v>
      </c>
      <c r="BP66" t="str">
        <f t="shared" si="28"/>
        <v>-LV-Total</v>
      </c>
    </row>
    <row r="67" spans="1:68" hidden="1" x14ac:dyDescent="0.25">
      <c r="A67" t="str">
        <f t="shared" si="20"/>
        <v>passenger-LV-FCEV</v>
      </c>
      <c r="B67" s="1">
        <v>33</v>
      </c>
      <c r="C67" t="s">
        <v>7</v>
      </c>
      <c r="D67" t="s">
        <v>27</v>
      </c>
      <c r="E67" t="s">
        <v>28</v>
      </c>
      <c r="F67" t="s">
        <v>30</v>
      </c>
      <c r="G67">
        <v>0</v>
      </c>
      <c r="H67">
        <f>Reference!H67</f>
        <v>1.2915496650148837E-7</v>
      </c>
      <c r="I67">
        <f>Reference!I67</f>
        <v>0</v>
      </c>
      <c r="J67">
        <f>Reference!J67</f>
        <v>2.1544346900318838E-7</v>
      </c>
      <c r="K67">
        <f>Reference!K67</f>
        <v>0</v>
      </c>
      <c r="L67">
        <f>Reference!L67</f>
        <v>1.93069772888325E-7</v>
      </c>
      <c r="M67">
        <f t="shared" ref="M67:Y67" si="107">IF(L67=0,0.0000001,L67)*((INDEX($N$7:$N$29,MATCH($A67,$H$7:$H$28,0))/IF(L67=0,0.0000001,L67))^((M$33-$K$33)/($Y$33-$K$33)))</f>
        <v>1.064985887230373E-6</v>
      </c>
      <c r="N67">
        <f t="shared" si="107"/>
        <v>9.5690226313179565E-6</v>
      </c>
      <c r="O67">
        <f t="shared" si="107"/>
        <v>9.5454674838068196E-5</v>
      </c>
      <c r="P67">
        <f t="shared" si="107"/>
        <v>7.4421539513942325E-4</v>
      </c>
      <c r="Q67">
        <f t="shared" si="107"/>
        <v>3.6285817256375814E-3</v>
      </c>
      <c r="R67">
        <f t="shared" si="107"/>
        <v>1.0433477453329136E-2</v>
      </c>
      <c r="S67">
        <f t="shared" si="107"/>
        <v>1.9078265791613546E-2</v>
      </c>
      <c r="T67">
        <f t="shared" si="107"/>
        <v>2.5521915655245975E-2</v>
      </c>
      <c r="U67">
        <f t="shared" si="107"/>
        <v>2.864585770276952E-2</v>
      </c>
      <c r="V67">
        <f t="shared" si="107"/>
        <v>2.9704538308740456E-2</v>
      </c>
      <c r="W67">
        <f t="shared" si="107"/>
        <v>2.9957611934672234E-2</v>
      </c>
      <c r="X67">
        <f t="shared" si="107"/>
        <v>2.9996970293040933E-2</v>
      </c>
      <c r="Y67">
        <f t="shared" si="107"/>
        <v>0.03</v>
      </c>
      <c r="Z67">
        <f t="shared" ref="Z67:AN67" si="108">IF(Y67=0,0.0000001,$Y67)*((INDEX($O$7:$O$29,MATCH($A67,$H$7:$H$28,0))/IF(Y67=0,0.0000001,$Y67))^((Z$33-$Y$33)/($AN$33-$Y$33)))</f>
        <v>3.1039246604138173E-2</v>
      </c>
      <c r="AA67">
        <f t="shared" si="108"/>
        <v>3.211449432508344E-2</v>
      </c>
      <c r="AB67">
        <f t="shared" si="108"/>
        <v>3.3226990297448702E-2</v>
      </c>
      <c r="AC67">
        <f t="shared" si="108"/>
        <v>3.4378024858527222E-2</v>
      </c>
      <c r="AD67">
        <f t="shared" si="108"/>
        <v>3.5568933044900629E-2</v>
      </c>
      <c r="AE67">
        <f t="shared" si="108"/>
        <v>3.6801096140891665E-2</v>
      </c>
      <c r="AF67">
        <f t="shared" si="108"/>
        <v>3.8075943280657804E-2</v>
      </c>
      <c r="AG67">
        <f t="shared" si="108"/>
        <v>3.939495310578385E-2</v>
      </c>
      <c r="AH67">
        <f t="shared" si="108"/>
        <v>4.0759655480296142E-2</v>
      </c>
      <c r="AI67">
        <f t="shared" si="108"/>
        <v>4.2171633265087459E-2</v>
      </c>
      <c r="AJ67">
        <f t="shared" si="108"/>
        <v>4.3632524153810887E-2</v>
      </c>
      <c r="AK67">
        <f t="shared" si="108"/>
        <v>4.5144022572371711E-2</v>
      </c>
      <c r="AL67">
        <f t="shared" si="108"/>
        <v>4.6707881644220864E-2</v>
      </c>
      <c r="AM67">
        <f t="shared" si="108"/>
        <v>4.8325915223729012E-2</v>
      </c>
      <c r="AN67">
        <f t="shared" si="108"/>
        <v>0.05</v>
      </c>
      <c r="AO67">
        <f t="shared" ref="AO67:BH67" si="109">AN67</f>
        <v>0.05</v>
      </c>
      <c r="AP67">
        <f t="shared" si="109"/>
        <v>0.05</v>
      </c>
      <c r="AQ67">
        <f t="shared" si="109"/>
        <v>0.05</v>
      </c>
      <c r="AR67">
        <f t="shared" si="109"/>
        <v>0.05</v>
      </c>
      <c r="AS67">
        <f t="shared" si="109"/>
        <v>0.05</v>
      </c>
      <c r="AT67">
        <f t="shared" si="109"/>
        <v>0.05</v>
      </c>
      <c r="AU67">
        <f t="shared" si="109"/>
        <v>0.05</v>
      </c>
      <c r="AV67">
        <f t="shared" si="109"/>
        <v>0.05</v>
      </c>
      <c r="AW67">
        <f t="shared" si="109"/>
        <v>0.05</v>
      </c>
      <c r="AX67">
        <f t="shared" si="109"/>
        <v>0.05</v>
      </c>
      <c r="AY67">
        <f t="shared" si="109"/>
        <v>0.05</v>
      </c>
      <c r="AZ67">
        <f t="shared" si="109"/>
        <v>0.05</v>
      </c>
      <c r="BA67">
        <f t="shared" si="109"/>
        <v>0.05</v>
      </c>
      <c r="BB67">
        <f t="shared" si="109"/>
        <v>0.05</v>
      </c>
      <c r="BC67">
        <f t="shared" si="109"/>
        <v>0.05</v>
      </c>
      <c r="BD67">
        <f t="shared" si="109"/>
        <v>0.05</v>
      </c>
      <c r="BE67">
        <f t="shared" si="109"/>
        <v>0.05</v>
      </c>
      <c r="BF67">
        <f t="shared" si="109"/>
        <v>0.05</v>
      </c>
      <c r="BG67">
        <f t="shared" si="109"/>
        <v>0.05</v>
      </c>
      <c r="BH67">
        <f t="shared" si="109"/>
        <v>0.05</v>
      </c>
      <c r="BK67">
        <f>G67</f>
        <v>0</v>
      </c>
      <c r="BL67">
        <f t="shared" si="24"/>
        <v>0</v>
      </c>
      <c r="BM67">
        <f t="shared" si="25"/>
        <v>0</v>
      </c>
      <c r="BN67">
        <f t="shared" si="105"/>
        <v>0.63</v>
      </c>
      <c r="BO67">
        <f t="shared" si="106"/>
        <v>0.95000000000000007</v>
      </c>
      <c r="BP67" t="str">
        <f t="shared" si="28"/>
        <v>-LV-Total</v>
      </c>
    </row>
    <row r="68" spans="1:68" hidden="1" x14ac:dyDescent="0.25">
      <c r="A68" t="str">
        <f t="shared" si="20"/>
        <v>passenger-LV-G</v>
      </c>
      <c r="B68" s="1">
        <v>34</v>
      </c>
      <c r="C68" t="s">
        <v>7</v>
      </c>
      <c r="D68" t="s">
        <v>27</v>
      </c>
      <c r="E68" t="s">
        <v>28</v>
      </c>
      <c r="F68" t="s">
        <v>47</v>
      </c>
      <c r="G68">
        <v>0.93065455332278013</v>
      </c>
      <c r="H68">
        <f>Reference!H68</f>
        <v>0.9209578263082111</v>
      </c>
      <c r="I68">
        <f>Reference!I68</f>
        <v>0.91136204288693456</v>
      </c>
      <c r="J68">
        <f>Reference!J68</f>
        <v>0.90186563497627992</v>
      </c>
      <c r="K68">
        <f>Reference!K68</f>
        <v>0.89468024335297458</v>
      </c>
      <c r="L68">
        <f t="shared" ref="L68:Y70" si="110">$K68+(L$33-$K$33)*($BL68-$BK68)/($BL$33-$BK$33)</f>
        <v>0.85441963240209073</v>
      </c>
      <c r="M68">
        <f t="shared" si="110"/>
        <v>0.81415902145120689</v>
      </c>
      <c r="N68">
        <f t="shared" si="110"/>
        <v>0.77389841050032304</v>
      </c>
      <c r="O68">
        <f t="shared" si="110"/>
        <v>0.7336377995494392</v>
      </c>
      <c r="P68">
        <f t="shared" si="110"/>
        <v>0.69337718859855524</v>
      </c>
      <c r="Q68">
        <f t="shared" si="110"/>
        <v>0.65311657764767139</v>
      </c>
      <c r="R68">
        <f t="shared" si="110"/>
        <v>0.61285596669678755</v>
      </c>
      <c r="S68">
        <f t="shared" si="110"/>
        <v>0.5725953557459037</v>
      </c>
      <c r="T68">
        <f t="shared" si="110"/>
        <v>0.53233474479501974</v>
      </c>
      <c r="U68">
        <f t="shared" si="110"/>
        <v>0.49207413384413595</v>
      </c>
      <c r="V68">
        <f t="shared" si="110"/>
        <v>0.45181352289325211</v>
      </c>
      <c r="W68">
        <f t="shared" si="110"/>
        <v>0.41155291194236826</v>
      </c>
      <c r="X68">
        <f t="shared" si="110"/>
        <v>0.37129230099148436</v>
      </c>
      <c r="Y68">
        <f t="shared" si="110"/>
        <v>0.33103169004060051</v>
      </c>
      <c r="Z68">
        <f t="shared" ref="Z68:AN70" si="111">$Y68+(Z$33-$Y$33)*($BM68-$BL68)/($BM$33-$BL$33)</f>
        <v>0.31194517818240369</v>
      </c>
      <c r="AA68">
        <f t="shared" si="111"/>
        <v>0.29285866632420693</v>
      </c>
      <c r="AB68">
        <f t="shared" si="111"/>
        <v>0.27377215446601011</v>
      </c>
      <c r="AC68">
        <f t="shared" si="111"/>
        <v>0.25468564260781335</v>
      </c>
      <c r="AD68">
        <f t="shared" si="111"/>
        <v>0.23559913074961655</v>
      </c>
      <c r="AE68">
        <f t="shared" si="111"/>
        <v>0.21651261889141976</v>
      </c>
      <c r="AF68">
        <f t="shared" si="111"/>
        <v>0.19742610703322294</v>
      </c>
      <c r="AG68">
        <f t="shared" si="111"/>
        <v>0.17833959517502615</v>
      </c>
      <c r="AH68">
        <f t="shared" si="111"/>
        <v>0.15925308331682939</v>
      </c>
      <c r="AI68">
        <f t="shared" si="111"/>
        <v>0.14016657145863259</v>
      </c>
      <c r="AJ68">
        <f t="shared" si="111"/>
        <v>0.12108005960043577</v>
      </c>
      <c r="AK68">
        <f t="shared" si="111"/>
        <v>0.10199354774223898</v>
      </c>
      <c r="AL68">
        <f t="shared" si="111"/>
        <v>8.2907035884042191E-2</v>
      </c>
      <c r="AM68">
        <f t="shared" si="111"/>
        <v>6.3820524025845371E-2</v>
      </c>
      <c r="AN68">
        <f t="shared" si="111"/>
        <v>4.4734012167648607E-2</v>
      </c>
      <c r="AO68">
        <f t="shared" ref="AO68:BH68" si="112">AN68</f>
        <v>4.4734012167648607E-2</v>
      </c>
      <c r="AP68">
        <f t="shared" si="112"/>
        <v>4.4734012167648607E-2</v>
      </c>
      <c r="AQ68">
        <f t="shared" si="112"/>
        <v>4.4734012167648607E-2</v>
      </c>
      <c r="AR68">
        <f t="shared" si="112"/>
        <v>4.4734012167648607E-2</v>
      </c>
      <c r="AS68">
        <f t="shared" si="112"/>
        <v>4.4734012167648607E-2</v>
      </c>
      <c r="AT68">
        <f t="shared" si="112"/>
        <v>4.4734012167648607E-2</v>
      </c>
      <c r="AU68">
        <f t="shared" si="112"/>
        <v>4.4734012167648607E-2</v>
      </c>
      <c r="AV68">
        <f t="shared" si="112"/>
        <v>4.4734012167648607E-2</v>
      </c>
      <c r="AW68">
        <f t="shared" si="112"/>
        <v>4.4734012167648607E-2</v>
      </c>
      <c r="AX68">
        <f t="shared" si="112"/>
        <v>4.4734012167648607E-2</v>
      </c>
      <c r="AY68">
        <f t="shared" si="112"/>
        <v>4.4734012167648607E-2</v>
      </c>
      <c r="AZ68">
        <f t="shared" si="112"/>
        <v>4.4734012167648607E-2</v>
      </c>
      <c r="BA68">
        <f t="shared" si="112"/>
        <v>4.4734012167648607E-2</v>
      </c>
      <c r="BB68">
        <f t="shared" si="112"/>
        <v>4.4734012167648607E-2</v>
      </c>
      <c r="BC68">
        <f t="shared" si="112"/>
        <v>4.4734012167648607E-2</v>
      </c>
      <c r="BD68">
        <f t="shared" si="112"/>
        <v>4.4734012167648607E-2</v>
      </c>
      <c r="BE68">
        <f t="shared" si="112"/>
        <v>4.4734012167648607E-2</v>
      </c>
      <c r="BF68">
        <f t="shared" si="112"/>
        <v>4.4734012167648607E-2</v>
      </c>
      <c r="BG68">
        <f t="shared" si="112"/>
        <v>4.4734012167648607E-2</v>
      </c>
      <c r="BH68">
        <f t="shared" si="112"/>
        <v>4.4734012167648607E-2</v>
      </c>
      <c r="BK68">
        <f t="shared" ref="BK68:BK73" si="113">K68</f>
        <v>0.89468024335297458</v>
      </c>
      <c r="BL68">
        <f t="shared" si="24"/>
        <v>0.33103169004060057</v>
      </c>
      <c r="BM68">
        <f t="shared" si="25"/>
        <v>4.4734012167648669E-2</v>
      </c>
      <c r="BN68">
        <f t="shared" si="105"/>
        <v>0.63</v>
      </c>
      <c r="BO68">
        <f t="shared" si="106"/>
        <v>0.95000000000000007</v>
      </c>
      <c r="BP68" t="str">
        <f t="shared" si="28"/>
        <v>-LV-Total</v>
      </c>
    </row>
    <row r="69" spans="1:68" hidden="1" x14ac:dyDescent="0.25">
      <c r="A69" t="str">
        <f t="shared" si="20"/>
        <v>passenger-LV-LPG</v>
      </c>
      <c r="B69" s="1">
        <v>35</v>
      </c>
      <c r="C69" t="s">
        <v>7</v>
      </c>
      <c r="D69" t="s">
        <v>27</v>
      </c>
      <c r="E69" t="s">
        <v>28</v>
      </c>
      <c r="F69" t="s">
        <v>48</v>
      </c>
      <c r="G69">
        <v>6.6032569365281537E-3</v>
      </c>
      <c r="H69">
        <f>Reference!H69</f>
        <v>9.3903379360217535E-3</v>
      </c>
      <c r="I69">
        <f>Reference!I69</f>
        <v>1.2148405231152799E-2</v>
      </c>
      <c r="J69">
        <f>Reference!J69</f>
        <v>1.487790952795948E-2</v>
      </c>
      <c r="K69">
        <f>Reference!K69</f>
        <v>1.6465570298129319E-2</v>
      </c>
      <c r="L69">
        <f t="shared" si="110"/>
        <v>1.5724619634713499E-2</v>
      </c>
      <c r="M69">
        <f t="shared" si="110"/>
        <v>1.498366897129768E-2</v>
      </c>
      <c r="N69">
        <f t="shared" si="110"/>
        <v>1.424271830788186E-2</v>
      </c>
      <c r="O69">
        <f t="shared" si="110"/>
        <v>1.3501767644466041E-2</v>
      </c>
      <c r="P69">
        <f t="shared" si="110"/>
        <v>1.2760816981050221E-2</v>
      </c>
      <c r="Q69">
        <f t="shared" si="110"/>
        <v>1.2019866317634402E-2</v>
      </c>
      <c r="R69">
        <f t="shared" si="110"/>
        <v>1.1278915654218583E-2</v>
      </c>
      <c r="S69">
        <f t="shared" si="110"/>
        <v>1.0537964990802763E-2</v>
      </c>
      <c r="T69">
        <f t="shared" si="110"/>
        <v>9.7970143273869437E-3</v>
      </c>
      <c r="U69">
        <f t="shared" si="110"/>
        <v>9.0560636639711242E-3</v>
      </c>
      <c r="V69">
        <f t="shared" si="110"/>
        <v>8.3151130005553065E-3</v>
      </c>
      <c r="W69">
        <f t="shared" si="110"/>
        <v>7.5741623371394871E-3</v>
      </c>
      <c r="X69">
        <f t="shared" si="110"/>
        <v>6.8332116737236676E-3</v>
      </c>
      <c r="Y69">
        <f t="shared" si="110"/>
        <v>6.0922610103078482E-3</v>
      </c>
      <c r="Z69">
        <f t="shared" si="111"/>
        <v>5.7409955106144227E-3</v>
      </c>
      <c r="AA69">
        <f t="shared" si="111"/>
        <v>5.3897300109209973E-3</v>
      </c>
      <c r="AB69">
        <f t="shared" si="111"/>
        <v>5.0384645112275719E-3</v>
      </c>
      <c r="AC69">
        <f t="shared" si="111"/>
        <v>4.6871990115341464E-3</v>
      </c>
      <c r="AD69">
        <f t="shared" si="111"/>
        <v>4.3359335118407201E-3</v>
      </c>
      <c r="AE69">
        <f t="shared" si="111"/>
        <v>3.9846680121472956E-3</v>
      </c>
      <c r="AF69">
        <f t="shared" si="111"/>
        <v>3.6334025124538693E-3</v>
      </c>
      <c r="AG69">
        <f t="shared" si="111"/>
        <v>3.2821370127604438E-3</v>
      </c>
      <c r="AH69">
        <f t="shared" si="111"/>
        <v>2.9308715130670179E-3</v>
      </c>
      <c r="AI69">
        <f t="shared" si="111"/>
        <v>2.5796060133735925E-3</v>
      </c>
      <c r="AJ69">
        <f t="shared" si="111"/>
        <v>2.2283405136801671E-3</v>
      </c>
      <c r="AK69">
        <f t="shared" si="111"/>
        <v>1.8770750139867421E-3</v>
      </c>
      <c r="AL69">
        <f t="shared" si="111"/>
        <v>1.5258095142933158E-3</v>
      </c>
      <c r="AM69">
        <f t="shared" si="111"/>
        <v>1.1745440145998903E-3</v>
      </c>
      <c r="AN69">
        <f t="shared" si="111"/>
        <v>8.2327851490646489E-4</v>
      </c>
      <c r="AO69">
        <f t="shared" ref="AO69:BH69" si="114">AN69</f>
        <v>8.2327851490646489E-4</v>
      </c>
      <c r="AP69">
        <f t="shared" si="114"/>
        <v>8.2327851490646489E-4</v>
      </c>
      <c r="AQ69">
        <f t="shared" si="114"/>
        <v>8.2327851490646489E-4</v>
      </c>
      <c r="AR69">
        <f t="shared" si="114"/>
        <v>8.2327851490646489E-4</v>
      </c>
      <c r="AS69">
        <f t="shared" si="114"/>
        <v>8.2327851490646489E-4</v>
      </c>
      <c r="AT69">
        <f t="shared" si="114"/>
        <v>8.2327851490646489E-4</v>
      </c>
      <c r="AU69">
        <f t="shared" si="114"/>
        <v>8.2327851490646489E-4</v>
      </c>
      <c r="AV69">
        <f t="shared" si="114"/>
        <v>8.2327851490646489E-4</v>
      </c>
      <c r="AW69">
        <f t="shared" si="114"/>
        <v>8.2327851490646489E-4</v>
      </c>
      <c r="AX69">
        <f t="shared" si="114"/>
        <v>8.2327851490646489E-4</v>
      </c>
      <c r="AY69">
        <f t="shared" si="114"/>
        <v>8.2327851490646489E-4</v>
      </c>
      <c r="AZ69">
        <f t="shared" si="114"/>
        <v>8.2327851490646489E-4</v>
      </c>
      <c r="BA69">
        <f t="shared" si="114"/>
        <v>8.2327851490646489E-4</v>
      </c>
      <c r="BB69">
        <f t="shared" si="114"/>
        <v>8.2327851490646489E-4</v>
      </c>
      <c r="BC69">
        <f t="shared" si="114"/>
        <v>8.2327851490646489E-4</v>
      </c>
      <c r="BD69">
        <f t="shared" si="114"/>
        <v>8.2327851490646489E-4</v>
      </c>
      <c r="BE69">
        <f t="shared" si="114"/>
        <v>8.2327851490646489E-4</v>
      </c>
      <c r="BF69">
        <f t="shared" si="114"/>
        <v>8.2327851490646489E-4</v>
      </c>
      <c r="BG69">
        <f t="shared" si="114"/>
        <v>8.2327851490646489E-4</v>
      </c>
      <c r="BH69">
        <f t="shared" si="114"/>
        <v>8.2327851490646489E-4</v>
      </c>
      <c r="BK69">
        <f t="shared" si="113"/>
        <v>1.6465570298129319E-2</v>
      </c>
      <c r="BL69">
        <f t="shared" si="24"/>
        <v>6.0922610103078482E-3</v>
      </c>
      <c r="BM69">
        <f t="shared" si="25"/>
        <v>8.2327851490646478E-4</v>
      </c>
      <c r="BN69">
        <f t="shared" si="105"/>
        <v>0.63</v>
      </c>
      <c r="BO69">
        <f t="shared" si="106"/>
        <v>0.95000000000000007</v>
      </c>
      <c r="BP69" t="str">
        <f t="shared" si="28"/>
        <v>-LV-Total</v>
      </c>
    </row>
    <row r="70" spans="1:68" hidden="1" x14ac:dyDescent="0.25">
      <c r="A70" t="str">
        <f t="shared" si="20"/>
        <v>passenger-LV-PHEVG</v>
      </c>
      <c r="B70" s="1">
        <v>36</v>
      </c>
      <c r="C70" t="s">
        <v>7</v>
      </c>
      <c r="D70" t="s">
        <v>27</v>
      </c>
      <c r="E70" t="s">
        <v>28</v>
      </c>
      <c r="F70" t="s">
        <v>31</v>
      </c>
      <c r="G70">
        <v>1.349836566338423E-2</v>
      </c>
      <c r="H70">
        <f>Reference!H70</f>
        <v>1.9771429926647242E-2</v>
      </c>
      <c r="I70">
        <f>Reference!I70</f>
        <v>2.5979191160678351E-2</v>
      </c>
      <c r="J70">
        <f>Reference!J70</f>
        <v>3.212266379883702E-2</v>
      </c>
      <c r="K70">
        <f>Reference!K70</f>
        <v>3.525853517087478E-2</v>
      </c>
      <c r="L70">
        <f t="shared" si="110"/>
        <v>3.3671901088185414E-2</v>
      </c>
      <c r="M70">
        <f t="shared" si="110"/>
        <v>3.2085267005496049E-2</v>
      </c>
      <c r="N70">
        <f t="shared" si="110"/>
        <v>3.0498632922806683E-2</v>
      </c>
      <c r="O70">
        <f t="shared" si="110"/>
        <v>2.8911998840117317E-2</v>
      </c>
      <c r="P70">
        <f t="shared" si="110"/>
        <v>2.7325364757427955E-2</v>
      </c>
      <c r="Q70">
        <f t="shared" si="110"/>
        <v>2.5738730674738586E-2</v>
      </c>
      <c r="R70">
        <f t="shared" si="110"/>
        <v>2.4152096592049224E-2</v>
      </c>
      <c r="S70">
        <f t="shared" si="110"/>
        <v>2.2565462509359858E-2</v>
      </c>
      <c r="T70">
        <f t="shared" si="110"/>
        <v>2.0978828426670496E-2</v>
      </c>
      <c r="U70">
        <f t="shared" si="110"/>
        <v>1.939219434398113E-2</v>
      </c>
      <c r="V70">
        <f t="shared" si="110"/>
        <v>1.7805560261291761E-2</v>
      </c>
      <c r="W70">
        <f t="shared" si="110"/>
        <v>1.6218926178602395E-2</v>
      </c>
      <c r="X70">
        <f t="shared" si="110"/>
        <v>1.4632292095913033E-2</v>
      </c>
      <c r="Y70">
        <f t="shared" si="110"/>
        <v>1.3045658013223667E-2</v>
      </c>
      <c r="Z70">
        <f t="shared" si="111"/>
        <v>1.2293475929578338E-2</v>
      </c>
      <c r="AA70">
        <f t="shared" si="111"/>
        <v>1.1541293845933009E-2</v>
      </c>
      <c r="AB70">
        <f t="shared" si="111"/>
        <v>1.0789111762287681E-2</v>
      </c>
      <c r="AC70">
        <f t="shared" si="111"/>
        <v>1.0036929678642351E-2</v>
      </c>
      <c r="AD70">
        <f t="shared" si="111"/>
        <v>9.2847475949970233E-3</v>
      </c>
      <c r="AE70">
        <f t="shared" si="111"/>
        <v>8.5325655113516943E-3</v>
      </c>
      <c r="AF70">
        <f t="shared" si="111"/>
        <v>7.7803834277063652E-3</v>
      </c>
      <c r="AG70">
        <f t="shared" si="111"/>
        <v>7.0282013440610362E-3</v>
      </c>
      <c r="AH70">
        <f t="shared" si="111"/>
        <v>6.2760192604157071E-3</v>
      </c>
      <c r="AI70">
        <f t="shared" si="111"/>
        <v>5.523837176770378E-3</v>
      </c>
      <c r="AJ70">
        <f t="shared" si="111"/>
        <v>4.771655093125049E-3</v>
      </c>
      <c r="AK70">
        <f t="shared" si="111"/>
        <v>4.0194730094797217E-3</v>
      </c>
      <c r="AL70">
        <f t="shared" si="111"/>
        <v>3.2672909258343926E-3</v>
      </c>
      <c r="AM70">
        <f t="shared" si="111"/>
        <v>2.5151088421890636E-3</v>
      </c>
      <c r="AN70">
        <f t="shared" si="111"/>
        <v>1.7629267585437345E-3</v>
      </c>
      <c r="AO70">
        <f t="shared" ref="AO70:BH70" si="115">AN70</f>
        <v>1.7629267585437345E-3</v>
      </c>
      <c r="AP70">
        <f t="shared" si="115"/>
        <v>1.7629267585437345E-3</v>
      </c>
      <c r="AQ70">
        <f t="shared" si="115"/>
        <v>1.7629267585437345E-3</v>
      </c>
      <c r="AR70">
        <f t="shared" si="115"/>
        <v>1.7629267585437345E-3</v>
      </c>
      <c r="AS70">
        <f t="shared" si="115"/>
        <v>1.7629267585437345E-3</v>
      </c>
      <c r="AT70">
        <f t="shared" si="115"/>
        <v>1.7629267585437345E-3</v>
      </c>
      <c r="AU70">
        <f t="shared" si="115"/>
        <v>1.7629267585437345E-3</v>
      </c>
      <c r="AV70">
        <f t="shared" si="115"/>
        <v>1.7629267585437345E-3</v>
      </c>
      <c r="AW70">
        <f t="shared" si="115"/>
        <v>1.7629267585437345E-3</v>
      </c>
      <c r="AX70">
        <f t="shared" si="115"/>
        <v>1.7629267585437345E-3</v>
      </c>
      <c r="AY70">
        <f t="shared" si="115"/>
        <v>1.7629267585437345E-3</v>
      </c>
      <c r="AZ70">
        <f t="shared" si="115"/>
        <v>1.7629267585437345E-3</v>
      </c>
      <c r="BA70">
        <f t="shared" si="115"/>
        <v>1.7629267585437345E-3</v>
      </c>
      <c r="BB70">
        <f t="shared" si="115"/>
        <v>1.7629267585437345E-3</v>
      </c>
      <c r="BC70">
        <f t="shared" si="115"/>
        <v>1.7629267585437345E-3</v>
      </c>
      <c r="BD70">
        <f t="shared" si="115"/>
        <v>1.7629267585437345E-3</v>
      </c>
      <c r="BE70">
        <f t="shared" si="115"/>
        <v>1.7629267585437345E-3</v>
      </c>
      <c r="BF70">
        <f t="shared" si="115"/>
        <v>1.7629267585437345E-3</v>
      </c>
      <c r="BG70">
        <f t="shared" si="115"/>
        <v>1.7629267585437345E-3</v>
      </c>
      <c r="BH70">
        <f t="shared" si="115"/>
        <v>1.7629267585437345E-3</v>
      </c>
      <c r="BK70">
        <f t="shared" si="113"/>
        <v>3.525853517087478E-2</v>
      </c>
      <c r="BL70">
        <f t="shared" si="24"/>
        <v>1.3045658013223669E-2</v>
      </c>
      <c r="BM70">
        <f t="shared" si="25"/>
        <v>1.7629267585437367E-3</v>
      </c>
      <c r="BN70">
        <f t="shared" si="105"/>
        <v>0.63</v>
      </c>
      <c r="BO70">
        <f t="shared" si="106"/>
        <v>0.95000000000000007</v>
      </c>
      <c r="BP70" t="str">
        <f t="shared" si="28"/>
        <v>-LV-Total</v>
      </c>
    </row>
    <row r="71" spans="1:68" hidden="1" x14ac:dyDescent="0.25">
      <c r="A71" t="str">
        <f t="shared" si="20"/>
        <v>freight-HT-BEV</v>
      </c>
      <c r="B71" s="1">
        <v>37</v>
      </c>
      <c r="C71" t="s">
        <v>10</v>
      </c>
      <c r="D71" t="s">
        <v>36</v>
      </c>
      <c r="E71" t="s">
        <v>39</v>
      </c>
      <c r="F71" t="s">
        <v>29</v>
      </c>
      <c r="G71">
        <v>0</v>
      </c>
      <c r="H71">
        <f>Reference!H71</f>
        <v>0</v>
      </c>
      <c r="I71">
        <f>Reference!I71</f>
        <v>2.6744415791973369E-7</v>
      </c>
      <c r="J71">
        <f>Reference!J71</f>
        <v>0</v>
      </c>
      <c r="K71">
        <f>Reference!K71</f>
        <v>7.1526377605395457E-7</v>
      </c>
      <c r="L71">
        <f>Reference!L71</f>
        <v>0</v>
      </c>
      <c r="M71">
        <f t="shared" ref="M71:Y71" si="116">IF(L71=0,0.0000001,L71)*((INDEX($N$7:$N$29,MATCH($A71,$H$7:$H$28,0))/IF(L71=0,0.0000001,L71))^((M$33-$K$33)/($Y$33-$K$33)))</f>
        <v>8.4198244434502045E-7</v>
      </c>
      <c r="N71">
        <f t="shared" si="116"/>
        <v>1.3031018726207814E-5</v>
      </c>
      <c r="O71">
        <f t="shared" si="116"/>
        <v>2.2977612848129104E-4</v>
      </c>
      <c r="P71">
        <f t="shared" si="116"/>
        <v>2.9791780547246227E-3</v>
      </c>
      <c r="Q71">
        <f t="shared" si="116"/>
        <v>2.150481237877834E-2</v>
      </c>
      <c r="R71">
        <f t="shared" si="116"/>
        <v>8.0320879686626323E-2</v>
      </c>
      <c r="S71">
        <f t="shared" si="116"/>
        <v>0.17055046684578354</v>
      </c>
      <c r="T71">
        <f t="shared" si="116"/>
        <v>0.24520279609844894</v>
      </c>
      <c r="U71">
        <f t="shared" si="116"/>
        <v>0.28320040680551722</v>
      </c>
      <c r="V71">
        <f t="shared" si="116"/>
        <v>0.29631814368049259</v>
      </c>
      <c r="W71">
        <f t="shared" si="116"/>
        <v>0.2994712327769255</v>
      </c>
      <c r="X71">
        <f t="shared" si="116"/>
        <v>0.29996219996998591</v>
      </c>
      <c r="Y71">
        <f t="shared" si="116"/>
        <v>0.3</v>
      </c>
      <c r="Z71">
        <f t="shared" ref="Z71:AN71" si="117">IF(Y71=0,0.0000001,$Y71)*((INDEX($O$7:$O$29,MATCH($A71,$H$7:$H$28,0))/IF(Y71=0,0.0000001,$Y71))^((Z$33-$Y$33)/($AN$33-$Y$33)))</f>
        <v>0.31743370668280724</v>
      </c>
      <c r="AA71">
        <f t="shared" si="117"/>
        <v>0.33588052712795508</v>
      </c>
      <c r="AB71">
        <f t="shared" si="117"/>
        <v>0.35539933576267319</v>
      </c>
      <c r="AC71">
        <f t="shared" si="117"/>
        <v>0.37605242834584307</v>
      </c>
      <c r="AD71">
        <f t="shared" si="117"/>
        <v>0.39790572078963921</v>
      </c>
      <c r="AE71">
        <f t="shared" si="117"/>
        <v>0.42102895953516445</v>
      </c>
      <c r="AF71">
        <f t="shared" si="117"/>
        <v>0.44549594415350968</v>
      </c>
      <c r="AG71">
        <f t="shared" si="117"/>
        <v>0.47138476288268488</v>
      </c>
      <c r="AH71">
        <f t="shared" si="117"/>
        <v>0.49877804185215618</v>
      </c>
      <c r="AI71">
        <f t="shared" si="117"/>
        <v>0.52776320879040761</v>
      </c>
      <c r="AJ71">
        <f t="shared" si="117"/>
        <v>0.55843277205717146</v>
      </c>
      <c r="AK71">
        <f t="shared" si="117"/>
        <v>0.59088461589087715</v>
      </c>
      <c r="AL71">
        <f t="shared" si="117"/>
        <v>0.62522231281362639</v>
      </c>
      <c r="AM71">
        <f t="shared" si="117"/>
        <v>0.66155545419075668</v>
      </c>
      <c r="AN71">
        <f t="shared" si="117"/>
        <v>0.70000000000000007</v>
      </c>
      <c r="AO71">
        <f t="shared" ref="AO71:BH71" si="118">AN71</f>
        <v>0.70000000000000007</v>
      </c>
      <c r="AP71">
        <f t="shared" si="118"/>
        <v>0.70000000000000007</v>
      </c>
      <c r="AQ71">
        <f t="shared" si="118"/>
        <v>0.70000000000000007</v>
      </c>
      <c r="AR71">
        <f t="shared" si="118"/>
        <v>0.70000000000000007</v>
      </c>
      <c r="AS71">
        <f t="shared" si="118"/>
        <v>0.70000000000000007</v>
      </c>
      <c r="AT71">
        <f t="shared" si="118"/>
        <v>0.70000000000000007</v>
      </c>
      <c r="AU71">
        <f t="shared" si="118"/>
        <v>0.70000000000000007</v>
      </c>
      <c r="AV71">
        <f t="shared" si="118"/>
        <v>0.70000000000000007</v>
      </c>
      <c r="AW71">
        <f t="shared" si="118"/>
        <v>0.70000000000000007</v>
      </c>
      <c r="AX71">
        <f t="shared" si="118"/>
        <v>0.70000000000000007</v>
      </c>
      <c r="AY71">
        <f t="shared" si="118"/>
        <v>0.70000000000000007</v>
      </c>
      <c r="AZ71">
        <f t="shared" si="118"/>
        <v>0.70000000000000007</v>
      </c>
      <c r="BA71">
        <f t="shared" si="118"/>
        <v>0.70000000000000007</v>
      </c>
      <c r="BB71">
        <f t="shared" si="118"/>
        <v>0.70000000000000007</v>
      </c>
      <c r="BC71">
        <f t="shared" si="118"/>
        <v>0.70000000000000007</v>
      </c>
      <c r="BD71">
        <f t="shared" si="118"/>
        <v>0.70000000000000007</v>
      </c>
      <c r="BE71">
        <f t="shared" si="118"/>
        <v>0.70000000000000007</v>
      </c>
      <c r="BF71">
        <f t="shared" si="118"/>
        <v>0.70000000000000007</v>
      </c>
      <c r="BG71">
        <f t="shared" si="118"/>
        <v>0.70000000000000007</v>
      </c>
      <c r="BH71">
        <f t="shared" si="118"/>
        <v>0.70000000000000007</v>
      </c>
      <c r="BK71">
        <f t="shared" si="113"/>
        <v>7.1526377605395457E-7</v>
      </c>
      <c r="BL71">
        <f t="shared" si="24"/>
        <v>4.2915826563237274E-7</v>
      </c>
      <c r="BM71">
        <f t="shared" si="25"/>
        <v>7.1526377605395523E-8</v>
      </c>
      <c r="BN71">
        <f t="shared" si="105"/>
        <v>0.4</v>
      </c>
      <c r="BO71">
        <f t="shared" si="106"/>
        <v>0.89999999999999991</v>
      </c>
      <c r="BP71" t="str">
        <f t="shared" si="28"/>
        <v>-HT-Total</v>
      </c>
    </row>
    <row r="72" spans="1:68" hidden="1" x14ac:dyDescent="0.25">
      <c r="A72" t="str">
        <f t="shared" si="20"/>
        <v>freight-HT-CNG</v>
      </c>
      <c r="B72" s="1">
        <v>38</v>
      </c>
      <c r="C72" t="s">
        <v>10</v>
      </c>
      <c r="D72" t="s">
        <v>36</v>
      </c>
      <c r="E72" t="s">
        <v>39</v>
      </c>
      <c r="F72" t="s">
        <v>45</v>
      </c>
      <c r="G72">
        <v>0</v>
      </c>
      <c r="H72">
        <f>Reference!H72</f>
        <v>0</v>
      </c>
      <c r="I72">
        <f>Reference!I72</f>
        <v>0</v>
      </c>
      <c r="J72">
        <f>Reference!J72</f>
        <v>0</v>
      </c>
      <c r="K72">
        <f>Reference!K72</f>
        <v>0</v>
      </c>
      <c r="L72">
        <f t="shared" ref="L72:Y72" si="119">$K72+(L$33-$K$33)*($BL72-$BK72)/($BL$33-$BK$33)</f>
        <v>0</v>
      </c>
      <c r="M72">
        <f t="shared" si="119"/>
        <v>0</v>
      </c>
      <c r="N72">
        <f t="shared" si="119"/>
        <v>0</v>
      </c>
      <c r="O72">
        <f t="shared" si="119"/>
        <v>0</v>
      </c>
      <c r="P72">
        <f t="shared" si="119"/>
        <v>0</v>
      </c>
      <c r="Q72">
        <f t="shared" si="119"/>
        <v>0</v>
      </c>
      <c r="R72">
        <f t="shared" si="119"/>
        <v>0</v>
      </c>
      <c r="S72">
        <f t="shared" si="119"/>
        <v>0</v>
      </c>
      <c r="T72">
        <f t="shared" si="119"/>
        <v>0</v>
      </c>
      <c r="U72">
        <f t="shared" si="119"/>
        <v>0</v>
      </c>
      <c r="V72">
        <f t="shared" si="119"/>
        <v>0</v>
      </c>
      <c r="W72">
        <f t="shared" si="119"/>
        <v>0</v>
      </c>
      <c r="X72">
        <f t="shared" si="119"/>
        <v>0</v>
      </c>
      <c r="Y72">
        <f t="shared" si="119"/>
        <v>0</v>
      </c>
      <c r="Z72">
        <f t="shared" ref="Z72:AN72" si="120">$Y72+(Z$33-$Y$33)*($BM72-$BL72)/($BM$33-$BL$33)</f>
        <v>0</v>
      </c>
      <c r="AA72">
        <f t="shared" si="120"/>
        <v>0</v>
      </c>
      <c r="AB72">
        <f t="shared" si="120"/>
        <v>0</v>
      </c>
      <c r="AC72">
        <f t="shared" si="120"/>
        <v>0</v>
      </c>
      <c r="AD72">
        <f t="shared" si="120"/>
        <v>0</v>
      </c>
      <c r="AE72">
        <f t="shared" si="120"/>
        <v>0</v>
      </c>
      <c r="AF72">
        <f t="shared" si="120"/>
        <v>0</v>
      </c>
      <c r="AG72">
        <f t="shared" si="120"/>
        <v>0</v>
      </c>
      <c r="AH72">
        <f t="shared" si="120"/>
        <v>0</v>
      </c>
      <c r="AI72">
        <f t="shared" si="120"/>
        <v>0</v>
      </c>
      <c r="AJ72">
        <f t="shared" si="120"/>
        <v>0</v>
      </c>
      <c r="AK72">
        <f t="shared" si="120"/>
        <v>0</v>
      </c>
      <c r="AL72">
        <f t="shared" si="120"/>
        <v>0</v>
      </c>
      <c r="AM72">
        <f t="shared" si="120"/>
        <v>0</v>
      </c>
      <c r="AN72">
        <f t="shared" si="120"/>
        <v>0</v>
      </c>
      <c r="AO72">
        <f t="shared" ref="AO72:BH72" si="121">AN72</f>
        <v>0</v>
      </c>
      <c r="AP72">
        <f t="shared" si="121"/>
        <v>0</v>
      </c>
      <c r="AQ72">
        <f t="shared" si="121"/>
        <v>0</v>
      </c>
      <c r="AR72">
        <f t="shared" si="121"/>
        <v>0</v>
      </c>
      <c r="AS72">
        <f t="shared" si="121"/>
        <v>0</v>
      </c>
      <c r="AT72">
        <f t="shared" si="121"/>
        <v>0</v>
      </c>
      <c r="AU72">
        <f t="shared" si="121"/>
        <v>0</v>
      </c>
      <c r="AV72">
        <f t="shared" si="121"/>
        <v>0</v>
      </c>
      <c r="AW72">
        <f t="shared" si="121"/>
        <v>0</v>
      </c>
      <c r="AX72">
        <f t="shared" si="121"/>
        <v>0</v>
      </c>
      <c r="AY72">
        <f t="shared" si="121"/>
        <v>0</v>
      </c>
      <c r="AZ72">
        <f t="shared" si="121"/>
        <v>0</v>
      </c>
      <c r="BA72">
        <f t="shared" si="121"/>
        <v>0</v>
      </c>
      <c r="BB72">
        <f t="shared" si="121"/>
        <v>0</v>
      </c>
      <c r="BC72">
        <f t="shared" si="121"/>
        <v>0</v>
      </c>
      <c r="BD72">
        <f t="shared" si="121"/>
        <v>0</v>
      </c>
      <c r="BE72">
        <f t="shared" si="121"/>
        <v>0</v>
      </c>
      <c r="BF72">
        <f t="shared" si="121"/>
        <v>0</v>
      </c>
      <c r="BG72">
        <f t="shared" si="121"/>
        <v>0</v>
      </c>
      <c r="BH72">
        <f t="shared" si="121"/>
        <v>0</v>
      </c>
      <c r="BK72">
        <f t="shared" si="113"/>
        <v>0</v>
      </c>
      <c r="BL72">
        <f t="shared" si="24"/>
        <v>0</v>
      </c>
      <c r="BM72">
        <f t="shared" si="25"/>
        <v>0</v>
      </c>
      <c r="BN72">
        <f t="shared" si="105"/>
        <v>0.4</v>
      </c>
      <c r="BO72">
        <f t="shared" si="106"/>
        <v>0.89999999999999991</v>
      </c>
      <c r="BP72" t="str">
        <f t="shared" si="28"/>
        <v>-HT-Total</v>
      </c>
    </row>
    <row r="73" spans="1:68" hidden="1" x14ac:dyDescent="0.25">
      <c r="A73" t="str">
        <f t="shared" si="20"/>
        <v>freight-HT-D</v>
      </c>
      <c r="B73" s="1">
        <v>39</v>
      </c>
      <c r="C73" t="s">
        <v>10</v>
      </c>
      <c r="D73" t="s">
        <v>36</v>
      </c>
      <c r="E73" t="s">
        <v>39</v>
      </c>
      <c r="F73" t="s">
        <v>46</v>
      </c>
      <c r="G73">
        <v>0.96264891354036786</v>
      </c>
      <c r="H73">
        <f>Reference!H73</f>
        <v>0.96223820841220753</v>
      </c>
      <c r="I73">
        <f>Reference!I73</f>
        <v>0.96182752436255559</v>
      </c>
      <c r="J73">
        <f>Reference!J73</f>
        <v>0.96141686138978943</v>
      </c>
      <c r="K73">
        <f t="shared" ref="K73:AN73" si="122">1-SUM(K71:K72,K74:K77)</f>
        <v>0.96101864124316005</v>
      </c>
      <c r="L73">
        <f t="shared" si="122"/>
        <v>0.96213361516284535</v>
      </c>
      <c r="M73">
        <f t="shared" si="122"/>
        <v>0.96324577069582074</v>
      </c>
      <c r="N73">
        <f t="shared" si="122"/>
        <v>0.96433891556452478</v>
      </c>
      <c r="O73">
        <f t="shared" si="122"/>
        <v>0.96511506267636649</v>
      </c>
      <c r="P73">
        <f t="shared" si="122"/>
        <v>0.96221447001654314</v>
      </c>
      <c r="Q73">
        <f t="shared" si="122"/>
        <v>0.93749321618584291</v>
      </c>
      <c r="R73">
        <f t="shared" si="122"/>
        <v>0.8589922038974741</v>
      </c>
      <c r="S73">
        <f t="shared" si="122"/>
        <v>0.74011410594043658</v>
      </c>
      <c r="T73">
        <f t="shared" si="122"/>
        <v>0.6428828579601551</v>
      </c>
      <c r="U73">
        <f t="shared" si="122"/>
        <v>0.59415494709895444</v>
      </c>
      <c r="V73">
        <f t="shared" si="122"/>
        <v>0.57809004013051335</v>
      </c>
      <c r="W73">
        <f t="shared" si="122"/>
        <v>0.5750765544978762</v>
      </c>
      <c r="X73">
        <f t="shared" si="122"/>
        <v>0.57554769352130553</v>
      </c>
      <c r="Y73">
        <f t="shared" si="122"/>
        <v>0.57661193877705152</v>
      </c>
      <c r="Z73">
        <f t="shared" si="122"/>
        <v>0.55574815654678988</v>
      </c>
      <c r="AA73">
        <f t="shared" si="122"/>
        <v>0.53364758714885041</v>
      </c>
      <c r="AB73">
        <f t="shared" si="122"/>
        <v>0.51024077771849963</v>
      </c>
      <c r="AC73">
        <f t="shared" si="122"/>
        <v>0.48545435376142976</v>
      </c>
      <c r="AD73">
        <f t="shared" si="122"/>
        <v>0.45921079667096631</v>
      </c>
      <c r="AE73">
        <f t="shared" si="122"/>
        <v>0.43142820857224717</v>
      </c>
      <c r="AF73">
        <f t="shared" si="122"/>
        <v>0.402020063769022</v>
      </c>
      <c r="AG73">
        <f t="shared" si="122"/>
        <v>0.37089494602719486</v>
      </c>
      <c r="AH73">
        <f t="shared" si="122"/>
        <v>0.33795627088532976</v>
      </c>
      <c r="AI73">
        <f t="shared" si="122"/>
        <v>0.3031019921359065</v>
      </c>
      <c r="AJ73">
        <f t="shared" si="122"/>
        <v>0.26622429157201322</v>
      </c>
      <c r="AK73">
        <f t="shared" si="122"/>
        <v>0.22720925104224854</v>
      </c>
      <c r="AL73">
        <f t="shared" si="122"/>
        <v>0.18593650580168897</v>
      </c>
      <c r="AM73">
        <f t="shared" si="122"/>
        <v>0.14227887808872697</v>
      </c>
      <c r="AN73">
        <f t="shared" si="122"/>
        <v>9.6101989796175125E-2</v>
      </c>
      <c r="AO73">
        <f t="shared" ref="AO73:BH73" si="123">AN73</f>
        <v>9.6101989796175125E-2</v>
      </c>
      <c r="AP73">
        <f t="shared" si="123"/>
        <v>9.6101989796175125E-2</v>
      </c>
      <c r="AQ73">
        <f t="shared" si="123"/>
        <v>9.6101989796175125E-2</v>
      </c>
      <c r="AR73">
        <f t="shared" si="123"/>
        <v>9.6101989796175125E-2</v>
      </c>
      <c r="AS73">
        <f t="shared" si="123"/>
        <v>9.6101989796175125E-2</v>
      </c>
      <c r="AT73">
        <f t="shared" si="123"/>
        <v>9.6101989796175125E-2</v>
      </c>
      <c r="AU73">
        <f t="shared" si="123"/>
        <v>9.6101989796175125E-2</v>
      </c>
      <c r="AV73">
        <f t="shared" si="123"/>
        <v>9.6101989796175125E-2</v>
      </c>
      <c r="AW73">
        <f t="shared" si="123"/>
        <v>9.6101989796175125E-2</v>
      </c>
      <c r="AX73">
        <f t="shared" si="123"/>
        <v>9.6101989796175125E-2</v>
      </c>
      <c r="AY73">
        <f t="shared" si="123"/>
        <v>9.6101989796175125E-2</v>
      </c>
      <c r="AZ73">
        <f t="shared" si="123"/>
        <v>9.6101989796175125E-2</v>
      </c>
      <c r="BA73">
        <f t="shared" si="123"/>
        <v>9.6101989796175125E-2</v>
      </c>
      <c r="BB73">
        <f t="shared" si="123"/>
        <v>9.6101989796175125E-2</v>
      </c>
      <c r="BC73">
        <f t="shared" si="123"/>
        <v>9.6101989796175125E-2</v>
      </c>
      <c r="BD73">
        <f t="shared" si="123"/>
        <v>9.6101989796175125E-2</v>
      </c>
      <c r="BE73">
        <f t="shared" si="123"/>
        <v>9.6101989796175125E-2</v>
      </c>
      <c r="BF73">
        <f t="shared" si="123"/>
        <v>9.6101989796175125E-2</v>
      </c>
      <c r="BG73">
        <f t="shared" si="123"/>
        <v>9.6101989796175125E-2</v>
      </c>
      <c r="BH73">
        <f t="shared" si="123"/>
        <v>9.6101989796175125E-2</v>
      </c>
      <c r="BK73">
        <f t="shared" si="113"/>
        <v>0.96101864124316005</v>
      </c>
      <c r="BL73">
        <f t="shared" si="24"/>
        <v>0.57661118474589601</v>
      </c>
      <c r="BM73">
        <f t="shared" si="25"/>
        <v>9.6101864124316094E-2</v>
      </c>
      <c r="BN73">
        <f t="shared" si="105"/>
        <v>0.4</v>
      </c>
      <c r="BO73">
        <f t="shared" si="106"/>
        <v>0.89999999999999991</v>
      </c>
      <c r="BP73" t="str">
        <f t="shared" si="28"/>
        <v>-HT-Total</v>
      </c>
    </row>
    <row r="74" spans="1:68" hidden="1" x14ac:dyDescent="0.25">
      <c r="A74" t="str">
        <f t="shared" si="20"/>
        <v>freight-HT-FCEV</v>
      </c>
      <c r="B74" s="1">
        <v>40</v>
      </c>
      <c r="C74" t="s">
        <v>10</v>
      </c>
      <c r="D74" t="s">
        <v>36</v>
      </c>
      <c r="E74" t="s">
        <v>39</v>
      </c>
      <c r="F74" t="s">
        <v>30</v>
      </c>
      <c r="G74">
        <v>0</v>
      </c>
      <c r="H74">
        <f>Reference!H74</f>
        <v>0</v>
      </c>
      <c r="I74">
        <f>Reference!I74</f>
        <v>2.3269181687763627E-7</v>
      </c>
      <c r="J74">
        <f>Reference!J74</f>
        <v>0</v>
      </c>
      <c r="K74">
        <f>Reference!K74</f>
        <v>5.4145481641815414E-7</v>
      </c>
      <c r="L74">
        <f>Reference!L74</f>
        <v>0</v>
      </c>
      <c r="M74">
        <f t="shared" ref="M74:Y74" si="124">IF(L74=0,0.0000001,L74)*((INDEX($N$7:$N$29,MATCH($A74,$H$7:$H$28,0))/IF(L74=0,0.0000001,L74))^((M$33-$K$33)/($Y$33-$K$33)))</f>
        <v>7.1968567300115195E-7</v>
      </c>
      <c r="N74">
        <f t="shared" si="124"/>
        <v>9.1029817799152157E-6</v>
      </c>
      <c r="O74">
        <f t="shared" si="124"/>
        <v>1.2992796127596297E-4</v>
      </c>
      <c r="P74">
        <f t="shared" si="124"/>
        <v>1.3948358959487434E-3</v>
      </c>
      <c r="Q74">
        <f t="shared" si="124"/>
        <v>8.7041726036880211E-3</v>
      </c>
      <c r="R74">
        <f t="shared" si="124"/>
        <v>2.95028347853016E-2</v>
      </c>
      <c r="S74">
        <f t="shared" si="124"/>
        <v>5.926506278427475E-2</v>
      </c>
      <c r="T74">
        <f t="shared" si="124"/>
        <v>8.2957698712983571E-2</v>
      </c>
      <c r="U74">
        <f t="shared" si="124"/>
        <v>9.4801716068208683E-2</v>
      </c>
      <c r="V74">
        <f t="shared" si="124"/>
        <v>9.8862603362767171E-2</v>
      </c>
      <c r="W74">
        <f t="shared" si="124"/>
        <v>9.983671710006424E-2</v>
      </c>
      <c r="X74">
        <f t="shared" si="124"/>
        <v>9.9988328084667344E-2</v>
      </c>
      <c r="Y74">
        <f t="shared" si="124"/>
        <v>0.1</v>
      </c>
      <c r="Z74">
        <f t="shared" ref="Z74:AN74" si="125">IF(Y74=0,0.0000001,$Y74)*((INDEX($O$7:$O$29,MATCH($A74,$H$7:$H$28,0))/IF(Y74=0,0.0000001,$Y74))^((Z$33-$Y$33)/($AN$33-$Y$33)))</f>
        <v>0.10472941228206267</v>
      </c>
      <c r="AA74">
        <f t="shared" si="125"/>
        <v>0.1096824979694626</v>
      </c>
      <c r="AB74">
        <f t="shared" si="125"/>
        <v>0.11486983549970352</v>
      </c>
      <c r="AC74">
        <f t="shared" si="125"/>
        <v>0.12030250360821167</v>
      </c>
      <c r="AD74">
        <f t="shared" si="125"/>
        <v>0.12599210498948732</v>
      </c>
      <c r="AE74">
        <f t="shared" si="125"/>
        <v>0.13195079107728944</v>
      </c>
      <c r="AF74">
        <f t="shared" si="125"/>
        <v>0.1381912879967776</v>
      </c>
      <c r="AG74">
        <f t="shared" si="125"/>
        <v>0.14472692374403781</v>
      </c>
      <c r="AH74">
        <f t="shared" si="125"/>
        <v>0.1515716566510398</v>
      </c>
      <c r="AI74">
        <f t="shared" si="125"/>
        <v>0.15874010519681994</v>
      </c>
      <c r="AJ74">
        <f t="shared" si="125"/>
        <v>0.16624757922855757</v>
      </c>
      <c r="AK74">
        <f t="shared" si="125"/>
        <v>0.17411011265922482</v>
      </c>
      <c r="AL74">
        <f t="shared" si="125"/>
        <v>0.18234449771164338</v>
      </c>
      <c r="AM74">
        <f t="shared" si="125"/>
        <v>0.19096832078208331</v>
      </c>
      <c r="AN74">
        <f t="shared" si="125"/>
        <v>0.2</v>
      </c>
      <c r="AO74">
        <f t="shared" ref="AO74:BH74" si="126">AN74</f>
        <v>0.2</v>
      </c>
      <c r="AP74">
        <f t="shared" si="126"/>
        <v>0.2</v>
      </c>
      <c r="AQ74">
        <f t="shared" si="126"/>
        <v>0.2</v>
      </c>
      <c r="AR74">
        <f t="shared" si="126"/>
        <v>0.2</v>
      </c>
      <c r="AS74">
        <f t="shared" si="126"/>
        <v>0.2</v>
      </c>
      <c r="AT74">
        <f t="shared" si="126"/>
        <v>0.2</v>
      </c>
      <c r="AU74">
        <f t="shared" si="126"/>
        <v>0.2</v>
      </c>
      <c r="AV74">
        <f t="shared" si="126"/>
        <v>0.2</v>
      </c>
      <c r="AW74">
        <f t="shared" si="126"/>
        <v>0.2</v>
      </c>
      <c r="AX74">
        <f t="shared" si="126"/>
        <v>0.2</v>
      </c>
      <c r="AY74">
        <f t="shared" si="126"/>
        <v>0.2</v>
      </c>
      <c r="AZ74">
        <f t="shared" si="126"/>
        <v>0.2</v>
      </c>
      <c r="BA74">
        <f t="shared" si="126"/>
        <v>0.2</v>
      </c>
      <c r="BB74">
        <f t="shared" si="126"/>
        <v>0.2</v>
      </c>
      <c r="BC74">
        <f t="shared" si="126"/>
        <v>0.2</v>
      </c>
      <c r="BD74">
        <f t="shared" si="126"/>
        <v>0.2</v>
      </c>
      <c r="BE74">
        <f t="shared" si="126"/>
        <v>0.2</v>
      </c>
      <c r="BF74">
        <f t="shared" si="126"/>
        <v>0.2</v>
      </c>
      <c r="BG74">
        <f t="shared" si="126"/>
        <v>0.2</v>
      </c>
      <c r="BH74">
        <f t="shared" si="126"/>
        <v>0.2</v>
      </c>
      <c r="BK74">
        <f>G74</f>
        <v>0</v>
      </c>
      <c r="BL74">
        <f t="shared" si="24"/>
        <v>0</v>
      </c>
      <c r="BM74">
        <f t="shared" si="25"/>
        <v>0</v>
      </c>
      <c r="BN74">
        <f t="shared" si="105"/>
        <v>0.4</v>
      </c>
      <c r="BO74">
        <f t="shared" si="106"/>
        <v>0.89999999999999991</v>
      </c>
      <c r="BP74" t="str">
        <f t="shared" si="28"/>
        <v>-HT-Total</v>
      </c>
    </row>
    <row r="75" spans="1:68" hidden="1" x14ac:dyDescent="0.25">
      <c r="A75" t="str">
        <f t="shared" si="20"/>
        <v>freight-HT-G</v>
      </c>
      <c r="B75" s="1">
        <v>41</v>
      </c>
      <c r="C75" t="s">
        <v>10</v>
      </c>
      <c r="D75" t="s">
        <v>36</v>
      </c>
      <c r="E75" t="s">
        <v>39</v>
      </c>
      <c r="F75" t="s">
        <v>47</v>
      </c>
      <c r="G75">
        <v>3.735108645963213E-2</v>
      </c>
      <c r="H75">
        <f>Reference!H75</f>
        <v>3.7761791587792352E-2</v>
      </c>
      <c r="I75">
        <f>Reference!I75</f>
        <v>3.8172475637444289E-2</v>
      </c>
      <c r="J75">
        <f>Reference!J75</f>
        <v>3.8583138610210663E-2</v>
      </c>
      <c r="K75">
        <f>Reference!K75</f>
        <v>3.8980102038247443E-2</v>
      </c>
      <c r="L75">
        <f t="shared" ref="L75:Y77" si="127">$K75+(L$33-$K$33)*($BL75-$BK75)/($BL$33-$BK$33)</f>
        <v>3.7866384837154661E-2</v>
      </c>
      <c r="M75">
        <f t="shared" si="127"/>
        <v>3.6752667636061873E-2</v>
      </c>
      <c r="N75">
        <f t="shared" si="127"/>
        <v>3.5638950434969091E-2</v>
      </c>
      <c r="O75">
        <f t="shared" si="127"/>
        <v>3.4525233233876303E-2</v>
      </c>
      <c r="P75">
        <f t="shared" si="127"/>
        <v>3.3411516032783521E-2</v>
      </c>
      <c r="Q75">
        <f t="shared" si="127"/>
        <v>3.229779883169074E-2</v>
      </c>
      <c r="R75">
        <f t="shared" si="127"/>
        <v>3.1184081630597951E-2</v>
      </c>
      <c r="S75">
        <f t="shared" si="127"/>
        <v>3.007036442950517E-2</v>
      </c>
      <c r="T75">
        <f t="shared" si="127"/>
        <v>2.8956647228412385E-2</v>
      </c>
      <c r="U75">
        <f t="shared" si="127"/>
        <v>2.78429300273196E-2</v>
      </c>
      <c r="V75">
        <f t="shared" si="127"/>
        <v>2.6729212826226818E-2</v>
      </c>
      <c r="W75">
        <f t="shared" si="127"/>
        <v>2.5615495625134033E-2</v>
      </c>
      <c r="X75">
        <f t="shared" si="127"/>
        <v>2.4501778424041248E-2</v>
      </c>
      <c r="Y75">
        <f t="shared" si="127"/>
        <v>2.3388061222948463E-2</v>
      </c>
      <c r="Z75">
        <f t="shared" ref="Z75:AN77" si="128">$Y75+(Z$33-$Y$33)*($BM75-$BL75)/($BM$33-$BL$33)</f>
        <v>2.2088724488340216E-2</v>
      </c>
      <c r="AA75">
        <f t="shared" si="128"/>
        <v>2.0789387753731969E-2</v>
      </c>
      <c r="AB75">
        <f t="shared" si="128"/>
        <v>1.9490051019123721E-2</v>
      </c>
      <c r="AC75">
        <f t="shared" si="128"/>
        <v>1.8190714284515474E-2</v>
      </c>
      <c r="AD75">
        <f t="shared" si="128"/>
        <v>1.6891377549907226E-2</v>
      </c>
      <c r="AE75">
        <f t="shared" si="128"/>
        <v>1.5592040815298977E-2</v>
      </c>
      <c r="AF75">
        <f t="shared" si="128"/>
        <v>1.429270408069073E-2</v>
      </c>
      <c r="AG75">
        <f t="shared" si="128"/>
        <v>1.2993367346082483E-2</v>
      </c>
      <c r="AH75">
        <f t="shared" si="128"/>
        <v>1.1694030611474235E-2</v>
      </c>
      <c r="AI75">
        <f t="shared" si="128"/>
        <v>1.0394693876865988E-2</v>
      </c>
      <c r="AJ75">
        <f t="shared" si="128"/>
        <v>9.0953571422577404E-3</v>
      </c>
      <c r="AK75">
        <f t="shared" si="128"/>
        <v>7.7960204076494913E-3</v>
      </c>
      <c r="AL75">
        <f t="shared" si="128"/>
        <v>6.4966836730412439E-3</v>
      </c>
      <c r="AM75">
        <f t="shared" si="128"/>
        <v>5.1973469384329965E-3</v>
      </c>
      <c r="AN75">
        <f t="shared" si="128"/>
        <v>3.8980102038247491E-3</v>
      </c>
      <c r="AO75">
        <f t="shared" ref="AO75:BH75" si="129">AN75</f>
        <v>3.8980102038247491E-3</v>
      </c>
      <c r="AP75">
        <f t="shared" si="129"/>
        <v>3.8980102038247491E-3</v>
      </c>
      <c r="AQ75">
        <f t="shared" si="129"/>
        <v>3.8980102038247491E-3</v>
      </c>
      <c r="AR75">
        <f t="shared" si="129"/>
        <v>3.8980102038247491E-3</v>
      </c>
      <c r="AS75">
        <f t="shared" si="129"/>
        <v>3.8980102038247491E-3</v>
      </c>
      <c r="AT75">
        <f t="shared" si="129"/>
        <v>3.8980102038247491E-3</v>
      </c>
      <c r="AU75">
        <f t="shared" si="129"/>
        <v>3.8980102038247491E-3</v>
      </c>
      <c r="AV75">
        <f t="shared" si="129"/>
        <v>3.8980102038247491E-3</v>
      </c>
      <c r="AW75">
        <f t="shared" si="129"/>
        <v>3.8980102038247491E-3</v>
      </c>
      <c r="AX75">
        <f t="shared" si="129"/>
        <v>3.8980102038247491E-3</v>
      </c>
      <c r="AY75">
        <f t="shared" si="129"/>
        <v>3.8980102038247491E-3</v>
      </c>
      <c r="AZ75">
        <f t="shared" si="129"/>
        <v>3.8980102038247491E-3</v>
      </c>
      <c r="BA75">
        <f t="shared" si="129"/>
        <v>3.8980102038247491E-3</v>
      </c>
      <c r="BB75">
        <f t="shared" si="129"/>
        <v>3.8980102038247491E-3</v>
      </c>
      <c r="BC75">
        <f t="shared" si="129"/>
        <v>3.8980102038247491E-3</v>
      </c>
      <c r="BD75">
        <f t="shared" si="129"/>
        <v>3.8980102038247491E-3</v>
      </c>
      <c r="BE75">
        <f t="shared" si="129"/>
        <v>3.8980102038247491E-3</v>
      </c>
      <c r="BF75">
        <f t="shared" si="129"/>
        <v>3.8980102038247491E-3</v>
      </c>
      <c r="BG75">
        <f t="shared" si="129"/>
        <v>3.8980102038247491E-3</v>
      </c>
      <c r="BH75">
        <f t="shared" si="129"/>
        <v>3.8980102038247491E-3</v>
      </c>
      <c r="BK75">
        <f t="shared" ref="BK75:BK80" si="130">K75</f>
        <v>3.8980102038247443E-2</v>
      </c>
      <c r="BL75">
        <f t="shared" si="24"/>
        <v>2.3388061222948463E-2</v>
      </c>
      <c r="BM75">
        <f t="shared" si="25"/>
        <v>3.8980102038247478E-3</v>
      </c>
      <c r="BN75">
        <f t="shared" si="105"/>
        <v>0.4</v>
      </c>
      <c r="BO75">
        <f t="shared" si="106"/>
        <v>0.89999999999999991</v>
      </c>
      <c r="BP75" t="str">
        <f t="shared" si="28"/>
        <v>-HT-Total</v>
      </c>
    </row>
    <row r="76" spans="1:68" hidden="1" x14ac:dyDescent="0.25">
      <c r="A76" t="str">
        <f t="shared" si="20"/>
        <v>freight-HT-LPG</v>
      </c>
      <c r="B76" s="1">
        <v>42</v>
      </c>
      <c r="C76" t="s">
        <v>10</v>
      </c>
      <c r="D76" t="s">
        <v>36</v>
      </c>
      <c r="E76" t="s">
        <v>39</v>
      </c>
      <c r="F76" t="s">
        <v>48</v>
      </c>
      <c r="G76">
        <v>0</v>
      </c>
      <c r="H76">
        <f>Reference!H76</f>
        <v>0</v>
      </c>
      <c r="I76">
        <f>Reference!I76</f>
        <v>0</v>
      </c>
      <c r="J76">
        <f>Reference!J76</f>
        <v>0</v>
      </c>
      <c r="K76">
        <f>Reference!K76</f>
        <v>0</v>
      </c>
      <c r="L76">
        <f t="shared" si="127"/>
        <v>0</v>
      </c>
      <c r="M76">
        <f t="shared" si="127"/>
        <v>0</v>
      </c>
      <c r="N76">
        <f t="shared" si="127"/>
        <v>0</v>
      </c>
      <c r="O76">
        <f t="shared" si="127"/>
        <v>0</v>
      </c>
      <c r="P76">
        <f t="shared" si="127"/>
        <v>0</v>
      </c>
      <c r="Q76">
        <f t="shared" si="127"/>
        <v>0</v>
      </c>
      <c r="R76">
        <f t="shared" si="127"/>
        <v>0</v>
      </c>
      <c r="S76">
        <f t="shared" si="127"/>
        <v>0</v>
      </c>
      <c r="T76">
        <f t="shared" si="127"/>
        <v>0</v>
      </c>
      <c r="U76">
        <f t="shared" si="127"/>
        <v>0</v>
      </c>
      <c r="V76">
        <f t="shared" si="127"/>
        <v>0</v>
      </c>
      <c r="W76">
        <f t="shared" si="127"/>
        <v>0</v>
      </c>
      <c r="X76">
        <f t="shared" si="127"/>
        <v>0</v>
      </c>
      <c r="Y76">
        <f t="shared" si="127"/>
        <v>0</v>
      </c>
      <c r="Z76">
        <f t="shared" si="128"/>
        <v>0</v>
      </c>
      <c r="AA76">
        <f t="shared" si="128"/>
        <v>0</v>
      </c>
      <c r="AB76">
        <f t="shared" si="128"/>
        <v>0</v>
      </c>
      <c r="AC76">
        <f t="shared" si="128"/>
        <v>0</v>
      </c>
      <c r="AD76">
        <f t="shared" si="128"/>
        <v>0</v>
      </c>
      <c r="AE76">
        <f t="shared" si="128"/>
        <v>0</v>
      </c>
      <c r="AF76">
        <f t="shared" si="128"/>
        <v>0</v>
      </c>
      <c r="AG76">
        <f t="shared" si="128"/>
        <v>0</v>
      </c>
      <c r="AH76">
        <f t="shared" si="128"/>
        <v>0</v>
      </c>
      <c r="AI76">
        <f t="shared" si="128"/>
        <v>0</v>
      </c>
      <c r="AJ76">
        <f t="shared" si="128"/>
        <v>0</v>
      </c>
      <c r="AK76">
        <f t="shared" si="128"/>
        <v>0</v>
      </c>
      <c r="AL76">
        <f t="shared" si="128"/>
        <v>0</v>
      </c>
      <c r="AM76">
        <f t="shared" si="128"/>
        <v>0</v>
      </c>
      <c r="AN76">
        <f t="shared" si="128"/>
        <v>0</v>
      </c>
      <c r="AO76">
        <f t="shared" ref="AO76:BH76" si="131">AN76</f>
        <v>0</v>
      </c>
      <c r="AP76">
        <f t="shared" si="131"/>
        <v>0</v>
      </c>
      <c r="AQ76">
        <f t="shared" si="131"/>
        <v>0</v>
      </c>
      <c r="AR76">
        <f t="shared" si="131"/>
        <v>0</v>
      </c>
      <c r="AS76">
        <f t="shared" si="131"/>
        <v>0</v>
      </c>
      <c r="AT76">
        <f t="shared" si="131"/>
        <v>0</v>
      </c>
      <c r="AU76">
        <f t="shared" si="131"/>
        <v>0</v>
      </c>
      <c r="AV76">
        <f t="shared" si="131"/>
        <v>0</v>
      </c>
      <c r="AW76">
        <f t="shared" si="131"/>
        <v>0</v>
      </c>
      <c r="AX76">
        <f t="shared" si="131"/>
        <v>0</v>
      </c>
      <c r="AY76">
        <f t="shared" si="131"/>
        <v>0</v>
      </c>
      <c r="AZ76">
        <f t="shared" si="131"/>
        <v>0</v>
      </c>
      <c r="BA76">
        <f t="shared" si="131"/>
        <v>0</v>
      </c>
      <c r="BB76">
        <f t="shared" si="131"/>
        <v>0</v>
      </c>
      <c r="BC76">
        <f t="shared" si="131"/>
        <v>0</v>
      </c>
      <c r="BD76">
        <f t="shared" si="131"/>
        <v>0</v>
      </c>
      <c r="BE76">
        <f t="shared" si="131"/>
        <v>0</v>
      </c>
      <c r="BF76">
        <f t="shared" si="131"/>
        <v>0</v>
      </c>
      <c r="BG76">
        <f t="shared" si="131"/>
        <v>0</v>
      </c>
      <c r="BH76">
        <f t="shared" si="131"/>
        <v>0</v>
      </c>
      <c r="BK76">
        <f t="shared" si="130"/>
        <v>0</v>
      </c>
      <c r="BL76">
        <f t="shared" si="24"/>
        <v>0</v>
      </c>
      <c r="BM76">
        <f t="shared" si="25"/>
        <v>0</v>
      </c>
      <c r="BN76">
        <f t="shared" si="105"/>
        <v>0.4</v>
      </c>
      <c r="BO76">
        <f t="shared" si="106"/>
        <v>0.89999999999999991</v>
      </c>
      <c r="BP76" t="str">
        <f t="shared" si="28"/>
        <v>-HT-Total</v>
      </c>
    </row>
    <row r="77" spans="1:68" hidden="1" x14ac:dyDescent="0.25">
      <c r="A77" t="str">
        <f t="shared" si="20"/>
        <v>freight-HT-PHEVD</v>
      </c>
      <c r="B77" s="1">
        <v>43</v>
      </c>
      <c r="C77" t="s">
        <v>10</v>
      </c>
      <c r="D77" t="s">
        <v>36</v>
      </c>
      <c r="E77" t="s">
        <v>39</v>
      </c>
      <c r="F77" t="s">
        <v>37</v>
      </c>
      <c r="G77">
        <v>0</v>
      </c>
      <c r="H77">
        <f>Reference!H77</f>
        <v>0</v>
      </c>
      <c r="I77">
        <f>Reference!I77</f>
        <v>0</v>
      </c>
      <c r="J77">
        <f>Reference!J77</f>
        <v>0</v>
      </c>
      <c r="K77">
        <f>Reference!K77</f>
        <v>0</v>
      </c>
      <c r="L77">
        <f t="shared" si="127"/>
        <v>0</v>
      </c>
      <c r="M77">
        <f t="shared" si="127"/>
        <v>0</v>
      </c>
      <c r="N77">
        <f t="shared" si="127"/>
        <v>0</v>
      </c>
      <c r="O77">
        <f t="shared" si="127"/>
        <v>0</v>
      </c>
      <c r="P77">
        <f t="shared" si="127"/>
        <v>0</v>
      </c>
      <c r="Q77">
        <f t="shared" si="127"/>
        <v>0</v>
      </c>
      <c r="R77">
        <f t="shared" si="127"/>
        <v>0</v>
      </c>
      <c r="S77">
        <f t="shared" si="127"/>
        <v>0</v>
      </c>
      <c r="T77">
        <f t="shared" si="127"/>
        <v>0</v>
      </c>
      <c r="U77">
        <f t="shared" si="127"/>
        <v>0</v>
      </c>
      <c r="V77">
        <f t="shared" si="127"/>
        <v>0</v>
      </c>
      <c r="W77">
        <f t="shared" si="127"/>
        <v>0</v>
      </c>
      <c r="X77">
        <f t="shared" si="127"/>
        <v>0</v>
      </c>
      <c r="Y77">
        <f t="shared" si="127"/>
        <v>0</v>
      </c>
      <c r="Z77">
        <f t="shared" si="128"/>
        <v>0</v>
      </c>
      <c r="AA77">
        <f t="shared" si="128"/>
        <v>0</v>
      </c>
      <c r="AB77">
        <f t="shared" si="128"/>
        <v>0</v>
      </c>
      <c r="AC77">
        <f t="shared" si="128"/>
        <v>0</v>
      </c>
      <c r="AD77">
        <f t="shared" si="128"/>
        <v>0</v>
      </c>
      <c r="AE77">
        <f t="shared" si="128"/>
        <v>0</v>
      </c>
      <c r="AF77">
        <f t="shared" si="128"/>
        <v>0</v>
      </c>
      <c r="AG77">
        <f t="shared" si="128"/>
        <v>0</v>
      </c>
      <c r="AH77">
        <f t="shared" si="128"/>
        <v>0</v>
      </c>
      <c r="AI77">
        <f t="shared" si="128"/>
        <v>0</v>
      </c>
      <c r="AJ77">
        <f t="shared" si="128"/>
        <v>0</v>
      </c>
      <c r="AK77">
        <f t="shared" si="128"/>
        <v>0</v>
      </c>
      <c r="AL77">
        <f t="shared" si="128"/>
        <v>0</v>
      </c>
      <c r="AM77">
        <f t="shared" si="128"/>
        <v>0</v>
      </c>
      <c r="AN77">
        <f t="shared" si="128"/>
        <v>0</v>
      </c>
      <c r="AO77">
        <f t="shared" ref="AO77:BH77" si="132">AN77</f>
        <v>0</v>
      </c>
      <c r="AP77">
        <f t="shared" si="132"/>
        <v>0</v>
      </c>
      <c r="AQ77">
        <f t="shared" si="132"/>
        <v>0</v>
      </c>
      <c r="AR77">
        <f t="shared" si="132"/>
        <v>0</v>
      </c>
      <c r="AS77">
        <f t="shared" si="132"/>
        <v>0</v>
      </c>
      <c r="AT77">
        <f t="shared" si="132"/>
        <v>0</v>
      </c>
      <c r="AU77">
        <f t="shared" si="132"/>
        <v>0</v>
      </c>
      <c r="AV77">
        <f t="shared" si="132"/>
        <v>0</v>
      </c>
      <c r="AW77">
        <f t="shared" si="132"/>
        <v>0</v>
      </c>
      <c r="AX77">
        <f t="shared" si="132"/>
        <v>0</v>
      </c>
      <c r="AY77">
        <f t="shared" si="132"/>
        <v>0</v>
      </c>
      <c r="AZ77">
        <f t="shared" si="132"/>
        <v>0</v>
      </c>
      <c r="BA77">
        <f t="shared" si="132"/>
        <v>0</v>
      </c>
      <c r="BB77">
        <f t="shared" si="132"/>
        <v>0</v>
      </c>
      <c r="BC77">
        <f t="shared" si="132"/>
        <v>0</v>
      </c>
      <c r="BD77">
        <f t="shared" si="132"/>
        <v>0</v>
      </c>
      <c r="BE77">
        <f t="shared" si="132"/>
        <v>0</v>
      </c>
      <c r="BF77">
        <f t="shared" si="132"/>
        <v>0</v>
      </c>
      <c r="BG77">
        <f t="shared" si="132"/>
        <v>0</v>
      </c>
      <c r="BH77">
        <f t="shared" si="132"/>
        <v>0</v>
      </c>
      <c r="BK77">
        <f t="shared" si="130"/>
        <v>0</v>
      </c>
      <c r="BL77">
        <f t="shared" si="24"/>
        <v>0</v>
      </c>
      <c r="BM77">
        <f t="shared" si="25"/>
        <v>0</v>
      </c>
      <c r="BN77">
        <f t="shared" si="105"/>
        <v>0.4</v>
      </c>
      <c r="BO77">
        <f t="shared" si="106"/>
        <v>0.89999999999999991</v>
      </c>
      <c r="BP77" t="str">
        <f t="shared" si="28"/>
        <v>-HT-Total</v>
      </c>
    </row>
    <row r="78" spans="1:68" hidden="1" x14ac:dyDescent="0.25">
      <c r="A78" t="str">
        <f t="shared" si="20"/>
        <v>freight-LT-BEV</v>
      </c>
      <c r="B78" s="1">
        <v>44</v>
      </c>
      <c r="C78" t="s">
        <v>10</v>
      </c>
      <c r="D78" t="s">
        <v>36</v>
      </c>
      <c r="E78" t="s">
        <v>33</v>
      </c>
      <c r="F78" t="s">
        <v>29</v>
      </c>
      <c r="G78">
        <v>5.705886220143785E-4</v>
      </c>
      <c r="H78">
        <f>Reference!H78</f>
        <v>7.5954346917280792E-4</v>
      </c>
      <c r="I78">
        <f>Reference!I78</f>
        <v>1.0110721793336538E-3</v>
      </c>
      <c r="J78">
        <f>Reference!J78</f>
        <v>1.3458965724974497E-3</v>
      </c>
      <c r="K78">
        <f>Reference!K78</f>
        <v>1.7916006600579284E-3</v>
      </c>
      <c r="L78">
        <f>Reference!L78</f>
        <v>2.384903112698942E-3</v>
      </c>
      <c r="M78">
        <f t="shared" ref="M78:Y78" si="133">IF(L78=0,0.0000001,L78)*((INDEX($N$7:$N$29,MATCH($A78,$H$7:$H$28,0))/IF(L78=0,0.0000001,L78))^((M$33-$K$33)/($Y$33-$K$33)))</f>
        <v>5.1181556873304895E-3</v>
      </c>
      <c r="N78">
        <f t="shared" si="133"/>
        <v>1.3661906739762707E-2</v>
      </c>
      <c r="O78">
        <f t="shared" si="133"/>
        <v>3.8213234432222846E-2</v>
      </c>
      <c r="P78">
        <f t="shared" si="133"/>
        <v>9.5731596291590906E-2</v>
      </c>
      <c r="Q78">
        <f t="shared" si="133"/>
        <v>0.19441645988110393</v>
      </c>
      <c r="R78">
        <f t="shared" si="133"/>
        <v>0.3117823438563383</v>
      </c>
      <c r="S78">
        <f t="shared" si="133"/>
        <v>0.4083777588619989</v>
      </c>
      <c r="T78">
        <f t="shared" si="133"/>
        <v>0.46512996359109954</v>
      </c>
      <c r="U78">
        <f t="shared" si="133"/>
        <v>0.48977860297681713</v>
      </c>
      <c r="V78">
        <f t="shared" si="133"/>
        <v>0.4977918929873747</v>
      </c>
      <c r="W78">
        <f t="shared" si="133"/>
        <v>0.49968395747473277</v>
      </c>
      <c r="X78">
        <f t="shared" si="133"/>
        <v>0.49997741890633152</v>
      </c>
      <c r="Y78">
        <f t="shared" si="133"/>
        <v>0.5</v>
      </c>
      <c r="Z78">
        <f t="shared" ref="Z78:AN78" si="134">IF(Y78=0,0.0000001,$Y78)*((INDEX($O$7:$O$29,MATCH($A78,$H$7:$H$28,0))/IF(Y78=0,0.0000001,$Y78))^((Z$33-$Y$33)/($AN$33-$Y$33)))</f>
        <v>0.51591481967489694</v>
      </c>
      <c r="AA78">
        <f t="shared" si="134"/>
        <v>0.53233620232036283</v>
      </c>
      <c r="AB78">
        <f t="shared" si="134"/>
        <v>0.54928027165305893</v>
      </c>
      <c r="AC78">
        <f t="shared" si="134"/>
        <v>0.56676366460173255</v>
      </c>
      <c r="AD78">
        <f t="shared" si="134"/>
        <v>0.58480354764257325</v>
      </c>
      <c r="AE78">
        <f t="shared" si="134"/>
        <v>0.60341763365451628</v>
      </c>
      <c r="AF78">
        <f t="shared" si="134"/>
        <v>0.62262419931104562</v>
      </c>
      <c r="AG78">
        <f t="shared" si="134"/>
        <v>0.64244210302557037</v>
      </c>
      <c r="AH78">
        <f t="shared" si="134"/>
        <v>0.66289080346799745</v>
      </c>
      <c r="AI78">
        <f t="shared" si="134"/>
        <v>0.6839903786706788</v>
      </c>
      <c r="AJ78">
        <f t="shared" si="134"/>
        <v>0.7057615457424955</v>
      </c>
      <c r="AK78">
        <f t="shared" si="134"/>
        <v>0.72822568121043219</v>
      </c>
      <c r="AL78">
        <f t="shared" si="134"/>
        <v>0.75140484200861823</v>
      </c>
      <c r="AM78">
        <f t="shared" si="134"/>
        <v>0.77532178713544131</v>
      </c>
      <c r="AN78">
        <f t="shared" si="134"/>
        <v>0.8</v>
      </c>
      <c r="AO78">
        <f t="shared" ref="AO78:BH78" si="135">AN78</f>
        <v>0.8</v>
      </c>
      <c r="AP78">
        <f t="shared" si="135"/>
        <v>0.8</v>
      </c>
      <c r="AQ78">
        <f t="shared" si="135"/>
        <v>0.8</v>
      </c>
      <c r="AR78">
        <f t="shared" si="135"/>
        <v>0.8</v>
      </c>
      <c r="AS78">
        <f t="shared" si="135"/>
        <v>0.8</v>
      </c>
      <c r="AT78">
        <f t="shared" si="135"/>
        <v>0.8</v>
      </c>
      <c r="AU78">
        <f t="shared" si="135"/>
        <v>0.8</v>
      </c>
      <c r="AV78">
        <f t="shared" si="135"/>
        <v>0.8</v>
      </c>
      <c r="AW78">
        <f t="shared" si="135"/>
        <v>0.8</v>
      </c>
      <c r="AX78">
        <f t="shared" si="135"/>
        <v>0.8</v>
      </c>
      <c r="AY78">
        <f t="shared" si="135"/>
        <v>0.8</v>
      </c>
      <c r="AZ78">
        <f t="shared" si="135"/>
        <v>0.8</v>
      </c>
      <c r="BA78">
        <f t="shared" si="135"/>
        <v>0.8</v>
      </c>
      <c r="BB78">
        <f t="shared" si="135"/>
        <v>0.8</v>
      </c>
      <c r="BC78">
        <f t="shared" si="135"/>
        <v>0.8</v>
      </c>
      <c r="BD78">
        <f t="shared" si="135"/>
        <v>0.8</v>
      </c>
      <c r="BE78">
        <f t="shared" si="135"/>
        <v>0.8</v>
      </c>
      <c r="BF78">
        <f t="shared" si="135"/>
        <v>0.8</v>
      </c>
      <c r="BG78">
        <f t="shared" si="135"/>
        <v>0.8</v>
      </c>
      <c r="BH78">
        <f t="shared" si="135"/>
        <v>0.8</v>
      </c>
      <c r="BK78">
        <f t="shared" si="130"/>
        <v>1.7916006600579284E-3</v>
      </c>
      <c r="BL78">
        <f t="shared" si="24"/>
        <v>8.4205231022722632E-4</v>
      </c>
      <c r="BM78">
        <f t="shared" si="25"/>
        <v>0</v>
      </c>
      <c r="BN78">
        <f t="shared" si="105"/>
        <v>0.53</v>
      </c>
      <c r="BO78">
        <f t="shared" si="106"/>
        <v>1</v>
      </c>
      <c r="BP78" t="str">
        <f t="shared" si="28"/>
        <v>-LT-Total</v>
      </c>
    </row>
    <row r="79" spans="1:68" hidden="1" x14ac:dyDescent="0.25">
      <c r="A79" t="str">
        <f t="shared" si="20"/>
        <v>freight-LT-CNG</v>
      </c>
      <c r="B79" s="1">
        <v>45</v>
      </c>
      <c r="C79" t="s">
        <v>10</v>
      </c>
      <c r="D79" t="s">
        <v>36</v>
      </c>
      <c r="E79" t="s">
        <v>33</v>
      </c>
      <c r="F79" t="s">
        <v>45</v>
      </c>
      <c r="G79">
        <v>0</v>
      </c>
      <c r="H79">
        <f>Reference!H79</f>
        <v>0</v>
      </c>
      <c r="I79">
        <f>Reference!I79</f>
        <v>0</v>
      </c>
      <c r="J79">
        <f>Reference!J79</f>
        <v>0</v>
      </c>
      <c r="K79">
        <f>Reference!K79</f>
        <v>0</v>
      </c>
      <c r="L79">
        <f t="shared" ref="L79:Y80" si="136">$K79+(L$33-$K$33)*($BL79-$BK79)/($BL$33-$BK$33)</f>
        <v>0</v>
      </c>
      <c r="M79">
        <f t="shared" si="136"/>
        <v>0</v>
      </c>
      <c r="N79">
        <f t="shared" si="136"/>
        <v>0</v>
      </c>
      <c r="O79">
        <f t="shared" si="136"/>
        <v>0</v>
      </c>
      <c r="P79">
        <f t="shared" si="136"/>
        <v>0</v>
      </c>
      <c r="Q79">
        <f t="shared" si="136"/>
        <v>0</v>
      </c>
      <c r="R79">
        <f t="shared" si="136"/>
        <v>0</v>
      </c>
      <c r="S79">
        <f t="shared" si="136"/>
        <v>0</v>
      </c>
      <c r="T79">
        <f t="shared" si="136"/>
        <v>0</v>
      </c>
      <c r="U79">
        <f t="shared" si="136"/>
        <v>0</v>
      </c>
      <c r="V79">
        <f t="shared" si="136"/>
        <v>0</v>
      </c>
      <c r="W79">
        <f t="shared" si="136"/>
        <v>0</v>
      </c>
      <c r="X79">
        <f t="shared" si="136"/>
        <v>0</v>
      </c>
      <c r="Y79">
        <f t="shared" si="136"/>
        <v>0</v>
      </c>
      <c r="Z79">
        <f t="shared" ref="Z79:AN80" si="137">$Y79+(Z$33-$Y$33)*($BM79-$BL79)/($BM$33-$BL$33)</f>
        <v>0</v>
      </c>
      <c r="AA79">
        <f t="shared" si="137"/>
        <v>0</v>
      </c>
      <c r="AB79">
        <f t="shared" si="137"/>
        <v>0</v>
      </c>
      <c r="AC79">
        <f t="shared" si="137"/>
        <v>0</v>
      </c>
      <c r="AD79">
        <f t="shared" si="137"/>
        <v>0</v>
      </c>
      <c r="AE79">
        <f t="shared" si="137"/>
        <v>0</v>
      </c>
      <c r="AF79">
        <f t="shared" si="137"/>
        <v>0</v>
      </c>
      <c r="AG79">
        <f t="shared" si="137"/>
        <v>0</v>
      </c>
      <c r="AH79">
        <f t="shared" si="137"/>
        <v>0</v>
      </c>
      <c r="AI79">
        <f t="shared" si="137"/>
        <v>0</v>
      </c>
      <c r="AJ79">
        <f t="shared" si="137"/>
        <v>0</v>
      </c>
      <c r="AK79">
        <f t="shared" si="137"/>
        <v>0</v>
      </c>
      <c r="AL79">
        <f t="shared" si="137"/>
        <v>0</v>
      </c>
      <c r="AM79">
        <f t="shared" si="137"/>
        <v>0</v>
      </c>
      <c r="AN79">
        <f t="shared" si="137"/>
        <v>0</v>
      </c>
      <c r="AO79">
        <f t="shared" ref="AO79:BH79" si="138">AN79</f>
        <v>0</v>
      </c>
      <c r="AP79">
        <f t="shared" si="138"/>
        <v>0</v>
      </c>
      <c r="AQ79">
        <f t="shared" si="138"/>
        <v>0</v>
      </c>
      <c r="AR79">
        <f t="shared" si="138"/>
        <v>0</v>
      </c>
      <c r="AS79">
        <f t="shared" si="138"/>
        <v>0</v>
      </c>
      <c r="AT79">
        <f t="shared" si="138"/>
        <v>0</v>
      </c>
      <c r="AU79">
        <f t="shared" si="138"/>
        <v>0</v>
      </c>
      <c r="AV79">
        <f t="shared" si="138"/>
        <v>0</v>
      </c>
      <c r="AW79">
        <f t="shared" si="138"/>
        <v>0</v>
      </c>
      <c r="AX79">
        <f t="shared" si="138"/>
        <v>0</v>
      </c>
      <c r="AY79">
        <f t="shared" si="138"/>
        <v>0</v>
      </c>
      <c r="AZ79">
        <f t="shared" si="138"/>
        <v>0</v>
      </c>
      <c r="BA79">
        <f t="shared" si="138"/>
        <v>0</v>
      </c>
      <c r="BB79">
        <f t="shared" si="138"/>
        <v>0</v>
      </c>
      <c r="BC79">
        <f t="shared" si="138"/>
        <v>0</v>
      </c>
      <c r="BD79">
        <f t="shared" si="138"/>
        <v>0</v>
      </c>
      <c r="BE79">
        <f t="shared" si="138"/>
        <v>0</v>
      </c>
      <c r="BF79">
        <f t="shared" si="138"/>
        <v>0</v>
      </c>
      <c r="BG79">
        <f t="shared" si="138"/>
        <v>0</v>
      </c>
      <c r="BH79">
        <f t="shared" si="138"/>
        <v>0</v>
      </c>
      <c r="BK79">
        <f t="shared" si="130"/>
        <v>0</v>
      </c>
      <c r="BL79">
        <f t="shared" si="24"/>
        <v>0</v>
      </c>
      <c r="BM79">
        <f t="shared" si="25"/>
        <v>0</v>
      </c>
      <c r="BN79">
        <f t="shared" si="105"/>
        <v>0.53</v>
      </c>
      <c r="BO79">
        <f t="shared" si="106"/>
        <v>1</v>
      </c>
      <c r="BP79" t="str">
        <f t="shared" si="28"/>
        <v>-LT-Total</v>
      </c>
    </row>
    <row r="80" spans="1:68" hidden="1" x14ac:dyDescent="0.25">
      <c r="A80" t="str">
        <f t="shared" si="20"/>
        <v>freight-LT-D</v>
      </c>
      <c r="B80" s="1">
        <v>46</v>
      </c>
      <c r="C80" t="s">
        <v>10</v>
      </c>
      <c r="D80" t="s">
        <v>36</v>
      </c>
      <c r="E80" t="s">
        <v>33</v>
      </c>
      <c r="F80" t="s">
        <v>46</v>
      </c>
      <c r="G80">
        <v>0.33876664890613728</v>
      </c>
      <c r="H80">
        <f>Reference!H80</f>
        <v>0.33822991438096572</v>
      </c>
      <c r="I80">
        <f>Reference!I80</f>
        <v>0.33769396765004361</v>
      </c>
      <c r="J80">
        <f>Reference!J80</f>
        <v>0.33715880698021089</v>
      </c>
      <c r="K80">
        <f>Reference!K80</f>
        <v>0.33684770792649049</v>
      </c>
      <c r="L80">
        <f t="shared" si="136"/>
        <v>0.32409561612641619</v>
      </c>
      <c r="M80">
        <f t="shared" si="136"/>
        <v>0.31134352432634194</v>
      </c>
      <c r="N80">
        <f t="shared" si="136"/>
        <v>0.29859143252626763</v>
      </c>
      <c r="O80">
        <f t="shared" si="136"/>
        <v>0.28583934072619338</v>
      </c>
      <c r="P80">
        <f t="shared" si="136"/>
        <v>0.27308724892611907</v>
      </c>
      <c r="Q80">
        <f t="shared" si="136"/>
        <v>0.26033515712604477</v>
      </c>
      <c r="R80">
        <f t="shared" si="136"/>
        <v>0.24758306532597052</v>
      </c>
      <c r="S80">
        <f t="shared" si="136"/>
        <v>0.23483097352589621</v>
      </c>
      <c r="T80">
        <f t="shared" si="136"/>
        <v>0.22207888172582194</v>
      </c>
      <c r="U80">
        <f t="shared" si="136"/>
        <v>0.20932678992574766</v>
      </c>
      <c r="V80">
        <f t="shared" si="136"/>
        <v>0.19657469812567338</v>
      </c>
      <c r="W80">
        <f t="shared" si="136"/>
        <v>0.18382260632559907</v>
      </c>
      <c r="X80">
        <f t="shared" si="136"/>
        <v>0.1710705145255248</v>
      </c>
      <c r="Y80">
        <f t="shared" si="136"/>
        <v>0.15831842272545052</v>
      </c>
      <c r="Z80">
        <f t="shared" si="137"/>
        <v>0.14776386121042048</v>
      </c>
      <c r="AA80">
        <f t="shared" si="137"/>
        <v>0.13720929969539045</v>
      </c>
      <c r="AB80">
        <f t="shared" si="137"/>
        <v>0.12665473818036041</v>
      </c>
      <c r="AC80">
        <f t="shared" si="137"/>
        <v>0.11610017666533037</v>
      </c>
      <c r="AD80">
        <f t="shared" si="137"/>
        <v>0.10554561515030035</v>
      </c>
      <c r="AE80">
        <f t="shared" si="137"/>
        <v>9.4991053635270314E-2</v>
      </c>
      <c r="AF80">
        <f t="shared" si="137"/>
        <v>8.4436492120240278E-2</v>
      </c>
      <c r="AG80">
        <f t="shared" si="137"/>
        <v>7.3881930605210241E-2</v>
      </c>
      <c r="AH80">
        <f t="shared" si="137"/>
        <v>6.3327369090180205E-2</v>
      </c>
      <c r="AI80">
        <f t="shared" si="137"/>
        <v>5.2772807575150182E-2</v>
      </c>
      <c r="AJ80">
        <f t="shared" si="137"/>
        <v>4.2218246060120132E-2</v>
      </c>
      <c r="AK80">
        <f t="shared" si="137"/>
        <v>3.1663684545090109E-2</v>
      </c>
      <c r="AL80">
        <f t="shared" si="137"/>
        <v>2.1109123030060045E-2</v>
      </c>
      <c r="AM80">
        <f t="shared" si="137"/>
        <v>1.0554561515030036E-2</v>
      </c>
      <c r="AN80">
        <f t="shared" si="137"/>
        <v>0</v>
      </c>
      <c r="AO80">
        <f t="shared" ref="AO80:BH80" si="139">AN80</f>
        <v>0</v>
      </c>
      <c r="AP80">
        <f t="shared" si="139"/>
        <v>0</v>
      </c>
      <c r="AQ80">
        <f t="shared" si="139"/>
        <v>0</v>
      </c>
      <c r="AR80">
        <f t="shared" si="139"/>
        <v>0</v>
      </c>
      <c r="AS80">
        <f t="shared" si="139"/>
        <v>0</v>
      </c>
      <c r="AT80">
        <f t="shared" si="139"/>
        <v>0</v>
      </c>
      <c r="AU80">
        <f t="shared" si="139"/>
        <v>0</v>
      </c>
      <c r="AV80">
        <f t="shared" si="139"/>
        <v>0</v>
      </c>
      <c r="AW80">
        <f t="shared" si="139"/>
        <v>0</v>
      </c>
      <c r="AX80">
        <f t="shared" si="139"/>
        <v>0</v>
      </c>
      <c r="AY80">
        <f t="shared" si="139"/>
        <v>0</v>
      </c>
      <c r="AZ80">
        <f t="shared" si="139"/>
        <v>0</v>
      </c>
      <c r="BA80">
        <f t="shared" si="139"/>
        <v>0</v>
      </c>
      <c r="BB80">
        <f t="shared" si="139"/>
        <v>0</v>
      </c>
      <c r="BC80">
        <f t="shared" si="139"/>
        <v>0</v>
      </c>
      <c r="BD80">
        <f t="shared" si="139"/>
        <v>0</v>
      </c>
      <c r="BE80">
        <f t="shared" si="139"/>
        <v>0</v>
      </c>
      <c r="BF80">
        <f t="shared" si="139"/>
        <v>0</v>
      </c>
      <c r="BG80">
        <f t="shared" si="139"/>
        <v>0</v>
      </c>
      <c r="BH80">
        <f t="shared" si="139"/>
        <v>0</v>
      </c>
      <c r="BK80">
        <f t="shared" si="130"/>
        <v>0.33684770792649049</v>
      </c>
      <c r="BL80">
        <f t="shared" si="24"/>
        <v>0.15831842272545052</v>
      </c>
      <c r="BM80">
        <f t="shared" si="25"/>
        <v>0</v>
      </c>
      <c r="BN80">
        <f t="shared" si="105"/>
        <v>0.53</v>
      </c>
      <c r="BO80">
        <f t="shared" si="106"/>
        <v>1</v>
      </c>
      <c r="BP80" t="str">
        <f t="shared" si="28"/>
        <v>-LT-Total</v>
      </c>
    </row>
    <row r="81" spans="1:68" hidden="1" x14ac:dyDescent="0.25">
      <c r="A81" t="str">
        <f t="shared" si="20"/>
        <v>freight-LT-FCEV</v>
      </c>
      <c r="B81" s="1">
        <v>47</v>
      </c>
      <c r="C81" t="s">
        <v>10</v>
      </c>
      <c r="D81" t="s">
        <v>36</v>
      </c>
      <c r="E81" t="s">
        <v>33</v>
      </c>
      <c r="F81" t="s">
        <v>30</v>
      </c>
      <c r="G81">
        <v>0</v>
      </c>
      <c r="H81">
        <f>Reference!H81</f>
        <v>1.5254239308390186E-7</v>
      </c>
      <c r="I81">
        <f>Reference!I81</f>
        <v>0</v>
      </c>
      <c r="J81">
        <f>Reference!J81</f>
        <v>3.5495366597555701E-7</v>
      </c>
      <c r="K81">
        <f>Reference!K81</f>
        <v>0</v>
      </c>
      <c r="L81">
        <f>Reference!L81</f>
        <v>8.2594813443230011E-7</v>
      </c>
      <c r="M81">
        <f t="shared" ref="M81:Y81" si="140">IF(L81=0,0.0000001,L81)*((INDEX($N$7:$N$29,MATCH($A81,$H$7:$H$28,0))/IF(L81=0,0.0000001,L81))^((M$33-$K$33)/($Y$33-$K$33)))</f>
        <v>3.7017357762838617E-6</v>
      </c>
      <c r="N81">
        <f t="shared" si="140"/>
        <v>2.5467562561433467E-5</v>
      </c>
      <c r="O81">
        <f t="shared" si="140"/>
        <v>1.9206764108945675E-4</v>
      </c>
      <c r="P81">
        <f t="shared" si="140"/>
        <v>1.1665590337843203E-3</v>
      </c>
      <c r="Q81">
        <f t="shared" si="140"/>
        <v>4.6912046425181377E-3</v>
      </c>
      <c r="R81">
        <f t="shared" si="140"/>
        <v>1.1863226343433902E-2</v>
      </c>
      <c r="S81">
        <f t="shared" si="140"/>
        <v>2.0157743937292756E-2</v>
      </c>
      <c r="T81">
        <f t="shared" si="140"/>
        <v>2.6028555401511264E-2</v>
      </c>
      <c r="U81">
        <f t="shared" si="140"/>
        <v>2.880719118118838E-2</v>
      </c>
      <c r="V81">
        <f t="shared" si="140"/>
        <v>2.9740308390805409E-2</v>
      </c>
      <c r="W81">
        <f t="shared" si="140"/>
        <v>2.9962762824458342E-2</v>
      </c>
      <c r="X81">
        <f t="shared" si="140"/>
        <v>2.9997338667708685E-2</v>
      </c>
      <c r="Y81">
        <f t="shared" si="140"/>
        <v>3.0000000000000002E-2</v>
      </c>
      <c r="Z81">
        <f t="shared" ref="Z81:AN81" si="141">IF(Y81=0,0.0000001,$Y81)*((INDEX($O$7:$O$29,MATCH($A81,$H$7:$H$28,0))/IF(Y81=0,0.0000001,$Y81))^((Z$33-$Y$33)/($AN$33-$Y$33)))</f>
        <v>3.4044621026320346E-2</v>
      </c>
      <c r="AA81">
        <f t="shared" si="141"/>
        <v>3.8634540694192442E-2</v>
      </c>
      <c r="AB81">
        <f t="shared" si="141"/>
        <v>4.3843276548657766E-2</v>
      </c>
      <c r="AC81">
        <f t="shared" si="141"/>
        <v>4.9754257821707053E-2</v>
      </c>
      <c r="AD81">
        <f t="shared" si="141"/>
        <v>5.6462161732861713E-2</v>
      </c>
      <c r="AE81">
        <f t="shared" si="141"/>
        <v>6.4074429950736131E-2</v>
      </c>
      <c r="AF81">
        <f t="shared" si="141"/>
        <v>7.2712989505010692E-2</v>
      </c>
      <c r="AG81">
        <f t="shared" si="141"/>
        <v>8.2516205712963239E-2</v>
      </c>
      <c r="AH81">
        <f t="shared" si="141"/>
        <v>9.3641098400924105E-2</v>
      </c>
      <c r="AI81">
        <f t="shared" si="141"/>
        <v>0.10626585691826111</v>
      </c>
      <c r="AJ81">
        <f t="shared" si="141"/>
        <v>0.1205926942273127</v>
      </c>
      <c r="AK81">
        <f t="shared" si="141"/>
        <v>0.13685108578372635</v>
      </c>
      <c r="AL81">
        <f t="shared" si="141"/>
        <v>0.15530144508491395</v>
      </c>
      <c r="AM81">
        <f t="shared" si="141"/>
        <v>0.17623929475852651</v>
      </c>
      <c r="AN81">
        <f t="shared" si="141"/>
        <v>0.2</v>
      </c>
      <c r="AO81">
        <f t="shared" ref="AO81:BH81" si="142">AN81</f>
        <v>0.2</v>
      </c>
      <c r="AP81">
        <f t="shared" si="142"/>
        <v>0.2</v>
      </c>
      <c r="AQ81">
        <f t="shared" si="142"/>
        <v>0.2</v>
      </c>
      <c r="AR81">
        <f t="shared" si="142"/>
        <v>0.2</v>
      </c>
      <c r="AS81">
        <f t="shared" si="142"/>
        <v>0.2</v>
      </c>
      <c r="AT81">
        <f t="shared" si="142"/>
        <v>0.2</v>
      </c>
      <c r="AU81">
        <f t="shared" si="142"/>
        <v>0.2</v>
      </c>
      <c r="AV81">
        <f t="shared" si="142"/>
        <v>0.2</v>
      </c>
      <c r="AW81">
        <f t="shared" si="142"/>
        <v>0.2</v>
      </c>
      <c r="AX81">
        <f t="shared" si="142"/>
        <v>0.2</v>
      </c>
      <c r="AY81">
        <f t="shared" si="142"/>
        <v>0.2</v>
      </c>
      <c r="AZ81">
        <f t="shared" si="142"/>
        <v>0.2</v>
      </c>
      <c r="BA81">
        <f t="shared" si="142"/>
        <v>0.2</v>
      </c>
      <c r="BB81">
        <f t="shared" si="142"/>
        <v>0.2</v>
      </c>
      <c r="BC81">
        <f t="shared" si="142"/>
        <v>0.2</v>
      </c>
      <c r="BD81">
        <f t="shared" si="142"/>
        <v>0.2</v>
      </c>
      <c r="BE81">
        <f t="shared" si="142"/>
        <v>0.2</v>
      </c>
      <c r="BF81">
        <f t="shared" si="142"/>
        <v>0.2</v>
      </c>
      <c r="BG81">
        <f t="shared" si="142"/>
        <v>0.2</v>
      </c>
      <c r="BH81">
        <f t="shared" si="142"/>
        <v>0.2</v>
      </c>
      <c r="BK81">
        <f>G81</f>
        <v>0</v>
      </c>
      <c r="BL81">
        <f t="shared" si="24"/>
        <v>0</v>
      </c>
      <c r="BM81">
        <f t="shared" si="25"/>
        <v>0</v>
      </c>
      <c r="BN81">
        <f t="shared" si="105"/>
        <v>0.53</v>
      </c>
      <c r="BO81">
        <f t="shared" si="106"/>
        <v>1</v>
      </c>
      <c r="BP81" t="str">
        <f t="shared" si="28"/>
        <v>-LT-Total</v>
      </c>
    </row>
    <row r="82" spans="1:68" hidden="1" x14ac:dyDescent="0.25">
      <c r="A82" t="str">
        <f t="shared" si="20"/>
        <v>freight-LT-G</v>
      </c>
      <c r="B82" s="1">
        <v>48</v>
      </c>
      <c r="C82" t="s">
        <v>10</v>
      </c>
      <c r="D82" t="s">
        <v>36</v>
      </c>
      <c r="E82" t="s">
        <v>33</v>
      </c>
      <c r="F82" t="s">
        <v>47</v>
      </c>
      <c r="G82">
        <v>0.66063534174258587</v>
      </c>
      <c r="H82">
        <f>Reference!H82</f>
        <v>0.66089149001589109</v>
      </c>
      <c r="I82">
        <f>Reference!I82</f>
        <v>0.66114726232654175</v>
      </c>
      <c r="J82">
        <f>Reference!J82</f>
        <v>0.66140265950166233</v>
      </c>
      <c r="K82">
        <f>Reference!K82</f>
        <v>0.66142973813171035</v>
      </c>
      <c r="L82">
        <f t="shared" ref="L82:AN82" si="143">1-SUM(L78:L81,L83:L84)</f>
        <v>0.67350451866400518</v>
      </c>
      <c r="M82">
        <f t="shared" si="143"/>
        <v>0.6835210383125585</v>
      </c>
      <c r="N82">
        <f t="shared" si="143"/>
        <v>0.68770816944416779</v>
      </c>
      <c r="O82">
        <f t="shared" si="143"/>
        <v>0.67574288968400631</v>
      </c>
      <c r="P82">
        <f t="shared" si="143"/>
        <v>0.63000268444277019</v>
      </c>
      <c r="Q82">
        <f t="shared" si="143"/>
        <v>0.54054582325534994</v>
      </c>
      <c r="R82">
        <f t="shared" si="143"/>
        <v>0.42876056559002651</v>
      </c>
      <c r="S82">
        <f t="shared" si="143"/>
        <v>0.33662328100133376</v>
      </c>
      <c r="T82">
        <f t="shared" si="143"/>
        <v>0.2867529128188413</v>
      </c>
      <c r="U82">
        <f t="shared" si="143"/>
        <v>0.27207828566427328</v>
      </c>
      <c r="V82">
        <f t="shared" si="143"/>
        <v>0.27588452645492534</v>
      </c>
      <c r="W82">
        <f t="shared" si="143"/>
        <v>0.28652265554474121</v>
      </c>
      <c r="X82">
        <f t="shared" si="143"/>
        <v>0.29894726628071866</v>
      </c>
      <c r="Y82">
        <f t="shared" si="143"/>
        <v>0.31167467186558562</v>
      </c>
      <c r="Z82">
        <f t="shared" si="143"/>
        <v>0.30227025303999588</v>
      </c>
      <c r="AA82">
        <f t="shared" si="143"/>
        <v>0.29181397260228559</v>
      </c>
      <c r="AB82">
        <f t="shared" si="143"/>
        <v>0.28021618929075176</v>
      </c>
      <c r="AC82">
        <f t="shared" si="143"/>
        <v>0.26737683694465653</v>
      </c>
      <c r="AD82">
        <f t="shared" si="143"/>
        <v>0.25318407186828873</v>
      </c>
      <c r="AE82">
        <f t="shared" si="143"/>
        <v>0.23751273951409901</v>
      </c>
      <c r="AF82">
        <f t="shared" si="143"/>
        <v>0.22022263617892268</v>
      </c>
      <c r="AG82">
        <f t="shared" si="143"/>
        <v>0.20115653813207302</v>
      </c>
      <c r="AH82">
        <f t="shared" si="143"/>
        <v>0.18013796687731276</v>
      </c>
      <c r="AI82">
        <f t="shared" si="143"/>
        <v>0.1569686550329219</v>
      </c>
      <c r="AJ82">
        <f t="shared" si="143"/>
        <v>0.13142567252768134</v>
      </c>
      <c r="AK82">
        <f t="shared" si="143"/>
        <v>0.10325816737895843</v>
      </c>
      <c r="AL82">
        <f t="shared" si="143"/>
        <v>7.2183669155212571E-2</v>
      </c>
      <c r="AM82">
        <f t="shared" si="143"/>
        <v>3.7883896230404446E-2</v>
      </c>
      <c r="AN82">
        <f t="shared" si="143"/>
        <v>0</v>
      </c>
      <c r="AO82">
        <f t="shared" ref="AO82:BH82" si="144">AN82</f>
        <v>0</v>
      </c>
      <c r="AP82">
        <f t="shared" si="144"/>
        <v>0</v>
      </c>
      <c r="AQ82">
        <f t="shared" si="144"/>
        <v>0</v>
      </c>
      <c r="AR82">
        <f t="shared" si="144"/>
        <v>0</v>
      </c>
      <c r="AS82">
        <f t="shared" si="144"/>
        <v>0</v>
      </c>
      <c r="AT82">
        <f t="shared" si="144"/>
        <v>0</v>
      </c>
      <c r="AU82">
        <f t="shared" si="144"/>
        <v>0</v>
      </c>
      <c r="AV82">
        <f t="shared" si="144"/>
        <v>0</v>
      </c>
      <c r="AW82">
        <f t="shared" si="144"/>
        <v>0</v>
      </c>
      <c r="AX82">
        <f t="shared" si="144"/>
        <v>0</v>
      </c>
      <c r="AY82">
        <f t="shared" si="144"/>
        <v>0</v>
      </c>
      <c r="AZ82">
        <f t="shared" si="144"/>
        <v>0</v>
      </c>
      <c r="BA82">
        <f t="shared" si="144"/>
        <v>0</v>
      </c>
      <c r="BB82">
        <f t="shared" si="144"/>
        <v>0</v>
      </c>
      <c r="BC82">
        <f t="shared" si="144"/>
        <v>0</v>
      </c>
      <c r="BD82">
        <f t="shared" si="144"/>
        <v>0</v>
      </c>
      <c r="BE82">
        <f t="shared" si="144"/>
        <v>0</v>
      </c>
      <c r="BF82">
        <f t="shared" si="144"/>
        <v>0</v>
      </c>
      <c r="BG82">
        <f t="shared" si="144"/>
        <v>0</v>
      </c>
      <c r="BH82">
        <f t="shared" si="144"/>
        <v>0</v>
      </c>
      <c r="BK82">
        <f t="shared" ref="BK82:BK87" si="145">K82</f>
        <v>0.66142973813171035</v>
      </c>
      <c r="BL82">
        <f t="shared" si="24"/>
        <v>0.31087197692190383</v>
      </c>
      <c r="BM82">
        <f t="shared" si="25"/>
        <v>0</v>
      </c>
      <c r="BN82">
        <f t="shared" si="105"/>
        <v>0.53</v>
      </c>
      <c r="BO82">
        <f t="shared" si="106"/>
        <v>1</v>
      </c>
      <c r="BP82" t="str">
        <f t="shared" si="28"/>
        <v>-LT-Total</v>
      </c>
    </row>
    <row r="83" spans="1:68" hidden="1" x14ac:dyDescent="0.25">
      <c r="A83" t="str">
        <f t="shared" si="20"/>
        <v>freight-LT-LPG</v>
      </c>
      <c r="B83" s="1">
        <v>49</v>
      </c>
      <c r="C83" t="s">
        <v>10</v>
      </c>
      <c r="D83" t="s">
        <v>36</v>
      </c>
      <c r="E83" t="s">
        <v>33</v>
      </c>
      <c r="F83" t="s">
        <v>48</v>
      </c>
      <c r="G83">
        <v>2.742072926224967E-5</v>
      </c>
      <c r="H83">
        <f>Reference!H83</f>
        <v>2.3341244219817799E-5</v>
      </c>
      <c r="I83">
        <f>Reference!I83</f>
        <v>1.926774685790093E-5</v>
      </c>
      <c r="J83">
        <f>Reference!J83</f>
        <v>1.5200224003503319E-5</v>
      </c>
      <c r="K83">
        <f>Reference!K83</f>
        <v>1.469235949765448E-5</v>
      </c>
      <c r="L83">
        <f t="shared" ref="L83:Y84" si="146">$K83+(L$33-$K$33)*($BL83-$BK83)/($BL$33-$BK$33)</f>
        <v>1.4136148745243275E-5</v>
      </c>
      <c r="M83">
        <f t="shared" si="146"/>
        <v>1.3579937992832069E-5</v>
      </c>
      <c r="N83">
        <f t="shared" si="146"/>
        <v>1.3023727240420864E-5</v>
      </c>
      <c r="O83">
        <f t="shared" si="146"/>
        <v>1.246751648800966E-5</v>
      </c>
      <c r="P83">
        <f t="shared" si="146"/>
        <v>1.1911305735598454E-5</v>
      </c>
      <c r="Q83">
        <f t="shared" si="146"/>
        <v>1.1355094983187249E-5</v>
      </c>
      <c r="R83">
        <f t="shared" si="146"/>
        <v>1.0798884230776043E-5</v>
      </c>
      <c r="S83">
        <f t="shared" si="146"/>
        <v>1.0242673478364837E-5</v>
      </c>
      <c r="T83">
        <f t="shared" si="146"/>
        <v>9.6864627259536317E-6</v>
      </c>
      <c r="U83">
        <f t="shared" si="146"/>
        <v>9.1302519735424262E-6</v>
      </c>
      <c r="V83">
        <f t="shared" si="146"/>
        <v>8.5740412211312206E-6</v>
      </c>
      <c r="W83">
        <f t="shared" si="146"/>
        <v>8.017830468720015E-6</v>
      </c>
      <c r="X83">
        <f t="shared" si="146"/>
        <v>7.4616197163088111E-6</v>
      </c>
      <c r="Y83">
        <f t="shared" si="146"/>
        <v>6.9054089638976055E-6</v>
      </c>
      <c r="Z83">
        <f t="shared" ref="Z83:AN84" si="147">$Y83+(Z$33-$Y$33)*($BM83-$BL83)/($BM$33-$BL$33)</f>
        <v>6.4450483663044317E-6</v>
      </c>
      <c r="AA83">
        <f t="shared" si="147"/>
        <v>5.984687768711258E-6</v>
      </c>
      <c r="AB83">
        <f t="shared" si="147"/>
        <v>5.5243271711180842E-6</v>
      </c>
      <c r="AC83">
        <f t="shared" si="147"/>
        <v>5.0639665735249105E-6</v>
      </c>
      <c r="AD83">
        <f t="shared" si="147"/>
        <v>4.6036059759317367E-6</v>
      </c>
      <c r="AE83">
        <f t="shared" si="147"/>
        <v>4.1432453783385629E-6</v>
      </c>
      <c r="AF83">
        <f t="shared" si="147"/>
        <v>3.6828847807453896E-6</v>
      </c>
      <c r="AG83">
        <f t="shared" si="147"/>
        <v>3.2225241831522159E-6</v>
      </c>
      <c r="AH83">
        <f t="shared" si="147"/>
        <v>2.7621635855590417E-6</v>
      </c>
      <c r="AI83">
        <f t="shared" si="147"/>
        <v>2.3018029879658679E-6</v>
      </c>
      <c r="AJ83">
        <f t="shared" si="147"/>
        <v>1.8414423903726942E-6</v>
      </c>
      <c r="AK83">
        <f t="shared" si="147"/>
        <v>1.3810817927795213E-6</v>
      </c>
      <c r="AL83">
        <f t="shared" si="147"/>
        <v>9.2072119518634751E-7</v>
      </c>
      <c r="AM83">
        <f t="shared" si="147"/>
        <v>4.6036059759317375E-7</v>
      </c>
      <c r="AN83">
        <f t="shared" si="147"/>
        <v>0</v>
      </c>
      <c r="AO83">
        <f t="shared" ref="AO83:BH83" si="148">AN83</f>
        <v>0</v>
      </c>
      <c r="AP83">
        <f t="shared" si="148"/>
        <v>0</v>
      </c>
      <c r="AQ83">
        <f t="shared" si="148"/>
        <v>0</v>
      </c>
      <c r="AR83">
        <f t="shared" si="148"/>
        <v>0</v>
      </c>
      <c r="AS83">
        <f t="shared" si="148"/>
        <v>0</v>
      </c>
      <c r="AT83">
        <f t="shared" si="148"/>
        <v>0</v>
      </c>
      <c r="AU83">
        <f t="shared" si="148"/>
        <v>0</v>
      </c>
      <c r="AV83">
        <f t="shared" si="148"/>
        <v>0</v>
      </c>
      <c r="AW83">
        <f t="shared" si="148"/>
        <v>0</v>
      </c>
      <c r="AX83">
        <f t="shared" si="148"/>
        <v>0</v>
      </c>
      <c r="AY83">
        <f t="shared" si="148"/>
        <v>0</v>
      </c>
      <c r="AZ83">
        <f t="shared" si="148"/>
        <v>0</v>
      </c>
      <c r="BA83">
        <f t="shared" si="148"/>
        <v>0</v>
      </c>
      <c r="BB83">
        <f t="shared" si="148"/>
        <v>0</v>
      </c>
      <c r="BC83">
        <f t="shared" si="148"/>
        <v>0</v>
      </c>
      <c r="BD83">
        <f t="shared" si="148"/>
        <v>0</v>
      </c>
      <c r="BE83">
        <f t="shared" si="148"/>
        <v>0</v>
      </c>
      <c r="BF83">
        <f t="shared" si="148"/>
        <v>0</v>
      </c>
      <c r="BG83">
        <f t="shared" si="148"/>
        <v>0</v>
      </c>
      <c r="BH83">
        <f t="shared" si="148"/>
        <v>0</v>
      </c>
      <c r="BK83">
        <f t="shared" si="145"/>
        <v>1.469235949765448E-5</v>
      </c>
      <c r="BL83">
        <f t="shared" si="24"/>
        <v>6.9054089638976055E-6</v>
      </c>
      <c r="BM83">
        <f t="shared" si="25"/>
        <v>0</v>
      </c>
      <c r="BN83">
        <f t="shared" si="105"/>
        <v>0.53</v>
      </c>
      <c r="BO83">
        <f t="shared" si="106"/>
        <v>1</v>
      </c>
      <c r="BP83" t="str">
        <f t="shared" si="28"/>
        <v>-LT-Total</v>
      </c>
    </row>
    <row r="84" spans="1:68" hidden="1" x14ac:dyDescent="0.25">
      <c r="A84" t="str">
        <f t="shared" si="20"/>
        <v>freight-LT-PHEVG</v>
      </c>
      <c r="B84" s="1">
        <v>50</v>
      </c>
      <c r="C84" t="s">
        <v>10</v>
      </c>
      <c r="D84" t="s">
        <v>36</v>
      </c>
      <c r="E84" t="s">
        <v>33</v>
      </c>
      <c r="F84" t="s">
        <v>31</v>
      </c>
      <c r="G84">
        <v>0</v>
      </c>
      <c r="H84">
        <f>Reference!H84</f>
        <v>0</v>
      </c>
      <c r="I84">
        <f>Reference!I84</f>
        <v>0</v>
      </c>
      <c r="J84">
        <f>Reference!J84</f>
        <v>0</v>
      </c>
      <c r="K84">
        <f>Reference!K84</f>
        <v>0</v>
      </c>
      <c r="L84">
        <f t="shared" si="146"/>
        <v>0</v>
      </c>
      <c r="M84">
        <f t="shared" si="146"/>
        <v>0</v>
      </c>
      <c r="N84">
        <f t="shared" si="146"/>
        <v>0</v>
      </c>
      <c r="O84">
        <f t="shared" si="146"/>
        <v>0</v>
      </c>
      <c r="P84">
        <f t="shared" si="146"/>
        <v>0</v>
      </c>
      <c r="Q84">
        <f t="shared" si="146"/>
        <v>0</v>
      </c>
      <c r="R84">
        <f t="shared" si="146"/>
        <v>0</v>
      </c>
      <c r="S84">
        <f t="shared" si="146"/>
        <v>0</v>
      </c>
      <c r="T84">
        <f t="shared" si="146"/>
        <v>0</v>
      </c>
      <c r="U84">
        <f t="shared" si="146"/>
        <v>0</v>
      </c>
      <c r="V84">
        <f t="shared" si="146"/>
        <v>0</v>
      </c>
      <c r="W84">
        <f t="shared" si="146"/>
        <v>0</v>
      </c>
      <c r="X84">
        <f t="shared" si="146"/>
        <v>0</v>
      </c>
      <c r="Y84">
        <f t="shared" si="146"/>
        <v>0</v>
      </c>
      <c r="Z84">
        <f t="shared" si="147"/>
        <v>0</v>
      </c>
      <c r="AA84">
        <f t="shared" si="147"/>
        <v>0</v>
      </c>
      <c r="AB84">
        <f t="shared" si="147"/>
        <v>0</v>
      </c>
      <c r="AC84">
        <f t="shared" si="147"/>
        <v>0</v>
      </c>
      <c r="AD84">
        <f t="shared" si="147"/>
        <v>0</v>
      </c>
      <c r="AE84">
        <f t="shared" si="147"/>
        <v>0</v>
      </c>
      <c r="AF84">
        <f t="shared" si="147"/>
        <v>0</v>
      </c>
      <c r="AG84">
        <f t="shared" si="147"/>
        <v>0</v>
      </c>
      <c r="AH84">
        <f t="shared" si="147"/>
        <v>0</v>
      </c>
      <c r="AI84">
        <f t="shared" si="147"/>
        <v>0</v>
      </c>
      <c r="AJ84">
        <f t="shared" si="147"/>
        <v>0</v>
      </c>
      <c r="AK84">
        <f t="shared" si="147"/>
        <v>0</v>
      </c>
      <c r="AL84">
        <f t="shared" si="147"/>
        <v>0</v>
      </c>
      <c r="AM84">
        <f t="shared" si="147"/>
        <v>0</v>
      </c>
      <c r="AN84">
        <f t="shared" si="147"/>
        <v>0</v>
      </c>
      <c r="AO84">
        <f t="shared" ref="AO84:BH84" si="149">AN84</f>
        <v>0</v>
      </c>
      <c r="AP84">
        <f t="shared" si="149"/>
        <v>0</v>
      </c>
      <c r="AQ84">
        <f t="shared" si="149"/>
        <v>0</v>
      </c>
      <c r="AR84">
        <f t="shared" si="149"/>
        <v>0</v>
      </c>
      <c r="AS84">
        <f t="shared" si="149"/>
        <v>0</v>
      </c>
      <c r="AT84">
        <f t="shared" si="149"/>
        <v>0</v>
      </c>
      <c r="AU84">
        <f t="shared" si="149"/>
        <v>0</v>
      </c>
      <c r="AV84">
        <f t="shared" si="149"/>
        <v>0</v>
      </c>
      <c r="AW84">
        <f t="shared" si="149"/>
        <v>0</v>
      </c>
      <c r="AX84">
        <f t="shared" si="149"/>
        <v>0</v>
      </c>
      <c r="AY84">
        <f t="shared" si="149"/>
        <v>0</v>
      </c>
      <c r="AZ84">
        <f t="shared" si="149"/>
        <v>0</v>
      </c>
      <c r="BA84">
        <f t="shared" si="149"/>
        <v>0</v>
      </c>
      <c r="BB84">
        <f t="shared" si="149"/>
        <v>0</v>
      </c>
      <c r="BC84">
        <f t="shared" si="149"/>
        <v>0</v>
      </c>
      <c r="BD84">
        <f t="shared" si="149"/>
        <v>0</v>
      </c>
      <c r="BE84">
        <f t="shared" si="149"/>
        <v>0</v>
      </c>
      <c r="BF84">
        <f t="shared" si="149"/>
        <v>0</v>
      </c>
      <c r="BG84">
        <f t="shared" si="149"/>
        <v>0</v>
      </c>
      <c r="BH84">
        <f t="shared" si="149"/>
        <v>0</v>
      </c>
      <c r="BK84">
        <f t="shared" si="145"/>
        <v>0</v>
      </c>
      <c r="BL84">
        <f t="shared" si="24"/>
        <v>0</v>
      </c>
      <c r="BM84">
        <f t="shared" si="25"/>
        <v>0</v>
      </c>
      <c r="BN84">
        <f t="shared" si="105"/>
        <v>0.53</v>
      </c>
      <c r="BO84">
        <f t="shared" si="106"/>
        <v>1</v>
      </c>
      <c r="BP84" t="str">
        <f t="shared" si="28"/>
        <v>-LT-Total</v>
      </c>
    </row>
    <row r="85" spans="1:68" hidden="1" x14ac:dyDescent="0.25">
      <c r="A85" t="str">
        <f t="shared" si="20"/>
        <v>passenger-BUS-BEV</v>
      </c>
      <c r="B85" s="1">
        <v>51</v>
      </c>
      <c r="C85" t="s">
        <v>10</v>
      </c>
      <c r="D85" t="s">
        <v>27</v>
      </c>
      <c r="E85" t="s">
        <v>34</v>
      </c>
      <c r="F85" t="s">
        <v>29</v>
      </c>
      <c r="G85">
        <v>5.7157166195395974E-4</v>
      </c>
      <c r="H85">
        <f>Reference!H85</f>
        <v>7.9064819975717111E-4</v>
      </c>
      <c r="I85">
        <f>Reference!I85</f>
        <v>1.0936941373934134E-3</v>
      </c>
      <c r="J85">
        <f>Reference!J85</f>
        <v>1.5128939350473407E-3</v>
      </c>
      <c r="K85">
        <f>Reference!K85</f>
        <v>2.0927679690758956E-3</v>
      </c>
      <c r="L85">
        <f>Reference!L85</f>
        <v>2.8949007401850697E-3</v>
      </c>
      <c r="M85">
        <f t="shared" ref="M85:Y85" si="150">IF(L85=0,0.0000001,L85)*((INDEX($N$7:$N$29,MATCH($A85,$H$7:$H$28,0))/IF(L85=0,0.0000001,L85))^((M$33-$K$33)/($Y$33-$K$33)))</f>
        <v>6.2024712398970486E-3</v>
      </c>
      <c r="N85">
        <f t="shared" si="150"/>
        <v>1.6521427872595643E-2</v>
      </c>
      <c r="O85">
        <f t="shared" si="150"/>
        <v>4.6109613820616714E-2</v>
      </c>
      <c r="P85">
        <f t="shared" si="150"/>
        <v>0.11528614451748802</v>
      </c>
      <c r="Q85">
        <f t="shared" si="150"/>
        <v>0.23377313547564568</v>
      </c>
      <c r="R85">
        <f t="shared" si="150"/>
        <v>0.37451819887074567</v>
      </c>
      <c r="S85">
        <f t="shared" si="150"/>
        <v>0.49026621745847526</v>
      </c>
      <c r="T85">
        <f t="shared" si="150"/>
        <v>0.5582425493816725</v>
      </c>
      <c r="U85">
        <f t="shared" si="150"/>
        <v>0.58776037410036808</v>
      </c>
      <c r="V85">
        <f t="shared" si="150"/>
        <v>0.59735594507364431</v>
      </c>
      <c r="W85">
        <f t="shared" si="150"/>
        <v>0.599621562545402</v>
      </c>
      <c r="X85">
        <f t="shared" si="150"/>
        <v>0.5999729608342419</v>
      </c>
      <c r="Y85">
        <f t="shared" si="150"/>
        <v>0.6</v>
      </c>
      <c r="Z85">
        <f t="shared" ref="Z85:AN85" si="151">IF(Y85=0,0.0000001,$Y85)*((INDEX($O$7:$O$29,MATCH($A85,$H$7:$H$28,0))/IF(Y85=0,0.0000001,$Y85))^((Z$33-$Y$33)/($AN$33-$Y$33)))</f>
        <v>0.6164397954382298</v>
      </c>
      <c r="AA85">
        <f t="shared" si="151"/>
        <v>0.63333003566654444</v>
      </c>
      <c r="AB85">
        <f t="shared" si="151"/>
        <v>0.65068306271861909</v>
      </c>
      <c r="AC85">
        <f t="shared" si="151"/>
        <v>0.66851155679564411</v>
      </c>
      <c r="AD85">
        <f t="shared" si="151"/>
        <v>0.68682854553199912</v>
      </c>
      <c r="AE85">
        <f t="shared" si="151"/>
        <v>0.70564741351480409</v>
      </c>
      <c r="AF85">
        <f t="shared" si="151"/>
        <v>0.72498191206430307</v>
      </c>
      <c r="AG85">
        <f t="shared" si="151"/>
        <v>0.74484616928222624</v>
      </c>
      <c r="AH85">
        <f t="shared" si="151"/>
        <v>0.76525470037547438</v>
      </c>
      <c r="AI85">
        <f t="shared" si="151"/>
        <v>0.78622241826266892</v>
      </c>
      <c r="AJ85">
        <f t="shared" si="151"/>
        <v>0.8077646444713168</v>
      </c>
      <c r="AK85">
        <f t="shared" si="151"/>
        <v>0.82989712033355489</v>
      </c>
      <c r="AL85">
        <f t="shared" si="151"/>
        <v>0.85263601848865445</v>
      </c>
      <c r="AM85">
        <f t="shared" si="151"/>
        <v>0.8759979547006882</v>
      </c>
      <c r="AN85">
        <f t="shared" si="151"/>
        <v>0.89999999999999991</v>
      </c>
      <c r="AO85">
        <f t="shared" ref="AO85:BH85" si="152">AN85</f>
        <v>0.89999999999999991</v>
      </c>
      <c r="AP85">
        <f t="shared" si="152"/>
        <v>0.89999999999999991</v>
      </c>
      <c r="AQ85">
        <f t="shared" si="152"/>
        <v>0.89999999999999991</v>
      </c>
      <c r="AR85">
        <f t="shared" si="152"/>
        <v>0.89999999999999991</v>
      </c>
      <c r="AS85">
        <f t="shared" si="152"/>
        <v>0.89999999999999991</v>
      </c>
      <c r="AT85">
        <f t="shared" si="152"/>
        <v>0.89999999999999991</v>
      </c>
      <c r="AU85">
        <f t="shared" si="152"/>
        <v>0.89999999999999991</v>
      </c>
      <c r="AV85">
        <f t="shared" si="152"/>
        <v>0.89999999999999991</v>
      </c>
      <c r="AW85">
        <f t="shared" si="152"/>
        <v>0.89999999999999991</v>
      </c>
      <c r="AX85">
        <f t="shared" si="152"/>
        <v>0.89999999999999991</v>
      </c>
      <c r="AY85">
        <f t="shared" si="152"/>
        <v>0.89999999999999991</v>
      </c>
      <c r="AZ85">
        <f t="shared" si="152"/>
        <v>0.89999999999999991</v>
      </c>
      <c r="BA85">
        <f t="shared" si="152"/>
        <v>0.89999999999999991</v>
      </c>
      <c r="BB85">
        <f t="shared" si="152"/>
        <v>0.89999999999999991</v>
      </c>
      <c r="BC85">
        <f t="shared" si="152"/>
        <v>0.89999999999999991</v>
      </c>
      <c r="BD85">
        <f t="shared" si="152"/>
        <v>0.89999999999999991</v>
      </c>
      <c r="BE85">
        <f t="shared" si="152"/>
        <v>0.89999999999999991</v>
      </c>
      <c r="BF85">
        <f t="shared" si="152"/>
        <v>0.89999999999999991</v>
      </c>
      <c r="BG85">
        <f t="shared" si="152"/>
        <v>0.89999999999999991</v>
      </c>
      <c r="BH85">
        <f t="shared" si="152"/>
        <v>0.89999999999999991</v>
      </c>
      <c r="BK85">
        <f t="shared" si="145"/>
        <v>2.0927679690758956E-3</v>
      </c>
      <c r="BL85">
        <f t="shared" si="24"/>
        <v>7.7432414855808137E-4</v>
      </c>
      <c r="BM85">
        <f t="shared" si="25"/>
        <v>1.0463839845379464E-4</v>
      </c>
      <c r="BN85">
        <f t="shared" si="105"/>
        <v>0.63</v>
      </c>
      <c r="BO85">
        <f t="shared" si="106"/>
        <v>0.95000000000000007</v>
      </c>
      <c r="BP85" t="str">
        <f t="shared" si="28"/>
        <v>-BUS-Total</v>
      </c>
    </row>
    <row r="86" spans="1:68" hidden="1" x14ac:dyDescent="0.25">
      <c r="A86" t="str">
        <f t="shared" si="20"/>
        <v>passenger-BUS-CNG</v>
      </c>
      <c r="B86" s="1">
        <v>52</v>
      </c>
      <c r="C86" t="s">
        <v>10</v>
      </c>
      <c r="D86" t="s">
        <v>27</v>
      </c>
      <c r="E86" t="s">
        <v>34</v>
      </c>
      <c r="F86" t="s">
        <v>45</v>
      </c>
      <c r="G86">
        <v>0</v>
      </c>
      <c r="H86">
        <f>Reference!H86</f>
        <v>0</v>
      </c>
      <c r="I86">
        <f>Reference!I86</f>
        <v>0</v>
      </c>
      <c r="J86">
        <f>Reference!J86</f>
        <v>0</v>
      </c>
      <c r="K86">
        <f>Reference!K86</f>
        <v>0</v>
      </c>
      <c r="L86">
        <f t="shared" ref="L86:Y87" si="153">$K86+(L$33-$K$33)*($BL86-$BK86)/($BL$33-$BK$33)</f>
        <v>0</v>
      </c>
      <c r="M86">
        <f t="shared" si="153"/>
        <v>0</v>
      </c>
      <c r="N86">
        <f t="shared" si="153"/>
        <v>0</v>
      </c>
      <c r="O86">
        <f t="shared" si="153"/>
        <v>0</v>
      </c>
      <c r="P86">
        <f t="shared" si="153"/>
        <v>0</v>
      </c>
      <c r="Q86">
        <f t="shared" si="153"/>
        <v>0</v>
      </c>
      <c r="R86">
        <f t="shared" si="153"/>
        <v>0</v>
      </c>
      <c r="S86">
        <f t="shared" si="153"/>
        <v>0</v>
      </c>
      <c r="T86">
        <f t="shared" si="153"/>
        <v>0</v>
      </c>
      <c r="U86">
        <f t="shared" si="153"/>
        <v>0</v>
      </c>
      <c r="V86">
        <f t="shared" si="153"/>
        <v>0</v>
      </c>
      <c r="W86">
        <f t="shared" si="153"/>
        <v>0</v>
      </c>
      <c r="X86">
        <f t="shared" si="153"/>
        <v>0</v>
      </c>
      <c r="Y86">
        <f t="shared" si="153"/>
        <v>0</v>
      </c>
      <c r="Z86">
        <f t="shared" ref="Z86:AN87" si="154">$Y86+(Z$33-$Y$33)*($BM86-$BL86)/($BM$33-$BL$33)</f>
        <v>0</v>
      </c>
      <c r="AA86">
        <f t="shared" si="154"/>
        <v>0</v>
      </c>
      <c r="AB86">
        <f t="shared" si="154"/>
        <v>0</v>
      </c>
      <c r="AC86">
        <f t="shared" si="154"/>
        <v>0</v>
      </c>
      <c r="AD86">
        <f t="shared" si="154"/>
        <v>0</v>
      </c>
      <c r="AE86">
        <f t="shared" si="154"/>
        <v>0</v>
      </c>
      <c r="AF86">
        <f t="shared" si="154"/>
        <v>0</v>
      </c>
      <c r="AG86">
        <f t="shared" si="154"/>
        <v>0</v>
      </c>
      <c r="AH86">
        <f t="shared" si="154"/>
        <v>0</v>
      </c>
      <c r="AI86">
        <f t="shared" si="154"/>
        <v>0</v>
      </c>
      <c r="AJ86">
        <f t="shared" si="154"/>
        <v>0</v>
      </c>
      <c r="AK86">
        <f t="shared" si="154"/>
        <v>0</v>
      </c>
      <c r="AL86">
        <f t="shared" si="154"/>
        <v>0</v>
      </c>
      <c r="AM86">
        <f t="shared" si="154"/>
        <v>0</v>
      </c>
      <c r="AN86">
        <f t="shared" si="154"/>
        <v>0</v>
      </c>
      <c r="AO86">
        <f t="shared" ref="AO86:BH86" si="155">AN86</f>
        <v>0</v>
      </c>
      <c r="AP86">
        <f t="shared" si="155"/>
        <v>0</v>
      </c>
      <c r="AQ86">
        <f t="shared" si="155"/>
        <v>0</v>
      </c>
      <c r="AR86">
        <f t="shared" si="155"/>
        <v>0</v>
      </c>
      <c r="AS86">
        <f t="shared" si="155"/>
        <v>0</v>
      </c>
      <c r="AT86">
        <f t="shared" si="155"/>
        <v>0</v>
      </c>
      <c r="AU86">
        <f t="shared" si="155"/>
        <v>0</v>
      </c>
      <c r="AV86">
        <f t="shared" si="155"/>
        <v>0</v>
      </c>
      <c r="AW86">
        <f t="shared" si="155"/>
        <v>0</v>
      </c>
      <c r="AX86">
        <f t="shared" si="155"/>
        <v>0</v>
      </c>
      <c r="AY86">
        <f t="shared" si="155"/>
        <v>0</v>
      </c>
      <c r="AZ86">
        <f t="shared" si="155"/>
        <v>0</v>
      </c>
      <c r="BA86">
        <f t="shared" si="155"/>
        <v>0</v>
      </c>
      <c r="BB86">
        <f t="shared" si="155"/>
        <v>0</v>
      </c>
      <c r="BC86">
        <f t="shared" si="155"/>
        <v>0</v>
      </c>
      <c r="BD86">
        <f t="shared" si="155"/>
        <v>0</v>
      </c>
      <c r="BE86">
        <f t="shared" si="155"/>
        <v>0</v>
      </c>
      <c r="BF86">
        <f t="shared" si="155"/>
        <v>0</v>
      </c>
      <c r="BG86">
        <f t="shared" si="155"/>
        <v>0</v>
      </c>
      <c r="BH86">
        <f t="shared" si="155"/>
        <v>0</v>
      </c>
      <c r="BK86">
        <f t="shared" si="145"/>
        <v>0</v>
      </c>
      <c r="BL86">
        <f t="shared" si="24"/>
        <v>0</v>
      </c>
      <c r="BM86">
        <f t="shared" si="25"/>
        <v>0</v>
      </c>
      <c r="BN86">
        <f t="shared" si="105"/>
        <v>0.63</v>
      </c>
      <c r="BO86">
        <f t="shared" si="106"/>
        <v>0.95000000000000007</v>
      </c>
      <c r="BP86" t="str">
        <f t="shared" si="28"/>
        <v>-BUS-Total</v>
      </c>
    </row>
    <row r="87" spans="1:68" hidden="1" x14ac:dyDescent="0.25">
      <c r="A87" t="str">
        <f t="shared" si="20"/>
        <v>passenger-BUS-D</v>
      </c>
      <c r="B87" s="1">
        <v>53</v>
      </c>
      <c r="C87" t="s">
        <v>10</v>
      </c>
      <c r="D87" t="s">
        <v>27</v>
      </c>
      <c r="E87" t="s">
        <v>34</v>
      </c>
      <c r="F87" t="s">
        <v>46</v>
      </c>
      <c r="G87">
        <v>0.91901874866114763</v>
      </c>
      <c r="H87">
        <f>Reference!H87</f>
        <v>0.91852793868344762</v>
      </c>
      <c r="I87">
        <f>Reference!I87</f>
        <v>0.91803700577201353</v>
      </c>
      <c r="J87">
        <f>Reference!J87</f>
        <v>0.91754594988065186</v>
      </c>
      <c r="K87">
        <f>Reference!K87</f>
        <v>0.91701077926588181</v>
      </c>
      <c r="L87">
        <f t="shared" si="153"/>
        <v>0.87574529419891711</v>
      </c>
      <c r="M87">
        <f t="shared" si="153"/>
        <v>0.83447980913195241</v>
      </c>
      <c r="N87">
        <f t="shared" si="153"/>
        <v>0.79321432406498771</v>
      </c>
      <c r="O87">
        <f t="shared" si="153"/>
        <v>0.75194883899802312</v>
      </c>
      <c r="P87">
        <f t="shared" si="153"/>
        <v>0.71068335393105841</v>
      </c>
      <c r="Q87">
        <f t="shared" si="153"/>
        <v>0.66941786886409371</v>
      </c>
      <c r="R87">
        <f t="shared" si="153"/>
        <v>0.62815238379712901</v>
      </c>
      <c r="S87">
        <f t="shared" si="153"/>
        <v>0.58688689873016431</v>
      </c>
      <c r="T87">
        <f t="shared" si="153"/>
        <v>0.54562141366319961</v>
      </c>
      <c r="U87">
        <f t="shared" si="153"/>
        <v>0.5043559285962349</v>
      </c>
      <c r="V87">
        <f t="shared" si="153"/>
        <v>0.46309044352927026</v>
      </c>
      <c r="W87">
        <f t="shared" si="153"/>
        <v>0.42182495846230555</v>
      </c>
      <c r="X87">
        <f t="shared" si="153"/>
        <v>0.38055947339534091</v>
      </c>
      <c r="Y87">
        <f t="shared" si="153"/>
        <v>0.33929398832837621</v>
      </c>
      <c r="Z87">
        <f t="shared" si="154"/>
        <v>0.31973109170403741</v>
      </c>
      <c r="AA87">
        <f t="shared" si="154"/>
        <v>0.30016819507969861</v>
      </c>
      <c r="AB87">
        <f t="shared" si="154"/>
        <v>0.28060529845535975</v>
      </c>
      <c r="AC87">
        <f t="shared" si="154"/>
        <v>0.26104240183102095</v>
      </c>
      <c r="AD87">
        <f t="shared" si="154"/>
        <v>0.24147950520668215</v>
      </c>
      <c r="AE87">
        <f t="shared" si="154"/>
        <v>0.2219166085823433</v>
      </c>
      <c r="AF87">
        <f t="shared" si="154"/>
        <v>0.20235371195800453</v>
      </c>
      <c r="AG87">
        <f t="shared" si="154"/>
        <v>0.1827908153336657</v>
      </c>
      <c r="AH87">
        <f t="shared" si="154"/>
        <v>0.16322791870932687</v>
      </c>
      <c r="AI87">
        <f t="shared" si="154"/>
        <v>0.14366502208498808</v>
      </c>
      <c r="AJ87">
        <f t="shared" si="154"/>
        <v>0.12410212546064925</v>
      </c>
      <c r="AK87">
        <f t="shared" si="154"/>
        <v>0.10453922883631042</v>
      </c>
      <c r="AL87">
        <f t="shared" si="154"/>
        <v>8.497633221197165E-2</v>
      </c>
      <c r="AM87">
        <f t="shared" si="154"/>
        <v>6.5413435587632851E-2</v>
      </c>
      <c r="AN87">
        <f t="shared" si="154"/>
        <v>4.5850538963293996E-2</v>
      </c>
      <c r="AO87">
        <f t="shared" ref="AO87:BH87" si="156">AN87</f>
        <v>4.5850538963293996E-2</v>
      </c>
      <c r="AP87">
        <f t="shared" si="156"/>
        <v>4.5850538963293996E-2</v>
      </c>
      <c r="AQ87">
        <f t="shared" si="156"/>
        <v>4.5850538963293996E-2</v>
      </c>
      <c r="AR87">
        <f t="shared" si="156"/>
        <v>4.5850538963293996E-2</v>
      </c>
      <c r="AS87">
        <f t="shared" si="156"/>
        <v>4.5850538963293996E-2</v>
      </c>
      <c r="AT87">
        <f t="shared" si="156"/>
        <v>4.5850538963293996E-2</v>
      </c>
      <c r="AU87">
        <f t="shared" si="156"/>
        <v>4.5850538963293996E-2</v>
      </c>
      <c r="AV87">
        <f t="shared" si="156"/>
        <v>4.5850538963293996E-2</v>
      </c>
      <c r="AW87">
        <f t="shared" si="156"/>
        <v>4.5850538963293996E-2</v>
      </c>
      <c r="AX87">
        <f t="shared" si="156"/>
        <v>4.5850538963293996E-2</v>
      </c>
      <c r="AY87">
        <f t="shared" si="156"/>
        <v>4.5850538963293996E-2</v>
      </c>
      <c r="AZ87">
        <f t="shared" si="156"/>
        <v>4.5850538963293996E-2</v>
      </c>
      <c r="BA87">
        <f t="shared" si="156"/>
        <v>4.5850538963293996E-2</v>
      </c>
      <c r="BB87">
        <f t="shared" si="156"/>
        <v>4.5850538963293996E-2</v>
      </c>
      <c r="BC87">
        <f t="shared" si="156"/>
        <v>4.5850538963293996E-2</v>
      </c>
      <c r="BD87">
        <f t="shared" si="156"/>
        <v>4.5850538963293996E-2</v>
      </c>
      <c r="BE87">
        <f t="shared" si="156"/>
        <v>4.5850538963293996E-2</v>
      </c>
      <c r="BF87">
        <f t="shared" si="156"/>
        <v>4.5850538963293996E-2</v>
      </c>
      <c r="BG87">
        <f t="shared" si="156"/>
        <v>4.5850538963293996E-2</v>
      </c>
      <c r="BH87">
        <f t="shared" si="156"/>
        <v>4.5850538963293996E-2</v>
      </c>
      <c r="BK87">
        <f t="shared" si="145"/>
        <v>0.91701077926588181</v>
      </c>
      <c r="BL87">
        <f t="shared" si="24"/>
        <v>0.33929398832837626</v>
      </c>
      <c r="BM87">
        <f t="shared" si="25"/>
        <v>4.5850538963294031E-2</v>
      </c>
      <c r="BN87">
        <f t="shared" si="105"/>
        <v>0.63</v>
      </c>
      <c r="BO87">
        <f t="shared" si="106"/>
        <v>0.95000000000000007</v>
      </c>
      <c r="BP87" t="str">
        <f t="shared" si="28"/>
        <v>-BUS-Total</v>
      </c>
    </row>
    <row r="88" spans="1:68" hidden="1" x14ac:dyDescent="0.25">
      <c r="A88" t="str">
        <f t="shared" si="20"/>
        <v>passenger-BUS-FCEV</v>
      </c>
      <c r="B88" s="1">
        <v>54</v>
      </c>
      <c r="C88" t="s">
        <v>10</v>
      </c>
      <c r="D88" t="s">
        <v>27</v>
      </c>
      <c r="E88" t="s">
        <v>34</v>
      </c>
      <c r="F88" t="s">
        <v>30</v>
      </c>
      <c r="G88">
        <v>0</v>
      </c>
      <c r="H88">
        <f>Reference!H88</f>
        <v>1.5254239308390186E-7</v>
      </c>
      <c r="I88">
        <f>Reference!I88</f>
        <v>0</v>
      </c>
      <c r="J88">
        <f>Reference!J88</f>
        <v>3.5495366597555701E-7</v>
      </c>
      <c r="K88">
        <f>Reference!K88</f>
        <v>0</v>
      </c>
      <c r="L88">
        <f>Reference!L88</f>
        <v>8.2594813443230011E-7</v>
      </c>
      <c r="M88">
        <f t="shared" ref="M88:Y88" si="157">IF(L88=0,0.0000001,L88)*((INDEX($N$7:$N$29,MATCH($A88,$H$7:$H$28,0))/IF(L88=0,0.0000001,L88))^((M$33-$K$33)/($Y$33-$K$33)))</f>
        <v>3.7017357762838617E-6</v>
      </c>
      <c r="N88">
        <f t="shared" si="157"/>
        <v>2.5467562561433467E-5</v>
      </c>
      <c r="O88">
        <f t="shared" si="157"/>
        <v>1.9206764108945675E-4</v>
      </c>
      <c r="P88">
        <f t="shared" si="157"/>
        <v>1.1665590337843203E-3</v>
      </c>
      <c r="Q88">
        <f t="shared" si="157"/>
        <v>4.6912046425181377E-3</v>
      </c>
      <c r="R88">
        <f t="shared" si="157"/>
        <v>1.1863226343433902E-2</v>
      </c>
      <c r="S88">
        <f t="shared" si="157"/>
        <v>2.0157743937292756E-2</v>
      </c>
      <c r="T88">
        <f t="shared" si="157"/>
        <v>2.6028555401511264E-2</v>
      </c>
      <c r="U88">
        <f t="shared" si="157"/>
        <v>2.880719118118838E-2</v>
      </c>
      <c r="V88">
        <f t="shared" si="157"/>
        <v>2.9740308390805409E-2</v>
      </c>
      <c r="W88">
        <f t="shared" si="157"/>
        <v>2.9962762824458342E-2</v>
      </c>
      <c r="X88">
        <f t="shared" si="157"/>
        <v>2.9997338667708685E-2</v>
      </c>
      <c r="Y88">
        <f t="shared" si="157"/>
        <v>3.0000000000000002E-2</v>
      </c>
      <c r="Z88">
        <f t="shared" ref="Z88:AN88" si="158">IF(Y88=0,0.0000001,$Y88)*((INDEX($O$7:$O$29,MATCH($A88,$H$7:$H$28,0))/IF(Y88=0,0.0000001,$Y88))^((Z$33-$Y$33)/($AN$33-$Y$33)))</f>
        <v>3.1039246604138176E-2</v>
      </c>
      <c r="AA88">
        <f t="shared" si="158"/>
        <v>3.211449432508344E-2</v>
      </c>
      <c r="AB88">
        <f t="shared" si="158"/>
        <v>3.3226990297448696E-2</v>
      </c>
      <c r="AC88">
        <f t="shared" si="158"/>
        <v>3.4378024858527222E-2</v>
      </c>
      <c r="AD88">
        <f t="shared" si="158"/>
        <v>3.5568933044900629E-2</v>
      </c>
      <c r="AE88">
        <f t="shared" si="158"/>
        <v>3.6801096140891665E-2</v>
      </c>
      <c r="AF88">
        <f t="shared" si="158"/>
        <v>3.807594328065781E-2</v>
      </c>
      <c r="AG88">
        <f t="shared" si="158"/>
        <v>3.939495310578385E-2</v>
      </c>
      <c r="AH88">
        <f t="shared" si="158"/>
        <v>4.0759655480296142E-2</v>
      </c>
      <c r="AI88">
        <f t="shared" si="158"/>
        <v>4.2171633265087466E-2</v>
      </c>
      <c r="AJ88">
        <f t="shared" si="158"/>
        <v>4.363252415381088E-2</v>
      </c>
      <c r="AK88">
        <f t="shared" si="158"/>
        <v>4.5144022572371711E-2</v>
      </c>
      <c r="AL88">
        <f t="shared" si="158"/>
        <v>4.6707881644220864E-2</v>
      </c>
      <c r="AM88">
        <f t="shared" si="158"/>
        <v>4.8325915223729005E-2</v>
      </c>
      <c r="AN88">
        <f t="shared" si="158"/>
        <v>0.05</v>
      </c>
      <c r="AO88">
        <f t="shared" ref="AO88:BH88" si="159">AN88</f>
        <v>0.05</v>
      </c>
      <c r="AP88">
        <f t="shared" si="159"/>
        <v>0.05</v>
      </c>
      <c r="AQ88">
        <f t="shared" si="159"/>
        <v>0.05</v>
      </c>
      <c r="AR88">
        <f t="shared" si="159"/>
        <v>0.05</v>
      </c>
      <c r="AS88">
        <f t="shared" si="159"/>
        <v>0.05</v>
      </c>
      <c r="AT88">
        <f t="shared" si="159"/>
        <v>0.05</v>
      </c>
      <c r="AU88">
        <f t="shared" si="159"/>
        <v>0.05</v>
      </c>
      <c r="AV88">
        <f t="shared" si="159"/>
        <v>0.05</v>
      </c>
      <c r="AW88">
        <f t="shared" si="159"/>
        <v>0.05</v>
      </c>
      <c r="AX88">
        <f t="shared" si="159"/>
        <v>0.05</v>
      </c>
      <c r="AY88">
        <f t="shared" si="159"/>
        <v>0.05</v>
      </c>
      <c r="AZ88">
        <f t="shared" si="159"/>
        <v>0.05</v>
      </c>
      <c r="BA88">
        <f t="shared" si="159"/>
        <v>0.05</v>
      </c>
      <c r="BB88">
        <f t="shared" si="159"/>
        <v>0.05</v>
      </c>
      <c r="BC88">
        <f t="shared" si="159"/>
        <v>0.05</v>
      </c>
      <c r="BD88">
        <f t="shared" si="159"/>
        <v>0.05</v>
      </c>
      <c r="BE88">
        <f t="shared" si="159"/>
        <v>0.05</v>
      </c>
      <c r="BF88">
        <f t="shared" si="159"/>
        <v>0.05</v>
      </c>
      <c r="BG88">
        <f t="shared" si="159"/>
        <v>0.05</v>
      </c>
      <c r="BH88">
        <f t="shared" si="159"/>
        <v>0.05</v>
      </c>
      <c r="BK88">
        <f>G88</f>
        <v>0</v>
      </c>
      <c r="BL88">
        <f t="shared" si="24"/>
        <v>0</v>
      </c>
      <c r="BM88">
        <f t="shared" si="25"/>
        <v>0</v>
      </c>
      <c r="BN88">
        <f t="shared" si="105"/>
        <v>0.63</v>
      </c>
      <c r="BO88">
        <f t="shared" si="106"/>
        <v>0.95000000000000007</v>
      </c>
      <c r="BP88" t="str">
        <f t="shared" si="28"/>
        <v>-BUS-Total</v>
      </c>
    </row>
    <row r="89" spans="1:68" hidden="1" x14ac:dyDescent="0.25">
      <c r="A89" t="str">
        <f t="shared" si="20"/>
        <v>passenger-BUS-G</v>
      </c>
      <c r="B89" s="1">
        <v>55</v>
      </c>
      <c r="C89" t="s">
        <v>10</v>
      </c>
      <c r="D89" t="s">
        <v>27</v>
      </c>
      <c r="E89" t="s">
        <v>34</v>
      </c>
      <c r="F89" t="s">
        <v>47</v>
      </c>
      <c r="G89">
        <v>8.0409679676898341E-2</v>
      </c>
      <c r="H89">
        <f>Reference!H89</f>
        <v>8.0614596465412247E-2</v>
      </c>
      <c r="I89">
        <f>Reference!I89</f>
        <v>8.0819564579667713E-2</v>
      </c>
      <c r="J89">
        <f>Reference!J89</f>
        <v>8.1024584038950548E-2</v>
      </c>
      <c r="K89">
        <f>Reference!K89</f>
        <v>8.1273761382311238E-2</v>
      </c>
      <c r="L89">
        <f t="shared" ref="L89:Y91" si="160">$K89+(L$33-$K$33)*($BL89-$BK89)/($BL$33-$BK$33)</f>
        <v>7.7616442120107237E-2</v>
      </c>
      <c r="M89">
        <f t="shared" si="160"/>
        <v>7.3959122857903223E-2</v>
      </c>
      <c r="N89">
        <f t="shared" si="160"/>
        <v>7.0301803595699222E-2</v>
      </c>
      <c r="O89">
        <f t="shared" si="160"/>
        <v>6.6644484333495221E-2</v>
      </c>
      <c r="P89">
        <f t="shared" si="160"/>
        <v>6.2987165071291207E-2</v>
      </c>
      <c r="Q89">
        <f t="shared" si="160"/>
        <v>5.9329845809087206E-2</v>
      </c>
      <c r="R89">
        <f t="shared" si="160"/>
        <v>5.5672526546883198E-2</v>
      </c>
      <c r="S89">
        <f t="shared" si="160"/>
        <v>5.2015207284679191E-2</v>
      </c>
      <c r="T89">
        <f t="shared" si="160"/>
        <v>4.835788802247519E-2</v>
      </c>
      <c r="U89">
        <f t="shared" si="160"/>
        <v>4.4700568760271182E-2</v>
      </c>
      <c r="V89">
        <f t="shared" si="160"/>
        <v>4.1043249498067182E-2</v>
      </c>
      <c r="W89">
        <f t="shared" si="160"/>
        <v>3.7385930235863167E-2</v>
      </c>
      <c r="X89">
        <f t="shared" si="160"/>
        <v>3.3728610973659159E-2</v>
      </c>
      <c r="Y89">
        <f t="shared" si="160"/>
        <v>3.0071291711455159E-2</v>
      </c>
      <c r="Z89">
        <f t="shared" ref="Z89:AN91" si="161">$Y89+(Z$33-$Y$33)*($BM89-$BL89)/($BM$33-$BL$33)</f>
        <v>2.8337451468632518E-2</v>
      </c>
      <c r="AA89">
        <f t="shared" si="161"/>
        <v>2.6603611225809877E-2</v>
      </c>
      <c r="AB89">
        <f t="shared" si="161"/>
        <v>2.486977098298724E-2</v>
      </c>
      <c r="AC89">
        <f t="shared" si="161"/>
        <v>2.3135930740164599E-2</v>
      </c>
      <c r="AD89">
        <f t="shared" si="161"/>
        <v>2.1402090497341958E-2</v>
      </c>
      <c r="AE89">
        <f t="shared" si="161"/>
        <v>1.9668250254519317E-2</v>
      </c>
      <c r="AF89">
        <f t="shared" si="161"/>
        <v>1.7934410011696676E-2</v>
      </c>
      <c r="AG89">
        <f t="shared" si="161"/>
        <v>1.6200569768874039E-2</v>
      </c>
      <c r="AH89">
        <f t="shared" si="161"/>
        <v>1.4466729526051396E-2</v>
      </c>
      <c r="AI89">
        <f t="shared" si="161"/>
        <v>1.2732889283228754E-2</v>
      </c>
      <c r="AJ89">
        <f t="shared" si="161"/>
        <v>1.0999049040406116E-2</v>
      </c>
      <c r="AK89">
        <f t="shared" si="161"/>
        <v>9.2652087975834754E-3</v>
      </c>
      <c r="AL89">
        <f t="shared" si="161"/>
        <v>7.5313685547608346E-3</v>
      </c>
      <c r="AM89">
        <f t="shared" si="161"/>
        <v>5.7975283119381972E-3</v>
      </c>
      <c r="AN89">
        <f t="shared" si="161"/>
        <v>4.0636880691155564E-3</v>
      </c>
      <c r="AO89">
        <f t="shared" ref="AO89:BH89" si="162">AN89</f>
        <v>4.0636880691155564E-3</v>
      </c>
      <c r="AP89">
        <f t="shared" si="162"/>
        <v>4.0636880691155564E-3</v>
      </c>
      <c r="AQ89">
        <f t="shared" si="162"/>
        <v>4.0636880691155564E-3</v>
      </c>
      <c r="AR89">
        <f t="shared" si="162"/>
        <v>4.0636880691155564E-3</v>
      </c>
      <c r="AS89">
        <f t="shared" si="162"/>
        <v>4.0636880691155564E-3</v>
      </c>
      <c r="AT89">
        <f t="shared" si="162"/>
        <v>4.0636880691155564E-3</v>
      </c>
      <c r="AU89">
        <f t="shared" si="162"/>
        <v>4.0636880691155564E-3</v>
      </c>
      <c r="AV89">
        <f t="shared" si="162"/>
        <v>4.0636880691155564E-3</v>
      </c>
      <c r="AW89">
        <f t="shared" si="162"/>
        <v>4.0636880691155564E-3</v>
      </c>
      <c r="AX89">
        <f t="shared" si="162"/>
        <v>4.0636880691155564E-3</v>
      </c>
      <c r="AY89">
        <f t="shared" si="162"/>
        <v>4.0636880691155564E-3</v>
      </c>
      <c r="AZ89">
        <f t="shared" si="162"/>
        <v>4.0636880691155564E-3</v>
      </c>
      <c r="BA89">
        <f t="shared" si="162"/>
        <v>4.0636880691155564E-3</v>
      </c>
      <c r="BB89">
        <f t="shared" si="162"/>
        <v>4.0636880691155564E-3</v>
      </c>
      <c r="BC89">
        <f t="shared" si="162"/>
        <v>4.0636880691155564E-3</v>
      </c>
      <c r="BD89">
        <f t="shared" si="162"/>
        <v>4.0636880691155564E-3</v>
      </c>
      <c r="BE89">
        <f t="shared" si="162"/>
        <v>4.0636880691155564E-3</v>
      </c>
      <c r="BF89">
        <f t="shared" si="162"/>
        <v>4.0636880691155564E-3</v>
      </c>
      <c r="BG89">
        <f t="shared" si="162"/>
        <v>4.0636880691155564E-3</v>
      </c>
      <c r="BH89">
        <f t="shared" si="162"/>
        <v>4.0636880691155564E-3</v>
      </c>
      <c r="BK89">
        <f t="shared" ref="BK89:BK94" si="163">K89</f>
        <v>8.1273761382311238E-2</v>
      </c>
      <c r="BL89">
        <f t="shared" si="24"/>
        <v>3.0071291711455159E-2</v>
      </c>
      <c r="BM89">
        <f t="shared" si="25"/>
        <v>4.0636880691155564E-3</v>
      </c>
      <c r="BN89">
        <f t="shared" si="105"/>
        <v>0.63</v>
      </c>
      <c r="BO89">
        <f t="shared" si="106"/>
        <v>0.95000000000000007</v>
      </c>
      <c r="BP89" t="str">
        <f t="shared" si="28"/>
        <v>-BUS-Total</v>
      </c>
    </row>
    <row r="90" spans="1:68" hidden="1" x14ac:dyDescent="0.25">
      <c r="A90" t="str">
        <f t="shared" si="20"/>
        <v>passenger-BUS-LPG</v>
      </c>
      <c r="B90" s="1">
        <v>56</v>
      </c>
      <c r="C90" t="s">
        <v>10</v>
      </c>
      <c r="D90" t="s">
        <v>27</v>
      </c>
      <c r="E90" t="s">
        <v>34</v>
      </c>
      <c r="F90" t="s">
        <v>48</v>
      </c>
      <c r="G90">
        <v>0</v>
      </c>
      <c r="H90">
        <f>Reference!H90</f>
        <v>0</v>
      </c>
      <c r="I90">
        <f>Reference!I90</f>
        <v>0</v>
      </c>
      <c r="J90">
        <f>Reference!J90</f>
        <v>0</v>
      </c>
      <c r="K90">
        <f>Reference!K90</f>
        <v>0</v>
      </c>
      <c r="L90">
        <f t="shared" si="160"/>
        <v>0</v>
      </c>
      <c r="M90">
        <f t="shared" si="160"/>
        <v>0</v>
      </c>
      <c r="N90">
        <f t="shared" si="160"/>
        <v>0</v>
      </c>
      <c r="O90">
        <f t="shared" si="160"/>
        <v>0</v>
      </c>
      <c r="P90">
        <f t="shared" si="160"/>
        <v>0</v>
      </c>
      <c r="Q90">
        <f t="shared" si="160"/>
        <v>0</v>
      </c>
      <c r="R90">
        <f t="shared" si="160"/>
        <v>0</v>
      </c>
      <c r="S90">
        <f t="shared" si="160"/>
        <v>0</v>
      </c>
      <c r="T90">
        <f t="shared" si="160"/>
        <v>0</v>
      </c>
      <c r="U90">
        <f t="shared" si="160"/>
        <v>0</v>
      </c>
      <c r="V90">
        <f t="shared" si="160"/>
        <v>0</v>
      </c>
      <c r="W90">
        <f t="shared" si="160"/>
        <v>0</v>
      </c>
      <c r="X90">
        <f t="shared" si="160"/>
        <v>0</v>
      </c>
      <c r="Y90">
        <f t="shared" si="160"/>
        <v>0</v>
      </c>
      <c r="Z90">
        <f t="shared" si="161"/>
        <v>0</v>
      </c>
      <c r="AA90">
        <f t="shared" si="161"/>
        <v>0</v>
      </c>
      <c r="AB90">
        <f t="shared" si="161"/>
        <v>0</v>
      </c>
      <c r="AC90">
        <f t="shared" si="161"/>
        <v>0</v>
      </c>
      <c r="AD90">
        <f t="shared" si="161"/>
        <v>0</v>
      </c>
      <c r="AE90">
        <f t="shared" si="161"/>
        <v>0</v>
      </c>
      <c r="AF90">
        <f t="shared" si="161"/>
        <v>0</v>
      </c>
      <c r="AG90">
        <f t="shared" si="161"/>
        <v>0</v>
      </c>
      <c r="AH90">
        <f t="shared" si="161"/>
        <v>0</v>
      </c>
      <c r="AI90">
        <f t="shared" si="161"/>
        <v>0</v>
      </c>
      <c r="AJ90">
        <f t="shared" si="161"/>
        <v>0</v>
      </c>
      <c r="AK90">
        <f t="shared" si="161"/>
        <v>0</v>
      </c>
      <c r="AL90">
        <f t="shared" si="161"/>
        <v>0</v>
      </c>
      <c r="AM90">
        <f t="shared" si="161"/>
        <v>0</v>
      </c>
      <c r="AN90">
        <f t="shared" si="161"/>
        <v>0</v>
      </c>
      <c r="AO90">
        <f t="shared" ref="AO90:BH90" si="164">AN90</f>
        <v>0</v>
      </c>
      <c r="AP90">
        <f t="shared" si="164"/>
        <v>0</v>
      </c>
      <c r="AQ90">
        <f t="shared" si="164"/>
        <v>0</v>
      </c>
      <c r="AR90">
        <f t="shared" si="164"/>
        <v>0</v>
      </c>
      <c r="AS90">
        <f t="shared" si="164"/>
        <v>0</v>
      </c>
      <c r="AT90">
        <f t="shared" si="164"/>
        <v>0</v>
      </c>
      <c r="AU90">
        <f t="shared" si="164"/>
        <v>0</v>
      </c>
      <c r="AV90">
        <f t="shared" si="164"/>
        <v>0</v>
      </c>
      <c r="AW90">
        <f t="shared" si="164"/>
        <v>0</v>
      </c>
      <c r="AX90">
        <f t="shared" si="164"/>
        <v>0</v>
      </c>
      <c r="AY90">
        <f t="shared" si="164"/>
        <v>0</v>
      </c>
      <c r="AZ90">
        <f t="shared" si="164"/>
        <v>0</v>
      </c>
      <c r="BA90">
        <f t="shared" si="164"/>
        <v>0</v>
      </c>
      <c r="BB90">
        <f t="shared" si="164"/>
        <v>0</v>
      </c>
      <c r="BC90">
        <f t="shared" si="164"/>
        <v>0</v>
      </c>
      <c r="BD90">
        <f t="shared" si="164"/>
        <v>0</v>
      </c>
      <c r="BE90">
        <f t="shared" si="164"/>
        <v>0</v>
      </c>
      <c r="BF90">
        <f t="shared" si="164"/>
        <v>0</v>
      </c>
      <c r="BG90">
        <f t="shared" si="164"/>
        <v>0</v>
      </c>
      <c r="BH90">
        <f t="shared" si="164"/>
        <v>0</v>
      </c>
      <c r="BK90">
        <f t="shared" si="163"/>
        <v>0</v>
      </c>
      <c r="BL90">
        <f t="shared" si="24"/>
        <v>0</v>
      </c>
      <c r="BM90">
        <f t="shared" si="25"/>
        <v>0</v>
      </c>
      <c r="BN90">
        <f t="shared" si="105"/>
        <v>0.63</v>
      </c>
      <c r="BO90">
        <f t="shared" si="106"/>
        <v>0.95000000000000007</v>
      </c>
      <c r="BP90" t="str">
        <f t="shared" si="28"/>
        <v>-BUS-Total</v>
      </c>
    </row>
    <row r="91" spans="1:68" hidden="1" x14ac:dyDescent="0.25">
      <c r="A91" t="str">
        <f t="shared" si="20"/>
        <v>passenger-BUS-PHEVD</v>
      </c>
      <c r="B91" s="1">
        <v>57</v>
      </c>
      <c r="C91" t="s">
        <v>10</v>
      </c>
      <c r="D91" t="s">
        <v>27</v>
      </c>
      <c r="E91" t="s">
        <v>34</v>
      </c>
      <c r="F91" t="s">
        <v>37</v>
      </c>
      <c r="G91">
        <v>0</v>
      </c>
      <c r="H91">
        <f>Reference!H91</f>
        <v>0</v>
      </c>
      <c r="I91">
        <f>Reference!I91</f>
        <v>0</v>
      </c>
      <c r="J91">
        <f>Reference!J91</f>
        <v>0</v>
      </c>
      <c r="K91">
        <f>Reference!K91</f>
        <v>0</v>
      </c>
      <c r="L91">
        <f t="shared" si="160"/>
        <v>0</v>
      </c>
      <c r="M91">
        <f t="shared" si="160"/>
        <v>0</v>
      </c>
      <c r="N91">
        <f t="shared" si="160"/>
        <v>0</v>
      </c>
      <c r="O91">
        <f t="shared" si="160"/>
        <v>0</v>
      </c>
      <c r="P91">
        <f t="shared" si="160"/>
        <v>0</v>
      </c>
      <c r="Q91">
        <f t="shared" si="160"/>
        <v>0</v>
      </c>
      <c r="R91">
        <f t="shared" si="160"/>
        <v>0</v>
      </c>
      <c r="S91">
        <f t="shared" si="160"/>
        <v>0</v>
      </c>
      <c r="T91">
        <f t="shared" si="160"/>
        <v>0</v>
      </c>
      <c r="U91">
        <f t="shared" si="160"/>
        <v>0</v>
      </c>
      <c r="V91">
        <f t="shared" si="160"/>
        <v>0</v>
      </c>
      <c r="W91">
        <f t="shared" si="160"/>
        <v>0</v>
      </c>
      <c r="X91">
        <f t="shared" si="160"/>
        <v>0</v>
      </c>
      <c r="Y91">
        <f t="shared" si="160"/>
        <v>0</v>
      </c>
      <c r="Z91">
        <f t="shared" si="161"/>
        <v>0</v>
      </c>
      <c r="AA91">
        <f t="shared" si="161"/>
        <v>0</v>
      </c>
      <c r="AB91">
        <f t="shared" si="161"/>
        <v>0</v>
      </c>
      <c r="AC91">
        <f t="shared" si="161"/>
        <v>0</v>
      </c>
      <c r="AD91">
        <f t="shared" si="161"/>
        <v>0</v>
      </c>
      <c r="AE91">
        <f t="shared" si="161"/>
        <v>0</v>
      </c>
      <c r="AF91">
        <f t="shared" si="161"/>
        <v>0</v>
      </c>
      <c r="AG91">
        <f t="shared" si="161"/>
        <v>0</v>
      </c>
      <c r="AH91">
        <f t="shared" si="161"/>
        <v>0</v>
      </c>
      <c r="AI91">
        <f t="shared" si="161"/>
        <v>0</v>
      </c>
      <c r="AJ91">
        <f t="shared" si="161"/>
        <v>0</v>
      </c>
      <c r="AK91">
        <f t="shared" si="161"/>
        <v>0</v>
      </c>
      <c r="AL91">
        <f t="shared" si="161"/>
        <v>0</v>
      </c>
      <c r="AM91">
        <f t="shared" si="161"/>
        <v>0</v>
      </c>
      <c r="AN91">
        <f t="shared" si="161"/>
        <v>0</v>
      </c>
      <c r="AO91">
        <f t="shared" ref="AO91:BH91" si="165">AN91</f>
        <v>0</v>
      </c>
      <c r="AP91">
        <f t="shared" si="165"/>
        <v>0</v>
      </c>
      <c r="AQ91">
        <f t="shared" si="165"/>
        <v>0</v>
      </c>
      <c r="AR91">
        <f t="shared" si="165"/>
        <v>0</v>
      </c>
      <c r="AS91">
        <f t="shared" si="165"/>
        <v>0</v>
      </c>
      <c r="AT91">
        <f t="shared" si="165"/>
        <v>0</v>
      </c>
      <c r="AU91">
        <f t="shared" si="165"/>
        <v>0</v>
      </c>
      <c r="AV91">
        <f t="shared" si="165"/>
        <v>0</v>
      </c>
      <c r="AW91">
        <f t="shared" si="165"/>
        <v>0</v>
      </c>
      <c r="AX91">
        <f t="shared" si="165"/>
        <v>0</v>
      </c>
      <c r="AY91">
        <f t="shared" si="165"/>
        <v>0</v>
      </c>
      <c r="AZ91">
        <f t="shared" si="165"/>
        <v>0</v>
      </c>
      <c r="BA91">
        <f t="shared" si="165"/>
        <v>0</v>
      </c>
      <c r="BB91">
        <f t="shared" si="165"/>
        <v>0</v>
      </c>
      <c r="BC91">
        <f t="shared" si="165"/>
        <v>0</v>
      </c>
      <c r="BD91">
        <f t="shared" si="165"/>
        <v>0</v>
      </c>
      <c r="BE91">
        <f t="shared" si="165"/>
        <v>0</v>
      </c>
      <c r="BF91">
        <f t="shared" si="165"/>
        <v>0</v>
      </c>
      <c r="BG91">
        <f t="shared" si="165"/>
        <v>0</v>
      </c>
      <c r="BH91">
        <f t="shared" si="165"/>
        <v>0</v>
      </c>
      <c r="BK91">
        <f t="shared" si="163"/>
        <v>0</v>
      </c>
      <c r="BL91">
        <f t="shared" si="24"/>
        <v>0</v>
      </c>
      <c r="BM91">
        <f t="shared" si="25"/>
        <v>0</v>
      </c>
      <c r="BN91">
        <f t="shared" si="105"/>
        <v>0.63</v>
      </c>
      <c r="BO91">
        <f t="shared" si="106"/>
        <v>0.95000000000000007</v>
      </c>
      <c r="BP91" t="str">
        <f t="shared" si="28"/>
        <v>-BUS-Total</v>
      </c>
    </row>
    <row r="92" spans="1:68" hidden="1" x14ac:dyDescent="0.25">
      <c r="A92" t="str">
        <f t="shared" si="20"/>
        <v>passenger-LT-BEV</v>
      </c>
      <c r="B92" s="1">
        <v>58</v>
      </c>
      <c r="C92" t="s">
        <v>10</v>
      </c>
      <c r="D92" t="s">
        <v>27</v>
      </c>
      <c r="E92" t="s">
        <v>33</v>
      </c>
      <c r="F92" t="s">
        <v>29</v>
      </c>
      <c r="G92">
        <v>5.705886220143785E-4</v>
      </c>
      <c r="H92">
        <f>Reference!H92</f>
        <v>7.5954346917280792E-4</v>
      </c>
      <c r="I92">
        <f>Reference!I92</f>
        <v>1.0110721793336538E-3</v>
      </c>
      <c r="J92">
        <f>Reference!J92</f>
        <v>1.3458965724974497E-3</v>
      </c>
      <c r="K92">
        <f>Reference!K92</f>
        <v>1.7916006600579284E-3</v>
      </c>
      <c r="L92">
        <f>Reference!L92</f>
        <v>2.384903112698942E-3</v>
      </c>
      <c r="M92">
        <f t="shared" ref="M92:Y92" si="166">IF(L92=0,0.0000001,L92)*((INDEX($N$7:$N$29,MATCH($A92,$H$7:$H$28,0))/IF(L92=0,0.0000001,L92))^((M$33-$K$33)/($Y$33-$K$33)))</f>
        <v>5.1181556873304895E-3</v>
      </c>
      <c r="N92">
        <f t="shared" si="166"/>
        <v>1.3661906739762707E-2</v>
      </c>
      <c r="O92">
        <f t="shared" si="166"/>
        <v>3.8213234432222846E-2</v>
      </c>
      <c r="P92">
        <f t="shared" si="166"/>
        <v>9.5731596291590906E-2</v>
      </c>
      <c r="Q92">
        <f t="shared" si="166"/>
        <v>0.19441645988110393</v>
      </c>
      <c r="R92">
        <f t="shared" si="166"/>
        <v>0.3117823438563383</v>
      </c>
      <c r="S92">
        <f t="shared" si="166"/>
        <v>0.4083777588619989</v>
      </c>
      <c r="T92">
        <f t="shared" si="166"/>
        <v>0.46512996359109954</v>
      </c>
      <c r="U92">
        <f t="shared" si="166"/>
        <v>0.48977860297681713</v>
      </c>
      <c r="V92">
        <f t="shared" si="166"/>
        <v>0.4977918929873747</v>
      </c>
      <c r="W92">
        <f t="shared" si="166"/>
        <v>0.49968395747473277</v>
      </c>
      <c r="X92">
        <f t="shared" si="166"/>
        <v>0.49997741890633152</v>
      </c>
      <c r="Y92">
        <f t="shared" si="166"/>
        <v>0.5</v>
      </c>
      <c r="Z92">
        <f t="shared" ref="Z92:AN92" si="167">IF(Y92=0,0.0000001,$Y92)*((INDEX($O$7:$O$29,MATCH($A92,$H$7:$H$28,0))/IF(Y92=0,0.0000001,$Y92))^((Z$33-$Y$33)/($AN$33-$Y$33)))</f>
        <v>0.52185948065733301</v>
      </c>
      <c r="AA92">
        <f t="shared" si="167"/>
        <v>0.54467463510388259</v>
      </c>
      <c r="AB92">
        <f t="shared" si="167"/>
        <v>0.56848724440506904</v>
      </c>
      <c r="AC92">
        <f t="shared" si="167"/>
        <v>0.59334091625109531</v>
      </c>
      <c r="AD92">
        <f t="shared" si="167"/>
        <v>0.61928116481508533</v>
      </c>
      <c r="AE92">
        <f t="shared" si="167"/>
        <v>0.64635549410253745</v>
      </c>
      <c r="AF92">
        <f t="shared" si="167"/>
        <v>0.67461348494472806</v>
      </c>
      <c r="AG92">
        <f t="shared" si="167"/>
        <v>0.70410688579537861</v>
      </c>
      <c r="AH92">
        <f t="shared" si="167"/>
        <v>0.73488970749685667</v>
      </c>
      <c r="AI92">
        <f t="shared" si="167"/>
        <v>0.76701832218945787</v>
      </c>
      <c r="AJ92">
        <f t="shared" si="167"/>
        <v>0.80055156654489878</v>
      </c>
      <c r="AK92">
        <f t="shared" si="167"/>
        <v>0.83555084951307057</v>
      </c>
      <c r="AL92">
        <f t="shared" si="167"/>
        <v>0.87208026477936873</v>
      </c>
      <c r="AM92">
        <f t="shared" si="167"/>
        <v>0.91020670813854165</v>
      </c>
      <c r="AN92">
        <f t="shared" si="167"/>
        <v>0.95</v>
      </c>
      <c r="AO92">
        <f t="shared" ref="AO92:BH92" si="168">AN92</f>
        <v>0.95</v>
      </c>
      <c r="AP92">
        <f t="shared" si="168"/>
        <v>0.95</v>
      </c>
      <c r="AQ92">
        <f t="shared" si="168"/>
        <v>0.95</v>
      </c>
      <c r="AR92">
        <f t="shared" si="168"/>
        <v>0.95</v>
      </c>
      <c r="AS92">
        <f t="shared" si="168"/>
        <v>0.95</v>
      </c>
      <c r="AT92">
        <f t="shared" si="168"/>
        <v>0.95</v>
      </c>
      <c r="AU92">
        <f t="shared" si="168"/>
        <v>0.95</v>
      </c>
      <c r="AV92">
        <f t="shared" si="168"/>
        <v>0.95</v>
      </c>
      <c r="AW92">
        <f t="shared" si="168"/>
        <v>0.95</v>
      </c>
      <c r="AX92">
        <f t="shared" si="168"/>
        <v>0.95</v>
      </c>
      <c r="AY92">
        <f t="shared" si="168"/>
        <v>0.95</v>
      </c>
      <c r="AZ92">
        <f t="shared" si="168"/>
        <v>0.95</v>
      </c>
      <c r="BA92">
        <f t="shared" si="168"/>
        <v>0.95</v>
      </c>
      <c r="BB92">
        <f t="shared" si="168"/>
        <v>0.95</v>
      </c>
      <c r="BC92">
        <f t="shared" si="168"/>
        <v>0.95</v>
      </c>
      <c r="BD92">
        <f t="shared" si="168"/>
        <v>0.95</v>
      </c>
      <c r="BE92">
        <f t="shared" si="168"/>
        <v>0.95</v>
      </c>
      <c r="BF92">
        <f t="shared" si="168"/>
        <v>0.95</v>
      </c>
      <c r="BG92">
        <f t="shared" si="168"/>
        <v>0.95</v>
      </c>
      <c r="BH92">
        <f t="shared" si="168"/>
        <v>0.95</v>
      </c>
      <c r="BK92">
        <f t="shared" si="163"/>
        <v>1.7916006600579284E-3</v>
      </c>
      <c r="BL92">
        <f t="shared" si="24"/>
        <v>8.4205231022722632E-4</v>
      </c>
      <c r="BM92">
        <f t="shared" si="25"/>
        <v>0</v>
      </c>
      <c r="BN92">
        <f t="shared" si="105"/>
        <v>0.53</v>
      </c>
      <c r="BO92">
        <f t="shared" si="106"/>
        <v>1</v>
      </c>
      <c r="BP92" t="str">
        <f t="shared" si="28"/>
        <v>-LT-Total</v>
      </c>
    </row>
    <row r="93" spans="1:68" hidden="1" x14ac:dyDescent="0.25">
      <c r="A93" t="str">
        <f t="shared" si="20"/>
        <v>passenger-LT-CNG</v>
      </c>
      <c r="B93" s="1">
        <v>59</v>
      </c>
      <c r="C93" t="s">
        <v>10</v>
      </c>
      <c r="D93" t="s">
        <v>27</v>
      </c>
      <c r="E93" t="s">
        <v>33</v>
      </c>
      <c r="F93" t="s">
        <v>45</v>
      </c>
      <c r="G93">
        <v>0</v>
      </c>
      <c r="H93">
        <f>Reference!H93</f>
        <v>0</v>
      </c>
      <c r="I93">
        <f>Reference!I93</f>
        <v>0</v>
      </c>
      <c r="J93">
        <f>Reference!J93</f>
        <v>0</v>
      </c>
      <c r="K93">
        <f>Reference!K93</f>
        <v>0</v>
      </c>
      <c r="L93">
        <f t="shared" ref="L93:Y94" si="169">$K93+(L$33-$K$33)*($BL93-$BK93)/($BL$33-$BK$33)</f>
        <v>0</v>
      </c>
      <c r="M93">
        <f t="shared" si="169"/>
        <v>0</v>
      </c>
      <c r="N93">
        <f t="shared" si="169"/>
        <v>0</v>
      </c>
      <c r="O93">
        <f t="shared" si="169"/>
        <v>0</v>
      </c>
      <c r="P93">
        <f t="shared" si="169"/>
        <v>0</v>
      </c>
      <c r="Q93">
        <f t="shared" si="169"/>
        <v>0</v>
      </c>
      <c r="R93">
        <f t="shared" si="169"/>
        <v>0</v>
      </c>
      <c r="S93">
        <f t="shared" si="169"/>
        <v>0</v>
      </c>
      <c r="T93">
        <f t="shared" si="169"/>
        <v>0</v>
      </c>
      <c r="U93">
        <f t="shared" si="169"/>
        <v>0</v>
      </c>
      <c r="V93">
        <f t="shared" si="169"/>
        <v>0</v>
      </c>
      <c r="W93">
        <f t="shared" si="169"/>
        <v>0</v>
      </c>
      <c r="X93">
        <f t="shared" si="169"/>
        <v>0</v>
      </c>
      <c r="Y93">
        <f t="shared" si="169"/>
        <v>0</v>
      </c>
      <c r="Z93">
        <f t="shared" ref="Z93:AN94" si="170">$Y93+(Z$33-$Y$33)*($BM93-$BL93)/($BM$33-$BL$33)</f>
        <v>0</v>
      </c>
      <c r="AA93">
        <f t="shared" si="170"/>
        <v>0</v>
      </c>
      <c r="AB93">
        <f t="shared" si="170"/>
        <v>0</v>
      </c>
      <c r="AC93">
        <f t="shared" si="170"/>
        <v>0</v>
      </c>
      <c r="AD93">
        <f t="shared" si="170"/>
        <v>0</v>
      </c>
      <c r="AE93">
        <f t="shared" si="170"/>
        <v>0</v>
      </c>
      <c r="AF93">
        <f t="shared" si="170"/>
        <v>0</v>
      </c>
      <c r="AG93">
        <f t="shared" si="170"/>
        <v>0</v>
      </c>
      <c r="AH93">
        <f t="shared" si="170"/>
        <v>0</v>
      </c>
      <c r="AI93">
        <f t="shared" si="170"/>
        <v>0</v>
      </c>
      <c r="AJ93">
        <f t="shared" si="170"/>
        <v>0</v>
      </c>
      <c r="AK93">
        <f t="shared" si="170"/>
        <v>0</v>
      </c>
      <c r="AL93">
        <f t="shared" si="170"/>
        <v>0</v>
      </c>
      <c r="AM93">
        <f t="shared" si="170"/>
        <v>0</v>
      </c>
      <c r="AN93">
        <f t="shared" si="170"/>
        <v>0</v>
      </c>
      <c r="AO93">
        <f t="shared" ref="AO93:BH93" si="171">AN93</f>
        <v>0</v>
      </c>
      <c r="AP93">
        <f t="shared" si="171"/>
        <v>0</v>
      </c>
      <c r="AQ93">
        <f t="shared" si="171"/>
        <v>0</v>
      </c>
      <c r="AR93">
        <f t="shared" si="171"/>
        <v>0</v>
      </c>
      <c r="AS93">
        <f t="shared" si="171"/>
        <v>0</v>
      </c>
      <c r="AT93">
        <f t="shared" si="171"/>
        <v>0</v>
      </c>
      <c r="AU93">
        <f t="shared" si="171"/>
        <v>0</v>
      </c>
      <c r="AV93">
        <f t="shared" si="171"/>
        <v>0</v>
      </c>
      <c r="AW93">
        <f t="shared" si="171"/>
        <v>0</v>
      </c>
      <c r="AX93">
        <f t="shared" si="171"/>
        <v>0</v>
      </c>
      <c r="AY93">
        <f t="shared" si="171"/>
        <v>0</v>
      </c>
      <c r="AZ93">
        <f t="shared" si="171"/>
        <v>0</v>
      </c>
      <c r="BA93">
        <f t="shared" si="171"/>
        <v>0</v>
      </c>
      <c r="BB93">
        <f t="shared" si="171"/>
        <v>0</v>
      </c>
      <c r="BC93">
        <f t="shared" si="171"/>
        <v>0</v>
      </c>
      <c r="BD93">
        <f t="shared" si="171"/>
        <v>0</v>
      </c>
      <c r="BE93">
        <f t="shared" si="171"/>
        <v>0</v>
      </c>
      <c r="BF93">
        <f t="shared" si="171"/>
        <v>0</v>
      </c>
      <c r="BG93">
        <f t="shared" si="171"/>
        <v>0</v>
      </c>
      <c r="BH93">
        <f t="shared" si="171"/>
        <v>0</v>
      </c>
      <c r="BK93">
        <f t="shared" si="163"/>
        <v>0</v>
      </c>
      <c r="BL93">
        <f t="shared" si="24"/>
        <v>0</v>
      </c>
      <c r="BM93">
        <f t="shared" si="25"/>
        <v>0</v>
      </c>
      <c r="BN93">
        <f t="shared" si="105"/>
        <v>0.53</v>
      </c>
      <c r="BO93">
        <f t="shared" si="106"/>
        <v>1</v>
      </c>
      <c r="BP93" t="str">
        <f t="shared" si="28"/>
        <v>-LT-Total</v>
      </c>
    </row>
    <row r="94" spans="1:68" hidden="1" x14ac:dyDescent="0.25">
      <c r="A94" t="str">
        <f t="shared" si="20"/>
        <v>passenger-LT-D</v>
      </c>
      <c r="B94" s="1">
        <v>60</v>
      </c>
      <c r="C94" t="s">
        <v>10</v>
      </c>
      <c r="D94" t="s">
        <v>27</v>
      </c>
      <c r="E94" t="s">
        <v>33</v>
      </c>
      <c r="F94" t="s">
        <v>46</v>
      </c>
      <c r="G94">
        <v>0.33876664890613728</v>
      </c>
      <c r="H94">
        <f>Reference!H94</f>
        <v>0.33822991438096572</v>
      </c>
      <c r="I94">
        <f>Reference!I94</f>
        <v>0.33769396765004361</v>
      </c>
      <c r="J94">
        <f>Reference!J94</f>
        <v>0.33715880698021089</v>
      </c>
      <c r="K94">
        <f>Reference!K94</f>
        <v>0.33684770792649049</v>
      </c>
      <c r="L94">
        <f t="shared" si="169"/>
        <v>0.32409561612641619</v>
      </c>
      <c r="M94">
        <f t="shared" si="169"/>
        <v>0.31134352432634194</v>
      </c>
      <c r="N94">
        <f t="shared" si="169"/>
        <v>0.29859143252626763</v>
      </c>
      <c r="O94">
        <f t="shared" si="169"/>
        <v>0.28583934072619338</v>
      </c>
      <c r="P94">
        <f t="shared" si="169"/>
        <v>0.27308724892611907</v>
      </c>
      <c r="Q94">
        <f t="shared" si="169"/>
        <v>0.26033515712604477</v>
      </c>
      <c r="R94">
        <f t="shared" si="169"/>
        <v>0.24758306532597052</v>
      </c>
      <c r="S94">
        <f t="shared" si="169"/>
        <v>0.23483097352589621</v>
      </c>
      <c r="T94">
        <f t="shared" si="169"/>
        <v>0.22207888172582194</v>
      </c>
      <c r="U94">
        <f t="shared" si="169"/>
        <v>0.20932678992574766</v>
      </c>
      <c r="V94">
        <f t="shared" si="169"/>
        <v>0.19657469812567338</v>
      </c>
      <c r="W94">
        <f t="shared" si="169"/>
        <v>0.18382260632559907</v>
      </c>
      <c r="X94">
        <f t="shared" si="169"/>
        <v>0.1710705145255248</v>
      </c>
      <c r="Y94">
        <f t="shared" si="169"/>
        <v>0.15831842272545052</v>
      </c>
      <c r="Z94">
        <f t="shared" si="170"/>
        <v>0.14776386121042048</v>
      </c>
      <c r="AA94">
        <f t="shared" si="170"/>
        <v>0.13720929969539045</v>
      </c>
      <c r="AB94">
        <f t="shared" si="170"/>
        <v>0.12665473818036041</v>
      </c>
      <c r="AC94">
        <f t="shared" si="170"/>
        <v>0.11610017666533037</v>
      </c>
      <c r="AD94">
        <f t="shared" si="170"/>
        <v>0.10554561515030035</v>
      </c>
      <c r="AE94">
        <f t="shared" si="170"/>
        <v>9.4991053635270314E-2</v>
      </c>
      <c r="AF94">
        <f t="shared" si="170"/>
        <v>8.4436492120240278E-2</v>
      </c>
      <c r="AG94">
        <f t="shared" si="170"/>
        <v>7.3881930605210241E-2</v>
      </c>
      <c r="AH94">
        <f t="shared" si="170"/>
        <v>6.3327369090180205E-2</v>
      </c>
      <c r="AI94">
        <f t="shared" si="170"/>
        <v>5.2772807575150182E-2</v>
      </c>
      <c r="AJ94">
        <f t="shared" si="170"/>
        <v>4.2218246060120132E-2</v>
      </c>
      <c r="AK94">
        <f t="shared" si="170"/>
        <v>3.1663684545090109E-2</v>
      </c>
      <c r="AL94">
        <f t="shared" si="170"/>
        <v>2.1109123030060045E-2</v>
      </c>
      <c r="AM94">
        <f t="shared" si="170"/>
        <v>1.0554561515030036E-2</v>
      </c>
      <c r="AN94">
        <f t="shared" si="170"/>
        <v>0</v>
      </c>
      <c r="AO94">
        <f t="shared" ref="AO94:BH94" si="172">AN94</f>
        <v>0</v>
      </c>
      <c r="AP94">
        <f t="shared" si="172"/>
        <v>0</v>
      </c>
      <c r="AQ94">
        <f t="shared" si="172"/>
        <v>0</v>
      </c>
      <c r="AR94">
        <f t="shared" si="172"/>
        <v>0</v>
      </c>
      <c r="AS94">
        <f t="shared" si="172"/>
        <v>0</v>
      </c>
      <c r="AT94">
        <f t="shared" si="172"/>
        <v>0</v>
      </c>
      <c r="AU94">
        <f t="shared" si="172"/>
        <v>0</v>
      </c>
      <c r="AV94">
        <f t="shared" si="172"/>
        <v>0</v>
      </c>
      <c r="AW94">
        <f t="shared" si="172"/>
        <v>0</v>
      </c>
      <c r="AX94">
        <f t="shared" si="172"/>
        <v>0</v>
      </c>
      <c r="AY94">
        <f t="shared" si="172"/>
        <v>0</v>
      </c>
      <c r="AZ94">
        <f t="shared" si="172"/>
        <v>0</v>
      </c>
      <c r="BA94">
        <f t="shared" si="172"/>
        <v>0</v>
      </c>
      <c r="BB94">
        <f t="shared" si="172"/>
        <v>0</v>
      </c>
      <c r="BC94">
        <f t="shared" si="172"/>
        <v>0</v>
      </c>
      <c r="BD94">
        <f t="shared" si="172"/>
        <v>0</v>
      </c>
      <c r="BE94">
        <f t="shared" si="172"/>
        <v>0</v>
      </c>
      <c r="BF94">
        <f t="shared" si="172"/>
        <v>0</v>
      </c>
      <c r="BG94">
        <f t="shared" si="172"/>
        <v>0</v>
      </c>
      <c r="BH94">
        <f t="shared" si="172"/>
        <v>0</v>
      </c>
      <c r="BK94">
        <f t="shared" si="163"/>
        <v>0.33684770792649049</v>
      </c>
      <c r="BL94">
        <f t="shared" si="24"/>
        <v>0.15831842272545052</v>
      </c>
      <c r="BM94">
        <f t="shared" si="25"/>
        <v>0</v>
      </c>
      <c r="BN94">
        <f t="shared" si="105"/>
        <v>0.53</v>
      </c>
      <c r="BO94">
        <f t="shared" si="106"/>
        <v>1</v>
      </c>
      <c r="BP94" t="str">
        <f t="shared" si="28"/>
        <v>-LT-Total</v>
      </c>
    </row>
    <row r="95" spans="1:68" hidden="1" x14ac:dyDescent="0.25">
      <c r="A95" t="str">
        <f t="shared" si="20"/>
        <v>passenger-LT-FCEV</v>
      </c>
      <c r="B95" s="1">
        <v>61</v>
      </c>
      <c r="C95" t="s">
        <v>10</v>
      </c>
      <c r="D95" t="s">
        <v>27</v>
      </c>
      <c r="E95" t="s">
        <v>33</v>
      </c>
      <c r="F95" t="s">
        <v>30</v>
      </c>
      <c r="G95">
        <v>0</v>
      </c>
      <c r="H95">
        <f>Reference!H95</f>
        <v>1.4677992676220693E-7</v>
      </c>
      <c r="I95">
        <f>Reference!I95</f>
        <v>0</v>
      </c>
      <c r="J95">
        <f>Reference!J95</f>
        <v>3.1622776601683792E-7</v>
      </c>
      <c r="K95">
        <f>Reference!K95</f>
        <v>0</v>
      </c>
      <c r="L95">
        <f>Reference!L95</f>
        <v>6.8129206905796116E-7</v>
      </c>
      <c r="M95">
        <f t="shared" ref="M95:Y95" si="173">IF(L95=0,0.0000001,L95)*((INDEX($N$7:$N$29,MATCH($A95,$H$7:$H$28,0))/IF(L95=0,0.0000001,L95))^((M$33-$K$33)/($Y$33-$K$33)))</f>
        <v>3.1385684721559204E-6</v>
      </c>
      <c r="N95">
        <f t="shared" si="173"/>
        <v>2.2370322568248768E-5</v>
      </c>
      <c r="O95">
        <f t="shared" si="173"/>
        <v>1.7507700391715451E-4</v>
      </c>
      <c r="P95">
        <f t="shared" si="173"/>
        <v>1.0991266307231416E-3</v>
      </c>
      <c r="Q95">
        <f t="shared" si="173"/>
        <v>4.5342745419312738E-3</v>
      </c>
      <c r="R95">
        <f t="shared" si="173"/>
        <v>1.1663114346431584E-2</v>
      </c>
      <c r="S95">
        <f t="shared" si="173"/>
        <v>2.0011309874813293E-2</v>
      </c>
      <c r="T95">
        <f t="shared" si="173"/>
        <v>2.5960867795321918E-2</v>
      </c>
      <c r="U95">
        <f t="shared" si="173"/>
        <v>2.8785767419616526E-2</v>
      </c>
      <c r="V95">
        <f t="shared" si="173"/>
        <v>2.9735567494877154E-2</v>
      </c>
      <c r="W95">
        <f t="shared" si="173"/>
        <v>2.9962080441074689E-2</v>
      </c>
      <c r="X95">
        <f t="shared" si="173"/>
        <v>2.9997289869276484E-2</v>
      </c>
      <c r="Y95">
        <f t="shared" si="173"/>
        <v>0.03</v>
      </c>
      <c r="Z95">
        <f t="shared" ref="Z95:AN95" si="174">IF(Y95=0,0.0000001,$Y95)*((INDEX($O$7:$O$29,MATCH($A95,$H$7:$H$28,0))/IF(Y95=0,0.0000001,$Y95))^((Z$33-$Y$33)/($AN$33-$Y$33)))</f>
        <v>3.1039246604138173E-2</v>
      </c>
      <c r="AA95">
        <f t="shared" si="174"/>
        <v>3.211449432508344E-2</v>
      </c>
      <c r="AB95">
        <f t="shared" si="174"/>
        <v>3.3226990297448702E-2</v>
      </c>
      <c r="AC95">
        <f t="shared" si="174"/>
        <v>3.4378024858527222E-2</v>
      </c>
      <c r="AD95">
        <f t="shared" si="174"/>
        <v>3.5568933044900629E-2</v>
      </c>
      <c r="AE95">
        <f t="shared" si="174"/>
        <v>3.6801096140891665E-2</v>
      </c>
      <c r="AF95">
        <f t="shared" si="174"/>
        <v>3.8075943280657804E-2</v>
      </c>
      <c r="AG95">
        <f t="shared" si="174"/>
        <v>3.939495310578385E-2</v>
      </c>
      <c r="AH95">
        <f t="shared" si="174"/>
        <v>4.0759655480296142E-2</v>
      </c>
      <c r="AI95">
        <f t="shared" si="174"/>
        <v>4.2171633265087459E-2</v>
      </c>
      <c r="AJ95">
        <f t="shared" si="174"/>
        <v>4.3632524153810887E-2</v>
      </c>
      <c r="AK95">
        <f t="shared" si="174"/>
        <v>4.5144022572371711E-2</v>
      </c>
      <c r="AL95">
        <f t="shared" si="174"/>
        <v>4.6707881644220864E-2</v>
      </c>
      <c r="AM95">
        <f t="shared" si="174"/>
        <v>4.8325915223729012E-2</v>
      </c>
      <c r="AN95">
        <f t="shared" si="174"/>
        <v>0.05</v>
      </c>
      <c r="AO95">
        <f t="shared" ref="AO95:BH95" si="175">AN95</f>
        <v>0.05</v>
      </c>
      <c r="AP95">
        <f t="shared" si="175"/>
        <v>0.05</v>
      </c>
      <c r="AQ95">
        <f t="shared" si="175"/>
        <v>0.05</v>
      </c>
      <c r="AR95">
        <f t="shared" si="175"/>
        <v>0.05</v>
      </c>
      <c r="AS95">
        <f t="shared" si="175"/>
        <v>0.05</v>
      </c>
      <c r="AT95">
        <f t="shared" si="175"/>
        <v>0.05</v>
      </c>
      <c r="AU95">
        <f t="shared" si="175"/>
        <v>0.05</v>
      </c>
      <c r="AV95">
        <f t="shared" si="175"/>
        <v>0.05</v>
      </c>
      <c r="AW95">
        <f t="shared" si="175"/>
        <v>0.05</v>
      </c>
      <c r="AX95">
        <f t="shared" si="175"/>
        <v>0.05</v>
      </c>
      <c r="AY95">
        <f t="shared" si="175"/>
        <v>0.05</v>
      </c>
      <c r="AZ95">
        <f t="shared" si="175"/>
        <v>0.05</v>
      </c>
      <c r="BA95">
        <f t="shared" si="175"/>
        <v>0.05</v>
      </c>
      <c r="BB95">
        <f t="shared" si="175"/>
        <v>0.05</v>
      </c>
      <c r="BC95">
        <f t="shared" si="175"/>
        <v>0.05</v>
      </c>
      <c r="BD95">
        <f t="shared" si="175"/>
        <v>0.05</v>
      </c>
      <c r="BE95">
        <f t="shared" si="175"/>
        <v>0.05</v>
      </c>
      <c r="BF95">
        <f t="shared" si="175"/>
        <v>0.05</v>
      </c>
      <c r="BG95">
        <f t="shared" si="175"/>
        <v>0.05</v>
      </c>
      <c r="BH95">
        <f t="shared" si="175"/>
        <v>0.05</v>
      </c>
      <c r="BK95">
        <f>G95</f>
        <v>0</v>
      </c>
      <c r="BL95">
        <f t="shared" si="24"/>
        <v>0</v>
      </c>
      <c r="BM95">
        <f t="shared" si="25"/>
        <v>0</v>
      </c>
      <c r="BN95">
        <f t="shared" si="105"/>
        <v>0.53</v>
      </c>
      <c r="BO95">
        <f t="shared" si="106"/>
        <v>1</v>
      </c>
      <c r="BP95" t="str">
        <f t="shared" si="28"/>
        <v>-LT-Total</v>
      </c>
    </row>
    <row r="96" spans="1:68" hidden="1" x14ac:dyDescent="0.25">
      <c r="A96" t="str">
        <f t="shared" si="20"/>
        <v>passenger-LT-G</v>
      </c>
      <c r="B96" s="1">
        <v>62</v>
      </c>
      <c r="C96" t="s">
        <v>10</v>
      </c>
      <c r="D96" t="s">
        <v>27</v>
      </c>
      <c r="E96" t="s">
        <v>33</v>
      </c>
      <c r="F96" t="s">
        <v>47</v>
      </c>
      <c r="G96">
        <v>0.66063534174258587</v>
      </c>
      <c r="H96">
        <f>Reference!H96</f>
        <v>0.66089149001589109</v>
      </c>
      <c r="I96">
        <f>Reference!I96</f>
        <v>0.66114726232654175</v>
      </c>
      <c r="J96">
        <f>Reference!J96</f>
        <v>0.66140265950166233</v>
      </c>
      <c r="K96">
        <f>Reference!K96</f>
        <v>0.66142973813171035</v>
      </c>
      <c r="L96">
        <f t="shared" ref="L96:AM96" si="176">1-SUM(L92:L95,L97:L98)</f>
        <v>0.67350466332007053</v>
      </c>
      <c r="M96">
        <f t="shared" si="176"/>
        <v>0.68352160147986263</v>
      </c>
      <c r="N96">
        <f t="shared" si="176"/>
        <v>0.68771126668416094</v>
      </c>
      <c r="O96">
        <f t="shared" si="176"/>
        <v>0.67575988032117862</v>
      </c>
      <c r="P96">
        <f t="shared" si="176"/>
        <v>0.63007011684583136</v>
      </c>
      <c r="Q96">
        <f t="shared" si="176"/>
        <v>0.54070275335593676</v>
      </c>
      <c r="R96">
        <f t="shared" si="176"/>
        <v>0.42896067758702883</v>
      </c>
      <c r="S96">
        <f t="shared" si="176"/>
        <v>0.33676971506381326</v>
      </c>
      <c r="T96">
        <f t="shared" si="176"/>
        <v>0.28682060042503066</v>
      </c>
      <c r="U96">
        <f t="shared" si="176"/>
        <v>0.27209970942584505</v>
      </c>
      <c r="V96">
        <f t="shared" si="176"/>
        <v>0.27588926735085362</v>
      </c>
      <c r="W96">
        <f t="shared" si="176"/>
        <v>0.28652333792812479</v>
      </c>
      <c r="X96">
        <f t="shared" si="176"/>
        <v>0.29894731507915084</v>
      </c>
      <c r="Y96">
        <f t="shared" si="176"/>
        <v>0.31167467186558562</v>
      </c>
      <c r="Z96">
        <f t="shared" si="176"/>
        <v>0.299330966479742</v>
      </c>
      <c r="AA96">
        <f t="shared" si="176"/>
        <v>0.28599558618787491</v>
      </c>
      <c r="AB96">
        <f t="shared" si="176"/>
        <v>0.27162550278995068</v>
      </c>
      <c r="AC96">
        <f t="shared" si="176"/>
        <v>0.25617581825847358</v>
      </c>
      <c r="AD96">
        <f t="shared" si="176"/>
        <v>0.23959968338373772</v>
      </c>
      <c r="AE96">
        <f t="shared" si="176"/>
        <v>0.22184821287592227</v>
      </c>
      <c r="AF96">
        <f t="shared" si="176"/>
        <v>0.20287039676959318</v>
      </c>
      <c r="AG96">
        <f t="shared" si="176"/>
        <v>0.18261300796944413</v>
      </c>
      <c r="AH96">
        <f t="shared" si="176"/>
        <v>0.16102050576908145</v>
      </c>
      <c r="AI96">
        <f t="shared" si="176"/>
        <v>0.13803493516731646</v>
      </c>
      <c r="AJ96">
        <f t="shared" si="176"/>
        <v>0.11359582179877981</v>
      </c>
      <c r="AK96">
        <f t="shared" si="176"/>
        <v>8.7640062287674736E-2</v>
      </c>
      <c r="AL96">
        <f t="shared" si="176"/>
        <v>6.0101809825155117E-2</v>
      </c>
      <c r="AM96">
        <f t="shared" si="176"/>
        <v>3.0912354762101746E-2</v>
      </c>
      <c r="AN96">
        <f>$Y96+(AN$33-$Y$33)*($BM96-$BL96)/($BM$33-$BL$33)</f>
        <v>8.0269494368179206E-4</v>
      </c>
      <c r="AO96">
        <f t="shared" ref="AO96:BH96" si="177">AN96</f>
        <v>8.0269494368179206E-4</v>
      </c>
      <c r="AP96">
        <f t="shared" si="177"/>
        <v>8.0269494368179206E-4</v>
      </c>
      <c r="AQ96">
        <f t="shared" si="177"/>
        <v>8.0269494368179206E-4</v>
      </c>
      <c r="AR96">
        <f t="shared" si="177"/>
        <v>8.0269494368179206E-4</v>
      </c>
      <c r="AS96">
        <f t="shared" si="177"/>
        <v>8.0269494368179206E-4</v>
      </c>
      <c r="AT96">
        <f t="shared" si="177"/>
        <v>8.0269494368179206E-4</v>
      </c>
      <c r="AU96">
        <f t="shared" si="177"/>
        <v>8.0269494368179206E-4</v>
      </c>
      <c r="AV96">
        <f t="shared" si="177"/>
        <v>8.0269494368179206E-4</v>
      </c>
      <c r="AW96">
        <f t="shared" si="177"/>
        <v>8.0269494368179206E-4</v>
      </c>
      <c r="AX96">
        <f t="shared" si="177"/>
        <v>8.0269494368179206E-4</v>
      </c>
      <c r="AY96">
        <f t="shared" si="177"/>
        <v>8.0269494368179206E-4</v>
      </c>
      <c r="AZ96">
        <f t="shared" si="177"/>
        <v>8.0269494368179206E-4</v>
      </c>
      <c r="BA96">
        <f t="shared" si="177"/>
        <v>8.0269494368179206E-4</v>
      </c>
      <c r="BB96">
        <f t="shared" si="177"/>
        <v>8.0269494368179206E-4</v>
      </c>
      <c r="BC96">
        <f t="shared" si="177"/>
        <v>8.0269494368179206E-4</v>
      </c>
      <c r="BD96">
        <f t="shared" si="177"/>
        <v>8.0269494368179206E-4</v>
      </c>
      <c r="BE96">
        <f t="shared" si="177"/>
        <v>8.0269494368179206E-4</v>
      </c>
      <c r="BF96">
        <f t="shared" si="177"/>
        <v>8.0269494368179206E-4</v>
      </c>
      <c r="BG96">
        <f t="shared" si="177"/>
        <v>8.0269494368179206E-4</v>
      </c>
      <c r="BH96">
        <f t="shared" si="177"/>
        <v>8.0269494368179206E-4</v>
      </c>
      <c r="BK96">
        <f t="shared" ref="BK96:BK101" si="178">K96</f>
        <v>0.66142973813171035</v>
      </c>
      <c r="BL96">
        <f t="shared" si="24"/>
        <v>0.31087197692190383</v>
      </c>
      <c r="BM96">
        <f t="shared" si="25"/>
        <v>0</v>
      </c>
      <c r="BN96">
        <f t="shared" si="105"/>
        <v>0.53</v>
      </c>
      <c r="BO96">
        <f t="shared" si="106"/>
        <v>1</v>
      </c>
      <c r="BP96" t="str">
        <f t="shared" si="28"/>
        <v>-LT-Total</v>
      </c>
    </row>
    <row r="97" spans="1:68" hidden="1" x14ac:dyDescent="0.25">
      <c r="A97" t="str">
        <f t="shared" si="20"/>
        <v>passenger-LT-LPG</v>
      </c>
      <c r="B97" s="1">
        <v>63</v>
      </c>
      <c r="C97" t="s">
        <v>10</v>
      </c>
      <c r="D97" t="s">
        <v>27</v>
      </c>
      <c r="E97" t="s">
        <v>33</v>
      </c>
      <c r="F97" t="s">
        <v>48</v>
      </c>
      <c r="G97">
        <v>2.742072926224967E-5</v>
      </c>
      <c r="H97">
        <f>Reference!H97</f>
        <v>2.3341244219817799E-5</v>
      </c>
      <c r="I97">
        <f>Reference!I97</f>
        <v>1.926774685790093E-5</v>
      </c>
      <c r="J97">
        <f>Reference!J97</f>
        <v>1.5200224003503319E-5</v>
      </c>
      <c r="K97">
        <f>Reference!K97</f>
        <v>1.469235949765448E-5</v>
      </c>
      <c r="L97">
        <f t="shared" ref="L97:Y98" si="179">$K97+(L$33-$K$33)*($BL97-$BK97)/($BL$33-$BK$33)</f>
        <v>1.4136148745243275E-5</v>
      </c>
      <c r="M97">
        <f t="shared" si="179"/>
        <v>1.3579937992832069E-5</v>
      </c>
      <c r="N97">
        <f t="shared" si="179"/>
        <v>1.3023727240420864E-5</v>
      </c>
      <c r="O97">
        <f t="shared" si="179"/>
        <v>1.246751648800966E-5</v>
      </c>
      <c r="P97">
        <f t="shared" si="179"/>
        <v>1.1911305735598454E-5</v>
      </c>
      <c r="Q97">
        <f t="shared" si="179"/>
        <v>1.1355094983187249E-5</v>
      </c>
      <c r="R97">
        <f t="shared" si="179"/>
        <v>1.0798884230776043E-5</v>
      </c>
      <c r="S97">
        <f t="shared" si="179"/>
        <v>1.0242673478364837E-5</v>
      </c>
      <c r="T97">
        <f t="shared" si="179"/>
        <v>9.6864627259536317E-6</v>
      </c>
      <c r="U97">
        <f t="shared" si="179"/>
        <v>9.1302519735424262E-6</v>
      </c>
      <c r="V97">
        <f t="shared" si="179"/>
        <v>8.5740412211312206E-6</v>
      </c>
      <c r="W97">
        <f t="shared" si="179"/>
        <v>8.017830468720015E-6</v>
      </c>
      <c r="X97">
        <f t="shared" si="179"/>
        <v>7.4616197163088111E-6</v>
      </c>
      <c r="Y97">
        <f t="shared" si="179"/>
        <v>6.9054089638976055E-6</v>
      </c>
      <c r="Z97">
        <f t="shared" ref="Z97:AM98" si="180">$Y97+(Z$33-$Y$33)*($BM97-$BL97)/($BM$33-$BL$33)</f>
        <v>6.4450483663044317E-6</v>
      </c>
      <c r="AA97">
        <f t="shared" si="180"/>
        <v>5.984687768711258E-6</v>
      </c>
      <c r="AB97">
        <f t="shared" si="180"/>
        <v>5.5243271711180842E-6</v>
      </c>
      <c r="AC97">
        <f t="shared" si="180"/>
        <v>5.0639665735249105E-6</v>
      </c>
      <c r="AD97">
        <f t="shared" si="180"/>
        <v>4.6036059759317367E-6</v>
      </c>
      <c r="AE97">
        <f t="shared" si="180"/>
        <v>4.1432453783385629E-6</v>
      </c>
      <c r="AF97">
        <f t="shared" si="180"/>
        <v>3.6828847807453896E-6</v>
      </c>
      <c r="AG97">
        <f t="shared" si="180"/>
        <v>3.2225241831522159E-6</v>
      </c>
      <c r="AH97">
        <f t="shared" si="180"/>
        <v>2.7621635855590417E-6</v>
      </c>
      <c r="AI97">
        <f t="shared" si="180"/>
        <v>2.3018029879658679E-6</v>
      </c>
      <c r="AJ97">
        <f t="shared" si="180"/>
        <v>1.8414423903726942E-6</v>
      </c>
      <c r="AK97">
        <f t="shared" si="180"/>
        <v>1.3810817927795213E-6</v>
      </c>
      <c r="AL97">
        <f t="shared" si="180"/>
        <v>9.2072119518634751E-7</v>
      </c>
      <c r="AM97">
        <f t="shared" si="180"/>
        <v>4.6036059759317375E-7</v>
      </c>
      <c r="AN97">
        <f>$Y97+(AN$33-$Y$33)*($BM97-$BL97)/($BM$33-$BL$33)</f>
        <v>0</v>
      </c>
      <c r="AO97">
        <f t="shared" ref="AO97:BH97" si="181">AN97</f>
        <v>0</v>
      </c>
      <c r="AP97">
        <f t="shared" si="181"/>
        <v>0</v>
      </c>
      <c r="AQ97">
        <f t="shared" si="181"/>
        <v>0</v>
      </c>
      <c r="AR97">
        <f t="shared" si="181"/>
        <v>0</v>
      </c>
      <c r="AS97">
        <f t="shared" si="181"/>
        <v>0</v>
      </c>
      <c r="AT97">
        <f t="shared" si="181"/>
        <v>0</v>
      </c>
      <c r="AU97">
        <f t="shared" si="181"/>
        <v>0</v>
      </c>
      <c r="AV97">
        <f t="shared" si="181"/>
        <v>0</v>
      </c>
      <c r="AW97">
        <f t="shared" si="181"/>
        <v>0</v>
      </c>
      <c r="AX97">
        <f t="shared" si="181"/>
        <v>0</v>
      </c>
      <c r="AY97">
        <f t="shared" si="181"/>
        <v>0</v>
      </c>
      <c r="AZ97">
        <f t="shared" si="181"/>
        <v>0</v>
      </c>
      <c r="BA97">
        <f t="shared" si="181"/>
        <v>0</v>
      </c>
      <c r="BB97">
        <f t="shared" si="181"/>
        <v>0</v>
      </c>
      <c r="BC97">
        <f t="shared" si="181"/>
        <v>0</v>
      </c>
      <c r="BD97">
        <f t="shared" si="181"/>
        <v>0</v>
      </c>
      <c r="BE97">
        <f t="shared" si="181"/>
        <v>0</v>
      </c>
      <c r="BF97">
        <f t="shared" si="181"/>
        <v>0</v>
      </c>
      <c r="BG97">
        <f t="shared" si="181"/>
        <v>0</v>
      </c>
      <c r="BH97">
        <f t="shared" si="181"/>
        <v>0</v>
      </c>
      <c r="BK97">
        <f t="shared" si="178"/>
        <v>1.469235949765448E-5</v>
      </c>
      <c r="BL97">
        <f t="shared" si="24"/>
        <v>6.9054089638976055E-6</v>
      </c>
      <c r="BM97">
        <f t="shared" si="25"/>
        <v>0</v>
      </c>
      <c r="BN97">
        <f t="shared" si="105"/>
        <v>0.53</v>
      </c>
      <c r="BO97">
        <f t="shared" si="106"/>
        <v>1</v>
      </c>
      <c r="BP97" t="str">
        <f t="shared" si="28"/>
        <v>-LT-Total</v>
      </c>
    </row>
    <row r="98" spans="1:68" hidden="1" x14ac:dyDescent="0.25">
      <c r="A98" t="str">
        <f t="shared" ref="A98:A161" si="182">D98&amp;"-"&amp;E98&amp;"-"&amp;F98</f>
        <v>passenger-LT-PHEVG</v>
      </c>
      <c r="B98" s="1">
        <v>64</v>
      </c>
      <c r="C98" t="s">
        <v>10</v>
      </c>
      <c r="D98" t="s">
        <v>27</v>
      </c>
      <c r="E98" t="s">
        <v>33</v>
      </c>
      <c r="F98" t="s">
        <v>31</v>
      </c>
      <c r="G98">
        <v>0</v>
      </c>
      <c r="H98">
        <f>Reference!H98</f>
        <v>0</v>
      </c>
      <c r="I98">
        <f>Reference!I98</f>
        <v>0</v>
      </c>
      <c r="J98">
        <f>Reference!J98</f>
        <v>0</v>
      </c>
      <c r="K98">
        <f>Reference!K98</f>
        <v>0</v>
      </c>
      <c r="L98">
        <f t="shared" si="179"/>
        <v>0</v>
      </c>
      <c r="M98">
        <f t="shared" si="179"/>
        <v>0</v>
      </c>
      <c r="N98">
        <f t="shared" si="179"/>
        <v>0</v>
      </c>
      <c r="O98">
        <f t="shared" si="179"/>
        <v>0</v>
      </c>
      <c r="P98">
        <f t="shared" si="179"/>
        <v>0</v>
      </c>
      <c r="Q98">
        <f t="shared" si="179"/>
        <v>0</v>
      </c>
      <c r="R98">
        <f t="shared" si="179"/>
        <v>0</v>
      </c>
      <c r="S98">
        <f t="shared" si="179"/>
        <v>0</v>
      </c>
      <c r="T98">
        <f t="shared" si="179"/>
        <v>0</v>
      </c>
      <c r="U98">
        <f t="shared" si="179"/>
        <v>0</v>
      </c>
      <c r="V98">
        <f t="shared" si="179"/>
        <v>0</v>
      </c>
      <c r="W98">
        <f t="shared" si="179"/>
        <v>0</v>
      </c>
      <c r="X98">
        <f t="shared" si="179"/>
        <v>0</v>
      </c>
      <c r="Y98">
        <f t="shared" si="179"/>
        <v>0</v>
      </c>
      <c r="Z98">
        <f t="shared" si="180"/>
        <v>0</v>
      </c>
      <c r="AA98">
        <f t="shared" si="180"/>
        <v>0</v>
      </c>
      <c r="AB98">
        <f t="shared" si="180"/>
        <v>0</v>
      </c>
      <c r="AC98">
        <f t="shared" si="180"/>
        <v>0</v>
      </c>
      <c r="AD98">
        <f t="shared" si="180"/>
        <v>0</v>
      </c>
      <c r="AE98">
        <f t="shared" si="180"/>
        <v>0</v>
      </c>
      <c r="AF98">
        <f t="shared" si="180"/>
        <v>0</v>
      </c>
      <c r="AG98">
        <f t="shared" si="180"/>
        <v>0</v>
      </c>
      <c r="AH98">
        <f t="shared" si="180"/>
        <v>0</v>
      </c>
      <c r="AI98">
        <f t="shared" si="180"/>
        <v>0</v>
      </c>
      <c r="AJ98">
        <f t="shared" si="180"/>
        <v>0</v>
      </c>
      <c r="AK98">
        <f t="shared" si="180"/>
        <v>0</v>
      </c>
      <c r="AL98">
        <f t="shared" si="180"/>
        <v>0</v>
      </c>
      <c r="AM98">
        <f t="shared" si="180"/>
        <v>0</v>
      </c>
      <c r="AN98">
        <f>$Y98+(AN$33-$Y$33)*($BM98-$BL98)/($BM$33-$BL$33)</f>
        <v>0</v>
      </c>
      <c r="AO98">
        <f t="shared" ref="AO98:BH98" si="183">AN98</f>
        <v>0</v>
      </c>
      <c r="AP98">
        <f t="shared" si="183"/>
        <v>0</v>
      </c>
      <c r="AQ98">
        <f t="shared" si="183"/>
        <v>0</v>
      </c>
      <c r="AR98">
        <f t="shared" si="183"/>
        <v>0</v>
      </c>
      <c r="AS98">
        <f t="shared" si="183"/>
        <v>0</v>
      </c>
      <c r="AT98">
        <f t="shared" si="183"/>
        <v>0</v>
      </c>
      <c r="AU98">
        <f t="shared" si="183"/>
        <v>0</v>
      </c>
      <c r="AV98">
        <f t="shared" si="183"/>
        <v>0</v>
      </c>
      <c r="AW98">
        <f t="shared" si="183"/>
        <v>0</v>
      </c>
      <c r="AX98">
        <f t="shared" si="183"/>
        <v>0</v>
      </c>
      <c r="AY98">
        <f t="shared" si="183"/>
        <v>0</v>
      </c>
      <c r="AZ98">
        <f t="shared" si="183"/>
        <v>0</v>
      </c>
      <c r="BA98">
        <f t="shared" si="183"/>
        <v>0</v>
      </c>
      <c r="BB98">
        <f t="shared" si="183"/>
        <v>0</v>
      </c>
      <c r="BC98">
        <f t="shared" si="183"/>
        <v>0</v>
      </c>
      <c r="BD98">
        <f t="shared" si="183"/>
        <v>0</v>
      </c>
      <c r="BE98">
        <f t="shared" si="183"/>
        <v>0</v>
      </c>
      <c r="BF98">
        <f t="shared" si="183"/>
        <v>0</v>
      </c>
      <c r="BG98">
        <f t="shared" si="183"/>
        <v>0</v>
      </c>
      <c r="BH98">
        <f t="shared" si="183"/>
        <v>0</v>
      </c>
      <c r="BK98">
        <f t="shared" si="178"/>
        <v>0</v>
      </c>
      <c r="BL98">
        <f t="shared" ref="BL98:BL161" si="184">(1-BN98)*BK98</f>
        <v>0</v>
      </c>
      <c r="BM98">
        <f t="shared" ref="BM98:BM161" si="185">(1-BO98)*BK98</f>
        <v>0</v>
      </c>
      <c r="BN98">
        <f t="shared" ref="BN98:BN105" si="186">INDEX($N$7:$N$28,MATCH(BP98,$H$7:$H$28,0))</f>
        <v>0.53</v>
      </c>
      <c r="BO98">
        <f t="shared" ref="BO98:BO105" si="187">INDEX($O$7:$O$28,MATCH(BP98,$H$7:$H$28,0))</f>
        <v>1</v>
      </c>
      <c r="BP98" t="str">
        <f t="shared" ref="BP98:BP161" si="188">"-"&amp;E98&amp;"-"&amp;"Total"</f>
        <v>-LT-Total</v>
      </c>
    </row>
    <row r="99" spans="1:68" hidden="1" x14ac:dyDescent="0.25">
      <c r="A99" t="str">
        <f t="shared" si="182"/>
        <v>passenger-LV-BEV</v>
      </c>
      <c r="B99" s="1">
        <v>65</v>
      </c>
      <c r="C99" t="s">
        <v>10</v>
      </c>
      <c r="D99" t="s">
        <v>27</v>
      </c>
      <c r="E99" t="s">
        <v>28</v>
      </c>
      <c r="F99" t="s">
        <v>29</v>
      </c>
      <c r="G99">
        <v>6.7343992155966832E-3</v>
      </c>
      <c r="H99">
        <f>Reference!H99</f>
        <v>8.000928931825399E-3</v>
      </c>
      <c r="I99">
        <f>Reference!I99</f>
        <v>9.5056532472657784E-3</v>
      </c>
      <c r="J99">
        <f>Reference!J99</f>
        <v>1.1293369110908918E-2</v>
      </c>
      <c r="K99">
        <f>Reference!K99</f>
        <v>1.3417298375776283E-2</v>
      </c>
      <c r="L99">
        <f>Reference!L99</f>
        <v>1.5940672259681425E-2</v>
      </c>
      <c r="M99">
        <f t="shared" ref="M99:Y99" si="189">IF(L99=0,0.0000001,L99)*((INDEX($N$7:$N$29,MATCH($A99,$H$7:$H$28,0))/IF(L99=0,0.0000001,L99))^((M$33-$K$33)/($Y$33-$K$33)))</f>
        <v>2.6766939727691754E-2</v>
      </c>
      <c r="N99">
        <f t="shared" si="189"/>
        <v>5.2119811271860959E-2</v>
      </c>
      <c r="O99">
        <f t="shared" si="189"/>
        <v>0.10475821653680495</v>
      </c>
      <c r="P99">
        <f t="shared" si="189"/>
        <v>0.19538410176560905</v>
      </c>
      <c r="Q99">
        <f t="shared" si="189"/>
        <v>0.31602090028540381</v>
      </c>
      <c r="R99">
        <f t="shared" si="189"/>
        <v>0.43544522063198982</v>
      </c>
      <c r="S99">
        <f t="shared" si="189"/>
        <v>0.52298172390124631</v>
      </c>
      <c r="T99">
        <f t="shared" si="189"/>
        <v>0.57127131208665161</v>
      </c>
      <c r="U99">
        <f t="shared" si="189"/>
        <v>0.59164747010260565</v>
      </c>
      <c r="V99">
        <f t="shared" si="189"/>
        <v>0.59820030183854622</v>
      </c>
      <c r="W99">
        <f t="shared" si="189"/>
        <v>0.59974256914627155</v>
      </c>
      <c r="X99">
        <f t="shared" si="189"/>
        <v>0.59998160841794768</v>
      </c>
      <c r="Y99">
        <f t="shared" si="189"/>
        <v>0.6</v>
      </c>
      <c r="Z99">
        <f t="shared" ref="Z99:AN99" si="190">IF(Y99=0,0.0000001,$Y99)*((INDEX($O$7:$O$29,MATCH($A99,$H$7:$H$28,0))/IF(Y99=0,0.0000001,$Y99))^((Z$33-$Y$33)/($AN$33-$Y$33)))</f>
        <v>0.6164397954382298</v>
      </c>
      <c r="AA99">
        <f t="shared" si="190"/>
        <v>0.63333003566654444</v>
      </c>
      <c r="AB99">
        <f t="shared" si="190"/>
        <v>0.65068306271861909</v>
      </c>
      <c r="AC99">
        <f t="shared" si="190"/>
        <v>0.66851155679564411</v>
      </c>
      <c r="AD99">
        <f t="shared" si="190"/>
        <v>0.68682854553199912</v>
      </c>
      <c r="AE99">
        <f t="shared" si="190"/>
        <v>0.70564741351480409</v>
      </c>
      <c r="AF99">
        <f t="shared" si="190"/>
        <v>0.72498191206430307</v>
      </c>
      <c r="AG99">
        <f t="shared" si="190"/>
        <v>0.74484616928222624</v>
      </c>
      <c r="AH99">
        <f t="shared" si="190"/>
        <v>0.76525470037547438</v>
      </c>
      <c r="AI99">
        <f t="shared" si="190"/>
        <v>0.78622241826266892</v>
      </c>
      <c r="AJ99">
        <f t="shared" si="190"/>
        <v>0.8077646444713168</v>
      </c>
      <c r="AK99">
        <f t="shared" si="190"/>
        <v>0.82989712033355489</v>
      </c>
      <c r="AL99">
        <f t="shared" si="190"/>
        <v>0.85263601848865445</v>
      </c>
      <c r="AM99">
        <f t="shared" si="190"/>
        <v>0.8759979547006882</v>
      </c>
      <c r="AN99">
        <f t="shared" si="190"/>
        <v>0.89999999999999991</v>
      </c>
      <c r="AO99">
        <f t="shared" ref="AO99:BH99" si="191">AN99</f>
        <v>0.89999999999999991</v>
      </c>
      <c r="AP99">
        <f t="shared" si="191"/>
        <v>0.89999999999999991</v>
      </c>
      <c r="AQ99">
        <f t="shared" si="191"/>
        <v>0.89999999999999991</v>
      </c>
      <c r="AR99">
        <f t="shared" si="191"/>
        <v>0.89999999999999991</v>
      </c>
      <c r="AS99">
        <f t="shared" si="191"/>
        <v>0.89999999999999991</v>
      </c>
      <c r="AT99">
        <f t="shared" si="191"/>
        <v>0.89999999999999991</v>
      </c>
      <c r="AU99">
        <f t="shared" si="191"/>
        <v>0.89999999999999991</v>
      </c>
      <c r="AV99">
        <f t="shared" si="191"/>
        <v>0.89999999999999991</v>
      </c>
      <c r="AW99">
        <f t="shared" si="191"/>
        <v>0.89999999999999991</v>
      </c>
      <c r="AX99">
        <f t="shared" si="191"/>
        <v>0.89999999999999991</v>
      </c>
      <c r="AY99">
        <f t="shared" si="191"/>
        <v>0.89999999999999991</v>
      </c>
      <c r="AZ99">
        <f t="shared" si="191"/>
        <v>0.89999999999999991</v>
      </c>
      <c r="BA99">
        <f t="shared" si="191"/>
        <v>0.89999999999999991</v>
      </c>
      <c r="BB99">
        <f t="shared" si="191"/>
        <v>0.89999999999999991</v>
      </c>
      <c r="BC99">
        <f t="shared" si="191"/>
        <v>0.89999999999999991</v>
      </c>
      <c r="BD99">
        <f t="shared" si="191"/>
        <v>0.89999999999999991</v>
      </c>
      <c r="BE99">
        <f t="shared" si="191"/>
        <v>0.89999999999999991</v>
      </c>
      <c r="BF99">
        <f t="shared" si="191"/>
        <v>0.89999999999999991</v>
      </c>
      <c r="BG99">
        <f t="shared" si="191"/>
        <v>0.89999999999999991</v>
      </c>
      <c r="BH99">
        <f t="shared" si="191"/>
        <v>0.89999999999999991</v>
      </c>
      <c r="BK99">
        <f t="shared" si="178"/>
        <v>1.3417298375776283E-2</v>
      </c>
      <c r="BL99">
        <f t="shared" si="184"/>
        <v>4.9644003990372242E-3</v>
      </c>
      <c r="BM99">
        <f t="shared" si="185"/>
        <v>6.7086491878881323E-4</v>
      </c>
      <c r="BN99">
        <f t="shared" si="186"/>
        <v>0.63</v>
      </c>
      <c r="BO99">
        <f t="shared" si="187"/>
        <v>0.95000000000000007</v>
      </c>
      <c r="BP99" t="str">
        <f t="shared" si="188"/>
        <v>-LV-Total</v>
      </c>
    </row>
    <row r="100" spans="1:68" hidden="1" x14ac:dyDescent="0.25">
      <c r="A100" t="str">
        <f t="shared" si="182"/>
        <v>passenger-LV-CNG</v>
      </c>
      <c r="B100" s="1">
        <v>66</v>
      </c>
      <c r="C100" t="s">
        <v>10</v>
      </c>
      <c r="D100" t="s">
        <v>27</v>
      </c>
      <c r="E100" t="s">
        <v>28</v>
      </c>
      <c r="F100" t="s">
        <v>45</v>
      </c>
      <c r="G100">
        <v>0</v>
      </c>
      <c r="H100">
        <f>Reference!H100</f>
        <v>0</v>
      </c>
      <c r="I100">
        <f>Reference!I100</f>
        <v>0</v>
      </c>
      <c r="J100">
        <f>Reference!J100</f>
        <v>0</v>
      </c>
      <c r="K100">
        <f>Reference!K100</f>
        <v>0</v>
      </c>
      <c r="L100">
        <f t="shared" ref="L100:Y101" si="192">$K100+(L$33-$K$33)*($BL100-$BK100)/($BL$33-$BK$33)</f>
        <v>0</v>
      </c>
      <c r="M100">
        <f t="shared" si="192"/>
        <v>0</v>
      </c>
      <c r="N100">
        <f t="shared" si="192"/>
        <v>0</v>
      </c>
      <c r="O100">
        <f t="shared" si="192"/>
        <v>0</v>
      </c>
      <c r="P100">
        <f t="shared" si="192"/>
        <v>0</v>
      </c>
      <c r="Q100">
        <f t="shared" si="192"/>
        <v>0</v>
      </c>
      <c r="R100">
        <f t="shared" si="192"/>
        <v>0</v>
      </c>
      <c r="S100">
        <f t="shared" si="192"/>
        <v>0</v>
      </c>
      <c r="T100">
        <f t="shared" si="192"/>
        <v>0</v>
      </c>
      <c r="U100">
        <f t="shared" si="192"/>
        <v>0</v>
      </c>
      <c r="V100">
        <f t="shared" si="192"/>
        <v>0</v>
      </c>
      <c r="W100">
        <f t="shared" si="192"/>
        <v>0</v>
      </c>
      <c r="X100">
        <f t="shared" si="192"/>
        <v>0</v>
      </c>
      <c r="Y100">
        <f t="shared" si="192"/>
        <v>0</v>
      </c>
      <c r="Z100">
        <f t="shared" ref="Z100:AN101" si="193">$Y100+(Z$33-$Y$33)*($BM100-$BL100)/($BM$33-$BL$33)</f>
        <v>0</v>
      </c>
      <c r="AA100">
        <f t="shared" si="193"/>
        <v>0</v>
      </c>
      <c r="AB100">
        <f t="shared" si="193"/>
        <v>0</v>
      </c>
      <c r="AC100">
        <f t="shared" si="193"/>
        <v>0</v>
      </c>
      <c r="AD100">
        <f t="shared" si="193"/>
        <v>0</v>
      </c>
      <c r="AE100">
        <f t="shared" si="193"/>
        <v>0</v>
      </c>
      <c r="AF100">
        <f t="shared" si="193"/>
        <v>0</v>
      </c>
      <c r="AG100">
        <f t="shared" si="193"/>
        <v>0</v>
      </c>
      <c r="AH100">
        <f t="shared" si="193"/>
        <v>0</v>
      </c>
      <c r="AI100">
        <f t="shared" si="193"/>
        <v>0</v>
      </c>
      <c r="AJ100">
        <f t="shared" si="193"/>
        <v>0</v>
      </c>
      <c r="AK100">
        <f t="shared" si="193"/>
        <v>0</v>
      </c>
      <c r="AL100">
        <f t="shared" si="193"/>
        <v>0</v>
      </c>
      <c r="AM100">
        <f t="shared" si="193"/>
        <v>0</v>
      </c>
      <c r="AN100">
        <f t="shared" si="193"/>
        <v>0</v>
      </c>
      <c r="AO100">
        <f t="shared" ref="AO100:BH100" si="194">AN100</f>
        <v>0</v>
      </c>
      <c r="AP100">
        <f t="shared" si="194"/>
        <v>0</v>
      </c>
      <c r="AQ100">
        <f t="shared" si="194"/>
        <v>0</v>
      </c>
      <c r="AR100">
        <f t="shared" si="194"/>
        <v>0</v>
      </c>
      <c r="AS100">
        <f t="shared" si="194"/>
        <v>0</v>
      </c>
      <c r="AT100">
        <f t="shared" si="194"/>
        <v>0</v>
      </c>
      <c r="AU100">
        <f t="shared" si="194"/>
        <v>0</v>
      </c>
      <c r="AV100">
        <f t="shared" si="194"/>
        <v>0</v>
      </c>
      <c r="AW100">
        <f t="shared" si="194"/>
        <v>0</v>
      </c>
      <c r="AX100">
        <f t="shared" si="194"/>
        <v>0</v>
      </c>
      <c r="AY100">
        <f t="shared" si="194"/>
        <v>0</v>
      </c>
      <c r="AZ100">
        <f t="shared" si="194"/>
        <v>0</v>
      </c>
      <c r="BA100">
        <f t="shared" si="194"/>
        <v>0</v>
      </c>
      <c r="BB100">
        <f t="shared" si="194"/>
        <v>0</v>
      </c>
      <c r="BC100">
        <f t="shared" si="194"/>
        <v>0</v>
      </c>
      <c r="BD100">
        <f t="shared" si="194"/>
        <v>0</v>
      </c>
      <c r="BE100">
        <f t="shared" si="194"/>
        <v>0</v>
      </c>
      <c r="BF100">
        <f t="shared" si="194"/>
        <v>0</v>
      </c>
      <c r="BG100">
        <f t="shared" si="194"/>
        <v>0</v>
      </c>
      <c r="BH100">
        <f t="shared" si="194"/>
        <v>0</v>
      </c>
      <c r="BK100">
        <f t="shared" si="178"/>
        <v>0</v>
      </c>
      <c r="BL100">
        <f t="shared" si="184"/>
        <v>0</v>
      </c>
      <c r="BM100">
        <f t="shared" si="185"/>
        <v>0</v>
      </c>
      <c r="BN100">
        <f t="shared" si="186"/>
        <v>0.63</v>
      </c>
      <c r="BO100">
        <f t="shared" si="187"/>
        <v>0.95000000000000007</v>
      </c>
      <c r="BP100" t="str">
        <f t="shared" si="188"/>
        <v>-LV-Total</v>
      </c>
    </row>
    <row r="101" spans="1:68" hidden="1" x14ac:dyDescent="0.25">
      <c r="A101" t="str">
        <f t="shared" si="182"/>
        <v>passenger-LV-D</v>
      </c>
      <c r="B101" s="1">
        <v>67</v>
      </c>
      <c r="C101" t="s">
        <v>10</v>
      </c>
      <c r="D101" t="s">
        <v>27</v>
      </c>
      <c r="E101" t="s">
        <v>28</v>
      </c>
      <c r="F101" t="s">
        <v>46</v>
      </c>
      <c r="G101">
        <v>6.0728659204447373E-2</v>
      </c>
      <c r="H101">
        <f>Reference!H101</f>
        <v>5.1823170682444783E-2</v>
      </c>
      <c r="I101">
        <f>Reference!I101</f>
        <v>4.2886175271318792E-2</v>
      </c>
      <c r="J101">
        <f>Reference!J101</f>
        <v>3.3917505471579158E-2</v>
      </c>
      <c r="K101">
        <f>Reference!K101</f>
        <v>3.2727648664835032E-2</v>
      </c>
      <c r="L101">
        <f t="shared" si="192"/>
        <v>3.1254904474917453E-2</v>
      </c>
      <c r="M101">
        <f t="shared" si="192"/>
        <v>2.978216028499988E-2</v>
      </c>
      <c r="N101">
        <f t="shared" si="192"/>
        <v>2.8309416095082304E-2</v>
      </c>
      <c r="O101">
        <f t="shared" si="192"/>
        <v>2.6836671905164727E-2</v>
      </c>
      <c r="P101">
        <f t="shared" si="192"/>
        <v>2.5363927715247148E-2</v>
      </c>
      <c r="Q101">
        <f t="shared" si="192"/>
        <v>2.3891183525329575E-2</v>
      </c>
      <c r="R101">
        <f t="shared" si="192"/>
        <v>2.2418439335411995E-2</v>
      </c>
      <c r="S101">
        <f t="shared" si="192"/>
        <v>2.0945695145494422E-2</v>
      </c>
      <c r="T101">
        <f t="shared" si="192"/>
        <v>1.9472950955576843E-2</v>
      </c>
      <c r="U101">
        <f t="shared" si="192"/>
        <v>1.8000206765659266E-2</v>
      </c>
      <c r="V101">
        <f t="shared" si="192"/>
        <v>1.652746257574169E-2</v>
      </c>
      <c r="W101">
        <f t="shared" si="192"/>
        <v>1.5054718385824114E-2</v>
      </c>
      <c r="X101">
        <f t="shared" si="192"/>
        <v>1.3581974195906541E-2</v>
      </c>
      <c r="Y101">
        <f t="shared" si="192"/>
        <v>1.2109230005988961E-2</v>
      </c>
      <c r="Z101">
        <f t="shared" si="193"/>
        <v>1.1411040167805813E-2</v>
      </c>
      <c r="AA101">
        <f t="shared" si="193"/>
        <v>1.0712850329622667E-2</v>
      </c>
      <c r="AB101">
        <f t="shared" si="193"/>
        <v>1.0014660491439519E-2</v>
      </c>
      <c r="AC101">
        <f t="shared" si="193"/>
        <v>9.3164706532563712E-3</v>
      </c>
      <c r="AD101">
        <f t="shared" si="193"/>
        <v>8.6182808150732249E-3</v>
      </c>
      <c r="AE101">
        <f t="shared" si="193"/>
        <v>7.9200909768900769E-3</v>
      </c>
      <c r="AF101">
        <f t="shared" si="193"/>
        <v>7.2219011387069298E-3</v>
      </c>
      <c r="AG101">
        <f t="shared" si="193"/>
        <v>6.5237113005237818E-3</v>
      </c>
      <c r="AH101">
        <f t="shared" si="193"/>
        <v>5.8255214623406338E-3</v>
      </c>
      <c r="AI101">
        <f t="shared" si="193"/>
        <v>5.1273316241574876E-3</v>
      </c>
      <c r="AJ101">
        <f t="shared" si="193"/>
        <v>4.4291417859743405E-3</v>
      </c>
      <c r="AK101">
        <f t="shared" si="193"/>
        <v>3.7309519477911925E-3</v>
      </c>
      <c r="AL101">
        <f t="shared" si="193"/>
        <v>3.0327621096080445E-3</v>
      </c>
      <c r="AM101">
        <f t="shared" si="193"/>
        <v>2.3345722714248982E-3</v>
      </c>
      <c r="AN101">
        <f t="shared" si="193"/>
        <v>1.6363824332417502E-3</v>
      </c>
      <c r="AO101">
        <f t="shared" ref="AO101:BH101" si="195">AN101</f>
        <v>1.6363824332417502E-3</v>
      </c>
      <c r="AP101">
        <f t="shared" si="195"/>
        <v>1.6363824332417502E-3</v>
      </c>
      <c r="AQ101">
        <f t="shared" si="195"/>
        <v>1.6363824332417502E-3</v>
      </c>
      <c r="AR101">
        <f t="shared" si="195"/>
        <v>1.6363824332417502E-3</v>
      </c>
      <c r="AS101">
        <f t="shared" si="195"/>
        <v>1.6363824332417502E-3</v>
      </c>
      <c r="AT101">
        <f t="shared" si="195"/>
        <v>1.6363824332417502E-3</v>
      </c>
      <c r="AU101">
        <f t="shared" si="195"/>
        <v>1.6363824332417502E-3</v>
      </c>
      <c r="AV101">
        <f t="shared" si="195"/>
        <v>1.6363824332417502E-3</v>
      </c>
      <c r="AW101">
        <f t="shared" si="195"/>
        <v>1.6363824332417502E-3</v>
      </c>
      <c r="AX101">
        <f t="shared" si="195"/>
        <v>1.6363824332417502E-3</v>
      </c>
      <c r="AY101">
        <f t="shared" si="195"/>
        <v>1.6363824332417502E-3</v>
      </c>
      <c r="AZ101">
        <f t="shared" si="195"/>
        <v>1.6363824332417502E-3</v>
      </c>
      <c r="BA101">
        <f t="shared" si="195"/>
        <v>1.6363824332417502E-3</v>
      </c>
      <c r="BB101">
        <f t="shared" si="195"/>
        <v>1.6363824332417502E-3</v>
      </c>
      <c r="BC101">
        <f t="shared" si="195"/>
        <v>1.6363824332417502E-3</v>
      </c>
      <c r="BD101">
        <f t="shared" si="195"/>
        <v>1.6363824332417502E-3</v>
      </c>
      <c r="BE101">
        <f t="shared" si="195"/>
        <v>1.6363824332417502E-3</v>
      </c>
      <c r="BF101">
        <f t="shared" si="195"/>
        <v>1.6363824332417502E-3</v>
      </c>
      <c r="BG101">
        <f t="shared" si="195"/>
        <v>1.6363824332417502E-3</v>
      </c>
      <c r="BH101">
        <f t="shared" si="195"/>
        <v>1.6363824332417502E-3</v>
      </c>
      <c r="BK101">
        <f t="shared" si="178"/>
        <v>3.2727648664835032E-2</v>
      </c>
      <c r="BL101">
        <f t="shared" si="184"/>
        <v>1.2109230005988961E-2</v>
      </c>
      <c r="BM101">
        <f t="shared" si="185"/>
        <v>1.6363824332417494E-3</v>
      </c>
      <c r="BN101">
        <f t="shared" si="186"/>
        <v>0.63</v>
      </c>
      <c r="BO101">
        <f t="shared" si="187"/>
        <v>0.95000000000000007</v>
      </c>
      <c r="BP101" t="str">
        <f t="shared" si="188"/>
        <v>-LV-Total</v>
      </c>
    </row>
    <row r="102" spans="1:68" hidden="1" x14ac:dyDescent="0.25">
      <c r="A102" t="str">
        <f t="shared" si="182"/>
        <v>passenger-LV-FCEV</v>
      </c>
      <c r="B102" s="1">
        <v>68</v>
      </c>
      <c r="C102" t="s">
        <v>10</v>
      </c>
      <c r="D102" t="s">
        <v>27</v>
      </c>
      <c r="E102" t="s">
        <v>28</v>
      </c>
      <c r="F102" t="s">
        <v>30</v>
      </c>
      <c r="G102">
        <v>0</v>
      </c>
      <c r="H102">
        <f>Reference!H102</f>
        <v>1.4677992676220693E-7</v>
      </c>
      <c r="I102">
        <f>Reference!I102</f>
        <v>0</v>
      </c>
      <c r="J102">
        <f>Reference!J102</f>
        <v>3.1622776601683792E-7</v>
      </c>
      <c r="K102">
        <f>Reference!K102</f>
        <v>0</v>
      </c>
      <c r="L102">
        <f>Reference!L102</f>
        <v>6.8129206905796116E-7</v>
      </c>
      <c r="M102">
        <f t="shared" ref="M102:Y102" si="196">IF(L102=0,0.0000001,L102)*((INDEX($N$7:$N$29,MATCH($A102,$H$7:$H$28,0))/IF(L102=0,0.0000001,L102))^((M$33-$K$33)/($Y$33-$K$33)))</f>
        <v>3.1385684721559204E-6</v>
      </c>
      <c r="N102">
        <f t="shared" si="196"/>
        <v>2.2370322568248768E-5</v>
      </c>
      <c r="O102">
        <f t="shared" si="196"/>
        <v>1.7507700391715451E-4</v>
      </c>
      <c r="P102">
        <f t="shared" si="196"/>
        <v>1.0991266307231416E-3</v>
      </c>
      <c r="Q102">
        <f t="shared" si="196"/>
        <v>4.5342745419312738E-3</v>
      </c>
      <c r="R102">
        <f t="shared" si="196"/>
        <v>1.1663114346431584E-2</v>
      </c>
      <c r="S102">
        <f t="shared" si="196"/>
        <v>2.0011309874813293E-2</v>
      </c>
      <c r="T102">
        <f t="shared" si="196"/>
        <v>2.5960867795321918E-2</v>
      </c>
      <c r="U102">
        <f t="shared" si="196"/>
        <v>2.8785767419616526E-2</v>
      </c>
      <c r="V102">
        <f t="shared" si="196"/>
        <v>2.9735567494877154E-2</v>
      </c>
      <c r="W102">
        <f t="shared" si="196"/>
        <v>2.9962080441074689E-2</v>
      </c>
      <c r="X102">
        <f t="shared" si="196"/>
        <v>2.9997289869276484E-2</v>
      </c>
      <c r="Y102">
        <f t="shared" si="196"/>
        <v>0.03</v>
      </c>
      <c r="Z102">
        <f t="shared" ref="Z102:AN102" si="197">IF(Y102=0,0.0000001,$Y102)*((INDEX($O$7:$O$29,MATCH($A102,$H$7:$H$28,0))/IF(Y102=0,0.0000001,$Y102))^((Z$33-$Y$33)/($AN$33-$Y$33)))</f>
        <v>3.1039246604138173E-2</v>
      </c>
      <c r="AA102">
        <f t="shared" si="197"/>
        <v>3.211449432508344E-2</v>
      </c>
      <c r="AB102">
        <f t="shared" si="197"/>
        <v>3.3226990297448702E-2</v>
      </c>
      <c r="AC102">
        <f t="shared" si="197"/>
        <v>3.4378024858527222E-2</v>
      </c>
      <c r="AD102">
        <f t="shared" si="197"/>
        <v>3.5568933044900629E-2</v>
      </c>
      <c r="AE102">
        <f t="shared" si="197"/>
        <v>3.6801096140891665E-2</v>
      </c>
      <c r="AF102">
        <f t="shared" si="197"/>
        <v>3.8075943280657804E-2</v>
      </c>
      <c r="AG102">
        <f t="shared" si="197"/>
        <v>3.939495310578385E-2</v>
      </c>
      <c r="AH102">
        <f t="shared" si="197"/>
        <v>4.0759655480296142E-2</v>
      </c>
      <c r="AI102">
        <f t="shared" si="197"/>
        <v>4.2171633265087459E-2</v>
      </c>
      <c r="AJ102">
        <f t="shared" si="197"/>
        <v>4.3632524153810887E-2</v>
      </c>
      <c r="AK102">
        <f t="shared" si="197"/>
        <v>4.5144022572371711E-2</v>
      </c>
      <c r="AL102">
        <f t="shared" si="197"/>
        <v>4.6707881644220864E-2</v>
      </c>
      <c r="AM102">
        <f t="shared" si="197"/>
        <v>4.8325915223729012E-2</v>
      </c>
      <c r="AN102">
        <f t="shared" si="197"/>
        <v>0.05</v>
      </c>
      <c r="AO102">
        <f t="shared" ref="AO102:BH102" si="198">AN102</f>
        <v>0.05</v>
      </c>
      <c r="AP102">
        <f t="shared" si="198"/>
        <v>0.05</v>
      </c>
      <c r="AQ102">
        <f t="shared" si="198"/>
        <v>0.05</v>
      </c>
      <c r="AR102">
        <f t="shared" si="198"/>
        <v>0.05</v>
      </c>
      <c r="AS102">
        <f t="shared" si="198"/>
        <v>0.05</v>
      </c>
      <c r="AT102">
        <f t="shared" si="198"/>
        <v>0.05</v>
      </c>
      <c r="AU102">
        <f t="shared" si="198"/>
        <v>0.05</v>
      </c>
      <c r="AV102">
        <f t="shared" si="198"/>
        <v>0.05</v>
      </c>
      <c r="AW102">
        <f t="shared" si="198"/>
        <v>0.05</v>
      </c>
      <c r="AX102">
        <f t="shared" si="198"/>
        <v>0.05</v>
      </c>
      <c r="AY102">
        <f t="shared" si="198"/>
        <v>0.05</v>
      </c>
      <c r="AZ102">
        <f t="shared" si="198"/>
        <v>0.05</v>
      </c>
      <c r="BA102">
        <f t="shared" si="198"/>
        <v>0.05</v>
      </c>
      <c r="BB102">
        <f t="shared" si="198"/>
        <v>0.05</v>
      </c>
      <c r="BC102">
        <f t="shared" si="198"/>
        <v>0.05</v>
      </c>
      <c r="BD102">
        <f t="shared" si="198"/>
        <v>0.05</v>
      </c>
      <c r="BE102">
        <f t="shared" si="198"/>
        <v>0.05</v>
      </c>
      <c r="BF102">
        <f t="shared" si="198"/>
        <v>0.05</v>
      </c>
      <c r="BG102">
        <f t="shared" si="198"/>
        <v>0.05</v>
      </c>
      <c r="BH102">
        <f t="shared" si="198"/>
        <v>0.05</v>
      </c>
      <c r="BK102">
        <f>G102</f>
        <v>0</v>
      </c>
      <c r="BL102">
        <f t="shared" si="184"/>
        <v>0</v>
      </c>
      <c r="BM102">
        <f t="shared" si="185"/>
        <v>0</v>
      </c>
      <c r="BN102">
        <f t="shared" si="186"/>
        <v>0.63</v>
      </c>
      <c r="BO102">
        <f t="shared" si="187"/>
        <v>0.95000000000000007</v>
      </c>
      <c r="BP102" t="str">
        <f t="shared" si="188"/>
        <v>-LV-Total</v>
      </c>
    </row>
    <row r="103" spans="1:68" hidden="1" x14ac:dyDescent="0.25">
      <c r="A103" t="str">
        <f t="shared" si="182"/>
        <v>passenger-LV-G</v>
      </c>
      <c r="B103" s="1">
        <v>69</v>
      </c>
      <c r="C103" t="s">
        <v>10</v>
      </c>
      <c r="D103" t="s">
        <v>27</v>
      </c>
      <c r="E103" t="s">
        <v>28</v>
      </c>
      <c r="F103" t="s">
        <v>47</v>
      </c>
      <c r="G103">
        <v>0.92966972602174636</v>
      </c>
      <c r="H103">
        <f>Reference!H103</f>
        <v>0.93402755299583684</v>
      </c>
      <c r="I103">
        <f>Reference!I103</f>
        <v>0.93840079760490114</v>
      </c>
      <c r="J103">
        <f>Reference!J103</f>
        <v>0.94278954181342511</v>
      </c>
      <c r="K103">
        <f>Reference!K103</f>
        <v>0.94091384433959091</v>
      </c>
      <c r="L103">
        <f t="shared" ref="L103:Y105" si="199">$K103+(L$33-$K$33)*($BL103-$BK103)/($BL$33-$BK$33)</f>
        <v>0.89857272134430932</v>
      </c>
      <c r="M103">
        <f t="shared" si="199"/>
        <v>0.85623159834902773</v>
      </c>
      <c r="N103">
        <f t="shared" si="199"/>
        <v>0.81389047535374615</v>
      </c>
      <c r="O103">
        <f t="shared" si="199"/>
        <v>0.77154935235846456</v>
      </c>
      <c r="P103">
        <f t="shared" si="199"/>
        <v>0.72920822936318297</v>
      </c>
      <c r="Q103">
        <f t="shared" si="199"/>
        <v>0.68686710636790138</v>
      </c>
      <c r="R103">
        <f t="shared" si="199"/>
        <v>0.64452598337261979</v>
      </c>
      <c r="S103">
        <f t="shared" si="199"/>
        <v>0.6021848603773382</v>
      </c>
      <c r="T103">
        <f t="shared" si="199"/>
        <v>0.55984373738205662</v>
      </c>
      <c r="U103">
        <f t="shared" si="199"/>
        <v>0.51750261438677492</v>
      </c>
      <c r="V103">
        <f t="shared" si="199"/>
        <v>0.47516149139149344</v>
      </c>
      <c r="W103">
        <f t="shared" si="199"/>
        <v>0.43282036839621185</v>
      </c>
      <c r="X103">
        <f t="shared" si="199"/>
        <v>0.39047924540093026</v>
      </c>
      <c r="Y103">
        <f t="shared" si="199"/>
        <v>0.34813812240564868</v>
      </c>
      <c r="Z103">
        <f t="shared" ref="Z103:AN105" si="200">$Y103+(Z$33-$Y$33)*($BM103-$BL103)/($BM$33-$BL$33)</f>
        <v>0.32806529372640408</v>
      </c>
      <c r="AA103">
        <f t="shared" si="200"/>
        <v>0.30799246504715944</v>
      </c>
      <c r="AB103">
        <f t="shared" si="200"/>
        <v>0.28791963636791484</v>
      </c>
      <c r="AC103">
        <f t="shared" si="200"/>
        <v>0.26784680768867025</v>
      </c>
      <c r="AD103">
        <f t="shared" si="200"/>
        <v>0.2477739790094256</v>
      </c>
      <c r="AE103">
        <f t="shared" si="200"/>
        <v>0.22770115033018101</v>
      </c>
      <c r="AF103">
        <f t="shared" si="200"/>
        <v>0.20762832165093642</v>
      </c>
      <c r="AG103">
        <f t="shared" si="200"/>
        <v>0.1875554929716918</v>
      </c>
      <c r="AH103">
        <f t="shared" si="200"/>
        <v>0.16748266429244718</v>
      </c>
      <c r="AI103">
        <f t="shared" si="200"/>
        <v>0.14740983561320256</v>
      </c>
      <c r="AJ103">
        <f t="shared" si="200"/>
        <v>0.12733700693395797</v>
      </c>
      <c r="AK103">
        <f t="shared" si="200"/>
        <v>0.10726417825471335</v>
      </c>
      <c r="AL103">
        <f t="shared" si="200"/>
        <v>8.7191349575468757E-2</v>
      </c>
      <c r="AM103">
        <f t="shared" si="200"/>
        <v>6.7118520896224165E-2</v>
      </c>
      <c r="AN103">
        <f t="shared" si="200"/>
        <v>4.7045692216979518E-2</v>
      </c>
      <c r="AO103">
        <f t="shared" ref="AO103:BH103" si="201">AN103</f>
        <v>4.7045692216979518E-2</v>
      </c>
      <c r="AP103">
        <f t="shared" si="201"/>
        <v>4.7045692216979518E-2</v>
      </c>
      <c r="AQ103">
        <f t="shared" si="201"/>
        <v>4.7045692216979518E-2</v>
      </c>
      <c r="AR103">
        <f t="shared" si="201"/>
        <v>4.7045692216979518E-2</v>
      </c>
      <c r="AS103">
        <f t="shared" si="201"/>
        <v>4.7045692216979518E-2</v>
      </c>
      <c r="AT103">
        <f t="shared" si="201"/>
        <v>4.7045692216979518E-2</v>
      </c>
      <c r="AU103">
        <f t="shared" si="201"/>
        <v>4.7045692216979518E-2</v>
      </c>
      <c r="AV103">
        <f t="shared" si="201"/>
        <v>4.7045692216979518E-2</v>
      </c>
      <c r="AW103">
        <f t="shared" si="201"/>
        <v>4.7045692216979518E-2</v>
      </c>
      <c r="AX103">
        <f t="shared" si="201"/>
        <v>4.7045692216979518E-2</v>
      </c>
      <c r="AY103">
        <f t="shared" si="201"/>
        <v>4.7045692216979518E-2</v>
      </c>
      <c r="AZ103">
        <f t="shared" si="201"/>
        <v>4.7045692216979518E-2</v>
      </c>
      <c r="BA103">
        <f t="shared" si="201"/>
        <v>4.7045692216979518E-2</v>
      </c>
      <c r="BB103">
        <f t="shared" si="201"/>
        <v>4.7045692216979518E-2</v>
      </c>
      <c r="BC103">
        <f t="shared" si="201"/>
        <v>4.7045692216979518E-2</v>
      </c>
      <c r="BD103">
        <f t="shared" si="201"/>
        <v>4.7045692216979518E-2</v>
      </c>
      <c r="BE103">
        <f t="shared" si="201"/>
        <v>4.7045692216979518E-2</v>
      </c>
      <c r="BF103">
        <f t="shared" si="201"/>
        <v>4.7045692216979518E-2</v>
      </c>
      <c r="BG103">
        <f t="shared" si="201"/>
        <v>4.7045692216979518E-2</v>
      </c>
      <c r="BH103">
        <f t="shared" si="201"/>
        <v>4.7045692216979518E-2</v>
      </c>
      <c r="BK103">
        <f t="shared" ref="BK103:BK108" si="202">K103</f>
        <v>0.94091384433959091</v>
      </c>
      <c r="BL103">
        <f t="shared" si="184"/>
        <v>0.34813812240564862</v>
      </c>
      <c r="BM103">
        <f t="shared" si="185"/>
        <v>4.7045692216979483E-2</v>
      </c>
      <c r="BN103">
        <f t="shared" si="186"/>
        <v>0.63</v>
      </c>
      <c r="BO103">
        <f t="shared" si="187"/>
        <v>0.95000000000000007</v>
      </c>
      <c r="BP103" t="str">
        <f t="shared" si="188"/>
        <v>-LV-Total</v>
      </c>
    </row>
    <row r="104" spans="1:68" hidden="1" x14ac:dyDescent="0.25">
      <c r="A104" t="str">
        <f t="shared" si="182"/>
        <v>passenger-LV-LPG</v>
      </c>
      <c r="B104" s="1">
        <v>70</v>
      </c>
      <c r="C104" t="s">
        <v>10</v>
      </c>
      <c r="D104" t="s">
        <v>27</v>
      </c>
      <c r="E104" t="s">
        <v>28</v>
      </c>
      <c r="F104" t="s">
        <v>48</v>
      </c>
      <c r="G104">
        <v>0</v>
      </c>
      <c r="H104">
        <f>Reference!H104</f>
        <v>0</v>
      </c>
      <c r="I104">
        <f>Reference!I104</f>
        <v>0</v>
      </c>
      <c r="J104">
        <f>Reference!J104</f>
        <v>0</v>
      </c>
      <c r="K104">
        <f>Reference!K104</f>
        <v>0</v>
      </c>
      <c r="L104">
        <f t="shared" si="199"/>
        <v>0</v>
      </c>
      <c r="M104">
        <f t="shared" si="199"/>
        <v>0</v>
      </c>
      <c r="N104">
        <f t="shared" si="199"/>
        <v>0</v>
      </c>
      <c r="O104">
        <f t="shared" si="199"/>
        <v>0</v>
      </c>
      <c r="P104">
        <f t="shared" si="199"/>
        <v>0</v>
      </c>
      <c r="Q104">
        <f t="shared" si="199"/>
        <v>0</v>
      </c>
      <c r="R104">
        <f t="shared" si="199"/>
        <v>0</v>
      </c>
      <c r="S104">
        <f t="shared" si="199"/>
        <v>0</v>
      </c>
      <c r="T104">
        <f t="shared" si="199"/>
        <v>0</v>
      </c>
      <c r="U104">
        <f t="shared" si="199"/>
        <v>0</v>
      </c>
      <c r="V104">
        <f t="shared" si="199"/>
        <v>0</v>
      </c>
      <c r="W104">
        <f t="shared" si="199"/>
        <v>0</v>
      </c>
      <c r="X104">
        <f t="shared" si="199"/>
        <v>0</v>
      </c>
      <c r="Y104">
        <f t="shared" si="199"/>
        <v>0</v>
      </c>
      <c r="Z104">
        <f t="shared" si="200"/>
        <v>0</v>
      </c>
      <c r="AA104">
        <f t="shared" si="200"/>
        <v>0</v>
      </c>
      <c r="AB104">
        <f t="shared" si="200"/>
        <v>0</v>
      </c>
      <c r="AC104">
        <f t="shared" si="200"/>
        <v>0</v>
      </c>
      <c r="AD104">
        <f t="shared" si="200"/>
        <v>0</v>
      </c>
      <c r="AE104">
        <f t="shared" si="200"/>
        <v>0</v>
      </c>
      <c r="AF104">
        <f t="shared" si="200"/>
        <v>0</v>
      </c>
      <c r="AG104">
        <f t="shared" si="200"/>
        <v>0</v>
      </c>
      <c r="AH104">
        <f t="shared" si="200"/>
        <v>0</v>
      </c>
      <c r="AI104">
        <f t="shared" si="200"/>
        <v>0</v>
      </c>
      <c r="AJ104">
        <f t="shared" si="200"/>
        <v>0</v>
      </c>
      <c r="AK104">
        <f t="shared" si="200"/>
        <v>0</v>
      </c>
      <c r="AL104">
        <f t="shared" si="200"/>
        <v>0</v>
      </c>
      <c r="AM104">
        <f t="shared" si="200"/>
        <v>0</v>
      </c>
      <c r="AN104">
        <f t="shared" si="200"/>
        <v>0</v>
      </c>
      <c r="AO104">
        <f t="shared" ref="AO104:BH104" si="203">AN104</f>
        <v>0</v>
      </c>
      <c r="AP104">
        <f t="shared" si="203"/>
        <v>0</v>
      </c>
      <c r="AQ104">
        <f t="shared" si="203"/>
        <v>0</v>
      </c>
      <c r="AR104">
        <f t="shared" si="203"/>
        <v>0</v>
      </c>
      <c r="AS104">
        <f t="shared" si="203"/>
        <v>0</v>
      </c>
      <c r="AT104">
        <f t="shared" si="203"/>
        <v>0</v>
      </c>
      <c r="AU104">
        <f t="shared" si="203"/>
        <v>0</v>
      </c>
      <c r="AV104">
        <f t="shared" si="203"/>
        <v>0</v>
      </c>
      <c r="AW104">
        <f t="shared" si="203"/>
        <v>0</v>
      </c>
      <c r="AX104">
        <f t="shared" si="203"/>
        <v>0</v>
      </c>
      <c r="AY104">
        <f t="shared" si="203"/>
        <v>0</v>
      </c>
      <c r="AZ104">
        <f t="shared" si="203"/>
        <v>0</v>
      </c>
      <c r="BA104">
        <f t="shared" si="203"/>
        <v>0</v>
      </c>
      <c r="BB104">
        <f t="shared" si="203"/>
        <v>0</v>
      </c>
      <c r="BC104">
        <f t="shared" si="203"/>
        <v>0</v>
      </c>
      <c r="BD104">
        <f t="shared" si="203"/>
        <v>0</v>
      </c>
      <c r="BE104">
        <f t="shared" si="203"/>
        <v>0</v>
      </c>
      <c r="BF104">
        <f t="shared" si="203"/>
        <v>0</v>
      </c>
      <c r="BG104">
        <f t="shared" si="203"/>
        <v>0</v>
      </c>
      <c r="BH104">
        <f t="shared" si="203"/>
        <v>0</v>
      </c>
      <c r="BK104">
        <f t="shared" si="202"/>
        <v>0</v>
      </c>
      <c r="BL104">
        <f t="shared" si="184"/>
        <v>0</v>
      </c>
      <c r="BM104">
        <f t="shared" si="185"/>
        <v>0</v>
      </c>
      <c r="BN104">
        <f t="shared" si="186"/>
        <v>0.63</v>
      </c>
      <c r="BO104">
        <f t="shared" si="187"/>
        <v>0.95000000000000007</v>
      </c>
      <c r="BP104" t="str">
        <f t="shared" si="188"/>
        <v>-LV-Total</v>
      </c>
    </row>
    <row r="105" spans="1:68" hidden="1" x14ac:dyDescent="0.25">
      <c r="A105" t="str">
        <f t="shared" si="182"/>
        <v>passenger-LV-PHEVG</v>
      </c>
      <c r="B105" s="1">
        <v>71</v>
      </c>
      <c r="C105" t="s">
        <v>10</v>
      </c>
      <c r="D105" t="s">
        <v>27</v>
      </c>
      <c r="E105" t="s">
        <v>28</v>
      </c>
      <c r="F105" t="s">
        <v>31</v>
      </c>
      <c r="G105">
        <v>2.867215558209452E-3</v>
      </c>
      <c r="H105">
        <f>Reference!H105</f>
        <v>4.3084178832605863E-3</v>
      </c>
      <c r="I105">
        <f>Reference!I105</f>
        <v>5.7547190641181866E-3</v>
      </c>
      <c r="J105">
        <f>Reference!J105</f>
        <v>7.2061462077347904E-3</v>
      </c>
      <c r="K105">
        <f>Reference!K105</f>
        <v>8.6317424355363201E-3</v>
      </c>
      <c r="L105">
        <f t="shared" si="199"/>
        <v>8.2433140259371863E-3</v>
      </c>
      <c r="M105">
        <f t="shared" si="199"/>
        <v>7.8548856163380507E-3</v>
      </c>
      <c r="N105">
        <f t="shared" si="199"/>
        <v>7.4664572067389169E-3</v>
      </c>
      <c r="O105">
        <f t="shared" si="199"/>
        <v>7.0780287971397822E-3</v>
      </c>
      <c r="P105">
        <f t="shared" si="199"/>
        <v>6.6896003875406475E-3</v>
      </c>
      <c r="Q105">
        <f t="shared" si="199"/>
        <v>6.3011719779415137E-3</v>
      </c>
      <c r="R105">
        <f t="shared" si="199"/>
        <v>5.9127435683423791E-3</v>
      </c>
      <c r="S105">
        <f t="shared" si="199"/>
        <v>5.5243151587432444E-3</v>
      </c>
      <c r="T105">
        <f t="shared" si="199"/>
        <v>5.1358867491441106E-3</v>
      </c>
      <c r="U105">
        <f t="shared" si="199"/>
        <v>4.747458339544975E-3</v>
      </c>
      <c r="V105">
        <f t="shared" si="199"/>
        <v>4.3590299299458412E-3</v>
      </c>
      <c r="W105">
        <f t="shared" si="199"/>
        <v>3.9706015203467074E-3</v>
      </c>
      <c r="X105">
        <f t="shared" si="199"/>
        <v>3.5821731107475727E-3</v>
      </c>
      <c r="Y105">
        <f t="shared" si="199"/>
        <v>3.193744701148438E-3</v>
      </c>
      <c r="Z105">
        <f t="shared" si="200"/>
        <v>3.009600862523663E-3</v>
      </c>
      <c r="AA105">
        <f t="shared" si="200"/>
        <v>2.825457023898888E-3</v>
      </c>
      <c r="AB105">
        <f t="shared" si="200"/>
        <v>2.6413131852741135E-3</v>
      </c>
      <c r="AC105">
        <f t="shared" si="200"/>
        <v>2.4571693466493385E-3</v>
      </c>
      <c r="AD105">
        <f t="shared" si="200"/>
        <v>2.2730255080245635E-3</v>
      </c>
      <c r="AE105">
        <f t="shared" si="200"/>
        <v>2.088881669399789E-3</v>
      </c>
      <c r="AF105">
        <f t="shared" si="200"/>
        <v>1.9047378307750138E-3</v>
      </c>
      <c r="AG105">
        <f t="shared" si="200"/>
        <v>1.720593992150239E-3</v>
      </c>
      <c r="AH105">
        <f t="shared" si="200"/>
        <v>1.5364501535254642E-3</v>
      </c>
      <c r="AI105">
        <f t="shared" si="200"/>
        <v>1.3523063149006892E-3</v>
      </c>
      <c r="AJ105">
        <f t="shared" si="200"/>
        <v>1.1681624762759145E-3</v>
      </c>
      <c r="AK105">
        <f t="shared" si="200"/>
        <v>9.8401863765113949E-4</v>
      </c>
      <c r="AL105">
        <f t="shared" si="200"/>
        <v>7.9987479902636494E-4</v>
      </c>
      <c r="AM105">
        <f t="shared" si="200"/>
        <v>6.1573096040158952E-4</v>
      </c>
      <c r="AN105">
        <f t="shared" si="200"/>
        <v>4.3158712177681496E-4</v>
      </c>
      <c r="AO105">
        <f t="shared" ref="AO105:BH105" si="204">AN105</f>
        <v>4.3158712177681496E-4</v>
      </c>
      <c r="AP105">
        <f t="shared" si="204"/>
        <v>4.3158712177681496E-4</v>
      </c>
      <c r="AQ105">
        <f t="shared" si="204"/>
        <v>4.3158712177681496E-4</v>
      </c>
      <c r="AR105">
        <f t="shared" si="204"/>
        <v>4.3158712177681496E-4</v>
      </c>
      <c r="AS105">
        <f t="shared" si="204"/>
        <v>4.3158712177681496E-4</v>
      </c>
      <c r="AT105">
        <f t="shared" si="204"/>
        <v>4.3158712177681496E-4</v>
      </c>
      <c r="AU105">
        <f t="shared" si="204"/>
        <v>4.3158712177681496E-4</v>
      </c>
      <c r="AV105">
        <f t="shared" si="204"/>
        <v>4.3158712177681496E-4</v>
      </c>
      <c r="AW105">
        <f t="shared" si="204"/>
        <v>4.3158712177681496E-4</v>
      </c>
      <c r="AX105">
        <f t="shared" si="204"/>
        <v>4.3158712177681496E-4</v>
      </c>
      <c r="AY105">
        <f t="shared" si="204"/>
        <v>4.3158712177681496E-4</v>
      </c>
      <c r="AZ105">
        <f t="shared" si="204"/>
        <v>4.3158712177681496E-4</v>
      </c>
      <c r="BA105">
        <f t="shared" si="204"/>
        <v>4.3158712177681496E-4</v>
      </c>
      <c r="BB105">
        <f t="shared" si="204"/>
        <v>4.3158712177681496E-4</v>
      </c>
      <c r="BC105">
        <f t="shared" si="204"/>
        <v>4.3158712177681496E-4</v>
      </c>
      <c r="BD105">
        <f t="shared" si="204"/>
        <v>4.3158712177681496E-4</v>
      </c>
      <c r="BE105">
        <f t="shared" si="204"/>
        <v>4.3158712177681496E-4</v>
      </c>
      <c r="BF105">
        <f t="shared" si="204"/>
        <v>4.3158712177681496E-4</v>
      </c>
      <c r="BG105">
        <f t="shared" si="204"/>
        <v>4.3158712177681496E-4</v>
      </c>
      <c r="BH105">
        <f t="shared" si="204"/>
        <v>4.3158712177681496E-4</v>
      </c>
      <c r="BK105">
        <f t="shared" si="202"/>
        <v>8.6317424355363201E-3</v>
      </c>
      <c r="BL105">
        <f t="shared" si="184"/>
        <v>3.1937447011484385E-3</v>
      </c>
      <c r="BM105">
        <f t="shared" si="185"/>
        <v>4.3158712177681545E-4</v>
      </c>
      <c r="BN105">
        <f t="shared" si="186"/>
        <v>0.63</v>
      </c>
      <c r="BO105">
        <f t="shared" si="187"/>
        <v>0.95000000000000007</v>
      </c>
      <c r="BP105" t="str">
        <f t="shared" si="188"/>
        <v>-LV-Total</v>
      </c>
    </row>
    <row r="106" spans="1:68" hidden="1" x14ac:dyDescent="0.25">
      <c r="A106" t="str">
        <f t="shared" si="182"/>
        <v>freight-HT-BEV</v>
      </c>
      <c r="B106" s="1">
        <v>72</v>
      </c>
      <c r="C106" t="s">
        <v>13</v>
      </c>
      <c r="D106" t="s">
        <v>36</v>
      </c>
      <c r="E106" t="s">
        <v>39</v>
      </c>
      <c r="F106" t="s">
        <v>29</v>
      </c>
      <c r="G106">
        <v>5.6736815409546496E-4</v>
      </c>
      <c r="H106">
        <f>Reference!H106</f>
        <v>6.9087109134923744E-4</v>
      </c>
      <c r="I106">
        <f>Reference!I106</f>
        <v>8.4125776432241578E-4</v>
      </c>
      <c r="J106">
        <f>Reference!J106</f>
        <v>1.0243801410920483E-3</v>
      </c>
      <c r="K106">
        <f>Reference!K106</f>
        <v>1.2473640279670511E-3</v>
      </c>
      <c r="L106">
        <f>Reference!L106</f>
        <v>1.6631417828766423E-3</v>
      </c>
      <c r="M106">
        <f>IF(L106=0,0.0000001,L106)*((INDEX($L$7:$L$29,MATCH($A106,$H$7:$H$28,0))/IF(L106=0,0.0000001,L106))^((M$33-$K$33)/($Y$33-$K$33)))</f>
        <v>3.7578123810013088E-3</v>
      </c>
      <c r="N106">
        <f t="shared" ref="N106:Y106" si="205">IF(M106=0,0.0000001,M106)*((INDEX($L$7:$L$29,MATCH($A106,$H$7:$H$28,0))/IF(M106=0,0.0000001,M106))^((N$33-$K$33)/($Y$33-$K$33)))</f>
        <v>1.0717301071356189E-2</v>
      </c>
      <c r="O106">
        <f t="shared" si="205"/>
        <v>3.2129916352009645E-2</v>
      </c>
      <c r="P106">
        <f t="shared" si="205"/>
        <v>8.5633847154157908E-2</v>
      </c>
      <c r="Q106">
        <f t="shared" si="205"/>
        <v>0.18241908041512681</v>
      </c>
      <c r="R106">
        <f t="shared" si="205"/>
        <v>0.30200917238978586</v>
      </c>
      <c r="S106">
        <f t="shared" si="205"/>
        <v>0.40284163066652545</v>
      </c>
      <c r="T106">
        <f t="shared" si="205"/>
        <v>0.46286811908416742</v>
      </c>
      <c r="U106">
        <f t="shared" si="205"/>
        <v>0.48909693030169837</v>
      </c>
      <c r="V106">
        <f t="shared" si="205"/>
        <v>0.49764334912556984</v>
      </c>
      <c r="W106">
        <f t="shared" si="205"/>
        <v>0.49966265354086664</v>
      </c>
      <c r="X106">
        <f t="shared" si="205"/>
        <v>0.49997589627293831</v>
      </c>
      <c r="Y106">
        <f t="shared" si="205"/>
        <v>0.49999999999999994</v>
      </c>
      <c r="Z106">
        <f t="shared" ref="Z106:AN106" si="206">IF(Y106=0,0.0000001,$Y106)*((INDEX($M$7:$M$29,MATCH($A106,$H$7:$H$28,0))/IF(Y106=0,0.0000001,$Y106))^((Z$33-$Y$33)/($AN$33-$Y$33)))</f>
        <v>0.51134247994358006</v>
      </c>
      <c r="AA106">
        <f t="shared" si="206"/>
        <v>0.5229422635897012</v>
      </c>
      <c r="AB106">
        <f t="shared" si="206"/>
        <v>0.53480518786253428</v>
      </c>
      <c r="AC106">
        <f t="shared" si="206"/>
        <v>0.54693722209664108</v>
      </c>
      <c r="AD106">
        <f t="shared" si="206"/>
        <v>0.55934447104069829</v>
      </c>
      <c r="AE106">
        <f t="shared" si="206"/>
        <v>0.57203317792936137</v>
      </c>
      <c r="AF106">
        <f t="shared" si="206"/>
        <v>0.58500972762481374</v>
      </c>
      <c r="AG106">
        <f t="shared" si="206"/>
        <v>0.59828064982958118</v>
      </c>
      <c r="AH106">
        <f t="shared" si="206"/>
        <v>0.61185262237222948</v>
      </c>
      <c r="AI106">
        <f t="shared" si="206"/>
        <v>0.62573247456759729</v>
      </c>
      <c r="AJ106">
        <f t="shared" si="206"/>
        <v>0.63992719065325676</v>
      </c>
      <c r="AK106">
        <f t="shared" si="206"/>
        <v>0.65444391330392904</v>
      </c>
      <c r="AL106">
        <f t="shared" si="206"/>
        <v>0.66928994722562485</v>
      </c>
      <c r="AM106">
        <f t="shared" si="206"/>
        <v>0.68447276283131775</v>
      </c>
      <c r="AN106">
        <f t="shared" si="206"/>
        <v>0.7</v>
      </c>
      <c r="AO106">
        <f t="shared" ref="AO106:BH106" si="207">AN106</f>
        <v>0.7</v>
      </c>
      <c r="AP106">
        <f t="shared" si="207"/>
        <v>0.7</v>
      </c>
      <c r="AQ106">
        <f t="shared" si="207"/>
        <v>0.7</v>
      </c>
      <c r="AR106">
        <f t="shared" si="207"/>
        <v>0.7</v>
      </c>
      <c r="AS106">
        <f t="shared" si="207"/>
        <v>0.7</v>
      </c>
      <c r="AT106">
        <f t="shared" si="207"/>
        <v>0.7</v>
      </c>
      <c r="AU106">
        <f t="shared" si="207"/>
        <v>0.7</v>
      </c>
      <c r="AV106">
        <f t="shared" si="207"/>
        <v>0.7</v>
      </c>
      <c r="AW106">
        <f t="shared" si="207"/>
        <v>0.7</v>
      </c>
      <c r="AX106">
        <f t="shared" si="207"/>
        <v>0.7</v>
      </c>
      <c r="AY106">
        <f t="shared" si="207"/>
        <v>0.7</v>
      </c>
      <c r="AZ106">
        <f t="shared" si="207"/>
        <v>0.7</v>
      </c>
      <c r="BA106">
        <f t="shared" si="207"/>
        <v>0.7</v>
      </c>
      <c r="BB106">
        <f t="shared" si="207"/>
        <v>0.7</v>
      </c>
      <c r="BC106">
        <f t="shared" si="207"/>
        <v>0.7</v>
      </c>
      <c r="BD106">
        <f t="shared" si="207"/>
        <v>0.7</v>
      </c>
      <c r="BE106">
        <f t="shared" si="207"/>
        <v>0.7</v>
      </c>
      <c r="BF106">
        <f t="shared" si="207"/>
        <v>0.7</v>
      </c>
      <c r="BG106">
        <f t="shared" si="207"/>
        <v>0.7</v>
      </c>
      <c r="BH106">
        <f t="shared" si="207"/>
        <v>0.7</v>
      </c>
      <c r="BK106">
        <f t="shared" si="202"/>
        <v>1.2473640279670511E-3</v>
      </c>
      <c r="BL106">
        <f t="shared" si="184"/>
        <v>3.1184100699176278E-4</v>
      </c>
      <c r="BM106">
        <f t="shared" si="185"/>
        <v>6.1120837370385567E-5</v>
      </c>
      <c r="BN106">
        <f t="shared" ref="BN106:BN137" si="208">INDEX($L$7:$L$28,MATCH(BP106,$H$7:$H$28,0))</f>
        <v>0.75</v>
      </c>
      <c r="BO106">
        <f t="shared" ref="BO106:BO137" si="209">INDEX($M$7:$M$28,MATCH(BP106,$H$7:$H$28,0))</f>
        <v>0.95099999999999996</v>
      </c>
      <c r="BP106" t="str">
        <f t="shared" si="188"/>
        <v>-HT-Total</v>
      </c>
    </row>
    <row r="107" spans="1:68" hidden="1" x14ac:dyDescent="0.25">
      <c r="A107" t="str">
        <f t="shared" si="182"/>
        <v>freight-HT-CNG</v>
      </c>
      <c r="B107" s="1">
        <v>73</v>
      </c>
      <c r="C107" t="s">
        <v>13</v>
      </c>
      <c r="D107" t="s">
        <v>36</v>
      </c>
      <c r="E107" t="s">
        <v>39</v>
      </c>
      <c r="F107" t="s">
        <v>45</v>
      </c>
      <c r="G107">
        <v>1.0623535569930891E-2</v>
      </c>
      <c r="H107">
        <f>Reference!H107</f>
        <v>1.5380208806016831E-2</v>
      </c>
      <c r="I107">
        <f>Reference!I107</f>
        <v>2.0103320881363119E-2</v>
      </c>
      <c r="J107">
        <f>Reference!J107</f>
        <v>2.4793225738278659E-2</v>
      </c>
      <c r="K107">
        <f>Reference!K107</f>
        <v>2.7390566541597799E-2</v>
      </c>
      <c r="L107">
        <f>Reference!L107</f>
        <v>2.9985614999654329E-2</v>
      </c>
      <c r="M107">
        <f>$K107+(M$33-$K$33)*($BL107-$BK107)/($BL$33-$BK$33)</f>
        <v>2.4455862983569464E-2</v>
      </c>
      <c r="N107">
        <f t="shared" ref="M107:Y108" si="210">$K107+(N$33-$K$33)*($BL107-$BK107)/($BL$33-$BK$33)</f>
        <v>2.2988511204555296E-2</v>
      </c>
      <c r="O107">
        <f t="shared" si="210"/>
        <v>2.1521159425541128E-2</v>
      </c>
      <c r="P107">
        <f t="shared" si="210"/>
        <v>2.005380764652696E-2</v>
      </c>
      <c r="Q107">
        <f t="shared" si="210"/>
        <v>1.8586455867512792E-2</v>
      </c>
      <c r="R107">
        <f t="shared" si="210"/>
        <v>1.7119104088498625E-2</v>
      </c>
      <c r="S107">
        <f t="shared" si="210"/>
        <v>1.5651752309484457E-2</v>
      </c>
      <c r="T107">
        <f t="shared" si="210"/>
        <v>1.4184400530470289E-2</v>
      </c>
      <c r="U107">
        <f t="shared" si="210"/>
        <v>1.2717048751456119E-2</v>
      </c>
      <c r="V107">
        <f t="shared" si="210"/>
        <v>1.1249696972441953E-2</v>
      </c>
      <c r="W107">
        <f t="shared" si="210"/>
        <v>9.7823451934277855E-3</v>
      </c>
      <c r="X107">
        <f t="shared" si="210"/>
        <v>8.3149934144136177E-3</v>
      </c>
      <c r="Y107">
        <f t="shared" si="210"/>
        <v>6.8476416353994499E-3</v>
      </c>
      <c r="Z107">
        <f t="shared" ref="Z107:AN108" si="211">$Y107+(Z$33-$Y$33)*($BM107-$BL107)/($BM$33-$BL$33)</f>
        <v>6.4806080437420392E-3</v>
      </c>
      <c r="AA107">
        <f t="shared" si="211"/>
        <v>6.1135744520846285E-3</v>
      </c>
      <c r="AB107">
        <f t="shared" si="211"/>
        <v>5.7465408604272187E-3</v>
      </c>
      <c r="AC107">
        <f t="shared" si="211"/>
        <v>5.379507268769808E-3</v>
      </c>
      <c r="AD107">
        <f t="shared" si="211"/>
        <v>5.0124736771123973E-3</v>
      </c>
      <c r="AE107">
        <f t="shared" si="211"/>
        <v>4.6454400854549875E-3</v>
      </c>
      <c r="AF107">
        <f t="shared" si="211"/>
        <v>4.2784064937975768E-3</v>
      </c>
      <c r="AG107">
        <f t="shared" si="211"/>
        <v>3.9113729021401662E-3</v>
      </c>
      <c r="AH107">
        <f t="shared" si="211"/>
        <v>3.5443393104827559E-3</v>
      </c>
      <c r="AI107">
        <f t="shared" si="211"/>
        <v>3.1773057188253452E-3</v>
      </c>
      <c r="AJ107">
        <f t="shared" si="211"/>
        <v>2.810272127167935E-3</v>
      </c>
      <c r="AK107">
        <f t="shared" si="211"/>
        <v>2.4432385355105243E-3</v>
      </c>
      <c r="AL107">
        <f t="shared" si="211"/>
        <v>2.0762049438531136E-3</v>
      </c>
      <c r="AM107">
        <f t="shared" si="211"/>
        <v>1.7091713521957038E-3</v>
      </c>
      <c r="AN107">
        <f t="shared" si="211"/>
        <v>1.3421377605382931E-3</v>
      </c>
      <c r="AO107">
        <f t="shared" ref="AO107:BH107" si="212">AN107</f>
        <v>1.3421377605382931E-3</v>
      </c>
      <c r="AP107">
        <f t="shared" si="212"/>
        <v>1.3421377605382931E-3</v>
      </c>
      <c r="AQ107">
        <f t="shared" si="212"/>
        <v>1.3421377605382931E-3</v>
      </c>
      <c r="AR107">
        <f t="shared" si="212"/>
        <v>1.3421377605382931E-3</v>
      </c>
      <c r="AS107">
        <f t="shared" si="212"/>
        <v>1.3421377605382931E-3</v>
      </c>
      <c r="AT107">
        <f t="shared" si="212"/>
        <v>1.3421377605382931E-3</v>
      </c>
      <c r="AU107">
        <f t="shared" si="212"/>
        <v>1.3421377605382931E-3</v>
      </c>
      <c r="AV107">
        <f t="shared" si="212"/>
        <v>1.3421377605382931E-3</v>
      </c>
      <c r="AW107">
        <f t="shared" si="212"/>
        <v>1.3421377605382931E-3</v>
      </c>
      <c r="AX107">
        <f t="shared" si="212"/>
        <v>1.3421377605382931E-3</v>
      </c>
      <c r="AY107">
        <f t="shared" si="212"/>
        <v>1.3421377605382931E-3</v>
      </c>
      <c r="AZ107">
        <f t="shared" si="212"/>
        <v>1.3421377605382931E-3</v>
      </c>
      <c r="BA107">
        <f t="shared" si="212"/>
        <v>1.3421377605382931E-3</v>
      </c>
      <c r="BB107">
        <f t="shared" si="212"/>
        <v>1.3421377605382931E-3</v>
      </c>
      <c r="BC107">
        <f t="shared" si="212"/>
        <v>1.3421377605382931E-3</v>
      </c>
      <c r="BD107">
        <f t="shared" si="212"/>
        <v>1.3421377605382931E-3</v>
      </c>
      <c r="BE107">
        <f t="shared" si="212"/>
        <v>1.3421377605382931E-3</v>
      </c>
      <c r="BF107">
        <f t="shared" si="212"/>
        <v>1.3421377605382931E-3</v>
      </c>
      <c r="BG107">
        <f t="shared" si="212"/>
        <v>1.3421377605382931E-3</v>
      </c>
      <c r="BH107">
        <f t="shared" si="212"/>
        <v>1.3421377605382931E-3</v>
      </c>
      <c r="BK107">
        <f t="shared" si="202"/>
        <v>2.7390566541597799E-2</v>
      </c>
      <c r="BL107">
        <f t="shared" si="184"/>
        <v>6.8476416353994499E-3</v>
      </c>
      <c r="BM107">
        <f t="shared" si="185"/>
        <v>1.3421377605382933E-3</v>
      </c>
      <c r="BN107">
        <f t="shared" si="208"/>
        <v>0.75</v>
      </c>
      <c r="BO107">
        <f t="shared" si="209"/>
        <v>0.95099999999999996</v>
      </c>
      <c r="BP107" t="str">
        <f t="shared" si="188"/>
        <v>-HT-Total</v>
      </c>
    </row>
    <row r="108" spans="1:68" hidden="1" x14ac:dyDescent="0.25">
      <c r="A108" t="str">
        <f t="shared" si="182"/>
        <v>freight-HT-D</v>
      </c>
      <c r="B108" s="1">
        <v>74</v>
      </c>
      <c r="C108" t="s">
        <v>13</v>
      </c>
      <c r="D108" t="s">
        <v>36</v>
      </c>
      <c r="E108" t="s">
        <v>39</v>
      </c>
      <c r="F108" t="s">
        <v>46</v>
      </c>
      <c r="G108">
        <v>0.6534587520831654</v>
      </c>
      <c r="H108">
        <f>Reference!H108</f>
        <v>0.64758983983928298</v>
      </c>
      <c r="I108">
        <f>Reference!I108</f>
        <v>0.64176233626431833</v>
      </c>
      <c r="J108">
        <f>Reference!J108</f>
        <v>0.63597580465466652</v>
      </c>
      <c r="K108">
        <f>Reference!K108</f>
        <v>0.63232072465028244</v>
      </c>
      <c r="L108">
        <f>Reference!L108</f>
        <v>0.62866887052419729</v>
      </c>
      <c r="M108">
        <f t="shared" si="210"/>
        <v>0.56457207558060929</v>
      </c>
      <c r="N108">
        <f t="shared" si="210"/>
        <v>0.53069775104577277</v>
      </c>
      <c r="O108">
        <f t="shared" si="210"/>
        <v>0.49682342651093619</v>
      </c>
      <c r="P108">
        <f t="shared" si="210"/>
        <v>0.46294910197609962</v>
      </c>
      <c r="Q108">
        <f t="shared" si="210"/>
        <v>0.4290747774412631</v>
      </c>
      <c r="R108">
        <f t="shared" si="210"/>
        <v>0.39520045290642652</v>
      </c>
      <c r="S108">
        <f t="shared" si="210"/>
        <v>0.36132612837158995</v>
      </c>
      <c r="T108">
        <f t="shared" si="210"/>
        <v>0.32745180383675343</v>
      </c>
      <c r="U108">
        <f t="shared" si="210"/>
        <v>0.29357747930191685</v>
      </c>
      <c r="V108">
        <f t="shared" si="210"/>
        <v>0.25970315476708034</v>
      </c>
      <c r="W108">
        <f t="shared" si="210"/>
        <v>0.2258288302322437</v>
      </c>
      <c r="X108">
        <f t="shared" si="210"/>
        <v>0.19195450569740713</v>
      </c>
      <c r="Y108">
        <f t="shared" si="210"/>
        <v>0.15808018116257061</v>
      </c>
      <c r="Z108">
        <f t="shared" si="211"/>
        <v>0.14960708345225682</v>
      </c>
      <c r="AA108">
        <f t="shared" si="211"/>
        <v>0.14113398574194305</v>
      </c>
      <c r="AB108">
        <f t="shared" si="211"/>
        <v>0.13266088803162926</v>
      </c>
      <c r="AC108">
        <f t="shared" si="211"/>
        <v>0.12418779032131547</v>
      </c>
      <c r="AD108">
        <f t="shared" si="211"/>
        <v>0.11571469261100169</v>
      </c>
      <c r="AE108">
        <f t="shared" si="211"/>
        <v>0.10724159490068791</v>
      </c>
      <c r="AF108">
        <f t="shared" si="211"/>
        <v>9.876849719037413E-2</v>
      </c>
      <c r="AG108">
        <f t="shared" si="211"/>
        <v>9.0295399480060337E-2</v>
      </c>
      <c r="AH108">
        <f t="shared" si="211"/>
        <v>8.1822301769746558E-2</v>
      </c>
      <c r="AI108">
        <f t="shared" si="211"/>
        <v>7.3349204059432765E-2</v>
      </c>
      <c r="AJ108">
        <f t="shared" si="211"/>
        <v>6.4876106349118987E-2</v>
      </c>
      <c r="AK108">
        <f t="shared" si="211"/>
        <v>5.6403008638805222E-2</v>
      </c>
      <c r="AL108">
        <f t="shared" si="211"/>
        <v>4.7929910928491429E-2</v>
      </c>
      <c r="AM108">
        <f t="shared" si="211"/>
        <v>3.945681321817765E-2</v>
      </c>
      <c r="AN108">
        <f t="shared" si="211"/>
        <v>3.0983715507863857E-2</v>
      </c>
      <c r="AO108">
        <f t="shared" ref="AO108:BH108" si="213">AN108</f>
        <v>3.0983715507863857E-2</v>
      </c>
      <c r="AP108">
        <f t="shared" si="213"/>
        <v>3.0983715507863857E-2</v>
      </c>
      <c r="AQ108">
        <f t="shared" si="213"/>
        <v>3.0983715507863857E-2</v>
      </c>
      <c r="AR108">
        <f t="shared" si="213"/>
        <v>3.0983715507863857E-2</v>
      </c>
      <c r="AS108">
        <f t="shared" si="213"/>
        <v>3.0983715507863857E-2</v>
      </c>
      <c r="AT108">
        <f t="shared" si="213"/>
        <v>3.0983715507863857E-2</v>
      </c>
      <c r="AU108">
        <f t="shared" si="213"/>
        <v>3.0983715507863857E-2</v>
      </c>
      <c r="AV108">
        <f t="shared" si="213"/>
        <v>3.0983715507863857E-2</v>
      </c>
      <c r="AW108">
        <f t="shared" si="213"/>
        <v>3.0983715507863857E-2</v>
      </c>
      <c r="AX108">
        <f t="shared" si="213"/>
        <v>3.0983715507863857E-2</v>
      </c>
      <c r="AY108">
        <f t="shared" si="213"/>
        <v>3.0983715507863857E-2</v>
      </c>
      <c r="AZ108">
        <f t="shared" si="213"/>
        <v>3.0983715507863857E-2</v>
      </c>
      <c r="BA108">
        <f t="shared" si="213"/>
        <v>3.0983715507863857E-2</v>
      </c>
      <c r="BB108">
        <f t="shared" si="213"/>
        <v>3.0983715507863857E-2</v>
      </c>
      <c r="BC108">
        <f t="shared" si="213"/>
        <v>3.0983715507863857E-2</v>
      </c>
      <c r="BD108">
        <f t="shared" si="213"/>
        <v>3.0983715507863857E-2</v>
      </c>
      <c r="BE108">
        <f t="shared" si="213"/>
        <v>3.0983715507863857E-2</v>
      </c>
      <c r="BF108">
        <f t="shared" si="213"/>
        <v>3.0983715507863857E-2</v>
      </c>
      <c r="BG108">
        <f t="shared" si="213"/>
        <v>3.0983715507863857E-2</v>
      </c>
      <c r="BH108">
        <f t="shared" si="213"/>
        <v>3.0983715507863857E-2</v>
      </c>
      <c r="BK108">
        <f t="shared" si="202"/>
        <v>0.63232072465028244</v>
      </c>
      <c r="BL108">
        <f t="shared" si="184"/>
        <v>0.15808018116257061</v>
      </c>
      <c r="BM108">
        <f t="shared" si="185"/>
        <v>3.0983715507863867E-2</v>
      </c>
      <c r="BN108">
        <f t="shared" si="208"/>
        <v>0.75</v>
      </c>
      <c r="BO108">
        <f t="shared" si="209"/>
        <v>0.95099999999999996</v>
      </c>
      <c r="BP108" t="str">
        <f t="shared" si="188"/>
        <v>-HT-Total</v>
      </c>
    </row>
    <row r="109" spans="1:68" hidden="1" x14ac:dyDescent="0.25">
      <c r="A109" t="str">
        <f t="shared" si="182"/>
        <v>freight-HT-FCEV</v>
      </c>
      <c r="B109" s="1">
        <v>75</v>
      </c>
      <c r="C109" t="s">
        <v>13</v>
      </c>
      <c r="D109" t="s">
        <v>36</v>
      </c>
      <c r="E109" t="s">
        <v>39</v>
      </c>
      <c r="F109" t="s">
        <v>30</v>
      </c>
      <c r="G109">
        <v>0</v>
      </c>
      <c r="H109">
        <f>Reference!H109</f>
        <v>1.2915496650148837E-7</v>
      </c>
      <c r="I109">
        <f>Reference!I109</f>
        <v>0</v>
      </c>
      <c r="J109">
        <f>Reference!J109</f>
        <v>2.1544346900318838E-7</v>
      </c>
      <c r="K109">
        <f>Reference!K109</f>
        <v>0</v>
      </c>
      <c r="L109">
        <f>Reference!L109</f>
        <v>2.3913602153749675E-7</v>
      </c>
      <c r="M109">
        <f t="shared" ref="M109:Y109" si="214">IF(L109=0,0.0000001,L109)*((INDEX($L$7:$L$29,MATCH($A109,$H$7:$H$28,0))/IF(L109=0,0.0000001,L109))^((M$33-$K$33)/($Y$33-$K$33)))</f>
        <v>1.6100953960347348E-6</v>
      </c>
      <c r="N109">
        <f t="shared" si="214"/>
        <v>1.8693416233405577E-5</v>
      </c>
      <c r="O109">
        <f t="shared" si="214"/>
        <v>2.4391149679520177E-4</v>
      </c>
      <c r="P109">
        <f t="shared" si="214"/>
        <v>2.4168702638470035E-3</v>
      </c>
      <c r="Q109">
        <f t="shared" si="214"/>
        <v>1.4177917576021269E-2</v>
      </c>
      <c r="R109">
        <f t="shared" si="214"/>
        <v>4.6116023640413645E-2</v>
      </c>
      <c r="S109">
        <f t="shared" si="214"/>
        <v>9.0481561126041651E-2</v>
      </c>
      <c r="T109">
        <f t="shared" si="214"/>
        <v>0.12522391237973385</v>
      </c>
      <c r="U109">
        <f t="shared" si="214"/>
        <v>0.14245907459067439</v>
      </c>
      <c r="V109">
        <f t="shared" si="214"/>
        <v>0.14835118329262473</v>
      </c>
      <c r="W109">
        <f t="shared" si="214"/>
        <v>0.14976333751441798</v>
      </c>
      <c r="X109">
        <f t="shared" si="214"/>
        <v>0.14998308314119857</v>
      </c>
      <c r="Y109">
        <f t="shared" si="214"/>
        <v>0.15000000000000002</v>
      </c>
      <c r="Z109">
        <f t="shared" ref="Z109:AN109" si="215">IF(Y109=0,0.0000001,$Y109)*((INDEX($M$7:$M$29,MATCH($A109,$H$7:$H$28,0))/IF(Y109=0,0.0000001,$Y109))^((Z$33-$Y$33)/($AN$33-$Y$33)))</f>
        <v>0.15519623302069091</v>
      </c>
      <c r="AA109">
        <f t="shared" si="215"/>
        <v>0.16057247162541721</v>
      </c>
      <c r="AB109">
        <f t="shared" si="215"/>
        <v>0.1661349514872435</v>
      </c>
      <c r="AC109">
        <f t="shared" si="215"/>
        <v>0.17189012429263614</v>
      </c>
      <c r="AD109">
        <f t="shared" si="215"/>
        <v>0.17784466522450318</v>
      </c>
      <c r="AE109">
        <f t="shared" si="215"/>
        <v>0.18400548070445835</v>
      </c>
      <c r="AF109">
        <f t="shared" si="215"/>
        <v>0.19037971640328907</v>
      </c>
      <c r="AG109">
        <f t="shared" si="215"/>
        <v>0.19697476552891927</v>
      </c>
      <c r="AH109">
        <f t="shared" si="215"/>
        <v>0.20379827740148071</v>
      </c>
      <c r="AI109">
        <f t="shared" si="215"/>
        <v>0.21085816632543733</v>
      </c>
      <c r="AJ109">
        <f t="shared" si="215"/>
        <v>0.21816262076905443</v>
      </c>
      <c r="AK109">
        <f t="shared" si="215"/>
        <v>0.22572011286185859</v>
      </c>
      <c r="AL109">
        <f t="shared" si="215"/>
        <v>0.23353940822110433</v>
      </c>
      <c r="AM109">
        <f t="shared" si="215"/>
        <v>0.24162957611864505</v>
      </c>
      <c r="AN109">
        <f t="shared" si="215"/>
        <v>0.25</v>
      </c>
      <c r="AO109">
        <f t="shared" ref="AO109:BH109" si="216">AN109</f>
        <v>0.25</v>
      </c>
      <c r="AP109">
        <f t="shared" si="216"/>
        <v>0.25</v>
      </c>
      <c r="AQ109">
        <f t="shared" si="216"/>
        <v>0.25</v>
      </c>
      <c r="AR109">
        <f t="shared" si="216"/>
        <v>0.25</v>
      </c>
      <c r="AS109">
        <f t="shared" si="216"/>
        <v>0.25</v>
      </c>
      <c r="AT109">
        <f t="shared" si="216"/>
        <v>0.25</v>
      </c>
      <c r="AU109">
        <f t="shared" si="216"/>
        <v>0.25</v>
      </c>
      <c r="AV109">
        <f t="shared" si="216"/>
        <v>0.25</v>
      </c>
      <c r="AW109">
        <f t="shared" si="216"/>
        <v>0.25</v>
      </c>
      <c r="AX109">
        <f t="shared" si="216"/>
        <v>0.25</v>
      </c>
      <c r="AY109">
        <f t="shared" si="216"/>
        <v>0.25</v>
      </c>
      <c r="AZ109">
        <f t="shared" si="216"/>
        <v>0.25</v>
      </c>
      <c r="BA109">
        <f t="shared" si="216"/>
        <v>0.25</v>
      </c>
      <c r="BB109">
        <f t="shared" si="216"/>
        <v>0.25</v>
      </c>
      <c r="BC109">
        <f t="shared" si="216"/>
        <v>0.25</v>
      </c>
      <c r="BD109">
        <f t="shared" si="216"/>
        <v>0.25</v>
      </c>
      <c r="BE109">
        <f t="shared" si="216"/>
        <v>0.25</v>
      </c>
      <c r="BF109">
        <f t="shared" si="216"/>
        <v>0.25</v>
      </c>
      <c r="BG109">
        <f t="shared" si="216"/>
        <v>0.25</v>
      </c>
      <c r="BH109">
        <f t="shared" si="216"/>
        <v>0.25</v>
      </c>
      <c r="BK109">
        <f>G109</f>
        <v>0</v>
      </c>
      <c r="BL109">
        <f t="shared" si="184"/>
        <v>0</v>
      </c>
      <c r="BM109">
        <f t="shared" si="185"/>
        <v>0</v>
      </c>
      <c r="BN109">
        <f t="shared" si="208"/>
        <v>0.75</v>
      </c>
      <c r="BO109">
        <f t="shared" si="209"/>
        <v>0.95099999999999996</v>
      </c>
      <c r="BP109" t="str">
        <f t="shared" si="188"/>
        <v>-HT-Total</v>
      </c>
    </row>
    <row r="110" spans="1:68" hidden="1" x14ac:dyDescent="0.25">
      <c r="A110" t="str">
        <f t="shared" si="182"/>
        <v>freight-HT-G</v>
      </c>
      <c r="B110" s="1">
        <v>76</v>
      </c>
      <c r="C110" t="s">
        <v>13</v>
      </c>
      <c r="D110" t="s">
        <v>36</v>
      </c>
      <c r="E110" t="s">
        <v>39</v>
      </c>
      <c r="F110" t="s">
        <v>47</v>
      </c>
      <c r="G110">
        <v>0.32814779642682129</v>
      </c>
      <c r="H110">
        <f>Reference!H110</f>
        <v>0.32591501807461509</v>
      </c>
      <c r="I110">
        <f>Reference!I110</f>
        <v>0.32369799330258048</v>
      </c>
      <c r="J110">
        <f>Reference!J110</f>
        <v>0.32149655597049992</v>
      </c>
      <c r="K110">
        <f>Reference!K110</f>
        <v>0.32036888788894691</v>
      </c>
      <c r="L110">
        <f>Reference!L110</f>
        <v>0.31924221505783662</v>
      </c>
      <c r="M110">
        <f t="shared" ref="M110:Y111" si="217">$K110+(M$33-$K$33)*($BL110-$BK110)/($BL$33-$BK$33)</f>
        <v>0.28604364990084546</v>
      </c>
      <c r="N110">
        <f t="shared" si="217"/>
        <v>0.26888103090679472</v>
      </c>
      <c r="O110">
        <f t="shared" si="217"/>
        <v>0.25171841191274402</v>
      </c>
      <c r="P110">
        <f t="shared" si="217"/>
        <v>0.23455579291869327</v>
      </c>
      <c r="Q110">
        <f t="shared" si="217"/>
        <v>0.21739317392464252</v>
      </c>
      <c r="R110">
        <f t="shared" si="217"/>
        <v>0.20023055493059183</v>
      </c>
      <c r="S110">
        <f t="shared" si="217"/>
        <v>0.18306793593654108</v>
      </c>
      <c r="T110">
        <f t="shared" si="217"/>
        <v>0.16590531694249036</v>
      </c>
      <c r="U110">
        <f t="shared" si="217"/>
        <v>0.14874269794843961</v>
      </c>
      <c r="V110">
        <f t="shared" si="217"/>
        <v>0.13158007895438892</v>
      </c>
      <c r="W110">
        <f t="shared" si="217"/>
        <v>0.11441745996033817</v>
      </c>
      <c r="X110">
        <f t="shared" si="217"/>
        <v>9.7254840966287476E-2</v>
      </c>
      <c r="Y110">
        <f t="shared" si="217"/>
        <v>8.0092221972236727E-2</v>
      </c>
      <c r="Z110">
        <f t="shared" ref="Z110:AN111" si="218">$Y110+(Z$33-$Y$33)*($BM110-$BL110)/($BM$33-$BL$33)</f>
        <v>7.5799278874524839E-2</v>
      </c>
      <c r="AA110">
        <f t="shared" si="218"/>
        <v>7.1506335776812951E-2</v>
      </c>
      <c r="AB110">
        <f t="shared" si="218"/>
        <v>6.7213392679101064E-2</v>
      </c>
      <c r="AC110">
        <f t="shared" si="218"/>
        <v>6.2920449581389176E-2</v>
      </c>
      <c r="AD110">
        <f t="shared" si="218"/>
        <v>5.8627506483677289E-2</v>
      </c>
      <c r="AE110">
        <f t="shared" si="218"/>
        <v>5.4334563385965401E-2</v>
      </c>
      <c r="AF110">
        <f t="shared" si="218"/>
        <v>5.0041620288253513E-2</v>
      </c>
      <c r="AG110">
        <f t="shared" si="218"/>
        <v>4.5748677190541626E-2</v>
      </c>
      <c r="AH110">
        <f t="shared" si="218"/>
        <v>4.1455734092829738E-2</v>
      </c>
      <c r="AI110">
        <f t="shared" si="218"/>
        <v>3.716279099511785E-2</v>
      </c>
      <c r="AJ110">
        <f t="shared" si="218"/>
        <v>3.2869847897405963E-2</v>
      </c>
      <c r="AK110">
        <f t="shared" si="218"/>
        <v>2.8576904799694075E-2</v>
      </c>
      <c r="AL110">
        <f t="shared" si="218"/>
        <v>2.4283961701982187E-2</v>
      </c>
      <c r="AM110">
        <f t="shared" si="218"/>
        <v>1.99910186042703E-2</v>
      </c>
      <c r="AN110">
        <f t="shared" si="218"/>
        <v>1.5698075506558412E-2</v>
      </c>
      <c r="AO110">
        <f t="shared" ref="AO110:BH110" si="219">AN110</f>
        <v>1.5698075506558412E-2</v>
      </c>
      <c r="AP110">
        <f t="shared" si="219"/>
        <v>1.5698075506558412E-2</v>
      </c>
      <c r="AQ110">
        <f t="shared" si="219"/>
        <v>1.5698075506558412E-2</v>
      </c>
      <c r="AR110">
        <f t="shared" si="219"/>
        <v>1.5698075506558412E-2</v>
      </c>
      <c r="AS110">
        <f t="shared" si="219"/>
        <v>1.5698075506558412E-2</v>
      </c>
      <c r="AT110">
        <f t="shared" si="219"/>
        <v>1.5698075506558412E-2</v>
      </c>
      <c r="AU110">
        <f t="shared" si="219"/>
        <v>1.5698075506558412E-2</v>
      </c>
      <c r="AV110">
        <f t="shared" si="219"/>
        <v>1.5698075506558412E-2</v>
      </c>
      <c r="AW110">
        <f t="shared" si="219"/>
        <v>1.5698075506558412E-2</v>
      </c>
      <c r="AX110">
        <f t="shared" si="219"/>
        <v>1.5698075506558412E-2</v>
      </c>
      <c r="AY110">
        <f t="shared" si="219"/>
        <v>1.5698075506558412E-2</v>
      </c>
      <c r="AZ110">
        <f t="shared" si="219"/>
        <v>1.5698075506558412E-2</v>
      </c>
      <c r="BA110">
        <f t="shared" si="219"/>
        <v>1.5698075506558412E-2</v>
      </c>
      <c r="BB110">
        <f t="shared" si="219"/>
        <v>1.5698075506558412E-2</v>
      </c>
      <c r="BC110">
        <f t="shared" si="219"/>
        <v>1.5698075506558412E-2</v>
      </c>
      <c r="BD110">
        <f t="shared" si="219"/>
        <v>1.5698075506558412E-2</v>
      </c>
      <c r="BE110">
        <f t="shared" si="219"/>
        <v>1.5698075506558412E-2</v>
      </c>
      <c r="BF110">
        <f t="shared" si="219"/>
        <v>1.5698075506558412E-2</v>
      </c>
      <c r="BG110">
        <f t="shared" si="219"/>
        <v>1.5698075506558412E-2</v>
      </c>
      <c r="BH110">
        <f t="shared" si="219"/>
        <v>1.5698075506558412E-2</v>
      </c>
      <c r="BK110">
        <f t="shared" ref="BK110:BK115" si="220">K110</f>
        <v>0.32036888788894691</v>
      </c>
      <c r="BL110">
        <f t="shared" si="184"/>
        <v>8.0092221972236727E-2</v>
      </c>
      <c r="BM110">
        <f t="shared" si="185"/>
        <v>1.5698075506558412E-2</v>
      </c>
      <c r="BN110">
        <f t="shared" si="208"/>
        <v>0.75</v>
      </c>
      <c r="BO110">
        <f t="shared" si="209"/>
        <v>0.95099999999999996</v>
      </c>
      <c r="BP110" t="str">
        <f t="shared" si="188"/>
        <v>-HT-Total</v>
      </c>
    </row>
    <row r="111" spans="1:68" hidden="1" x14ac:dyDescent="0.25">
      <c r="A111" t="str">
        <f t="shared" si="182"/>
        <v>freight-HT-LPG</v>
      </c>
      <c r="B111" s="1">
        <v>77</v>
      </c>
      <c r="C111" t="s">
        <v>13</v>
      </c>
      <c r="D111" t="s">
        <v>36</v>
      </c>
      <c r="E111" t="s">
        <v>39</v>
      </c>
      <c r="F111" t="s">
        <v>48</v>
      </c>
      <c r="G111">
        <v>6.6351796118911156E-3</v>
      </c>
      <c r="H111">
        <f>Reference!H111</f>
        <v>9.4188547561060744E-3</v>
      </c>
      <c r="I111">
        <f>Reference!I111</f>
        <v>1.218288941540119E-2</v>
      </c>
      <c r="J111">
        <f>Reference!J111</f>
        <v>1.4927490722021821E-2</v>
      </c>
      <c r="K111">
        <f>Reference!K111</f>
        <v>1.6553000468128461E-2</v>
      </c>
      <c r="L111">
        <f>Reference!L111</f>
        <v>1.8177075581721321E-2</v>
      </c>
      <c r="M111">
        <f t="shared" si="217"/>
        <v>1.4779464703686126E-2</v>
      </c>
      <c r="N111">
        <f t="shared" si="217"/>
        <v>1.3892696821464958E-2</v>
      </c>
      <c r="O111">
        <f t="shared" si="217"/>
        <v>1.300592893924379E-2</v>
      </c>
      <c r="P111">
        <f t="shared" si="217"/>
        <v>1.2119161057022623E-2</v>
      </c>
      <c r="Q111">
        <f t="shared" si="217"/>
        <v>1.1232393174801457E-2</v>
      </c>
      <c r="R111">
        <f t="shared" si="217"/>
        <v>1.0345625292580289E-2</v>
      </c>
      <c r="S111">
        <f t="shared" si="217"/>
        <v>9.458857410359121E-3</v>
      </c>
      <c r="T111">
        <f t="shared" si="217"/>
        <v>8.5720895281379533E-3</v>
      </c>
      <c r="U111">
        <f t="shared" si="217"/>
        <v>7.6853216459167855E-3</v>
      </c>
      <c r="V111">
        <f t="shared" si="217"/>
        <v>6.7985537636956177E-3</v>
      </c>
      <c r="W111">
        <f t="shared" si="217"/>
        <v>5.9117858814744517E-3</v>
      </c>
      <c r="X111">
        <f t="shared" si="217"/>
        <v>5.025017999253284E-3</v>
      </c>
      <c r="Y111">
        <f t="shared" si="217"/>
        <v>4.1382501170321162E-3</v>
      </c>
      <c r="Z111">
        <f t="shared" si="218"/>
        <v>3.9164399107591945E-3</v>
      </c>
      <c r="AA111">
        <f t="shared" si="218"/>
        <v>3.6946297044862736E-3</v>
      </c>
      <c r="AB111">
        <f t="shared" si="218"/>
        <v>3.4728194982133523E-3</v>
      </c>
      <c r="AC111">
        <f t="shared" si="218"/>
        <v>3.251009291940431E-3</v>
      </c>
      <c r="AD111">
        <f t="shared" si="218"/>
        <v>3.0291990856675098E-3</v>
      </c>
      <c r="AE111">
        <f t="shared" si="218"/>
        <v>2.8073888793945885E-3</v>
      </c>
      <c r="AF111">
        <f t="shared" si="218"/>
        <v>2.5855786731216667E-3</v>
      </c>
      <c r="AG111">
        <f t="shared" si="218"/>
        <v>2.3637684668487459E-3</v>
      </c>
      <c r="AH111">
        <f t="shared" si="218"/>
        <v>2.1419582605758246E-3</v>
      </c>
      <c r="AI111">
        <f t="shared" si="218"/>
        <v>1.9201480543029033E-3</v>
      </c>
      <c r="AJ111">
        <f t="shared" si="218"/>
        <v>1.6983378480299816E-3</v>
      </c>
      <c r="AK111">
        <f t="shared" si="218"/>
        <v>1.4765276417570603E-3</v>
      </c>
      <c r="AL111">
        <f t="shared" si="218"/>
        <v>1.254717435484139E-3</v>
      </c>
      <c r="AM111">
        <f t="shared" si="218"/>
        <v>1.0329072292112177E-3</v>
      </c>
      <c r="AN111">
        <f t="shared" si="218"/>
        <v>8.1109702293829643E-4</v>
      </c>
      <c r="AO111">
        <f t="shared" ref="AO111:BH111" si="221">AN111</f>
        <v>8.1109702293829643E-4</v>
      </c>
      <c r="AP111">
        <f t="shared" si="221"/>
        <v>8.1109702293829643E-4</v>
      </c>
      <c r="AQ111">
        <f t="shared" si="221"/>
        <v>8.1109702293829643E-4</v>
      </c>
      <c r="AR111">
        <f t="shared" si="221"/>
        <v>8.1109702293829643E-4</v>
      </c>
      <c r="AS111">
        <f t="shared" si="221"/>
        <v>8.1109702293829643E-4</v>
      </c>
      <c r="AT111">
        <f t="shared" si="221"/>
        <v>8.1109702293829643E-4</v>
      </c>
      <c r="AU111">
        <f t="shared" si="221"/>
        <v>8.1109702293829643E-4</v>
      </c>
      <c r="AV111">
        <f t="shared" si="221"/>
        <v>8.1109702293829643E-4</v>
      </c>
      <c r="AW111">
        <f t="shared" si="221"/>
        <v>8.1109702293829643E-4</v>
      </c>
      <c r="AX111">
        <f t="shared" si="221"/>
        <v>8.1109702293829643E-4</v>
      </c>
      <c r="AY111">
        <f t="shared" si="221"/>
        <v>8.1109702293829643E-4</v>
      </c>
      <c r="AZ111">
        <f t="shared" si="221"/>
        <v>8.1109702293829643E-4</v>
      </c>
      <c r="BA111">
        <f t="shared" si="221"/>
        <v>8.1109702293829643E-4</v>
      </c>
      <c r="BB111">
        <f t="shared" si="221"/>
        <v>8.1109702293829643E-4</v>
      </c>
      <c r="BC111">
        <f t="shared" si="221"/>
        <v>8.1109702293829643E-4</v>
      </c>
      <c r="BD111">
        <f t="shared" si="221"/>
        <v>8.1109702293829643E-4</v>
      </c>
      <c r="BE111">
        <f t="shared" si="221"/>
        <v>8.1109702293829643E-4</v>
      </c>
      <c r="BF111">
        <f t="shared" si="221"/>
        <v>8.1109702293829643E-4</v>
      </c>
      <c r="BG111">
        <f t="shared" si="221"/>
        <v>8.1109702293829643E-4</v>
      </c>
      <c r="BH111">
        <f t="shared" si="221"/>
        <v>8.1109702293829643E-4</v>
      </c>
      <c r="BK111">
        <f t="shared" si="220"/>
        <v>1.6553000468128461E-2</v>
      </c>
      <c r="BL111">
        <f t="shared" si="184"/>
        <v>4.1382501170321153E-3</v>
      </c>
      <c r="BM111">
        <f t="shared" si="185"/>
        <v>8.1109702293829535E-4</v>
      </c>
      <c r="BN111">
        <f t="shared" si="208"/>
        <v>0.75</v>
      </c>
      <c r="BO111">
        <f t="shared" si="209"/>
        <v>0.95099999999999996</v>
      </c>
      <c r="BP111" t="str">
        <f t="shared" si="188"/>
        <v>-HT-Total</v>
      </c>
    </row>
    <row r="112" spans="1:68" hidden="1" x14ac:dyDescent="0.25">
      <c r="A112" t="str">
        <f t="shared" si="182"/>
        <v>freight-HT-PHEVD</v>
      </c>
      <c r="B112" s="1">
        <v>78</v>
      </c>
      <c r="C112" t="s">
        <v>13</v>
      </c>
      <c r="D112" t="s">
        <v>36</v>
      </c>
      <c r="E112" t="s">
        <v>39</v>
      </c>
      <c r="F112" t="s">
        <v>37</v>
      </c>
      <c r="G112">
        <v>5.6736815409546453E-4</v>
      </c>
      <c r="H112">
        <f>Reference!H112</f>
        <v>8.4803926198947707E-4</v>
      </c>
      <c r="I112">
        <f>Reference!I112</f>
        <v>1.126730068168513E-3</v>
      </c>
      <c r="J112">
        <f>Reference!J112</f>
        <v>1.4034614572666509E-3</v>
      </c>
      <c r="K112">
        <f>Reference!K112</f>
        <v>1.6834102255222671E-3</v>
      </c>
      <c r="L112">
        <f>Reference!L112</f>
        <v>1.9631119182951951E-3</v>
      </c>
      <c r="M112">
        <f t="shared" ref="M112:Y112" si="222">IF(L112=0,0.0000001,L112)*((INDEX($L$7:$L$29,MATCH($A112,$H$7:$H$28,0))/IF(L112=0,0.0000001,L112))^((M$33-$K$33)/($Y$33-$K$33)))</f>
        <v>3.4419935422762399E-3</v>
      </c>
      <c r="N112">
        <f t="shared" si="222"/>
        <v>7.0851778215267154E-3</v>
      </c>
      <c r="O112">
        <f t="shared" si="222"/>
        <v>1.5094612463607075E-2</v>
      </c>
      <c r="P112">
        <f t="shared" si="222"/>
        <v>2.9655130276540809E-2</v>
      </c>
      <c r="Q112">
        <f t="shared" si="222"/>
        <v>4.9927838361592571E-2</v>
      </c>
      <c r="R112">
        <f t="shared" si="222"/>
        <v>7.0659633710904959E-2</v>
      </c>
      <c r="S112">
        <f t="shared" si="222"/>
        <v>8.6170609266738266E-2</v>
      </c>
      <c r="T112">
        <f t="shared" si="222"/>
        <v>9.4823064550595387E-2</v>
      </c>
      <c r="U112">
        <f t="shared" si="222"/>
        <v>9.8492689403275782E-2</v>
      </c>
      <c r="V112">
        <f t="shared" si="222"/>
        <v>9.9675074888901899E-2</v>
      </c>
      <c r="W112">
        <f t="shared" si="222"/>
        <v>9.9953517358098751E-2</v>
      </c>
      <c r="X112">
        <f t="shared" si="222"/>
        <v>9.999667909454113E-2</v>
      </c>
      <c r="Y112">
        <f t="shared" si="222"/>
        <v>0.1</v>
      </c>
      <c r="Z112">
        <f t="shared" ref="Z112:AN112" si="223">IF(Y112=0,0.0000001,$Y112)*((INDEX($M$7:$M$29,MATCH($A112,$H$7:$H$28,0))/IF(Y112=0,0.0000001,$Y112))^((Z$33-$Y$33)/($AN$33-$Y$33)))</f>
        <v>7.3564225445964138E-2</v>
      </c>
      <c r="AA112">
        <f t="shared" si="223"/>
        <v>5.4116952654646368E-2</v>
      </c>
      <c r="AB112">
        <f t="shared" si="223"/>
        <v>3.9810717055349727E-2</v>
      </c>
      <c r="AC112">
        <f t="shared" si="223"/>
        <v>2.9286445646252369E-2</v>
      </c>
      <c r="AD112">
        <f t="shared" si="223"/>
        <v>2.1544346900318846E-2</v>
      </c>
      <c r="AE112">
        <f t="shared" si="223"/>
        <v>1.5848931924611138E-2</v>
      </c>
      <c r="AF112">
        <f t="shared" si="223"/>
        <v>1.1659144011798322E-2</v>
      </c>
      <c r="AG112">
        <f t="shared" si="223"/>
        <v>8.5769589859089421E-3</v>
      </c>
      <c r="AH112">
        <f t="shared" si="223"/>
        <v>6.3095734448019346E-3</v>
      </c>
      <c r="AI112">
        <f t="shared" si="223"/>
        <v>4.6415888336127815E-3</v>
      </c>
      <c r="AJ112">
        <f t="shared" si="223"/>
        <v>3.4145488738336035E-3</v>
      </c>
      <c r="AK112">
        <f t="shared" si="223"/>
        <v>2.5118864315095807E-3</v>
      </c>
      <c r="AL112">
        <f t="shared" si="223"/>
        <v>1.8478497974222918E-3</v>
      </c>
      <c r="AM112">
        <f t="shared" si="223"/>
        <v>1.3593563908785265E-3</v>
      </c>
      <c r="AN112">
        <f t="shared" si="223"/>
        <v>1E-3</v>
      </c>
      <c r="AO112">
        <f t="shared" ref="AO112:BH112" si="224">AN112</f>
        <v>1E-3</v>
      </c>
      <c r="AP112">
        <f t="shared" si="224"/>
        <v>1E-3</v>
      </c>
      <c r="AQ112">
        <f t="shared" si="224"/>
        <v>1E-3</v>
      </c>
      <c r="AR112">
        <f t="shared" si="224"/>
        <v>1E-3</v>
      </c>
      <c r="AS112">
        <f t="shared" si="224"/>
        <v>1E-3</v>
      </c>
      <c r="AT112">
        <f t="shared" si="224"/>
        <v>1E-3</v>
      </c>
      <c r="AU112">
        <f t="shared" si="224"/>
        <v>1E-3</v>
      </c>
      <c r="AV112">
        <f t="shared" si="224"/>
        <v>1E-3</v>
      </c>
      <c r="AW112">
        <f t="shared" si="224"/>
        <v>1E-3</v>
      </c>
      <c r="AX112">
        <f t="shared" si="224"/>
        <v>1E-3</v>
      </c>
      <c r="AY112">
        <f t="shared" si="224"/>
        <v>1E-3</v>
      </c>
      <c r="AZ112">
        <f t="shared" si="224"/>
        <v>1E-3</v>
      </c>
      <c r="BA112">
        <f t="shared" si="224"/>
        <v>1E-3</v>
      </c>
      <c r="BB112">
        <f t="shared" si="224"/>
        <v>1E-3</v>
      </c>
      <c r="BC112">
        <f t="shared" si="224"/>
        <v>1E-3</v>
      </c>
      <c r="BD112">
        <f t="shared" si="224"/>
        <v>1E-3</v>
      </c>
      <c r="BE112">
        <f t="shared" si="224"/>
        <v>1E-3</v>
      </c>
      <c r="BF112">
        <f t="shared" si="224"/>
        <v>1E-3</v>
      </c>
      <c r="BG112">
        <f t="shared" si="224"/>
        <v>1E-3</v>
      </c>
      <c r="BH112">
        <f t="shared" si="224"/>
        <v>1E-3</v>
      </c>
      <c r="BK112">
        <f t="shared" si="220"/>
        <v>1.6834102255222671E-3</v>
      </c>
      <c r="BL112">
        <f t="shared" si="184"/>
        <v>4.2085255638056677E-4</v>
      </c>
      <c r="BM112">
        <f t="shared" si="185"/>
        <v>8.2487101050591165E-5</v>
      </c>
      <c r="BN112">
        <f t="shared" si="208"/>
        <v>0.75</v>
      </c>
      <c r="BO112">
        <f t="shared" si="209"/>
        <v>0.95099999999999996</v>
      </c>
      <c r="BP112" t="str">
        <f t="shared" si="188"/>
        <v>-HT-Total</v>
      </c>
    </row>
    <row r="113" spans="1:68" hidden="1" x14ac:dyDescent="0.25">
      <c r="A113" t="str">
        <f t="shared" si="182"/>
        <v>freight-LT-BEV</v>
      </c>
      <c r="B113" s="1">
        <v>79</v>
      </c>
      <c r="C113" t="s">
        <v>13</v>
      </c>
      <c r="D113" t="s">
        <v>36</v>
      </c>
      <c r="E113" t="s">
        <v>33</v>
      </c>
      <c r="F113" t="s">
        <v>29</v>
      </c>
      <c r="G113">
        <v>7.2332137480064351E-3</v>
      </c>
      <c r="H113">
        <f>Reference!H113</f>
        <v>7.8274378828238102E-3</v>
      </c>
      <c r="I113">
        <f>Reference!I113</f>
        <v>8.4704788139783257E-3</v>
      </c>
      <c r="J113">
        <f>Reference!J113</f>
        <v>9.1663469467446797E-3</v>
      </c>
      <c r="K113">
        <f>Reference!K113</f>
        <v>9.9193821498542879E-3</v>
      </c>
      <c r="L113">
        <f>Reference!L113</f>
        <v>1.16994189169885E-2</v>
      </c>
      <c r="M113">
        <f t="shared" ref="M113:Y113" si="225">IF(L113=0,0.0000001,L113)*((INDEX($L$7:$L$29,MATCH($A113,$H$7:$H$28,0))/IF(L113=0,0.0000001,L113))^((M$33-$K$33)/($Y$33-$K$33)))</f>
        <v>2.1580316558751762E-2</v>
      </c>
      <c r="N113">
        <f t="shared" si="225"/>
        <v>4.7415562496227984E-2</v>
      </c>
      <c r="O113">
        <f t="shared" si="225"/>
        <v>0.10815913318616342</v>
      </c>
      <c r="P113">
        <f t="shared" si="225"/>
        <v>0.22585676367551613</v>
      </c>
      <c r="Q113">
        <f t="shared" si="225"/>
        <v>0.39857746443020753</v>
      </c>
      <c r="R113">
        <f t="shared" si="225"/>
        <v>0.58205742394172444</v>
      </c>
      <c r="S113">
        <f t="shared" si="225"/>
        <v>0.72266834005382707</v>
      </c>
      <c r="T113">
        <f t="shared" si="225"/>
        <v>0.80213512446712043</v>
      </c>
      <c r="U113">
        <f t="shared" si="225"/>
        <v>0.83604008261350993</v>
      </c>
      <c r="V113">
        <f t="shared" si="225"/>
        <v>0.84698909749434037</v>
      </c>
      <c r="W113">
        <f t="shared" si="225"/>
        <v>0.84956921665549157</v>
      </c>
      <c r="X113">
        <f t="shared" si="225"/>
        <v>0.84996922251845319</v>
      </c>
      <c r="Y113">
        <f t="shared" si="225"/>
        <v>0.85</v>
      </c>
      <c r="Z113">
        <f t="shared" ref="Z113:AN113" si="226">IF(Y113=0,0.0000001,$Y113)*((INDEX($M$7:$M$29,MATCH($A113,$H$7:$H$28,0))/IF(Y113=0,0.0000001,$Y113))^((Z$33-$Y$33)/($AN$33-$Y$33)))</f>
        <v>0.85324515578944449</v>
      </c>
      <c r="AA113">
        <f t="shared" si="226"/>
        <v>0.85650270103312176</v>
      </c>
      <c r="AB113">
        <f t="shared" si="226"/>
        <v>0.85977268303186583</v>
      </c>
      <c r="AC113">
        <f t="shared" si="226"/>
        <v>0.8630551492670977</v>
      </c>
      <c r="AD113">
        <f t="shared" si="226"/>
        <v>0.86635014740151417</v>
      </c>
      <c r="AE113">
        <f t="shared" si="226"/>
        <v>0.86965772527978025</v>
      </c>
      <c r="AF113">
        <f t="shared" si="226"/>
        <v>0.87297793092922349</v>
      </c>
      <c r="AG113">
        <f t="shared" si="226"/>
        <v>0.87631081256053212</v>
      </c>
      <c r="AH113">
        <f t="shared" si="226"/>
        <v>0.879656418568454</v>
      </c>
      <c r="AI113">
        <f t="shared" si="226"/>
        <v>0.88301479753250045</v>
      </c>
      <c r="AJ113">
        <f t="shared" si="226"/>
        <v>0.88638599821765085</v>
      </c>
      <c r="AK113">
        <f t="shared" si="226"/>
        <v>0.88977006957506077</v>
      </c>
      <c r="AL113">
        <f t="shared" si="226"/>
        <v>0.89316706074277363</v>
      </c>
      <c r="AM113">
        <f t="shared" si="226"/>
        <v>0.89657702104643322</v>
      </c>
      <c r="AN113">
        <f t="shared" si="226"/>
        <v>0.9</v>
      </c>
      <c r="AO113">
        <f t="shared" ref="AO113:BH113" si="227">AN113</f>
        <v>0.9</v>
      </c>
      <c r="AP113">
        <f t="shared" si="227"/>
        <v>0.9</v>
      </c>
      <c r="AQ113">
        <f t="shared" si="227"/>
        <v>0.9</v>
      </c>
      <c r="AR113">
        <f t="shared" si="227"/>
        <v>0.9</v>
      </c>
      <c r="AS113">
        <f t="shared" si="227"/>
        <v>0.9</v>
      </c>
      <c r="AT113">
        <f t="shared" si="227"/>
        <v>0.9</v>
      </c>
      <c r="AU113">
        <f t="shared" si="227"/>
        <v>0.9</v>
      </c>
      <c r="AV113">
        <f t="shared" si="227"/>
        <v>0.9</v>
      </c>
      <c r="AW113">
        <f t="shared" si="227"/>
        <v>0.9</v>
      </c>
      <c r="AX113">
        <f t="shared" si="227"/>
        <v>0.9</v>
      </c>
      <c r="AY113">
        <f t="shared" si="227"/>
        <v>0.9</v>
      </c>
      <c r="AZ113">
        <f t="shared" si="227"/>
        <v>0.9</v>
      </c>
      <c r="BA113">
        <f t="shared" si="227"/>
        <v>0.9</v>
      </c>
      <c r="BB113">
        <f t="shared" si="227"/>
        <v>0.9</v>
      </c>
      <c r="BC113">
        <f t="shared" si="227"/>
        <v>0.9</v>
      </c>
      <c r="BD113">
        <f t="shared" si="227"/>
        <v>0.9</v>
      </c>
      <c r="BE113">
        <f t="shared" si="227"/>
        <v>0.9</v>
      </c>
      <c r="BF113">
        <f t="shared" si="227"/>
        <v>0.9</v>
      </c>
      <c r="BG113">
        <f t="shared" si="227"/>
        <v>0.9</v>
      </c>
      <c r="BH113">
        <f t="shared" si="227"/>
        <v>0.9</v>
      </c>
      <c r="BK113">
        <f t="shared" si="220"/>
        <v>9.9193821498542879E-3</v>
      </c>
      <c r="BL113">
        <f t="shared" si="184"/>
        <v>9.9193821498542848E-4</v>
      </c>
      <c r="BM113">
        <f t="shared" si="185"/>
        <v>0</v>
      </c>
      <c r="BN113">
        <f t="shared" si="208"/>
        <v>0.9</v>
      </c>
      <c r="BO113">
        <f t="shared" si="209"/>
        <v>1</v>
      </c>
      <c r="BP113" t="str">
        <f t="shared" si="188"/>
        <v>-LT-Total</v>
      </c>
    </row>
    <row r="114" spans="1:68" hidden="1" x14ac:dyDescent="0.25">
      <c r="A114" t="str">
        <f t="shared" si="182"/>
        <v>freight-LT-CNG</v>
      </c>
      <c r="B114" s="1">
        <v>80</v>
      </c>
      <c r="C114" t="s">
        <v>13</v>
      </c>
      <c r="D114" t="s">
        <v>36</v>
      </c>
      <c r="E114" t="s">
        <v>33</v>
      </c>
      <c r="F114" t="s">
        <v>45</v>
      </c>
      <c r="G114">
        <v>6.5182470587344023E-3</v>
      </c>
      <c r="H114">
        <f>Reference!H114</f>
        <v>9.1811099948445208E-3</v>
      </c>
      <c r="I114">
        <f>Reference!I114</f>
        <v>1.1780853275211009E-2</v>
      </c>
      <c r="J114">
        <f>Reference!J114</f>
        <v>1.4319694865214699E-2</v>
      </c>
      <c r="K114">
        <f>Reference!K114</f>
        <v>1.5876363999804018E-2</v>
      </c>
      <c r="L114">
        <f>Reference!L114</f>
        <v>1.743143279447848E-2</v>
      </c>
      <c r="M114">
        <f t="shared" ref="M114:Y115" si="228">$K114+(M$33-$K$33)*($BL114-$BK114)/($BL$33-$BK$33)</f>
        <v>1.3835117199829217E-2</v>
      </c>
      <c r="N114">
        <f t="shared" si="228"/>
        <v>1.2814493799841814E-2</v>
      </c>
      <c r="O114">
        <f t="shared" si="228"/>
        <v>1.1793870399854413E-2</v>
      </c>
      <c r="P114">
        <f t="shared" si="228"/>
        <v>1.0773246999867012E-2</v>
      </c>
      <c r="Q114">
        <f t="shared" si="228"/>
        <v>9.7526235998796097E-3</v>
      </c>
      <c r="R114">
        <f t="shared" si="228"/>
        <v>8.7320001998922106E-3</v>
      </c>
      <c r="S114">
        <f t="shared" si="228"/>
        <v>7.711376799904808E-3</v>
      </c>
      <c r="T114">
        <f t="shared" si="228"/>
        <v>6.6907533999174072E-3</v>
      </c>
      <c r="U114">
        <f t="shared" si="228"/>
        <v>5.6701299999300063E-3</v>
      </c>
      <c r="V114">
        <f t="shared" si="228"/>
        <v>4.6495065999426054E-3</v>
      </c>
      <c r="W114">
        <f t="shared" si="228"/>
        <v>3.6288831999552029E-3</v>
      </c>
      <c r="X114">
        <f t="shared" si="228"/>
        <v>2.608259799967802E-3</v>
      </c>
      <c r="Y114">
        <f t="shared" si="228"/>
        <v>1.5876363999804011E-3</v>
      </c>
      <c r="Z114">
        <f t="shared" ref="Z114:AN115" si="229">$Y114+(Z$33-$Y$33)*($BM114-$BL114)/($BM$33-$BL$33)</f>
        <v>1.4817939733150411E-3</v>
      </c>
      <c r="AA114">
        <f t="shared" si="229"/>
        <v>1.3759515466496809E-3</v>
      </c>
      <c r="AB114">
        <f t="shared" si="229"/>
        <v>1.2701091199843208E-3</v>
      </c>
      <c r="AC114">
        <f t="shared" si="229"/>
        <v>1.1642666933189608E-3</v>
      </c>
      <c r="AD114">
        <f t="shared" si="229"/>
        <v>1.0584242666536008E-3</v>
      </c>
      <c r="AE114">
        <f t="shared" si="229"/>
        <v>9.525818399882404E-4</v>
      </c>
      <c r="AF114">
        <f t="shared" si="229"/>
        <v>8.4673941332288037E-4</v>
      </c>
      <c r="AG114">
        <f t="shared" si="229"/>
        <v>7.4089698665752034E-4</v>
      </c>
      <c r="AH114">
        <f t="shared" si="229"/>
        <v>6.350545599921602E-4</v>
      </c>
      <c r="AI114">
        <f t="shared" si="229"/>
        <v>5.2921213332680016E-4</v>
      </c>
      <c r="AJ114">
        <f t="shared" si="229"/>
        <v>4.2336970666143991E-4</v>
      </c>
      <c r="AK114">
        <f t="shared" si="229"/>
        <v>3.1752727999607966E-4</v>
      </c>
      <c r="AL114">
        <f t="shared" si="229"/>
        <v>2.1168485333071985E-4</v>
      </c>
      <c r="AM114">
        <f t="shared" si="229"/>
        <v>1.058424266653596E-4</v>
      </c>
      <c r="AN114">
        <f t="shared" si="229"/>
        <v>0</v>
      </c>
      <c r="AO114">
        <f t="shared" ref="AO114:BH114" si="230">AN114</f>
        <v>0</v>
      </c>
      <c r="AP114">
        <f t="shared" si="230"/>
        <v>0</v>
      </c>
      <c r="AQ114">
        <f t="shared" si="230"/>
        <v>0</v>
      </c>
      <c r="AR114">
        <f t="shared" si="230"/>
        <v>0</v>
      </c>
      <c r="AS114">
        <f t="shared" si="230"/>
        <v>0</v>
      </c>
      <c r="AT114">
        <f t="shared" si="230"/>
        <v>0</v>
      </c>
      <c r="AU114">
        <f t="shared" si="230"/>
        <v>0</v>
      </c>
      <c r="AV114">
        <f t="shared" si="230"/>
        <v>0</v>
      </c>
      <c r="AW114">
        <f t="shared" si="230"/>
        <v>0</v>
      </c>
      <c r="AX114">
        <f t="shared" si="230"/>
        <v>0</v>
      </c>
      <c r="AY114">
        <f t="shared" si="230"/>
        <v>0</v>
      </c>
      <c r="AZ114">
        <f t="shared" si="230"/>
        <v>0</v>
      </c>
      <c r="BA114">
        <f t="shared" si="230"/>
        <v>0</v>
      </c>
      <c r="BB114">
        <f t="shared" si="230"/>
        <v>0</v>
      </c>
      <c r="BC114">
        <f t="shared" si="230"/>
        <v>0</v>
      </c>
      <c r="BD114">
        <f t="shared" si="230"/>
        <v>0</v>
      </c>
      <c r="BE114">
        <f t="shared" si="230"/>
        <v>0</v>
      </c>
      <c r="BF114">
        <f t="shared" si="230"/>
        <v>0</v>
      </c>
      <c r="BG114">
        <f t="shared" si="230"/>
        <v>0</v>
      </c>
      <c r="BH114">
        <f t="shared" si="230"/>
        <v>0</v>
      </c>
      <c r="BK114">
        <f t="shared" si="220"/>
        <v>1.5876363999804018E-2</v>
      </c>
      <c r="BL114">
        <f t="shared" si="184"/>
        <v>1.5876363999804016E-3</v>
      </c>
      <c r="BM114">
        <f t="shared" si="185"/>
        <v>0</v>
      </c>
      <c r="BN114">
        <f t="shared" si="208"/>
        <v>0.9</v>
      </c>
      <c r="BO114">
        <f t="shared" si="209"/>
        <v>1</v>
      </c>
      <c r="BP114" t="str">
        <f t="shared" si="188"/>
        <v>-LT-Total</v>
      </c>
    </row>
    <row r="115" spans="1:68" hidden="1" x14ac:dyDescent="0.25">
      <c r="A115" t="str">
        <f t="shared" si="182"/>
        <v>freight-LT-D</v>
      </c>
      <c r="B115" s="1">
        <v>81</v>
      </c>
      <c r="C115" t="s">
        <v>13</v>
      </c>
      <c r="D115" t="s">
        <v>36</v>
      </c>
      <c r="E115" t="s">
        <v>33</v>
      </c>
      <c r="F115" t="s">
        <v>46</v>
      </c>
      <c r="G115">
        <v>1.9609794618065252E-2</v>
      </c>
      <c r="H115">
        <f>Reference!H115</f>
        <v>2.4271504455631771E-2</v>
      </c>
      <c r="I115">
        <f>Reference!I115</f>
        <v>2.88227146065138E-2</v>
      </c>
      <c r="J115">
        <f>Reference!J115</f>
        <v>3.3267307925850073E-2</v>
      </c>
      <c r="K115">
        <f>Reference!K115</f>
        <v>3.5881832071799499E-2</v>
      </c>
      <c r="L115">
        <f>Reference!L115</f>
        <v>3.8493668345768853E-2</v>
      </c>
      <c r="M115">
        <f t="shared" si="228"/>
        <v>3.1268453662568134E-2</v>
      </c>
      <c r="N115">
        <f t="shared" si="228"/>
        <v>2.8961764457952455E-2</v>
      </c>
      <c r="O115">
        <f t="shared" si="228"/>
        <v>2.6655075253336769E-2</v>
      </c>
      <c r="P115">
        <f t="shared" si="228"/>
        <v>2.4348386048721089E-2</v>
      </c>
      <c r="Q115">
        <f t="shared" si="228"/>
        <v>2.2041696844105407E-2</v>
      </c>
      <c r="R115">
        <f t="shared" si="228"/>
        <v>1.9735007639489724E-2</v>
      </c>
      <c r="S115">
        <f t="shared" si="228"/>
        <v>1.7428318434874041E-2</v>
      </c>
      <c r="T115">
        <f t="shared" si="228"/>
        <v>1.5121629230258359E-2</v>
      </c>
      <c r="U115">
        <f t="shared" si="228"/>
        <v>1.2814940025642676E-2</v>
      </c>
      <c r="V115">
        <f t="shared" si="228"/>
        <v>1.0508250821026997E-2</v>
      </c>
      <c r="W115">
        <f t="shared" si="228"/>
        <v>8.2015616164113139E-3</v>
      </c>
      <c r="X115">
        <f t="shared" si="228"/>
        <v>5.8948724117956312E-3</v>
      </c>
      <c r="Y115">
        <f t="shared" si="228"/>
        <v>3.5881832071799485E-3</v>
      </c>
      <c r="Z115">
        <f t="shared" si="229"/>
        <v>3.3489709933679519E-3</v>
      </c>
      <c r="AA115">
        <f t="shared" si="229"/>
        <v>3.1097587795559552E-3</v>
      </c>
      <c r="AB115">
        <f t="shared" si="229"/>
        <v>2.8705465657439585E-3</v>
      </c>
      <c r="AC115">
        <f t="shared" si="229"/>
        <v>2.6313343519319622E-3</v>
      </c>
      <c r="AD115">
        <f t="shared" si="229"/>
        <v>2.3921221381199655E-3</v>
      </c>
      <c r="AE115">
        <f t="shared" si="229"/>
        <v>2.1529099243079689E-3</v>
      </c>
      <c r="AF115">
        <f t="shared" si="229"/>
        <v>1.9136977104959724E-3</v>
      </c>
      <c r="AG115">
        <f t="shared" si="229"/>
        <v>1.6744854966839757E-3</v>
      </c>
      <c r="AH115">
        <f t="shared" si="229"/>
        <v>1.4352732828719788E-3</v>
      </c>
      <c r="AI115">
        <f t="shared" si="229"/>
        <v>1.1960610690599826E-3</v>
      </c>
      <c r="AJ115">
        <f t="shared" si="229"/>
        <v>9.5684885524798587E-4</v>
      </c>
      <c r="AK115">
        <f t="shared" si="229"/>
        <v>7.1763664143598919E-4</v>
      </c>
      <c r="AL115">
        <f t="shared" si="229"/>
        <v>4.784244276239925E-4</v>
      </c>
      <c r="AM115">
        <f t="shared" si="229"/>
        <v>2.3921221381199625E-4</v>
      </c>
      <c r="AN115">
        <f t="shared" si="229"/>
        <v>0</v>
      </c>
      <c r="AO115">
        <f t="shared" ref="AO115:BH115" si="231">AN115</f>
        <v>0</v>
      </c>
      <c r="AP115">
        <f t="shared" si="231"/>
        <v>0</v>
      </c>
      <c r="AQ115">
        <f t="shared" si="231"/>
        <v>0</v>
      </c>
      <c r="AR115">
        <f t="shared" si="231"/>
        <v>0</v>
      </c>
      <c r="AS115">
        <f t="shared" si="231"/>
        <v>0</v>
      </c>
      <c r="AT115">
        <f t="shared" si="231"/>
        <v>0</v>
      </c>
      <c r="AU115">
        <f t="shared" si="231"/>
        <v>0</v>
      </c>
      <c r="AV115">
        <f t="shared" si="231"/>
        <v>0</v>
      </c>
      <c r="AW115">
        <f t="shared" si="231"/>
        <v>0</v>
      </c>
      <c r="AX115">
        <f t="shared" si="231"/>
        <v>0</v>
      </c>
      <c r="AY115">
        <f t="shared" si="231"/>
        <v>0</v>
      </c>
      <c r="AZ115">
        <f t="shared" si="231"/>
        <v>0</v>
      </c>
      <c r="BA115">
        <f t="shared" si="231"/>
        <v>0</v>
      </c>
      <c r="BB115">
        <f t="shared" si="231"/>
        <v>0</v>
      </c>
      <c r="BC115">
        <f t="shared" si="231"/>
        <v>0</v>
      </c>
      <c r="BD115">
        <f t="shared" si="231"/>
        <v>0</v>
      </c>
      <c r="BE115">
        <f t="shared" si="231"/>
        <v>0</v>
      </c>
      <c r="BF115">
        <f t="shared" si="231"/>
        <v>0</v>
      </c>
      <c r="BG115">
        <f t="shared" si="231"/>
        <v>0</v>
      </c>
      <c r="BH115">
        <f t="shared" si="231"/>
        <v>0</v>
      </c>
      <c r="BK115">
        <f t="shared" si="220"/>
        <v>3.5881832071799499E-2</v>
      </c>
      <c r="BL115">
        <f t="shared" si="184"/>
        <v>3.588183207179949E-3</v>
      </c>
      <c r="BM115">
        <f t="shared" si="185"/>
        <v>0</v>
      </c>
      <c r="BN115">
        <f t="shared" si="208"/>
        <v>0.9</v>
      </c>
      <c r="BO115">
        <f t="shared" si="209"/>
        <v>1</v>
      </c>
      <c r="BP115" t="str">
        <f t="shared" si="188"/>
        <v>-LT-Total</v>
      </c>
    </row>
    <row r="116" spans="1:68" hidden="1" x14ac:dyDescent="0.25">
      <c r="A116" t="str">
        <f t="shared" si="182"/>
        <v>freight-LT-FCEV</v>
      </c>
      <c r="B116" s="1">
        <v>82</v>
      </c>
      <c r="C116" t="s">
        <v>13</v>
      </c>
      <c r="D116" t="s">
        <v>36</v>
      </c>
      <c r="E116" t="s">
        <v>33</v>
      </c>
      <c r="F116" t="s">
        <v>30</v>
      </c>
      <c r="G116">
        <v>0</v>
      </c>
      <c r="H116">
        <f>Reference!H116</f>
        <v>1.2915496650148837E-7</v>
      </c>
      <c r="I116">
        <f>Reference!I116</f>
        <v>0</v>
      </c>
      <c r="J116">
        <f>Reference!J116</f>
        <v>2.1544346900318838E-7</v>
      </c>
      <c r="K116">
        <f>Reference!K116</f>
        <v>0</v>
      </c>
      <c r="L116">
        <f>Reference!L116</f>
        <v>2.3913602153749675E-7</v>
      </c>
      <c r="M116">
        <f>IF(L116=0,0.0000001,L116)*((INDEX($L$7:$L$29,MATCH($A116,$H$7:$H$28,0))/IF(L116=0,0.0000001,L116))^((M$33-$K$33)/($Y$33-$K$33)))</f>
        <v>1.3762312937447501E-6</v>
      </c>
      <c r="N116">
        <f t="shared" ref="N116:Y116" si="232">IF(M116=0,0.0000001,M116)*((INDEX($L$7:$L$29,MATCH($A116,$H$7:$H$28,0))/IF(M116=0,0.0000001,M116))^((N$33-$K$33)/($Y$33-$K$33)))</f>
        <v>1.3058520669211157E-5</v>
      </c>
      <c r="O116">
        <f t="shared" si="232"/>
        <v>1.3792086984766783E-4</v>
      </c>
      <c r="P116">
        <f t="shared" si="232"/>
        <v>1.1315662702733348E-3</v>
      </c>
      <c r="Q116">
        <f t="shared" si="232"/>
        <v>5.738577931716035E-3</v>
      </c>
      <c r="R116">
        <f t="shared" si="232"/>
        <v>1.693897566518713E-2</v>
      </c>
      <c r="S116">
        <f t="shared" si="232"/>
        <v>3.1441692890837279E-2</v>
      </c>
      <c r="T116">
        <f t="shared" si="232"/>
        <v>4.2366105771029269E-2</v>
      </c>
      <c r="U116">
        <f t="shared" si="232"/>
        <v>4.7688366316364222E-2</v>
      </c>
      <c r="V116">
        <f t="shared" si="232"/>
        <v>4.9495397109635235E-2</v>
      </c>
      <c r="W116">
        <f t="shared" si="232"/>
        <v>4.9927600126206312E-2</v>
      </c>
      <c r="X116">
        <f t="shared" si="232"/>
        <v>4.9994825100538182E-2</v>
      </c>
      <c r="Y116">
        <f t="shared" si="232"/>
        <v>0.05</v>
      </c>
      <c r="Z116">
        <f t="shared" ref="Z116:AN116" si="233">IF(Y116=0,0.0000001,$Y116)*((INDEX($M$7:$M$29,MATCH($A116,$H$7:$H$28,0))/IF(Y116=0,0.0000001,$Y116))^((Z$33-$Y$33)/($AN$33-$Y$33)))</f>
        <v>5.2364706141031336E-2</v>
      </c>
      <c r="AA116">
        <f t="shared" si="233"/>
        <v>5.4841248984731299E-2</v>
      </c>
      <c r="AB116">
        <f t="shared" si="233"/>
        <v>5.7434917749851759E-2</v>
      </c>
      <c r="AC116">
        <f t="shared" si="233"/>
        <v>6.0151251804105833E-2</v>
      </c>
      <c r="AD116">
        <f t="shared" si="233"/>
        <v>6.299605249474366E-2</v>
      </c>
      <c r="AE116">
        <f t="shared" si="233"/>
        <v>6.5975395538644718E-2</v>
      </c>
      <c r="AF116">
        <f t="shared" si="233"/>
        <v>6.90956439983888E-2</v>
      </c>
      <c r="AG116">
        <f t="shared" si="233"/>
        <v>7.2363461872018905E-2</v>
      </c>
      <c r="AH116">
        <f t="shared" si="233"/>
        <v>7.5785828325519902E-2</v>
      </c>
      <c r="AI116">
        <f t="shared" si="233"/>
        <v>7.9370052598409971E-2</v>
      </c>
      <c r="AJ116">
        <f t="shared" si="233"/>
        <v>8.3123789614278784E-2</v>
      </c>
      <c r="AK116">
        <f t="shared" si="233"/>
        <v>8.7055056329612412E-2</v>
      </c>
      <c r="AL116">
        <f t="shared" si="233"/>
        <v>9.1172248855821689E-2</v>
      </c>
      <c r="AM116">
        <f t="shared" si="233"/>
        <v>9.5484160391041656E-2</v>
      </c>
      <c r="AN116">
        <f t="shared" si="233"/>
        <v>0.1</v>
      </c>
      <c r="AO116">
        <f t="shared" ref="AO116:BH116" si="234">AN116</f>
        <v>0.1</v>
      </c>
      <c r="AP116">
        <f t="shared" si="234"/>
        <v>0.1</v>
      </c>
      <c r="AQ116">
        <f t="shared" si="234"/>
        <v>0.1</v>
      </c>
      <c r="AR116">
        <f t="shared" si="234"/>
        <v>0.1</v>
      </c>
      <c r="AS116">
        <f t="shared" si="234"/>
        <v>0.1</v>
      </c>
      <c r="AT116">
        <f t="shared" si="234"/>
        <v>0.1</v>
      </c>
      <c r="AU116">
        <f t="shared" si="234"/>
        <v>0.1</v>
      </c>
      <c r="AV116">
        <f t="shared" si="234"/>
        <v>0.1</v>
      </c>
      <c r="AW116">
        <f t="shared" si="234"/>
        <v>0.1</v>
      </c>
      <c r="AX116">
        <f t="shared" si="234"/>
        <v>0.1</v>
      </c>
      <c r="AY116">
        <f t="shared" si="234"/>
        <v>0.1</v>
      </c>
      <c r="AZ116">
        <f t="shared" si="234"/>
        <v>0.1</v>
      </c>
      <c r="BA116">
        <f t="shared" si="234"/>
        <v>0.1</v>
      </c>
      <c r="BB116">
        <f t="shared" si="234"/>
        <v>0.1</v>
      </c>
      <c r="BC116">
        <f t="shared" si="234"/>
        <v>0.1</v>
      </c>
      <c r="BD116">
        <f t="shared" si="234"/>
        <v>0.1</v>
      </c>
      <c r="BE116">
        <f t="shared" si="234"/>
        <v>0.1</v>
      </c>
      <c r="BF116">
        <f t="shared" si="234"/>
        <v>0.1</v>
      </c>
      <c r="BG116">
        <f t="shared" si="234"/>
        <v>0.1</v>
      </c>
      <c r="BH116">
        <f t="shared" si="234"/>
        <v>0.1</v>
      </c>
      <c r="BK116">
        <f>G116</f>
        <v>0</v>
      </c>
      <c r="BL116">
        <f t="shared" si="184"/>
        <v>0</v>
      </c>
      <c r="BM116">
        <f t="shared" si="185"/>
        <v>0</v>
      </c>
      <c r="BN116">
        <f t="shared" si="208"/>
        <v>0.9</v>
      </c>
      <c r="BO116">
        <f t="shared" si="209"/>
        <v>1</v>
      </c>
      <c r="BP116" t="str">
        <f t="shared" si="188"/>
        <v>-LT-Total</v>
      </c>
    </row>
    <row r="117" spans="1:68" hidden="1" x14ac:dyDescent="0.25">
      <c r="A117" t="str">
        <f t="shared" si="182"/>
        <v>freight-LT-G</v>
      </c>
      <c r="B117" s="1">
        <v>83</v>
      </c>
      <c r="C117" t="s">
        <v>13</v>
      </c>
      <c r="D117" t="s">
        <v>36</v>
      </c>
      <c r="E117" t="s">
        <v>33</v>
      </c>
      <c r="F117" t="s">
        <v>47</v>
      </c>
      <c r="G117">
        <v>0.95299349197724903</v>
      </c>
      <c r="H117">
        <f>Reference!H117</f>
        <v>0.93809606289316594</v>
      </c>
      <c r="I117">
        <f>Reference!I117</f>
        <v>0.92355175772789189</v>
      </c>
      <c r="J117">
        <f>Reference!J117</f>
        <v>0.90934816803879892</v>
      </c>
      <c r="K117">
        <f>Reference!K117</f>
        <v>0.90163559965737172</v>
      </c>
      <c r="L117">
        <f>Reference!L117</f>
        <v>0.89393096021264118</v>
      </c>
      <c r="M117">
        <f t="shared" ref="M117:Y119" si="235">$K117+(M$33-$K$33)*($BL117-$BK117)/($BL$33-$BK$33)</f>
        <v>0.78571102255856673</v>
      </c>
      <c r="N117">
        <f t="shared" si="235"/>
        <v>0.72774873400916429</v>
      </c>
      <c r="O117">
        <f t="shared" si="235"/>
        <v>0.66978644545976185</v>
      </c>
      <c r="P117">
        <f t="shared" si="235"/>
        <v>0.6118241569103593</v>
      </c>
      <c r="Q117">
        <f t="shared" si="235"/>
        <v>0.55386186836095685</v>
      </c>
      <c r="R117">
        <f t="shared" si="235"/>
        <v>0.49589957981155447</v>
      </c>
      <c r="S117">
        <f t="shared" si="235"/>
        <v>0.43793729126215192</v>
      </c>
      <c r="T117">
        <f t="shared" si="235"/>
        <v>0.37997500271274942</v>
      </c>
      <c r="U117">
        <f t="shared" si="235"/>
        <v>0.32201271416334698</v>
      </c>
      <c r="V117">
        <f t="shared" si="235"/>
        <v>0.26405042561394454</v>
      </c>
      <c r="W117">
        <f t="shared" si="235"/>
        <v>0.2060881370645421</v>
      </c>
      <c r="X117">
        <f t="shared" si="235"/>
        <v>0.14812584851513955</v>
      </c>
      <c r="Y117">
        <f t="shared" si="235"/>
        <v>9.0163559965737217E-2</v>
      </c>
      <c r="Z117">
        <f t="shared" ref="Z117:AN119" si="236">$Y117+(Z$33-$Y$33)*($BM117-$BL117)/($BM$33-$BL$33)</f>
        <v>8.4152655968021406E-2</v>
      </c>
      <c r="AA117">
        <f t="shared" si="236"/>
        <v>7.8141751970305595E-2</v>
      </c>
      <c r="AB117">
        <f t="shared" si="236"/>
        <v>7.2130847972589784E-2</v>
      </c>
      <c r="AC117">
        <f t="shared" si="236"/>
        <v>6.6119943974873974E-2</v>
      </c>
      <c r="AD117">
        <f t="shared" si="236"/>
        <v>6.0109039977158163E-2</v>
      </c>
      <c r="AE117">
        <f t="shared" si="236"/>
        <v>5.4098135979442359E-2</v>
      </c>
      <c r="AF117">
        <f t="shared" si="236"/>
        <v>4.8087231981726548E-2</v>
      </c>
      <c r="AG117">
        <f t="shared" si="236"/>
        <v>4.2076327984010738E-2</v>
      </c>
      <c r="AH117">
        <f t="shared" si="236"/>
        <v>3.6065423986294934E-2</v>
      </c>
      <c r="AI117">
        <f t="shared" si="236"/>
        <v>3.0054519988579116E-2</v>
      </c>
      <c r="AJ117">
        <f t="shared" si="236"/>
        <v>2.4043615990863312E-2</v>
      </c>
      <c r="AK117">
        <f t="shared" si="236"/>
        <v>1.8032711993147502E-2</v>
      </c>
      <c r="AL117">
        <f t="shared" si="236"/>
        <v>1.2021807995431691E-2</v>
      </c>
      <c r="AM117">
        <f t="shared" si="236"/>
        <v>6.0109039977158801E-3</v>
      </c>
      <c r="AN117">
        <f t="shared" si="236"/>
        <v>0</v>
      </c>
      <c r="AO117">
        <f t="shared" ref="AO117:BH117" si="237">AN117</f>
        <v>0</v>
      </c>
      <c r="AP117">
        <f t="shared" si="237"/>
        <v>0</v>
      </c>
      <c r="AQ117">
        <f t="shared" si="237"/>
        <v>0</v>
      </c>
      <c r="AR117">
        <f t="shared" si="237"/>
        <v>0</v>
      </c>
      <c r="AS117">
        <f t="shared" si="237"/>
        <v>0</v>
      </c>
      <c r="AT117">
        <f t="shared" si="237"/>
        <v>0</v>
      </c>
      <c r="AU117">
        <f t="shared" si="237"/>
        <v>0</v>
      </c>
      <c r="AV117">
        <f t="shared" si="237"/>
        <v>0</v>
      </c>
      <c r="AW117">
        <f t="shared" si="237"/>
        <v>0</v>
      </c>
      <c r="AX117">
        <f t="shared" si="237"/>
        <v>0</v>
      </c>
      <c r="AY117">
        <f t="shared" si="237"/>
        <v>0</v>
      </c>
      <c r="AZ117">
        <f t="shared" si="237"/>
        <v>0</v>
      </c>
      <c r="BA117">
        <f t="shared" si="237"/>
        <v>0</v>
      </c>
      <c r="BB117">
        <f t="shared" si="237"/>
        <v>0</v>
      </c>
      <c r="BC117">
        <f t="shared" si="237"/>
        <v>0</v>
      </c>
      <c r="BD117">
        <f t="shared" si="237"/>
        <v>0</v>
      </c>
      <c r="BE117">
        <f t="shared" si="237"/>
        <v>0</v>
      </c>
      <c r="BF117">
        <f t="shared" si="237"/>
        <v>0</v>
      </c>
      <c r="BG117">
        <f t="shared" si="237"/>
        <v>0</v>
      </c>
      <c r="BH117">
        <f t="shared" si="237"/>
        <v>0</v>
      </c>
      <c r="BK117">
        <f t="shared" ref="BK117:BK124" si="238">K117</f>
        <v>0.90163559965737172</v>
      </c>
      <c r="BL117">
        <f t="shared" si="184"/>
        <v>9.0163559965737147E-2</v>
      </c>
      <c r="BM117">
        <f t="shared" si="185"/>
        <v>0</v>
      </c>
      <c r="BN117">
        <f t="shared" si="208"/>
        <v>0.9</v>
      </c>
      <c r="BO117">
        <f t="shared" si="209"/>
        <v>1</v>
      </c>
      <c r="BP117" t="str">
        <f t="shared" si="188"/>
        <v>-LT-Total</v>
      </c>
    </row>
    <row r="118" spans="1:68" hidden="1" x14ac:dyDescent="0.25">
      <c r="A118" t="str">
        <f t="shared" si="182"/>
        <v>freight-LT-LPG</v>
      </c>
      <c r="B118" s="1">
        <v>84</v>
      </c>
      <c r="C118" t="s">
        <v>13</v>
      </c>
      <c r="D118" t="s">
        <v>36</v>
      </c>
      <c r="E118" t="s">
        <v>33</v>
      </c>
      <c r="F118" t="s">
        <v>48</v>
      </c>
      <c r="G118">
        <v>6.4120388499384513E-3</v>
      </c>
      <c r="H118">
        <f>Reference!H118</f>
        <v>7.1077449093640407E-3</v>
      </c>
      <c r="I118">
        <f>Reference!I118</f>
        <v>7.7869601737230792E-3</v>
      </c>
      <c r="J118">
        <f>Reference!J118</f>
        <v>8.450264114055599E-3</v>
      </c>
      <c r="K118">
        <f>Reference!K118</f>
        <v>9.0604363970746334E-3</v>
      </c>
      <c r="L118">
        <f>Reference!L118</f>
        <v>9.6699813900435506E-3</v>
      </c>
      <c r="M118">
        <f t="shared" si="235"/>
        <v>7.8955231460221802E-3</v>
      </c>
      <c r="N118">
        <f t="shared" si="235"/>
        <v>7.3130665204959536E-3</v>
      </c>
      <c r="O118">
        <f t="shared" si="235"/>
        <v>6.730609894969727E-3</v>
      </c>
      <c r="P118">
        <f t="shared" si="235"/>
        <v>6.1481532694435004E-3</v>
      </c>
      <c r="Q118">
        <f t="shared" si="235"/>
        <v>5.5656966439172747E-3</v>
      </c>
      <c r="R118">
        <f t="shared" si="235"/>
        <v>4.9832400183910481E-3</v>
      </c>
      <c r="S118">
        <f t="shared" si="235"/>
        <v>4.4007833928648215E-3</v>
      </c>
      <c r="T118">
        <f t="shared" si="235"/>
        <v>3.8183267673385958E-3</v>
      </c>
      <c r="U118">
        <f t="shared" si="235"/>
        <v>3.2358701418123683E-3</v>
      </c>
      <c r="V118">
        <f t="shared" si="235"/>
        <v>2.6534135162861426E-3</v>
      </c>
      <c r="W118">
        <f t="shared" si="235"/>
        <v>2.070956890759916E-3</v>
      </c>
      <c r="X118">
        <f t="shared" si="235"/>
        <v>1.4885002652336894E-3</v>
      </c>
      <c r="Y118">
        <f t="shared" si="235"/>
        <v>9.0604363970746282E-4</v>
      </c>
      <c r="Z118">
        <f t="shared" si="236"/>
        <v>8.456407303936319E-4</v>
      </c>
      <c r="AA118">
        <f t="shared" si="236"/>
        <v>7.8523782107980109E-4</v>
      </c>
      <c r="AB118">
        <f t="shared" si="236"/>
        <v>7.2483491176597017E-4</v>
      </c>
      <c r="AC118">
        <f t="shared" si="236"/>
        <v>6.6443200245213936E-4</v>
      </c>
      <c r="AD118">
        <f t="shared" si="236"/>
        <v>6.0402909313830844E-4</v>
      </c>
      <c r="AE118">
        <f t="shared" si="236"/>
        <v>5.4362618382447752E-4</v>
      </c>
      <c r="AF118">
        <f t="shared" si="236"/>
        <v>4.8322327451064665E-4</v>
      </c>
      <c r="AG118">
        <f t="shared" si="236"/>
        <v>4.2282036519681579E-4</v>
      </c>
      <c r="AH118">
        <f t="shared" si="236"/>
        <v>3.6241745588298487E-4</v>
      </c>
      <c r="AI118">
        <f t="shared" si="236"/>
        <v>3.0201454656915406E-4</v>
      </c>
      <c r="AJ118">
        <f t="shared" si="236"/>
        <v>2.4161163725532314E-4</v>
      </c>
      <c r="AK118">
        <f t="shared" si="236"/>
        <v>1.8120872794149233E-4</v>
      </c>
      <c r="AL118">
        <f t="shared" si="236"/>
        <v>1.2080581862766151E-4</v>
      </c>
      <c r="AM118">
        <f t="shared" si="236"/>
        <v>6.0402909313830486E-5</v>
      </c>
      <c r="AN118">
        <f t="shared" si="236"/>
        <v>0</v>
      </c>
      <c r="AO118">
        <f t="shared" ref="AO118:BH118" si="239">AN118</f>
        <v>0</v>
      </c>
      <c r="AP118">
        <f t="shared" si="239"/>
        <v>0</v>
      </c>
      <c r="AQ118">
        <f t="shared" si="239"/>
        <v>0</v>
      </c>
      <c r="AR118">
        <f t="shared" si="239"/>
        <v>0</v>
      </c>
      <c r="AS118">
        <f t="shared" si="239"/>
        <v>0</v>
      </c>
      <c r="AT118">
        <f t="shared" si="239"/>
        <v>0</v>
      </c>
      <c r="AU118">
        <f t="shared" si="239"/>
        <v>0</v>
      </c>
      <c r="AV118">
        <f t="shared" si="239"/>
        <v>0</v>
      </c>
      <c r="AW118">
        <f t="shared" si="239"/>
        <v>0</v>
      </c>
      <c r="AX118">
        <f t="shared" si="239"/>
        <v>0</v>
      </c>
      <c r="AY118">
        <f t="shared" si="239"/>
        <v>0</v>
      </c>
      <c r="AZ118">
        <f t="shared" si="239"/>
        <v>0</v>
      </c>
      <c r="BA118">
        <f t="shared" si="239"/>
        <v>0</v>
      </c>
      <c r="BB118">
        <f t="shared" si="239"/>
        <v>0</v>
      </c>
      <c r="BC118">
        <f t="shared" si="239"/>
        <v>0</v>
      </c>
      <c r="BD118">
        <f t="shared" si="239"/>
        <v>0</v>
      </c>
      <c r="BE118">
        <f t="shared" si="239"/>
        <v>0</v>
      </c>
      <c r="BF118">
        <f t="shared" si="239"/>
        <v>0</v>
      </c>
      <c r="BG118">
        <f t="shared" si="239"/>
        <v>0</v>
      </c>
      <c r="BH118">
        <f t="shared" si="239"/>
        <v>0</v>
      </c>
      <c r="BK118">
        <f t="shared" si="238"/>
        <v>9.0604363970746334E-3</v>
      </c>
      <c r="BL118">
        <f t="shared" si="184"/>
        <v>9.0604363970746315E-4</v>
      </c>
      <c r="BM118">
        <f t="shared" si="185"/>
        <v>0</v>
      </c>
      <c r="BN118">
        <f t="shared" si="208"/>
        <v>0.9</v>
      </c>
      <c r="BO118">
        <f t="shared" si="209"/>
        <v>1</v>
      </c>
      <c r="BP118" t="str">
        <f t="shared" si="188"/>
        <v>-LT-Total</v>
      </c>
    </row>
    <row r="119" spans="1:68" hidden="1" x14ac:dyDescent="0.25">
      <c r="A119" t="str">
        <f t="shared" si="182"/>
        <v>freight-LT-PHEVG</v>
      </c>
      <c r="B119" s="1">
        <v>85</v>
      </c>
      <c r="C119" t="s">
        <v>13</v>
      </c>
      <c r="D119" t="s">
        <v>36</v>
      </c>
      <c r="E119" t="s">
        <v>33</v>
      </c>
      <c r="F119" t="s">
        <v>31</v>
      </c>
      <c r="G119">
        <v>7.2332137480064351E-3</v>
      </c>
      <c r="H119">
        <f>Reference!H119</f>
        <v>1.0671788873497011E-2</v>
      </c>
      <c r="I119">
        <f>Reference!I119</f>
        <v>1.4028857108330029E-2</v>
      </c>
      <c r="J119">
        <f>Reference!J119</f>
        <v>1.7307282528040261E-2</v>
      </c>
      <c r="K119">
        <f>Reference!K119</f>
        <v>1.8772883936975189E-2</v>
      </c>
      <c r="L119">
        <f>Reference!L119</f>
        <v>2.0236978628533971E-2</v>
      </c>
      <c r="M119">
        <f t="shared" si="235"/>
        <v>1.6359227430792666E-2</v>
      </c>
      <c r="N119">
        <f t="shared" si="235"/>
        <v>1.5152399177701403E-2</v>
      </c>
      <c r="O119">
        <f t="shared" si="235"/>
        <v>1.3945570924610139E-2</v>
      </c>
      <c r="P119">
        <f t="shared" si="235"/>
        <v>1.2738742671518878E-2</v>
      </c>
      <c r="Q119">
        <f t="shared" si="235"/>
        <v>1.1531914418427616E-2</v>
      </c>
      <c r="R119">
        <f t="shared" si="235"/>
        <v>1.0325086165336353E-2</v>
      </c>
      <c r="S119">
        <f t="shared" si="235"/>
        <v>9.1182579122450914E-3</v>
      </c>
      <c r="T119">
        <f t="shared" si="235"/>
        <v>7.9114296591538281E-3</v>
      </c>
      <c r="U119">
        <f t="shared" si="235"/>
        <v>6.7046014060625665E-3</v>
      </c>
      <c r="V119">
        <f t="shared" si="235"/>
        <v>5.497773152971305E-3</v>
      </c>
      <c r="W119">
        <f t="shared" si="235"/>
        <v>4.2909448998800417E-3</v>
      </c>
      <c r="X119">
        <f t="shared" si="235"/>
        <v>3.0841166467887766E-3</v>
      </c>
      <c r="Y119">
        <f t="shared" si="235"/>
        <v>1.8772883936975168E-3</v>
      </c>
      <c r="Z119">
        <f t="shared" si="236"/>
        <v>1.7521358341176822E-3</v>
      </c>
      <c r="AA119">
        <f t="shared" si="236"/>
        <v>1.6269832745378476E-3</v>
      </c>
      <c r="AB119">
        <f t="shared" si="236"/>
        <v>1.5018307149580132E-3</v>
      </c>
      <c r="AC119">
        <f t="shared" si="236"/>
        <v>1.3766781553781785E-3</v>
      </c>
      <c r="AD119">
        <f t="shared" si="236"/>
        <v>1.2515255957983441E-3</v>
      </c>
      <c r="AE119">
        <f t="shared" si="236"/>
        <v>1.1263730362185095E-3</v>
      </c>
      <c r="AF119">
        <f t="shared" si="236"/>
        <v>1.0012204766386749E-3</v>
      </c>
      <c r="AG119">
        <f t="shared" si="236"/>
        <v>8.7606791705884023E-4</v>
      </c>
      <c r="AH119">
        <f t="shared" si="236"/>
        <v>7.5091535747900582E-4</v>
      </c>
      <c r="AI119">
        <f t="shared" si="236"/>
        <v>6.2576279789917119E-4</v>
      </c>
      <c r="AJ119">
        <f t="shared" si="236"/>
        <v>5.0061023831933634E-4</v>
      </c>
      <c r="AK119">
        <f t="shared" si="236"/>
        <v>3.7545767873950193E-4</v>
      </c>
      <c r="AL119">
        <f t="shared" si="236"/>
        <v>2.5030511915966752E-4</v>
      </c>
      <c r="AM119">
        <f t="shared" si="236"/>
        <v>1.2515255957983289E-4</v>
      </c>
      <c r="AN119">
        <f t="shared" si="236"/>
        <v>-1.951563910473908E-18</v>
      </c>
      <c r="AO119">
        <f t="shared" ref="AO119:BH119" si="240">AN119</f>
        <v>-1.951563910473908E-18</v>
      </c>
      <c r="AP119">
        <f t="shared" si="240"/>
        <v>-1.951563910473908E-18</v>
      </c>
      <c r="AQ119">
        <f t="shared" si="240"/>
        <v>-1.951563910473908E-18</v>
      </c>
      <c r="AR119">
        <f t="shared" si="240"/>
        <v>-1.951563910473908E-18</v>
      </c>
      <c r="AS119">
        <f t="shared" si="240"/>
        <v>-1.951563910473908E-18</v>
      </c>
      <c r="AT119">
        <f t="shared" si="240"/>
        <v>-1.951563910473908E-18</v>
      </c>
      <c r="AU119">
        <f t="shared" si="240"/>
        <v>-1.951563910473908E-18</v>
      </c>
      <c r="AV119">
        <f t="shared" si="240"/>
        <v>-1.951563910473908E-18</v>
      </c>
      <c r="AW119">
        <f t="shared" si="240"/>
        <v>-1.951563910473908E-18</v>
      </c>
      <c r="AX119">
        <f t="shared" si="240"/>
        <v>-1.951563910473908E-18</v>
      </c>
      <c r="AY119">
        <f t="shared" si="240"/>
        <v>-1.951563910473908E-18</v>
      </c>
      <c r="AZ119">
        <f t="shared" si="240"/>
        <v>-1.951563910473908E-18</v>
      </c>
      <c r="BA119">
        <f t="shared" si="240"/>
        <v>-1.951563910473908E-18</v>
      </c>
      <c r="BB119">
        <f t="shared" si="240"/>
        <v>-1.951563910473908E-18</v>
      </c>
      <c r="BC119">
        <f t="shared" si="240"/>
        <v>-1.951563910473908E-18</v>
      </c>
      <c r="BD119">
        <f t="shared" si="240"/>
        <v>-1.951563910473908E-18</v>
      </c>
      <c r="BE119">
        <f t="shared" si="240"/>
        <v>-1.951563910473908E-18</v>
      </c>
      <c r="BF119">
        <f t="shared" si="240"/>
        <v>-1.951563910473908E-18</v>
      </c>
      <c r="BG119">
        <f t="shared" si="240"/>
        <v>-1.951563910473908E-18</v>
      </c>
      <c r="BH119">
        <f t="shared" si="240"/>
        <v>-1.951563910473908E-18</v>
      </c>
      <c r="BK119">
        <f t="shared" si="238"/>
        <v>1.8772883936975189E-2</v>
      </c>
      <c r="BL119">
        <f t="shared" si="184"/>
        <v>1.8772883936975186E-3</v>
      </c>
      <c r="BM119">
        <f t="shared" si="185"/>
        <v>0</v>
      </c>
      <c r="BN119">
        <f t="shared" si="208"/>
        <v>0.9</v>
      </c>
      <c r="BO119">
        <f t="shared" si="209"/>
        <v>1</v>
      </c>
      <c r="BP119" t="str">
        <f t="shared" si="188"/>
        <v>-LT-Total</v>
      </c>
    </row>
    <row r="120" spans="1:68" hidden="1" x14ac:dyDescent="0.25">
      <c r="A120" t="str">
        <f t="shared" si="182"/>
        <v>passenger-2W-BEV</v>
      </c>
      <c r="B120" s="1">
        <v>86</v>
      </c>
      <c r="C120" t="s">
        <v>13</v>
      </c>
      <c r="D120" t="s">
        <v>27</v>
      </c>
      <c r="E120" t="s">
        <v>35</v>
      </c>
      <c r="F120" t="s">
        <v>29</v>
      </c>
      <c r="G120">
        <v>2.857233131330014E-3</v>
      </c>
      <c r="H120">
        <f>Reference!H120</f>
        <v>3.4805043191209781E-3</v>
      </c>
      <c r="I120">
        <f>Reference!I120</f>
        <v>4.2397346518871139E-3</v>
      </c>
      <c r="J120">
        <f>Reference!J120</f>
        <v>5.1645819887826275E-3</v>
      </c>
      <c r="K120">
        <f>Reference!K120</f>
        <v>6.2911736957372462E-3</v>
      </c>
      <c r="L120">
        <f>Reference!L120</f>
        <v>8.0545020949695685E-3</v>
      </c>
      <c r="M120">
        <f t="shared" ref="M120:Y120" si="241">IF(L120=0,0.0000001,L120)*((INDEX($L$7:$L$29,MATCH($A120,$H$7:$H$28,0))/IF(L120=0,0.0000001,L120))^((M$33-$K$33)/($Y$33-$K$33)))</f>
        <v>1.5799350841951477E-2</v>
      </c>
      <c r="N120">
        <f t="shared" si="241"/>
        <v>3.7569891694893498E-2</v>
      </c>
      <c r="O120">
        <f t="shared" si="241"/>
        <v>9.3101132113535684E-2</v>
      </c>
      <c r="P120">
        <f t="shared" si="241"/>
        <v>0.20933573510316589</v>
      </c>
      <c r="Q120">
        <f t="shared" si="241"/>
        <v>0.39111110305475955</v>
      </c>
      <c r="R120">
        <f t="shared" si="241"/>
        <v>0.59329587285711305</v>
      </c>
      <c r="S120">
        <f t="shared" si="241"/>
        <v>0.75280662320348413</v>
      </c>
      <c r="T120">
        <f t="shared" si="241"/>
        <v>0.84438952817208834</v>
      </c>
      <c r="U120">
        <f t="shared" si="241"/>
        <v>0.88374774327624095</v>
      </c>
      <c r="V120">
        <f t="shared" si="241"/>
        <v>0.8964923980212719</v>
      </c>
      <c r="W120">
        <f t="shared" si="241"/>
        <v>0.89949807502087287</v>
      </c>
      <c r="X120">
        <f t="shared" si="241"/>
        <v>0.89996413892936067</v>
      </c>
      <c r="Y120">
        <f t="shared" si="241"/>
        <v>0.9</v>
      </c>
      <c r="Z120">
        <f t="shared" ref="Z120:AN120" si="242">IF(Y120=0,0.0000001,$Y120)*((INDEX($M$7:$M$29,MATCH($A120,$H$7:$H$28,0))/IF(Y120=0,0.0000001,$Y120))^((Z$33-$Y$33)/($AN$33-$Y$33)))</f>
        <v>0.90573681739023693</v>
      </c>
      <c r="AA120">
        <f t="shared" si="242"/>
        <v>0.91151020264021687</v>
      </c>
      <c r="AB120">
        <f t="shared" si="242"/>
        <v>0.91732038884231093</v>
      </c>
      <c r="AC120">
        <f t="shared" si="242"/>
        <v>0.92316761057467689</v>
      </c>
      <c r="AD120">
        <f t="shared" si="242"/>
        <v>0.92905210391073056</v>
      </c>
      <c r="AE120">
        <f t="shared" si="242"/>
        <v>0.93497410642867618</v>
      </c>
      <c r="AF120">
        <f t="shared" si="242"/>
        <v>0.94093385722109968</v>
      </c>
      <c r="AG120">
        <f t="shared" si="242"/>
        <v>0.94693159690462025</v>
      </c>
      <c r="AH120">
        <f t="shared" si="242"/>
        <v>0.95296756762960599</v>
      </c>
      <c r="AI120">
        <f t="shared" si="242"/>
        <v>0.95904201308994963</v>
      </c>
      <c r="AJ120">
        <f t="shared" si="242"/>
        <v>0.96515517853290744</v>
      </c>
      <c r="AK120">
        <f t="shared" si="242"/>
        <v>0.97130731076900167</v>
      </c>
      <c r="AL120">
        <f t="shared" si="242"/>
        <v>0.97749865818198367</v>
      </c>
      <c r="AM120">
        <f t="shared" si="242"/>
        <v>0.98372947073886308</v>
      </c>
      <c r="AN120">
        <f t="shared" si="242"/>
        <v>0.98999999999999988</v>
      </c>
      <c r="AO120">
        <f t="shared" ref="AO120:BH120" si="243">AN120</f>
        <v>0.98999999999999988</v>
      </c>
      <c r="AP120">
        <f t="shared" si="243"/>
        <v>0.98999999999999988</v>
      </c>
      <c r="AQ120">
        <f t="shared" si="243"/>
        <v>0.98999999999999988</v>
      </c>
      <c r="AR120">
        <f t="shared" si="243"/>
        <v>0.98999999999999988</v>
      </c>
      <c r="AS120">
        <f t="shared" si="243"/>
        <v>0.98999999999999988</v>
      </c>
      <c r="AT120">
        <f t="shared" si="243"/>
        <v>0.98999999999999988</v>
      </c>
      <c r="AU120">
        <f t="shared" si="243"/>
        <v>0.98999999999999988</v>
      </c>
      <c r="AV120">
        <f t="shared" si="243"/>
        <v>0.98999999999999988</v>
      </c>
      <c r="AW120">
        <f t="shared" si="243"/>
        <v>0.98999999999999988</v>
      </c>
      <c r="AX120">
        <f t="shared" si="243"/>
        <v>0.98999999999999988</v>
      </c>
      <c r="AY120">
        <f t="shared" si="243"/>
        <v>0.98999999999999988</v>
      </c>
      <c r="AZ120">
        <f t="shared" si="243"/>
        <v>0.98999999999999988</v>
      </c>
      <c r="BA120">
        <f t="shared" si="243"/>
        <v>0.98999999999999988</v>
      </c>
      <c r="BB120">
        <f t="shared" si="243"/>
        <v>0.98999999999999988</v>
      </c>
      <c r="BC120">
        <f t="shared" si="243"/>
        <v>0.98999999999999988</v>
      </c>
      <c r="BD120">
        <f t="shared" si="243"/>
        <v>0.98999999999999988</v>
      </c>
      <c r="BE120">
        <f t="shared" si="243"/>
        <v>0.98999999999999988</v>
      </c>
      <c r="BF120">
        <f t="shared" si="243"/>
        <v>0.98999999999999988</v>
      </c>
      <c r="BG120">
        <f t="shared" si="243"/>
        <v>0.98999999999999988</v>
      </c>
      <c r="BH120">
        <f t="shared" si="243"/>
        <v>0.98999999999999988</v>
      </c>
      <c r="BK120">
        <f t="shared" si="238"/>
        <v>6.2911736957372462E-3</v>
      </c>
      <c r="BL120">
        <f t="shared" si="184"/>
        <v>6.2911736957372449E-4</v>
      </c>
      <c r="BM120">
        <f t="shared" si="185"/>
        <v>6.2911736957372522E-5</v>
      </c>
      <c r="BN120">
        <f t="shared" si="208"/>
        <v>0.9</v>
      </c>
      <c r="BO120">
        <f t="shared" si="209"/>
        <v>0.99</v>
      </c>
      <c r="BP120" t="str">
        <f t="shared" si="188"/>
        <v>-2W-Total</v>
      </c>
    </row>
    <row r="121" spans="1:68" hidden="1" x14ac:dyDescent="0.25">
      <c r="A121" t="str">
        <f t="shared" si="182"/>
        <v>passenger-2W-G</v>
      </c>
      <c r="B121" s="1">
        <v>87</v>
      </c>
      <c r="C121" t="s">
        <v>13</v>
      </c>
      <c r="D121" t="s">
        <v>27</v>
      </c>
      <c r="E121" t="s">
        <v>35</v>
      </c>
      <c r="F121" t="s">
        <v>47</v>
      </c>
      <c r="G121">
        <v>0.99714276686866998</v>
      </c>
      <c r="H121">
        <f>Reference!H121</f>
        <v>0.99571408259415572</v>
      </c>
      <c r="I121">
        <f>Reference!I121</f>
        <v>0.99428535317755617</v>
      </c>
      <c r="J121">
        <f>Reference!J121</f>
        <v>0.9928565786167316</v>
      </c>
      <c r="K121">
        <f>Reference!K121</f>
        <v>0.99142782728651269</v>
      </c>
      <c r="L121">
        <f>Reference!L121</f>
        <v>0.98999905360388152</v>
      </c>
      <c r="M121">
        <f t="shared" ref="M121:Y121" si="244">$K121+(M$33-$K$33)*($BL121-$BK121)/($BL$33-$BK$33)</f>
        <v>0.8639585352068182</v>
      </c>
      <c r="N121">
        <f t="shared" si="244"/>
        <v>0.80022388916697096</v>
      </c>
      <c r="O121">
        <f t="shared" si="244"/>
        <v>0.73648924312712372</v>
      </c>
      <c r="P121">
        <f t="shared" si="244"/>
        <v>0.67275459708727647</v>
      </c>
      <c r="Q121">
        <f t="shared" si="244"/>
        <v>0.60901995104742923</v>
      </c>
      <c r="R121">
        <f t="shared" si="244"/>
        <v>0.54528530500758199</v>
      </c>
      <c r="S121">
        <f t="shared" si="244"/>
        <v>0.48155065896773475</v>
      </c>
      <c r="T121">
        <f t="shared" si="244"/>
        <v>0.4178160129278875</v>
      </c>
      <c r="U121">
        <f t="shared" si="244"/>
        <v>0.35408136688804026</v>
      </c>
      <c r="V121">
        <f t="shared" si="244"/>
        <v>0.29034672084819302</v>
      </c>
      <c r="W121">
        <f t="shared" si="244"/>
        <v>0.22661207480834589</v>
      </c>
      <c r="X121">
        <f t="shared" si="244"/>
        <v>0.16287742876849853</v>
      </c>
      <c r="Y121">
        <f t="shared" si="244"/>
        <v>9.9142782728651291E-2</v>
      </c>
      <c r="Z121">
        <f t="shared" ref="Z121:AN121" si="245">$Y121+(Z$33-$Y$33)*($BM121-$BL121)/($BM$33-$BL$33)</f>
        <v>9.3194215764932212E-2</v>
      </c>
      <c r="AA121">
        <f t="shared" si="245"/>
        <v>8.7245648801213146E-2</v>
      </c>
      <c r="AB121">
        <f t="shared" si="245"/>
        <v>8.1297081837494067E-2</v>
      </c>
      <c r="AC121">
        <f t="shared" si="245"/>
        <v>7.5348514873774988E-2</v>
      </c>
      <c r="AD121">
        <f t="shared" si="245"/>
        <v>6.9399947910055923E-2</v>
      </c>
      <c r="AE121">
        <f t="shared" si="245"/>
        <v>6.3451380946336844E-2</v>
      </c>
      <c r="AF121">
        <f t="shared" si="245"/>
        <v>5.7502813982617772E-2</v>
      </c>
      <c r="AG121">
        <f t="shared" si="245"/>
        <v>5.1554247018898693E-2</v>
      </c>
      <c r="AH121">
        <f t="shared" si="245"/>
        <v>4.560568005517962E-2</v>
      </c>
      <c r="AI121">
        <f t="shared" si="245"/>
        <v>3.9657113091460548E-2</v>
      </c>
      <c r="AJ121">
        <f t="shared" si="245"/>
        <v>3.3708546127741476E-2</v>
      </c>
      <c r="AK121">
        <f t="shared" si="245"/>
        <v>2.7759979164022397E-2</v>
      </c>
      <c r="AL121">
        <f t="shared" si="245"/>
        <v>2.1811412200303318E-2</v>
      </c>
      <c r="AM121">
        <f t="shared" si="245"/>
        <v>1.5862845236584253E-2</v>
      </c>
      <c r="AN121">
        <f t="shared" si="245"/>
        <v>9.9142782728651735E-3</v>
      </c>
      <c r="AO121">
        <f t="shared" ref="AO121:BH121" si="246">AN121</f>
        <v>9.9142782728651735E-3</v>
      </c>
      <c r="AP121">
        <f t="shared" si="246"/>
        <v>9.9142782728651735E-3</v>
      </c>
      <c r="AQ121">
        <f t="shared" si="246"/>
        <v>9.9142782728651735E-3</v>
      </c>
      <c r="AR121">
        <f t="shared" si="246"/>
        <v>9.9142782728651735E-3</v>
      </c>
      <c r="AS121">
        <f t="shared" si="246"/>
        <v>9.9142782728651735E-3</v>
      </c>
      <c r="AT121">
        <f t="shared" si="246"/>
        <v>9.9142782728651735E-3</v>
      </c>
      <c r="AU121">
        <f t="shared" si="246"/>
        <v>9.9142782728651735E-3</v>
      </c>
      <c r="AV121">
        <f t="shared" si="246"/>
        <v>9.9142782728651735E-3</v>
      </c>
      <c r="AW121">
        <f t="shared" si="246"/>
        <v>9.9142782728651735E-3</v>
      </c>
      <c r="AX121">
        <f t="shared" si="246"/>
        <v>9.9142782728651735E-3</v>
      </c>
      <c r="AY121">
        <f t="shared" si="246"/>
        <v>9.9142782728651735E-3</v>
      </c>
      <c r="AZ121">
        <f t="shared" si="246"/>
        <v>9.9142782728651735E-3</v>
      </c>
      <c r="BA121">
        <f t="shared" si="246"/>
        <v>9.9142782728651735E-3</v>
      </c>
      <c r="BB121">
        <f t="shared" si="246"/>
        <v>9.9142782728651735E-3</v>
      </c>
      <c r="BC121">
        <f t="shared" si="246"/>
        <v>9.9142782728651735E-3</v>
      </c>
      <c r="BD121">
        <f t="shared" si="246"/>
        <v>9.9142782728651735E-3</v>
      </c>
      <c r="BE121">
        <f t="shared" si="246"/>
        <v>9.9142782728651735E-3</v>
      </c>
      <c r="BF121">
        <f t="shared" si="246"/>
        <v>9.9142782728651735E-3</v>
      </c>
      <c r="BG121">
        <f t="shared" si="246"/>
        <v>9.9142782728651735E-3</v>
      </c>
      <c r="BH121">
        <f t="shared" si="246"/>
        <v>9.9142782728651735E-3</v>
      </c>
      <c r="BK121">
        <f t="shared" si="238"/>
        <v>0.99142782728651269</v>
      </c>
      <c r="BL121">
        <f t="shared" si="184"/>
        <v>9.9142782728651249E-2</v>
      </c>
      <c r="BM121">
        <f t="shared" si="185"/>
        <v>9.9142782728651353E-3</v>
      </c>
      <c r="BN121">
        <f t="shared" si="208"/>
        <v>0.9</v>
      </c>
      <c r="BO121">
        <f t="shared" si="209"/>
        <v>0.99</v>
      </c>
      <c r="BP121" t="str">
        <f t="shared" si="188"/>
        <v>-2W-Total</v>
      </c>
    </row>
    <row r="122" spans="1:68" hidden="1" x14ac:dyDescent="0.25">
      <c r="A122" t="str">
        <f t="shared" si="182"/>
        <v>passenger-BUS-BEV</v>
      </c>
      <c r="B122" s="1">
        <v>88</v>
      </c>
      <c r="C122" t="s">
        <v>13</v>
      </c>
      <c r="D122" t="s">
        <v>27</v>
      </c>
      <c r="E122" t="s">
        <v>34</v>
      </c>
      <c r="F122" t="s">
        <v>29</v>
      </c>
      <c r="G122">
        <v>6.9239313313583586E-2</v>
      </c>
      <c r="H122">
        <f>Reference!H122</f>
        <v>7.0667309889142202E-2</v>
      </c>
      <c r="I122">
        <f>Reference!I122</f>
        <v>7.2124757568737236E-2</v>
      </c>
      <c r="J122">
        <f>Reference!J122</f>
        <v>7.3612263754055621E-2</v>
      </c>
      <c r="K122">
        <f>Reference!K122</f>
        <v>7.513044837388036E-2</v>
      </c>
      <c r="L122">
        <f>Reference!L122</f>
        <v>8.0572791498928986E-2</v>
      </c>
      <c r="M122">
        <f t="shared" ref="M122:Y122" si="247">IF(L122=0,0.0000001,L122)*((INDEX($L$7:$L$29,MATCH($A122,$H$7:$H$28,0))/IF(L122=0,0.0000001,L122))^((M$33-$K$33)/($Y$33-$K$33)))</f>
        <v>0.1118414840734198</v>
      </c>
      <c r="N122">
        <f t="shared" si="247"/>
        <v>0.17049329043308986</v>
      </c>
      <c r="O122">
        <f t="shared" si="247"/>
        <v>0.26517398763380379</v>
      </c>
      <c r="P122">
        <f t="shared" si="247"/>
        <v>0.39337070582549821</v>
      </c>
      <c r="Q122">
        <f t="shared" si="247"/>
        <v>0.53324332968586485</v>
      </c>
      <c r="R122">
        <f t="shared" si="247"/>
        <v>0.65314214666387282</v>
      </c>
      <c r="S122">
        <f t="shared" si="247"/>
        <v>0.73339921268846142</v>
      </c>
      <c r="T122">
        <f t="shared" si="247"/>
        <v>0.77554679192515319</v>
      </c>
      <c r="U122">
        <f t="shared" si="247"/>
        <v>0.79293573833573539</v>
      </c>
      <c r="V122">
        <f t="shared" si="247"/>
        <v>0.7984809505148337</v>
      </c>
      <c r="W122">
        <f t="shared" si="247"/>
        <v>0.7997828161275734</v>
      </c>
      <c r="X122">
        <f t="shared" si="247"/>
        <v>0.79998448491057317</v>
      </c>
      <c r="Y122">
        <f t="shared" si="247"/>
        <v>0.8</v>
      </c>
      <c r="Z122">
        <f t="shared" ref="Z122:AN122" si="248">IF(Y122=0,0.0000001,$Y122)*((INDEX($M$7:$M$29,MATCH($A122,$H$7:$H$28,0))/IF(Y122=0,0.0000001,$Y122))^((Z$33-$Y$33)/($AN$33-$Y$33)))</f>
        <v>0.80323985592132585</v>
      </c>
      <c r="AA122">
        <f t="shared" si="248"/>
        <v>0.80649283267564043</v>
      </c>
      <c r="AB122">
        <f t="shared" si="248"/>
        <v>0.80975898339995411</v>
      </c>
      <c r="AC122">
        <f t="shared" si="248"/>
        <v>0.8130383614464729</v>
      </c>
      <c r="AD122">
        <f t="shared" si="248"/>
        <v>0.81633102038346961</v>
      </c>
      <c r="AE122">
        <f t="shared" si="248"/>
        <v>0.81963701399615874</v>
      </c>
      <c r="AF122">
        <f t="shared" si="248"/>
        <v>0.82295639628757533</v>
      </c>
      <c r="AG122">
        <f t="shared" si="248"/>
        <v>0.82628922147945694</v>
      </c>
      <c r="AH122">
        <f t="shared" si="248"/>
        <v>0.82963554401312922</v>
      </c>
      <c r="AI122">
        <f t="shared" si="248"/>
        <v>0.83299541855039583</v>
      </c>
      <c r="AJ122">
        <f t="shared" si="248"/>
        <v>0.83636889997443054</v>
      </c>
      <c r="AK122">
        <f t="shared" si="248"/>
        <v>0.83975604339067422</v>
      </c>
      <c r="AL122">
        <f t="shared" si="248"/>
        <v>0.84315690412773481</v>
      </c>
      <c r="AM122">
        <f t="shared" si="248"/>
        <v>0.84657153773829086</v>
      </c>
      <c r="AN122">
        <f t="shared" si="248"/>
        <v>0.85000000000000009</v>
      </c>
      <c r="AO122">
        <f t="shared" ref="AO122:BH122" si="249">AN122</f>
        <v>0.85000000000000009</v>
      </c>
      <c r="AP122">
        <f t="shared" si="249"/>
        <v>0.85000000000000009</v>
      </c>
      <c r="AQ122">
        <f t="shared" si="249"/>
        <v>0.85000000000000009</v>
      </c>
      <c r="AR122">
        <f t="shared" si="249"/>
        <v>0.85000000000000009</v>
      </c>
      <c r="AS122">
        <f t="shared" si="249"/>
        <v>0.85000000000000009</v>
      </c>
      <c r="AT122">
        <f t="shared" si="249"/>
        <v>0.85000000000000009</v>
      </c>
      <c r="AU122">
        <f t="shared" si="249"/>
        <v>0.85000000000000009</v>
      </c>
      <c r="AV122">
        <f t="shared" si="249"/>
        <v>0.85000000000000009</v>
      </c>
      <c r="AW122">
        <f t="shared" si="249"/>
        <v>0.85000000000000009</v>
      </c>
      <c r="AX122">
        <f t="shared" si="249"/>
        <v>0.85000000000000009</v>
      </c>
      <c r="AY122">
        <f t="shared" si="249"/>
        <v>0.85000000000000009</v>
      </c>
      <c r="AZ122">
        <f t="shared" si="249"/>
        <v>0.85000000000000009</v>
      </c>
      <c r="BA122">
        <f t="shared" si="249"/>
        <v>0.85000000000000009</v>
      </c>
      <c r="BB122">
        <f t="shared" si="249"/>
        <v>0.85000000000000009</v>
      </c>
      <c r="BC122">
        <f t="shared" si="249"/>
        <v>0.85000000000000009</v>
      </c>
      <c r="BD122">
        <f t="shared" si="249"/>
        <v>0.85000000000000009</v>
      </c>
      <c r="BE122">
        <f t="shared" si="249"/>
        <v>0.85000000000000009</v>
      </c>
      <c r="BF122">
        <f t="shared" si="249"/>
        <v>0.85000000000000009</v>
      </c>
      <c r="BG122">
        <f t="shared" si="249"/>
        <v>0.85000000000000009</v>
      </c>
      <c r="BH122">
        <f t="shared" si="249"/>
        <v>0.85000000000000009</v>
      </c>
      <c r="BK122">
        <f t="shared" si="238"/>
        <v>7.513044837388036E-2</v>
      </c>
      <c r="BL122">
        <f t="shared" si="184"/>
        <v>7.5130448373880339E-3</v>
      </c>
      <c r="BM122">
        <f t="shared" si="185"/>
        <v>0</v>
      </c>
      <c r="BN122">
        <f t="shared" si="208"/>
        <v>0.9</v>
      </c>
      <c r="BO122">
        <f t="shared" si="209"/>
        <v>1</v>
      </c>
      <c r="BP122" t="str">
        <f t="shared" si="188"/>
        <v>-BUS-Total</v>
      </c>
    </row>
    <row r="123" spans="1:68" hidden="1" x14ac:dyDescent="0.25">
      <c r="A123" t="str">
        <f t="shared" si="182"/>
        <v>passenger-BUS-CNG</v>
      </c>
      <c r="B123" s="1">
        <v>89</v>
      </c>
      <c r="C123" t="s">
        <v>13</v>
      </c>
      <c r="D123" t="s">
        <v>27</v>
      </c>
      <c r="E123" t="s">
        <v>34</v>
      </c>
      <c r="F123" t="s">
        <v>45</v>
      </c>
      <c r="G123">
        <v>1.2903730664296131E-2</v>
      </c>
      <c r="H123">
        <f>Reference!H123</f>
        <v>1.4493153894287659E-2</v>
      </c>
      <c r="I123">
        <f>Reference!I123</f>
        <v>1.6077231215556591E-2</v>
      </c>
      <c r="J123">
        <f>Reference!J123</f>
        <v>1.7655989553681001E-2</v>
      </c>
      <c r="K123">
        <f>Reference!K123</f>
        <v>1.8944844562565882E-2</v>
      </c>
      <c r="L123">
        <f>Reference!L123</f>
        <v>2.023161263897421E-2</v>
      </c>
      <c r="M123">
        <f t="shared" ref="M123:Y124" si="250">$K123+(M$33-$K$33)*($BL123-$BK123)/($BL$33-$BK$33)</f>
        <v>1.6509078833093126E-2</v>
      </c>
      <c r="N123">
        <f t="shared" si="250"/>
        <v>1.5291195968356746E-2</v>
      </c>
      <c r="O123">
        <f t="shared" si="250"/>
        <v>1.407331310362037E-2</v>
      </c>
      <c r="P123">
        <f t="shared" si="250"/>
        <v>1.285543023888399E-2</v>
      </c>
      <c r="Q123">
        <f t="shared" si="250"/>
        <v>1.1637547374147612E-2</v>
      </c>
      <c r="R123">
        <f t="shared" si="250"/>
        <v>1.0419664509411234E-2</v>
      </c>
      <c r="S123">
        <f t="shared" si="250"/>
        <v>9.2017816446748561E-3</v>
      </c>
      <c r="T123">
        <f t="shared" si="250"/>
        <v>7.9838987799384781E-3</v>
      </c>
      <c r="U123">
        <f t="shared" si="250"/>
        <v>6.7660159152021001E-3</v>
      </c>
      <c r="V123">
        <f t="shared" si="250"/>
        <v>5.5481330504657204E-3</v>
      </c>
      <c r="W123">
        <f t="shared" si="250"/>
        <v>4.3302501857293424E-3</v>
      </c>
      <c r="X123">
        <f t="shared" si="250"/>
        <v>3.1123673209929661E-3</v>
      </c>
      <c r="Y123">
        <f t="shared" si="250"/>
        <v>1.8944844562565864E-3</v>
      </c>
      <c r="Z123">
        <f t="shared" ref="Z123:AN124" si="251">$Y123+(Z$33-$Y$33)*($BM123-$BL123)/($BM$33-$BL$33)</f>
        <v>1.7681854925061472E-3</v>
      </c>
      <c r="AA123">
        <f t="shared" si="251"/>
        <v>1.641886528755708E-3</v>
      </c>
      <c r="AB123">
        <f t="shared" si="251"/>
        <v>1.5155875650052688E-3</v>
      </c>
      <c r="AC123">
        <f t="shared" si="251"/>
        <v>1.3892886012548296E-3</v>
      </c>
      <c r="AD123">
        <f t="shared" si="251"/>
        <v>1.2629896375043904E-3</v>
      </c>
      <c r="AE123">
        <f t="shared" si="251"/>
        <v>1.1366906737539514E-3</v>
      </c>
      <c r="AF123">
        <f t="shared" si="251"/>
        <v>1.0103917100035122E-3</v>
      </c>
      <c r="AG123">
        <f t="shared" si="251"/>
        <v>8.8409274625307296E-4</v>
      </c>
      <c r="AH123">
        <f t="shared" si="251"/>
        <v>7.5779378250263396E-4</v>
      </c>
      <c r="AI123">
        <f t="shared" si="251"/>
        <v>6.3149481875219454E-4</v>
      </c>
      <c r="AJ123">
        <f t="shared" si="251"/>
        <v>5.0519585500175554E-4</v>
      </c>
      <c r="AK123">
        <f t="shared" si="251"/>
        <v>3.7889689125131633E-4</v>
      </c>
      <c r="AL123">
        <f t="shared" si="251"/>
        <v>2.5259792750087712E-4</v>
      </c>
      <c r="AM123">
        <f t="shared" si="251"/>
        <v>1.2629896375043791E-4</v>
      </c>
      <c r="AN123">
        <f t="shared" si="251"/>
        <v>0</v>
      </c>
      <c r="AO123">
        <f t="shared" ref="AO123:BH123" si="252">AN123</f>
        <v>0</v>
      </c>
      <c r="AP123">
        <f t="shared" si="252"/>
        <v>0</v>
      </c>
      <c r="AQ123">
        <f t="shared" si="252"/>
        <v>0</v>
      </c>
      <c r="AR123">
        <f t="shared" si="252"/>
        <v>0</v>
      </c>
      <c r="AS123">
        <f t="shared" si="252"/>
        <v>0</v>
      </c>
      <c r="AT123">
        <f t="shared" si="252"/>
        <v>0</v>
      </c>
      <c r="AU123">
        <f t="shared" si="252"/>
        <v>0</v>
      </c>
      <c r="AV123">
        <f t="shared" si="252"/>
        <v>0</v>
      </c>
      <c r="AW123">
        <f t="shared" si="252"/>
        <v>0</v>
      </c>
      <c r="AX123">
        <f t="shared" si="252"/>
        <v>0</v>
      </c>
      <c r="AY123">
        <f t="shared" si="252"/>
        <v>0</v>
      </c>
      <c r="AZ123">
        <f t="shared" si="252"/>
        <v>0</v>
      </c>
      <c r="BA123">
        <f t="shared" si="252"/>
        <v>0</v>
      </c>
      <c r="BB123">
        <f t="shared" si="252"/>
        <v>0</v>
      </c>
      <c r="BC123">
        <f t="shared" si="252"/>
        <v>0</v>
      </c>
      <c r="BD123">
        <f t="shared" si="252"/>
        <v>0</v>
      </c>
      <c r="BE123">
        <f t="shared" si="252"/>
        <v>0</v>
      </c>
      <c r="BF123">
        <f t="shared" si="252"/>
        <v>0</v>
      </c>
      <c r="BG123">
        <f t="shared" si="252"/>
        <v>0</v>
      </c>
      <c r="BH123">
        <f t="shared" si="252"/>
        <v>0</v>
      </c>
      <c r="BK123">
        <f t="shared" si="238"/>
        <v>1.8944844562565882E-2</v>
      </c>
      <c r="BL123">
        <f t="shared" si="184"/>
        <v>1.8944844562565877E-3</v>
      </c>
      <c r="BM123">
        <f t="shared" si="185"/>
        <v>0</v>
      </c>
      <c r="BN123">
        <f t="shared" si="208"/>
        <v>0.9</v>
      </c>
      <c r="BO123">
        <f t="shared" si="209"/>
        <v>1</v>
      </c>
      <c r="BP123" t="str">
        <f t="shared" si="188"/>
        <v>-BUS-Total</v>
      </c>
    </row>
    <row r="124" spans="1:68" hidden="1" x14ac:dyDescent="0.25">
      <c r="A124" t="str">
        <f t="shared" si="182"/>
        <v>passenger-BUS-D</v>
      </c>
      <c r="B124" s="1">
        <v>90</v>
      </c>
      <c r="C124" t="s">
        <v>13</v>
      </c>
      <c r="D124" t="s">
        <v>27</v>
      </c>
      <c r="E124" t="s">
        <v>34</v>
      </c>
      <c r="F124" t="s">
        <v>46</v>
      </c>
      <c r="G124">
        <v>0.89464140266876513</v>
      </c>
      <c r="H124">
        <f>Reference!H124</f>
        <v>0.88086701979251181</v>
      </c>
      <c r="I124">
        <f>Reference!I124</f>
        <v>0.86713896604507568</v>
      </c>
      <c r="J124">
        <f>Reference!J124</f>
        <v>0.85345700808192315</v>
      </c>
      <c r="K124">
        <f>Reference!K124</f>
        <v>0.84148398303951322</v>
      </c>
      <c r="L124">
        <f>Reference!L124</f>
        <v>0.82953034489061073</v>
      </c>
      <c r="M124">
        <f t="shared" si="250"/>
        <v>0.73329318522014719</v>
      </c>
      <c r="N124">
        <f t="shared" si="250"/>
        <v>0.67919778631046424</v>
      </c>
      <c r="O124">
        <f t="shared" si="250"/>
        <v>0.62510238740078128</v>
      </c>
      <c r="P124">
        <f t="shared" si="250"/>
        <v>0.57100698849109821</v>
      </c>
      <c r="Q124">
        <f t="shared" si="250"/>
        <v>0.51691158958141525</v>
      </c>
      <c r="R124">
        <f t="shared" si="250"/>
        <v>0.46281619067173224</v>
      </c>
      <c r="S124">
        <f t="shared" si="250"/>
        <v>0.40872079176204923</v>
      </c>
      <c r="T124">
        <f t="shared" si="250"/>
        <v>0.35462539285236627</v>
      </c>
      <c r="U124">
        <f t="shared" si="250"/>
        <v>0.3005299939426832</v>
      </c>
      <c r="V124">
        <f t="shared" si="250"/>
        <v>0.24643459503300025</v>
      </c>
      <c r="W124">
        <f t="shared" si="250"/>
        <v>0.19233919612331729</v>
      </c>
      <c r="X124">
        <f t="shared" si="250"/>
        <v>0.13824379721363422</v>
      </c>
      <c r="Y124">
        <f t="shared" si="250"/>
        <v>8.4148398303951266E-2</v>
      </c>
      <c r="Z124">
        <f t="shared" si="251"/>
        <v>7.8538505083687843E-2</v>
      </c>
      <c r="AA124">
        <f t="shared" si="251"/>
        <v>7.292861186342442E-2</v>
      </c>
      <c r="AB124">
        <f t="shared" si="251"/>
        <v>6.731871864316101E-2</v>
      </c>
      <c r="AC124">
        <f t="shared" si="251"/>
        <v>6.1708825422897587E-2</v>
      </c>
      <c r="AD124">
        <f t="shared" si="251"/>
        <v>5.6098932202634164E-2</v>
      </c>
      <c r="AE124">
        <f t="shared" si="251"/>
        <v>5.0489038982370747E-2</v>
      </c>
      <c r="AF124">
        <f t="shared" si="251"/>
        <v>4.4879145762107317E-2</v>
      </c>
      <c r="AG124">
        <f t="shared" si="251"/>
        <v>3.9269252541843901E-2</v>
      </c>
      <c r="AH124">
        <f t="shared" si="251"/>
        <v>3.3659359321580484E-2</v>
      </c>
      <c r="AI124">
        <f t="shared" si="251"/>
        <v>2.8049466101317061E-2</v>
      </c>
      <c r="AJ124">
        <f t="shared" si="251"/>
        <v>2.2439572881053645E-2</v>
      </c>
      <c r="AK124">
        <f t="shared" si="251"/>
        <v>1.6829679660790228E-2</v>
      </c>
      <c r="AL124">
        <f t="shared" si="251"/>
        <v>1.1219786440526805E-2</v>
      </c>
      <c r="AM124">
        <f t="shared" si="251"/>
        <v>5.6098932202633678E-3</v>
      </c>
      <c r="AN124">
        <f t="shared" si="251"/>
        <v>0</v>
      </c>
      <c r="AO124">
        <f t="shared" ref="AO124:BH124" si="253">AN124</f>
        <v>0</v>
      </c>
      <c r="AP124">
        <f t="shared" si="253"/>
        <v>0</v>
      </c>
      <c r="AQ124">
        <f t="shared" si="253"/>
        <v>0</v>
      </c>
      <c r="AR124">
        <f t="shared" si="253"/>
        <v>0</v>
      </c>
      <c r="AS124">
        <f t="shared" si="253"/>
        <v>0</v>
      </c>
      <c r="AT124">
        <f t="shared" si="253"/>
        <v>0</v>
      </c>
      <c r="AU124">
        <f t="shared" si="253"/>
        <v>0</v>
      </c>
      <c r="AV124">
        <f t="shared" si="253"/>
        <v>0</v>
      </c>
      <c r="AW124">
        <f t="shared" si="253"/>
        <v>0</v>
      </c>
      <c r="AX124">
        <f t="shared" si="253"/>
        <v>0</v>
      </c>
      <c r="AY124">
        <f t="shared" si="253"/>
        <v>0</v>
      </c>
      <c r="AZ124">
        <f t="shared" si="253"/>
        <v>0</v>
      </c>
      <c r="BA124">
        <f t="shared" si="253"/>
        <v>0</v>
      </c>
      <c r="BB124">
        <f t="shared" si="253"/>
        <v>0</v>
      </c>
      <c r="BC124">
        <f t="shared" si="253"/>
        <v>0</v>
      </c>
      <c r="BD124">
        <f t="shared" si="253"/>
        <v>0</v>
      </c>
      <c r="BE124">
        <f t="shared" si="253"/>
        <v>0</v>
      </c>
      <c r="BF124">
        <f t="shared" si="253"/>
        <v>0</v>
      </c>
      <c r="BG124">
        <f t="shared" si="253"/>
        <v>0</v>
      </c>
      <c r="BH124">
        <f t="shared" si="253"/>
        <v>0</v>
      </c>
      <c r="BK124">
        <f t="shared" si="238"/>
        <v>0.84148398303951322</v>
      </c>
      <c r="BL124">
        <f t="shared" si="184"/>
        <v>8.4148398303951308E-2</v>
      </c>
      <c r="BM124">
        <f t="shared" si="185"/>
        <v>0</v>
      </c>
      <c r="BN124">
        <f t="shared" si="208"/>
        <v>0.9</v>
      </c>
      <c r="BO124">
        <f t="shared" si="209"/>
        <v>1</v>
      </c>
      <c r="BP124" t="str">
        <f t="shared" si="188"/>
        <v>-BUS-Total</v>
      </c>
    </row>
    <row r="125" spans="1:68" hidden="1" x14ac:dyDescent="0.25">
      <c r="A125" t="str">
        <f t="shared" si="182"/>
        <v>passenger-BUS-FCEV</v>
      </c>
      <c r="B125" s="1">
        <v>91</v>
      </c>
      <c r="C125" t="s">
        <v>13</v>
      </c>
      <c r="D125" t="s">
        <v>27</v>
      </c>
      <c r="E125" t="s">
        <v>34</v>
      </c>
      <c r="F125" t="s">
        <v>30</v>
      </c>
      <c r="G125">
        <v>0</v>
      </c>
      <c r="H125">
        <f>Reference!H125</f>
        <v>1.2915496650148837E-7</v>
      </c>
      <c r="I125">
        <f>Reference!I125</f>
        <v>0</v>
      </c>
      <c r="J125">
        <f>Reference!J125</f>
        <v>2.1544346900318838E-7</v>
      </c>
      <c r="K125">
        <f>Reference!K125</f>
        <v>0</v>
      </c>
      <c r="L125">
        <f>Reference!L125</f>
        <v>2.3913602153749675E-7</v>
      </c>
      <c r="M125">
        <f t="shared" ref="M125:Y125" si="254">IF(L125=0,0.0000001,L125)*((INDEX($L$7:$L$29,MATCH($A125,$H$7:$H$28,0))/IF(L125=0,0.0000001,L125))^((M$33-$K$33)/($Y$33-$K$33)))</f>
        <v>1.5194825398133228E-6</v>
      </c>
      <c r="N125">
        <f t="shared" si="254"/>
        <v>1.6375308463242957E-5</v>
      </c>
      <c r="O125">
        <f t="shared" si="254"/>
        <v>1.9762852778460667E-4</v>
      </c>
      <c r="P125">
        <f t="shared" si="254"/>
        <v>1.8264913625034528E-3</v>
      </c>
      <c r="Q125">
        <f t="shared" si="254"/>
        <v>1.0154034661904432E-2</v>
      </c>
      <c r="R125">
        <f t="shared" si="254"/>
        <v>3.1865396062036373E-2</v>
      </c>
      <c r="S125">
        <f t="shared" si="254"/>
        <v>6.125433816011637E-2</v>
      </c>
      <c r="T125">
        <f t="shared" si="254"/>
        <v>8.3941639444072069E-2</v>
      </c>
      <c r="U125">
        <f t="shared" si="254"/>
        <v>9.5121627122728744E-2</v>
      </c>
      <c r="V125">
        <f t="shared" si="254"/>
        <v>9.8933997629269591E-2</v>
      </c>
      <c r="W125">
        <f t="shared" si="254"/>
        <v>9.9847013589358241E-2</v>
      </c>
      <c r="X125">
        <f t="shared" si="254"/>
        <v>9.9989064629787919E-2</v>
      </c>
      <c r="Y125">
        <f t="shared" si="254"/>
        <v>0.1</v>
      </c>
      <c r="Z125">
        <f t="shared" ref="Z125:AN125" si="255">IF(Y125=0,0.0000001,$Y125)*((INDEX($M$7:$M$29,MATCH($A125,$H$7:$H$28,0))/IF(Y125=0,0.0000001,$Y125))^((Z$33-$Y$33)/($AN$33-$Y$33)))</f>
        <v>0.10273996590637165</v>
      </c>
      <c r="AA125">
        <f t="shared" si="255"/>
        <v>0.10555500594442409</v>
      </c>
      <c r="AB125">
        <f t="shared" si="255"/>
        <v>0.10844717711976987</v>
      </c>
      <c r="AC125">
        <f t="shared" si="255"/>
        <v>0.11141859279927402</v>
      </c>
      <c r="AD125">
        <f t="shared" si="255"/>
        <v>0.11447142425533319</v>
      </c>
      <c r="AE125">
        <f t="shared" si="255"/>
        <v>0.11760790225246737</v>
      </c>
      <c r="AF125">
        <f t="shared" si="255"/>
        <v>0.12083031867738386</v>
      </c>
      <c r="AG125">
        <f t="shared" si="255"/>
        <v>0.12414102821370437</v>
      </c>
      <c r="AH125">
        <f t="shared" si="255"/>
        <v>0.12754245006257908</v>
      </c>
      <c r="AI125">
        <f t="shared" si="255"/>
        <v>0.13103706971044482</v>
      </c>
      <c r="AJ125">
        <f t="shared" si="255"/>
        <v>0.13462744074521946</v>
      </c>
      <c r="AK125">
        <f t="shared" si="255"/>
        <v>0.13831618672225915</v>
      </c>
      <c r="AL125">
        <f t="shared" si="255"/>
        <v>0.14210600308144239</v>
      </c>
      <c r="AM125">
        <f t="shared" si="255"/>
        <v>0.14599965911678134</v>
      </c>
      <c r="AN125">
        <f t="shared" si="255"/>
        <v>0.15</v>
      </c>
      <c r="AO125">
        <f t="shared" ref="AO125:BH125" si="256">AN125</f>
        <v>0.15</v>
      </c>
      <c r="AP125">
        <f t="shared" si="256"/>
        <v>0.15</v>
      </c>
      <c r="AQ125">
        <f t="shared" si="256"/>
        <v>0.15</v>
      </c>
      <c r="AR125">
        <f t="shared" si="256"/>
        <v>0.15</v>
      </c>
      <c r="AS125">
        <f t="shared" si="256"/>
        <v>0.15</v>
      </c>
      <c r="AT125">
        <f t="shared" si="256"/>
        <v>0.15</v>
      </c>
      <c r="AU125">
        <f t="shared" si="256"/>
        <v>0.15</v>
      </c>
      <c r="AV125">
        <f t="shared" si="256"/>
        <v>0.15</v>
      </c>
      <c r="AW125">
        <f t="shared" si="256"/>
        <v>0.15</v>
      </c>
      <c r="AX125">
        <f t="shared" si="256"/>
        <v>0.15</v>
      </c>
      <c r="AY125">
        <f t="shared" si="256"/>
        <v>0.15</v>
      </c>
      <c r="AZ125">
        <f t="shared" si="256"/>
        <v>0.15</v>
      </c>
      <c r="BA125">
        <f t="shared" si="256"/>
        <v>0.15</v>
      </c>
      <c r="BB125">
        <f t="shared" si="256"/>
        <v>0.15</v>
      </c>
      <c r="BC125">
        <f t="shared" si="256"/>
        <v>0.15</v>
      </c>
      <c r="BD125">
        <f t="shared" si="256"/>
        <v>0.15</v>
      </c>
      <c r="BE125">
        <f t="shared" si="256"/>
        <v>0.15</v>
      </c>
      <c r="BF125">
        <f t="shared" si="256"/>
        <v>0.15</v>
      </c>
      <c r="BG125">
        <f t="shared" si="256"/>
        <v>0.15</v>
      </c>
      <c r="BH125">
        <f t="shared" si="256"/>
        <v>0.15</v>
      </c>
      <c r="BK125">
        <f>G125</f>
        <v>0</v>
      </c>
      <c r="BL125">
        <f t="shared" si="184"/>
        <v>0</v>
      </c>
      <c r="BM125">
        <f t="shared" si="185"/>
        <v>0</v>
      </c>
      <c r="BN125">
        <f t="shared" si="208"/>
        <v>0.9</v>
      </c>
      <c r="BO125">
        <f t="shared" si="209"/>
        <v>1</v>
      </c>
      <c r="BP125" t="str">
        <f t="shared" si="188"/>
        <v>-BUS-Total</v>
      </c>
    </row>
    <row r="126" spans="1:68" hidden="1" x14ac:dyDescent="0.25">
      <c r="A126" t="str">
        <f t="shared" si="182"/>
        <v>passenger-BUS-G</v>
      </c>
      <c r="B126" s="1">
        <v>92</v>
      </c>
      <c r="C126" t="s">
        <v>13</v>
      </c>
      <c r="D126" t="s">
        <v>27</v>
      </c>
      <c r="E126" t="s">
        <v>34</v>
      </c>
      <c r="F126" t="s">
        <v>47</v>
      </c>
      <c r="G126">
        <v>1.575123129961269E-2</v>
      </c>
      <c r="H126">
        <f>Reference!H126</f>
        <v>1.875720972712399E-2</v>
      </c>
      <c r="I126">
        <f>Reference!I126</f>
        <v>2.1753077766167129E-2</v>
      </c>
      <c r="J126">
        <f>Reference!J126</f>
        <v>2.4738886339432341E-2</v>
      </c>
      <c r="K126">
        <f>Reference!K126</f>
        <v>2.7437433893147199E-2</v>
      </c>
      <c r="L126">
        <f>Reference!L126</f>
        <v>3.0131611920041351E-2</v>
      </c>
      <c r="M126">
        <f t="shared" ref="M126:Y128" si="257">$K126+(M$33-$K$33)*($BL126-$BK126)/($BL$33-$BK$33)</f>
        <v>2.3909763821171132E-2</v>
      </c>
      <c r="N126">
        <f t="shared" si="257"/>
        <v>2.2145928785183094E-2</v>
      </c>
      <c r="O126">
        <f t="shared" si="257"/>
        <v>2.0382093749195064E-2</v>
      </c>
      <c r="P126">
        <f t="shared" si="257"/>
        <v>1.8618258713207027E-2</v>
      </c>
      <c r="Q126">
        <f t="shared" si="257"/>
        <v>1.6854423677218993E-2</v>
      </c>
      <c r="R126">
        <f t="shared" si="257"/>
        <v>1.5090588641230957E-2</v>
      </c>
      <c r="S126">
        <f t="shared" si="257"/>
        <v>1.3326753605242925E-2</v>
      </c>
      <c r="T126">
        <f t="shared" si="257"/>
        <v>1.1562918569254892E-2</v>
      </c>
      <c r="U126">
        <f t="shared" si="257"/>
        <v>9.7990835332668579E-3</v>
      </c>
      <c r="V126">
        <f t="shared" si="257"/>
        <v>8.0352484972788206E-3</v>
      </c>
      <c r="W126">
        <f t="shared" si="257"/>
        <v>6.2714134612907868E-3</v>
      </c>
      <c r="X126">
        <f t="shared" si="257"/>
        <v>4.507578425302753E-3</v>
      </c>
      <c r="Y126">
        <f t="shared" si="257"/>
        <v>2.7437433893147158E-3</v>
      </c>
      <c r="Z126">
        <f t="shared" ref="Z126:AN128" si="258">$Y126+(Z$33-$Y$33)*($BM126-$BL126)/($BM$33-$BL$33)</f>
        <v>2.5608271633604011E-3</v>
      </c>
      <c r="AA126">
        <f t="shared" si="258"/>
        <v>2.3779109374060864E-3</v>
      </c>
      <c r="AB126">
        <f t="shared" si="258"/>
        <v>2.1949947114517721E-3</v>
      </c>
      <c r="AC126">
        <f t="shared" si="258"/>
        <v>2.0120784854974574E-3</v>
      </c>
      <c r="AD126">
        <f t="shared" si="258"/>
        <v>1.8291622595431427E-3</v>
      </c>
      <c r="AE126">
        <f t="shared" si="258"/>
        <v>1.646246033588828E-3</v>
      </c>
      <c r="AF126">
        <f t="shared" si="258"/>
        <v>1.4633298076345135E-3</v>
      </c>
      <c r="AG126">
        <f t="shared" si="258"/>
        <v>1.2804135816801988E-3</v>
      </c>
      <c r="AH126">
        <f t="shared" si="258"/>
        <v>1.0974973557258843E-3</v>
      </c>
      <c r="AI126">
        <f t="shared" si="258"/>
        <v>9.1458112977156961E-4</v>
      </c>
      <c r="AJ126">
        <f t="shared" si="258"/>
        <v>7.316649038172549E-4</v>
      </c>
      <c r="AK126">
        <f t="shared" si="258"/>
        <v>5.487486778629402E-4</v>
      </c>
      <c r="AL126">
        <f t="shared" si="258"/>
        <v>3.6583245190862593E-4</v>
      </c>
      <c r="AM126">
        <f t="shared" si="258"/>
        <v>1.8291622595431123E-4</v>
      </c>
      <c r="AN126">
        <f t="shared" si="258"/>
        <v>-3.4694469519536142E-18</v>
      </c>
      <c r="AO126">
        <f t="shared" ref="AO126:BH126" si="259">AN126</f>
        <v>-3.4694469519536142E-18</v>
      </c>
      <c r="AP126">
        <f t="shared" si="259"/>
        <v>-3.4694469519536142E-18</v>
      </c>
      <c r="AQ126">
        <f t="shared" si="259"/>
        <v>-3.4694469519536142E-18</v>
      </c>
      <c r="AR126">
        <f t="shared" si="259"/>
        <v>-3.4694469519536142E-18</v>
      </c>
      <c r="AS126">
        <f t="shared" si="259"/>
        <v>-3.4694469519536142E-18</v>
      </c>
      <c r="AT126">
        <f t="shared" si="259"/>
        <v>-3.4694469519536142E-18</v>
      </c>
      <c r="AU126">
        <f t="shared" si="259"/>
        <v>-3.4694469519536142E-18</v>
      </c>
      <c r="AV126">
        <f t="shared" si="259"/>
        <v>-3.4694469519536142E-18</v>
      </c>
      <c r="AW126">
        <f t="shared" si="259"/>
        <v>-3.4694469519536142E-18</v>
      </c>
      <c r="AX126">
        <f t="shared" si="259"/>
        <v>-3.4694469519536142E-18</v>
      </c>
      <c r="AY126">
        <f t="shared" si="259"/>
        <v>-3.4694469519536142E-18</v>
      </c>
      <c r="AZ126">
        <f t="shared" si="259"/>
        <v>-3.4694469519536142E-18</v>
      </c>
      <c r="BA126">
        <f t="shared" si="259"/>
        <v>-3.4694469519536142E-18</v>
      </c>
      <c r="BB126">
        <f t="shared" si="259"/>
        <v>-3.4694469519536142E-18</v>
      </c>
      <c r="BC126">
        <f t="shared" si="259"/>
        <v>-3.4694469519536142E-18</v>
      </c>
      <c r="BD126">
        <f t="shared" si="259"/>
        <v>-3.4694469519536142E-18</v>
      </c>
      <c r="BE126">
        <f t="shared" si="259"/>
        <v>-3.4694469519536142E-18</v>
      </c>
      <c r="BF126">
        <f t="shared" si="259"/>
        <v>-3.4694469519536142E-18</v>
      </c>
      <c r="BG126">
        <f t="shared" si="259"/>
        <v>-3.4694469519536142E-18</v>
      </c>
      <c r="BH126">
        <f t="shared" si="259"/>
        <v>-3.4694469519536142E-18</v>
      </c>
      <c r="BK126">
        <f t="shared" ref="BK126:BK131" si="260">K126</f>
        <v>2.7437433893147199E-2</v>
      </c>
      <c r="BL126">
        <f t="shared" si="184"/>
        <v>2.7437433893147192E-3</v>
      </c>
      <c r="BM126">
        <f t="shared" si="185"/>
        <v>0</v>
      </c>
      <c r="BN126">
        <f t="shared" si="208"/>
        <v>0.9</v>
      </c>
      <c r="BO126">
        <f t="shared" si="209"/>
        <v>1</v>
      </c>
      <c r="BP126" t="str">
        <f t="shared" si="188"/>
        <v>-BUS-Total</v>
      </c>
    </row>
    <row r="127" spans="1:68" hidden="1" x14ac:dyDescent="0.25">
      <c r="A127" t="str">
        <f t="shared" si="182"/>
        <v>passenger-BUS-LPG</v>
      </c>
      <c r="B127" s="1">
        <v>93</v>
      </c>
      <c r="C127" t="s">
        <v>13</v>
      </c>
      <c r="D127" t="s">
        <v>27</v>
      </c>
      <c r="E127" t="s">
        <v>34</v>
      </c>
      <c r="F127" t="s">
        <v>48</v>
      </c>
      <c r="G127">
        <v>0</v>
      </c>
      <c r="H127">
        <f>Reference!H127</f>
        <v>0</v>
      </c>
      <c r="I127">
        <f>Reference!I127</f>
        <v>0</v>
      </c>
      <c r="J127">
        <f>Reference!J127</f>
        <v>0</v>
      </c>
      <c r="K127">
        <f>Reference!K127</f>
        <v>0</v>
      </c>
      <c r="L127">
        <f>Reference!L127</f>
        <v>0</v>
      </c>
      <c r="M127">
        <f t="shared" si="257"/>
        <v>0</v>
      </c>
      <c r="N127">
        <f t="shared" si="257"/>
        <v>0</v>
      </c>
      <c r="O127">
        <f t="shared" si="257"/>
        <v>0</v>
      </c>
      <c r="P127">
        <f t="shared" si="257"/>
        <v>0</v>
      </c>
      <c r="Q127">
        <f t="shared" si="257"/>
        <v>0</v>
      </c>
      <c r="R127">
        <f t="shared" si="257"/>
        <v>0</v>
      </c>
      <c r="S127">
        <f t="shared" si="257"/>
        <v>0</v>
      </c>
      <c r="T127">
        <f t="shared" si="257"/>
        <v>0</v>
      </c>
      <c r="U127">
        <f t="shared" si="257"/>
        <v>0</v>
      </c>
      <c r="V127">
        <f t="shared" si="257"/>
        <v>0</v>
      </c>
      <c r="W127">
        <f t="shared" si="257"/>
        <v>0</v>
      </c>
      <c r="X127">
        <f t="shared" si="257"/>
        <v>0</v>
      </c>
      <c r="Y127">
        <f t="shared" si="257"/>
        <v>0</v>
      </c>
      <c r="Z127">
        <f t="shared" si="258"/>
        <v>0</v>
      </c>
      <c r="AA127">
        <f t="shared" si="258"/>
        <v>0</v>
      </c>
      <c r="AB127">
        <f t="shared" si="258"/>
        <v>0</v>
      </c>
      <c r="AC127">
        <f t="shared" si="258"/>
        <v>0</v>
      </c>
      <c r="AD127">
        <f t="shared" si="258"/>
        <v>0</v>
      </c>
      <c r="AE127">
        <f t="shared" si="258"/>
        <v>0</v>
      </c>
      <c r="AF127">
        <f t="shared" si="258"/>
        <v>0</v>
      </c>
      <c r="AG127">
        <f t="shared" si="258"/>
        <v>0</v>
      </c>
      <c r="AH127">
        <f t="shared" si="258"/>
        <v>0</v>
      </c>
      <c r="AI127">
        <f t="shared" si="258"/>
        <v>0</v>
      </c>
      <c r="AJ127">
        <f t="shared" si="258"/>
        <v>0</v>
      </c>
      <c r="AK127">
        <f t="shared" si="258"/>
        <v>0</v>
      </c>
      <c r="AL127">
        <f t="shared" si="258"/>
        <v>0</v>
      </c>
      <c r="AM127">
        <f t="shared" si="258"/>
        <v>0</v>
      </c>
      <c r="AN127">
        <f t="shared" si="258"/>
        <v>0</v>
      </c>
      <c r="AO127">
        <f t="shared" ref="AO127:BH127" si="261">AN127</f>
        <v>0</v>
      </c>
      <c r="AP127">
        <f t="shared" si="261"/>
        <v>0</v>
      </c>
      <c r="AQ127">
        <f t="shared" si="261"/>
        <v>0</v>
      </c>
      <c r="AR127">
        <f t="shared" si="261"/>
        <v>0</v>
      </c>
      <c r="AS127">
        <f t="shared" si="261"/>
        <v>0</v>
      </c>
      <c r="AT127">
        <f t="shared" si="261"/>
        <v>0</v>
      </c>
      <c r="AU127">
        <f t="shared" si="261"/>
        <v>0</v>
      </c>
      <c r="AV127">
        <f t="shared" si="261"/>
        <v>0</v>
      </c>
      <c r="AW127">
        <f t="shared" si="261"/>
        <v>0</v>
      </c>
      <c r="AX127">
        <f t="shared" si="261"/>
        <v>0</v>
      </c>
      <c r="AY127">
        <f t="shared" si="261"/>
        <v>0</v>
      </c>
      <c r="AZ127">
        <f t="shared" si="261"/>
        <v>0</v>
      </c>
      <c r="BA127">
        <f t="shared" si="261"/>
        <v>0</v>
      </c>
      <c r="BB127">
        <f t="shared" si="261"/>
        <v>0</v>
      </c>
      <c r="BC127">
        <f t="shared" si="261"/>
        <v>0</v>
      </c>
      <c r="BD127">
        <f t="shared" si="261"/>
        <v>0</v>
      </c>
      <c r="BE127">
        <f t="shared" si="261"/>
        <v>0</v>
      </c>
      <c r="BF127">
        <f t="shared" si="261"/>
        <v>0</v>
      </c>
      <c r="BG127">
        <f t="shared" si="261"/>
        <v>0</v>
      </c>
      <c r="BH127">
        <f t="shared" si="261"/>
        <v>0</v>
      </c>
      <c r="BK127">
        <f t="shared" si="260"/>
        <v>0</v>
      </c>
      <c r="BL127">
        <f t="shared" si="184"/>
        <v>0</v>
      </c>
      <c r="BM127">
        <f t="shared" si="185"/>
        <v>0</v>
      </c>
      <c r="BN127">
        <f t="shared" si="208"/>
        <v>0.9</v>
      </c>
      <c r="BO127">
        <f t="shared" si="209"/>
        <v>1</v>
      </c>
      <c r="BP127" t="str">
        <f t="shared" si="188"/>
        <v>-BUS-Total</v>
      </c>
    </row>
    <row r="128" spans="1:68" hidden="1" x14ac:dyDescent="0.25">
      <c r="A128" t="str">
        <f t="shared" si="182"/>
        <v>passenger-BUS-PHEVD</v>
      </c>
      <c r="B128" s="1">
        <v>94</v>
      </c>
      <c r="C128" t="s">
        <v>13</v>
      </c>
      <c r="D128" t="s">
        <v>27</v>
      </c>
      <c r="E128" t="s">
        <v>34</v>
      </c>
      <c r="F128" t="s">
        <v>37</v>
      </c>
      <c r="G128">
        <v>7.4643220537424174E-3</v>
      </c>
      <c r="H128">
        <f>Reference!H128</f>
        <v>6.3477853822159029E-3</v>
      </c>
      <c r="I128">
        <f>Reference!I128</f>
        <v>5.2350041000776776E-3</v>
      </c>
      <c r="J128">
        <f>Reference!J128</f>
        <v>4.1259592926706822E-3</v>
      </c>
      <c r="K128">
        <f>Reference!K128</f>
        <v>3.9851956405640527E-3</v>
      </c>
      <c r="L128">
        <f>Reference!L128</f>
        <v>3.8446599149775311E-3</v>
      </c>
      <c r="M128">
        <f t="shared" si="257"/>
        <v>3.4728133439201033E-3</v>
      </c>
      <c r="N128">
        <f t="shared" si="257"/>
        <v>3.2166221955981286E-3</v>
      </c>
      <c r="O128">
        <f t="shared" si="257"/>
        <v>2.9604310472761534E-3</v>
      </c>
      <c r="P128">
        <f t="shared" si="257"/>
        <v>2.7042398989541787E-3</v>
      </c>
      <c r="Q128">
        <f t="shared" si="257"/>
        <v>2.4480487506322039E-3</v>
      </c>
      <c r="R128">
        <f t="shared" si="257"/>
        <v>2.1918576023102288E-3</v>
      </c>
      <c r="S128">
        <f t="shared" si="257"/>
        <v>1.9356664539882541E-3</v>
      </c>
      <c r="T128">
        <f t="shared" si="257"/>
        <v>1.6794753056662793E-3</v>
      </c>
      <c r="U128">
        <f t="shared" si="257"/>
        <v>1.4232841573443046E-3</v>
      </c>
      <c r="V128">
        <f t="shared" si="257"/>
        <v>1.1670930090223294E-3</v>
      </c>
      <c r="W128">
        <f t="shared" si="257"/>
        <v>9.1090186070035516E-4</v>
      </c>
      <c r="X128">
        <f t="shared" si="257"/>
        <v>6.5471071237838E-4</v>
      </c>
      <c r="Y128">
        <f t="shared" si="257"/>
        <v>3.9851956405640527E-4</v>
      </c>
      <c r="Z128">
        <f t="shared" si="258"/>
        <v>3.7195159311931162E-4</v>
      </c>
      <c r="AA128">
        <f t="shared" si="258"/>
        <v>3.4538362218221791E-4</v>
      </c>
      <c r="AB128">
        <f t="shared" si="258"/>
        <v>3.1881565124512425E-4</v>
      </c>
      <c r="AC128">
        <f t="shared" si="258"/>
        <v>2.9224768030803054E-4</v>
      </c>
      <c r="AD128">
        <f t="shared" si="258"/>
        <v>2.6567970937093688E-4</v>
      </c>
      <c r="AE128">
        <f t="shared" si="258"/>
        <v>2.3911173843384323E-4</v>
      </c>
      <c r="AF128">
        <f t="shared" si="258"/>
        <v>2.1254376749674955E-4</v>
      </c>
      <c r="AG128">
        <f t="shared" si="258"/>
        <v>1.8597579655965586E-4</v>
      </c>
      <c r="AH128">
        <f t="shared" si="258"/>
        <v>1.5940782562256218E-4</v>
      </c>
      <c r="AI128">
        <f t="shared" si="258"/>
        <v>1.328398546854685E-4</v>
      </c>
      <c r="AJ128">
        <f t="shared" si="258"/>
        <v>1.0627188374837484E-4</v>
      </c>
      <c r="AK128">
        <f t="shared" si="258"/>
        <v>7.9703912811281185E-5</v>
      </c>
      <c r="AL128">
        <f t="shared" si="258"/>
        <v>5.3135941874187474E-5</v>
      </c>
      <c r="AM128">
        <f t="shared" si="258"/>
        <v>2.6567970937093819E-5</v>
      </c>
      <c r="AN128">
        <f t="shared" si="258"/>
        <v>0</v>
      </c>
      <c r="AO128">
        <f t="shared" ref="AO128:BH128" si="262">AN128</f>
        <v>0</v>
      </c>
      <c r="AP128">
        <f t="shared" si="262"/>
        <v>0</v>
      </c>
      <c r="AQ128">
        <f t="shared" si="262"/>
        <v>0</v>
      </c>
      <c r="AR128">
        <f t="shared" si="262"/>
        <v>0</v>
      </c>
      <c r="AS128">
        <f t="shared" si="262"/>
        <v>0</v>
      </c>
      <c r="AT128">
        <f t="shared" si="262"/>
        <v>0</v>
      </c>
      <c r="AU128">
        <f t="shared" si="262"/>
        <v>0</v>
      </c>
      <c r="AV128">
        <f t="shared" si="262"/>
        <v>0</v>
      </c>
      <c r="AW128">
        <f t="shared" si="262"/>
        <v>0</v>
      </c>
      <c r="AX128">
        <f t="shared" si="262"/>
        <v>0</v>
      </c>
      <c r="AY128">
        <f t="shared" si="262"/>
        <v>0</v>
      </c>
      <c r="AZ128">
        <f t="shared" si="262"/>
        <v>0</v>
      </c>
      <c r="BA128">
        <f t="shared" si="262"/>
        <v>0</v>
      </c>
      <c r="BB128">
        <f t="shared" si="262"/>
        <v>0</v>
      </c>
      <c r="BC128">
        <f t="shared" si="262"/>
        <v>0</v>
      </c>
      <c r="BD128">
        <f t="shared" si="262"/>
        <v>0</v>
      </c>
      <c r="BE128">
        <f t="shared" si="262"/>
        <v>0</v>
      </c>
      <c r="BF128">
        <f t="shared" si="262"/>
        <v>0</v>
      </c>
      <c r="BG128">
        <f t="shared" si="262"/>
        <v>0</v>
      </c>
      <c r="BH128">
        <f t="shared" si="262"/>
        <v>0</v>
      </c>
      <c r="BK128">
        <f t="shared" si="260"/>
        <v>3.9851956405640527E-3</v>
      </c>
      <c r="BL128">
        <f t="shared" si="184"/>
        <v>3.9851956405640516E-4</v>
      </c>
      <c r="BM128">
        <f t="shared" si="185"/>
        <v>0</v>
      </c>
      <c r="BN128">
        <f t="shared" si="208"/>
        <v>0.9</v>
      </c>
      <c r="BO128">
        <f t="shared" si="209"/>
        <v>1</v>
      </c>
      <c r="BP128" t="str">
        <f t="shared" si="188"/>
        <v>-BUS-Total</v>
      </c>
    </row>
    <row r="129" spans="1:68" hidden="1" x14ac:dyDescent="0.25">
      <c r="A129" t="str">
        <f t="shared" si="182"/>
        <v>passenger-LT-BEV</v>
      </c>
      <c r="B129" s="1">
        <v>95</v>
      </c>
      <c r="C129" t="s">
        <v>13</v>
      </c>
      <c r="D129" t="s">
        <v>27</v>
      </c>
      <c r="E129" t="s">
        <v>33</v>
      </c>
      <c r="F129" t="s">
        <v>29</v>
      </c>
      <c r="G129">
        <v>7.2332137480064351E-3</v>
      </c>
      <c r="H129">
        <f>Reference!H129</f>
        <v>7.9535436841397002E-3</v>
      </c>
      <c r="I129">
        <f>Reference!I129</f>
        <v>8.7456087071882058E-3</v>
      </c>
      <c r="J129">
        <f>Reference!J129</f>
        <v>9.6165526583788762E-3</v>
      </c>
      <c r="K129">
        <f>Reference!K129</f>
        <v>1.0574230808584438E-2</v>
      </c>
      <c r="L129">
        <f>Reference!L129</f>
        <v>1.2414959325135904E-2</v>
      </c>
      <c r="M129">
        <f t="shared" ref="M129:Y129" si="263">IF(L129=0,0.0000001,L129)*((INDEX($L$7:$L$29,MATCH($A129,$H$7:$H$28,0))/IF(L129=0,0.0000001,L129))^((M$33-$K$33)/($Y$33-$K$33)))</f>
        <v>2.2510987243874788E-2</v>
      </c>
      <c r="N129">
        <f t="shared" si="263"/>
        <v>4.8382290301647188E-2</v>
      </c>
      <c r="O129">
        <f t="shared" si="263"/>
        <v>0.10784542517731412</v>
      </c>
      <c r="P129">
        <f t="shared" si="263"/>
        <v>0.22060683437003051</v>
      </c>
      <c r="Q129">
        <f t="shared" si="263"/>
        <v>0.38317067039151698</v>
      </c>
      <c r="R129">
        <f t="shared" si="263"/>
        <v>0.55365741782551203</v>
      </c>
      <c r="S129">
        <f t="shared" si="263"/>
        <v>0.68325580621495952</v>
      </c>
      <c r="T129">
        <f t="shared" si="263"/>
        <v>0.75617675704631371</v>
      </c>
      <c r="U129">
        <f t="shared" si="263"/>
        <v>0.78722614976869054</v>
      </c>
      <c r="V129">
        <f t="shared" si="263"/>
        <v>0.79724541090408341</v>
      </c>
      <c r="W129">
        <f t="shared" si="263"/>
        <v>0.79960590533518872</v>
      </c>
      <c r="X129">
        <f t="shared" si="263"/>
        <v>0.79997184394078691</v>
      </c>
      <c r="Y129">
        <f t="shared" si="263"/>
        <v>0.79999999999999993</v>
      </c>
      <c r="Z129">
        <f t="shared" ref="Z129:AN129" si="264">IF(Y129=0,0.0000001,$Y129)*((INDEX($M$7:$M$29,MATCH($A129,$H$7:$H$28,0))/IF(Y129=0,0.0000001,$Y129))^((Z$33-$Y$33)/($AN$33-$Y$33)))</f>
        <v>0.80921805035363326</v>
      </c>
      <c r="AA129">
        <f t="shared" si="264"/>
        <v>0.81854231627266916</v>
      </c>
      <c r="AB129">
        <f t="shared" si="264"/>
        <v>0.82797402163264555</v>
      </c>
      <c r="AC129">
        <f t="shared" si="264"/>
        <v>0.83751440441128311</v>
      </c>
      <c r="AD129">
        <f t="shared" si="264"/>
        <v>0.84716471685097861</v>
      </c>
      <c r="AE129">
        <f t="shared" si="264"/>
        <v>0.85692622562317089</v>
      </c>
      <c r="AF129">
        <f t="shared" si="264"/>
        <v>0.8668002119946</v>
      </c>
      <c r="AG129">
        <f t="shared" si="264"/>
        <v>0.87678797199548286</v>
      </c>
      <c r="AH129">
        <f t="shared" si="264"/>
        <v>0.88689081658962576</v>
      </c>
      <c r="AI129">
        <f t="shared" si="264"/>
        <v>0.89711007184649849</v>
      </c>
      <c r="AJ129">
        <f t="shared" si="264"/>
        <v>0.90744707911528921</v>
      </c>
      <c r="AK129">
        <f t="shared" si="264"/>
        <v>0.91790319520096686</v>
      </c>
      <c r="AL129">
        <f t="shared" si="264"/>
        <v>0.92847979254237112</v>
      </c>
      <c r="AM129">
        <f t="shared" si="264"/>
        <v>0.93917825939235433</v>
      </c>
      <c r="AN129">
        <f t="shared" si="264"/>
        <v>0.95</v>
      </c>
      <c r="AO129">
        <f t="shared" ref="AO129:BH129" si="265">AN129</f>
        <v>0.95</v>
      </c>
      <c r="AP129">
        <f t="shared" si="265"/>
        <v>0.95</v>
      </c>
      <c r="AQ129">
        <f t="shared" si="265"/>
        <v>0.95</v>
      </c>
      <c r="AR129">
        <f t="shared" si="265"/>
        <v>0.95</v>
      </c>
      <c r="AS129">
        <f t="shared" si="265"/>
        <v>0.95</v>
      </c>
      <c r="AT129">
        <f t="shared" si="265"/>
        <v>0.95</v>
      </c>
      <c r="AU129">
        <f t="shared" si="265"/>
        <v>0.95</v>
      </c>
      <c r="AV129">
        <f t="shared" si="265"/>
        <v>0.95</v>
      </c>
      <c r="AW129">
        <f t="shared" si="265"/>
        <v>0.95</v>
      </c>
      <c r="AX129">
        <f t="shared" si="265"/>
        <v>0.95</v>
      </c>
      <c r="AY129">
        <f t="shared" si="265"/>
        <v>0.95</v>
      </c>
      <c r="AZ129">
        <f t="shared" si="265"/>
        <v>0.95</v>
      </c>
      <c r="BA129">
        <f t="shared" si="265"/>
        <v>0.95</v>
      </c>
      <c r="BB129">
        <f t="shared" si="265"/>
        <v>0.95</v>
      </c>
      <c r="BC129">
        <f t="shared" si="265"/>
        <v>0.95</v>
      </c>
      <c r="BD129">
        <f t="shared" si="265"/>
        <v>0.95</v>
      </c>
      <c r="BE129">
        <f t="shared" si="265"/>
        <v>0.95</v>
      </c>
      <c r="BF129">
        <f t="shared" si="265"/>
        <v>0.95</v>
      </c>
      <c r="BG129">
        <f t="shared" si="265"/>
        <v>0.95</v>
      </c>
      <c r="BH129">
        <f t="shared" si="265"/>
        <v>0.95</v>
      </c>
      <c r="BK129">
        <f t="shared" si="260"/>
        <v>1.0574230808584438E-2</v>
      </c>
      <c r="BL129">
        <f t="shared" si="184"/>
        <v>1.0574230808584435E-3</v>
      </c>
      <c r="BM129">
        <f t="shared" si="185"/>
        <v>0</v>
      </c>
      <c r="BN129">
        <f t="shared" si="208"/>
        <v>0.9</v>
      </c>
      <c r="BO129">
        <f t="shared" si="209"/>
        <v>1</v>
      </c>
      <c r="BP129" t="str">
        <f t="shared" si="188"/>
        <v>-LT-Total</v>
      </c>
    </row>
    <row r="130" spans="1:68" hidden="1" x14ac:dyDescent="0.25">
      <c r="A130" t="str">
        <f t="shared" si="182"/>
        <v>passenger-LT-CNG</v>
      </c>
      <c r="B130" s="1">
        <v>96</v>
      </c>
      <c r="C130" t="s">
        <v>13</v>
      </c>
      <c r="D130" t="s">
        <v>27</v>
      </c>
      <c r="E130" t="s">
        <v>33</v>
      </c>
      <c r="F130" t="s">
        <v>45</v>
      </c>
      <c r="G130">
        <v>6.5182470587344023E-3</v>
      </c>
      <c r="H130">
        <f>Reference!H130</f>
        <v>9.1811099948445208E-3</v>
      </c>
      <c r="I130">
        <f>Reference!I130</f>
        <v>1.1780853275211009E-2</v>
      </c>
      <c r="J130">
        <f>Reference!J130</f>
        <v>1.4319694865214699E-2</v>
      </c>
      <c r="K130">
        <f>Reference!K130</f>
        <v>1.5876363999804018E-2</v>
      </c>
      <c r="L130">
        <f>Reference!L130</f>
        <v>1.743143279447848E-2</v>
      </c>
      <c r="M130">
        <f t="shared" ref="M130:Y131" si="266">$K130+(M$33-$K$33)*($BL130-$BK130)/($BL$33-$BK$33)</f>
        <v>1.3835117199829217E-2</v>
      </c>
      <c r="N130">
        <f t="shared" si="266"/>
        <v>1.2814493799841814E-2</v>
      </c>
      <c r="O130">
        <f t="shared" si="266"/>
        <v>1.1793870399854413E-2</v>
      </c>
      <c r="P130">
        <f t="shared" si="266"/>
        <v>1.0773246999867012E-2</v>
      </c>
      <c r="Q130">
        <f t="shared" si="266"/>
        <v>9.7526235998796097E-3</v>
      </c>
      <c r="R130">
        <f t="shared" si="266"/>
        <v>8.7320001998922106E-3</v>
      </c>
      <c r="S130">
        <f t="shared" si="266"/>
        <v>7.711376799904808E-3</v>
      </c>
      <c r="T130">
        <f t="shared" si="266"/>
        <v>6.6907533999174072E-3</v>
      </c>
      <c r="U130">
        <f t="shared" si="266"/>
        <v>5.6701299999300063E-3</v>
      </c>
      <c r="V130">
        <f t="shared" si="266"/>
        <v>4.6495065999426054E-3</v>
      </c>
      <c r="W130">
        <f t="shared" si="266"/>
        <v>3.6288831999552029E-3</v>
      </c>
      <c r="X130">
        <f t="shared" si="266"/>
        <v>2.608259799967802E-3</v>
      </c>
      <c r="Y130">
        <f t="shared" si="266"/>
        <v>1.5876363999804011E-3</v>
      </c>
      <c r="Z130">
        <f t="shared" ref="Z130:AN131" si="267">$Y130+(Z$33-$Y$33)*($BM130-$BL130)/($BM$33-$BL$33)</f>
        <v>1.4817939733150411E-3</v>
      </c>
      <c r="AA130">
        <f t="shared" si="267"/>
        <v>1.3759515466496809E-3</v>
      </c>
      <c r="AB130">
        <f t="shared" si="267"/>
        <v>1.2701091199843208E-3</v>
      </c>
      <c r="AC130">
        <f t="shared" si="267"/>
        <v>1.1642666933189608E-3</v>
      </c>
      <c r="AD130">
        <f t="shared" si="267"/>
        <v>1.0584242666536008E-3</v>
      </c>
      <c r="AE130">
        <f t="shared" si="267"/>
        <v>9.525818399882404E-4</v>
      </c>
      <c r="AF130">
        <f t="shared" si="267"/>
        <v>8.4673941332288037E-4</v>
      </c>
      <c r="AG130">
        <f t="shared" si="267"/>
        <v>7.4089698665752034E-4</v>
      </c>
      <c r="AH130">
        <f t="shared" si="267"/>
        <v>6.350545599921602E-4</v>
      </c>
      <c r="AI130">
        <f t="shared" si="267"/>
        <v>5.2921213332680016E-4</v>
      </c>
      <c r="AJ130">
        <f t="shared" si="267"/>
        <v>4.2336970666143991E-4</v>
      </c>
      <c r="AK130">
        <f t="shared" si="267"/>
        <v>3.1752727999607966E-4</v>
      </c>
      <c r="AL130">
        <f t="shared" si="267"/>
        <v>2.1168485333071985E-4</v>
      </c>
      <c r="AM130">
        <f t="shared" si="267"/>
        <v>1.058424266653596E-4</v>
      </c>
      <c r="AN130">
        <f t="shared" si="267"/>
        <v>0</v>
      </c>
      <c r="AO130">
        <f t="shared" ref="AO130:BH130" si="268">AN130</f>
        <v>0</v>
      </c>
      <c r="AP130">
        <f t="shared" si="268"/>
        <v>0</v>
      </c>
      <c r="AQ130">
        <f t="shared" si="268"/>
        <v>0</v>
      </c>
      <c r="AR130">
        <f t="shared" si="268"/>
        <v>0</v>
      </c>
      <c r="AS130">
        <f t="shared" si="268"/>
        <v>0</v>
      </c>
      <c r="AT130">
        <f t="shared" si="268"/>
        <v>0</v>
      </c>
      <c r="AU130">
        <f t="shared" si="268"/>
        <v>0</v>
      </c>
      <c r="AV130">
        <f t="shared" si="268"/>
        <v>0</v>
      </c>
      <c r="AW130">
        <f t="shared" si="268"/>
        <v>0</v>
      </c>
      <c r="AX130">
        <f t="shared" si="268"/>
        <v>0</v>
      </c>
      <c r="AY130">
        <f t="shared" si="268"/>
        <v>0</v>
      </c>
      <c r="AZ130">
        <f t="shared" si="268"/>
        <v>0</v>
      </c>
      <c r="BA130">
        <f t="shared" si="268"/>
        <v>0</v>
      </c>
      <c r="BB130">
        <f t="shared" si="268"/>
        <v>0</v>
      </c>
      <c r="BC130">
        <f t="shared" si="268"/>
        <v>0</v>
      </c>
      <c r="BD130">
        <f t="shared" si="268"/>
        <v>0</v>
      </c>
      <c r="BE130">
        <f t="shared" si="268"/>
        <v>0</v>
      </c>
      <c r="BF130">
        <f t="shared" si="268"/>
        <v>0</v>
      </c>
      <c r="BG130">
        <f t="shared" si="268"/>
        <v>0</v>
      </c>
      <c r="BH130">
        <f t="shared" si="268"/>
        <v>0</v>
      </c>
      <c r="BK130">
        <f t="shared" si="260"/>
        <v>1.5876363999804018E-2</v>
      </c>
      <c r="BL130">
        <f t="shared" si="184"/>
        <v>1.5876363999804016E-3</v>
      </c>
      <c r="BM130">
        <f t="shared" si="185"/>
        <v>0</v>
      </c>
      <c r="BN130">
        <f t="shared" si="208"/>
        <v>0.9</v>
      </c>
      <c r="BO130">
        <f t="shared" si="209"/>
        <v>1</v>
      </c>
      <c r="BP130" t="str">
        <f t="shared" si="188"/>
        <v>-LT-Total</v>
      </c>
    </row>
    <row r="131" spans="1:68" hidden="1" x14ac:dyDescent="0.25">
      <c r="A131" t="str">
        <f t="shared" si="182"/>
        <v>passenger-LT-D</v>
      </c>
      <c r="B131" s="1">
        <v>97</v>
      </c>
      <c r="C131" t="s">
        <v>13</v>
      </c>
      <c r="D131" t="s">
        <v>27</v>
      </c>
      <c r="E131" t="s">
        <v>33</v>
      </c>
      <c r="F131" t="s">
        <v>46</v>
      </c>
      <c r="G131">
        <v>1.9609794618065252E-2</v>
      </c>
      <c r="H131">
        <f>Reference!H131</f>
        <v>2.4271504455631771E-2</v>
      </c>
      <c r="I131">
        <f>Reference!I131</f>
        <v>2.88227146065138E-2</v>
      </c>
      <c r="J131">
        <f>Reference!J131</f>
        <v>3.3267307925850073E-2</v>
      </c>
      <c r="K131">
        <f>Reference!K131</f>
        <v>3.5881832071799499E-2</v>
      </c>
      <c r="L131">
        <f>Reference!L131</f>
        <v>3.8493668345768853E-2</v>
      </c>
      <c r="M131">
        <f t="shared" si="266"/>
        <v>3.1268453662568134E-2</v>
      </c>
      <c r="N131">
        <f t="shared" si="266"/>
        <v>2.8961764457952455E-2</v>
      </c>
      <c r="O131">
        <f t="shared" si="266"/>
        <v>2.6655075253336769E-2</v>
      </c>
      <c r="P131">
        <f t="shared" si="266"/>
        <v>2.4348386048721089E-2</v>
      </c>
      <c r="Q131">
        <f t="shared" si="266"/>
        <v>2.2041696844105407E-2</v>
      </c>
      <c r="R131">
        <f t="shared" si="266"/>
        <v>1.9735007639489724E-2</v>
      </c>
      <c r="S131">
        <f t="shared" si="266"/>
        <v>1.7428318434874041E-2</v>
      </c>
      <c r="T131">
        <f t="shared" si="266"/>
        <v>1.5121629230258359E-2</v>
      </c>
      <c r="U131">
        <f t="shared" si="266"/>
        <v>1.2814940025642676E-2</v>
      </c>
      <c r="V131">
        <f t="shared" si="266"/>
        <v>1.0508250821026997E-2</v>
      </c>
      <c r="W131">
        <f t="shared" si="266"/>
        <v>8.2015616164113139E-3</v>
      </c>
      <c r="X131">
        <f t="shared" si="266"/>
        <v>5.8948724117956312E-3</v>
      </c>
      <c r="Y131">
        <f t="shared" si="266"/>
        <v>3.5881832071799485E-3</v>
      </c>
      <c r="Z131">
        <f t="shared" si="267"/>
        <v>3.3489709933679519E-3</v>
      </c>
      <c r="AA131">
        <f t="shared" si="267"/>
        <v>3.1097587795559552E-3</v>
      </c>
      <c r="AB131">
        <f t="shared" si="267"/>
        <v>2.8705465657439585E-3</v>
      </c>
      <c r="AC131">
        <f t="shared" si="267"/>
        <v>2.6313343519319622E-3</v>
      </c>
      <c r="AD131">
        <f t="shared" si="267"/>
        <v>2.3921221381199655E-3</v>
      </c>
      <c r="AE131">
        <f t="shared" si="267"/>
        <v>2.1529099243079689E-3</v>
      </c>
      <c r="AF131">
        <f t="shared" si="267"/>
        <v>1.9136977104959724E-3</v>
      </c>
      <c r="AG131">
        <f t="shared" si="267"/>
        <v>1.6744854966839757E-3</v>
      </c>
      <c r="AH131">
        <f t="shared" si="267"/>
        <v>1.4352732828719788E-3</v>
      </c>
      <c r="AI131">
        <f t="shared" si="267"/>
        <v>1.1960610690599826E-3</v>
      </c>
      <c r="AJ131">
        <f t="shared" si="267"/>
        <v>9.5684885524798587E-4</v>
      </c>
      <c r="AK131">
        <f t="shared" si="267"/>
        <v>7.1763664143598919E-4</v>
      </c>
      <c r="AL131">
        <f t="shared" si="267"/>
        <v>4.784244276239925E-4</v>
      </c>
      <c r="AM131">
        <f t="shared" si="267"/>
        <v>2.3921221381199625E-4</v>
      </c>
      <c r="AN131">
        <f t="shared" si="267"/>
        <v>0</v>
      </c>
      <c r="AO131">
        <f t="shared" ref="AO131:BH131" si="269">AN131</f>
        <v>0</v>
      </c>
      <c r="AP131">
        <f t="shared" si="269"/>
        <v>0</v>
      </c>
      <c r="AQ131">
        <f t="shared" si="269"/>
        <v>0</v>
      </c>
      <c r="AR131">
        <f t="shared" si="269"/>
        <v>0</v>
      </c>
      <c r="AS131">
        <f t="shared" si="269"/>
        <v>0</v>
      </c>
      <c r="AT131">
        <f t="shared" si="269"/>
        <v>0</v>
      </c>
      <c r="AU131">
        <f t="shared" si="269"/>
        <v>0</v>
      </c>
      <c r="AV131">
        <f t="shared" si="269"/>
        <v>0</v>
      </c>
      <c r="AW131">
        <f t="shared" si="269"/>
        <v>0</v>
      </c>
      <c r="AX131">
        <f t="shared" si="269"/>
        <v>0</v>
      </c>
      <c r="AY131">
        <f t="shared" si="269"/>
        <v>0</v>
      </c>
      <c r="AZ131">
        <f t="shared" si="269"/>
        <v>0</v>
      </c>
      <c r="BA131">
        <f t="shared" si="269"/>
        <v>0</v>
      </c>
      <c r="BB131">
        <f t="shared" si="269"/>
        <v>0</v>
      </c>
      <c r="BC131">
        <f t="shared" si="269"/>
        <v>0</v>
      </c>
      <c r="BD131">
        <f t="shared" si="269"/>
        <v>0</v>
      </c>
      <c r="BE131">
        <f t="shared" si="269"/>
        <v>0</v>
      </c>
      <c r="BF131">
        <f t="shared" si="269"/>
        <v>0</v>
      </c>
      <c r="BG131">
        <f t="shared" si="269"/>
        <v>0</v>
      </c>
      <c r="BH131">
        <f t="shared" si="269"/>
        <v>0</v>
      </c>
      <c r="BK131">
        <f t="shared" si="260"/>
        <v>3.5881832071799499E-2</v>
      </c>
      <c r="BL131">
        <f t="shared" si="184"/>
        <v>3.588183207179949E-3</v>
      </c>
      <c r="BM131">
        <f t="shared" si="185"/>
        <v>0</v>
      </c>
      <c r="BN131">
        <f t="shared" si="208"/>
        <v>0.9</v>
      </c>
      <c r="BO131">
        <f t="shared" si="209"/>
        <v>1</v>
      </c>
      <c r="BP131" t="str">
        <f t="shared" si="188"/>
        <v>-LT-Total</v>
      </c>
    </row>
    <row r="132" spans="1:68" hidden="1" x14ac:dyDescent="0.25">
      <c r="A132" t="str">
        <f t="shared" si="182"/>
        <v>passenger-LT-FCEV</v>
      </c>
      <c r="B132" s="1">
        <v>98</v>
      </c>
      <c r="C132" t="s">
        <v>13</v>
      </c>
      <c r="D132" t="s">
        <v>27</v>
      </c>
      <c r="E132" t="s">
        <v>33</v>
      </c>
      <c r="F132" t="s">
        <v>30</v>
      </c>
      <c r="G132">
        <v>0</v>
      </c>
      <c r="H132">
        <f>Reference!H132</f>
        <v>1.2915496650148837E-7</v>
      </c>
      <c r="I132">
        <f>Reference!I132</f>
        <v>0</v>
      </c>
      <c r="J132">
        <f>Reference!J132</f>
        <v>2.1544346900318838E-7</v>
      </c>
      <c r="K132">
        <f>Reference!K132</f>
        <v>0</v>
      </c>
      <c r="L132">
        <f>Reference!L132</f>
        <v>2.2758459260747883E-7</v>
      </c>
      <c r="M132">
        <f t="shared" ref="M132:Y132" si="270">IF(L132=0,0.0000001,L132)*((INDEX($L$7:$L$29,MATCH($A132,$H$7:$H$28,0))/IF(L132=0,0.0000001,L132))^((M$33-$K$33)/($Y$33-$K$33)))</f>
        <v>1.4563484775012435E-6</v>
      </c>
      <c r="N132">
        <f t="shared" si="270"/>
        <v>1.5838295986435299E-5</v>
      </c>
      <c r="O132">
        <f t="shared" si="270"/>
        <v>1.9297721707540804E-4</v>
      </c>
      <c r="P132">
        <f t="shared" si="270"/>
        <v>1.7987390702228366E-3</v>
      </c>
      <c r="Q132">
        <f t="shared" si="270"/>
        <v>1.0065583435861588E-2</v>
      </c>
      <c r="R132">
        <f t="shared" si="270"/>
        <v>3.1726303654635829E-2</v>
      </c>
      <c r="S132">
        <f t="shared" si="270"/>
        <v>6.1139605596008062E-2</v>
      </c>
      <c r="T132">
        <f t="shared" si="270"/>
        <v>8.3885453080999692E-2</v>
      </c>
      <c r="U132">
        <f t="shared" si="270"/>
        <v>9.5103431431962676E-2</v>
      </c>
      <c r="V132">
        <f t="shared" si="270"/>
        <v>9.8929941977172156E-2</v>
      </c>
      <c r="W132">
        <f t="shared" si="270"/>
        <v>9.98464288533953E-2</v>
      </c>
      <c r="X132">
        <f t="shared" si="270"/>
        <v>9.9989022803398511E-2</v>
      </c>
      <c r="Y132">
        <f t="shared" si="270"/>
        <v>0.1</v>
      </c>
      <c r="Z132">
        <f t="shared" ref="Z132:AN132" si="271">IF(Y132=0,0.0000001,$Y132)*((INDEX($M$7:$M$29,MATCH($A132,$H$7:$H$28,0))/IF(Y132=0,0.0000001,$Y132))^((Z$33-$Y$33)/($AN$33-$Y$33)))</f>
        <v>9.5484160391041656E-2</v>
      </c>
      <c r="AA132">
        <f t="shared" si="271"/>
        <v>9.1172248855821689E-2</v>
      </c>
      <c r="AB132">
        <f t="shared" si="271"/>
        <v>8.7055056329612412E-2</v>
      </c>
      <c r="AC132">
        <f t="shared" si="271"/>
        <v>8.3123789614278784E-2</v>
      </c>
      <c r="AD132">
        <f t="shared" si="271"/>
        <v>7.9370052598409985E-2</v>
      </c>
      <c r="AE132">
        <f t="shared" si="271"/>
        <v>7.5785828325519916E-2</v>
      </c>
      <c r="AF132">
        <f t="shared" si="271"/>
        <v>7.2363461872018905E-2</v>
      </c>
      <c r="AG132">
        <f t="shared" si="271"/>
        <v>6.90956439983888E-2</v>
      </c>
      <c r="AH132">
        <f t="shared" si="271"/>
        <v>6.5975395538644718E-2</v>
      </c>
      <c r="AI132">
        <f t="shared" si="271"/>
        <v>6.299605249474366E-2</v>
      </c>
      <c r="AJ132">
        <f t="shared" si="271"/>
        <v>6.0151251804105833E-2</v>
      </c>
      <c r="AK132">
        <f t="shared" si="271"/>
        <v>5.7434917749851759E-2</v>
      </c>
      <c r="AL132">
        <f t="shared" si="271"/>
        <v>5.4841248984731299E-2</v>
      </c>
      <c r="AM132">
        <f t="shared" si="271"/>
        <v>5.2364706141031336E-2</v>
      </c>
      <c r="AN132">
        <f t="shared" si="271"/>
        <v>0.05</v>
      </c>
      <c r="AO132">
        <f t="shared" ref="AO132:BH132" si="272">AN132</f>
        <v>0.05</v>
      </c>
      <c r="AP132">
        <f t="shared" si="272"/>
        <v>0.05</v>
      </c>
      <c r="AQ132">
        <f t="shared" si="272"/>
        <v>0.05</v>
      </c>
      <c r="AR132">
        <f t="shared" si="272"/>
        <v>0.05</v>
      </c>
      <c r="AS132">
        <f t="shared" si="272"/>
        <v>0.05</v>
      </c>
      <c r="AT132">
        <f t="shared" si="272"/>
        <v>0.05</v>
      </c>
      <c r="AU132">
        <f t="shared" si="272"/>
        <v>0.05</v>
      </c>
      <c r="AV132">
        <f t="shared" si="272"/>
        <v>0.05</v>
      </c>
      <c r="AW132">
        <f t="shared" si="272"/>
        <v>0.05</v>
      </c>
      <c r="AX132">
        <f t="shared" si="272"/>
        <v>0.05</v>
      </c>
      <c r="AY132">
        <f t="shared" si="272"/>
        <v>0.05</v>
      </c>
      <c r="AZ132">
        <f t="shared" si="272"/>
        <v>0.05</v>
      </c>
      <c r="BA132">
        <f t="shared" si="272"/>
        <v>0.05</v>
      </c>
      <c r="BB132">
        <f t="shared" si="272"/>
        <v>0.05</v>
      </c>
      <c r="BC132">
        <f t="shared" si="272"/>
        <v>0.05</v>
      </c>
      <c r="BD132">
        <f t="shared" si="272"/>
        <v>0.05</v>
      </c>
      <c r="BE132">
        <f t="shared" si="272"/>
        <v>0.05</v>
      </c>
      <c r="BF132">
        <f t="shared" si="272"/>
        <v>0.05</v>
      </c>
      <c r="BG132">
        <f t="shared" si="272"/>
        <v>0.05</v>
      </c>
      <c r="BH132">
        <f t="shared" si="272"/>
        <v>0.05</v>
      </c>
      <c r="BK132">
        <f>G132</f>
        <v>0</v>
      </c>
      <c r="BL132">
        <f t="shared" si="184"/>
        <v>0</v>
      </c>
      <c r="BM132">
        <f t="shared" si="185"/>
        <v>0</v>
      </c>
      <c r="BN132">
        <f t="shared" si="208"/>
        <v>0.9</v>
      </c>
      <c r="BO132">
        <f t="shared" si="209"/>
        <v>1</v>
      </c>
      <c r="BP132" t="str">
        <f t="shared" si="188"/>
        <v>-LT-Total</v>
      </c>
    </row>
    <row r="133" spans="1:68" hidden="1" x14ac:dyDescent="0.25">
      <c r="A133" t="str">
        <f t="shared" si="182"/>
        <v>passenger-LT-G</v>
      </c>
      <c r="B133" s="1">
        <v>99</v>
      </c>
      <c r="C133" t="s">
        <v>13</v>
      </c>
      <c r="D133" t="s">
        <v>27</v>
      </c>
      <c r="E133" t="s">
        <v>33</v>
      </c>
      <c r="F133" t="s">
        <v>47</v>
      </c>
      <c r="G133">
        <v>0.95299349197724903</v>
      </c>
      <c r="H133">
        <f>Reference!H133</f>
        <v>0.93809606289316594</v>
      </c>
      <c r="I133">
        <f>Reference!I133</f>
        <v>0.92355175772789189</v>
      </c>
      <c r="J133">
        <f>Reference!J133</f>
        <v>0.90934816803879892</v>
      </c>
      <c r="K133">
        <f>Reference!K133</f>
        <v>0.90163559965737172</v>
      </c>
      <c r="L133">
        <f>Reference!L133</f>
        <v>0.89393096021264118</v>
      </c>
      <c r="M133">
        <f t="shared" ref="M133:Y135" si="273">$K133+(M$33-$K$33)*($BL133-$BK133)/($BL$33-$BK$33)</f>
        <v>0.78571102255856673</v>
      </c>
      <c r="N133">
        <f t="shared" si="273"/>
        <v>0.72774873400916429</v>
      </c>
      <c r="O133">
        <f t="shared" si="273"/>
        <v>0.66978644545976185</v>
      </c>
      <c r="P133">
        <f t="shared" si="273"/>
        <v>0.6118241569103593</v>
      </c>
      <c r="Q133">
        <f t="shared" si="273"/>
        <v>0.55386186836095685</v>
      </c>
      <c r="R133">
        <f t="shared" si="273"/>
        <v>0.49589957981155447</v>
      </c>
      <c r="S133">
        <f t="shared" si="273"/>
        <v>0.43793729126215192</v>
      </c>
      <c r="T133">
        <f t="shared" si="273"/>
        <v>0.37997500271274942</v>
      </c>
      <c r="U133">
        <f t="shared" si="273"/>
        <v>0.32201271416334698</v>
      </c>
      <c r="V133">
        <f t="shared" si="273"/>
        <v>0.26405042561394454</v>
      </c>
      <c r="W133">
        <f t="shared" si="273"/>
        <v>0.2060881370645421</v>
      </c>
      <c r="X133">
        <f t="shared" si="273"/>
        <v>0.14812584851513955</v>
      </c>
      <c r="Y133">
        <f t="shared" si="273"/>
        <v>9.0163559965737217E-2</v>
      </c>
      <c r="Z133">
        <f t="shared" ref="Z133:AN135" si="274">$Y133+(Z$33-$Y$33)*($BM133-$BL133)/($BM$33-$BL$33)</f>
        <v>8.4152655968021406E-2</v>
      </c>
      <c r="AA133">
        <f t="shared" si="274"/>
        <v>7.8141751970305595E-2</v>
      </c>
      <c r="AB133">
        <f t="shared" si="274"/>
        <v>7.2130847972589784E-2</v>
      </c>
      <c r="AC133">
        <f t="shared" si="274"/>
        <v>6.6119943974873974E-2</v>
      </c>
      <c r="AD133">
        <f t="shared" si="274"/>
        <v>6.0109039977158163E-2</v>
      </c>
      <c r="AE133">
        <f t="shared" si="274"/>
        <v>5.4098135979442359E-2</v>
      </c>
      <c r="AF133">
        <f t="shared" si="274"/>
        <v>4.8087231981726548E-2</v>
      </c>
      <c r="AG133">
        <f t="shared" si="274"/>
        <v>4.2076327984010738E-2</v>
      </c>
      <c r="AH133">
        <f t="shared" si="274"/>
        <v>3.6065423986294934E-2</v>
      </c>
      <c r="AI133">
        <f t="shared" si="274"/>
        <v>3.0054519988579116E-2</v>
      </c>
      <c r="AJ133">
        <f t="shared" si="274"/>
        <v>2.4043615990863312E-2</v>
      </c>
      <c r="AK133">
        <f t="shared" si="274"/>
        <v>1.8032711993147502E-2</v>
      </c>
      <c r="AL133">
        <f t="shared" si="274"/>
        <v>1.2021807995431691E-2</v>
      </c>
      <c r="AM133">
        <f t="shared" si="274"/>
        <v>6.0109039977158801E-3</v>
      </c>
      <c r="AN133">
        <f t="shared" si="274"/>
        <v>0</v>
      </c>
      <c r="AO133">
        <f t="shared" ref="AO133:BH133" si="275">AN133</f>
        <v>0</v>
      </c>
      <c r="AP133">
        <f t="shared" si="275"/>
        <v>0</v>
      </c>
      <c r="AQ133">
        <f t="shared" si="275"/>
        <v>0</v>
      </c>
      <c r="AR133">
        <f t="shared" si="275"/>
        <v>0</v>
      </c>
      <c r="AS133">
        <f t="shared" si="275"/>
        <v>0</v>
      </c>
      <c r="AT133">
        <f t="shared" si="275"/>
        <v>0</v>
      </c>
      <c r="AU133">
        <f t="shared" si="275"/>
        <v>0</v>
      </c>
      <c r="AV133">
        <f t="shared" si="275"/>
        <v>0</v>
      </c>
      <c r="AW133">
        <f t="shared" si="275"/>
        <v>0</v>
      </c>
      <c r="AX133">
        <f t="shared" si="275"/>
        <v>0</v>
      </c>
      <c r="AY133">
        <f t="shared" si="275"/>
        <v>0</v>
      </c>
      <c r="AZ133">
        <f t="shared" si="275"/>
        <v>0</v>
      </c>
      <c r="BA133">
        <f t="shared" si="275"/>
        <v>0</v>
      </c>
      <c r="BB133">
        <f t="shared" si="275"/>
        <v>0</v>
      </c>
      <c r="BC133">
        <f t="shared" si="275"/>
        <v>0</v>
      </c>
      <c r="BD133">
        <f t="shared" si="275"/>
        <v>0</v>
      </c>
      <c r="BE133">
        <f t="shared" si="275"/>
        <v>0</v>
      </c>
      <c r="BF133">
        <f t="shared" si="275"/>
        <v>0</v>
      </c>
      <c r="BG133">
        <f t="shared" si="275"/>
        <v>0</v>
      </c>
      <c r="BH133">
        <f t="shared" si="275"/>
        <v>0</v>
      </c>
      <c r="BK133">
        <f t="shared" ref="BK133:BK138" si="276">K133</f>
        <v>0.90163559965737172</v>
      </c>
      <c r="BL133">
        <f t="shared" si="184"/>
        <v>9.0163559965737147E-2</v>
      </c>
      <c r="BM133">
        <f t="shared" si="185"/>
        <v>0</v>
      </c>
      <c r="BN133">
        <f t="shared" si="208"/>
        <v>0.9</v>
      </c>
      <c r="BO133">
        <f t="shared" si="209"/>
        <v>1</v>
      </c>
      <c r="BP133" t="str">
        <f t="shared" si="188"/>
        <v>-LT-Total</v>
      </c>
    </row>
    <row r="134" spans="1:68" hidden="1" x14ac:dyDescent="0.25">
      <c r="A134" t="str">
        <f t="shared" si="182"/>
        <v>passenger-LT-LPG</v>
      </c>
      <c r="B134" s="1">
        <v>100</v>
      </c>
      <c r="C134" t="s">
        <v>13</v>
      </c>
      <c r="D134" t="s">
        <v>27</v>
      </c>
      <c r="E134" t="s">
        <v>33</v>
      </c>
      <c r="F134" t="s">
        <v>48</v>
      </c>
      <c r="G134">
        <v>6.4120388499384513E-3</v>
      </c>
      <c r="H134">
        <f>Reference!H134</f>
        <v>7.1077449093640407E-3</v>
      </c>
      <c r="I134">
        <f>Reference!I134</f>
        <v>7.7869601737230792E-3</v>
      </c>
      <c r="J134">
        <f>Reference!J134</f>
        <v>8.450264114055599E-3</v>
      </c>
      <c r="K134">
        <f>Reference!K134</f>
        <v>9.0604363970746334E-3</v>
      </c>
      <c r="L134">
        <f>Reference!L134</f>
        <v>9.6699813900435506E-3</v>
      </c>
      <c r="M134">
        <f t="shared" si="273"/>
        <v>7.8955231460221802E-3</v>
      </c>
      <c r="N134">
        <f t="shared" si="273"/>
        <v>7.3130665204959536E-3</v>
      </c>
      <c r="O134">
        <f t="shared" si="273"/>
        <v>6.730609894969727E-3</v>
      </c>
      <c r="P134">
        <f t="shared" si="273"/>
        <v>6.1481532694435004E-3</v>
      </c>
      <c r="Q134">
        <f t="shared" si="273"/>
        <v>5.5656966439172747E-3</v>
      </c>
      <c r="R134">
        <f t="shared" si="273"/>
        <v>4.9832400183910481E-3</v>
      </c>
      <c r="S134">
        <f t="shared" si="273"/>
        <v>4.4007833928648215E-3</v>
      </c>
      <c r="T134">
        <f t="shared" si="273"/>
        <v>3.8183267673385958E-3</v>
      </c>
      <c r="U134">
        <f t="shared" si="273"/>
        <v>3.2358701418123683E-3</v>
      </c>
      <c r="V134">
        <f t="shared" si="273"/>
        <v>2.6534135162861426E-3</v>
      </c>
      <c r="W134">
        <f t="shared" si="273"/>
        <v>2.070956890759916E-3</v>
      </c>
      <c r="X134">
        <f t="shared" si="273"/>
        <v>1.4885002652336894E-3</v>
      </c>
      <c r="Y134">
        <f t="shared" si="273"/>
        <v>9.0604363970746282E-4</v>
      </c>
      <c r="Z134">
        <f t="shared" si="274"/>
        <v>8.456407303936319E-4</v>
      </c>
      <c r="AA134">
        <f t="shared" si="274"/>
        <v>7.8523782107980109E-4</v>
      </c>
      <c r="AB134">
        <f t="shared" si="274"/>
        <v>7.2483491176597017E-4</v>
      </c>
      <c r="AC134">
        <f t="shared" si="274"/>
        <v>6.6443200245213936E-4</v>
      </c>
      <c r="AD134">
        <f t="shared" si="274"/>
        <v>6.0402909313830844E-4</v>
      </c>
      <c r="AE134">
        <f t="shared" si="274"/>
        <v>5.4362618382447752E-4</v>
      </c>
      <c r="AF134">
        <f t="shared" si="274"/>
        <v>4.8322327451064665E-4</v>
      </c>
      <c r="AG134">
        <f t="shared" si="274"/>
        <v>4.2282036519681579E-4</v>
      </c>
      <c r="AH134">
        <f t="shared" si="274"/>
        <v>3.6241745588298487E-4</v>
      </c>
      <c r="AI134">
        <f t="shared" si="274"/>
        <v>3.0201454656915406E-4</v>
      </c>
      <c r="AJ134">
        <f t="shared" si="274"/>
        <v>2.4161163725532314E-4</v>
      </c>
      <c r="AK134">
        <f t="shared" si="274"/>
        <v>1.8120872794149233E-4</v>
      </c>
      <c r="AL134">
        <f t="shared" si="274"/>
        <v>1.2080581862766151E-4</v>
      </c>
      <c r="AM134">
        <f t="shared" si="274"/>
        <v>6.0402909313830486E-5</v>
      </c>
      <c r="AN134">
        <f t="shared" si="274"/>
        <v>0</v>
      </c>
      <c r="AO134">
        <f t="shared" ref="AO134:BH134" si="277">AN134</f>
        <v>0</v>
      </c>
      <c r="AP134">
        <f t="shared" si="277"/>
        <v>0</v>
      </c>
      <c r="AQ134">
        <f t="shared" si="277"/>
        <v>0</v>
      </c>
      <c r="AR134">
        <f t="shared" si="277"/>
        <v>0</v>
      </c>
      <c r="AS134">
        <f t="shared" si="277"/>
        <v>0</v>
      </c>
      <c r="AT134">
        <f t="shared" si="277"/>
        <v>0</v>
      </c>
      <c r="AU134">
        <f t="shared" si="277"/>
        <v>0</v>
      </c>
      <c r="AV134">
        <f t="shared" si="277"/>
        <v>0</v>
      </c>
      <c r="AW134">
        <f t="shared" si="277"/>
        <v>0</v>
      </c>
      <c r="AX134">
        <f t="shared" si="277"/>
        <v>0</v>
      </c>
      <c r="AY134">
        <f t="shared" si="277"/>
        <v>0</v>
      </c>
      <c r="AZ134">
        <f t="shared" si="277"/>
        <v>0</v>
      </c>
      <c r="BA134">
        <f t="shared" si="277"/>
        <v>0</v>
      </c>
      <c r="BB134">
        <f t="shared" si="277"/>
        <v>0</v>
      </c>
      <c r="BC134">
        <f t="shared" si="277"/>
        <v>0</v>
      </c>
      <c r="BD134">
        <f t="shared" si="277"/>
        <v>0</v>
      </c>
      <c r="BE134">
        <f t="shared" si="277"/>
        <v>0</v>
      </c>
      <c r="BF134">
        <f t="shared" si="277"/>
        <v>0</v>
      </c>
      <c r="BG134">
        <f t="shared" si="277"/>
        <v>0</v>
      </c>
      <c r="BH134">
        <f t="shared" si="277"/>
        <v>0</v>
      </c>
      <c r="BK134">
        <f t="shared" si="276"/>
        <v>9.0604363970746334E-3</v>
      </c>
      <c r="BL134">
        <f t="shared" si="184"/>
        <v>9.0604363970746315E-4</v>
      </c>
      <c r="BM134">
        <f t="shared" si="185"/>
        <v>0</v>
      </c>
      <c r="BN134">
        <f t="shared" si="208"/>
        <v>0.9</v>
      </c>
      <c r="BO134">
        <f t="shared" si="209"/>
        <v>1</v>
      </c>
      <c r="BP134" t="str">
        <f t="shared" si="188"/>
        <v>-LT-Total</v>
      </c>
    </row>
    <row r="135" spans="1:68" hidden="1" x14ac:dyDescent="0.25">
      <c r="A135" t="str">
        <f t="shared" si="182"/>
        <v>passenger-LT-PHEVG</v>
      </c>
      <c r="B135" s="1">
        <v>101</v>
      </c>
      <c r="C135" t="s">
        <v>13</v>
      </c>
      <c r="D135" t="s">
        <v>27</v>
      </c>
      <c r="E135" t="s">
        <v>33</v>
      </c>
      <c r="F135" t="s">
        <v>31</v>
      </c>
      <c r="G135">
        <v>7.2332137480064351E-3</v>
      </c>
      <c r="H135">
        <f>Reference!H135</f>
        <v>1.0671788873497011E-2</v>
      </c>
      <c r="I135">
        <f>Reference!I135</f>
        <v>1.4028857108330029E-2</v>
      </c>
      <c r="J135">
        <f>Reference!J135</f>
        <v>1.7307282528040261E-2</v>
      </c>
      <c r="K135">
        <f>Reference!K135</f>
        <v>1.8772883936975189E-2</v>
      </c>
      <c r="L135">
        <f>Reference!L135</f>
        <v>2.0236978628533971E-2</v>
      </c>
      <c r="M135">
        <f t="shared" si="273"/>
        <v>1.6359227430792666E-2</v>
      </c>
      <c r="N135">
        <f t="shared" si="273"/>
        <v>1.5152399177701403E-2</v>
      </c>
      <c r="O135">
        <f t="shared" si="273"/>
        <v>1.3945570924610139E-2</v>
      </c>
      <c r="P135">
        <f t="shared" si="273"/>
        <v>1.2738742671518878E-2</v>
      </c>
      <c r="Q135">
        <f t="shared" si="273"/>
        <v>1.1531914418427616E-2</v>
      </c>
      <c r="R135">
        <f t="shared" si="273"/>
        <v>1.0325086165336353E-2</v>
      </c>
      <c r="S135">
        <f t="shared" si="273"/>
        <v>9.1182579122450914E-3</v>
      </c>
      <c r="T135">
        <f t="shared" si="273"/>
        <v>7.9114296591538281E-3</v>
      </c>
      <c r="U135">
        <f t="shared" si="273"/>
        <v>6.7046014060625665E-3</v>
      </c>
      <c r="V135">
        <f t="shared" si="273"/>
        <v>5.497773152971305E-3</v>
      </c>
      <c r="W135">
        <f t="shared" si="273"/>
        <v>4.2909448998800417E-3</v>
      </c>
      <c r="X135">
        <f t="shared" si="273"/>
        <v>3.0841166467887766E-3</v>
      </c>
      <c r="Y135">
        <f t="shared" si="273"/>
        <v>1.8772883936975168E-3</v>
      </c>
      <c r="Z135">
        <f t="shared" si="274"/>
        <v>1.7521358341176822E-3</v>
      </c>
      <c r="AA135">
        <f t="shared" si="274"/>
        <v>1.6269832745378476E-3</v>
      </c>
      <c r="AB135">
        <f t="shared" si="274"/>
        <v>1.5018307149580132E-3</v>
      </c>
      <c r="AC135">
        <f t="shared" si="274"/>
        <v>1.3766781553781785E-3</v>
      </c>
      <c r="AD135">
        <f t="shared" si="274"/>
        <v>1.2515255957983441E-3</v>
      </c>
      <c r="AE135">
        <f t="shared" si="274"/>
        <v>1.1263730362185095E-3</v>
      </c>
      <c r="AF135">
        <f t="shared" si="274"/>
        <v>1.0012204766386749E-3</v>
      </c>
      <c r="AG135">
        <f t="shared" si="274"/>
        <v>8.7606791705884023E-4</v>
      </c>
      <c r="AH135">
        <f t="shared" si="274"/>
        <v>7.5091535747900582E-4</v>
      </c>
      <c r="AI135">
        <f t="shared" si="274"/>
        <v>6.2576279789917119E-4</v>
      </c>
      <c r="AJ135">
        <f t="shared" si="274"/>
        <v>5.0061023831933634E-4</v>
      </c>
      <c r="AK135">
        <f t="shared" si="274"/>
        <v>3.7545767873950193E-4</v>
      </c>
      <c r="AL135">
        <f t="shared" si="274"/>
        <v>2.5030511915966752E-4</v>
      </c>
      <c r="AM135">
        <f t="shared" si="274"/>
        <v>1.2515255957983289E-4</v>
      </c>
      <c r="AN135">
        <f t="shared" si="274"/>
        <v>-1.951563910473908E-18</v>
      </c>
      <c r="AO135">
        <f t="shared" ref="AO135:BH135" si="278">AN135</f>
        <v>-1.951563910473908E-18</v>
      </c>
      <c r="AP135">
        <f t="shared" si="278"/>
        <v>-1.951563910473908E-18</v>
      </c>
      <c r="AQ135">
        <f t="shared" si="278"/>
        <v>-1.951563910473908E-18</v>
      </c>
      <c r="AR135">
        <f t="shared" si="278"/>
        <v>-1.951563910473908E-18</v>
      </c>
      <c r="AS135">
        <f t="shared" si="278"/>
        <v>-1.951563910473908E-18</v>
      </c>
      <c r="AT135">
        <f t="shared" si="278"/>
        <v>-1.951563910473908E-18</v>
      </c>
      <c r="AU135">
        <f t="shared" si="278"/>
        <v>-1.951563910473908E-18</v>
      </c>
      <c r="AV135">
        <f t="shared" si="278"/>
        <v>-1.951563910473908E-18</v>
      </c>
      <c r="AW135">
        <f t="shared" si="278"/>
        <v>-1.951563910473908E-18</v>
      </c>
      <c r="AX135">
        <f t="shared" si="278"/>
        <v>-1.951563910473908E-18</v>
      </c>
      <c r="AY135">
        <f t="shared" si="278"/>
        <v>-1.951563910473908E-18</v>
      </c>
      <c r="AZ135">
        <f t="shared" si="278"/>
        <v>-1.951563910473908E-18</v>
      </c>
      <c r="BA135">
        <f t="shared" si="278"/>
        <v>-1.951563910473908E-18</v>
      </c>
      <c r="BB135">
        <f t="shared" si="278"/>
        <v>-1.951563910473908E-18</v>
      </c>
      <c r="BC135">
        <f t="shared" si="278"/>
        <v>-1.951563910473908E-18</v>
      </c>
      <c r="BD135">
        <f t="shared" si="278"/>
        <v>-1.951563910473908E-18</v>
      </c>
      <c r="BE135">
        <f t="shared" si="278"/>
        <v>-1.951563910473908E-18</v>
      </c>
      <c r="BF135">
        <f t="shared" si="278"/>
        <v>-1.951563910473908E-18</v>
      </c>
      <c r="BG135">
        <f t="shared" si="278"/>
        <v>-1.951563910473908E-18</v>
      </c>
      <c r="BH135">
        <f t="shared" si="278"/>
        <v>-1.951563910473908E-18</v>
      </c>
      <c r="BK135">
        <f t="shared" si="276"/>
        <v>1.8772883936975189E-2</v>
      </c>
      <c r="BL135">
        <f t="shared" si="184"/>
        <v>1.8772883936975186E-3</v>
      </c>
      <c r="BM135">
        <f t="shared" si="185"/>
        <v>0</v>
      </c>
      <c r="BN135">
        <f t="shared" si="208"/>
        <v>0.9</v>
      </c>
      <c r="BO135">
        <f t="shared" si="209"/>
        <v>1</v>
      </c>
      <c r="BP135" t="str">
        <f t="shared" si="188"/>
        <v>-LT-Total</v>
      </c>
    </row>
    <row r="136" spans="1:68" hidden="1" x14ac:dyDescent="0.25">
      <c r="A136" t="str">
        <f t="shared" si="182"/>
        <v>passenger-LV-BEV</v>
      </c>
      <c r="B136" s="1">
        <v>102</v>
      </c>
      <c r="C136" t="s">
        <v>13</v>
      </c>
      <c r="D136" t="s">
        <v>27</v>
      </c>
      <c r="E136" t="s">
        <v>28</v>
      </c>
      <c r="F136" t="s">
        <v>29</v>
      </c>
      <c r="G136">
        <v>2.729523405590539E-2</v>
      </c>
      <c r="H136">
        <f>Reference!H136</f>
        <v>2.8760791274561374E-2</v>
      </c>
      <c r="I136">
        <f>Reference!I136</f>
        <v>3.0305038346425998E-2</v>
      </c>
      <c r="J136">
        <f>Reference!J136</f>
        <v>3.1932200349114225E-2</v>
      </c>
      <c r="K136">
        <f>Reference!K136</f>
        <v>3.3646729216438173E-2</v>
      </c>
      <c r="L136">
        <f>Reference!L136</f>
        <v>3.743782383102999E-2</v>
      </c>
      <c r="M136">
        <f t="shared" ref="M136:Y136" si="279">IF(L136=0,0.0000001,L136)*((INDEX($L$7:$L$29,MATCH($A136,$H$7:$H$28,0))/IF(L136=0,0.0000001,L136))^((M$33-$K$33)/($Y$33-$K$33)))</f>
        <v>5.8963951990878269E-2</v>
      </c>
      <c r="N136">
        <f t="shared" si="279"/>
        <v>0.10573703775340189</v>
      </c>
      <c r="O136">
        <f t="shared" si="279"/>
        <v>0.19496013483766975</v>
      </c>
      <c r="P136">
        <f t="shared" si="279"/>
        <v>0.33666241576426498</v>
      </c>
      <c r="Q136">
        <f t="shared" si="279"/>
        <v>0.51311552245655612</v>
      </c>
      <c r="R136">
        <f t="shared" si="279"/>
        <v>0.67956160148355982</v>
      </c>
      <c r="S136">
        <f t="shared" si="279"/>
        <v>0.79790453422481944</v>
      </c>
      <c r="T136">
        <f t="shared" si="279"/>
        <v>0.86211846390903291</v>
      </c>
      <c r="U136">
        <f t="shared" si="279"/>
        <v>0.88900997574394203</v>
      </c>
      <c r="V136">
        <f t="shared" si="279"/>
        <v>0.89763361447288925</v>
      </c>
      <c r="W136">
        <f t="shared" si="279"/>
        <v>0.89966156336604364</v>
      </c>
      <c r="X136">
        <f t="shared" si="279"/>
        <v>0.89997582173314239</v>
      </c>
      <c r="Y136">
        <f t="shared" si="279"/>
        <v>0.90000000000000013</v>
      </c>
      <c r="Z136">
        <f t="shared" ref="Z136:AN136" si="280">IF(Y136=0,0.0000001,$Y136)*((INDEX($M$7:$M$29,MATCH($A136,$H$7:$H$28,0))/IF(Y136=0,0.0000001,$Y136))^((Z$33-$Y$33)/($AN$33-$Y$33)))</f>
        <v>0.90324988683595109</v>
      </c>
      <c r="AA136">
        <f t="shared" si="280"/>
        <v>0.90651150896573163</v>
      </c>
      <c r="AB136">
        <f t="shared" si="280"/>
        <v>0.90978490876531593</v>
      </c>
      <c r="AC136">
        <f t="shared" si="280"/>
        <v>0.91307012876369731</v>
      </c>
      <c r="AD136">
        <f t="shared" si="280"/>
        <v>0.91636721164344104</v>
      </c>
      <c r="AE136">
        <f t="shared" si="280"/>
        <v>0.91967620024123797</v>
      </c>
      <c r="AF136">
        <f t="shared" si="280"/>
        <v>0.92299713754846169</v>
      </c>
      <c r="AG136">
        <f t="shared" si="280"/>
        <v>0.92633006671172746</v>
      </c>
      <c r="AH136">
        <f t="shared" si="280"/>
        <v>0.92967503103345206</v>
      </c>
      <c r="AI136">
        <f t="shared" si="280"/>
        <v>0.9330320739724165</v>
      </c>
      <c r="AJ136">
        <f t="shared" si="280"/>
        <v>0.93640123914433093</v>
      </c>
      <c r="AK136">
        <f t="shared" si="280"/>
        <v>0.93978257032240142</v>
      </c>
      <c r="AL136">
        <f t="shared" si="280"/>
        <v>0.94317611143789815</v>
      </c>
      <c r="AM136">
        <f t="shared" si="280"/>
        <v>0.94658190658072638</v>
      </c>
      <c r="AN136">
        <f t="shared" si="280"/>
        <v>0.95</v>
      </c>
      <c r="AO136">
        <f t="shared" ref="AO136:BH136" si="281">AN136</f>
        <v>0.95</v>
      </c>
      <c r="AP136">
        <f t="shared" si="281"/>
        <v>0.95</v>
      </c>
      <c r="AQ136">
        <f t="shared" si="281"/>
        <v>0.95</v>
      </c>
      <c r="AR136">
        <f t="shared" si="281"/>
        <v>0.95</v>
      </c>
      <c r="AS136">
        <f t="shared" si="281"/>
        <v>0.95</v>
      </c>
      <c r="AT136">
        <f t="shared" si="281"/>
        <v>0.95</v>
      </c>
      <c r="AU136">
        <f t="shared" si="281"/>
        <v>0.95</v>
      </c>
      <c r="AV136">
        <f t="shared" si="281"/>
        <v>0.95</v>
      </c>
      <c r="AW136">
        <f t="shared" si="281"/>
        <v>0.95</v>
      </c>
      <c r="AX136">
        <f t="shared" si="281"/>
        <v>0.95</v>
      </c>
      <c r="AY136">
        <f t="shared" si="281"/>
        <v>0.95</v>
      </c>
      <c r="AZ136">
        <f t="shared" si="281"/>
        <v>0.95</v>
      </c>
      <c r="BA136">
        <f t="shared" si="281"/>
        <v>0.95</v>
      </c>
      <c r="BB136">
        <f t="shared" si="281"/>
        <v>0.95</v>
      </c>
      <c r="BC136">
        <f t="shared" si="281"/>
        <v>0.95</v>
      </c>
      <c r="BD136">
        <f t="shared" si="281"/>
        <v>0.95</v>
      </c>
      <c r="BE136">
        <f t="shared" si="281"/>
        <v>0.95</v>
      </c>
      <c r="BF136">
        <f t="shared" si="281"/>
        <v>0.95</v>
      </c>
      <c r="BG136">
        <f t="shared" si="281"/>
        <v>0.95</v>
      </c>
      <c r="BH136">
        <f t="shared" si="281"/>
        <v>0.95</v>
      </c>
      <c r="BK136">
        <f t="shared" si="276"/>
        <v>3.3646729216438173E-2</v>
      </c>
      <c r="BL136">
        <f t="shared" si="184"/>
        <v>1.6823364608219064E-3</v>
      </c>
      <c r="BM136">
        <f t="shared" si="185"/>
        <v>0</v>
      </c>
      <c r="BN136">
        <f t="shared" si="208"/>
        <v>0.95000000000000007</v>
      </c>
      <c r="BO136">
        <f t="shared" si="209"/>
        <v>1</v>
      </c>
      <c r="BP136" t="str">
        <f t="shared" si="188"/>
        <v>-LV-Total</v>
      </c>
    </row>
    <row r="137" spans="1:68" hidden="1" x14ac:dyDescent="0.25">
      <c r="A137" t="str">
        <f t="shared" si="182"/>
        <v>passenger-LV-CNG</v>
      </c>
      <c r="B137" s="1">
        <v>103</v>
      </c>
      <c r="C137" t="s">
        <v>13</v>
      </c>
      <c r="D137" t="s">
        <v>27</v>
      </c>
      <c r="E137" t="s">
        <v>28</v>
      </c>
      <c r="F137" t="s">
        <v>45</v>
      </c>
      <c r="G137">
        <v>6.5192001571743232E-3</v>
      </c>
      <c r="H137">
        <f>Reference!H137</f>
        <v>9.1918908278824808E-3</v>
      </c>
      <c r="I137">
        <f>Reference!I137</f>
        <v>1.180217305270095E-2</v>
      </c>
      <c r="J137">
        <f>Reference!J137</f>
        <v>1.435220750037141E-2</v>
      </c>
      <c r="K137">
        <f>Reference!K137</f>
        <v>1.5900787270442741E-2</v>
      </c>
      <c r="L137">
        <f>Reference!L137</f>
        <v>1.7445863029278929E-2</v>
      </c>
      <c r="M137">
        <f t="shared" ref="M137:Y138" si="282">$K137+(M$33-$K$33)*($BL137-$BK137)/($BL$33-$BK$33)</f>
        <v>1.3742823283739797E-2</v>
      </c>
      <c r="N137">
        <f t="shared" si="282"/>
        <v>1.2663841290388327E-2</v>
      </c>
      <c r="O137">
        <f t="shared" si="282"/>
        <v>1.1584859297036853E-2</v>
      </c>
      <c r="P137">
        <f t="shared" si="282"/>
        <v>1.0505877303685383E-2</v>
      </c>
      <c r="Q137">
        <f t="shared" si="282"/>
        <v>9.4268953103339107E-3</v>
      </c>
      <c r="R137">
        <f t="shared" si="282"/>
        <v>8.3479133169824388E-3</v>
      </c>
      <c r="S137">
        <f t="shared" si="282"/>
        <v>7.2689313236309668E-3</v>
      </c>
      <c r="T137">
        <f t="shared" si="282"/>
        <v>6.1899493302794966E-3</v>
      </c>
      <c r="U137">
        <f t="shared" si="282"/>
        <v>5.1109673369280247E-3</v>
      </c>
      <c r="V137">
        <f t="shared" si="282"/>
        <v>4.031985343576551E-3</v>
      </c>
      <c r="W137">
        <f t="shared" si="282"/>
        <v>2.9530033502250808E-3</v>
      </c>
      <c r="X137">
        <f t="shared" si="282"/>
        <v>1.8740213568736088E-3</v>
      </c>
      <c r="Y137">
        <f t="shared" si="282"/>
        <v>7.9503936352213513E-4</v>
      </c>
      <c r="Z137">
        <f t="shared" ref="Z137:AN138" si="283">$Y137+(Z$33-$Y$33)*($BM137-$BL137)/($BM$33-$BL$33)</f>
        <v>7.4203673928732608E-4</v>
      </c>
      <c r="AA137">
        <f t="shared" si="283"/>
        <v>6.8903411505251704E-4</v>
      </c>
      <c r="AB137">
        <f t="shared" si="283"/>
        <v>6.3603149081770788E-4</v>
      </c>
      <c r="AC137">
        <f t="shared" si="283"/>
        <v>5.8302886658289884E-4</v>
      </c>
      <c r="AD137">
        <f t="shared" si="283"/>
        <v>5.3002624234808979E-4</v>
      </c>
      <c r="AE137">
        <f t="shared" si="283"/>
        <v>4.7702361811328075E-4</v>
      </c>
      <c r="AF137">
        <f t="shared" si="283"/>
        <v>4.2402099387847165E-4</v>
      </c>
      <c r="AG137">
        <f t="shared" si="283"/>
        <v>3.7101836964366261E-4</v>
      </c>
      <c r="AH137">
        <f t="shared" si="283"/>
        <v>3.1801574540885351E-4</v>
      </c>
      <c r="AI137">
        <f t="shared" si="283"/>
        <v>2.6501312117404446E-4</v>
      </c>
      <c r="AJ137">
        <f t="shared" si="283"/>
        <v>2.1201049693923542E-4</v>
      </c>
      <c r="AK137">
        <f t="shared" si="283"/>
        <v>1.5900787270442637E-4</v>
      </c>
      <c r="AL137">
        <f t="shared" si="283"/>
        <v>1.0600524846961722E-4</v>
      </c>
      <c r="AM137">
        <f t="shared" si="283"/>
        <v>5.3002624234808177E-5</v>
      </c>
      <c r="AN137">
        <f t="shared" si="283"/>
        <v>0</v>
      </c>
      <c r="AO137">
        <f t="shared" ref="AO137:BH137" si="284">AN137</f>
        <v>0</v>
      </c>
      <c r="AP137">
        <f t="shared" si="284"/>
        <v>0</v>
      </c>
      <c r="AQ137">
        <f t="shared" si="284"/>
        <v>0</v>
      </c>
      <c r="AR137">
        <f t="shared" si="284"/>
        <v>0</v>
      </c>
      <c r="AS137">
        <f t="shared" si="284"/>
        <v>0</v>
      </c>
      <c r="AT137">
        <f t="shared" si="284"/>
        <v>0</v>
      </c>
      <c r="AU137">
        <f t="shared" si="284"/>
        <v>0</v>
      </c>
      <c r="AV137">
        <f t="shared" si="284"/>
        <v>0</v>
      </c>
      <c r="AW137">
        <f t="shared" si="284"/>
        <v>0</v>
      </c>
      <c r="AX137">
        <f t="shared" si="284"/>
        <v>0</v>
      </c>
      <c r="AY137">
        <f t="shared" si="284"/>
        <v>0</v>
      </c>
      <c r="AZ137">
        <f t="shared" si="284"/>
        <v>0</v>
      </c>
      <c r="BA137">
        <f t="shared" si="284"/>
        <v>0</v>
      </c>
      <c r="BB137">
        <f t="shared" si="284"/>
        <v>0</v>
      </c>
      <c r="BC137">
        <f t="shared" si="284"/>
        <v>0</v>
      </c>
      <c r="BD137">
        <f t="shared" si="284"/>
        <v>0</v>
      </c>
      <c r="BE137">
        <f t="shared" si="284"/>
        <v>0</v>
      </c>
      <c r="BF137">
        <f t="shared" si="284"/>
        <v>0</v>
      </c>
      <c r="BG137">
        <f t="shared" si="284"/>
        <v>0</v>
      </c>
      <c r="BH137">
        <f t="shared" si="284"/>
        <v>0</v>
      </c>
      <c r="BK137">
        <f t="shared" si="276"/>
        <v>1.5900787270442741E-2</v>
      </c>
      <c r="BL137">
        <f t="shared" si="184"/>
        <v>7.9503936352213599E-4</v>
      </c>
      <c r="BM137">
        <f t="shared" si="185"/>
        <v>0</v>
      </c>
      <c r="BN137">
        <f t="shared" si="208"/>
        <v>0.95000000000000007</v>
      </c>
      <c r="BO137">
        <f t="shared" si="209"/>
        <v>1</v>
      </c>
      <c r="BP137" t="str">
        <f t="shared" si="188"/>
        <v>-LV-Total</v>
      </c>
    </row>
    <row r="138" spans="1:68" hidden="1" x14ac:dyDescent="0.25">
      <c r="A138" t="str">
        <f t="shared" si="182"/>
        <v>passenger-LV-D</v>
      </c>
      <c r="B138" s="1">
        <v>104</v>
      </c>
      <c r="C138" t="s">
        <v>13</v>
      </c>
      <c r="D138" t="s">
        <v>27</v>
      </c>
      <c r="E138" t="s">
        <v>28</v>
      </c>
      <c r="F138" t="s">
        <v>46</v>
      </c>
      <c r="G138">
        <v>9.6268488755490225E-3</v>
      </c>
      <c r="H138">
        <f>Reference!H138</f>
        <v>9.5086376805962793E-3</v>
      </c>
      <c r="I138">
        <f>Reference!I138</f>
        <v>9.3931867665262517E-3</v>
      </c>
      <c r="J138">
        <f>Reference!J138</f>
        <v>9.280400568507343E-3</v>
      </c>
      <c r="K138">
        <f>Reference!K138</f>
        <v>9.2746944168800183E-3</v>
      </c>
      <c r="L138">
        <f>Reference!L138</f>
        <v>9.2690011767085981E-3</v>
      </c>
      <c r="M138">
        <f t="shared" si="282"/>
        <v>8.0159858888748728E-3</v>
      </c>
      <c r="N138">
        <f t="shared" si="282"/>
        <v>7.3866316248723009E-3</v>
      </c>
      <c r="O138">
        <f t="shared" si="282"/>
        <v>6.7572773608697272E-3</v>
      </c>
      <c r="P138">
        <f t="shared" si="282"/>
        <v>6.1279230968671553E-3</v>
      </c>
      <c r="Q138">
        <f t="shared" si="282"/>
        <v>5.4985688328645825E-3</v>
      </c>
      <c r="R138">
        <f t="shared" si="282"/>
        <v>4.8692145688620098E-3</v>
      </c>
      <c r="S138">
        <f t="shared" si="282"/>
        <v>4.239860304859437E-3</v>
      </c>
      <c r="T138">
        <f t="shared" si="282"/>
        <v>3.6105060408568651E-3</v>
      </c>
      <c r="U138">
        <f t="shared" si="282"/>
        <v>2.9811517768542923E-3</v>
      </c>
      <c r="V138">
        <f t="shared" si="282"/>
        <v>2.3517975128517186E-3</v>
      </c>
      <c r="W138">
        <f t="shared" si="282"/>
        <v>1.7224432488491467E-3</v>
      </c>
      <c r="X138">
        <f t="shared" si="282"/>
        <v>1.0930889848465748E-3</v>
      </c>
      <c r="Y138">
        <f t="shared" si="282"/>
        <v>4.6373472084400118E-4</v>
      </c>
      <c r="Z138">
        <f t="shared" si="283"/>
        <v>4.3281907278773448E-4</v>
      </c>
      <c r="AA138">
        <f t="shared" si="283"/>
        <v>4.0190342473146777E-4</v>
      </c>
      <c r="AB138">
        <f t="shared" si="283"/>
        <v>3.7098777667520113E-4</v>
      </c>
      <c r="AC138">
        <f t="shared" si="283"/>
        <v>3.4007212861893442E-4</v>
      </c>
      <c r="AD138">
        <f t="shared" si="283"/>
        <v>3.0915648056266778E-4</v>
      </c>
      <c r="AE138">
        <f t="shared" si="283"/>
        <v>2.7824083250640108E-4</v>
      </c>
      <c r="AF138">
        <f t="shared" si="283"/>
        <v>2.4732518445013437E-4</v>
      </c>
      <c r="AG138">
        <f t="shared" si="283"/>
        <v>2.1640953639386767E-4</v>
      </c>
      <c r="AH138">
        <f t="shared" si="283"/>
        <v>1.8549388833760097E-4</v>
      </c>
      <c r="AI138">
        <f t="shared" si="283"/>
        <v>1.5457824028133432E-4</v>
      </c>
      <c r="AJ138">
        <f t="shared" si="283"/>
        <v>1.2366259222506762E-4</v>
      </c>
      <c r="AK138">
        <f t="shared" si="283"/>
        <v>9.2746944168800919E-5</v>
      </c>
      <c r="AL138">
        <f t="shared" si="283"/>
        <v>6.1831296112534217E-5</v>
      </c>
      <c r="AM138">
        <f t="shared" si="283"/>
        <v>3.0915648056267569E-5</v>
      </c>
      <c r="AN138">
        <f t="shared" si="283"/>
        <v>8.6736173798840355E-19</v>
      </c>
      <c r="AO138">
        <f t="shared" ref="AO138:BH138" si="285">AN138</f>
        <v>8.6736173798840355E-19</v>
      </c>
      <c r="AP138">
        <f t="shared" si="285"/>
        <v>8.6736173798840355E-19</v>
      </c>
      <c r="AQ138">
        <f t="shared" si="285"/>
        <v>8.6736173798840355E-19</v>
      </c>
      <c r="AR138">
        <f t="shared" si="285"/>
        <v>8.6736173798840355E-19</v>
      </c>
      <c r="AS138">
        <f t="shared" si="285"/>
        <v>8.6736173798840355E-19</v>
      </c>
      <c r="AT138">
        <f t="shared" si="285"/>
        <v>8.6736173798840355E-19</v>
      </c>
      <c r="AU138">
        <f t="shared" si="285"/>
        <v>8.6736173798840355E-19</v>
      </c>
      <c r="AV138">
        <f t="shared" si="285"/>
        <v>8.6736173798840355E-19</v>
      </c>
      <c r="AW138">
        <f t="shared" si="285"/>
        <v>8.6736173798840355E-19</v>
      </c>
      <c r="AX138">
        <f t="shared" si="285"/>
        <v>8.6736173798840355E-19</v>
      </c>
      <c r="AY138">
        <f t="shared" si="285"/>
        <v>8.6736173798840355E-19</v>
      </c>
      <c r="AZ138">
        <f t="shared" si="285"/>
        <v>8.6736173798840355E-19</v>
      </c>
      <c r="BA138">
        <f t="shared" si="285"/>
        <v>8.6736173798840355E-19</v>
      </c>
      <c r="BB138">
        <f t="shared" si="285"/>
        <v>8.6736173798840355E-19</v>
      </c>
      <c r="BC138">
        <f t="shared" si="285"/>
        <v>8.6736173798840355E-19</v>
      </c>
      <c r="BD138">
        <f t="shared" si="285"/>
        <v>8.6736173798840355E-19</v>
      </c>
      <c r="BE138">
        <f t="shared" si="285"/>
        <v>8.6736173798840355E-19</v>
      </c>
      <c r="BF138">
        <f t="shared" si="285"/>
        <v>8.6736173798840355E-19</v>
      </c>
      <c r="BG138">
        <f t="shared" si="285"/>
        <v>8.6736173798840355E-19</v>
      </c>
      <c r="BH138">
        <f t="shared" si="285"/>
        <v>8.6736173798840355E-19</v>
      </c>
      <c r="BK138">
        <f t="shared" si="276"/>
        <v>9.2746944168800183E-3</v>
      </c>
      <c r="BL138">
        <f t="shared" si="184"/>
        <v>4.6373472084400031E-4</v>
      </c>
      <c r="BM138">
        <f t="shared" si="185"/>
        <v>0</v>
      </c>
      <c r="BN138">
        <f t="shared" ref="BN138:BN169" si="286">INDEX($L$7:$L$28,MATCH(BP138,$H$7:$H$28,0))</f>
        <v>0.95000000000000007</v>
      </c>
      <c r="BO138">
        <f t="shared" ref="BO138:BO169" si="287">INDEX($M$7:$M$28,MATCH(BP138,$H$7:$H$28,0))</f>
        <v>1</v>
      </c>
      <c r="BP138" t="str">
        <f t="shared" si="188"/>
        <v>-LV-Total</v>
      </c>
    </row>
    <row r="139" spans="1:68" hidden="1" x14ac:dyDescent="0.25">
      <c r="A139" t="str">
        <f t="shared" si="182"/>
        <v>passenger-LV-FCEV</v>
      </c>
      <c r="B139" s="1">
        <v>105</v>
      </c>
      <c r="C139" t="s">
        <v>13</v>
      </c>
      <c r="D139" t="s">
        <v>27</v>
      </c>
      <c r="E139" t="s">
        <v>28</v>
      </c>
      <c r="F139" t="s">
        <v>30</v>
      </c>
      <c r="G139">
        <v>1.8869447177852821E-4</v>
      </c>
      <c r="H139">
        <f>Reference!H139</f>
        <v>2.0641861293079267E-4</v>
      </c>
      <c r="I139">
        <f>Reference!I139</f>
        <v>2.2580758918195769E-4</v>
      </c>
      <c r="J139">
        <f>Reference!J139</f>
        <v>2.4701777910533302E-4</v>
      </c>
      <c r="K139">
        <f>Reference!K139</f>
        <v>2.7022024997114881E-4</v>
      </c>
      <c r="L139">
        <f>Reference!L139</f>
        <v>3.4973415055338853E-4</v>
      </c>
      <c r="M139">
        <f t="shared" ref="M139:Y139" si="288">IF(L139=0,0.0000001,L139)*((INDEX($L$7:$L$29,MATCH($A139,$H$7:$H$28,0))/IF(L139=0,0.0000001,L139))^((M$33-$K$33)/($Y$33-$K$33)))</f>
        <v>7.106051036898268E-4</v>
      </c>
      <c r="N139">
        <f t="shared" si="288"/>
        <v>1.7680203285964742E-3</v>
      </c>
      <c r="O139">
        <f t="shared" si="288"/>
        <v>4.5940594546919076E-3</v>
      </c>
      <c r="P139">
        <f t="shared" si="288"/>
        <v>1.0776378162337025E-2</v>
      </c>
      <c r="Q139">
        <f t="shared" si="288"/>
        <v>2.0802449300711946E-2</v>
      </c>
      <c r="R139">
        <f t="shared" si="288"/>
        <v>3.2250929677074387E-2</v>
      </c>
      <c r="S139">
        <f t="shared" si="288"/>
        <v>4.1434118578440676E-2</v>
      </c>
      <c r="T139">
        <f t="shared" si="288"/>
        <v>4.6754444055776459E-2</v>
      </c>
      <c r="U139">
        <f t="shared" si="288"/>
        <v>4.9050366807977759E-2</v>
      </c>
      <c r="V139">
        <f t="shared" si="288"/>
        <v>4.9794971435562066E-2</v>
      </c>
      <c r="W139">
        <f t="shared" si="288"/>
        <v>4.9970658600508283E-2</v>
      </c>
      <c r="X139">
        <f t="shared" si="288"/>
        <v>4.9997903614518224E-2</v>
      </c>
      <c r="Y139">
        <f t="shared" si="288"/>
        <v>0.05</v>
      </c>
      <c r="Z139">
        <f t="shared" ref="Z139:AN139" si="289">IF(Y139=0,0.0000001,$Y139)*((INDEX($M$7:$M$29,MATCH($A139,$H$7:$H$28,0))/IF(Y139=0,0.0000001,$Y139))^((Z$33-$Y$33)/($AN$33-$Y$33)))</f>
        <v>0.05</v>
      </c>
      <c r="AA139">
        <f t="shared" si="289"/>
        <v>0.05</v>
      </c>
      <c r="AB139">
        <f t="shared" si="289"/>
        <v>0.05</v>
      </c>
      <c r="AC139">
        <f t="shared" si="289"/>
        <v>0.05</v>
      </c>
      <c r="AD139">
        <f t="shared" si="289"/>
        <v>0.05</v>
      </c>
      <c r="AE139">
        <f t="shared" si="289"/>
        <v>0.05</v>
      </c>
      <c r="AF139">
        <f t="shared" si="289"/>
        <v>0.05</v>
      </c>
      <c r="AG139">
        <f t="shared" si="289"/>
        <v>0.05</v>
      </c>
      <c r="AH139">
        <f t="shared" si="289"/>
        <v>0.05</v>
      </c>
      <c r="AI139">
        <f t="shared" si="289"/>
        <v>0.05</v>
      </c>
      <c r="AJ139">
        <f t="shared" si="289"/>
        <v>0.05</v>
      </c>
      <c r="AK139">
        <f t="shared" si="289"/>
        <v>0.05</v>
      </c>
      <c r="AL139">
        <f t="shared" si="289"/>
        <v>0.05</v>
      </c>
      <c r="AM139">
        <f t="shared" si="289"/>
        <v>0.05</v>
      </c>
      <c r="AN139">
        <f t="shared" si="289"/>
        <v>0.05</v>
      </c>
      <c r="AO139">
        <f t="shared" ref="AO139:BH139" si="290">AN139</f>
        <v>0.05</v>
      </c>
      <c r="AP139">
        <f t="shared" si="290"/>
        <v>0.05</v>
      </c>
      <c r="AQ139">
        <f t="shared" si="290"/>
        <v>0.05</v>
      </c>
      <c r="AR139">
        <f t="shared" si="290"/>
        <v>0.05</v>
      </c>
      <c r="AS139">
        <f t="shared" si="290"/>
        <v>0.05</v>
      </c>
      <c r="AT139">
        <f t="shared" si="290"/>
        <v>0.05</v>
      </c>
      <c r="AU139">
        <f t="shared" si="290"/>
        <v>0.05</v>
      </c>
      <c r="AV139">
        <f t="shared" si="290"/>
        <v>0.05</v>
      </c>
      <c r="AW139">
        <f t="shared" si="290"/>
        <v>0.05</v>
      </c>
      <c r="AX139">
        <f t="shared" si="290"/>
        <v>0.05</v>
      </c>
      <c r="AY139">
        <f t="shared" si="290"/>
        <v>0.05</v>
      </c>
      <c r="AZ139">
        <f t="shared" si="290"/>
        <v>0.05</v>
      </c>
      <c r="BA139">
        <f t="shared" si="290"/>
        <v>0.05</v>
      </c>
      <c r="BB139">
        <f t="shared" si="290"/>
        <v>0.05</v>
      </c>
      <c r="BC139">
        <f t="shared" si="290"/>
        <v>0.05</v>
      </c>
      <c r="BD139">
        <f t="shared" si="290"/>
        <v>0.05</v>
      </c>
      <c r="BE139">
        <f t="shared" si="290"/>
        <v>0.05</v>
      </c>
      <c r="BF139">
        <f t="shared" si="290"/>
        <v>0.05</v>
      </c>
      <c r="BG139">
        <f t="shared" si="290"/>
        <v>0.05</v>
      </c>
      <c r="BH139">
        <f t="shared" si="290"/>
        <v>0.05</v>
      </c>
      <c r="BK139">
        <f>G139</f>
        <v>1.8869447177852821E-4</v>
      </c>
      <c r="BL139">
        <f t="shared" si="184"/>
        <v>9.4347235889263983E-6</v>
      </c>
      <c r="BM139">
        <f t="shared" si="185"/>
        <v>0</v>
      </c>
      <c r="BN139">
        <f t="shared" si="286"/>
        <v>0.95000000000000007</v>
      </c>
      <c r="BO139">
        <f t="shared" si="287"/>
        <v>1</v>
      </c>
      <c r="BP139" t="str">
        <f t="shared" si="188"/>
        <v>-LV-Total</v>
      </c>
    </row>
    <row r="140" spans="1:68" hidden="1" x14ac:dyDescent="0.25">
      <c r="A140" t="str">
        <f t="shared" si="182"/>
        <v>passenger-LV-G</v>
      </c>
      <c r="B140" s="1">
        <v>106</v>
      </c>
      <c r="C140" t="s">
        <v>13</v>
      </c>
      <c r="D140" t="s">
        <v>27</v>
      </c>
      <c r="E140" t="s">
        <v>28</v>
      </c>
      <c r="F140" t="s">
        <v>47</v>
      </c>
      <c r="G140">
        <v>0.93300376765970106</v>
      </c>
      <c r="H140">
        <f>Reference!H140</f>
        <v>0.91158194030021922</v>
      </c>
      <c r="I140">
        <f>Reference!I140</f>
        <v>0.89066032157628039</v>
      </c>
      <c r="J140">
        <f>Reference!J140</f>
        <v>0.87022159355682949</v>
      </c>
      <c r="K140">
        <f>Reference!K140</f>
        <v>0.85906448625514498</v>
      </c>
      <c r="L140">
        <f>Reference!L140</f>
        <v>0.84793262442682382</v>
      </c>
      <c r="M140">
        <f t="shared" ref="M140:Y142" si="291">$K140+(M$33-$K$33)*($BL140-$BK140)/($BL$33-$BK$33)</f>
        <v>0.74247716312051815</v>
      </c>
      <c r="N140">
        <f t="shared" si="291"/>
        <v>0.68418350155320473</v>
      </c>
      <c r="O140">
        <f t="shared" si="291"/>
        <v>0.62588983998589132</v>
      </c>
      <c r="P140">
        <f t="shared" si="291"/>
        <v>0.5675961784185779</v>
      </c>
      <c r="Q140">
        <f t="shared" si="291"/>
        <v>0.5093025168512646</v>
      </c>
      <c r="R140">
        <f t="shared" si="291"/>
        <v>0.45100885528395107</v>
      </c>
      <c r="S140">
        <f t="shared" si="291"/>
        <v>0.39271519371663766</v>
      </c>
      <c r="T140">
        <f t="shared" si="291"/>
        <v>0.33442153214932424</v>
      </c>
      <c r="U140">
        <f t="shared" si="291"/>
        <v>0.27612787058201083</v>
      </c>
      <c r="V140">
        <f t="shared" si="291"/>
        <v>0.21783420901469741</v>
      </c>
      <c r="W140">
        <f t="shared" si="291"/>
        <v>0.15954054744738411</v>
      </c>
      <c r="X140">
        <f t="shared" si="291"/>
        <v>0.10124688588007058</v>
      </c>
      <c r="Y140">
        <f t="shared" si="291"/>
        <v>4.2953224312757166E-2</v>
      </c>
      <c r="Z140">
        <f t="shared" ref="Z140:AN142" si="292">$Y140+(Z$33-$Y$33)*($BM140-$BL140)/($BM$33-$BL$33)</f>
        <v>4.0089676025240016E-2</v>
      </c>
      <c r="AA140">
        <f t="shared" si="292"/>
        <v>3.7226127737722874E-2</v>
      </c>
      <c r="AB140">
        <f t="shared" si="292"/>
        <v>3.4362579450205724E-2</v>
      </c>
      <c r="AC140">
        <f t="shared" si="292"/>
        <v>3.1499031162688582E-2</v>
      </c>
      <c r="AD140">
        <f t="shared" si="292"/>
        <v>2.8635482875171432E-2</v>
      </c>
      <c r="AE140">
        <f t="shared" si="292"/>
        <v>2.577193458765429E-2</v>
      </c>
      <c r="AF140">
        <f t="shared" si="292"/>
        <v>2.290838630013714E-2</v>
      </c>
      <c r="AG140">
        <f t="shared" si="292"/>
        <v>2.0044838012619994E-2</v>
      </c>
      <c r="AH140">
        <f t="shared" si="292"/>
        <v>1.7181289725102852E-2</v>
      </c>
      <c r="AI140">
        <f t="shared" si="292"/>
        <v>1.4317741437585702E-2</v>
      </c>
      <c r="AJ140">
        <f t="shared" si="292"/>
        <v>1.1454193150068556E-2</v>
      </c>
      <c r="AK140">
        <f t="shared" si="292"/>
        <v>8.5906448625514137E-3</v>
      </c>
      <c r="AL140">
        <f t="shared" si="292"/>
        <v>5.7270965750342642E-3</v>
      </c>
      <c r="AM140">
        <f t="shared" si="292"/>
        <v>2.8635482875171148E-3</v>
      </c>
      <c r="AN140">
        <f t="shared" si="292"/>
        <v>0</v>
      </c>
      <c r="AO140">
        <f t="shared" ref="AO140:BH140" si="293">AN140</f>
        <v>0</v>
      </c>
      <c r="AP140">
        <f t="shared" si="293"/>
        <v>0</v>
      </c>
      <c r="AQ140">
        <f t="shared" si="293"/>
        <v>0</v>
      </c>
      <c r="AR140">
        <f t="shared" si="293"/>
        <v>0</v>
      </c>
      <c r="AS140">
        <f t="shared" si="293"/>
        <v>0</v>
      </c>
      <c r="AT140">
        <f t="shared" si="293"/>
        <v>0</v>
      </c>
      <c r="AU140">
        <f t="shared" si="293"/>
        <v>0</v>
      </c>
      <c r="AV140">
        <f t="shared" si="293"/>
        <v>0</v>
      </c>
      <c r="AW140">
        <f t="shared" si="293"/>
        <v>0</v>
      </c>
      <c r="AX140">
        <f t="shared" si="293"/>
        <v>0</v>
      </c>
      <c r="AY140">
        <f t="shared" si="293"/>
        <v>0</v>
      </c>
      <c r="AZ140">
        <f t="shared" si="293"/>
        <v>0</v>
      </c>
      <c r="BA140">
        <f t="shared" si="293"/>
        <v>0</v>
      </c>
      <c r="BB140">
        <f t="shared" si="293"/>
        <v>0</v>
      </c>
      <c r="BC140">
        <f t="shared" si="293"/>
        <v>0</v>
      </c>
      <c r="BD140">
        <f t="shared" si="293"/>
        <v>0</v>
      </c>
      <c r="BE140">
        <f t="shared" si="293"/>
        <v>0</v>
      </c>
      <c r="BF140">
        <f t="shared" si="293"/>
        <v>0</v>
      </c>
      <c r="BG140">
        <f t="shared" si="293"/>
        <v>0</v>
      </c>
      <c r="BH140">
        <f t="shared" si="293"/>
        <v>0</v>
      </c>
      <c r="BK140">
        <f t="shared" ref="BK140:BK145" si="294">K140</f>
        <v>0.85906448625514498</v>
      </c>
      <c r="BL140">
        <f t="shared" si="184"/>
        <v>4.2953224312757193E-2</v>
      </c>
      <c r="BM140">
        <f t="shared" si="185"/>
        <v>0</v>
      </c>
      <c r="BN140">
        <f t="shared" si="286"/>
        <v>0.95000000000000007</v>
      </c>
      <c r="BO140">
        <f t="shared" si="287"/>
        <v>1</v>
      </c>
      <c r="BP140" t="str">
        <f t="shared" si="188"/>
        <v>-LV-Total</v>
      </c>
    </row>
    <row r="141" spans="1:68" hidden="1" x14ac:dyDescent="0.25">
      <c r="A141" t="str">
        <f t="shared" si="182"/>
        <v>passenger-LV-LPG</v>
      </c>
      <c r="B141" s="1">
        <v>107</v>
      </c>
      <c r="C141" t="s">
        <v>13</v>
      </c>
      <c r="D141" t="s">
        <v>27</v>
      </c>
      <c r="E141" t="s">
        <v>28</v>
      </c>
      <c r="F141" t="s">
        <v>48</v>
      </c>
      <c r="G141">
        <v>1.020548916945373E-2</v>
      </c>
      <c r="H141">
        <f>Reference!H141</f>
        <v>1.0413483908774879E-2</v>
      </c>
      <c r="I141">
        <f>Reference!I141</f>
        <v>1.0616621883870929E-2</v>
      </c>
      <c r="J141">
        <f>Reference!J141</f>
        <v>1.0815071242794551E-2</v>
      </c>
      <c r="K141">
        <f>Reference!K141</f>
        <v>1.109758972436164E-2</v>
      </c>
      <c r="L141">
        <f>Reference!L141</f>
        <v>1.1379468944101421E-2</v>
      </c>
      <c r="M141">
        <f t="shared" si="291"/>
        <v>9.5914882617697036E-3</v>
      </c>
      <c r="N141">
        <f t="shared" si="291"/>
        <v>8.8384375304737337E-3</v>
      </c>
      <c r="O141">
        <f t="shared" si="291"/>
        <v>8.0853867991777656E-3</v>
      </c>
      <c r="P141">
        <f t="shared" si="291"/>
        <v>7.3323360678817975E-3</v>
      </c>
      <c r="Q141">
        <f t="shared" si="291"/>
        <v>6.5792853365858285E-3</v>
      </c>
      <c r="R141">
        <f t="shared" si="291"/>
        <v>5.8262346052898603E-3</v>
      </c>
      <c r="S141">
        <f t="shared" si="291"/>
        <v>5.0731838739938922E-3</v>
      </c>
      <c r="T141">
        <f t="shared" si="291"/>
        <v>4.3201331426979232E-3</v>
      </c>
      <c r="U141">
        <f t="shared" si="291"/>
        <v>3.5670824114019551E-3</v>
      </c>
      <c r="V141">
        <f t="shared" si="291"/>
        <v>2.814031680105987E-3</v>
      </c>
      <c r="W141">
        <f t="shared" si="291"/>
        <v>2.0609809488100171E-3</v>
      </c>
      <c r="X141">
        <f t="shared" si="291"/>
        <v>1.3079302175140507E-3</v>
      </c>
      <c r="Y141">
        <f t="shared" si="291"/>
        <v>5.5487948621808086E-4</v>
      </c>
      <c r="Z141">
        <f t="shared" si="292"/>
        <v>5.1788752047020878E-4</v>
      </c>
      <c r="AA141">
        <f t="shared" si="292"/>
        <v>4.8089555472233671E-4</v>
      </c>
      <c r="AB141">
        <f t="shared" si="292"/>
        <v>4.4390358897446463E-4</v>
      </c>
      <c r="AC141">
        <f t="shared" si="292"/>
        <v>4.0691162322659255E-4</v>
      </c>
      <c r="AD141">
        <f t="shared" si="292"/>
        <v>3.6991965747872047E-4</v>
      </c>
      <c r="AE141">
        <f t="shared" si="292"/>
        <v>3.3292769173084833E-4</v>
      </c>
      <c r="AF141">
        <f t="shared" si="292"/>
        <v>2.9593572598297625E-4</v>
      </c>
      <c r="AG141">
        <f t="shared" si="292"/>
        <v>2.5894376023510418E-4</v>
      </c>
      <c r="AH141">
        <f t="shared" si="292"/>
        <v>2.219517944872321E-4</v>
      </c>
      <c r="AI141">
        <f t="shared" si="292"/>
        <v>1.8495982873936002E-4</v>
      </c>
      <c r="AJ141">
        <f t="shared" si="292"/>
        <v>1.4796786299148788E-4</v>
      </c>
      <c r="AK141">
        <f t="shared" si="292"/>
        <v>1.109758972436158E-4</v>
      </c>
      <c r="AL141">
        <f t="shared" si="292"/>
        <v>7.3983931495743779E-5</v>
      </c>
      <c r="AM141">
        <f t="shared" si="292"/>
        <v>3.6991965747871646E-5</v>
      </c>
      <c r="AN141">
        <f t="shared" si="292"/>
        <v>0</v>
      </c>
      <c r="AO141">
        <f t="shared" ref="AO141:BH141" si="295">AN141</f>
        <v>0</v>
      </c>
      <c r="AP141">
        <f t="shared" si="295"/>
        <v>0</v>
      </c>
      <c r="AQ141">
        <f t="shared" si="295"/>
        <v>0</v>
      </c>
      <c r="AR141">
        <f t="shared" si="295"/>
        <v>0</v>
      </c>
      <c r="AS141">
        <f t="shared" si="295"/>
        <v>0</v>
      </c>
      <c r="AT141">
        <f t="shared" si="295"/>
        <v>0</v>
      </c>
      <c r="AU141">
        <f t="shared" si="295"/>
        <v>0</v>
      </c>
      <c r="AV141">
        <f t="shared" si="295"/>
        <v>0</v>
      </c>
      <c r="AW141">
        <f t="shared" si="295"/>
        <v>0</v>
      </c>
      <c r="AX141">
        <f t="shared" si="295"/>
        <v>0</v>
      </c>
      <c r="AY141">
        <f t="shared" si="295"/>
        <v>0</v>
      </c>
      <c r="AZ141">
        <f t="shared" si="295"/>
        <v>0</v>
      </c>
      <c r="BA141">
        <f t="shared" si="295"/>
        <v>0</v>
      </c>
      <c r="BB141">
        <f t="shared" si="295"/>
        <v>0</v>
      </c>
      <c r="BC141">
        <f t="shared" si="295"/>
        <v>0</v>
      </c>
      <c r="BD141">
        <f t="shared" si="295"/>
        <v>0</v>
      </c>
      <c r="BE141">
        <f t="shared" si="295"/>
        <v>0</v>
      </c>
      <c r="BF141">
        <f t="shared" si="295"/>
        <v>0</v>
      </c>
      <c r="BG141">
        <f t="shared" si="295"/>
        <v>0</v>
      </c>
      <c r="BH141">
        <f t="shared" si="295"/>
        <v>0</v>
      </c>
      <c r="BK141">
        <f t="shared" si="294"/>
        <v>1.109758972436164E-2</v>
      </c>
      <c r="BL141">
        <f t="shared" si="184"/>
        <v>5.548794862180813E-4</v>
      </c>
      <c r="BM141">
        <f t="shared" si="185"/>
        <v>0</v>
      </c>
      <c r="BN141">
        <f t="shared" si="286"/>
        <v>0.95000000000000007</v>
      </c>
      <c r="BO141">
        <f t="shared" si="287"/>
        <v>1</v>
      </c>
      <c r="BP141" t="str">
        <f t="shared" si="188"/>
        <v>-LV-Total</v>
      </c>
    </row>
    <row r="142" spans="1:68" hidden="1" x14ac:dyDescent="0.25">
      <c r="A142" t="str">
        <f t="shared" si="182"/>
        <v>passenger-LV-PHEVG</v>
      </c>
      <c r="B142" s="1">
        <v>108</v>
      </c>
      <c r="C142" t="s">
        <v>13</v>
      </c>
      <c r="D142" t="s">
        <v>27</v>
      </c>
      <c r="E142" t="s">
        <v>28</v>
      </c>
      <c r="F142" t="s">
        <v>31</v>
      </c>
      <c r="G142">
        <v>1.316076561043805E-2</v>
      </c>
      <c r="H142">
        <f>Reference!H142</f>
        <v>1.9036552493079929E-2</v>
      </c>
      <c r="I142">
        <f>Reference!I142</f>
        <v>2.4775137292538881E-2</v>
      </c>
      <c r="J142">
        <f>Reference!J142</f>
        <v>3.0381270139157091E-2</v>
      </c>
      <c r="K142">
        <f>Reference!K142</f>
        <v>3.3460753532256811E-2</v>
      </c>
      <c r="L142">
        <f>Reference!L142</f>
        <v>3.6533268899158373E-2</v>
      </c>
      <c r="M142">
        <f t="shared" si="291"/>
        <v>2.8919651267164816E-2</v>
      </c>
      <c r="N142">
        <f t="shared" si="291"/>
        <v>2.6649100134618818E-2</v>
      </c>
      <c r="O142">
        <f t="shared" si="291"/>
        <v>2.437854900207282E-2</v>
      </c>
      <c r="P142">
        <f t="shared" si="291"/>
        <v>2.2107997869526823E-2</v>
      </c>
      <c r="Q142">
        <f t="shared" si="291"/>
        <v>1.9837446736980822E-2</v>
      </c>
      <c r="R142">
        <f t="shared" si="291"/>
        <v>1.7566895604434824E-2</v>
      </c>
      <c r="S142">
        <f t="shared" si="291"/>
        <v>1.5296344471888827E-2</v>
      </c>
      <c r="T142">
        <f t="shared" si="291"/>
        <v>1.3025793339342825E-2</v>
      </c>
      <c r="U142">
        <f t="shared" si="291"/>
        <v>1.0755242206796831E-2</v>
      </c>
      <c r="V142">
        <f t="shared" si="291"/>
        <v>8.4846910742508302E-3</v>
      </c>
      <c r="W142">
        <f t="shared" si="291"/>
        <v>6.2141399417048326E-3</v>
      </c>
      <c r="X142">
        <f t="shared" si="291"/>
        <v>3.943588809158835E-3</v>
      </c>
      <c r="Y142">
        <f t="shared" si="291"/>
        <v>1.6730376766128374E-3</v>
      </c>
      <c r="Z142">
        <f t="shared" si="292"/>
        <v>1.5615018315053148E-3</v>
      </c>
      <c r="AA142">
        <f t="shared" si="292"/>
        <v>1.4499659863977923E-3</v>
      </c>
      <c r="AB142">
        <f t="shared" si="292"/>
        <v>1.3384301412902697E-3</v>
      </c>
      <c r="AC142">
        <f t="shared" si="292"/>
        <v>1.2268942961827472E-3</v>
      </c>
      <c r="AD142">
        <f t="shared" si="292"/>
        <v>1.1153584510752248E-3</v>
      </c>
      <c r="AE142">
        <f t="shared" si="292"/>
        <v>1.0038226059677021E-3</v>
      </c>
      <c r="AF142">
        <f t="shared" si="292"/>
        <v>8.922867608601795E-4</v>
      </c>
      <c r="AG142">
        <f t="shared" si="292"/>
        <v>7.8075091575265695E-4</v>
      </c>
      <c r="AH142">
        <f t="shared" si="292"/>
        <v>6.692150706451344E-4</v>
      </c>
      <c r="AI142">
        <f t="shared" si="292"/>
        <v>5.5767922553761197E-4</v>
      </c>
      <c r="AJ142">
        <f t="shared" si="292"/>
        <v>4.4614338043008931E-4</v>
      </c>
      <c r="AK142">
        <f t="shared" si="292"/>
        <v>3.3460753532256688E-4</v>
      </c>
      <c r="AL142">
        <f t="shared" si="292"/>
        <v>2.2307169021504422E-4</v>
      </c>
      <c r="AM142">
        <f t="shared" si="292"/>
        <v>1.1153584510752157E-4</v>
      </c>
      <c r="AN142">
        <f t="shared" si="292"/>
        <v>0</v>
      </c>
      <c r="AO142">
        <f t="shared" ref="AO142:BH142" si="296">AN142</f>
        <v>0</v>
      </c>
      <c r="AP142">
        <f t="shared" si="296"/>
        <v>0</v>
      </c>
      <c r="AQ142">
        <f t="shared" si="296"/>
        <v>0</v>
      </c>
      <c r="AR142">
        <f t="shared" si="296"/>
        <v>0</v>
      </c>
      <c r="AS142">
        <f t="shared" si="296"/>
        <v>0</v>
      </c>
      <c r="AT142">
        <f t="shared" si="296"/>
        <v>0</v>
      </c>
      <c r="AU142">
        <f t="shared" si="296"/>
        <v>0</v>
      </c>
      <c r="AV142">
        <f t="shared" si="296"/>
        <v>0</v>
      </c>
      <c r="AW142">
        <f t="shared" si="296"/>
        <v>0</v>
      </c>
      <c r="AX142">
        <f t="shared" si="296"/>
        <v>0</v>
      </c>
      <c r="AY142">
        <f t="shared" si="296"/>
        <v>0</v>
      </c>
      <c r="AZ142">
        <f t="shared" si="296"/>
        <v>0</v>
      </c>
      <c r="BA142">
        <f t="shared" si="296"/>
        <v>0</v>
      </c>
      <c r="BB142">
        <f t="shared" si="296"/>
        <v>0</v>
      </c>
      <c r="BC142">
        <f t="shared" si="296"/>
        <v>0</v>
      </c>
      <c r="BD142">
        <f t="shared" si="296"/>
        <v>0</v>
      </c>
      <c r="BE142">
        <f t="shared" si="296"/>
        <v>0</v>
      </c>
      <c r="BF142">
        <f t="shared" si="296"/>
        <v>0</v>
      </c>
      <c r="BG142">
        <f t="shared" si="296"/>
        <v>0</v>
      </c>
      <c r="BH142">
        <f t="shared" si="296"/>
        <v>0</v>
      </c>
      <c r="BK142">
        <f t="shared" si="294"/>
        <v>3.3460753532256811E-2</v>
      </c>
      <c r="BL142">
        <f t="shared" si="184"/>
        <v>1.6730376766128383E-3</v>
      </c>
      <c r="BM142">
        <f t="shared" si="185"/>
        <v>0</v>
      </c>
      <c r="BN142">
        <f t="shared" si="286"/>
        <v>0.95000000000000007</v>
      </c>
      <c r="BO142">
        <f t="shared" si="287"/>
        <v>1</v>
      </c>
      <c r="BP142" t="str">
        <f t="shared" si="188"/>
        <v>-LV-Total</v>
      </c>
    </row>
    <row r="143" spans="1:68" hidden="1" x14ac:dyDescent="0.25">
      <c r="A143" t="str">
        <f t="shared" si="182"/>
        <v>freight-HT-BEV</v>
      </c>
      <c r="B143" s="1">
        <v>109</v>
      </c>
      <c r="C143" t="s">
        <v>40</v>
      </c>
      <c r="D143" t="s">
        <v>36</v>
      </c>
      <c r="E143" t="s">
        <v>39</v>
      </c>
      <c r="F143" t="s">
        <v>29</v>
      </c>
      <c r="G143">
        <v>5.7152938231849011E-4</v>
      </c>
      <c r="H143">
        <f>Reference!H624</f>
        <v>1.5173681424493233E-4</v>
      </c>
      <c r="I143">
        <f>Reference!I624</f>
        <v>2.3024060797201102E-4</v>
      </c>
      <c r="J143">
        <f>Reference!J624</f>
        <v>3.4935976363489321E-4</v>
      </c>
      <c r="K143">
        <f>Reference!K624</f>
        <v>5.301073755932126E-4</v>
      </c>
      <c r="L143">
        <f>Reference!L624</f>
        <v>8.0436804380255909E-4</v>
      </c>
      <c r="M143">
        <f t="shared" ref="M143:Y143" si="297">IF(L143=0,0.0000001,L143)*((INDEX($L$7:$L$29,MATCH($A143,$H$7:$H$28,0))/IF(L143=0,0.0000001,L143))^((M$33-$K$33)/($Y$33-$K$33)))</f>
        <v>2.0161758475732063E-3</v>
      </c>
      <c r="N143">
        <f t="shared" si="297"/>
        <v>6.5708724302811824E-3</v>
      </c>
      <c r="O143">
        <f t="shared" si="297"/>
        <v>2.2654304885356975E-2</v>
      </c>
      <c r="P143">
        <f t="shared" si="297"/>
        <v>6.8404739319801913E-2</v>
      </c>
      <c r="Q143">
        <f t="shared" si="297"/>
        <v>0.16044349421659984</v>
      </c>
      <c r="R143">
        <f t="shared" si="297"/>
        <v>0.28323443842213103</v>
      </c>
      <c r="S143">
        <f t="shared" si="297"/>
        <v>0.39191177589419723</v>
      </c>
      <c r="T143">
        <f t="shared" si="297"/>
        <v>0.45834323836985025</v>
      </c>
      <c r="U143">
        <f t="shared" si="297"/>
        <v>0.48772605206042113</v>
      </c>
      <c r="V143">
        <f t="shared" si="297"/>
        <v>0.49734412671344408</v>
      </c>
      <c r="W143">
        <f t="shared" si="297"/>
        <v>0.49961972296576124</v>
      </c>
      <c r="X143">
        <f t="shared" si="297"/>
        <v>0.49997282775848417</v>
      </c>
      <c r="Y143">
        <f t="shared" si="297"/>
        <v>0.49999999999999994</v>
      </c>
      <c r="Z143">
        <f t="shared" ref="Z143:AN143" si="298">IF(Y143=0,0.0000001,$Y143)*((INDEX($M$7:$M$29,MATCH($A143,$H$7:$H$28,0))/IF(Y143=0,0.0000001,$Y143))^((Z$33-$Y$33)/($AN$33-$Y$33)))</f>
        <v>0.51134247994358006</v>
      </c>
      <c r="AA143">
        <f t="shared" si="298"/>
        <v>0.5229422635897012</v>
      </c>
      <c r="AB143">
        <f t="shared" si="298"/>
        <v>0.53480518786253428</v>
      </c>
      <c r="AC143">
        <f t="shared" si="298"/>
        <v>0.54693722209664108</v>
      </c>
      <c r="AD143">
        <f t="shared" si="298"/>
        <v>0.55934447104069829</v>
      </c>
      <c r="AE143">
        <f t="shared" si="298"/>
        <v>0.57203317792936137</v>
      </c>
      <c r="AF143">
        <f t="shared" si="298"/>
        <v>0.58500972762481374</v>
      </c>
      <c r="AG143">
        <f t="shared" si="298"/>
        <v>0.59828064982958118</v>
      </c>
      <c r="AH143">
        <f t="shared" si="298"/>
        <v>0.61185262237222948</v>
      </c>
      <c r="AI143">
        <f t="shared" si="298"/>
        <v>0.62573247456759729</v>
      </c>
      <c r="AJ143">
        <f t="shared" si="298"/>
        <v>0.63992719065325676</v>
      </c>
      <c r="AK143">
        <f t="shared" si="298"/>
        <v>0.65444391330392904</v>
      </c>
      <c r="AL143">
        <f t="shared" si="298"/>
        <v>0.66928994722562485</v>
      </c>
      <c r="AM143">
        <f t="shared" si="298"/>
        <v>0.68447276283131775</v>
      </c>
      <c r="AN143">
        <f t="shared" si="298"/>
        <v>0.7</v>
      </c>
      <c r="AO143">
        <f t="shared" ref="AO143:BH143" si="299">AN143</f>
        <v>0.7</v>
      </c>
      <c r="AP143">
        <f t="shared" si="299"/>
        <v>0.7</v>
      </c>
      <c r="AQ143">
        <f t="shared" si="299"/>
        <v>0.7</v>
      </c>
      <c r="AR143">
        <f t="shared" si="299"/>
        <v>0.7</v>
      </c>
      <c r="AS143">
        <f t="shared" si="299"/>
        <v>0.7</v>
      </c>
      <c r="AT143">
        <f t="shared" si="299"/>
        <v>0.7</v>
      </c>
      <c r="AU143">
        <f t="shared" si="299"/>
        <v>0.7</v>
      </c>
      <c r="AV143">
        <f t="shared" si="299"/>
        <v>0.7</v>
      </c>
      <c r="AW143">
        <f t="shared" si="299"/>
        <v>0.7</v>
      </c>
      <c r="AX143">
        <f t="shared" si="299"/>
        <v>0.7</v>
      </c>
      <c r="AY143">
        <f t="shared" si="299"/>
        <v>0.7</v>
      </c>
      <c r="AZ143">
        <f t="shared" si="299"/>
        <v>0.7</v>
      </c>
      <c r="BA143">
        <f t="shared" si="299"/>
        <v>0.7</v>
      </c>
      <c r="BB143">
        <f t="shared" si="299"/>
        <v>0.7</v>
      </c>
      <c r="BC143">
        <f t="shared" si="299"/>
        <v>0.7</v>
      </c>
      <c r="BD143">
        <f t="shared" si="299"/>
        <v>0.7</v>
      </c>
      <c r="BE143">
        <f t="shared" si="299"/>
        <v>0.7</v>
      </c>
      <c r="BF143">
        <f t="shared" si="299"/>
        <v>0.7</v>
      </c>
      <c r="BG143">
        <f t="shared" si="299"/>
        <v>0.7</v>
      </c>
      <c r="BH143">
        <f t="shared" si="299"/>
        <v>0.7</v>
      </c>
      <c r="BK143">
        <f t="shared" si="294"/>
        <v>5.301073755932126E-4</v>
      </c>
      <c r="BL143">
        <f t="shared" si="184"/>
        <v>1.3252684389830315E-4</v>
      </c>
      <c r="BM143">
        <f t="shared" si="185"/>
        <v>2.597526140406744E-5</v>
      </c>
      <c r="BN143">
        <f t="shared" si="286"/>
        <v>0.75</v>
      </c>
      <c r="BO143">
        <f t="shared" si="287"/>
        <v>0.95099999999999996</v>
      </c>
      <c r="BP143" t="str">
        <f t="shared" si="188"/>
        <v>-HT-Total</v>
      </c>
    </row>
    <row r="144" spans="1:68" hidden="1" x14ac:dyDescent="0.25">
      <c r="A144" t="str">
        <f t="shared" si="182"/>
        <v>freight-HT-CNG</v>
      </c>
      <c r="B144" s="1">
        <v>110</v>
      </c>
      <c r="C144" t="s">
        <v>40</v>
      </c>
      <c r="D144" t="s">
        <v>36</v>
      </c>
      <c r="E144" t="s">
        <v>39</v>
      </c>
      <c r="F144" t="s">
        <v>45</v>
      </c>
      <c r="G144">
        <v>0</v>
      </c>
      <c r="H144">
        <f>Reference!H144</f>
        <v>0</v>
      </c>
      <c r="I144">
        <f>Reference!I144</f>
        <v>0</v>
      </c>
      <c r="J144">
        <f>Reference!J144</f>
        <v>0</v>
      </c>
      <c r="K144">
        <f>Reference!K144</f>
        <v>0</v>
      </c>
      <c r="L144">
        <f t="shared" ref="L144:Y145" si="300">$K144+(L$33-$K$33)*($BL144-$BK144)/($BL$33-$BK$33)</f>
        <v>0</v>
      </c>
      <c r="M144">
        <f t="shared" si="300"/>
        <v>0</v>
      </c>
      <c r="N144">
        <f t="shared" si="300"/>
        <v>0</v>
      </c>
      <c r="O144">
        <f t="shared" si="300"/>
        <v>0</v>
      </c>
      <c r="P144">
        <f t="shared" si="300"/>
        <v>0</v>
      </c>
      <c r="Q144">
        <f t="shared" si="300"/>
        <v>0</v>
      </c>
      <c r="R144">
        <f t="shared" si="300"/>
        <v>0</v>
      </c>
      <c r="S144">
        <f t="shared" si="300"/>
        <v>0</v>
      </c>
      <c r="T144">
        <f t="shared" si="300"/>
        <v>0</v>
      </c>
      <c r="U144">
        <f t="shared" si="300"/>
        <v>0</v>
      </c>
      <c r="V144">
        <f t="shared" si="300"/>
        <v>0</v>
      </c>
      <c r="W144">
        <f t="shared" si="300"/>
        <v>0</v>
      </c>
      <c r="X144">
        <f t="shared" si="300"/>
        <v>0</v>
      </c>
      <c r="Y144">
        <f t="shared" si="300"/>
        <v>0</v>
      </c>
      <c r="Z144">
        <f t="shared" ref="Z144:AN145" si="301">$Y144+(Z$33-$Y$33)*($BM144-$BL144)/($BM$33-$BL$33)</f>
        <v>0</v>
      </c>
      <c r="AA144">
        <f t="shared" si="301"/>
        <v>0</v>
      </c>
      <c r="AB144">
        <f t="shared" si="301"/>
        <v>0</v>
      </c>
      <c r="AC144">
        <f t="shared" si="301"/>
        <v>0</v>
      </c>
      <c r="AD144">
        <f t="shared" si="301"/>
        <v>0</v>
      </c>
      <c r="AE144">
        <f t="shared" si="301"/>
        <v>0</v>
      </c>
      <c r="AF144">
        <f t="shared" si="301"/>
        <v>0</v>
      </c>
      <c r="AG144">
        <f t="shared" si="301"/>
        <v>0</v>
      </c>
      <c r="AH144">
        <f t="shared" si="301"/>
        <v>0</v>
      </c>
      <c r="AI144">
        <f t="shared" si="301"/>
        <v>0</v>
      </c>
      <c r="AJ144">
        <f t="shared" si="301"/>
        <v>0</v>
      </c>
      <c r="AK144">
        <f t="shared" si="301"/>
        <v>0</v>
      </c>
      <c r="AL144">
        <f t="shared" si="301"/>
        <v>0</v>
      </c>
      <c r="AM144">
        <f t="shared" si="301"/>
        <v>0</v>
      </c>
      <c r="AN144">
        <f t="shared" si="301"/>
        <v>0</v>
      </c>
      <c r="AO144">
        <f t="shared" ref="AO144:BH144" si="302">AN144</f>
        <v>0</v>
      </c>
      <c r="AP144">
        <f t="shared" si="302"/>
        <v>0</v>
      </c>
      <c r="AQ144">
        <f t="shared" si="302"/>
        <v>0</v>
      </c>
      <c r="AR144">
        <f t="shared" si="302"/>
        <v>0</v>
      </c>
      <c r="AS144">
        <f t="shared" si="302"/>
        <v>0</v>
      </c>
      <c r="AT144">
        <f t="shared" si="302"/>
        <v>0</v>
      </c>
      <c r="AU144">
        <f t="shared" si="302"/>
        <v>0</v>
      </c>
      <c r="AV144">
        <f t="shared" si="302"/>
        <v>0</v>
      </c>
      <c r="AW144">
        <f t="shared" si="302"/>
        <v>0</v>
      </c>
      <c r="AX144">
        <f t="shared" si="302"/>
        <v>0</v>
      </c>
      <c r="AY144">
        <f t="shared" si="302"/>
        <v>0</v>
      </c>
      <c r="AZ144">
        <f t="shared" si="302"/>
        <v>0</v>
      </c>
      <c r="BA144">
        <f t="shared" si="302"/>
        <v>0</v>
      </c>
      <c r="BB144">
        <f t="shared" si="302"/>
        <v>0</v>
      </c>
      <c r="BC144">
        <f t="shared" si="302"/>
        <v>0</v>
      </c>
      <c r="BD144">
        <f t="shared" si="302"/>
        <v>0</v>
      </c>
      <c r="BE144">
        <f t="shared" si="302"/>
        <v>0</v>
      </c>
      <c r="BF144">
        <f t="shared" si="302"/>
        <v>0</v>
      </c>
      <c r="BG144">
        <f t="shared" si="302"/>
        <v>0</v>
      </c>
      <c r="BH144">
        <f t="shared" si="302"/>
        <v>0</v>
      </c>
      <c r="BK144">
        <f t="shared" si="294"/>
        <v>0</v>
      </c>
      <c r="BL144">
        <f t="shared" si="184"/>
        <v>0</v>
      </c>
      <c r="BM144">
        <f t="shared" si="185"/>
        <v>0</v>
      </c>
      <c r="BN144">
        <f t="shared" si="286"/>
        <v>0.75</v>
      </c>
      <c r="BO144">
        <f t="shared" si="287"/>
        <v>0.95099999999999996</v>
      </c>
      <c r="BP144" t="str">
        <f t="shared" si="188"/>
        <v>-HT-Total</v>
      </c>
    </row>
    <row r="145" spans="1:68" hidden="1" x14ac:dyDescent="0.25">
      <c r="A145" t="str">
        <f t="shared" si="182"/>
        <v>freight-HT-D</v>
      </c>
      <c r="B145" s="1">
        <v>111</v>
      </c>
      <c r="C145" t="s">
        <v>40</v>
      </c>
      <c r="D145" t="s">
        <v>36</v>
      </c>
      <c r="E145" t="s">
        <v>39</v>
      </c>
      <c r="F145" t="s">
        <v>46</v>
      </c>
      <c r="G145">
        <v>0.98956418914745747</v>
      </c>
      <c r="H145">
        <f>Reference!H145</f>
        <v>0.98929670800001879</v>
      </c>
      <c r="I145">
        <f>Reference!I145</f>
        <v>0.98902917965548165</v>
      </c>
      <c r="J145">
        <f>Reference!J145</f>
        <v>0.98876160410135305</v>
      </c>
      <c r="K145">
        <f>Reference!K145</f>
        <v>0.98848206328846255</v>
      </c>
      <c r="L145">
        <f t="shared" si="300"/>
        <v>0.93552766704086632</v>
      </c>
      <c r="M145">
        <f t="shared" si="300"/>
        <v>0.88257327079327019</v>
      </c>
      <c r="N145">
        <f t="shared" si="300"/>
        <v>0.82961887454567396</v>
      </c>
      <c r="O145">
        <f t="shared" si="300"/>
        <v>0.77666447829807772</v>
      </c>
      <c r="P145">
        <f t="shared" si="300"/>
        <v>0.7237100820504816</v>
      </c>
      <c r="Q145">
        <f t="shared" si="300"/>
        <v>0.67075568580288536</v>
      </c>
      <c r="R145">
        <f t="shared" si="300"/>
        <v>0.61780128955528912</v>
      </c>
      <c r="S145">
        <f t="shared" si="300"/>
        <v>0.56484689330769289</v>
      </c>
      <c r="T145">
        <f t="shared" si="300"/>
        <v>0.51189249706009665</v>
      </c>
      <c r="U145">
        <f t="shared" si="300"/>
        <v>0.45893810081250053</v>
      </c>
      <c r="V145">
        <f t="shared" si="300"/>
        <v>0.40598370456490429</v>
      </c>
      <c r="W145">
        <f t="shared" si="300"/>
        <v>0.35302930831730805</v>
      </c>
      <c r="X145">
        <f t="shared" si="300"/>
        <v>0.30007491206971182</v>
      </c>
      <c r="Y145">
        <f t="shared" si="300"/>
        <v>0.2471205158221158</v>
      </c>
      <c r="Z145">
        <f t="shared" si="301"/>
        <v>0.23387485617405041</v>
      </c>
      <c r="AA145">
        <f t="shared" si="301"/>
        <v>0.22062919652598501</v>
      </c>
      <c r="AB145">
        <f t="shared" si="301"/>
        <v>0.20738353687791961</v>
      </c>
      <c r="AC145">
        <f t="shared" si="301"/>
        <v>0.19413787722985421</v>
      </c>
      <c r="AD145">
        <f t="shared" si="301"/>
        <v>0.18089221758178881</v>
      </c>
      <c r="AE145">
        <f t="shared" si="301"/>
        <v>0.16764655793372343</v>
      </c>
      <c r="AF145">
        <f t="shared" si="301"/>
        <v>0.15440089828565803</v>
      </c>
      <c r="AG145">
        <f t="shared" si="301"/>
        <v>0.14115523863759263</v>
      </c>
      <c r="AH145">
        <f t="shared" si="301"/>
        <v>0.12790957898952723</v>
      </c>
      <c r="AI145">
        <f t="shared" si="301"/>
        <v>0.11466391934146183</v>
      </c>
      <c r="AJ145">
        <f t="shared" si="301"/>
        <v>0.10141825969339643</v>
      </c>
      <c r="AK145">
        <f t="shared" si="301"/>
        <v>8.8172600045331062E-2</v>
      </c>
      <c r="AL145">
        <f t="shared" si="301"/>
        <v>7.4926940397265662E-2</v>
      </c>
      <c r="AM145">
        <f t="shared" si="301"/>
        <v>6.1681280749200262E-2</v>
      </c>
      <c r="AN145">
        <f t="shared" si="301"/>
        <v>4.8435621101134863E-2</v>
      </c>
      <c r="AO145">
        <f t="shared" ref="AO145:BH145" si="303">AN145</f>
        <v>4.8435621101134863E-2</v>
      </c>
      <c r="AP145">
        <f t="shared" si="303"/>
        <v>4.8435621101134863E-2</v>
      </c>
      <c r="AQ145">
        <f t="shared" si="303"/>
        <v>4.8435621101134863E-2</v>
      </c>
      <c r="AR145">
        <f t="shared" si="303"/>
        <v>4.8435621101134863E-2</v>
      </c>
      <c r="AS145">
        <f t="shared" si="303"/>
        <v>4.8435621101134863E-2</v>
      </c>
      <c r="AT145">
        <f t="shared" si="303"/>
        <v>4.8435621101134863E-2</v>
      </c>
      <c r="AU145">
        <f t="shared" si="303"/>
        <v>4.8435621101134863E-2</v>
      </c>
      <c r="AV145">
        <f t="shared" si="303"/>
        <v>4.8435621101134863E-2</v>
      </c>
      <c r="AW145">
        <f t="shared" si="303"/>
        <v>4.8435621101134863E-2</v>
      </c>
      <c r="AX145">
        <f t="shared" si="303"/>
        <v>4.8435621101134863E-2</v>
      </c>
      <c r="AY145">
        <f t="shared" si="303"/>
        <v>4.8435621101134863E-2</v>
      </c>
      <c r="AZ145">
        <f t="shared" si="303"/>
        <v>4.8435621101134863E-2</v>
      </c>
      <c r="BA145">
        <f t="shared" si="303"/>
        <v>4.8435621101134863E-2</v>
      </c>
      <c r="BB145">
        <f t="shared" si="303"/>
        <v>4.8435621101134863E-2</v>
      </c>
      <c r="BC145">
        <f t="shared" si="303"/>
        <v>4.8435621101134863E-2</v>
      </c>
      <c r="BD145">
        <f t="shared" si="303"/>
        <v>4.8435621101134863E-2</v>
      </c>
      <c r="BE145">
        <f t="shared" si="303"/>
        <v>4.8435621101134863E-2</v>
      </c>
      <c r="BF145">
        <f t="shared" si="303"/>
        <v>4.8435621101134863E-2</v>
      </c>
      <c r="BG145">
        <f t="shared" si="303"/>
        <v>4.8435621101134863E-2</v>
      </c>
      <c r="BH145">
        <f t="shared" si="303"/>
        <v>4.8435621101134863E-2</v>
      </c>
      <c r="BK145">
        <f t="shared" si="294"/>
        <v>0.98848206328846255</v>
      </c>
      <c r="BL145">
        <f t="shared" si="184"/>
        <v>0.24712051582211564</v>
      </c>
      <c r="BM145">
        <f t="shared" si="185"/>
        <v>4.843562110113471E-2</v>
      </c>
      <c r="BN145">
        <f t="shared" si="286"/>
        <v>0.75</v>
      </c>
      <c r="BO145">
        <f t="shared" si="287"/>
        <v>0.95099999999999996</v>
      </c>
      <c r="BP145" t="str">
        <f t="shared" si="188"/>
        <v>-HT-Total</v>
      </c>
    </row>
    <row r="146" spans="1:68" hidden="1" x14ac:dyDescent="0.25">
      <c r="A146" t="str">
        <f t="shared" si="182"/>
        <v>freight-HT-FCEV</v>
      </c>
      <c r="B146" s="1">
        <v>112</v>
      </c>
      <c r="C146" t="s">
        <v>40</v>
      </c>
      <c r="D146" t="s">
        <v>36</v>
      </c>
      <c r="E146" t="s">
        <v>39</v>
      </c>
      <c r="F146" t="s">
        <v>30</v>
      </c>
      <c r="G146">
        <v>0</v>
      </c>
      <c r="H146">
        <f>Reference!H146</f>
        <v>1.2915496650148837E-7</v>
      </c>
      <c r="I146">
        <f>Reference!I146</f>
        <v>0</v>
      </c>
      <c r="J146">
        <f>Reference!J146</f>
        <v>2.1544346900318838E-7</v>
      </c>
      <c r="K146">
        <f>Reference!K146</f>
        <v>0</v>
      </c>
      <c r="L146">
        <f>Reference!L146</f>
        <v>2.3913602153749675E-7</v>
      </c>
      <c r="M146">
        <f t="shared" ref="M146:Y146" si="304">IF(L146=0,0.0000001,L146)*((INDEX($L$7:$L$29,MATCH($A146,$H$7:$H$28,0))/IF(L146=0,0.0000001,L146))^((M$33-$K$33)/($Y$33-$K$33)))</f>
        <v>1.6100953960347348E-6</v>
      </c>
      <c r="N146">
        <f t="shared" si="304"/>
        <v>1.8693416233405577E-5</v>
      </c>
      <c r="O146">
        <f t="shared" si="304"/>
        <v>2.4391149679520177E-4</v>
      </c>
      <c r="P146">
        <f t="shared" si="304"/>
        <v>2.4168702638470035E-3</v>
      </c>
      <c r="Q146">
        <f t="shared" si="304"/>
        <v>1.4177917576021269E-2</v>
      </c>
      <c r="R146">
        <f t="shared" si="304"/>
        <v>4.6116023640413645E-2</v>
      </c>
      <c r="S146">
        <f t="shared" si="304"/>
        <v>9.0481561126041651E-2</v>
      </c>
      <c r="T146">
        <f t="shared" si="304"/>
        <v>0.12522391237973385</v>
      </c>
      <c r="U146">
        <f t="shared" si="304"/>
        <v>0.14245907459067439</v>
      </c>
      <c r="V146">
        <f t="shared" si="304"/>
        <v>0.14835118329262473</v>
      </c>
      <c r="W146">
        <f t="shared" si="304"/>
        <v>0.14976333751441798</v>
      </c>
      <c r="X146">
        <f t="shared" si="304"/>
        <v>0.14998308314119857</v>
      </c>
      <c r="Y146">
        <f t="shared" si="304"/>
        <v>0.15000000000000002</v>
      </c>
      <c r="Z146">
        <f t="shared" ref="Z146:AN146" si="305">IF(Y146=0,0.0000001,$Y146)*((INDEX($M$7:$M$29,MATCH($A146,$H$7:$H$28,0))/IF(Y146=0,0.0000001,$Y146))^((Z$33-$Y$33)/($AN$33-$Y$33)))</f>
        <v>0.15519623302069091</v>
      </c>
      <c r="AA146">
        <f t="shared" si="305"/>
        <v>0.16057247162541721</v>
      </c>
      <c r="AB146">
        <f t="shared" si="305"/>
        <v>0.1661349514872435</v>
      </c>
      <c r="AC146">
        <f t="shared" si="305"/>
        <v>0.17189012429263614</v>
      </c>
      <c r="AD146">
        <f t="shared" si="305"/>
        <v>0.17784466522450318</v>
      </c>
      <c r="AE146">
        <f t="shared" si="305"/>
        <v>0.18400548070445835</v>
      </c>
      <c r="AF146">
        <f t="shared" si="305"/>
        <v>0.19037971640328907</v>
      </c>
      <c r="AG146">
        <f t="shared" si="305"/>
        <v>0.19697476552891927</v>
      </c>
      <c r="AH146">
        <f t="shared" si="305"/>
        <v>0.20379827740148071</v>
      </c>
      <c r="AI146">
        <f t="shared" si="305"/>
        <v>0.21085816632543733</v>
      </c>
      <c r="AJ146">
        <f t="shared" si="305"/>
        <v>0.21816262076905443</v>
      </c>
      <c r="AK146">
        <f t="shared" si="305"/>
        <v>0.22572011286185859</v>
      </c>
      <c r="AL146">
        <f t="shared" si="305"/>
        <v>0.23353940822110433</v>
      </c>
      <c r="AM146">
        <f t="shared" si="305"/>
        <v>0.24162957611864505</v>
      </c>
      <c r="AN146">
        <f t="shared" si="305"/>
        <v>0.25</v>
      </c>
      <c r="AO146">
        <f t="shared" ref="AO146:BH146" si="306">AN146</f>
        <v>0.25</v>
      </c>
      <c r="AP146">
        <f t="shared" si="306"/>
        <v>0.25</v>
      </c>
      <c r="AQ146">
        <f t="shared" si="306"/>
        <v>0.25</v>
      </c>
      <c r="AR146">
        <f t="shared" si="306"/>
        <v>0.25</v>
      </c>
      <c r="AS146">
        <f t="shared" si="306"/>
        <v>0.25</v>
      </c>
      <c r="AT146">
        <f t="shared" si="306"/>
        <v>0.25</v>
      </c>
      <c r="AU146">
        <f t="shared" si="306"/>
        <v>0.25</v>
      </c>
      <c r="AV146">
        <f t="shared" si="306"/>
        <v>0.25</v>
      </c>
      <c r="AW146">
        <f t="shared" si="306"/>
        <v>0.25</v>
      </c>
      <c r="AX146">
        <f t="shared" si="306"/>
        <v>0.25</v>
      </c>
      <c r="AY146">
        <f t="shared" si="306"/>
        <v>0.25</v>
      </c>
      <c r="AZ146">
        <f t="shared" si="306"/>
        <v>0.25</v>
      </c>
      <c r="BA146">
        <f t="shared" si="306"/>
        <v>0.25</v>
      </c>
      <c r="BB146">
        <f t="shared" si="306"/>
        <v>0.25</v>
      </c>
      <c r="BC146">
        <f t="shared" si="306"/>
        <v>0.25</v>
      </c>
      <c r="BD146">
        <f t="shared" si="306"/>
        <v>0.25</v>
      </c>
      <c r="BE146">
        <f t="shared" si="306"/>
        <v>0.25</v>
      </c>
      <c r="BF146">
        <f t="shared" si="306"/>
        <v>0.25</v>
      </c>
      <c r="BG146">
        <f t="shared" si="306"/>
        <v>0.25</v>
      </c>
      <c r="BH146">
        <f t="shared" si="306"/>
        <v>0.25</v>
      </c>
      <c r="BK146">
        <f>G146</f>
        <v>0</v>
      </c>
      <c r="BL146">
        <f t="shared" si="184"/>
        <v>0</v>
      </c>
      <c r="BM146">
        <f t="shared" si="185"/>
        <v>0</v>
      </c>
      <c r="BN146">
        <f t="shared" si="286"/>
        <v>0.75</v>
      </c>
      <c r="BO146">
        <f t="shared" si="287"/>
        <v>0.95099999999999996</v>
      </c>
      <c r="BP146" t="str">
        <f t="shared" si="188"/>
        <v>-HT-Total</v>
      </c>
    </row>
    <row r="147" spans="1:68" hidden="1" x14ac:dyDescent="0.25">
      <c r="A147" t="str">
        <f t="shared" si="182"/>
        <v>freight-HT-G</v>
      </c>
      <c r="B147" s="1">
        <v>113</v>
      </c>
      <c r="C147" t="s">
        <v>40</v>
      </c>
      <c r="D147" t="s">
        <v>36</v>
      </c>
      <c r="E147" t="s">
        <v>39</v>
      </c>
      <c r="F147" t="s">
        <v>47</v>
      </c>
      <c r="G147">
        <v>9.8642814702239352E-3</v>
      </c>
      <c r="H147">
        <f>Reference!H147</f>
        <v>9.8459222983262092E-3</v>
      </c>
      <c r="I147">
        <f>Reference!I147</f>
        <v>9.8275598869491769E-3</v>
      </c>
      <c r="J147">
        <f>Reference!J147</f>
        <v>9.8091942352353523E-3</v>
      </c>
      <c r="K147">
        <f>Reference!K147</f>
        <v>9.8028226327175789E-3</v>
      </c>
      <c r="L147">
        <f t="shared" ref="L147:Y148" si="307">$K147+(L$33-$K$33)*($BL147-$BK147)/($BL$33-$BK$33)</f>
        <v>9.2776714202505665E-3</v>
      </c>
      <c r="M147">
        <f t="shared" si="307"/>
        <v>8.7525202077835523E-3</v>
      </c>
      <c r="N147">
        <f t="shared" si="307"/>
        <v>8.2273689953165398E-3</v>
      </c>
      <c r="O147">
        <f t="shared" si="307"/>
        <v>7.7022177828495264E-3</v>
      </c>
      <c r="P147">
        <f t="shared" si="307"/>
        <v>7.1770665703825131E-3</v>
      </c>
      <c r="Q147">
        <f t="shared" si="307"/>
        <v>6.6519153579155006E-3</v>
      </c>
      <c r="R147">
        <f t="shared" si="307"/>
        <v>6.1267641454484864E-3</v>
      </c>
      <c r="S147">
        <f t="shared" si="307"/>
        <v>5.6016129329814739E-3</v>
      </c>
      <c r="T147">
        <f t="shared" si="307"/>
        <v>5.0764617205144606E-3</v>
      </c>
      <c r="U147">
        <f t="shared" si="307"/>
        <v>4.5513105080474481E-3</v>
      </c>
      <c r="V147">
        <f t="shared" si="307"/>
        <v>4.0261592955804339E-3</v>
      </c>
      <c r="W147">
        <f t="shared" si="307"/>
        <v>3.5010080831134214E-3</v>
      </c>
      <c r="X147">
        <f t="shared" si="307"/>
        <v>2.9758568706464072E-3</v>
      </c>
      <c r="Y147">
        <f t="shared" si="307"/>
        <v>2.4507056581793947E-3</v>
      </c>
      <c r="Z147">
        <f t="shared" ref="Z147:AN148" si="308">$Y147+(Z$33-$Y$33)*($BM147-$BL147)/($BM$33-$BL$33)</f>
        <v>2.3193478349009793E-3</v>
      </c>
      <c r="AA147">
        <f t="shared" si="308"/>
        <v>2.1879900116225639E-3</v>
      </c>
      <c r="AB147">
        <f t="shared" si="308"/>
        <v>2.0566321883441481E-3</v>
      </c>
      <c r="AC147">
        <f t="shared" si="308"/>
        <v>1.9252743650657327E-3</v>
      </c>
      <c r="AD147">
        <f t="shared" si="308"/>
        <v>1.7939165417873171E-3</v>
      </c>
      <c r="AE147">
        <f t="shared" si="308"/>
        <v>1.6625587185089016E-3</v>
      </c>
      <c r="AF147">
        <f t="shared" si="308"/>
        <v>1.531200895230486E-3</v>
      </c>
      <c r="AG147">
        <f t="shared" si="308"/>
        <v>1.3998430719520706E-3</v>
      </c>
      <c r="AH147">
        <f t="shared" si="308"/>
        <v>1.268485248673655E-3</v>
      </c>
      <c r="AI147">
        <f t="shared" si="308"/>
        <v>1.1371274253952394E-3</v>
      </c>
      <c r="AJ147">
        <f t="shared" si="308"/>
        <v>1.005769602116824E-3</v>
      </c>
      <c r="AK147">
        <f t="shared" si="308"/>
        <v>8.7441177883840855E-4</v>
      </c>
      <c r="AL147">
        <f t="shared" si="308"/>
        <v>7.4305395555999292E-4</v>
      </c>
      <c r="AM147">
        <f t="shared" si="308"/>
        <v>6.1169613228157752E-4</v>
      </c>
      <c r="AN147">
        <f t="shared" si="308"/>
        <v>4.8033830900316189E-4</v>
      </c>
      <c r="AO147">
        <f t="shared" ref="AO147:BH147" si="309">AN147</f>
        <v>4.8033830900316189E-4</v>
      </c>
      <c r="AP147">
        <f t="shared" si="309"/>
        <v>4.8033830900316189E-4</v>
      </c>
      <c r="AQ147">
        <f t="shared" si="309"/>
        <v>4.8033830900316189E-4</v>
      </c>
      <c r="AR147">
        <f t="shared" si="309"/>
        <v>4.8033830900316189E-4</v>
      </c>
      <c r="AS147">
        <f t="shared" si="309"/>
        <v>4.8033830900316189E-4</v>
      </c>
      <c r="AT147">
        <f t="shared" si="309"/>
        <v>4.8033830900316189E-4</v>
      </c>
      <c r="AU147">
        <f t="shared" si="309"/>
        <v>4.8033830900316189E-4</v>
      </c>
      <c r="AV147">
        <f t="shared" si="309"/>
        <v>4.8033830900316189E-4</v>
      </c>
      <c r="AW147">
        <f t="shared" si="309"/>
        <v>4.8033830900316189E-4</v>
      </c>
      <c r="AX147">
        <f t="shared" si="309"/>
        <v>4.8033830900316189E-4</v>
      </c>
      <c r="AY147">
        <f t="shared" si="309"/>
        <v>4.8033830900316189E-4</v>
      </c>
      <c r="AZ147">
        <f t="shared" si="309"/>
        <v>4.8033830900316189E-4</v>
      </c>
      <c r="BA147">
        <f t="shared" si="309"/>
        <v>4.8033830900316189E-4</v>
      </c>
      <c r="BB147">
        <f t="shared" si="309"/>
        <v>4.8033830900316189E-4</v>
      </c>
      <c r="BC147">
        <f t="shared" si="309"/>
        <v>4.8033830900316189E-4</v>
      </c>
      <c r="BD147">
        <f t="shared" si="309"/>
        <v>4.8033830900316189E-4</v>
      </c>
      <c r="BE147">
        <f t="shared" si="309"/>
        <v>4.8033830900316189E-4</v>
      </c>
      <c r="BF147">
        <f t="shared" si="309"/>
        <v>4.8033830900316189E-4</v>
      </c>
      <c r="BG147">
        <f t="shared" si="309"/>
        <v>4.8033830900316189E-4</v>
      </c>
      <c r="BH147">
        <f t="shared" si="309"/>
        <v>4.8033830900316189E-4</v>
      </c>
      <c r="BK147">
        <f t="shared" ref="BK147:BK152" si="310">K147</f>
        <v>9.8028226327175789E-3</v>
      </c>
      <c r="BL147">
        <f t="shared" si="184"/>
        <v>2.4507056581793947E-3</v>
      </c>
      <c r="BM147">
        <f t="shared" si="185"/>
        <v>4.8033830900316178E-4</v>
      </c>
      <c r="BN147">
        <f t="shared" si="286"/>
        <v>0.75</v>
      </c>
      <c r="BO147">
        <f t="shared" si="287"/>
        <v>0.95099999999999996</v>
      </c>
      <c r="BP147" t="str">
        <f t="shared" si="188"/>
        <v>-HT-Total</v>
      </c>
    </row>
    <row r="148" spans="1:68" hidden="1" x14ac:dyDescent="0.25">
      <c r="A148" t="str">
        <f t="shared" si="182"/>
        <v>freight-HT-LPG</v>
      </c>
      <c r="B148" s="1">
        <v>114</v>
      </c>
      <c r="C148" t="s">
        <v>40</v>
      </c>
      <c r="D148" t="s">
        <v>36</v>
      </c>
      <c r="E148" t="s">
        <v>39</v>
      </c>
      <c r="F148" t="s">
        <v>48</v>
      </c>
      <c r="G148">
        <v>0</v>
      </c>
      <c r="H148">
        <f>Reference!H148</f>
        <v>0</v>
      </c>
      <c r="I148">
        <f>Reference!I148</f>
        <v>0</v>
      </c>
      <c r="J148">
        <f>Reference!J148</f>
        <v>0</v>
      </c>
      <c r="K148">
        <f>Reference!K148</f>
        <v>0</v>
      </c>
      <c r="L148">
        <f t="shared" si="307"/>
        <v>0</v>
      </c>
      <c r="M148">
        <f t="shared" si="307"/>
        <v>0</v>
      </c>
      <c r="N148">
        <f t="shared" si="307"/>
        <v>0</v>
      </c>
      <c r="O148">
        <f t="shared" si="307"/>
        <v>0</v>
      </c>
      <c r="P148">
        <f t="shared" si="307"/>
        <v>0</v>
      </c>
      <c r="Q148">
        <f t="shared" si="307"/>
        <v>0</v>
      </c>
      <c r="R148">
        <f t="shared" si="307"/>
        <v>0</v>
      </c>
      <c r="S148">
        <f t="shared" si="307"/>
        <v>0</v>
      </c>
      <c r="T148">
        <f t="shared" si="307"/>
        <v>0</v>
      </c>
      <c r="U148">
        <f t="shared" si="307"/>
        <v>0</v>
      </c>
      <c r="V148">
        <f t="shared" si="307"/>
        <v>0</v>
      </c>
      <c r="W148">
        <f t="shared" si="307"/>
        <v>0</v>
      </c>
      <c r="X148">
        <f t="shared" si="307"/>
        <v>0</v>
      </c>
      <c r="Y148">
        <f t="shared" si="307"/>
        <v>0</v>
      </c>
      <c r="Z148">
        <f t="shared" si="308"/>
        <v>0</v>
      </c>
      <c r="AA148">
        <f t="shared" si="308"/>
        <v>0</v>
      </c>
      <c r="AB148">
        <f t="shared" si="308"/>
        <v>0</v>
      </c>
      <c r="AC148">
        <f t="shared" si="308"/>
        <v>0</v>
      </c>
      <c r="AD148">
        <f t="shared" si="308"/>
        <v>0</v>
      </c>
      <c r="AE148">
        <f t="shared" si="308"/>
        <v>0</v>
      </c>
      <c r="AF148">
        <f t="shared" si="308"/>
        <v>0</v>
      </c>
      <c r="AG148">
        <f t="shared" si="308"/>
        <v>0</v>
      </c>
      <c r="AH148">
        <f t="shared" si="308"/>
        <v>0</v>
      </c>
      <c r="AI148">
        <f t="shared" si="308"/>
        <v>0</v>
      </c>
      <c r="AJ148">
        <f t="shared" si="308"/>
        <v>0</v>
      </c>
      <c r="AK148">
        <f t="shared" si="308"/>
        <v>0</v>
      </c>
      <c r="AL148">
        <f t="shared" si="308"/>
        <v>0</v>
      </c>
      <c r="AM148">
        <f t="shared" si="308"/>
        <v>0</v>
      </c>
      <c r="AN148">
        <f t="shared" si="308"/>
        <v>0</v>
      </c>
      <c r="AO148">
        <f t="shared" ref="AO148:BH148" si="311">AN148</f>
        <v>0</v>
      </c>
      <c r="AP148">
        <f t="shared" si="311"/>
        <v>0</v>
      </c>
      <c r="AQ148">
        <f t="shared" si="311"/>
        <v>0</v>
      </c>
      <c r="AR148">
        <f t="shared" si="311"/>
        <v>0</v>
      </c>
      <c r="AS148">
        <f t="shared" si="311"/>
        <v>0</v>
      </c>
      <c r="AT148">
        <f t="shared" si="311"/>
        <v>0</v>
      </c>
      <c r="AU148">
        <f t="shared" si="311"/>
        <v>0</v>
      </c>
      <c r="AV148">
        <f t="shared" si="311"/>
        <v>0</v>
      </c>
      <c r="AW148">
        <f t="shared" si="311"/>
        <v>0</v>
      </c>
      <c r="AX148">
        <f t="shared" si="311"/>
        <v>0</v>
      </c>
      <c r="AY148">
        <f t="shared" si="311"/>
        <v>0</v>
      </c>
      <c r="AZ148">
        <f t="shared" si="311"/>
        <v>0</v>
      </c>
      <c r="BA148">
        <f t="shared" si="311"/>
        <v>0</v>
      </c>
      <c r="BB148">
        <f t="shared" si="311"/>
        <v>0</v>
      </c>
      <c r="BC148">
        <f t="shared" si="311"/>
        <v>0</v>
      </c>
      <c r="BD148">
        <f t="shared" si="311"/>
        <v>0</v>
      </c>
      <c r="BE148">
        <f t="shared" si="311"/>
        <v>0</v>
      </c>
      <c r="BF148">
        <f t="shared" si="311"/>
        <v>0</v>
      </c>
      <c r="BG148">
        <f t="shared" si="311"/>
        <v>0</v>
      </c>
      <c r="BH148">
        <f t="shared" si="311"/>
        <v>0</v>
      </c>
      <c r="BK148">
        <f t="shared" si="310"/>
        <v>0</v>
      </c>
      <c r="BL148">
        <f t="shared" si="184"/>
        <v>0</v>
      </c>
      <c r="BM148">
        <f t="shared" si="185"/>
        <v>0</v>
      </c>
      <c r="BN148">
        <f t="shared" si="286"/>
        <v>0.75</v>
      </c>
      <c r="BO148">
        <f t="shared" si="287"/>
        <v>0.95099999999999996</v>
      </c>
      <c r="BP148" t="str">
        <f t="shared" si="188"/>
        <v>-HT-Total</v>
      </c>
    </row>
    <row r="149" spans="1:68" hidden="1" x14ac:dyDescent="0.25">
      <c r="A149" t="str">
        <f t="shared" si="182"/>
        <v>freight-HT-PHEVD</v>
      </c>
      <c r="B149" s="1">
        <v>115</v>
      </c>
      <c r="C149" t="s">
        <v>40</v>
      </c>
      <c r="D149" t="s">
        <v>36</v>
      </c>
      <c r="E149" t="s">
        <v>39</v>
      </c>
      <c r="F149" t="s">
        <v>37</v>
      </c>
      <c r="G149">
        <v>0</v>
      </c>
      <c r="H149">
        <f>Reference!H149</f>
        <v>0</v>
      </c>
      <c r="I149">
        <f>Reference!I149</f>
        <v>0</v>
      </c>
      <c r="J149">
        <f>Reference!J149</f>
        <v>0</v>
      </c>
      <c r="K149">
        <f>Reference!K149</f>
        <v>0</v>
      </c>
      <c r="L149">
        <f>$K149+(L$33-$K$33)*($BL149-$BK149)/($BL$33-$BK$33)</f>
        <v>0</v>
      </c>
      <c r="M149">
        <f t="shared" ref="M149:Y149" si="312">IF(L149=0,0.0000001,L149)*((INDEX($L$7:$L$29,MATCH($A149,$H$7:$H$28,0))/IF(L149=0,0.0000001,L149))^((M$33-$K$33)/($Y$33-$K$33)))</f>
        <v>7.1968567300115195E-7</v>
      </c>
      <c r="N149">
        <f t="shared" si="312"/>
        <v>9.1029817799152157E-6</v>
      </c>
      <c r="O149">
        <f t="shared" si="312"/>
        <v>1.2992796127596297E-4</v>
      </c>
      <c r="P149">
        <f t="shared" si="312"/>
        <v>1.3948358959487434E-3</v>
      </c>
      <c r="Q149">
        <f t="shared" si="312"/>
        <v>8.7041726036880211E-3</v>
      </c>
      <c r="R149">
        <f t="shared" si="312"/>
        <v>2.95028347853016E-2</v>
      </c>
      <c r="S149">
        <f t="shared" si="312"/>
        <v>5.926506278427475E-2</v>
      </c>
      <c r="T149">
        <f t="shared" si="312"/>
        <v>8.2957698712983571E-2</v>
      </c>
      <c r="U149">
        <f t="shared" si="312"/>
        <v>9.4801716068208683E-2</v>
      </c>
      <c r="V149">
        <f t="shared" si="312"/>
        <v>9.8862603362767171E-2</v>
      </c>
      <c r="W149">
        <f t="shared" si="312"/>
        <v>9.983671710006424E-2</v>
      </c>
      <c r="X149">
        <f t="shared" si="312"/>
        <v>9.9988328084667344E-2</v>
      </c>
      <c r="Y149">
        <f t="shared" si="312"/>
        <v>0.1</v>
      </c>
      <c r="Z149">
        <f t="shared" ref="Z149:AN149" si="313">IF(Y149=0,0.0000001,$Y149)*((INDEX($M$7:$M$29,MATCH($A149,$H$7:$H$28,0))/IF(Y149=0,0.0000001,$Y149))^((Z$33-$Y$33)/($AN$33-$Y$33)))</f>
        <v>7.3564225445964138E-2</v>
      </c>
      <c r="AA149">
        <f t="shared" si="313"/>
        <v>5.4116952654646368E-2</v>
      </c>
      <c r="AB149">
        <f t="shared" si="313"/>
        <v>3.9810717055349727E-2</v>
      </c>
      <c r="AC149">
        <f t="shared" si="313"/>
        <v>2.9286445646252369E-2</v>
      </c>
      <c r="AD149">
        <f t="shared" si="313"/>
        <v>2.1544346900318846E-2</v>
      </c>
      <c r="AE149">
        <f t="shared" si="313"/>
        <v>1.5848931924611138E-2</v>
      </c>
      <c r="AF149">
        <f t="shared" si="313"/>
        <v>1.1659144011798322E-2</v>
      </c>
      <c r="AG149">
        <f t="shared" si="313"/>
        <v>8.5769589859089421E-3</v>
      </c>
      <c r="AH149">
        <f t="shared" si="313"/>
        <v>6.3095734448019346E-3</v>
      </c>
      <c r="AI149">
        <f t="shared" si="313"/>
        <v>4.6415888336127815E-3</v>
      </c>
      <c r="AJ149">
        <f t="shared" si="313"/>
        <v>3.4145488738336035E-3</v>
      </c>
      <c r="AK149">
        <f t="shared" si="313"/>
        <v>2.5118864315095807E-3</v>
      </c>
      <c r="AL149">
        <f t="shared" si="313"/>
        <v>1.8478497974222918E-3</v>
      </c>
      <c r="AM149">
        <f t="shared" si="313"/>
        <v>1.3593563908785265E-3</v>
      </c>
      <c r="AN149">
        <f t="shared" si="313"/>
        <v>1E-3</v>
      </c>
      <c r="AO149">
        <f t="shared" ref="AO149:BH149" si="314">AN149</f>
        <v>1E-3</v>
      </c>
      <c r="AP149">
        <f t="shared" si="314"/>
        <v>1E-3</v>
      </c>
      <c r="AQ149">
        <f t="shared" si="314"/>
        <v>1E-3</v>
      </c>
      <c r="AR149">
        <f t="shared" si="314"/>
        <v>1E-3</v>
      </c>
      <c r="AS149">
        <f t="shared" si="314"/>
        <v>1E-3</v>
      </c>
      <c r="AT149">
        <f t="shared" si="314"/>
        <v>1E-3</v>
      </c>
      <c r="AU149">
        <f t="shared" si="314"/>
        <v>1E-3</v>
      </c>
      <c r="AV149">
        <f t="shared" si="314"/>
        <v>1E-3</v>
      </c>
      <c r="AW149">
        <f t="shared" si="314"/>
        <v>1E-3</v>
      </c>
      <c r="AX149">
        <f t="shared" si="314"/>
        <v>1E-3</v>
      </c>
      <c r="AY149">
        <f t="shared" si="314"/>
        <v>1E-3</v>
      </c>
      <c r="AZ149">
        <f t="shared" si="314"/>
        <v>1E-3</v>
      </c>
      <c r="BA149">
        <f t="shared" si="314"/>
        <v>1E-3</v>
      </c>
      <c r="BB149">
        <f t="shared" si="314"/>
        <v>1E-3</v>
      </c>
      <c r="BC149">
        <f t="shared" si="314"/>
        <v>1E-3</v>
      </c>
      <c r="BD149">
        <f t="shared" si="314"/>
        <v>1E-3</v>
      </c>
      <c r="BE149">
        <f t="shared" si="314"/>
        <v>1E-3</v>
      </c>
      <c r="BF149">
        <f t="shared" si="314"/>
        <v>1E-3</v>
      </c>
      <c r="BG149">
        <f t="shared" si="314"/>
        <v>1E-3</v>
      </c>
      <c r="BH149">
        <f t="shared" si="314"/>
        <v>1E-3</v>
      </c>
      <c r="BK149">
        <f t="shared" si="310"/>
        <v>0</v>
      </c>
      <c r="BL149">
        <f t="shared" si="184"/>
        <v>0</v>
      </c>
      <c r="BM149">
        <f t="shared" si="185"/>
        <v>0</v>
      </c>
      <c r="BN149">
        <f t="shared" si="286"/>
        <v>0.75</v>
      </c>
      <c r="BO149">
        <f t="shared" si="287"/>
        <v>0.95099999999999996</v>
      </c>
      <c r="BP149" t="str">
        <f t="shared" si="188"/>
        <v>-HT-Total</v>
      </c>
    </row>
    <row r="150" spans="1:68" hidden="1" x14ac:dyDescent="0.25">
      <c r="A150" t="str">
        <f t="shared" si="182"/>
        <v>freight-LT-BEV</v>
      </c>
      <c r="B150" s="1">
        <v>116</v>
      </c>
      <c r="C150" t="s">
        <v>40</v>
      </c>
      <c r="D150" t="s">
        <v>36</v>
      </c>
      <c r="E150" t="s">
        <v>33</v>
      </c>
      <c r="F150" t="s">
        <v>29</v>
      </c>
      <c r="G150">
        <v>0</v>
      </c>
      <c r="H150">
        <f>Reference!H439</f>
        <v>7.458836681679496E-4</v>
      </c>
      <c r="I150">
        <f>Reference!I439</f>
        <v>9.7331437982686373E-4</v>
      </c>
      <c r="J150">
        <f>Reference!J439</f>
        <v>1.0307590915935255E-3</v>
      </c>
      <c r="K150">
        <f>Reference!K439</f>
        <v>1.2546229091203683E-3</v>
      </c>
      <c r="L150">
        <f>Reference!L439</f>
        <v>1.6721270496857224E-3</v>
      </c>
      <c r="M150">
        <f t="shared" ref="M150:Y150" si="315">IF(L150=0,0.0000001,L150)*((INDEX($L$7:$L$29,MATCH($A150,$H$7:$H$28,0))/IF(L150=0,0.0000001,L150))^((M$33-$K$33)/($Y$33-$K$33)))</f>
        <v>4.0725092559913013E-3</v>
      </c>
      <c r="N150">
        <f t="shared" si="315"/>
        <v>1.2791161300144311E-2</v>
      </c>
      <c r="O150">
        <f t="shared" si="315"/>
        <v>4.2425485260033508E-2</v>
      </c>
      <c r="P150">
        <f t="shared" si="315"/>
        <v>0.12375209819235661</v>
      </c>
      <c r="Q150">
        <f t="shared" si="315"/>
        <v>0.28262435237950023</v>
      </c>
      <c r="R150">
        <f t="shared" si="315"/>
        <v>0.49013334871499531</v>
      </c>
      <c r="S150">
        <f t="shared" si="315"/>
        <v>0.67134459155465687</v>
      </c>
      <c r="T150">
        <f t="shared" si="315"/>
        <v>0.78130620194954559</v>
      </c>
      <c r="U150">
        <f t="shared" si="315"/>
        <v>0.82977902600883013</v>
      </c>
      <c r="V150">
        <f t="shared" si="315"/>
        <v>0.8456258549416108</v>
      </c>
      <c r="W150">
        <f t="shared" si="315"/>
        <v>0.84937373959035245</v>
      </c>
      <c r="X150">
        <f t="shared" si="315"/>
        <v>0.84995525180434228</v>
      </c>
      <c r="Y150">
        <f t="shared" si="315"/>
        <v>0.85000000000000009</v>
      </c>
      <c r="Z150">
        <f t="shared" ref="Z150:AN150" si="316">IF(Y150=0,0.0000001,$Y150)*((INDEX($M$7:$M$29,MATCH($A150,$H$7:$H$28,0))/IF(Y150=0,0.0000001,$Y150))^((Z$33-$Y$33)/($AN$33-$Y$33)))</f>
        <v>0.8532451557894446</v>
      </c>
      <c r="AA150">
        <f t="shared" si="316"/>
        <v>0.85650270103312187</v>
      </c>
      <c r="AB150">
        <f t="shared" si="316"/>
        <v>0.85977268303186594</v>
      </c>
      <c r="AC150">
        <f t="shared" si="316"/>
        <v>0.86305514926709781</v>
      </c>
      <c r="AD150">
        <f t="shared" si="316"/>
        <v>0.86635014740151428</v>
      </c>
      <c r="AE150">
        <f t="shared" si="316"/>
        <v>0.86965772527978036</v>
      </c>
      <c r="AF150">
        <f t="shared" si="316"/>
        <v>0.8729779309292236</v>
      </c>
      <c r="AG150">
        <f t="shared" si="316"/>
        <v>0.87631081256053223</v>
      </c>
      <c r="AH150">
        <f t="shared" si="316"/>
        <v>0.87965641856845411</v>
      </c>
      <c r="AI150">
        <f t="shared" si="316"/>
        <v>0.88301479753250056</v>
      </c>
      <c r="AJ150">
        <f t="shared" si="316"/>
        <v>0.88638599821765096</v>
      </c>
      <c r="AK150">
        <f t="shared" si="316"/>
        <v>0.88977006957506088</v>
      </c>
      <c r="AL150">
        <f t="shared" si="316"/>
        <v>0.89316706074277374</v>
      </c>
      <c r="AM150">
        <f t="shared" si="316"/>
        <v>0.89657702104643333</v>
      </c>
      <c r="AN150">
        <f t="shared" si="316"/>
        <v>0.90000000000000013</v>
      </c>
      <c r="AO150">
        <f t="shared" ref="AO150:BH150" si="317">AN150</f>
        <v>0.90000000000000013</v>
      </c>
      <c r="AP150">
        <f t="shared" si="317"/>
        <v>0.90000000000000013</v>
      </c>
      <c r="AQ150">
        <f t="shared" si="317"/>
        <v>0.90000000000000013</v>
      </c>
      <c r="AR150">
        <f t="shared" si="317"/>
        <v>0.90000000000000013</v>
      </c>
      <c r="AS150">
        <f t="shared" si="317"/>
        <v>0.90000000000000013</v>
      </c>
      <c r="AT150">
        <f t="shared" si="317"/>
        <v>0.90000000000000013</v>
      </c>
      <c r="AU150">
        <f t="shared" si="317"/>
        <v>0.90000000000000013</v>
      </c>
      <c r="AV150">
        <f t="shared" si="317"/>
        <v>0.90000000000000013</v>
      </c>
      <c r="AW150">
        <f t="shared" si="317"/>
        <v>0.90000000000000013</v>
      </c>
      <c r="AX150">
        <f t="shared" si="317"/>
        <v>0.90000000000000013</v>
      </c>
      <c r="AY150">
        <f t="shared" si="317"/>
        <v>0.90000000000000013</v>
      </c>
      <c r="AZ150">
        <f t="shared" si="317"/>
        <v>0.90000000000000013</v>
      </c>
      <c r="BA150">
        <f t="shared" si="317"/>
        <v>0.90000000000000013</v>
      </c>
      <c r="BB150">
        <f t="shared" si="317"/>
        <v>0.90000000000000013</v>
      </c>
      <c r="BC150">
        <f t="shared" si="317"/>
        <v>0.90000000000000013</v>
      </c>
      <c r="BD150">
        <f t="shared" si="317"/>
        <v>0.90000000000000013</v>
      </c>
      <c r="BE150">
        <f t="shared" si="317"/>
        <v>0.90000000000000013</v>
      </c>
      <c r="BF150">
        <f t="shared" si="317"/>
        <v>0.90000000000000013</v>
      </c>
      <c r="BG150">
        <f t="shared" si="317"/>
        <v>0.90000000000000013</v>
      </c>
      <c r="BH150">
        <f t="shared" si="317"/>
        <v>0.90000000000000013</v>
      </c>
      <c r="BK150">
        <f t="shared" si="310"/>
        <v>1.2546229091203683E-3</v>
      </c>
      <c r="BL150">
        <f t="shared" si="184"/>
        <v>1.254622909120368E-4</v>
      </c>
      <c r="BM150">
        <f t="shared" si="185"/>
        <v>0</v>
      </c>
      <c r="BN150">
        <f t="shared" si="286"/>
        <v>0.9</v>
      </c>
      <c r="BO150">
        <f t="shared" si="287"/>
        <v>1</v>
      </c>
      <c r="BP150" t="str">
        <f t="shared" si="188"/>
        <v>-LT-Total</v>
      </c>
    </row>
    <row r="151" spans="1:68" hidden="1" x14ac:dyDescent="0.25">
      <c r="A151" t="str">
        <f t="shared" si="182"/>
        <v>freight-LT-CNG</v>
      </c>
      <c r="B151" s="1">
        <v>117</v>
      </c>
      <c r="C151" t="s">
        <v>40</v>
      </c>
      <c r="D151" t="s">
        <v>36</v>
      </c>
      <c r="E151" t="s">
        <v>33</v>
      </c>
      <c r="F151" t="s">
        <v>45</v>
      </c>
      <c r="G151">
        <v>0</v>
      </c>
      <c r="H151">
        <f>Reference!H151</f>
        <v>0</v>
      </c>
      <c r="I151">
        <f>Reference!I151</f>
        <v>0</v>
      </c>
      <c r="J151">
        <f>Reference!J151</f>
        <v>0</v>
      </c>
      <c r="K151">
        <f>Reference!K151</f>
        <v>0</v>
      </c>
      <c r="L151">
        <f t="shared" ref="L151:Y152" si="318">$K151+(L$33-$K$33)*($BL151-$BK151)/($BL$33-$BK$33)</f>
        <v>0</v>
      </c>
      <c r="M151">
        <f t="shared" si="318"/>
        <v>0</v>
      </c>
      <c r="N151">
        <f t="shared" si="318"/>
        <v>0</v>
      </c>
      <c r="O151">
        <f t="shared" si="318"/>
        <v>0</v>
      </c>
      <c r="P151">
        <f t="shared" si="318"/>
        <v>0</v>
      </c>
      <c r="Q151">
        <f t="shared" si="318"/>
        <v>0</v>
      </c>
      <c r="R151">
        <f t="shared" si="318"/>
        <v>0</v>
      </c>
      <c r="S151">
        <f t="shared" si="318"/>
        <v>0</v>
      </c>
      <c r="T151">
        <f t="shared" si="318"/>
        <v>0</v>
      </c>
      <c r="U151">
        <f t="shared" si="318"/>
        <v>0</v>
      </c>
      <c r="V151">
        <f t="shared" si="318"/>
        <v>0</v>
      </c>
      <c r="W151">
        <f t="shared" si="318"/>
        <v>0</v>
      </c>
      <c r="X151">
        <f t="shared" si="318"/>
        <v>0</v>
      </c>
      <c r="Y151">
        <f t="shared" si="318"/>
        <v>0</v>
      </c>
      <c r="Z151">
        <f t="shared" ref="Z151:AN152" si="319">$Y151+(Z$33-$Y$33)*($BM151-$BL151)/($BM$33-$BL$33)</f>
        <v>0</v>
      </c>
      <c r="AA151">
        <f t="shared" si="319"/>
        <v>0</v>
      </c>
      <c r="AB151">
        <f t="shared" si="319"/>
        <v>0</v>
      </c>
      <c r="AC151">
        <f t="shared" si="319"/>
        <v>0</v>
      </c>
      <c r="AD151">
        <f t="shared" si="319"/>
        <v>0</v>
      </c>
      <c r="AE151">
        <f t="shared" si="319"/>
        <v>0</v>
      </c>
      <c r="AF151">
        <f t="shared" si="319"/>
        <v>0</v>
      </c>
      <c r="AG151">
        <f t="shared" si="319"/>
        <v>0</v>
      </c>
      <c r="AH151">
        <f t="shared" si="319"/>
        <v>0</v>
      </c>
      <c r="AI151">
        <f t="shared" si="319"/>
        <v>0</v>
      </c>
      <c r="AJ151">
        <f t="shared" si="319"/>
        <v>0</v>
      </c>
      <c r="AK151">
        <f t="shared" si="319"/>
        <v>0</v>
      </c>
      <c r="AL151">
        <f t="shared" si="319"/>
        <v>0</v>
      </c>
      <c r="AM151">
        <f t="shared" si="319"/>
        <v>0</v>
      </c>
      <c r="AN151">
        <f t="shared" si="319"/>
        <v>0</v>
      </c>
      <c r="AO151">
        <f t="shared" ref="AO151:BH151" si="320">AN151</f>
        <v>0</v>
      </c>
      <c r="AP151">
        <f t="shared" si="320"/>
        <v>0</v>
      </c>
      <c r="AQ151">
        <f t="shared" si="320"/>
        <v>0</v>
      </c>
      <c r="AR151">
        <f t="shared" si="320"/>
        <v>0</v>
      </c>
      <c r="AS151">
        <f t="shared" si="320"/>
        <v>0</v>
      </c>
      <c r="AT151">
        <f t="shared" si="320"/>
        <v>0</v>
      </c>
      <c r="AU151">
        <f t="shared" si="320"/>
        <v>0</v>
      </c>
      <c r="AV151">
        <f t="shared" si="320"/>
        <v>0</v>
      </c>
      <c r="AW151">
        <f t="shared" si="320"/>
        <v>0</v>
      </c>
      <c r="AX151">
        <f t="shared" si="320"/>
        <v>0</v>
      </c>
      <c r="AY151">
        <f t="shared" si="320"/>
        <v>0</v>
      </c>
      <c r="AZ151">
        <f t="shared" si="320"/>
        <v>0</v>
      </c>
      <c r="BA151">
        <f t="shared" si="320"/>
        <v>0</v>
      </c>
      <c r="BB151">
        <f t="shared" si="320"/>
        <v>0</v>
      </c>
      <c r="BC151">
        <f t="shared" si="320"/>
        <v>0</v>
      </c>
      <c r="BD151">
        <f t="shared" si="320"/>
        <v>0</v>
      </c>
      <c r="BE151">
        <f t="shared" si="320"/>
        <v>0</v>
      </c>
      <c r="BF151">
        <f t="shared" si="320"/>
        <v>0</v>
      </c>
      <c r="BG151">
        <f t="shared" si="320"/>
        <v>0</v>
      </c>
      <c r="BH151">
        <f t="shared" si="320"/>
        <v>0</v>
      </c>
      <c r="BK151">
        <f t="shared" si="310"/>
        <v>0</v>
      </c>
      <c r="BL151">
        <f t="shared" si="184"/>
        <v>0</v>
      </c>
      <c r="BM151">
        <f t="shared" si="185"/>
        <v>0</v>
      </c>
      <c r="BN151">
        <f t="shared" si="286"/>
        <v>0.9</v>
      </c>
      <c r="BO151">
        <f t="shared" si="287"/>
        <v>1</v>
      </c>
      <c r="BP151" t="str">
        <f t="shared" si="188"/>
        <v>-LT-Total</v>
      </c>
    </row>
    <row r="152" spans="1:68" hidden="1" x14ac:dyDescent="0.25">
      <c r="A152" t="str">
        <f t="shared" si="182"/>
        <v>freight-LT-D</v>
      </c>
      <c r="B152" s="1">
        <v>118</v>
      </c>
      <c r="C152" t="s">
        <v>40</v>
      </c>
      <c r="D152" t="s">
        <v>36</v>
      </c>
      <c r="E152" t="s">
        <v>33</v>
      </c>
      <c r="F152" t="s">
        <v>46</v>
      </c>
      <c r="G152">
        <v>0</v>
      </c>
      <c r="H152">
        <f>Reference!H152</f>
        <v>0</v>
      </c>
      <c r="I152">
        <f>Reference!I152</f>
        <v>0</v>
      </c>
      <c r="J152">
        <f>Reference!J152</f>
        <v>0</v>
      </c>
      <c r="K152">
        <f>Reference!K152</f>
        <v>0</v>
      </c>
      <c r="L152">
        <f t="shared" si="318"/>
        <v>0</v>
      </c>
      <c r="M152">
        <f t="shared" si="318"/>
        <v>0</v>
      </c>
      <c r="N152">
        <f t="shared" si="318"/>
        <v>0</v>
      </c>
      <c r="O152">
        <f t="shared" si="318"/>
        <v>0</v>
      </c>
      <c r="P152">
        <f t="shared" si="318"/>
        <v>0</v>
      </c>
      <c r="Q152">
        <f t="shared" si="318"/>
        <v>0</v>
      </c>
      <c r="R152">
        <f t="shared" si="318"/>
        <v>0</v>
      </c>
      <c r="S152">
        <f t="shared" si="318"/>
        <v>0</v>
      </c>
      <c r="T152">
        <f t="shared" si="318"/>
        <v>0</v>
      </c>
      <c r="U152">
        <f t="shared" si="318"/>
        <v>0</v>
      </c>
      <c r="V152">
        <f t="shared" si="318"/>
        <v>0</v>
      </c>
      <c r="W152">
        <f t="shared" si="318"/>
        <v>0</v>
      </c>
      <c r="X152">
        <f t="shared" si="318"/>
        <v>0</v>
      </c>
      <c r="Y152">
        <f t="shared" si="318"/>
        <v>0</v>
      </c>
      <c r="Z152">
        <f t="shared" si="319"/>
        <v>0</v>
      </c>
      <c r="AA152">
        <f t="shared" si="319"/>
        <v>0</v>
      </c>
      <c r="AB152">
        <f t="shared" si="319"/>
        <v>0</v>
      </c>
      <c r="AC152">
        <f t="shared" si="319"/>
        <v>0</v>
      </c>
      <c r="AD152">
        <f t="shared" si="319"/>
        <v>0</v>
      </c>
      <c r="AE152">
        <f t="shared" si="319"/>
        <v>0</v>
      </c>
      <c r="AF152">
        <f t="shared" si="319"/>
        <v>0</v>
      </c>
      <c r="AG152">
        <f t="shared" si="319"/>
        <v>0</v>
      </c>
      <c r="AH152">
        <f t="shared" si="319"/>
        <v>0</v>
      </c>
      <c r="AI152">
        <f t="shared" si="319"/>
        <v>0</v>
      </c>
      <c r="AJ152">
        <f t="shared" si="319"/>
        <v>0</v>
      </c>
      <c r="AK152">
        <f t="shared" si="319"/>
        <v>0</v>
      </c>
      <c r="AL152">
        <f t="shared" si="319"/>
        <v>0</v>
      </c>
      <c r="AM152">
        <f t="shared" si="319"/>
        <v>0</v>
      </c>
      <c r="AN152">
        <f t="shared" si="319"/>
        <v>0</v>
      </c>
      <c r="AO152">
        <f t="shared" ref="AO152:BH152" si="321">AN152</f>
        <v>0</v>
      </c>
      <c r="AP152">
        <f t="shared" si="321"/>
        <v>0</v>
      </c>
      <c r="AQ152">
        <f t="shared" si="321"/>
        <v>0</v>
      </c>
      <c r="AR152">
        <f t="shared" si="321"/>
        <v>0</v>
      </c>
      <c r="AS152">
        <f t="shared" si="321"/>
        <v>0</v>
      </c>
      <c r="AT152">
        <f t="shared" si="321"/>
        <v>0</v>
      </c>
      <c r="AU152">
        <f t="shared" si="321"/>
        <v>0</v>
      </c>
      <c r="AV152">
        <f t="shared" si="321"/>
        <v>0</v>
      </c>
      <c r="AW152">
        <f t="shared" si="321"/>
        <v>0</v>
      </c>
      <c r="AX152">
        <f t="shared" si="321"/>
        <v>0</v>
      </c>
      <c r="AY152">
        <f t="shared" si="321"/>
        <v>0</v>
      </c>
      <c r="AZ152">
        <f t="shared" si="321"/>
        <v>0</v>
      </c>
      <c r="BA152">
        <f t="shared" si="321"/>
        <v>0</v>
      </c>
      <c r="BB152">
        <f t="shared" si="321"/>
        <v>0</v>
      </c>
      <c r="BC152">
        <f t="shared" si="321"/>
        <v>0</v>
      </c>
      <c r="BD152">
        <f t="shared" si="321"/>
        <v>0</v>
      </c>
      <c r="BE152">
        <f t="shared" si="321"/>
        <v>0</v>
      </c>
      <c r="BF152">
        <f t="shared" si="321"/>
        <v>0</v>
      </c>
      <c r="BG152">
        <f t="shared" si="321"/>
        <v>0</v>
      </c>
      <c r="BH152">
        <f t="shared" si="321"/>
        <v>0</v>
      </c>
      <c r="BK152">
        <f t="shared" si="310"/>
        <v>0</v>
      </c>
      <c r="BL152">
        <f t="shared" si="184"/>
        <v>0</v>
      </c>
      <c r="BM152">
        <f t="shared" si="185"/>
        <v>0</v>
      </c>
      <c r="BN152">
        <f t="shared" si="286"/>
        <v>0.9</v>
      </c>
      <c r="BO152">
        <f t="shared" si="287"/>
        <v>1</v>
      </c>
      <c r="BP152" t="str">
        <f t="shared" si="188"/>
        <v>-LT-Total</v>
      </c>
    </row>
    <row r="153" spans="1:68" hidden="1" x14ac:dyDescent="0.25">
      <c r="A153" t="str">
        <f t="shared" si="182"/>
        <v>freight-LT-FCEV</v>
      </c>
      <c r="B153" s="1">
        <v>119</v>
      </c>
      <c r="C153" t="s">
        <v>40</v>
      </c>
      <c r="D153" t="s">
        <v>36</v>
      </c>
      <c r="E153" t="s">
        <v>33</v>
      </c>
      <c r="F153" t="s">
        <v>30</v>
      </c>
      <c r="G153">
        <v>0</v>
      </c>
      <c r="H153">
        <f>Reference!H153</f>
        <v>1.2915496650148837E-7</v>
      </c>
      <c r="I153">
        <f>Reference!I153</f>
        <v>0</v>
      </c>
      <c r="J153">
        <f>Reference!J153</f>
        <v>2.1544346900318838E-7</v>
      </c>
      <c r="K153">
        <f>Reference!K153</f>
        <v>0</v>
      </c>
      <c r="L153">
        <f>Reference!L153</f>
        <v>2.3913602153749675E-7</v>
      </c>
      <c r="M153">
        <f t="shared" ref="M153:Y153" si="322">IF(L153=0,0.0000001,L153)*((INDEX($L$7:$L$29,MATCH($A153,$H$7:$H$28,0))/IF(L153=0,0.0000001,L153))^((M$33-$K$33)/($Y$33-$K$33)))</f>
        <v>1.3762312937447501E-6</v>
      </c>
      <c r="N153">
        <f t="shared" si="322"/>
        <v>1.3058520669211157E-5</v>
      </c>
      <c r="O153">
        <f t="shared" si="322"/>
        <v>1.3792086984766783E-4</v>
      </c>
      <c r="P153">
        <f t="shared" si="322"/>
        <v>1.1315662702733348E-3</v>
      </c>
      <c r="Q153">
        <f t="shared" si="322"/>
        <v>5.738577931716035E-3</v>
      </c>
      <c r="R153">
        <f t="shared" si="322"/>
        <v>1.693897566518713E-2</v>
      </c>
      <c r="S153">
        <f t="shared" si="322"/>
        <v>3.1441692890837279E-2</v>
      </c>
      <c r="T153">
        <f t="shared" si="322"/>
        <v>4.2366105771029269E-2</v>
      </c>
      <c r="U153">
        <f t="shared" si="322"/>
        <v>4.7688366316364222E-2</v>
      </c>
      <c r="V153">
        <f t="shared" si="322"/>
        <v>4.9495397109635235E-2</v>
      </c>
      <c r="W153">
        <f t="shared" si="322"/>
        <v>4.9927600126206312E-2</v>
      </c>
      <c r="X153">
        <f t="shared" si="322"/>
        <v>4.9994825100538182E-2</v>
      </c>
      <c r="Y153">
        <f t="shared" si="322"/>
        <v>0.05</v>
      </c>
      <c r="Z153">
        <f t="shared" ref="Z153:AN153" si="323">IF(Y153=0,0.0000001,$Y153)*((INDEX($M$7:$M$29,MATCH($A153,$H$7:$H$28,0))/IF(Y153=0,0.0000001,$Y153))^((Z$33-$Y$33)/($AN$33-$Y$33)))</f>
        <v>5.2364706141031336E-2</v>
      </c>
      <c r="AA153">
        <f t="shared" si="323"/>
        <v>5.4841248984731299E-2</v>
      </c>
      <c r="AB153">
        <f t="shared" si="323"/>
        <v>5.7434917749851759E-2</v>
      </c>
      <c r="AC153">
        <f t="shared" si="323"/>
        <v>6.0151251804105833E-2</v>
      </c>
      <c r="AD153">
        <f t="shared" si="323"/>
        <v>6.299605249474366E-2</v>
      </c>
      <c r="AE153">
        <f t="shared" si="323"/>
        <v>6.5975395538644718E-2</v>
      </c>
      <c r="AF153">
        <f t="shared" si="323"/>
        <v>6.90956439983888E-2</v>
      </c>
      <c r="AG153">
        <f t="shared" si="323"/>
        <v>7.2363461872018905E-2</v>
      </c>
      <c r="AH153">
        <f t="shared" si="323"/>
        <v>7.5785828325519902E-2</v>
      </c>
      <c r="AI153">
        <f t="shared" si="323"/>
        <v>7.9370052598409971E-2</v>
      </c>
      <c r="AJ153">
        <f t="shared" si="323"/>
        <v>8.3123789614278784E-2</v>
      </c>
      <c r="AK153">
        <f t="shared" si="323"/>
        <v>8.7055056329612412E-2</v>
      </c>
      <c r="AL153">
        <f t="shared" si="323"/>
        <v>9.1172248855821689E-2</v>
      </c>
      <c r="AM153">
        <f t="shared" si="323"/>
        <v>9.5484160391041656E-2</v>
      </c>
      <c r="AN153">
        <f t="shared" si="323"/>
        <v>0.1</v>
      </c>
      <c r="AO153">
        <f t="shared" ref="AO153:BH153" si="324">AN153</f>
        <v>0.1</v>
      </c>
      <c r="AP153">
        <f t="shared" si="324"/>
        <v>0.1</v>
      </c>
      <c r="AQ153">
        <f t="shared" si="324"/>
        <v>0.1</v>
      </c>
      <c r="AR153">
        <f t="shared" si="324"/>
        <v>0.1</v>
      </c>
      <c r="AS153">
        <f t="shared" si="324"/>
        <v>0.1</v>
      </c>
      <c r="AT153">
        <f t="shared" si="324"/>
        <v>0.1</v>
      </c>
      <c r="AU153">
        <f t="shared" si="324"/>
        <v>0.1</v>
      </c>
      <c r="AV153">
        <f t="shared" si="324"/>
        <v>0.1</v>
      </c>
      <c r="AW153">
        <f t="shared" si="324"/>
        <v>0.1</v>
      </c>
      <c r="AX153">
        <f t="shared" si="324"/>
        <v>0.1</v>
      </c>
      <c r="AY153">
        <f t="shared" si="324"/>
        <v>0.1</v>
      </c>
      <c r="AZ153">
        <f t="shared" si="324"/>
        <v>0.1</v>
      </c>
      <c r="BA153">
        <f t="shared" si="324"/>
        <v>0.1</v>
      </c>
      <c r="BB153">
        <f t="shared" si="324"/>
        <v>0.1</v>
      </c>
      <c r="BC153">
        <f t="shared" si="324"/>
        <v>0.1</v>
      </c>
      <c r="BD153">
        <f t="shared" si="324"/>
        <v>0.1</v>
      </c>
      <c r="BE153">
        <f t="shared" si="324"/>
        <v>0.1</v>
      </c>
      <c r="BF153">
        <f t="shared" si="324"/>
        <v>0.1</v>
      </c>
      <c r="BG153">
        <f t="shared" si="324"/>
        <v>0.1</v>
      </c>
      <c r="BH153">
        <f t="shared" si="324"/>
        <v>0.1</v>
      </c>
      <c r="BK153">
        <f>G153</f>
        <v>0</v>
      </c>
      <c r="BL153">
        <f t="shared" si="184"/>
        <v>0</v>
      </c>
      <c r="BM153">
        <f t="shared" si="185"/>
        <v>0</v>
      </c>
      <c r="BN153">
        <f t="shared" si="286"/>
        <v>0.9</v>
      </c>
      <c r="BO153">
        <f t="shared" si="287"/>
        <v>1</v>
      </c>
      <c r="BP153" t="str">
        <f t="shared" si="188"/>
        <v>-LT-Total</v>
      </c>
    </row>
    <row r="154" spans="1:68" hidden="1" x14ac:dyDescent="0.25">
      <c r="A154" t="str">
        <f t="shared" si="182"/>
        <v>freight-LT-G</v>
      </c>
      <c r="B154" s="1">
        <v>120</v>
      </c>
      <c r="C154" t="s">
        <v>40</v>
      </c>
      <c r="D154" t="s">
        <v>36</v>
      </c>
      <c r="E154" t="s">
        <v>33</v>
      </c>
      <c r="F154" t="s">
        <v>47</v>
      </c>
      <c r="G154">
        <v>1</v>
      </c>
      <c r="H154">
        <f>Reference!H154</f>
        <v>1</v>
      </c>
      <c r="I154">
        <f>Reference!I154</f>
        <v>1</v>
      </c>
      <c r="J154">
        <f>Reference!J154</f>
        <v>1</v>
      </c>
      <c r="K154">
        <f>Reference!K154</f>
        <v>1</v>
      </c>
      <c r="L154">
        <f t="shared" ref="L154:Y156" si="325">$K154+(L$33-$K$33)*($BL154-$BK154)/($BL$33-$BK$33)</f>
        <v>0.93571428571428572</v>
      </c>
      <c r="M154">
        <f t="shared" si="325"/>
        <v>0.87142857142857144</v>
      </c>
      <c r="N154">
        <f t="shared" si="325"/>
        <v>0.80714285714285716</v>
      </c>
      <c r="O154">
        <f t="shared" si="325"/>
        <v>0.74285714285714288</v>
      </c>
      <c r="P154">
        <f t="shared" si="325"/>
        <v>0.6785714285714286</v>
      </c>
      <c r="Q154">
        <f t="shared" si="325"/>
        <v>0.61428571428571432</v>
      </c>
      <c r="R154">
        <f t="shared" si="325"/>
        <v>0.55000000000000004</v>
      </c>
      <c r="S154">
        <f t="shared" si="325"/>
        <v>0.48571428571428565</v>
      </c>
      <c r="T154">
        <f t="shared" si="325"/>
        <v>0.42142857142857149</v>
      </c>
      <c r="U154">
        <f t="shared" si="325"/>
        <v>0.3571428571428571</v>
      </c>
      <c r="V154">
        <f t="shared" si="325"/>
        <v>0.29285714285714282</v>
      </c>
      <c r="W154">
        <f t="shared" si="325"/>
        <v>0.22857142857142854</v>
      </c>
      <c r="X154">
        <f t="shared" si="325"/>
        <v>0.16428571428571426</v>
      </c>
      <c r="Y154">
        <f t="shared" si="325"/>
        <v>9.9999999999999978E-2</v>
      </c>
      <c r="Z154">
        <f t="shared" ref="Z154:AN156" si="326">$Y154+(Z$33-$Y$33)*($BM154-$BL154)/($BM$33-$BL$33)</f>
        <v>9.333333333333331E-2</v>
      </c>
      <c r="AA154">
        <f t="shared" si="326"/>
        <v>8.6666666666666642E-2</v>
      </c>
      <c r="AB154">
        <f t="shared" si="326"/>
        <v>7.9999999999999988E-2</v>
      </c>
      <c r="AC154">
        <f t="shared" si="326"/>
        <v>7.333333333333332E-2</v>
      </c>
      <c r="AD154">
        <f t="shared" si="326"/>
        <v>6.6666666666666652E-2</v>
      </c>
      <c r="AE154">
        <f t="shared" si="326"/>
        <v>5.9999999999999984E-2</v>
      </c>
      <c r="AF154">
        <f t="shared" si="326"/>
        <v>5.3333333333333323E-2</v>
      </c>
      <c r="AG154">
        <f t="shared" si="326"/>
        <v>4.6666666666666655E-2</v>
      </c>
      <c r="AH154">
        <f t="shared" si="326"/>
        <v>3.9999999999999994E-2</v>
      </c>
      <c r="AI154">
        <f t="shared" si="326"/>
        <v>3.3333333333333326E-2</v>
      </c>
      <c r="AJ154">
        <f t="shared" si="326"/>
        <v>2.6666666666666672E-2</v>
      </c>
      <c r="AK154">
        <f t="shared" si="326"/>
        <v>1.999999999999999E-2</v>
      </c>
      <c r="AL154">
        <f t="shared" si="326"/>
        <v>1.3333333333333322E-2</v>
      </c>
      <c r="AM154">
        <f t="shared" si="326"/>
        <v>6.666666666666668E-3</v>
      </c>
      <c r="AN154">
        <f t="shared" si="326"/>
        <v>0</v>
      </c>
      <c r="AO154">
        <f t="shared" ref="AO154:BH154" si="327">AN154</f>
        <v>0</v>
      </c>
      <c r="AP154">
        <f t="shared" si="327"/>
        <v>0</v>
      </c>
      <c r="AQ154">
        <f t="shared" si="327"/>
        <v>0</v>
      </c>
      <c r="AR154">
        <f t="shared" si="327"/>
        <v>0</v>
      </c>
      <c r="AS154">
        <f t="shared" si="327"/>
        <v>0</v>
      </c>
      <c r="AT154">
        <f t="shared" si="327"/>
        <v>0</v>
      </c>
      <c r="AU154">
        <f t="shared" si="327"/>
        <v>0</v>
      </c>
      <c r="AV154">
        <f t="shared" si="327"/>
        <v>0</v>
      </c>
      <c r="AW154">
        <f t="shared" si="327"/>
        <v>0</v>
      </c>
      <c r="AX154">
        <f t="shared" si="327"/>
        <v>0</v>
      </c>
      <c r="AY154">
        <f t="shared" si="327"/>
        <v>0</v>
      </c>
      <c r="AZ154">
        <f t="shared" si="327"/>
        <v>0</v>
      </c>
      <c r="BA154">
        <f t="shared" si="327"/>
        <v>0</v>
      </c>
      <c r="BB154">
        <f t="shared" si="327"/>
        <v>0</v>
      </c>
      <c r="BC154">
        <f t="shared" si="327"/>
        <v>0</v>
      </c>
      <c r="BD154">
        <f t="shared" si="327"/>
        <v>0</v>
      </c>
      <c r="BE154">
        <f t="shared" si="327"/>
        <v>0</v>
      </c>
      <c r="BF154">
        <f t="shared" si="327"/>
        <v>0</v>
      </c>
      <c r="BG154">
        <f t="shared" si="327"/>
        <v>0</v>
      </c>
      <c r="BH154">
        <f t="shared" si="327"/>
        <v>0</v>
      </c>
      <c r="BK154">
        <f t="shared" ref="BK154:BK161" si="328">K154</f>
        <v>1</v>
      </c>
      <c r="BL154">
        <f t="shared" si="184"/>
        <v>9.9999999999999978E-2</v>
      </c>
      <c r="BM154">
        <f t="shared" si="185"/>
        <v>0</v>
      </c>
      <c r="BN154">
        <f t="shared" si="286"/>
        <v>0.9</v>
      </c>
      <c r="BO154">
        <f t="shared" si="287"/>
        <v>1</v>
      </c>
      <c r="BP154" t="str">
        <f t="shared" si="188"/>
        <v>-LT-Total</v>
      </c>
    </row>
    <row r="155" spans="1:68" hidden="1" x14ac:dyDescent="0.25">
      <c r="A155" t="str">
        <f t="shared" si="182"/>
        <v>freight-LT-LPG</v>
      </c>
      <c r="B155" s="1">
        <v>121</v>
      </c>
      <c r="C155" t="s">
        <v>40</v>
      </c>
      <c r="D155" t="s">
        <v>36</v>
      </c>
      <c r="E155" t="s">
        <v>33</v>
      </c>
      <c r="F155" t="s">
        <v>48</v>
      </c>
      <c r="G155">
        <v>0</v>
      </c>
      <c r="H155">
        <f>Reference!H155</f>
        <v>0</v>
      </c>
      <c r="I155">
        <f>Reference!I155</f>
        <v>0</v>
      </c>
      <c r="J155">
        <f>Reference!J155</f>
        <v>0</v>
      </c>
      <c r="K155">
        <f>Reference!K155</f>
        <v>0</v>
      </c>
      <c r="L155">
        <f t="shared" si="325"/>
        <v>0</v>
      </c>
      <c r="M155">
        <f t="shared" si="325"/>
        <v>0</v>
      </c>
      <c r="N155">
        <f t="shared" si="325"/>
        <v>0</v>
      </c>
      <c r="O155">
        <f t="shared" si="325"/>
        <v>0</v>
      </c>
      <c r="P155">
        <f t="shared" si="325"/>
        <v>0</v>
      </c>
      <c r="Q155">
        <f t="shared" si="325"/>
        <v>0</v>
      </c>
      <c r="R155">
        <f t="shared" si="325"/>
        <v>0</v>
      </c>
      <c r="S155">
        <f t="shared" si="325"/>
        <v>0</v>
      </c>
      <c r="T155">
        <f t="shared" si="325"/>
        <v>0</v>
      </c>
      <c r="U155">
        <f t="shared" si="325"/>
        <v>0</v>
      </c>
      <c r="V155">
        <f t="shared" si="325"/>
        <v>0</v>
      </c>
      <c r="W155">
        <f t="shared" si="325"/>
        <v>0</v>
      </c>
      <c r="X155">
        <f t="shared" si="325"/>
        <v>0</v>
      </c>
      <c r="Y155">
        <f t="shared" si="325"/>
        <v>0</v>
      </c>
      <c r="Z155">
        <f t="shared" si="326"/>
        <v>0</v>
      </c>
      <c r="AA155">
        <f t="shared" si="326"/>
        <v>0</v>
      </c>
      <c r="AB155">
        <f t="shared" si="326"/>
        <v>0</v>
      </c>
      <c r="AC155">
        <f t="shared" si="326"/>
        <v>0</v>
      </c>
      <c r="AD155">
        <f t="shared" si="326"/>
        <v>0</v>
      </c>
      <c r="AE155">
        <f t="shared" si="326"/>
        <v>0</v>
      </c>
      <c r="AF155">
        <f t="shared" si="326"/>
        <v>0</v>
      </c>
      <c r="AG155">
        <f t="shared" si="326"/>
        <v>0</v>
      </c>
      <c r="AH155">
        <f t="shared" si="326"/>
        <v>0</v>
      </c>
      <c r="AI155">
        <f t="shared" si="326"/>
        <v>0</v>
      </c>
      <c r="AJ155">
        <f t="shared" si="326"/>
        <v>0</v>
      </c>
      <c r="AK155">
        <f t="shared" si="326"/>
        <v>0</v>
      </c>
      <c r="AL155">
        <f t="shared" si="326"/>
        <v>0</v>
      </c>
      <c r="AM155">
        <f t="shared" si="326"/>
        <v>0</v>
      </c>
      <c r="AN155">
        <f t="shared" si="326"/>
        <v>0</v>
      </c>
      <c r="AO155">
        <f t="shared" ref="AO155:BH155" si="329">AN155</f>
        <v>0</v>
      </c>
      <c r="AP155">
        <f t="shared" si="329"/>
        <v>0</v>
      </c>
      <c r="AQ155">
        <f t="shared" si="329"/>
        <v>0</v>
      </c>
      <c r="AR155">
        <f t="shared" si="329"/>
        <v>0</v>
      </c>
      <c r="AS155">
        <f t="shared" si="329"/>
        <v>0</v>
      </c>
      <c r="AT155">
        <f t="shared" si="329"/>
        <v>0</v>
      </c>
      <c r="AU155">
        <f t="shared" si="329"/>
        <v>0</v>
      </c>
      <c r="AV155">
        <f t="shared" si="329"/>
        <v>0</v>
      </c>
      <c r="AW155">
        <f t="shared" si="329"/>
        <v>0</v>
      </c>
      <c r="AX155">
        <f t="shared" si="329"/>
        <v>0</v>
      </c>
      <c r="AY155">
        <f t="shared" si="329"/>
        <v>0</v>
      </c>
      <c r="AZ155">
        <f t="shared" si="329"/>
        <v>0</v>
      </c>
      <c r="BA155">
        <f t="shared" si="329"/>
        <v>0</v>
      </c>
      <c r="BB155">
        <f t="shared" si="329"/>
        <v>0</v>
      </c>
      <c r="BC155">
        <f t="shared" si="329"/>
        <v>0</v>
      </c>
      <c r="BD155">
        <f t="shared" si="329"/>
        <v>0</v>
      </c>
      <c r="BE155">
        <f t="shared" si="329"/>
        <v>0</v>
      </c>
      <c r="BF155">
        <f t="shared" si="329"/>
        <v>0</v>
      </c>
      <c r="BG155">
        <f t="shared" si="329"/>
        <v>0</v>
      </c>
      <c r="BH155">
        <f t="shared" si="329"/>
        <v>0</v>
      </c>
      <c r="BK155">
        <f t="shared" si="328"/>
        <v>0</v>
      </c>
      <c r="BL155">
        <f t="shared" si="184"/>
        <v>0</v>
      </c>
      <c r="BM155">
        <f t="shared" si="185"/>
        <v>0</v>
      </c>
      <c r="BN155">
        <f t="shared" si="286"/>
        <v>0.9</v>
      </c>
      <c r="BO155">
        <f t="shared" si="287"/>
        <v>1</v>
      </c>
      <c r="BP155" t="str">
        <f t="shared" si="188"/>
        <v>-LT-Total</v>
      </c>
    </row>
    <row r="156" spans="1:68" hidden="1" x14ac:dyDescent="0.25">
      <c r="A156" t="str">
        <f t="shared" si="182"/>
        <v>freight-LT-PHEVG</v>
      </c>
      <c r="B156" s="1">
        <v>122</v>
      </c>
      <c r="C156" t="s">
        <v>40</v>
      </c>
      <c r="D156" t="s">
        <v>36</v>
      </c>
      <c r="E156" t="s">
        <v>33</v>
      </c>
      <c r="F156" t="s">
        <v>31</v>
      </c>
      <c r="G156">
        <v>0</v>
      </c>
      <c r="H156">
        <f>Reference!H156</f>
        <v>0</v>
      </c>
      <c r="I156">
        <f>Reference!I156</f>
        <v>0</v>
      </c>
      <c r="J156">
        <f>Reference!J156</f>
        <v>0</v>
      </c>
      <c r="K156">
        <f>Reference!K156</f>
        <v>0</v>
      </c>
      <c r="L156">
        <f t="shared" si="325"/>
        <v>0</v>
      </c>
      <c r="M156">
        <f t="shared" si="325"/>
        <v>0</v>
      </c>
      <c r="N156">
        <f t="shared" si="325"/>
        <v>0</v>
      </c>
      <c r="O156">
        <f t="shared" si="325"/>
        <v>0</v>
      </c>
      <c r="P156">
        <f t="shared" si="325"/>
        <v>0</v>
      </c>
      <c r="Q156">
        <f t="shared" si="325"/>
        <v>0</v>
      </c>
      <c r="R156">
        <f t="shared" si="325"/>
        <v>0</v>
      </c>
      <c r="S156">
        <f t="shared" si="325"/>
        <v>0</v>
      </c>
      <c r="T156">
        <f t="shared" si="325"/>
        <v>0</v>
      </c>
      <c r="U156">
        <f t="shared" si="325"/>
        <v>0</v>
      </c>
      <c r="V156">
        <f t="shared" si="325"/>
        <v>0</v>
      </c>
      <c r="W156">
        <f t="shared" si="325"/>
        <v>0</v>
      </c>
      <c r="X156">
        <f t="shared" si="325"/>
        <v>0</v>
      </c>
      <c r="Y156">
        <f t="shared" si="325"/>
        <v>0</v>
      </c>
      <c r="Z156">
        <f t="shared" si="326"/>
        <v>0</v>
      </c>
      <c r="AA156">
        <f t="shared" si="326"/>
        <v>0</v>
      </c>
      <c r="AB156">
        <f t="shared" si="326"/>
        <v>0</v>
      </c>
      <c r="AC156">
        <f t="shared" si="326"/>
        <v>0</v>
      </c>
      <c r="AD156">
        <f t="shared" si="326"/>
        <v>0</v>
      </c>
      <c r="AE156">
        <f t="shared" si="326"/>
        <v>0</v>
      </c>
      <c r="AF156">
        <f t="shared" si="326"/>
        <v>0</v>
      </c>
      <c r="AG156">
        <f t="shared" si="326"/>
        <v>0</v>
      </c>
      <c r="AH156">
        <f t="shared" si="326"/>
        <v>0</v>
      </c>
      <c r="AI156">
        <f t="shared" si="326"/>
        <v>0</v>
      </c>
      <c r="AJ156">
        <f t="shared" si="326"/>
        <v>0</v>
      </c>
      <c r="AK156">
        <f t="shared" si="326"/>
        <v>0</v>
      </c>
      <c r="AL156">
        <f t="shared" si="326"/>
        <v>0</v>
      </c>
      <c r="AM156">
        <f t="shared" si="326"/>
        <v>0</v>
      </c>
      <c r="AN156">
        <f t="shared" si="326"/>
        <v>0</v>
      </c>
      <c r="AO156">
        <f t="shared" ref="AO156:BH156" si="330">AN156</f>
        <v>0</v>
      </c>
      <c r="AP156">
        <f t="shared" si="330"/>
        <v>0</v>
      </c>
      <c r="AQ156">
        <f t="shared" si="330"/>
        <v>0</v>
      </c>
      <c r="AR156">
        <f t="shared" si="330"/>
        <v>0</v>
      </c>
      <c r="AS156">
        <f t="shared" si="330"/>
        <v>0</v>
      </c>
      <c r="AT156">
        <f t="shared" si="330"/>
        <v>0</v>
      </c>
      <c r="AU156">
        <f t="shared" si="330"/>
        <v>0</v>
      </c>
      <c r="AV156">
        <f t="shared" si="330"/>
        <v>0</v>
      </c>
      <c r="AW156">
        <f t="shared" si="330"/>
        <v>0</v>
      </c>
      <c r="AX156">
        <f t="shared" si="330"/>
        <v>0</v>
      </c>
      <c r="AY156">
        <f t="shared" si="330"/>
        <v>0</v>
      </c>
      <c r="AZ156">
        <f t="shared" si="330"/>
        <v>0</v>
      </c>
      <c r="BA156">
        <f t="shared" si="330"/>
        <v>0</v>
      </c>
      <c r="BB156">
        <f t="shared" si="330"/>
        <v>0</v>
      </c>
      <c r="BC156">
        <f t="shared" si="330"/>
        <v>0</v>
      </c>
      <c r="BD156">
        <f t="shared" si="330"/>
        <v>0</v>
      </c>
      <c r="BE156">
        <f t="shared" si="330"/>
        <v>0</v>
      </c>
      <c r="BF156">
        <f t="shared" si="330"/>
        <v>0</v>
      </c>
      <c r="BG156">
        <f t="shared" si="330"/>
        <v>0</v>
      </c>
      <c r="BH156">
        <f t="shared" si="330"/>
        <v>0</v>
      </c>
      <c r="BK156">
        <f t="shared" si="328"/>
        <v>0</v>
      </c>
      <c r="BL156">
        <f t="shared" si="184"/>
        <v>0</v>
      </c>
      <c r="BM156">
        <f t="shared" si="185"/>
        <v>0</v>
      </c>
      <c r="BN156">
        <f t="shared" si="286"/>
        <v>0.9</v>
      </c>
      <c r="BO156">
        <f t="shared" si="287"/>
        <v>1</v>
      </c>
      <c r="BP156" t="str">
        <f t="shared" si="188"/>
        <v>-LT-Total</v>
      </c>
    </row>
    <row r="157" spans="1:68" hidden="1" x14ac:dyDescent="0.25">
      <c r="A157" t="str">
        <f t="shared" si="182"/>
        <v>passenger-2W-BEV</v>
      </c>
      <c r="B157" s="1">
        <v>123</v>
      </c>
      <c r="C157" t="s">
        <v>40</v>
      </c>
      <c r="D157" t="s">
        <v>27</v>
      </c>
      <c r="E157" t="s">
        <v>35</v>
      </c>
      <c r="F157" t="s">
        <v>29</v>
      </c>
      <c r="G157">
        <v>5.7150321892423797E-3</v>
      </c>
      <c r="H157">
        <f>Reference!H291</f>
        <v>2.0360244939142615E-3</v>
      </c>
      <c r="I157">
        <f>Reference!I291</f>
        <v>2.3281308998956847E-3</v>
      </c>
      <c r="J157">
        <f>Reference!J291</f>
        <v>2.6621455209651021E-3</v>
      </c>
      <c r="K157">
        <f>Reference!K291</f>
        <v>3.0440808869948419E-3</v>
      </c>
      <c r="L157">
        <f>Reference!L291</f>
        <v>3.4822048605213157E-3</v>
      </c>
      <c r="M157">
        <f t="shared" ref="M157:Y157" si="331">IF(L157=0,0.0000001,L157)*((INDEX($L$7:$L$29,MATCH($A157,$H$7:$H$28,0))/IF(L157=0,0.0000001,L157))^((M$33-$K$33)/($Y$33-$K$33)))</f>
        <v>7.6998311561608393E-3</v>
      </c>
      <c r="N157">
        <f t="shared" si="331"/>
        <v>2.135860630853921E-2</v>
      </c>
      <c r="O157">
        <f t="shared" si="331"/>
        <v>6.219625344795604E-2</v>
      </c>
      <c r="P157">
        <f t="shared" si="331"/>
        <v>0.16151793551456914</v>
      </c>
      <c r="Q157">
        <f t="shared" si="331"/>
        <v>0.33724410268679045</v>
      </c>
      <c r="R157">
        <f t="shared" si="331"/>
        <v>0.55092621322470348</v>
      </c>
      <c r="S157">
        <f t="shared" si="331"/>
        <v>0.72927765469915351</v>
      </c>
      <c r="T157">
        <f t="shared" si="331"/>
        <v>0.83486768521358434</v>
      </c>
      <c r="U157">
        <f t="shared" si="331"/>
        <v>0.88088886735133687</v>
      </c>
      <c r="V157">
        <f t="shared" si="331"/>
        <v>0.89587015581486762</v>
      </c>
      <c r="W157">
        <f t="shared" si="331"/>
        <v>0.89940885870681098</v>
      </c>
      <c r="X157">
        <f t="shared" si="331"/>
        <v>0.89995776273998918</v>
      </c>
      <c r="Y157">
        <f t="shared" si="331"/>
        <v>0.9</v>
      </c>
      <c r="Z157">
        <f t="shared" ref="Z157:AN157" si="332">IF(Y157=0,0.0000001,$Y157)*((INDEX($M$7:$M$29,MATCH($A157,$H$7:$H$28,0))/IF(Y157=0,0.0000001,$Y157))^((Z$33-$Y$33)/($AN$33-$Y$33)))</f>
        <v>0.90573681739023693</v>
      </c>
      <c r="AA157">
        <f t="shared" si="332"/>
        <v>0.91151020264021687</v>
      </c>
      <c r="AB157">
        <f t="shared" si="332"/>
        <v>0.91732038884231093</v>
      </c>
      <c r="AC157">
        <f t="shared" si="332"/>
        <v>0.92316761057467689</v>
      </c>
      <c r="AD157">
        <f t="shared" si="332"/>
        <v>0.92905210391073056</v>
      </c>
      <c r="AE157">
        <f t="shared" si="332"/>
        <v>0.93497410642867618</v>
      </c>
      <c r="AF157">
        <f t="shared" si="332"/>
        <v>0.94093385722109968</v>
      </c>
      <c r="AG157">
        <f t="shared" si="332"/>
        <v>0.94693159690462025</v>
      </c>
      <c r="AH157">
        <f t="shared" si="332"/>
        <v>0.95296756762960599</v>
      </c>
      <c r="AI157">
        <f t="shared" si="332"/>
        <v>0.95904201308994963</v>
      </c>
      <c r="AJ157">
        <f t="shared" si="332"/>
        <v>0.96515517853290744</v>
      </c>
      <c r="AK157">
        <f t="shared" si="332"/>
        <v>0.97130731076900167</v>
      </c>
      <c r="AL157">
        <f t="shared" si="332"/>
        <v>0.97749865818198367</v>
      </c>
      <c r="AM157">
        <f t="shared" si="332"/>
        <v>0.98372947073886308</v>
      </c>
      <c r="AN157">
        <f t="shared" si="332"/>
        <v>0.98999999999999988</v>
      </c>
      <c r="AO157">
        <f t="shared" ref="AO157:BH157" si="333">AN157</f>
        <v>0.98999999999999988</v>
      </c>
      <c r="AP157">
        <f t="shared" si="333"/>
        <v>0.98999999999999988</v>
      </c>
      <c r="AQ157">
        <f t="shared" si="333"/>
        <v>0.98999999999999988</v>
      </c>
      <c r="AR157">
        <f t="shared" si="333"/>
        <v>0.98999999999999988</v>
      </c>
      <c r="AS157">
        <f t="shared" si="333"/>
        <v>0.98999999999999988</v>
      </c>
      <c r="AT157">
        <f t="shared" si="333"/>
        <v>0.98999999999999988</v>
      </c>
      <c r="AU157">
        <f t="shared" si="333"/>
        <v>0.98999999999999988</v>
      </c>
      <c r="AV157">
        <f t="shared" si="333"/>
        <v>0.98999999999999988</v>
      </c>
      <c r="AW157">
        <f t="shared" si="333"/>
        <v>0.98999999999999988</v>
      </c>
      <c r="AX157">
        <f t="shared" si="333"/>
        <v>0.98999999999999988</v>
      </c>
      <c r="AY157">
        <f t="shared" si="333"/>
        <v>0.98999999999999988</v>
      </c>
      <c r="AZ157">
        <f t="shared" si="333"/>
        <v>0.98999999999999988</v>
      </c>
      <c r="BA157">
        <f t="shared" si="333"/>
        <v>0.98999999999999988</v>
      </c>
      <c r="BB157">
        <f t="shared" si="333"/>
        <v>0.98999999999999988</v>
      </c>
      <c r="BC157">
        <f t="shared" si="333"/>
        <v>0.98999999999999988</v>
      </c>
      <c r="BD157">
        <f t="shared" si="333"/>
        <v>0.98999999999999988</v>
      </c>
      <c r="BE157">
        <f t="shared" si="333"/>
        <v>0.98999999999999988</v>
      </c>
      <c r="BF157">
        <f t="shared" si="333"/>
        <v>0.98999999999999988</v>
      </c>
      <c r="BG157">
        <f t="shared" si="333"/>
        <v>0.98999999999999988</v>
      </c>
      <c r="BH157">
        <f t="shared" si="333"/>
        <v>0.98999999999999988</v>
      </c>
      <c r="BK157">
        <f t="shared" si="328"/>
        <v>3.0440808869948419E-3</v>
      </c>
      <c r="BL157">
        <f t="shared" si="184"/>
        <v>3.0440808869948411E-4</v>
      </c>
      <c r="BM157">
        <f t="shared" si="185"/>
        <v>3.0440808869948448E-5</v>
      </c>
      <c r="BN157">
        <f t="shared" si="286"/>
        <v>0.9</v>
      </c>
      <c r="BO157">
        <f t="shared" si="287"/>
        <v>0.99</v>
      </c>
      <c r="BP157" t="str">
        <f t="shared" si="188"/>
        <v>-2W-Total</v>
      </c>
    </row>
    <row r="158" spans="1:68" hidden="1" x14ac:dyDescent="0.25">
      <c r="A158" t="str">
        <f t="shared" si="182"/>
        <v>passenger-2W-G</v>
      </c>
      <c r="B158" s="1">
        <v>124</v>
      </c>
      <c r="C158" t="s">
        <v>40</v>
      </c>
      <c r="D158" t="s">
        <v>27</v>
      </c>
      <c r="E158" t="s">
        <v>35</v>
      </c>
      <c r="F158" t="s">
        <v>47</v>
      </c>
      <c r="G158">
        <v>0.9942849678107577</v>
      </c>
      <c r="H158">
        <f>Reference!H158</f>
        <v>0.99142689175020815</v>
      </c>
      <c r="I158">
        <f>Reference!I158</f>
        <v>0.98856844228149354</v>
      </c>
      <c r="J158">
        <f>Reference!J158</f>
        <v>0.98570961933143042</v>
      </c>
      <c r="K158">
        <f>Reference!K158</f>
        <v>0.98285099425743927</v>
      </c>
      <c r="L158">
        <f t="shared" ref="L158:Y158" si="334">$K158+(L$33-$K$33)*($BL158-$BK158)/($BL$33-$BK$33)</f>
        <v>0.91966771605517528</v>
      </c>
      <c r="M158">
        <f t="shared" si="334"/>
        <v>0.8564844378529114</v>
      </c>
      <c r="N158">
        <f t="shared" si="334"/>
        <v>0.7933011596506474</v>
      </c>
      <c r="O158">
        <f t="shared" si="334"/>
        <v>0.73011788144838352</v>
      </c>
      <c r="P158">
        <f t="shared" si="334"/>
        <v>0.66693460324611942</v>
      </c>
      <c r="Q158">
        <f t="shared" si="334"/>
        <v>0.60375132504385554</v>
      </c>
      <c r="R158">
        <f t="shared" si="334"/>
        <v>0.54056804684159165</v>
      </c>
      <c r="S158">
        <f t="shared" si="334"/>
        <v>0.47738476863932766</v>
      </c>
      <c r="T158">
        <f t="shared" si="334"/>
        <v>0.41420149043706367</v>
      </c>
      <c r="U158">
        <f t="shared" si="334"/>
        <v>0.35101821223479968</v>
      </c>
      <c r="V158">
        <f t="shared" si="334"/>
        <v>0.28783493403253579</v>
      </c>
      <c r="W158">
        <f t="shared" si="334"/>
        <v>0.2246516558302718</v>
      </c>
      <c r="X158">
        <f t="shared" si="334"/>
        <v>0.16146837762800781</v>
      </c>
      <c r="Y158">
        <f t="shared" si="334"/>
        <v>9.8285099425743927E-2</v>
      </c>
      <c r="Z158">
        <f t="shared" ref="Z158:AN158" si="335">$Y158+(Z$33-$Y$33)*($BM158-$BL158)/($BM$33-$BL$33)</f>
        <v>9.2387993460199297E-2</v>
      </c>
      <c r="AA158">
        <f t="shared" si="335"/>
        <v>8.6490887494654667E-2</v>
      </c>
      <c r="AB158">
        <f t="shared" si="335"/>
        <v>8.0593781529110023E-2</v>
      </c>
      <c r="AC158">
        <f t="shared" si="335"/>
        <v>7.4696675563565393E-2</v>
      </c>
      <c r="AD158">
        <f t="shared" si="335"/>
        <v>6.8799569598020763E-2</v>
      </c>
      <c r="AE158">
        <f t="shared" si="335"/>
        <v>6.2902463632476119E-2</v>
      </c>
      <c r="AF158">
        <f t="shared" si="335"/>
        <v>5.7005357666931496E-2</v>
      </c>
      <c r="AG158">
        <f t="shared" si="335"/>
        <v>5.1108251701386866E-2</v>
      </c>
      <c r="AH158">
        <f t="shared" si="335"/>
        <v>4.5211145735842236E-2</v>
      </c>
      <c r="AI158">
        <f t="shared" si="335"/>
        <v>3.9314039770297599E-2</v>
      </c>
      <c r="AJ158">
        <f t="shared" si="335"/>
        <v>3.3416933804752968E-2</v>
      </c>
      <c r="AK158">
        <f t="shared" si="335"/>
        <v>2.7519827839208325E-2</v>
      </c>
      <c r="AL158">
        <f t="shared" si="335"/>
        <v>2.1622721873663694E-2</v>
      </c>
      <c r="AM158">
        <f t="shared" si="335"/>
        <v>1.5725615908119064E-2</v>
      </c>
      <c r="AN158">
        <f t="shared" si="335"/>
        <v>9.8285099425744343E-3</v>
      </c>
      <c r="AO158">
        <f t="shared" ref="AO158:BH158" si="336">AN158</f>
        <v>9.8285099425744343E-3</v>
      </c>
      <c r="AP158">
        <f t="shared" si="336"/>
        <v>9.8285099425744343E-3</v>
      </c>
      <c r="AQ158">
        <f t="shared" si="336"/>
        <v>9.8285099425744343E-3</v>
      </c>
      <c r="AR158">
        <f t="shared" si="336"/>
        <v>9.8285099425744343E-3</v>
      </c>
      <c r="AS158">
        <f t="shared" si="336"/>
        <v>9.8285099425744343E-3</v>
      </c>
      <c r="AT158">
        <f t="shared" si="336"/>
        <v>9.8285099425744343E-3</v>
      </c>
      <c r="AU158">
        <f t="shared" si="336"/>
        <v>9.8285099425744343E-3</v>
      </c>
      <c r="AV158">
        <f t="shared" si="336"/>
        <v>9.8285099425744343E-3</v>
      </c>
      <c r="AW158">
        <f t="shared" si="336"/>
        <v>9.8285099425744343E-3</v>
      </c>
      <c r="AX158">
        <f t="shared" si="336"/>
        <v>9.8285099425744343E-3</v>
      </c>
      <c r="AY158">
        <f t="shared" si="336"/>
        <v>9.8285099425744343E-3</v>
      </c>
      <c r="AZ158">
        <f t="shared" si="336"/>
        <v>9.8285099425744343E-3</v>
      </c>
      <c r="BA158">
        <f t="shared" si="336"/>
        <v>9.8285099425744343E-3</v>
      </c>
      <c r="BB158">
        <f t="shared" si="336"/>
        <v>9.8285099425744343E-3</v>
      </c>
      <c r="BC158">
        <f t="shared" si="336"/>
        <v>9.8285099425744343E-3</v>
      </c>
      <c r="BD158">
        <f t="shared" si="336"/>
        <v>9.8285099425744343E-3</v>
      </c>
      <c r="BE158">
        <f t="shared" si="336"/>
        <v>9.8285099425744343E-3</v>
      </c>
      <c r="BF158">
        <f t="shared" si="336"/>
        <v>9.8285099425744343E-3</v>
      </c>
      <c r="BG158">
        <f t="shared" si="336"/>
        <v>9.8285099425744343E-3</v>
      </c>
      <c r="BH158">
        <f t="shared" si="336"/>
        <v>9.8285099425744343E-3</v>
      </c>
      <c r="BK158">
        <f t="shared" si="328"/>
        <v>0.98285099425743927</v>
      </c>
      <c r="BL158">
        <f t="shared" si="184"/>
        <v>9.8285099425743899E-2</v>
      </c>
      <c r="BM158">
        <f t="shared" si="185"/>
        <v>9.8285099425744014E-3</v>
      </c>
      <c r="BN158">
        <f t="shared" si="286"/>
        <v>0.9</v>
      </c>
      <c r="BO158">
        <f t="shared" si="287"/>
        <v>0.99</v>
      </c>
      <c r="BP158" t="str">
        <f t="shared" si="188"/>
        <v>-2W-Total</v>
      </c>
    </row>
    <row r="159" spans="1:68" hidden="1" x14ac:dyDescent="0.25">
      <c r="A159" t="str">
        <f t="shared" si="182"/>
        <v>passenger-BUS-BEV</v>
      </c>
      <c r="B159" s="1">
        <v>125</v>
      </c>
      <c r="C159" t="s">
        <v>40</v>
      </c>
      <c r="D159" t="s">
        <v>27</v>
      </c>
      <c r="E159" t="s">
        <v>34</v>
      </c>
      <c r="F159" t="s">
        <v>29</v>
      </c>
      <c r="G159">
        <v>1.147905342619578E-2</v>
      </c>
      <c r="H159">
        <f>Reference!H217</f>
        <v>1.6221672342763226E-3</v>
      </c>
      <c r="I159">
        <f>Reference!I217</f>
        <v>1.8796907197553129E-3</v>
      </c>
      <c r="J159">
        <f>Reference!J217</f>
        <v>2.1780967629459525E-3</v>
      </c>
      <c r="K159">
        <f>Reference!K217</f>
        <v>3.3340487961778065E-3</v>
      </c>
      <c r="L159">
        <f>Reference!L217</f>
        <v>4.1417962115052826E-3</v>
      </c>
      <c r="M159">
        <f t="shared" ref="M159:Y159" si="337">IF(L159=0,0.0000001,L159)*((INDEX($L$7:$L$29,MATCH($A159,$H$7:$H$28,0))/IF(L159=0,0.0000001,L159))^((M$33-$K$33)/($Y$33-$K$33)))</f>
        <v>8.7850866503187668E-3</v>
      </c>
      <c r="N159">
        <f t="shared" si="337"/>
        <v>2.3099653457963363E-2</v>
      </c>
      <c r="O159">
        <f t="shared" si="337"/>
        <v>6.3600156645998718E-2</v>
      </c>
      <c r="P159">
        <f t="shared" si="337"/>
        <v>0.15710276503653009</v>
      </c>
      <c r="Q159">
        <f t="shared" si="337"/>
        <v>0.31560480809338526</v>
      </c>
      <c r="R159">
        <f t="shared" si="337"/>
        <v>0.50247770744054721</v>
      </c>
      <c r="S159">
        <f t="shared" si="337"/>
        <v>0.65543563448236097</v>
      </c>
      <c r="T159">
        <f t="shared" si="337"/>
        <v>0.74503336709217205</v>
      </c>
      <c r="U159">
        <f t="shared" si="337"/>
        <v>0.78389399991982545</v>
      </c>
      <c r="V159">
        <f t="shared" si="337"/>
        <v>0.79652108559817991</v>
      </c>
      <c r="W159">
        <f t="shared" si="337"/>
        <v>0.79950208348892182</v>
      </c>
      <c r="X159">
        <f t="shared" si="337"/>
        <v>0.7999644242534778</v>
      </c>
      <c r="Y159">
        <f t="shared" si="337"/>
        <v>0.8</v>
      </c>
      <c r="Z159">
        <f t="shared" ref="Z159:AN159" si="338">IF(Y159=0,0.0000001,$Y159)*((INDEX($M$7:$M$29,MATCH($A159,$H$7:$H$28,0))/IF(Y159=0,0.0000001,$Y159))^((Z$33-$Y$33)/($AN$33-$Y$33)))</f>
        <v>0.80323985592132585</v>
      </c>
      <c r="AA159">
        <f t="shared" si="338"/>
        <v>0.80649283267564043</v>
      </c>
      <c r="AB159">
        <f t="shared" si="338"/>
        <v>0.80975898339995411</v>
      </c>
      <c r="AC159">
        <f t="shared" si="338"/>
        <v>0.8130383614464729</v>
      </c>
      <c r="AD159">
        <f t="shared" si="338"/>
        <v>0.81633102038346961</v>
      </c>
      <c r="AE159">
        <f t="shared" si="338"/>
        <v>0.81963701399615874</v>
      </c>
      <c r="AF159">
        <f t="shared" si="338"/>
        <v>0.82295639628757533</v>
      </c>
      <c r="AG159">
        <f t="shared" si="338"/>
        <v>0.82628922147945694</v>
      </c>
      <c r="AH159">
        <f t="shared" si="338"/>
        <v>0.82963554401312922</v>
      </c>
      <c r="AI159">
        <f t="shared" si="338"/>
        <v>0.83299541855039583</v>
      </c>
      <c r="AJ159">
        <f t="shared" si="338"/>
        <v>0.83636889997443054</v>
      </c>
      <c r="AK159">
        <f t="shared" si="338"/>
        <v>0.83975604339067422</v>
      </c>
      <c r="AL159">
        <f t="shared" si="338"/>
        <v>0.84315690412773481</v>
      </c>
      <c r="AM159">
        <f t="shared" si="338"/>
        <v>0.84657153773829086</v>
      </c>
      <c r="AN159">
        <f t="shared" si="338"/>
        <v>0.85000000000000009</v>
      </c>
      <c r="AO159">
        <f t="shared" ref="AO159:BH159" si="339">AN159</f>
        <v>0.85000000000000009</v>
      </c>
      <c r="AP159">
        <f t="shared" si="339"/>
        <v>0.85000000000000009</v>
      </c>
      <c r="AQ159">
        <f t="shared" si="339"/>
        <v>0.85000000000000009</v>
      </c>
      <c r="AR159">
        <f t="shared" si="339"/>
        <v>0.85000000000000009</v>
      </c>
      <c r="AS159">
        <f t="shared" si="339"/>
        <v>0.85000000000000009</v>
      </c>
      <c r="AT159">
        <f t="shared" si="339"/>
        <v>0.85000000000000009</v>
      </c>
      <c r="AU159">
        <f t="shared" si="339"/>
        <v>0.85000000000000009</v>
      </c>
      <c r="AV159">
        <f t="shared" si="339"/>
        <v>0.85000000000000009</v>
      </c>
      <c r="AW159">
        <f t="shared" si="339"/>
        <v>0.85000000000000009</v>
      </c>
      <c r="AX159">
        <f t="shared" si="339"/>
        <v>0.85000000000000009</v>
      </c>
      <c r="AY159">
        <f t="shared" si="339"/>
        <v>0.85000000000000009</v>
      </c>
      <c r="AZ159">
        <f t="shared" si="339"/>
        <v>0.85000000000000009</v>
      </c>
      <c r="BA159">
        <f t="shared" si="339"/>
        <v>0.85000000000000009</v>
      </c>
      <c r="BB159">
        <f t="shared" si="339"/>
        <v>0.85000000000000009</v>
      </c>
      <c r="BC159">
        <f t="shared" si="339"/>
        <v>0.85000000000000009</v>
      </c>
      <c r="BD159">
        <f t="shared" si="339"/>
        <v>0.85000000000000009</v>
      </c>
      <c r="BE159">
        <f t="shared" si="339"/>
        <v>0.85000000000000009</v>
      </c>
      <c r="BF159">
        <f t="shared" si="339"/>
        <v>0.85000000000000009</v>
      </c>
      <c r="BG159">
        <f t="shared" si="339"/>
        <v>0.85000000000000009</v>
      </c>
      <c r="BH159">
        <f t="shared" si="339"/>
        <v>0.85000000000000009</v>
      </c>
      <c r="BK159">
        <f t="shared" si="328"/>
        <v>3.3340487961778065E-3</v>
      </c>
      <c r="BL159">
        <f t="shared" si="184"/>
        <v>3.3340487961778056E-4</v>
      </c>
      <c r="BM159">
        <f t="shared" si="185"/>
        <v>0</v>
      </c>
      <c r="BN159">
        <f t="shared" si="286"/>
        <v>0.9</v>
      </c>
      <c r="BO159">
        <f t="shared" si="287"/>
        <v>1</v>
      </c>
      <c r="BP159" t="str">
        <f t="shared" si="188"/>
        <v>-BUS-Total</v>
      </c>
    </row>
    <row r="160" spans="1:68" hidden="1" x14ac:dyDescent="0.25">
      <c r="A160" t="str">
        <f t="shared" si="182"/>
        <v>passenger-BUS-CNG</v>
      </c>
      <c r="B160" s="1">
        <v>126</v>
      </c>
      <c r="C160" t="s">
        <v>40</v>
      </c>
      <c r="D160" t="s">
        <v>27</v>
      </c>
      <c r="E160" t="s">
        <v>34</v>
      </c>
      <c r="F160" t="s">
        <v>45</v>
      </c>
      <c r="G160">
        <v>0</v>
      </c>
      <c r="H160">
        <f>Reference!H160</f>
        <v>0</v>
      </c>
      <c r="I160">
        <f>Reference!I160</f>
        <v>0</v>
      </c>
      <c r="J160">
        <f>Reference!J160</f>
        <v>0</v>
      </c>
      <c r="K160">
        <f>Reference!K160</f>
        <v>0</v>
      </c>
      <c r="L160">
        <f t="shared" ref="L160:Y161" si="340">$K160+(L$33-$K$33)*($BL160-$BK160)/($BL$33-$BK$33)</f>
        <v>0</v>
      </c>
      <c r="M160">
        <f t="shared" si="340"/>
        <v>0</v>
      </c>
      <c r="N160">
        <f t="shared" si="340"/>
        <v>0</v>
      </c>
      <c r="O160">
        <f t="shared" si="340"/>
        <v>0</v>
      </c>
      <c r="P160">
        <f t="shared" si="340"/>
        <v>0</v>
      </c>
      <c r="Q160">
        <f t="shared" si="340"/>
        <v>0</v>
      </c>
      <c r="R160">
        <f t="shared" si="340"/>
        <v>0</v>
      </c>
      <c r="S160">
        <f t="shared" si="340"/>
        <v>0</v>
      </c>
      <c r="T160">
        <f t="shared" si="340"/>
        <v>0</v>
      </c>
      <c r="U160">
        <f t="shared" si="340"/>
        <v>0</v>
      </c>
      <c r="V160">
        <f t="shared" si="340"/>
        <v>0</v>
      </c>
      <c r="W160">
        <f t="shared" si="340"/>
        <v>0</v>
      </c>
      <c r="X160">
        <f t="shared" si="340"/>
        <v>0</v>
      </c>
      <c r="Y160">
        <f t="shared" si="340"/>
        <v>0</v>
      </c>
      <c r="Z160">
        <f t="shared" ref="Z160:AN161" si="341">$Y160+(Z$33-$Y$33)*($BM160-$BL160)/($BM$33-$BL$33)</f>
        <v>0</v>
      </c>
      <c r="AA160">
        <f t="shared" si="341"/>
        <v>0</v>
      </c>
      <c r="AB160">
        <f t="shared" si="341"/>
        <v>0</v>
      </c>
      <c r="AC160">
        <f t="shared" si="341"/>
        <v>0</v>
      </c>
      <c r="AD160">
        <f t="shared" si="341"/>
        <v>0</v>
      </c>
      <c r="AE160">
        <f t="shared" si="341"/>
        <v>0</v>
      </c>
      <c r="AF160">
        <f t="shared" si="341"/>
        <v>0</v>
      </c>
      <c r="AG160">
        <f t="shared" si="341"/>
        <v>0</v>
      </c>
      <c r="AH160">
        <f t="shared" si="341"/>
        <v>0</v>
      </c>
      <c r="AI160">
        <f t="shared" si="341"/>
        <v>0</v>
      </c>
      <c r="AJ160">
        <f t="shared" si="341"/>
        <v>0</v>
      </c>
      <c r="AK160">
        <f t="shared" si="341"/>
        <v>0</v>
      </c>
      <c r="AL160">
        <f t="shared" si="341"/>
        <v>0</v>
      </c>
      <c r="AM160">
        <f t="shared" si="341"/>
        <v>0</v>
      </c>
      <c r="AN160">
        <f t="shared" si="341"/>
        <v>0</v>
      </c>
      <c r="AO160">
        <f t="shared" ref="AO160:BH160" si="342">AN160</f>
        <v>0</v>
      </c>
      <c r="AP160">
        <f t="shared" si="342"/>
        <v>0</v>
      </c>
      <c r="AQ160">
        <f t="shared" si="342"/>
        <v>0</v>
      </c>
      <c r="AR160">
        <f t="shared" si="342"/>
        <v>0</v>
      </c>
      <c r="AS160">
        <f t="shared" si="342"/>
        <v>0</v>
      </c>
      <c r="AT160">
        <f t="shared" si="342"/>
        <v>0</v>
      </c>
      <c r="AU160">
        <f t="shared" si="342"/>
        <v>0</v>
      </c>
      <c r="AV160">
        <f t="shared" si="342"/>
        <v>0</v>
      </c>
      <c r="AW160">
        <f t="shared" si="342"/>
        <v>0</v>
      </c>
      <c r="AX160">
        <f t="shared" si="342"/>
        <v>0</v>
      </c>
      <c r="AY160">
        <f t="shared" si="342"/>
        <v>0</v>
      </c>
      <c r="AZ160">
        <f t="shared" si="342"/>
        <v>0</v>
      </c>
      <c r="BA160">
        <f t="shared" si="342"/>
        <v>0</v>
      </c>
      <c r="BB160">
        <f t="shared" si="342"/>
        <v>0</v>
      </c>
      <c r="BC160">
        <f t="shared" si="342"/>
        <v>0</v>
      </c>
      <c r="BD160">
        <f t="shared" si="342"/>
        <v>0</v>
      </c>
      <c r="BE160">
        <f t="shared" si="342"/>
        <v>0</v>
      </c>
      <c r="BF160">
        <f t="shared" si="342"/>
        <v>0</v>
      </c>
      <c r="BG160">
        <f t="shared" si="342"/>
        <v>0</v>
      </c>
      <c r="BH160">
        <f t="shared" si="342"/>
        <v>0</v>
      </c>
      <c r="BK160">
        <f t="shared" si="328"/>
        <v>0</v>
      </c>
      <c r="BL160">
        <f t="shared" si="184"/>
        <v>0</v>
      </c>
      <c r="BM160">
        <f t="shared" si="185"/>
        <v>0</v>
      </c>
      <c r="BN160">
        <f t="shared" si="286"/>
        <v>0.9</v>
      </c>
      <c r="BO160">
        <f t="shared" si="287"/>
        <v>1</v>
      </c>
      <c r="BP160" t="str">
        <f t="shared" si="188"/>
        <v>-BUS-Total</v>
      </c>
    </row>
    <row r="161" spans="1:68" hidden="1" x14ac:dyDescent="0.25">
      <c r="A161" t="str">
        <f t="shared" si="182"/>
        <v>passenger-BUS-D</v>
      </c>
      <c r="B161" s="1">
        <v>127</v>
      </c>
      <c r="C161" t="s">
        <v>40</v>
      </c>
      <c r="D161" t="s">
        <v>27</v>
      </c>
      <c r="E161" t="s">
        <v>34</v>
      </c>
      <c r="F161" t="s">
        <v>46</v>
      </c>
      <c r="G161">
        <v>0.97503305879802415</v>
      </c>
      <c r="H161">
        <f>Reference!H161</f>
        <v>0.967499894748167</v>
      </c>
      <c r="I161">
        <f>Reference!I161</f>
        <v>0.95993330776100749</v>
      </c>
      <c r="J161">
        <f>Reference!J161</f>
        <v>0.95233307490703389</v>
      </c>
      <c r="K161">
        <f>Reference!K161</f>
        <v>0.94378452109250388</v>
      </c>
      <c r="L161">
        <f t="shared" si="340"/>
        <v>0.88311265902227154</v>
      </c>
      <c r="M161">
        <f t="shared" si="340"/>
        <v>0.82244079695203909</v>
      </c>
      <c r="N161">
        <f t="shared" si="340"/>
        <v>0.76176893488180664</v>
      </c>
      <c r="O161">
        <f t="shared" si="340"/>
        <v>0.7010970728115743</v>
      </c>
      <c r="P161">
        <f t="shared" si="340"/>
        <v>0.64042521074134195</v>
      </c>
      <c r="Q161">
        <f t="shared" si="340"/>
        <v>0.5797533486711095</v>
      </c>
      <c r="R161">
        <f t="shared" si="340"/>
        <v>0.51908148660087705</v>
      </c>
      <c r="S161">
        <f t="shared" si="340"/>
        <v>0.45840962453064471</v>
      </c>
      <c r="T161">
        <f t="shared" si="340"/>
        <v>0.39773776246041226</v>
      </c>
      <c r="U161">
        <f t="shared" si="340"/>
        <v>0.33706590039017992</v>
      </c>
      <c r="V161">
        <f t="shared" si="340"/>
        <v>0.27639403831994758</v>
      </c>
      <c r="W161">
        <f t="shared" si="340"/>
        <v>0.21572217624971513</v>
      </c>
      <c r="X161">
        <f t="shared" si="340"/>
        <v>0.15505031417948278</v>
      </c>
      <c r="Y161">
        <f t="shared" si="340"/>
        <v>9.4378452109250333E-2</v>
      </c>
      <c r="Z161">
        <f t="shared" si="341"/>
        <v>8.8086555301966976E-2</v>
      </c>
      <c r="AA161">
        <f t="shared" si="341"/>
        <v>8.179465849468362E-2</v>
      </c>
      <c r="AB161">
        <f t="shared" si="341"/>
        <v>7.5502761687400263E-2</v>
      </c>
      <c r="AC161">
        <f t="shared" si="341"/>
        <v>6.9210864880116907E-2</v>
      </c>
      <c r="AD161">
        <f t="shared" si="341"/>
        <v>6.291896807283355E-2</v>
      </c>
      <c r="AE161">
        <f t="shared" si="341"/>
        <v>5.6627071265550187E-2</v>
      </c>
      <c r="AF161">
        <f t="shared" si="341"/>
        <v>5.0335174458266831E-2</v>
      </c>
      <c r="AG161">
        <f t="shared" si="341"/>
        <v>4.4043277650983474E-2</v>
      </c>
      <c r="AH161">
        <f t="shared" si="341"/>
        <v>3.7751380843700118E-2</v>
      </c>
      <c r="AI161">
        <f t="shared" si="341"/>
        <v>3.1459484036416768E-2</v>
      </c>
      <c r="AJ161">
        <f t="shared" si="341"/>
        <v>2.5167587229133412E-2</v>
      </c>
      <c r="AK161">
        <f t="shared" si="341"/>
        <v>1.8875690421850042E-2</v>
      </c>
      <c r="AL161">
        <f t="shared" si="341"/>
        <v>1.2583793614566685E-2</v>
      </c>
      <c r="AM161">
        <f t="shared" si="341"/>
        <v>6.2918968072833287E-3</v>
      </c>
      <c r="AN161">
        <f t="shared" si="341"/>
        <v>0</v>
      </c>
      <c r="AO161">
        <f t="shared" ref="AO161:BH161" si="343">AN161</f>
        <v>0</v>
      </c>
      <c r="AP161">
        <f t="shared" si="343"/>
        <v>0</v>
      </c>
      <c r="AQ161">
        <f t="shared" si="343"/>
        <v>0</v>
      </c>
      <c r="AR161">
        <f t="shared" si="343"/>
        <v>0</v>
      </c>
      <c r="AS161">
        <f t="shared" si="343"/>
        <v>0</v>
      </c>
      <c r="AT161">
        <f t="shared" si="343"/>
        <v>0</v>
      </c>
      <c r="AU161">
        <f t="shared" si="343"/>
        <v>0</v>
      </c>
      <c r="AV161">
        <f t="shared" si="343"/>
        <v>0</v>
      </c>
      <c r="AW161">
        <f t="shared" si="343"/>
        <v>0</v>
      </c>
      <c r="AX161">
        <f t="shared" si="343"/>
        <v>0</v>
      </c>
      <c r="AY161">
        <f t="shared" si="343"/>
        <v>0</v>
      </c>
      <c r="AZ161">
        <f t="shared" si="343"/>
        <v>0</v>
      </c>
      <c r="BA161">
        <f t="shared" si="343"/>
        <v>0</v>
      </c>
      <c r="BB161">
        <f t="shared" si="343"/>
        <v>0</v>
      </c>
      <c r="BC161">
        <f t="shared" si="343"/>
        <v>0</v>
      </c>
      <c r="BD161">
        <f t="shared" si="343"/>
        <v>0</v>
      </c>
      <c r="BE161">
        <f t="shared" si="343"/>
        <v>0</v>
      </c>
      <c r="BF161">
        <f t="shared" si="343"/>
        <v>0</v>
      </c>
      <c r="BG161">
        <f t="shared" si="343"/>
        <v>0</v>
      </c>
      <c r="BH161">
        <f t="shared" si="343"/>
        <v>0</v>
      </c>
      <c r="BK161">
        <f t="shared" si="328"/>
        <v>0.94378452109250388</v>
      </c>
      <c r="BL161">
        <f t="shared" si="184"/>
        <v>9.437845210925036E-2</v>
      </c>
      <c r="BM161">
        <f t="shared" si="185"/>
        <v>0</v>
      </c>
      <c r="BN161">
        <f t="shared" si="286"/>
        <v>0.9</v>
      </c>
      <c r="BO161">
        <f t="shared" si="287"/>
        <v>1</v>
      </c>
      <c r="BP161" t="str">
        <f t="shared" si="188"/>
        <v>-BUS-Total</v>
      </c>
    </row>
    <row r="162" spans="1:68" hidden="1" x14ac:dyDescent="0.25">
      <c r="A162" t="str">
        <f t="shared" ref="A162:A225" si="344">D162&amp;"-"&amp;E162&amp;"-"&amp;F162</f>
        <v>passenger-BUS-FCEV</v>
      </c>
      <c r="B162" s="1">
        <v>128</v>
      </c>
      <c r="C162" t="s">
        <v>40</v>
      </c>
      <c r="D162" t="s">
        <v>27</v>
      </c>
      <c r="E162" t="s">
        <v>34</v>
      </c>
      <c r="F162" t="s">
        <v>30</v>
      </c>
      <c r="G162">
        <v>0</v>
      </c>
      <c r="H162">
        <f>Reference!H162</f>
        <v>1.2915496650148837E-7</v>
      </c>
      <c r="I162">
        <f>Reference!I162</f>
        <v>0</v>
      </c>
      <c r="J162">
        <f>Reference!J162</f>
        <v>2.1544346900318838E-7</v>
      </c>
      <c r="K162">
        <f>Reference!K162</f>
        <v>0</v>
      </c>
      <c r="L162">
        <f>Reference!L162</f>
        <v>2.3913602153749675E-7</v>
      </c>
      <c r="M162">
        <f t="shared" ref="M162:Y162" si="345">IF(L162=0,0.0000001,L162)*((INDEX($L$7:$L$29,MATCH($A162,$H$7:$H$28,0))/IF(L162=0,0.0000001,L162))^((M$33-$K$33)/($Y$33-$K$33)))</f>
        <v>1.5194825398133228E-6</v>
      </c>
      <c r="N162">
        <f t="shared" si="345"/>
        <v>1.6375308463242957E-5</v>
      </c>
      <c r="O162">
        <f t="shared" si="345"/>
        <v>1.9762852778460667E-4</v>
      </c>
      <c r="P162">
        <f t="shared" si="345"/>
        <v>1.8264913625034528E-3</v>
      </c>
      <c r="Q162">
        <f t="shared" si="345"/>
        <v>1.0154034661904432E-2</v>
      </c>
      <c r="R162">
        <f t="shared" si="345"/>
        <v>3.1865396062036373E-2</v>
      </c>
      <c r="S162">
        <f t="shared" si="345"/>
        <v>6.125433816011637E-2</v>
      </c>
      <c r="T162">
        <f t="shared" si="345"/>
        <v>8.3941639444072069E-2</v>
      </c>
      <c r="U162">
        <f t="shared" si="345"/>
        <v>9.5121627122728744E-2</v>
      </c>
      <c r="V162">
        <f t="shared" si="345"/>
        <v>9.8933997629269591E-2</v>
      </c>
      <c r="W162">
        <f t="shared" si="345"/>
        <v>9.9847013589358241E-2</v>
      </c>
      <c r="X162">
        <f t="shared" si="345"/>
        <v>9.9989064629787919E-2</v>
      </c>
      <c r="Y162">
        <f t="shared" si="345"/>
        <v>0.1</v>
      </c>
      <c r="Z162">
        <f t="shared" ref="Z162:AN162" si="346">IF(Y162=0,0.0000001,$Y162)*((INDEX($M$7:$M$29,MATCH($A162,$H$7:$H$28,0))/IF(Y162=0,0.0000001,$Y162))^((Z$33-$Y$33)/($AN$33-$Y$33)))</f>
        <v>0.10273996590637165</v>
      </c>
      <c r="AA162">
        <f t="shared" si="346"/>
        <v>0.10555500594442409</v>
      </c>
      <c r="AB162">
        <f t="shared" si="346"/>
        <v>0.10844717711976987</v>
      </c>
      <c r="AC162">
        <f t="shared" si="346"/>
        <v>0.11141859279927402</v>
      </c>
      <c r="AD162">
        <f t="shared" si="346"/>
        <v>0.11447142425533319</v>
      </c>
      <c r="AE162">
        <f t="shared" si="346"/>
        <v>0.11760790225246737</v>
      </c>
      <c r="AF162">
        <f t="shared" si="346"/>
        <v>0.12083031867738386</v>
      </c>
      <c r="AG162">
        <f t="shared" si="346"/>
        <v>0.12414102821370437</v>
      </c>
      <c r="AH162">
        <f t="shared" si="346"/>
        <v>0.12754245006257908</v>
      </c>
      <c r="AI162">
        <f t="shared" si="346"/>
        <v>0.13103706971044482</v>
      </c>
      <c r="AJ162">
        <f t="shared" si="346"/>
        <v>0.13462744074521946</v>
      </c>
      <c r="AK162">
        <f t="shared" si="346"/>
        <v>0.13831618672225915</v>
      </c>
      <c r="AL162">
        <f t="shared" si="346"/>
        <v>0.14210600308144239</v>
      </c>
      <c r="AM162">
        <f t="shared" si="346"/>
        <v>0.14599965911678134</v>
      </c>
      <c r="AN162">
        <f t="shared" si="346"/>
        <v>0.15</v>
      </c>
      <c r="AO162">
        <f t="shared" ref="AO162:BH162" si="347">AN162</f>
        <v>0.15</v>
      </c>
      <c r="AP162">
        <f t="shared" si="347"/>
        <v>0.15</v>
      </c>
      <c r="AQ162">
        <f t="shared" si="347"/>
        <v>0.15</v>
      </c>
      <c r="AR162">
        <f t="shared" si="347"/>
        <v>0.15</v>
      </c>
      <c r="AS162">
        <f t="shared" si="347"/>
        <v>0.15</v>
      </c>
      <c r="AT162">
        <f t="shared" si="347"/>
        <v>0.15</v>
      </c>
      <c r="AU162">
        <f t="shared" si="347"/>
        <v>0.15</v>
      </c>
      <c r="AV162">
        <f t="shared" si="347"/>
        <v>0.15</v>
      </c>
      <c r="AW162">
        <f t="shared" si="347"/>
        <v>0.15</v>
      </c>
      <c r="AX162">
        <f t="shared" si="347"/>
        <v>0.15</v>
      </c>
      <c r="AY162">
        <f t="shared" si="347"/>
        <v>0.15</v>
      </c>
      <c r="AZ162">
        <f t="shared" si="347"/>
        <v>0.15</v>
      </c>
      <c r="BA162">
        <f t="shared" si="347"/>
        <v>0.15</v>
      </c>
      <c r="BB162">
        <f t="shared" si="347"/>
        <v>0.15</v>
      </c>
      <c r="BC162">
        <f t="shared" si="347"/>
        <v>0.15</v>
      </c>
      <c r="BD162">
        <f t="shared" si="347"/>
        <v>0.15</v>
      </c>
      <c r="BE162">
        <f t="shared" si="347"/>
        <v>0.15</v>
      </c>
      <c r="BF162">
        <f t="shared" si="347"/>
        <v>0.15</v>
      </c>
      <c r="BG162">
        <f t="shared" si="347"/>
        <v>0.15</v>
      </c>
      <c r="BH162">
        <f t="shared" si="347"/>
        <v>0.15</v>
      </c>
      <c r="BK162">
        <f>G162</f>
        <v>0</v>
      </c>
      <c r="BL162">
        <f t="shared" ref="BL162:BL225" si="348">(1-BN162)*BK162</f>
        <v>0</v>
      </c>
      <c r="BM162">
        <f t="shared" ref="BM162:BM225" si="349">(1-BO162)*BK162</f>
        <v>0</v>
      </c>
      <c r="BN162">
        <f t="shared" si="286"/>
        <v>0.9</v>
      </c>
      <c r="BO162">
        <f t="shared" si="287"/>
        <v>1</v>
      </c>
      <c r="BP162" t="str">
        <f t="shared" ref="BP162:BP225" si="350">"-"&amp;E162&amp;"-"&amp;"Total"</f>
        <v>-BUS-Total</v>
      </c>
    </row>
    <row r="163" spans="1:68" hidden="1" x14ac:dyDescent="0.25">
      <c r="A163" t="str">
        <f t="shared" si="344"/>
        <v>passenger-BUS-G</v>
      </c>
      <c r="B163" s="1">
        <v>129</v>
      </c>
      <c r="C163" t="s">
        <v>40</v>
      </c>
      <c r="D163" t="s">
        <v>27</v>
      </c>
      <c r="E163" t="s">
        <v>34</v>
      </c>
      <c r="F163" t="s">
        <v>47</v>
      </c>
      <c r="G163">
        <v>1.348788777578004E-2</v>
      </c>
      <c r="H163">
        <f>Reference!H163</f>
        <v>1.524341219776241E-2</v>
      </c>
      <c r="I163">
        <f>Reference!I163</f>
        <v>1.7006725482737808E-2</v>
      </c>
      <c r="J163">
        <f>Reference!J163</f>
        <v>1.8777879582077561E-2</v>
      </c>
      <c r="K163">
        <f>Reference!K163</f>
        <v>2.1532407087961222E-2</v>
      </c>
      <c r="L163">
        <f t="shared" ref="L163:Y165" si="351">$K163+(L$33-$K$33)*($BL163-$BK163)/($BL$33-$BK$33)</f>
        <v>2.0148180918020859E-2</v>
      </c>
      <c r="M163">
        <f t="shared" si="351"/>
        <v>1.8763954748080493E-2</v>
      </c>
      <c r="N163">
        <f t="shared" si="351"/>
        <v>1.737972857814013E-2</v>
      </c>
      <c r="O163">
        <f t="shared" si="351"/>
        <v>1.5995502408199764E-2</v>
      </c>
      <c r="P163">
        <f t="shared" si="351"/>
        <v>1.4611276238259401E-2</v>
      </c>
      <c r="Q163">
        <f t="shared" si="351"/>
        <v>1.3227050068319037E-2</v>
      </c>
      <c r="R163">
        <f t="shared" si="351"/>
        <v>1.1842823898378672E-2</v>
      </c>
      <c r="S163">
        <f t="shared" si="351"/>
        <v>1.0458597728438308E-2</v>
      </c>
      <c r="T163">
        <f t="shared" si="351"/>
        <v>9.0743715584979453E-3</v>
      </c>
      <c r="U163">
        <f t="shared" si="351"/>
        <v>7.6901453885575809E-3</v>
      </c>
      <c r="V163">
        <f t="shared" si="351"/>
        <v>6.3059192186172147E-3</v>
      </c>
      <c r="W163">
        <f t="shared" si="351"/>
        <v>4.921693048676852E-3</v>
      </c>
      <c r="X163">
        <f t="shared" si="351"/>
        <v>3.5374668787364859E-3</v>
      </c>
      <c r="Y163">
        <f t="shared" si="351"/>
        <v>2.1532407087961232E-3</v>
      </c>
      <c r="Z163">
        <f t="shared" ref="Z163:AN165" si="352">$Y163+(Z$33-$Y$33)*($BM163-$BL163)/($BM$33-$BL$33)</f>
        <v>2.0096913282097151E-3</v>
      </c>
      <c r="AA163">
        <f t="shared" si="352"/>
        <v>1.8661419476233071E-3</v>
      </c>
      <c r="AB163">
        <f t="shared" si="352"/>
        <v>1.722592567036899E-3</v>
      </c>
      <c r="AC163">
        <f t="shared" si="352"/>
        <v>1.5790431864504909E-3</v>
      </c>
      <c r="AD163">
        <f t="shared" si="352"/>
        <v>1.4354938058640829E-3</v>
      </c>
      <c r="AE163">
        <f t="shared" si="352"/>
        <v>1.2919444252776746E-3</v>
      </c>
      <c r="AF163">
        <f t="shared" si="352"/>
        <v>1.1483950446912665E-3</v>
      </c>
      <c r="AG163">
        <f t="shared" si="352"/>
        <v>1.0048456641048584E-3</v>
      </c>
      <c r="AH163">
        <f t="shared" si="352"/>
        <v>8.6129628351845036E-4</v>
      </c>
      <c r="AI163">
        <f t="shared" si="352"/>
        <v>7.1774690293204229E-4</v>
      </c>
      <c r="AJ163">
        <f t="shared" si="352"/>
        <v>5.7419752234563401E-4</v>
      </c>
      <c r="AK163">
        <f t="shared" si="352"/>
        <v>4.3064814175922594E-4</v>
      </c>
      <c r="AL163">
        <f t="shared" si="352"/>
        <v>2.8709876117281809E-4</v>
      </c>
      <c r="AM163">
        <f t="shared" si="352"/>
        <v>1.435493805864098E-4</v>
      </c>
      <c r="AN163">
        <f t="shared" si="352"/>
        <v>0</v>
      </c>
      <c r="AO163">
        <f t="shared" ref="AO163:BH163" si="353">AN163</f>
        <v>0</v>
      </c>
      <c r="AP163">
        <f t="shared" si="353"/>
        <v>0</v>
      </c>
      <c r="AQ163">
        <f t="shared" si="353"/>
        <v>0</v>
      </c>
      <c r="AR163">
        <f t="shared" si="353"/>
        <v>0</v>
      </c>
      <c r="AS163">
        <f t="shared" si="353"/>
        <v>0</v>
      </c>
      <c r="AT163">
        <f t="shared" si="353"/>
        <v>0</v>
      </c>
      <c r="AU163">
        <f t="shared" si="353"/>
        <v>0</v>
      </c>
      <c r="AV163">
        <f t="shared" si="353"/>
        <v>0</v>
      </c>
      <c r="AW163">
        <f t="shared" si="353"/>
        <v>0</v>
      </c>
      <c r="AX163">
        <f t="shared" si="353"/>
        <v>0</v>
      </c>
      <c r="AY163">
        <f t="shared" si="353"/>
        <v>0</v>
      </c>
      <c r="AZ163">
        <f t="shared" si="353"/>
        <v>0</v>
      </c>
      <c r="BA163">
        <f t="shared" si="353"/>
        <v>0</v>
      </c>
      <c r="BB163">
        <f t="shared" si="353"/>
        <v>0</v>
      </c>
      <c r="BC163">
        <f t="shared" si="353"/>
        <v>0</v>
      </c>
      <c r="BD163">
        <f t="shared" si="353"/>
        <v>0</v>
      </c>
      <c r="BE163">
        <f t="shared" si="353"/>
        <v>0</v>
      </c>
      <c r="BF163">
        <f t="shared" si="353"/>
        <v>0</v>
      </c>
      <c r="BG163">
        <f t="shared" si="353"/>
        <v>0</v>
      </c>
      <c r="BH163">
        <f t="shared" si="353"/>
        <v>0</v>
      </c>
      <c r="BK163">
        <f t="shared" ref="BK163:BK168" si="354">K163</f>
        <v>2.1532407087961222E-2</v>
      </c>
      <c r="BL163">
        <f t="shared" si="348"/>
        <v>2.1532407087961215E-3</v>
      </c>
      <c r="BM163">
        <f t="shared" si="349"/>
        <v>0</v>
      </c>
      <c r="BN163">
        <f t="shared" si="286"/>
        <v>0.9</v>
      </c>
      <c r="BO163">
        <f t="shared" si="287"/>
        <v>1</v>
      </c>
      <c r="BP163" t="str">
        <f t="shared" si="350"/>
        <v>-BUS-Total</v>
      </c>
    </row>
    <row r="164" spans="1:68" hidden="1" x14ac:dyDescent="0.25">
      <c r="A164" t="str">
        <f t="shared" si="344"/>
        <v>passenger-BUS-LPG</v>
      </c>
      <c r="B164" s="1">
        <v>130</v>
      </c>
      <c r="C164" t="s">
        <v>40</v>
      </c>
      <c r="D164" t="s">
        <v>27</v>
      </c>
      <c r="E164" t="s">
        <v>34</v>
      </c>
      <c r="F164" t="s">
        <v>48</v>
      </c>
      <c r="G164">
        <v>0</v>
      </c>
      <c r="H164">
        <f>Reference!H164</f>
        <v>0</v>
      </c>
      <c r="I164">
        <f>Reference!I164</f>
        <v>0</v>
      </c>
      <c r="J164">
        <f>Reference!J164</f>
        <v>0</v>
      </c>
      <c r="K164">
        <f>Reference!K164</f>
        <v>0</v>
      </c>
      <c r="L164">
        <f t="shared" si="351"/>
        <v>0</v>
      </c>
      <c r="M164">
        <f t="shared" si="351"/>
        <v>0</v>
      </c>
      <c r="N164">
        <f t="shared" si="351"/>
        <v>0</v>
      </c>
      <c r="O164">
        <f t="shared" si="351"/>
        <v>0</v>
      </c>
      <c r="P164">
        <f t="shared" si="351"/>
        <v>0</v>
      </c>
      <c r="Q164">
        <f t="shared" si="351"/>
        <v>0</v>
      </c>
      <c r="R164">
        <f t="shared" si="351"/>
        <v>0</v>
      </c>
      <c r="S164">
        <f t="shared" si="351"/>
        <v>0</v>
      </c>
      <c r="T164">
        <f t="shared" si="351"/>
        <v>0</v>
      </c>
      <c r="U164">
        <f t="shared" si="351"/>
        <v>0</v>
      </c>
      <c r="V164">
        <f t="shared" si="351"/>
        <v>0</v>
      </c>
      <c r="W164">
        <f t="shared" si="351"/>
        <v>0</v>
      </c>
      <c r="X164">
        <f t="shared" si="351"/>
        <v>0</v>
      </c>
      <c r="Y164">
        <f t="shared" si="351"/>
        <v>0</v>
      </c>
      <c r="Z164">
        <f t="shared" si="352"/>
        <v>0</v>
      </c>
      <c r="AA164">
        <f t="shared" si="352"/>
        <v>0</v>
      </c>
      <c r="AB164">
        <f t="shared" si="352"/>
        <v>0</v>
      </c>
      <c r="AC164">
        <f t="shared" si="352"/>
        <v>0</v>
      </c>
      <c r="AD164">
        <f t="shared" si="352"/>
        <v>0</v>
      </c>
      <c r="AE164">
        <f t="shared" si="352"/>
        <v>0</v>
      </c>
      <c r="AF164">
        <f t="shared" si="352"/>
        <v>0</v>
      </c>
      <c r="AG164">
        <f t="shared" si="352"/>
        <v>0</v>
      </c>
      <c r="AH164">
        <f t="shared" si="352"/>
        <v>0</v>
      </c>
      <c r="AI164">
        <f t="shared" si="352"/>
        <v>0</v>
      </c>
      <c r="AJ164">
        <f t="shared" si="352"/>
        <v>0</v>
      </c>
      <c r="AK164">
        <f t="shared" si="352"/>
        <v>0</v>
      </c>
      <c r="AL164">
        <f t="shared" si="352"/>
        <v>0</v>
      </c>
      <c r="AM164">
        <f t="shared" si="352"/>
        <v>0</v>
      </c>
      <c r="AN164">
        <f t="shared" si="352"/>
        <v>0</v>
      </c>
      <c r="AO164">
        <f t="shared" ref="AO164:BH164" si="355">AN164</f>
        <v>0</v>
      </c>
      <c r="AP164">
        <f t="shared" si="355"/>
        <v>0</v>
      </c>
      <c r="AQ164">
        <f t="shared" si="355"/>
        <v>0</v>
      </c>
      <c r="AR164">
        <f t="shared" si="355"/>
        <v>0</v>
      </c>
      <c r="AS164">
        <f t="shared" si="355"/>
        <v>0</v>
      </c>
      <c r="AT164">
        <f t="shared" si="355"/>
        <v>0</v>
      </c>
      <c r="AU164">
        <f t="shared" si="355"/>
        <v>0</v>
      </c>
      <c r="AV164">
        <f t="shared" si="355"/>
        <v>0</v>
      </c>
      <c r="AW164">
        <f t="shared" si="355"/>
        <v>0</v>
      </c>
      <c r="AX164">
        <f t="shared" si="355"/>
        <v>0</v>
      </c>
      <c r="AY164">
        <f t="shared" si="355"/>
        <v>0</v>
      </c>
      <c r="AZ164">
        <f t="shared" si="355"/>
        <v>0</v>
      </c>
      <c r="BA164">
        <f t="shared" si="355"/>
        <v>0</v>
      </c>
      <c r="BB164">
        <f t="shared" si="355"/>
        <v>0</v>
      </c>
      <c r="BC164">
        <f t="shared" si="355"/>
        <v>0</v>
      </c>
      <c r="BD164">
        <f t="shared" si="355"/>
        <v>0</v>
      </c>
      <c r="BE164">
        <f t="shared" si="355"/>
        <v>0</v>
      </c>
      <c r="BF164">
        <f t="shared" si="355"/>
        <v>0</v>
      </c>
      <c r="BG164">
        <f t="shared" si="355"/>
        <v>0</v>
      </c>
      <c r="BH164">
        <f t="shared" si="355"/>
        <v>0</v>
      </c>
      <c r="BK164">
        <f t="shared" si="354"/>
        <v>0</v>
      </c>
      <c r="BL164">
        <f t="shared" si="348"/>
        <v>0</v>
      </c>
      <c r="BM164">
        <f t="shared" si="349"/>
        <v>0</v>
      </c>
      <c r="BN164">
        <f t="shared" si="286"/>
        <v>0.9</v>
      </c>
      <c r="BO164">
        <f t="shared" si="287"/>
        <v>1</v>
      </c>
      <c r="BP164" t="str">
        <f t="shared" si="350"/>
        <v>-BUS-Total</v>
      </c>
    </row>
    <row r="165" spans="1:68" hidden="1" x14ac:dyDescent="0.25">
      <c r="A165" t="str">
        <f t="shared" si="344"/>
        <v>passenger-BUS-PHEVD</v>
      </c>
      <c r="B165" s="1">
        <v>131</v>
      </c>
      <c r="C165" t="s">
        <v>40</v>
      </c>
      <c r="D165" t="s">
        <v>27</v>
      </c>
      <c r="E165" t="s">
        <v>34</v>
      </c>
      <c r="F165" t="s">
        <v>37</v>
      </c>
      <c r="G165">
        <v>0</v>
      </c>
      <c r="H165">
        <f>Reference!H165</f>
        <v>0</v>
      </c>
      <c r="I165">
        <f>Reference!I165</f>
        <v>0</v>
      </c>
      <c r="J165">
        <f>Reference!J165</f>
        <v>0</v>
      </c>
      <c r="K165">
        <f>Reference!K165</f>
        <v>0</v>
      </c>
      <c r="L165">
        <f t="shared" si="351"/>
        <v>0</v>
      </c>
      <c r="M165">
        <f t="shared" si="351"/>
        <v>0</v>
      </c>
      <c r="N165">
        <f t="shared" si="351"/>
        <v>0</v>
      </c>
      <c r="O165">
        <f t="shared" si="351"/>
        <v>0</v>
      </c>
      <c r="P165">
        <f t="shared" si="351"/>
        <v>0</v>
      </c>
      <c r="Q165">
        <f t="shared" si="351"/>
        <v>0</v>
      </c>
      <c r="R165">
        <f t="shared" si="351"/>
        <v>0</v>
      </c>
      <c r="S165">
        <f t="shared" si="351"/>
        <v>0</v>
      </c>
      <c r="T165">
        <f t="shared" si="351"/>
        <v>0</v>
      </c>
      <c r="U165">
        <f t="shared" si="351"/>
        <v>0</v>
      </c>
      <c r="V165">
        <f t="shared" si="351"/>
        <v>0</v>
      </c>
      <c r="W165">
        <f t="shared" si="351"/>
        <v>0</v>
      </c>
      <c r="X165">
        <f t="shared" si="351"/>
        <v>0</v>
      </c>
      <c r="Y165">
        <f t="shared" si="351"/>
        <v>0</v>
      </c>
      <c r="Z165">
        <f t="shared" si="352"/>
        <v>0</v>
      </c>
      <c r="AA165">
        <f t="shared" si="352"/>
        <v>0</v>
      </c>
      <c r="AB165">
        <f t="shared" si="352"/>
        <v>0</v>
      </c>
      <c r="AC165">
        <f t="shared" si="352"/>
        <v>0</v>
      </c>
      <c r="AD165">
        <f t="shared" si="352"/>
        <v>0</v>
      </c>
      <c r="AE165">
        <f t="shared" si="352"/>
        <v>0</v>
      </c>
      <c r="AF165">
        <f t="shared" si="352"/>
        <v>0</v>
      </c>
      <c r="AG165">
        <f t="shared" si="352"/>
        <v>0</v>
      </c>
      <c r="AH165">
        <f t="shared" si="352"/>
        <v>0</v>
      </c>
      <c r="AI165">
        <f t="shared" si="352"/>
        <v>0</v>
      </c>
      <c r="AJ165">
        <f t="shared" si="352"/>
        <v>0</v>
      </c>
      <c r="AK165">
        <f t="shared" si="352"/>
        <v>0</v>
      </c>
      <c r="AL165">
        <f t="shared" si="352"/>
        <v>0</v>
      </c>
      <c r="AM165">
        <f t="shared" si="352"/>
        <v>0</v>
      </c>
      <c r="AN165">
        <f t="shared" si="352"/>
        <v>0</v>
      </c>
      <c r="AO165">
        <f t="shared" ref="AO165:BH165" si="356">AN165</f>
        <v>0</v>
      </c>
      <c r="AP165">
        <f t="shared" si="356"/>
        <v>0</v>
      </c>
      <c r="AQ165">
        <f t="shared" si="356"/>
        <v>0</v>
      </c>
      <c r="AR165">
        <f t="shared" si="356"/>
        <v>0</v>
      </c>
      <c r="AS165">
        <f t="shared" si="356"/>
        <v>0</v>
      </c>
      <c r="AT165">
        <f t="shared" si="356"/>
        <v>0</v>
      </c>
      <c r="AU165">
        <f t="shared" si="356"/>
        <v>0</v>
      </c>
      <c r="AV165">
        <f t="shared" si="356"/>
        <v>0</v>
      </c>
      <c r="AW165">
        <f t="shared" si="356"/>
        <v>0</v>
      </c>
      <c r="AX165">
        <f t="shared" si="356"/>
        <v>0</v>
      </c>
      <c r="AY165">
        <f t="shared" si="356"/>
        <v>0</v>
      </c>
      <c r="AZ165">
        <f t="shared" si="356"/>
        <v>0</v>
      </c>
      <c r="BA165">
        <f t="shared" si="356"/>
        <v>0</v>
      </c>
      <c r="BB165">
        <f t="shared" si="356"/>
        <v>0</v>
      </c>
      <c r="BC165">
        <f t="shared" si="356"/>
        <v>0</v>
      </c>
      <c r="BD165">
        <f t="shared" si="356"/>
        <v>0</v>
      </c>
      <c r="BE165">
        <f t="shared" si="356"/>
        <v>0</v>
      </c>
      <c r="BF165">
        <f t="shared" si="356"/>
        <v>0</v>
      </c>
      <c r="BG165">
        <f t="shared" si="356"/>
        <v>0</v>
      </c>
      <c r="BH165">
        <f t="shared" si="356"/>
        <v>0</v>
      </c>
      <c r="BK165">
        <f t="shared" si="354"/>
        <v>0</v>
      </c>
      <c r="BL165">
        <f t="shared" si="348"/>
        <v>0</v>
      </c>
      <c r="BM165">
        <f t="shared" si="349"/>
        <v>0</v>
      </c>
      <c r="BN165">
        <f t="shared" si="286"/>
        <v>0.9</v>
      </c>
      <c r="BO165">
        <f t="shared" si="287"/>
        <v>1</v>
      </c>
      <c r="BP165" t="str">
        <f t="shared" si="350"/>
        <v>-BUS-Total</v>
      </c>
    </row>
    <row r="166" spans="1:68" hidden="1" x14ac:dyDescent="0.25">
      <c r="A166" t="str">
        <f t="shared" si="344"/>
        <v>passenger-LT-BEV</v>
      </c>
      <c r="B166" s="1">
        <v>132</v>
      </c>
      <c r="C166" t="s">
        <v>40</v>
      </c>
      <c r="D166" t="s">
        <v>27</v>
      </c>
      <c r="E166" t="s">
        <v>33</v>
      </c>
      <c r="F166" t="s">
        <v>29</v>
      </c>
      <c r="G166">
        <v>0</v>
      </c>
      <c r="H166">
        <f>Reference!H180</f>
        <v>1.5139471788948809E-2</v>
      </c>
      <c r="I166">
        <f>Reference!I180</f>
        <v>1.6916895074452574E-2</v>
      </c>
      <c r="J166">
        <f>Reference!J180</f>
        <v>1.8902993641359299E-2</v>
      </c>
      <c r="K166">
        <f>Reference!K180</f>
        <v>2.1122266647198726E-2</v>
      </c>
      <c r="L166">
        <f>Reference!L180</f>
        <v>2.36020895303693E-2</v>
      </c>
      <c r="M166">
        <f t="shared" ref="M166:Y166" si="357">IF(L166=0,0.0000001,L166)*((INDEX($L$7:$L$29,MATCH($A166,$H$7:$H$28,0))/IF(L166=0,0.0000001,L166))^((M$33-$K$33)/($Y$33-$K$33)))</f>
        <v>3.9042877253975344E-2</v>
      </c>
      <c r="N166">
        <f t="shared" si="357"/>
        <v>7.4574071047366824E-2</v>
      </c>
      <c r="O166">
        <f t="shared" si="357"/>
        <v>0.1468983891785603</v>
      </c>
      <c r="P166">
        <f t="shared" si="357"/>
        <v>0.26909165590157269</v>
      </c>
      <c r="Q166">
        <f t="shared" si="357"/>
        <v>0.4292357052235321</v>
      </c>
      <c r="R166">
        <f t="shared" si="357"/>
        <v>0.58599365540833781</v>
      </c>
      <c r="S166">
        <f t="shared" si="357"/>
        <v>0.7000811500112788</v>
      </c>
      <c r="T166">
        <f t="shared" si="357"/>
        <v>0.76277518768567965</v>
      </c>
      <c r="U166">
        <f t="shared" si="357"/>
        <v>0.78918274036336189</v>
      </c>
      <c r="V166">
        <f t="shared" si="357"/>
        <v>0.79766960250404351</v>
      </c>
      <c r="W166">
        <f t="shared" si="357"/>
        <v>0.79966666970215183</v>
      </c>
      <c r="X166">
        <f t="shared" si="357"/>
        <v>0.79997618608585164</v>
      </c>
      <c r="Y166">
        <f t="shared" si="357"/>
        <v>0.8</v>
      </c>
      <c r="Z166">
        <f t="shared" ref="Z166:AN166" si="358">IF(Y166=0,0.0000001,$Y166)*((INDEX($M$7:$M$29,MATCH($A166,$H$7:$H$28,0))/IF(Y166=0,0.0000001,$Y166))^((Z$33-$Y$33)/($AN$33-$Y$33)))</f>
        <v>0.80921805035363337</v>
      </c>
      <c r="AA166">
        <f t="shared" si="358"/>
        <v>0.81854231627266927</v>
      </c>
      <c r="AB166">
        <f t="shared" si="358"/>
        <v>0.82797402163264566</v>
      </c>
      <c r="AC166">
        <f t="shared" si="358"/>
        <v>0.83751440441128322</v>
      </c>
      <c r="AD166">
        <f t="shared" si="358"/>
        <v>0.84716471685097872</v>
      </c>
      <c r="AE166">
        <f t="shared" si="358"/>
        <v>0.85692622562317089</v>
      </c>
      <c r="AF166">
        <f t="shared" si="358"/>
        <v>0.8668002119946</v>
      </c>
      <c r="AG166">
        <f t="shared" si="358"/>
        <v>0.87678797199548275</v>
      </c>
      <c r="AH166">
        <f t="shared" si="358"/>
        <v>0.88689081658962587</v>
      </c>
      <c r="AI166">
        <f t="shared" si="358"/>
        <v>0.89711007184649838</v>
      </c>
      <c r="AJ166">
        <f t="shared" si="358"/>
        <v>0.9074470791152891</v>
      </c>
      <c r="AK166">
        <f t="shared" si="358"/>
        <v>0.91790319520096697</v>
      </c>
      <c r="AL166">
        <f t="shared" si="358"/>
        <v>0.92847979254237123</v>
      </c>
      <c r="AM166">
        <f t="shared" si="358"/>
        <v>0.93917825939235433</v>
      </c>
      <c r="AN166">
        <f t="shared" si="358"/>
        <v>0.94999999999999984</v>
      </c>
      <c r="AO166">
        <f t="shared" ref="AO166:BH166" si="359">AN166</f>
        <v>0.94999999999999984</v>
      </c>
      <c r="AP166">
        <f t="shared" si="359"/>
        <v>0.94999999999999984</v>
      </c>
      <c r="AQ166">
        <f t="shared" si="359"/>
        <v>0.94999999999999984</v>
      </c>
      <c r="AR166">
        <f t="shared" si="359"/>
        <v>0.94999999999999984</v>
      </c>
      <c r="AS166">
        <f t="shared" si="359"/>
        <v>0.94999999999999984</v>
      </c>
      <c r="AT166">
        <f t="shared" si="359"/>
        <v>0.94999999999999984</v>
      </c>
      <c r="AU166">
        <f t="shared" si="359"/>
        <v>0.94999999999999984</v>
      </c>
      <c r="AV166">
        <f t="shared" si="359"/>
        <v>0.94999999999999984</v>
      </c>
      <c r="AW166">
        <f t="shared" si="359"/>
        <v>0.94999999999999984</v>
      </c>
      <c r="AX166">
        <f t="shared" si="359"/>
        <v>0.94999999999999984</v>
      </c>
      <c r="AY166">
        <f t="shared" si="359"/>
        <v>0.94999999999999984</v>
      </c>
      <c r="AZ166">
        <f t="shared" si="359"/>
        <v>0.94999999999999984</v>
      </c>
      <c r="BA166">
        <f t="shared" si="359"/>
        <v>0.94999999999999984</v>
      </c>
      <c r="BB166">
        <f t="shared" si="359"/>
        <v>0.94999999999999984</v>
      </c>
      <c r="BC166">
        <f t="shared" si="359"/>
        <v>0.94999999999999984</v>
      </c>
      <c r="BD166">
        <f t="shared" si="359"/>
        <v>0.94999999999999984</v>
      </c>
      <c r="BE166">
        <f t="shared" si="359"/>
        <v>0.94999999999999984</v>
      </c>
      <c r="BF166">
        <f t="shared" si="359"/>
        <v>0.94999999999999984</v>
      </c>
      <c r="BG166">
        <f t="shared" si="359"/>
        <v>0.94999999999999984</v>
      </c>
      <c r="BH166">
        <f t="shared" si="359"/>
        <v>0.94999999999999984</v>
      </c>
      <c r="BK166">
        <f t="shared" si="354"/>
        <v>2.1122266647198726E-2</v>
      </c>
      <c r="BL166">
        <f t="shared" si="348"/>
        <v>2.1122266647198721E-3</v>
      </c>
      <c r="BM166">
        <f t="shared" si="349"/>
        <v>0</v>
      </c>
      <c r="BN166">
        <f t="shared" si="286"/>
        <v>0.9</v>
      </c>
      <c r="BO166">
        <f t="shared" si="287"/>
        <v>1</v>
      </c>
      <c r="BP166" t="str">
        <f t="shared" si="350"/>
        <v>-LT-Total</v>
      </c>
    </row>
    <row r="167" spans="1:68" hidden="1" x14ac:dyDescent="0.25">
      <c r="A167" t="str">
        <f t="shared" si="344"/>
        <v>passenger-LT-CNG</v>
      </c>
      <c r="B167" s="1">
        <v>133</v>
      </c>
      <c r="C167" t="s">
        <v>40</v>
      </c>
      <c r="D167" t="s">
        <v>27</v>
      </c>
      <c r="E167" t="s">
        <v>33</v>
      </c>
      <c r="F167" t="s">
        <v>45</v>
      </c>
      <c r="G167">
        <v>0</v>
      </c>
      <c r="H167">
        <f>Reference!H167</f>
        <v>0</v>
      </c>
      <c r="I167">
        <f>Reference!I167</f>
        <v>0</v>
      </c>
      <c r="J167">
        <f>Reference!J167</f>
        <v>0</v>
      </c>
      <c r="K167">
        <f>Reference!K167</f>
        <v>0</v>
      </c>
      <c r="L167">
        <f t="shared" ref="L167:Y168" si="360">$K167+(L$33-$K$33)*($BL167-$BK167)/($BL$33-$BK$33)</f>
        <v>0</v>
      </c>
      <c r="M167">
        <f t="shared" si="360"/>
        <v>0</v>
      </c>
      <c r="N167">
        <f t="shared" si="360"/>
        <v>0</v>
      </c>
      <c r="O167">
        <f t="shared" si="360"/>
        <v>0</v>
      </c>
      <c r="P167">
        <f t="shared" si="360"/>
        <v>0</v>
      </c>
      <c r="Q167">
        <f t="shared" si="360"/>
        <v>0</v>
      </c>
      <c r="R167">
        <f t="shared" si="360"/>
        <v>0</v>
      </c>
      <c r="S167">
        <f t="shared" si="360"/>
        <v>0</v>
      </c>
      <c r="T167">
        <f t="shared" si="360"/>
        <v>0</v>
      </c>
      <c r="U167">
        <f t="shared" si="360"/>
        <v>0</v>
      </c>
      <c r="V167">
        <f t="shared" si="360"/>
        <v>0</v>
      </c>
      <c r="W167">
        <f t="shared" si="360"/>
        <v>0</v>
      </c>
      <c r="X167">
        <f t="shared" si="360"/>
        <v>0</v>
      </c>
      <c r="Y167">
        <f t="shared" si="360"/>
        <v>0</v>
      </c>
      <c r="Z167">
        <f t="shared" ref="Z167:AN168" si="361">$Y167+(Z$33-$Y$33)*($BM167-$BL167)/($BM$33-$BL$33)</f>
        <v>0</v>
      </c>
      <c r="AA167">
        <f t="shared" si="361"/>
        <v>0</v>
      </c>
      <c r="AB167">
        <f t="shared" si="361"/>
        <v>0</v>
      </c>
      <c r="AC167">
        <f t="shared" si="361"/>
        <v>0</v>
      </c>
      <c r="AD167">
        <f t="shared" si="361"/>
        <v>0</v>
      </c>
      <c r="AE167">
        <f t="shared" si="361"/>
        <v>0</v>
      </c>
      <c r="AF167">
        <f t="shared" si="361"/>
        <v>0</v>
      </c>
      <c r="AG167">
        <f t="shared" si="361"/>
        <v>0</v>
      </c>
      <c r="AH167">
        <f t="shared" si="361"/>
        <v>0</v>
      </c>
      <c r="AI167">
        <f t="shared" si="361"/>
        <v>0</v>
      </c>
      <c r="AJ167">
        <f t="shared" si="361"/>
        <v>0</v>
      </c>
      <c r="AK167">
        <f t="shared" si="361"/>
        <v>0</v>
      </c>
      <c r="AL167">
        <f t="shared" si="361"/>
        <v>0</v>
      </c>
      <c r="AM167">
        <f t="shared" si="361"/>
        <v>0</v>
      </c>
      <c r="AN167">
        <f t="shared" si="361"/>
        <v>0</v>
      </c>
      <c r="AO167">
        <f t="shared" ref="AO167:BH167" si="362">AN167</f>
        <v>0</v>
      </c>
      <c r="AP167">
        <f t="shared" si="362"/>
        <v>0</v>
      </c>
      <c r="AQ167">
        <f t="shared" si="362"/>
        <v>0</v>
      </c>
      <c r="AR167">
        <f t="shared" si="362"/>
        <v>0</v>
      </c>
      <c r="AS167">
        <f t="shared" si="362"/>
        <v>0</v>
      </c>
      <c r="AT167">
        <f t="shared" si="362"/>
        <v>0</v>
      </c>
      <c r="AU167">
        <f t="shared" si="362"/>
        <v>0</v>
      </c>
      <c r="AV167">
        <f t="shared" si="362"/>
        <v>0</v>
      </c>
      <c r="AW167">
        <f t="shared" si="362"/>
        <v>0</v>
      </c>
      <c r="AX167">
        <f t="shared" si="362"/>
        <v>0</v>
      </c>
      <c r="AY167">
        <f t="shared" si="362"/>
        <v>0</v>
      </c>
      <c r="AZ167">
        <f t="shared" si="362"/>
        <v>0</v>
      </c>
      <c r="BA167">
        <f t="shared" si="362"/>
        <v>0</v>
      </c>
      <c r="BB167">
        <f t="shared" si="362"/>
        <v>0</v>
      </c>
      <c r="BC167">
        <f t="shared" si="362"/>
        <v>0</v>
      </c>
      <c r="BD167">
        <f t="shared" si="362"/>
        <v>0</v>
      </c>
      <c r="BE167">
        <f t="shared" si="362"/>
        <v>0</v>
      </c>
      <c r="BF167">
        <f t="shared" si="362"/>
        <v>0</v>
      </c>
      <c r="BG167">
        <f t="shared" si="362"/>
        <v>0</v>
      </c>
      <c r="BH167">
        <f t="shared" si="362"/>
        <v>0</v>
      </c>
      <c r="BK167">
        <f t="shared" si="354"/>
        <v>0</v>
      </c>
      <c r="BL167">
        <f t="shared" si="348"/>
        <v>0</v>
      </c>
      <c r="BM167">
        <f t="shared" si="349"/>
        <v>0</v>
      </c>
      <c r="BN167">
        <f t="shared" si="286"/>
        <v>0.9</v>
      </c>
      <c r="BO167">
        <f t="shared" si="287"/>
        <v>1</v>
      </c>
      <c r="BP167" t="str">
        <f t="shared" si="350"/>
        <v>-LT-Total</v>
      </c>
    </row>
    <row r="168" spans="1:68" hidden="1" x14ac:dyDescent="0.25">
      <c r="A168" t="str">
        <f t="shared" si="344"/>
        <v>passenger-LT-D</v>
      </c>
      <c r="B168" s="1">
        <v>134</v>
      </c>
      <c r="C168" t="s">
        <v>40</v>
      </c>
      <c r="D168" t="s">
        <v>27</v>
      </c>
      <c r="E168" t="s">
        <v>33</v>
      </c>
      <c r="F168" t="s">
        <v>46</v>
      </c>
      <c r="G168">
        <v>0</v>
      </c>
      <c r="H168">
        <f>Reference!H168</f>
        <v>0</v>
      </c>
      <c r="I168">
        <f>Reference!I168</f>
        <v>0</v>
      </c>
      <c r="J168">
        <f>Reference!J168</f>
        <v>0</v>
      </c>
      <c r="K168">
        <f>Reference!K168</f>
        <v>0</v>
      </c>
      <c r="L168">
        <f t="shared" si="360"/>
        <v>0</v>
      </c>
      <c r="M168">
        <f t="shared" si="360"/>
        <v>0</v>
      </c>
      <c r="N168">
        <f t="shared" si="360"/>
        <v>0</v>
      </c>
      <c r="O168">
        <f t="shared" si="360"/>
        <v>0</v>
      </c>
      <c r="P168">
        <f t="shared" si="360"/>
        <v>0</v>
      </c>
      <c r="Q168">
        <f t="shared" si="360"/>
        <v>0</v>
      </c>
      <c r="R168">
        <f t="shared" si="360"/>
        <v>0</v>
      </c>
      <c r="S168">
        <f t="shared" si="360"/>
        <v>0</v>
      </c>
      <c r="T168">
        <f t="shared" si="360"/>
        <v>0</v>
      </c>
      <c r="U168">
        <f t="shared" si="360"/>
        <v>0</v>
      </c>
      <c r="V168">
        <f t="shared" si="360"/>
        <v>0</v>
      </c>
      <c r="W168">
        <f t="shared" si="360"/>
        <v>0</v>
      </c>
      <c r="X168">
        <f t="shared" si="360"/>
        <v>0</v>
      </c>
      <c r="Y168">
        <f t="shared" si="360"/>
        <v>0</v>
      </c>
      <c r="Z168">
        <f t="shared" si="361"/>
        <v>0</v>
      </c>
      <c r="AA168">
        <f t="shared" si="361"/>
        <v>0</v>
      </c>
      <c r="AB168">
        <f t="shared" si="361"/>
        <v>0</v>
      </c>
      <c r="AC168">
        <f t="shared" si="361"/>
        <v>0</v>
      </c>
      <c r="AD168">
        <f t="shared" si="361"/>
        <v>0</v>
      </c>
      <c r="AE168">
        <f t="shared" si="361"/>
        <v>0</v>
      </c>
      <c r="AF168">
        <f t="shared" si="361"/>
        <v>0</v>
      </c>
      <c r="AG168">
        <f t="shared" si="361"/>
        <v>0</v>
      </c>
      <c r="AH168">
        <f t="shared" si="361"/>
        <v>0</v>
      </c>
      <c r="AI168">
        <f t="shared" si="361"/>
        <v>0</v>
      </c>
      <c r="AJ168">
        <f t="shared" si="361"/>
        <v>0</v>
      </c>
      <c r="AK168">
        <f t="shared" si="361"/>
        <v>0</v>
      </c>
      <c r="AL168">
        <f t="shared" si="361"/>
        <v>0</v>
      </c>
      <c r="AM168">
        <f t="shared" si="361"/>
        <v>0</v>
      </c>
      <c r="AN168">
        <f t="shared" si="361"/>
        <v>0</v>
      </c>
      <c r="AO168">
        <f t="shared" ref="AO168:BH168" si="363">AN168</f>
        <v>0</v>
      </c>
      <c r="AP168">
        <f t="shared" si="363"/>
        <v>0</v>
      </c>
      <c r="AQ168">
        <f t="shared" si="363"/>
        <v>0</v>
      </c>
      <c r="AR168">
        <f t="shared" si="363"/>
        <v>0</v>
      </c>
      <c r="AS168">
        <f t="shared" si="363"/>
        <v>0</v>
      </c>
      <c r="AT168">
        <f t="shared" si="363"/>
        <v>0</v>
      </c>
      <c r="AU168">
        <f t="shared" si="363"/>
        <v>0</v>
      </c>
      <c r="AV168">
        <f t="shared" si="363"/>
        <v>0</v>
      </c>
      <c r="AW168">
        <f t="shared" si="363"/>
        <v>0</v>
      </c>
      <c r="AX168">
        <f t="shared" si="363"/>
        <v>0</v>
      </c>
      <c r="AY168">
        <f t="shared" si="363"/>
        <v>0</v>
      </c>
      <c r="AZ168">
        <f t="shared" si="363"/>
        <v>0</v>
      </c>
      <c r="BA168">
        <f t="shared" si="363"/>
        <v>0</v>
      </c>
      <c r="BB168">
        <f t="shared" si="363"/>
        <v>0</v>
      </c>
      <c r="BC168">
        <f t="shared" si="363"/>
        <v>0</v>
      </c>
      <c r="BD168">
        <f t="shared" si="363"/>
        <v>0</v>
      </c>
      <c r="BE168">
        <f t="shared" si="363"/>
        <v>0</v>
      </c>
      <c r="BF168">
        <f t="shared" si="363"/>
        <v>0</v>
      </c>
      <c r="BG168">
        <f t="shared" si="363"/>
        <v>0</v>
      </c>
      <c r="BH168">
        <f t="shared" si="363"/>
        <v>0</v>
      </c>
      <c r="BK168">
        <f t="shared" si="354"/>
        <v>0</v>
      </c>
      <c r="BL168">
        <f t="shared" si="348"/>
        <v>0</v>
      </c>
      <c r="BM168">
        <f t="shared" si="349"/>
        <v>0</v>
      </c>
      <c r="BN168">
        <f t="shared" si="286"/>
        <v>0.9</v>
      </c>
      <c r="BO168">
        <f t="shared" si="287"/>
        <v>1</v>
      </c>
      <c r="BP168" t="str">
        <f t="shared" si="350"/>
        <v>-LT-Total</v>
      </c>
    </row>
    <row r="169" spans="1:68" hidden="1" x14ac:dyDescent="0.25">
      <c r="A169" t="str">
        <f t="shared" si="344"/>
        <v>passenger-LT-FCEV</v>
      </c>
      <c r="B169" s="1">
        <v>135</v>
      </c>
      <c r="C169" t="s">
        <v>40</v>
      </c>
      <c r="D169" t="s">
        <v>27</v>
      </c>
      <c r="E169" t="s">
        <v>33</v>
      </c>
      <c r="F169" t="s">
        <v>30</v>
      </c>
      <c r="G169">
        <v>0</v>
      </c>
      <c r="H169">
        <f>Reference!H169</f>
        <v>1.2915496650148837E-7</v>
      </c>
      <c r="I169">
        <f>Reference!I169</f>
        <v>0</v>
      </c>
      <c r="J169">
        <f>Reference!J169</f>
        <v>2.1544346900318838E-7</v>
      </c>
      <c r="K169">
        <f>Reference!K169</f>
        <v>0</v>
      </c>
      <c r="L169">
        <f>Reference!L169</f>
        <v>2.2758459260747883E-7</v>
      </c>
      <c r="M169">
        <f t="shared" ref="M169:Y169" si="364">IF(L169=0,0.0000001,L169)*((INDEX($L$7:$L$29,MATCH($A169,$H$7:$H$28,0))/IF(L169=0,0.0000001,L169))^((M$33-$K$33)/($Y$33-$K$33)))</f>
        <v>1.4563484775012435E-6</v>
      </c>
      <c r="N169">
        <f t="shared" si="364"/>
        <v>1.5838295986435299E-5</v>
      </c>
      <c r="O169">
        <f t="shared" si="364"/>
        <v>1.9297721707540804E-4</v>
      </c>
      <c r="P169">
        <f t="shared" si="364"/>
        <v>1.7987390702228366E-3</v>
      </c>
      <c r="Q169">
        <f t="shared" si="364"/>
        <v>1.0065583435861588E-2</v>
      </c>
      <c r="R169">
        <f t="shared" si="364"/>
        <v>3.1726303654635829E-2</v>
      </c>
      <c r="S169">
        <f t="shared" si="364"/>
        <v>6.1139605596008062E-2</v>
      </c>
      <c r="T169">
        <f t="shared" si="364"/>
        <v>8.3885453080999692E-2</v>
      </c>
      <c r="U169">
        <f t="shared" si="364"/>
        <v>9.5103431431962676E-2</v>
      </c>
      <c r="V169">
        <f t="shared" si="364"/>
        <v>9.8929941977172156E-2</v>
      </c>
      <c r="W169">
        <f t="shared" si="364"/>
        <v>9.98464288533953E-2</v>
      </c>
      <c r="X169">
        <f t="shared" si="364"/>
        <v>9.9989022803398511E-2</v>
      </c>
      <c r="Y169">
        <f t="shared" si="364"/>
        <v>0.1</v>
      </c>
      <c r="Z169">
        <f t="shared" ref="Z169:AN169" si="365">IF(Y169=0,0.0000001,$Y169)*((INDEX($M$7:$M$29,MATCH($A169,$H$7:$H$28,0))/IF(Y169=0,0.0000001,$Y169))^((Z$33-$Y$33)/($AN$33-$Y$33)))</f>
        <v>9.5484160391041656E-2</v>
      </c>
      <c r="AA169">
        <f t="shared" si="365"/>
        <v>9.1172248855821689E-2</v>
      </c>
      <c r="AB169">
        <f t="shared" si="365"/>
        <v>8.7055056329612412E-2</v>
      </c>
      <c r="AC169">
        <f t="shared" si="365"/>
        <v>8.3123789614278784E-2</v>
      </c>
      <c r="AD169">
        <f t="shared" si="365"/>
        <v>7.9370052598409985E-2</v>
      </c>
      <c r="AE169">
        <f t="shared" si="365"/>
        <v>7.5785828325519916E-2</v>
      </c>
      <c r="AF169">
        <f t="shared" si="365"/>
        <v>7.2363461872018905E-2</v>
      </c>
      <c r="AG169">
        <f t="shared" si="365"/>
        <v>6.90956439983888E-2</v>
      </c>
      <c r="AH169">
        <f t="shared" si="365"/>
        <v>6.5975395538644718E-2</v>
      </c>
      <c r="AI169">
        <f t="shared" si="365"/>
        <v>6.299605249474366E-2</v>
      </c>
      <c r="AJ169">
        <f t="shared" si="365"/>
        <v>6.0151251804105833E-2</v>
      </c>
      <c r="AK169">
        <f t="shared" si="365"/>
        <v>5.7434917749851759E-2</v>
      </c>
      <c r="AL169">
        <f t="shared" si="365"/>
        <v>5.4841248984731299E-2</v>
      </c>
      <c r="AM169">
        <f t="shared" si="365"/>
        <v>5.2364706141031336E-2</v>
      </c>
      <c r="AN169">
        <f t="shared" si="365"/>
        <v>0.05</v>
      </c>
      <c r="AO169">
        <f t="shared" ref="AO169:BH169" si="366">AN169</f>
        <v>0.05</v>
      </c>
      <c r="AP169">
        <f t="shared" si="366"/>
        <v>0.05</v>
      </c>
      <c r="AQ169">
        <f t="shared" si="366"/>
        <v>0.05</v>
      </c>
      <c r="AR169">
        <f t="shared" si="366"/>
        <v>0.05</v>
      </c>
      <c r="AS169">
        <f t="shared" si="366"/>
        <v>0.05</v>
      </c>
      <c r="AT169">
        <f t="shared" si="366"/>
        <v>0.05</v>
      </c>
      <c r="AU169">
        <f t="shared" si="366"/>
        <v>0.05</v>
      </c>
      <c r="AV169">
        <f t="shared" si="366"/>
        <v>0.05</v>
      </c>
      <c r="AW169">
        <f t="shared" si="366"/>
        <v>0.05</v>
      </c>
      <c r="AX169">
        <f t="shared" si="366"/>
        <v>0.05</v>
      </c>
      <c r="AY169">
        <f t="shared" si="366"/>
        <v>0.05</v>
      </c>
      <c r="AZ169">
        <f t="shared" si="366"/>
        <v>0.05</v>
      </c>
      <c r="BA169">
        <f t="shared" si="366"/>
        <v>0.05</v>
      </c>
      <c r="BB169">
        <f t="shared" si="366"/>
        <v>0.05</v>
      </c>
      <c r="BC169">
        <f t="shared" si="366"/>
        <v>0.05</v>
      </c>
      <c r="BD169">
        <f t="shared" si="366"/>
        <v>0.05</v>
      </c>
      <c r="BE169">
        <f t="shared" si="366"/>
        <v>0.05</v>
      </c>
      <c r="BF169">
        <f t="shared" si="366"/>
        <v>0.05</v>
      </c>
      <c r="BG169">
        <f t="shared" si="366"/>
        <v>0.05</v>
      </c>
      <c r="BH169">
        <f t="shared" si="366"/>
        <v>0.05</v>
      </c>
      <c r="BK169">
        <f>G169</f>
        <v>0</v>
      </c>
      <c r="BL169">
        <f t="shared" si="348"/>
        <v>0</v>
      </c>
      <c r="BM169">
        <f t="shared" si="349"/>
        <v>0</v>
      </c>
      <c r="BN169">
        <f t="shared" si="286"/>
        <v>0.9</v>
      </c>
      <c r="BO169">
        <f t="shared" si="287"/>
        <v>1</v>
      </c>
      <c r="BP169" t="str">
        <f t="shared" si="350"/>
        <v>-LT-Total</v>
      </c>
    </row>
    <row r="170" spans="1:68" hidden="1" x14ac:dyDescent="0.25">
      <c r="A170" t="str">
        <f t="shared" si="344"/>
        <v>passenger-LT-G</v>
      </c>
      <c r="B170" s="1">
        <v>136</v>
      </c>
      <c r="C170" t="s">
        <v>40</v>
      </c>
      <c r="D170" t="s">
        <v>27</v>
      </c>
      <c r="E170" t="s">
        <v>33</v>
      </c>
      <c r="F170" t="s">
        <v>47</v>
      </c>
      <c r="G170">
        <v>1</v>
      </c>
      <c r="H170">
        <f>Reference!H170</f>
        <v>1</v>
      </c>
      <c r="I170">
        <f>Reference!I170</f>
        <v>1</v>
      </c>
      <c r="J170">
        <f>Reference!J170</f>
        <v>1</v>
      </c>
      <c r="K170">
        <f>Reference!K170</f>
        <v>1</v>
      </c>
      <c r="L170">
        <f t="shared" ref="L170:Y172" si="367">$K170+(L$33-$K$33)*($BL170-$BK170)/($BL$33-$BK$33)</f>
        <v>0.93571428571428572</v>
      </c>
      <c r="M170">
        <f t="shared" si="367"/>
        <v>0.87142857142857144</v>
      </c>
      <c r="N170">
        <f t="shared" si="367"/>
        <v>0.80714285714285716</v>
      </c>
      <c r="O170">
        <f t="shared" si="367"/>
        <v>0.74285714285714288</v>
      </c>
      <c r="P170">
        <f t="shared" si="367"/>
        <v>0.6785714285714286</v>
      </c>
      <c r="Q170">
        <f t="shared" si="367"/>
        <v>0.61428571428571432</v>
      </c>
      <c r="R170">
        <f t="shared" si="367"/>
        <v>0.55000000000000004</v>
      </c>
      <c r="S170">
        <f t="shared" si="367"/>
        <v>0.48571428571428565</v>
      </c>
      <c r="T170">
        <f t="shared" si="367"/>
        <v>0.42142857142857149</v>
      </c>
      <c r="U170">
        <f t="shared" si="367"/>
        <v>0.3571428571428571</v>
      </c>
      <c r="V170">
        <f t="shared" si="367"/>
        <v>0.29285714285714282</v>
      </c>
      <c r="W170">
        <f t="shared" si="367"/>
        <v>0.22857142857142854</v>
      </c>
      <c r="X170">
        <f t="shared" si="367"/>
        <v>0.16428571428571426</v>
      </c>
      <c r="Y170">
        <f t="shared" si="367"/>
        <v>9.9999999999999978E-2</v>
      </c>
      <c r="Z170">
        <f t="shared" ref="Z170:AN172" si="368">$Y170+(Z$33-$Y$33)*($BM170-$BL170)/($BM$33-$BL$33)</f>
        <v>9.333333333333331E-2</v>
      </c>
      <c r="AA170">
        <f t="shared" si="368"/>
        <v>8.6666666666666642E-2</v>
      </c>
      <c r="AB170">
        <f t="shared" si="368"/>
        <v>7.9999999999999988E-2</v>
      </c>
      <c r="AC170">
        <f t="shared" si="368"/>
        <v>7.333333333333332E-2</v>
      </c>
      <c r="AD170">
        <f t="shared" si="368"/>
        <v>6.6666666666666652E-2</v>
      </c>
      <c r="AE170">
        <f t="shared" si="368"/>
        <v>5.9999999999999984E-2</v>
      </c>
      <c r="AF170">
        <f t="shared" si="368"/>
        <v>5.3333333333333323E-2</v>
      </c>
      <c r="AG170">
        <f t="shared" si="368"/>
        <v>4.6666666666666655E-2</v>
      </c>
      <c r="AH170">
        <f t="shared" si="368"/>
        <v>3.9999999999999994E-2</v>
      </c>
      <c r="AI170">
        <f t="shared" si="368"/>
        <v>3.3333333333333326E-2</v>
      </c>
      <c r="AJ170">
        <f t="shared" si="368"/>
        <v>2.6666666666666672E-2</v>
      </c>
      <c r="AK170">
        <f t="shared" si="368"/>
        <v>1.999999999999999E-2</v>
      </c>
      <c r="AL170">
        <f t="shared" si="368"/>
        <v>1.3333333333333322E-2</v>
      </c>
      <c r="AM170">
        <f t="shared" si="368"/>
        <v>6.666666666666668E-3</v>
      </c>
      <c r="AN170">
        <f t="shared" si="368"/>
        <v>0</v>
      </c>
      <c r="AO170">
        <f t="shared" ref="AO170:BH170" si="369">AN170</f>
        <v>0</v>
      </c>
      <c r="AP170">
        <f t="shared" si="369"/>
        <v>0</v>
      </c>
      <c r="AQ170">
        <f t="shared" si="369"/>
        <v>0</v>
      </c>
      <c r="AR170">
        <f t="shared" si="369"/>
        <v>0</v>
      </c>
      <c r="AS170">
        <f t="shared" si="369"/>
        <v>0</v>
      </c>
      <c r="AT170">
        <f t="shared" si="369"/>
        <v>0</v>
      </c>
      <c r="AU170">
        <f t="shared" si="369"/>
        <v>0</v>
      </c>
      <c r="AV170">
        <f t="shared" si="369"/>
        <v>0</v>
      </c>
      <c r="AW170">
        <f t="shared" si="369"/>
        <v>0</v>
      </c>
      <c r="AX170">
        <f t="shared" si="369"/>
        <v>0</v>
      </c>
      <c r="AY170">
        <f t="shared" si="369"/>
        <v>0</v>
      </c>
      <c r="AZ170">
        <f t="shared" si="369"/>
        <v>0</v>
      </c>
      <c r="BA170">
        <f t="shared" si="369"/>
        <v>0</v>
      </c>
      <c r="BB170">
        <f t="shared" si="369"/>
        <v>0</v>
      </c>
      <c r="BC170">
        <f t="shared" si="369"/>
        <v>0</v>
      </c>
      <c r="BD170">
        <f t="shared" si="369"/>
        <v>0</v>
      </c>
      <c r="BE170">
        <f t="shared" si="369"/>
        <v>0</v>
      </c>
      <c r="BF170">
        <f t="shared" si="369"/>
        <v>0</v>
      </c>
      <c r="BG170">
        <f t="shared" si="369"/>
        <v>0</v>
      </c>
      <c r="BH170">
        <f t="shared" si="369"/>
        <v>0</v>
      </c>
      <c r="BK170">
        <f t="shared" ref="BK170:BK175" si="370">K170</f>
        <v>1</v>
      </c>
      <c r="BL170">
        <f t="shared" si="348"/>
        <v>9.9999999999999978E-2</v>
      </c>
      <c r="BM170">
        <f t="shared" si="349"/>
        <v>0</v>
      </c>
      <c r="BN170">
        <f t="shared" ref="BN170:BN201" si="371">INDEX($L$7:$L$28,MATCH(BP170,$H$7:$H$28,0))</f>
        <v>0.9</v>
      </c>
      <c r="BO170">
        <f t="shared" ref="BO170:BO201" si="372">INDEX($M$7:$M$28,MATCH(BP170,$H$7:$H$28,0))</f>
        <v>1</v>
      </c>
      <c r="BP170" t="str">
        <f t="shared" si="350"/>
        <v>-LT-Total</v>
      </c>
    </row>
    <row r="171" spans="1:68" hidden="1" x14ac:dyDescent="0.25">
      <c r="A171" t="str">
        <f t="shared" si="344"/>
        <v>passenger-LT-LPG</v>
      </c>
      <c r="B171" s="1">
        <v>137</v>
      </c>
      <c r="C171" t="s">
        <v>40</v>
      </c>
      <c r="D171" t="s">
        <v>27</v>
      </c>
      <c r="E171" t="s">
        <v>33</v>
      </c>
      <c r="F171" t="s">
        <v>48</v>
      </c>
      <c r="G171">
        <v>0</v>
      </c>
      <c r="H171">
        <f>Reference!H171</f>
        <v>0</v>
      </c>
      <c r="I171">
        <f>Reference!I171</f>
        <v>0</v>
      </c>
      <c r="J171">
        <f>Reference!J171</f>
        <v>0</v>
      </c>
      <c r="K171">
        <f>Reference!K171</f>
        <v>0</v>
      </c>
      <c r="L171">
        <f t="shared" si="367"/>
        <v>0</v>
      </c>
      <c r="M171">
        <f t="shared" si="367"/>
        <v>0</v>
      </c>
      <c r="N171">
        <f t="shared" si="367"/>
        <v>0</v>
      </c>
      <c r="O171">
        <f t="shared" si="367"/>
        <v>0</v>
      </c>
      <c r="P171">
        <f t="shared" si="367"/>
        <v>0</v>
      </c>
      <c r="Q171">
        <f t="shared" si="367"/>
        <v>0</v>
      </c>
      <c r="R171">
        <f t="shared" si="367"/>
        <v>0</v>
      </c>
      <c r="S171">
        <f t="shared" si="367"/>
        <v>0</v>
      </c>
      <c r="T171">
        <f t="shared" si="367"/>
        <v>0</v>
      </c>
      <c r="U171">
        <f t="shared" si="367"/>
        <v>0</v>
      </c>
      <c r="V171">
        <f t="shared" si="367"/>
        <v>0</v>
      </c>
      <c r="W171">
        <f t="shared" si="367"/>
        <v>0</v>
      </c>
      <c r="X171">
        <f t="shared" si="367"/>
        <v>0</v>
      </c>
      <c r="Y171">
        <f t="shared" si="367"/>
        <v>0</v>
      </c>
      <c r="Z171">
        <f t="shared" si="368"/>
        <v>0</v>
      </c>
      <c r="AA171">
        <f t="shared" si="368"/>
        <v>0</v>
      </c>
      <c r="AB171">
        <f t="shared" si="368"/>
        <v>0</v>
      </c>
      <c r="AC171">
        <f t="shared" si="368"/>
        <v>0</v>
      </c>
      <c r="AD171">
        <f t="shared" si="368"/>
        <v>0</v>
      </c>
      <c r="AE171">
        <f t="shared" si="368"/>
        <v>0</v>
      </c>
      <c r="AF171">
        <f t="shared" si="368"/>
        <v>0</v>
      </c>
      <c r="AG171">
        <f t="shared" si="368"/>
        <v>0</v>
      </c>
      <c r="AH171">
        <f t="shared" si="368"/>
        <v>0</v>
      </c>
      <c r="AI171">
        <f t="shared" si="368"/>
        <v>0</v>
      </c>
      <c r="AJ171">
        <f t="shared" si="368"/>
        <v>0</v>
      </c>
      <c r="AK171">
        <f t="shared" si="368"/>
        <v>0</v>
      </c>
      <c r="AL171">
        <f t="shared" si="368"/>
        <v>0</v>
      </c>
      <c r="AM171">
        <f t="shared" si="368"/>
        <v>0</v>
      </c>
      <c r="AN171">
        <f t="shared" si="368"/>
        <v>0</v>
      </c>
      <c r="AO171">
        <f t="shared" ref="AO171:BH171" si="373">AN171</f>
        <v>0</v>
      </c>
      <c r="AP171">
        <f t="shared" si="373"/>
        <v>0</v>
      </c>
      <c r="AQ171">
        <f t="shared" si="373"/>
        <v>0</v>
      </c>
      <c r="AR171">
        <f t="shared" si="373"/>
        <v>0</v>
      </c>
      <c r="AS171">
        <f t="shared" si="373"/>
        <v>0</v>
      </c>
      <c r="AT171">
        <f t="shared" si="373"/>
        <v>0</v>
      </c>
      <c r="AU171">
        <f t="shared" si="373"/>
        <v>0</v>
      </c>
      <c r="AV171">
        <f t="shared" si="373"/>
        <v>0</v>
      </c>
      <c r="AW171">
        <f t="shared" si="373"/>
        <v>0</v>
      </c>
      <c r="AX171">
        <f t="shared" si="373"/>
        <v>0</v>
      </c>
      <c r="AY171">
        <f t="shared" si="373"/>
        <v>0</v>
      </c>
      <c r="AZ171">
        <f t="shared" si="373"/>
        <v>0</v>
      </c>
      <c r="BA171">
        <f t="shared" si="373"/>
        <v>0</v>
      </c>
      <c r="BB171">
        <f t="shared" si="373"/>
        <v>0</v>
      </c>
      <c r="BC171">
        <f t="shared" si="373"/>
        <v>0</v>
      </c>
      <c r="BD171">
        <f t="shared" si="373"/>
        <v>0</v>
      </c>
      <c r="BE171">
        <f t="shared" si="373"/>
        <v>0</v>
      </c>
      <c r="BF171">
        <f t="shared" si="373"/>
        <v>0</v>
      </c>
      <c r="BG171">
        <f t="shared" si="373"/>
        <v>0</v>
      </c>
      <c r="BH171">
        <f t="shared" si="373"/>
        <v>0</v>
      </c>
      <c r="BK171">
        <f t="shared" si="370"/>
        <v>0</v>
      </c>
      <c r="BL171">
        <f t="shared" si="348"/>
        <v>0</v>
      </c>
      <c r="BM171">
        <f t="shared" si="349"/>
        <v>0</v>
      </c>
      <c r="BN171">
        <f t="shared" si="371"/>
        <v>0.9</v>
      </c>
      <c r="BO171">
        <f t="shared" si="372"/>
        <v>1</v>
      </c>
      <c r="BP171" t="str">
        <f t="shared" si="350"/>
        <v>-LT-Total</v>
      </c>
    </row>
    <row r="172" spans="1:68" hidden="1" x14ac:dyDescent="0.25">
      <c r="A172" t="str">
        <f t="shared" si="344"/>
        <v>passenger-LT-PHEVG</v>
      </c>
      <c r="B172" s="1">
        <v>138</v>
      </c>
      <c r="C172" t="s">
        <v>40</v>
      </c>
      <c r="D172" t="s">
        <v>27</v>
      </c>
      <c r="E172" t="s">
        <v>33</v>
      </c>
      <c r="F172" t="s">
        <v>31</v>
      </c>
      <c r="G172">
        <v>0</v>
      </c>
      <c r="H172">
        <f>Reference!H172</f>
        <v>0</v>
      </c>
      <c r="I172">
        <f>Reference!I172</f>
        <v>0</v>
      </c>
      <c r="J172">
        <f>Reference!J172</f>
        <v>0</v>
      </c>
      <c r="K172">
        <f>Reference!K172</f>
        <v>0</v>
      </c>
      <c r="L172">
        <f t="shared" si="367"/>
        <v>0</v>
      </c>
      <c r="M172">
        <f t="shared" si="367"/>
        <v>0</v>
      </c>
      <c r="N172">
        <f t="shared" si="367"/>
        <v>0</v>
      </c>
      <c r="O172">
        <f t="shared" si="367"/>
        <v>0</v>
      </c>
      <c r="P172">
        <f t="shared" si="367"/>
        <v>0</v>
      </c>
      <c r="Q172">
        <f t="shared" si="367"/>
        <v>0</v>
      </c>
      <c r="R172">
        <f t="shared" si="367"/>
        <v>0</v>
      </c>
      <c r="S172">
        <f t="shared" si="367"/>
        <v>0</v>
      </c>
      <c r="T172">
        <f t="shared" si="367"/>
        <v>0</v>
      </c>
      <c r="U172">
        <f t="shared" si="367"/>
        <v>0</v>
      </c>
      <c r="V172">
        <f t="shared" si="367"/>
        <v>0</v>
      </c>
      <c r="W172">
        <f t="shared" si="367"/>
        <v>0</v>
      </c>
      <c r="X172">
        <f t="shared" si="367"/>
        <v>0</v>
      </c>
      <c r="Y172">
        <f t="shared" si="367"/>
        <v>0</v>
      </c>
      <c r="Z172">
        <f t="shared" si="368"/>
        <v>0</v>
      </c>
      <c r="AA172">
        <f t="shared" si="368"/>
        <v>0</v>
      </c>
      <c r="AB172">
        <f t="shared" si="368"/>
        <v>0</v>
      </c>
      <c r="AC172">
        <f t="shared" si="368"/>
        <v>0</v>
      </c>
      <c r="AD172">
        <f t="shared" si="368"/>
        <v>0</v>
      </c>
      <c r="AE172">
        <f t="shared" si="368"/>
        <v>0</v>
      </c>
      <c r="AF172">
        <f t="shared" si="368"/>
        <v>0</v>
      </c>
      <c r="AG172">
        <f t="shared" si="368"/>
        <v>0</v>
      </c>
      <c r="AH172">
        <f t="shared" si="368"/>
        <v>0</v>
      </c>
      <c r="AI172">
        <f t="shared" si="368"/>
        <v>0</v>
      </c>
      <c r="AJ172">
        <f t="shared" si="368"/>
        <v>0</v>
      </c>
      <c r="AK172">
        <f t="shared" si="368"/>
        <v>0</v>
      </c>
      <c r="AL172">
        <f t="shared" si="368"/>
        <v>0</v>
      </c>
      <c r="AM172">
        <f t="shared" si="368"/>
        <v>0</v>
      </c>
      <c r="AN172">
        <f t="shared" si="368"/>
        <v>0</v>
      </c>
      <c r="AO172">
        <f t="shared" ref="AO172:BH172" si="374">AN172</f>
        <v>0</v>
      </c>
      <c r="AP172">
        <f t="shared" si="374"/>
        <v>0</v>
      </c>
      <c r="AQ172">
        <f t="shared" si="374"/>
        <v>0</v>
      </c>
      <c r="AR172">
        <f t="shared" si="374"/>
        <v>0</v>
      </c>
      <c r="AS172">
        <f t="shared" si="374"/>
        <v>0</v>
      </c>
      <c r="AT172">
        <f t="shared" si="374"/>
        <v>0</v>
      </c>
      <c r="AU172">
        <f t="shared" si="374"/>
        <v>0</v>
      </c>
      <c r="AV172">
        <f t="shared" si="374"/>
        <v>0</v>
      </c>
      <c r="AW172">
        <f t="shared" si="374"/>
        <v>0</v>
      </c>
      <c r="AX172">
        <f t="shared" si="374"/>
        <v>0</v>
      </c>
      <c r="AY172">
        <f t="shared" si="374"/>
        <v>0</v>
      </c>
      <c r="AZ172">
        <f t="shared" si="374"/>
        <v>0</v>
      </c>
      <c r="BA172">
        <f t="shared" si="374"/>
        <v>0</v>
      </c>
      <c r="BB172">
        <f t="shared" si="374"/>
        <v>0</v>
      </c>
      <c r="BC172">
        <f t="shared" si="374"/>
        <v>0</v>
      </c>
      <c r="BD172">
        <f t="shared" si="374"/>
        <v>0</v>
      </c>
      <c r="BE172">
        <f t="shared" si="374"/>
        <v>0</v>
      </c>
      <c r="BF172">
        <f t="shared" si="374"/>
        <v>0</v>
      </c>
      <c r="BG172">
        <f t="shared" si="374"/>
        <v>0</v>
      </c>
      <c r="BH172">
        <f t="shared" si="374"/>
        <v>0</v>
      </c>
      <c r="BK172">
        <f t="shared" si="370"/>
        <v>0</v>
      </c>
      <c r="BL172">
        <f t="shared" si="348"/>
        <v>0</v>
      </c>
      <c r="BM172">
        <f t="shared" si="349"/>
        <v>0</v>
      </c>
      <c r="BN172">
        <f t="shared" si="371"/>
        <v>0.9</v>
      </c>
      <c r="BO172">
        <f t="shared" si="372"/>
        <v>1</v>
      </c>
      <c r="BP172" t="str">
        <f t="shared" si="350"/>
        <v>-LT-Total</v>
      </c>
    </row>
    <row r="173" spans="1:68" hidden="1" x14ac:dyDescent="0.25">
      <c r="A173" t="str">
        <f t="shared" si="344"/>
        <v>passenger-LV-BEV</v>
      </c>
      <c r="B173" s="1">
        <v>139</v>
      </c>
      <c r="C173" t="s">
        <v>40</v>
      </c>
      <c r="D173" t="s">
        <v>27</v>
      </c>
      <c r="E173" t="s">
        <v>28</v>
      </c>
      <c r="F173" t="s">
        <v>29</v>
      </c>
      <c r="G173">
        <v>7.3499933003301158E-3</v>
      </c>
      <c r="H173">
        <f>Reference!H143</f>
        <v>6.9566052255771007E-4</v>
      </c>
      <c r="I173">
        <f>Reference!I143</f>
        <v>8.467518514657644E-4</v>
      </c>
      <c r="J173">
        <f>Reference!J143</f>
        <v>1.0306588841991111E-3</v>
      </c>
      <c r="K173">
        <f>Reference!K143</f>
        <v>1.2545089021532604E-3</v>
      </c>
      <c r="L173">
        <f>Reference!L143</f>
        <v>1.6719859571048823E-3</v>
      </c>
      <c r="M173">
        <f t="shared" ref="M173:Y173" si="375">IF(L173=0,0.0000001,L173)*((INDEX($L$7:$L$29,MATCH($A173,$H$7:$H$28,0))/IF(L173=0,0.0000001,L173))^((M$33-$K$33)/($Y$33-$K$33)))</f>
        <v>4.1056024574071381E-3</v>
      </c>
      <c r="N173">
        <f t="shared" si="375"/>
        <v>1.3031396377005025E-2</v>
      </c>
      <c r="O173">
        <f t="shared" si="375"/>
        <v>4.3701002429919103E-2</v>
      </c>
      <c r="P173">
        <f t="shared" si="375"/>
        <v>0.12873250617556278</v>
      </c>
      <c r="Q173">
        <f t="shared" si="375"/>
        <v>0.29623751826087624</v>
      </c>
      <c r="R173">
        <f t="shared" si="375"/>
        <v>0.5163465565245775</v>
      </c>
      <c r="S173">
        <f t="shared" si="375"/>
        <v>0.70929630754488504</v>
      </c>
      <c r="T173">
        <f t="shared" si="375"/>
        <v>0.82662521481012952</v>
      </c>
      <c r="U173">
        <f t="shared" si="375"/>
        <v>0.87839524825188475</v>
      </c>
      <c r="V173">
        <f t="shared" si="375"/>
        <v>0.89532611584574229</v>
      </c>
      <c r="W173">
        <f t="shared" si="375"/>
        <v>0.89933081140085669</v>
      </c>
      <c r="X173">
        <f t="shared" si="375"/>
        <v>0.89995218430539525</v>
      </c>
      <c r="Y173">
        <f t="shared" si="375"/>
        <v>0.89999999999999991</v>
      </c>
      <c r="Z173">
        <f t="shared" ref="Z173:AN173" si="376">IF(Y173=0,0.0000001,$Y173)*((INDEX($M$7:$M$29,MATCH($A173,$H$7:$H$28,0))/IF(Y173=0,0.0000001,$Y173))^((Z$33-$Y$33)/($AN$33-$Y$33)))</f>
        <v>0.90324988683595087</v>
      </c>
      <c r="AA173">
        <f t="shared" si="376"/>
        <v>0.90651150896573141</v>
      </c>
      <c r="AB173">
        <f t="shared" si="376"/>
        <v>0.9097849087653157</v>
      </c>
      <c r="AC173">
        <f t="shared" si="376"/>
        <v>0.91307012876369709</v>
      </c>
      <c r="AD173">
        <f t="shared" si="376"/>
        <v>0.91636721164344082</v>
      </c>
      <c r="AE173">
        <f t="shared" si="376"/>
        <v>0.91967620024123775</v>
      </c>
      <c r="AF173">
        <f t="shared" si="376"/>
        <v>0.92299713754846147</v>
      </c>
      <c r="AG173">
        <f t="shared" si="376"/>
        <v>0.92633006671172746</v>
      </c>
      <c r="AH173">
        <f t="shared" si="376"/>
        <v>0.92967503103345184</v>
      </c>
      <c r="AI173">
        <f t="shared" si="376"/>
        <v>0.9330320739724165</v>
      </c>
      <c r="AJ173">
        <f t="shared" si="376"/>
        <v>0.93640123914433093</v>
      </c>
      <c r="AK173">
        <f t="shared" si="376"/>
        <v>0.93978257032240142</v>
      </c>
      <c r="AL173">
        <f t="shared" si="376"/>
        <v>0.94317611143789815</v>
      </c>
      <c r="AM173">
        <f t="shared" si="376"/>
        <v>0.94658190658072638</v>
      </c>
      <c r="AN173">
        <f t="shared" si="376"/>
        <v>0.95</v>
      </c>
      <c r="AO173">
        <f t="shared" ref="AO173:BH173" si="377">AN173</f>
        <v>0.95</v>
      </c>
      <c r="AP173">
        <f t="shared" si="377"/>
        <v>0.95</v>
      </c>
      <c r="AQ173">
        <f t="shared" si="377"/>
        <v>0.95</v>
      </c>
      <c r="AR173">
        <f t="shared" si="377"/>
        <v>0.95</v>
      </c>
      <c r="AS173">
        <f t="shared" si="377"/>
        <v>0.95</v>
      </c>
      <c r="AT173">
        <f t="shared" si="377"/>
        <v>0.95</v>
      </c>
      <c r="AU173">
        <f t="shared" si="377"/>
        <v>0.95</v>
      </c>
      <c r="AV173">
        <f t="shared" si="377"/>
        <v>0.95</v>
      </c>
      <c r="AW173">
        <f t="shared" si="377"/>
        <v>0.95</v>
      </c>
      <c r="AX173">
        <f t="shared" si="377"/>
        <v>0.95</v>
      </c>
      <c r="AY173">
        <f t="shared" si="377"/>
        <v>0.95</v>
      </c>
      <c r="AZ173">
        <f t="shared" si="377"/>
        <v>0.95</v>
      </c>
      <c r="BA173">
        <f t="shared" si="377"/>
        <v>0.95</v>
      </c>
      <c r="BB173">
        <f t="shared" si="377"/>
        <v>0.95</v>
      </c>
      <c r="BC173">
        <f t="shared" si="377"/>
        <v>0.95</v>
      </c>
      <c r="BD173">
        <f t="shared" si="377"/>
        <v>0.95</v>
      </c>
      <c r="BE173">
        <f t="shared" si="377"/>
        <v>0.95</v>
      </c>
      <c r="BF173">
        <f t="shared" si="377"/>
        <v>0.95</v>
      </c>
      <c r="BG173">
        <f t="shared" si="377"/>
        <v>0.95</v>
      </c>
      <c r="BH173">
        <f t="shared" si="377"/>
        <v>0.95</v>
      </c>
      <c r="BK173">
        <f t="shared" si="370"/>
        <v>1.2545089021532604E-3</v>
      </c>
      <c r="BL173">
        <f t="shared" si="348"/>
        <v>6.2725445107662933E-5</v>
      </c>
      <c r="BM173">
        <f t="shared" si="349"/>
        <v>0</v>
      </c>
      <c r="BN173">
        <f t="shared" si="371"/>
        <v>0.95000000000000007</v>
      </c>
      <c r="BO173">
        <f t="shared" si="372"/>
        <v>1</v>
      </c>
      <c r="BP173" t="str">
        <f t="shared" si="350"/>
        <v>-LV-Total</v>
      </c>
    </row>
    <row r="174" spans="1:68" hidden="1" x14ac:dyDescent="0.25">
      <c r="A174" t="str">
        <f t="shared" si="344"/>
        <v>passenger-LV-CNG</v>
      </c>
      <c r="B174" s="1">
        <v>140</v>
      </c>
      <c r="C174" t="s">
        <v>40</v>
      </c>
      <c r="D174" t="s">
        <v>27</v>
      </c>
      <c r="E174" t="s">
        <v>28</v>
      </c>
      <c r="F174" t="s">
        <v>45</v>
      </c>
      <c r="G174">
        <v>0</v>
      </c>
      <c r="H174">
        <f>Reference!H174</f>
        <v>0</v>
      </c>
      <c r="I174">
        <f>Reference!I174</f>
        <v>0</v>
      </c>
      <c r="J174">
        <f>Reference!J174</f>
        <v>0</v>
      </c>
      <c r="K174">
        <f>Reference!K174</f>
        <v>0</v>
      </c>
      <c r="L174">
        <f t="shared" ref="L174:Y175" si="378">$K174+(L$33-$K$33)*($BL174-$BK174)/($BL$33-$BK$33)</f>
        <v>0</v>
      </c>
      <c r="M174">
        <f t="shared" si="378"/>
        <v>0</v>
      </c>
      <c r="N174">
        <f t="shared" si="378"/>
        <v>0</v>
      </c>
      <c r="O174">
        <f t="shared" si="378"/>
        <v>0</v>
      </c>
      <c r="P174">
        <f t="shared" si="378"/>
        <v>0</v>
      </c>
      <c r="Q174">
        <f t="shared" si="378"/>
        <v>0</v>
      </c>
      <c r="R174">
        <f t="shared" si="378"/>
        <v>0</v>
      </c>
      <c r="S174">
        <f t="shared" si="378"/>
        <v>0</v>
      </c>
      <c r="T174">
        <f t="shared" si="378"/>
        <v>0</v>
      </c>
      <c r="U174">
        <f t="shared" si="378"/>
        <v>0</v>
      </c>
      <c r="V174">
        <f t="shared" si="378"/>
        <v>0</v>
      </c>
      <c r="W174">
        <f t="shared" si="378"/>
        <v>0</v>
      </c>
      <c r="X174">
        <f t="shared" si="378"/>
        <v>0</v>
      </c>
      <c r="Y174">
        <f t="shared" si="378"/>
        <v>0</v>
      </c>
      <c r="Z174">
        <f t="shared" ref="Z174:AN175" si="379">$Y174+(Z$33-$Y$33)*($BM174-$BL174)/($BM$33-$BL$33)</f>
        <v>0</v>
      </c>
      <c r="AA174">
        <f t="shared" si="379"/>
        <v>0</v>
      </c>
      <c r="AB174">
        <f t="shared" si="379"/>
        <v>0</v>
      </c>
      <c r="AC174">
        <f t="shared" si="379"/>
        <v>0</v>
      </c>
      <c r="AD174">
        <f t="shared" si="379"/>
        <v>0</v>
      </c>
      <c r="AE174">
        <f t="shared" si="379"/>
        <v>0</v>
      </c>
      <c r="AF174">
        <f t="shared" si="379"/>
        <v>0</v>
      </c>
      <c r="AG174">
        <f t="shared" si="379"/>
        <v>0</v>
      </c>
      <c r="AH174">
        <f t="shared" si="379"/>
        <v>0</v>
      </c>
      <c r="AI174">
        <f t="shared" si="379"/>
        <v>0</v>
      </c>
      <c r="AJ174">
        <f t="shared" si="379"/>
        <v>0</v>
      </c>
      <c r="AK174">
        <f t="shared" si="379"/>
        <v>0</v>
      </c>
      <c r="AL174">
        <f t="shared" si="379"/>
        <v>0</v>
      </c>
      <c r="AM174">
        <f t="shared" si="379"/>
        <v>0</v>
      </c>
      <c r="AN174">
        <f t="shared" si="379"/>
        <v>0</v>
      </c>
      <c r="AO174">
        <f t="shared" ref="AO174:BH174" si="380">AN174</f>
        <v>0</v>
      </c>
      <c r="AP174">
        <f t="shared" si="380"/>
        <v>0</v>
      </c>
      <c r="AQ174">
        <f t="shared" si="380"/>
        <v>0</v>
      </c>
      <c r="AR174">
        <f t="shared" si="380"/>
        <v>0</v>
      </c>
      <c r="AS174">
        <f t="shared" si="380"/>
        <v>0</v>
      </c>
      <c r="AT174">
        <f t="shared" si="380"/>
        <v>0</v>
      </c>
      <c r="AU174">
        <f t="shared" si="380"/>
        <v>0</v>
      </c>
      <c r="AV174">
        <f t="shared" si="380"/>
        <v>0</v>
      </c>
      <c r="AW174">
        <f t="shared" si="380"/>
        <v>0</v>
      </c>
      <c r="AX174">
        <f t="shared" si="380"/>
        <v>0</v>
      </c>
      <c r="AY174">
        <f t="shared" si="380"/>
        <v>0</v>
      </c>
      <c r="AZ174">
        <f t="shared" si="380"/>
        <v>0</v>
      </c>
      <c r="BA174">
        <f t="shared" si="380"/>
        <v>0</v>
      </c>
      <c r="BB174">
        <f t="shared" si="380"/>
        <v>0</v>
      </c>
      <c r="BC174">
        <f t="shared" si="380"/>
        <v>0</v>
      </c>
      <c r="BD174">
        <f t="shared" si="380"/>
        <v>0</v>
      </c>
      <c r="BE174">
        <f t="shared" si="380"/>
        <v>0</v>
      </c>
      <c r="BF174">
        <f t="shared" si="380"/>
        <v>0</v>
      </c>
      <c r="BG174">
        <f t="shared" si="380"/>
        <v>0</v>
      </c>
      <c r="BH174">
        <f t="shared" si="380"/>
        <v>0</v>
      </c>
      <c r="BK174">
        <f t="shared" si="370"/>
        <v>0</v>
      </c>
      <c r="BL174">
        <f t="shared" si="348"/>
        <v>0</v>
      </c>
      <c r="BM174">
        <f t="shared" si="349"/>
        <v>0</v>
      </c>
      <c r="BN174">
        <f t="shared" si="371"/>
        <v>0.95000000000000007</v>
      </c>
      <c r="BO174">
        <f t="shared" si="372"/>
        <v>1</v>
      </c>
      <c r="BP174" t="str">
        <f t="shared" si="350"/>
        <v>-LV-Total</v>
      </c>
    </row>
    <row r="175" spans="1:68" hidden="1" x14ac:dyDescent="0.25">
      <c r="A175" t="str">
        <f t="shared" si="344"/>
        <v>passenger-LV-D</v>
      </c>
      <c r="B175" s="1">
        <v>141</v>
      </c>
      <c r="C175" t="s">
        <v>40</v>
      </c>
      <c r="D175" t="s">
        <v>27</v>
      </c>
      <c r="E175" t="s">
        <v>28</v>
      </c>
      <c r="F175" t="s">
        <v>46</v>
      </c>
      <c r="G175">
        <v>0.21690920715760631</v>
      </c>
      <c r="H175">
        <f>Reference!H175</f>
        <v>0.21540430194568591</v>
      </c>
      <c r="I175">
        <f>Reference!I175</f>
        <v>0.21391152833931151</v>
      </c>
      <c r="J175">
        <f>Reference!J175</f>
        <v>0.21243074023125991</v>
      </c>
      <c r="K175">
        <f>Reference!K175</f>
        <v>0.21181863564128561</v>
      </c>
      <c r="L175">
        <f t="shared" si="378"/>
        <v>0.1974452282227698</v>
      </c>
      <c r="M175">
        <f t="shared" si="378"/>
        <v>0.18307182080425399</v>
      </c>
      <c r="N175">
        <f t="shared" si="378"/>
        <v>0.16869841338573818</v>
      </c>
      <c r="O175">
        <f t="shared" si="378"/>
        <v>0.15432500596722237</v>
      </c>
      <c r="P175">
        <f t="shared" si="378"/>
        <v>0.13995159854870656</v>
      </c>
      <c r="Q175">
        <f t="shared" si="378"/>
        <v>0.12557819113019075</v>
      </c>
      <c r="R175">
        <f t="shared" si="378"/>
        <v>0.11120478371167494</v>
      </c>
      <c r="S175">
        <f t="shared" si="378"/>
        <v>9.6831376293159133E-2</v>
      </c>
      <c r="T175">
        <f t="shared" si="378"/>
        <v>8.2457968874643323E-2</v>
      </c>
      <c r="U175">
        <f t="shared" si="378"/>
        <v>6.8084561456127513E-2</v>
      </c>
      <c r="V175">
        <f t="shared" si="378"/>
        <v>5.3711154037611702E-2</v>
      </c>
      <c r="W175">
        <f t="shared" si="378"/>
        <v>3.933774661909592E-2</v>
      </c>
      <c r="X175">
        <f t="shared" si="378"/>
        <v>2.4964339200580082E-2</v>
      </c>
      <c r="Y175">
        <f t="shared" si="378"/>
        <v>1.0590931782064272E-2</v>
      </c>
      <c r="Z175">
        <f t="shared" si="379"/>
        <v>9.8848696632599879E-3</v>
      </c>
      <c r="AA175">
        <f t="shared" si="379"/>
        <v>9.1788075444557034E-3</v>
      </c>
      <c r="AB175">
        <f t="shared" si="379"/>
        <v>8.4727454256514189E-3</v>
      </c>
      <c r="AC175">
        <f t="shared" si="379"/>
        <v>7.7666833068471344E-3</v>
      </c>
      <c r="AD175">
        <f t="shared" si="379"/>
        <v>7.06062118804285E-3</v>
      </c>
      <c r="AE175">
        <f t="shared" si="379"/>
        <v>6.3545590692385655E-3</v>
      </c>
      <c r="AF175">
        <f t="shared" si="379"/>
        <v>5.648496950434281E-3</v>
      </c>
      <c r="AG175">
        <f t="shared" si="379"/>
        <v>4.9424348316299965E-3</v>
      </c>
      <c r="AH175">
        <f t="shared" si="379"/>
        <v>4.2363727128257121E-3</v>
      </c>
      <c r="AI175">
        <f t="shared" si="379"/>
        <v>3.5303105940214276E-3</v>
      </c>
      <c r="AJ175">
        <f t="shared" si="379"/>
        <v>2.8242484752171431E-3</v>
      </c>
      <c r="AK175">
        <f t="shared" si="379"/>
        <v>2.1181863564128586E-3</v>
      </c>
      <c r="AL175">
        <f t="shared" si="379"/>
        <v>1.4121242376085742E-3</v>
      </c>
      <c r="AM175">
        <f t="shared" si="379"/>
        <v>7.0606211880428968E-4</v>
      </c>
      <c r="AN175">
        <f t="shared" si="379"/>
        <v>0</v>
      </c>
      <c r="AO175">
        <f t="shared" ref="AO175:BH175" si="381">AN175</f>
        <v>0</v>
      </c>
      <c r="AP175">
        <f t="shared" si="381"/>
        <v>0</v>
      </c>
      <c r="AQ175">
        <f t="shared" si="381"/>
        <v>0</v>
      </c>
      <c r="AR175">
        <f t="shared" si="381"/>
        <v>0</v>
      </c>
      <c r="AS175">
        <f t="shared" si="381"/>
        <v>0</v>
      </c>
      <c r="AT175">
        <f t="shared" si="381"/>
        <v>0</v>
      </c>
      <c r="AU175">
        <f t="shared" si="381"/>
        <v>0</v>
      </c>
      <c r="AV175">
        <f t="shared" si="381"/>
        <v>0</v>
      </c>
      <c r="AW175">
        <f t="shared" si="381"/>
        <v>0</v>
      </c>
      <c r="AX175">
        <f t="shared" si="381"/>
        <v>0</v>
      </c>
      <c r="AY175">
        <f t="shared" si="381"/>
        <v>0</v>
      </c>
      <c r="AZ175">
        <f t="shared" si="381"/>
        <v>0</v>
      </c>
      <c r="BA175">
        <f t="shared" si="381"/>
        <v>0</v>
      </c>
      <c r="BB175">
        <f t="shared" si="381"/>
        <v>0</v>
      </c>
      <c r="BC175">
        <f t="shared" si="381"/>
        <v>0</v>
      </c>
      <c r="BD175">
        <f t="shared" si="381"/>
        <v>0</v>
      </c>
      <c r="BE175">
        <f t="shared" si="381"/>
        <v>0</v>
      </c>
      <c r="BF175">
        <f t="shared" si="381"/>
        <v>0</v>
      </c>
      <c r="BG175">
        <f t="shared" si="381"/>
        <v>0</v>
      </c>
      <c r="BH175">
        <f t="shared" si="381"/>
        <v>0</v>
      </c>
      <c r="BK175">
        <f t="shared" si="370"/>
        <v>0.21181863564128561</v>
      </c>
      <c r="BL175">
        <f t="shared" si="348"/>
        <v>1.0590931782064267E-2</v>
      </c>
      <c r="BM175">
        <f t="shared" si="349"/>
        <v>0</v>
      </c>
      <c r="BN175">
        <f t="shared" si="371"/>
        <v>0.95000000000000007</v>
      </c>
      <c r="BO175">
        <f t="shared" si="372"/>
        <v>1</v>
      </c>
      <c r="BP175" t="str">
        <f t="shared" si="350"/>
        <v>-LV-Total</v>
      </c>
    </row>
    <row r="176" spans="1:68" hidden="1" x14ac:dyDescent="0.25">
      <c r="A176" t="str">
        <f t="shared" si="344"/>
        <v>passenger-LV-FCEV</v>
      </c>
      <c r="B176" s="1">
        <v>142</v>
      </c>
      <c r="C176" t="s">
        <v>40</v>
      </c>
      <c r="D176" t="s">
        <v>27</v>
      </c>
      <c r="E176" t="s">
        <v>28</v>
      </c>
      <c r="F176" t="s">
        <v>30</v>
      </c>
      <c r="G176">
        <v>0</v>
      </c>
      <c r="H176">
        <f>Reference!H176</f>
        <v>1.2915496650148837E-7</v>
      </c>
      <c r="I176">
        <f>Reference!I176</f>
        <v>0</v>
      </c>
      <c r="J176">
        <f>Reference!J176</f>
        <v>2.1544346900318838E-7</v>
      </c>
      <c r="K176">
        <f>Reference!K176</f>
        <v>0</v>
      </c>
      <c r="L176">
        <f>Reference!L176</f>
        <v>2.2758459260747883E-7</v>
      </c>
      <c r="M176">
        <f t="shared" ref="M176:Y176" si="382">IF(L176=0,0.0000001,L176)*((INDEX($L$7:$L$29,MATCH($A176,$H$7:$H$28,0))/IF(L176=0,0.0000001,L176))^((M$33-$K$33)/($Y$33-$K$33)))</f>
        <v>1.3190492794875883E-6</v>
      </c>
      <c r="N176">
        <f t="shared" si="382"/>
        <v>1.2630279055090851E-5</v>
      </c>
      <c r="O176">
        <f t="shared" si="382"/>
        <v>1.346748161218433E-4</v>
      </c>
      <c r="P176">
        <f t="shared" si="382"/>
        <v>1.1143728914749431E-3</v>
      </c>
      <c r="Q176">
        <f t="shared" si="382"/>
        <v>5.6885895014315681E-3</v>
      </c>
      <c r="R176">
        <f t="shared" si="382"/>
        <v>1.6865037061079304E-2</v>
      </c>
      <c r="S176">
        <f t="shared" si="382"/>
        <v>3.138280096328365E-2</v>
      </c>
      <c r="T176">
        <f t="shared" si="382"/>
        <v>4.2337748004650406E-2</v>
      </c>
      <c r="U176">
        <f t="shared" si="382"/>
        <v>4.7679244071582694E-2</v>
      </c>
      <c r="V176">
        <f t="shared" si="382"/>
        <v>4.9493368119440669E-2</v>
      </c>
      <c r="W176">
        <f t="shared" si="382"/>
        <v>4.9927307734252989E-2</v>
      </c>
      <c r="X176">
        <f t="shared" si="382"/>
        <v>4.9994804187221006E-2</v>
      </c>
      <c r="Y176">
        <f t="shared" si="382"/>
        <v>4.9999999999999996E-2</v>
      </c>
      <c r="Z176">
        <f t="shared" ref="Z176:AN176" si="383">IF(Y176=0,0.0000001,$Y176)*((INDEX($M$7:$M$29,MATCH($A176,$H$7:$H$28,0))/IF(Y176=0,0.0000001,$Y176))^((Z$33-$Y$33)/($AN$33-$Y$33)))</f>
        <v>4.9999999999999996E-2</v>
      </c>
      <c r="AA176">
        <f t="shared" si="383"/>
        <v>4.9999999999999996E-2</v>
      </c>
      <c r="AB176">
        <f t="shared" si="383"/>
        <v>4.9999999999999996E-2</v>
      </c>
      <c r="AC176">
        <f t="shared" si="383"/>
        <v>4.9999999999999996E-2</v>
      </c>
      <c r="AD176">
        <f t="shared" si="383"/>
        <v>4.9999999999999996E-2</v>
      </c>
      <c r="AE176">
        <f t="shared" si="383"/>
        <v>4.9999999999999996E-2</v>
      </c>
      <c r="AF176">
        <f t="shared" si="383"/>
        <v>4.9999999999999996E-2</v>
      </c>
      <c r="AG176">
        <f t="shared" si="383"/>
        <v>5.000000000000001E-2</v>
      </c>
      <c r="AH176">
        <f t="shared" si="383"/>
        <v>5.000000000000001E-2</v>
      </c>
      <c r="AI176">
        <f t="shared" si="383"/>
        <v>5.000000000000001E-2</v>
      </c>
      <c r="AJ176">
        <f t="shared" si="383"/>
        <v>5.000000000000001E-2</v>
      </c>
      <c r="AK176">
        <f t="shared" si="383"/>
        <v>5.000000000000001E-2</v>
      </c>
      <c r="AL176">
        <f t="shared" si="383"/>
        <v>5.000000000000001E-2</v>
      </c>
      <c r="AM176">
        <f t="shared" si="383"/>
        <v>5.000000000000001E-2</v>
      </c>
      <c r="AN176">
        <f t="shared" si="383"/>
        <v>5.000000000000001E-2</v>
      </c>
      <c r="AO176">
        <f t="shared" ref="AO176:BH176" si="384">AN176</f>
        <v>5.000000000000001E-2</v>
      </c>
      <c r="AP176">
        <f t="shared" si="384"/>
        <v>5.000000000000001E-2</v>
      </c>
      <c r="AQ176">
        <f t="shared" si="384"/>
        <v>5.000000000000001E-2</v>
      </c>
      <c r="AR176">
        <f t="shared" si="384"/>
        <v>5.000000000000001E-2</v>
      </c>
      <c r="AS176">
        <f t="shared" si="384"/>
        <v>5.000000000000001E-2</v>
      </c>
      <c r="AT176">
        <f t="shared" si="384"/>
        <v>5.000000000000001E-2</v>
      </c>
      <c r="AU176">
        <f t="shared" si="384"/>
        <v>5.000000000000001E-2</v>
      </c>
      <c r="AV176">
        <f t="shared" si="384"/>
        <v>5.000000000000001E-2</v>
      </c>
      <c r="AW176">
        <f t="shared" si="384"/>
        <v>5.000000000000001E-2</v>
      </c>
      <c r="AX176">
        <f t="shared" si="384"/>
        <v>5.000000000000001E-2</v>
      </c>
      <c r="AY176">
        <f t="shared" si="384"/>
        <v>5.000000000000001E-2</v>
      </c>
      <c r="AZ176">
        <f t="shared" si="384"/>
        <v>5.000000000000001E-2</v>
      </c>
      <c r="BA176">
        <f t="shared" si="384"/>
        <v>5.000000000000001E-2</v>
      </c>
      <c r="BB176">
        <f t="shared" si="384"/>
        <v>5.000000000000001E-2</v>
      </c>
      <c r="BC176">
        <f t="shared" si="384"/>
        <v>5.000000000000001E-2</v>
      </c>
      <c r="BD176">
        <f t="shared" si="384"/>
        <v>5.000000000000001E-2</v>
      </c>
      <c r="BE176">
        <f t="shared" si="384"/>
        <v>5.000000000000001E-2</v>
      </c>
      <c r="BF176">
        <f t="shared" si="384"/>
        <v>5.000000000000001E-2</v>
      </c>
      <c r="BG176">
        <f t="shared" si="384"/>
        <v>5.000000000000001E-2</v>
      </c>
      <c r="BH176">
        <f t="shared" si="384"/>
        <v>5.000000000000001E-2</v>
      </c>
      <c r="BK176">
        <f>G176</f>
        <v>0</v>
      </c>
      <c r="BL176">
        <f t="shared" si="348"/>
        <v>0</v>
      </c>
      <c r="BM176">
        <f t="shared" si="349"/>
        <v>0</v>
      </c>
      <c r="BN176">
        <f t="shared" si="371"/>
        <v>0.95000000000000007</v>
      </c>
      <c r="BO176">
        <f t="shared" si="372"/>
        <v>1</v>
      </c>
      <c r="BP176" t="str">
        <f t="shared" si="350"/>
        <v>-LV-Total</v>
      </c>
    </row>
    <row r="177" spans="1:68" hidden="1" x14ac:dyDescent="0.25">
      <c r="A177" t="str">
        <f t="shared" si="344"/>
        <v>passenger-LV-G</v>
      </c>
      <c r="B177" s="1">
        <v>143</v>
      </c>
      <c r="C177" t="s">
        <v>40</v>
      </c>
      <c r="D177" t="s">
        <v>27</v>
      </c>
      <c r="E177" t="s">
        <v>28</v>
      </c>
      <c r="F177" t="s">
        <v>47</v>
      </c>
      <c r="G177">
        <v>0.76839080624173339</v>
      </c>
      <c r="H177">
        <f>Reference!H177</f>
        <v>0.76273372056417144</v>
      </c>
      <c r="I177">
        <f>Reference!I177</f>
        <v>0.75712223877676588</v>
      </c>
      <c r="J177">
        <f>Reference!J177</f>
        <v>0.75155581164819385</v>
      </c>
      <c r="K177">
        <f>Reference!K177</f>
        <v>0.74910017180729149</v>
      </c>
      <c r="L177">
        <f t="shared" ref="L177:Y179" si="385">$K177+(L$33-$K$33)*($BL177-$BK177)/($BL$33-$BK$33)</f>
        <v>0.69826837443465384</v>
      </c>
      <c r="M177">
        <f t="shared" si="385"/>
        <v>0.64743657706201618</v>
      </c>
      <c r="N177">
        <f t="shared" si="385"/>
        <v>0.59660477968937853</v>
      </c>
      <c r="O177">
        <f t="shared" si="385"/>
        <v>0.54577298231674098</v>
      </c>
      <c r="P177">
        <f t="shared" si="385"/>
        <v>0.49494118494410327</v>
      </c>
      <c r="Q177">
        <f t="shared" si="385"/>
        <v>0.44410938757146567</v>
      </c>
      <c r="R177">
        <f t="shared" si="385"/>
        <v>0.39327759019882802</v>
      </c>
      <c r="S177">
        <f t="shared" si="385"/>
        <v>0.34244579282619036</v>
      </c>
      <c r="T177">
        <f t="shared" si="385"/>
        <v>0.29161399545355277</v>
      </c>
      <c r="U177">
        <f t="shared" si="385"/>
        <v>0.24078219808091506</v>
      </c>
      <c r="V177">
        <f t="shared" si="385"/>
        <v>0.18995040070827751</v>
      </c>
      <c r="W177">
        <f t="shared" si="385"/>
        <v>0.13911860333563986</v>
      </c>
      <c r="X177">
        <f t="shared" si="385"/>
        <v>8.8286805963002202E-2</v>
      </c>
      <c r="Y177">
        <f t="shared" si="385"/>
        <v>3.7455008590364547E-2</v>
      </c>
      <c r="Z177">
        <f t="shared" ref="Z177:AN179" si="386">$Y177+(Z$33-$Y$33)*($BM177-$BL177)/($BM$33-$BL$33)</f>
        <v>3.4958008017673577E-2</v>
      </c>
      <c r="AA177">
        <f t="shared" si="386"/>
        <v>3.2461007444982606E-2</v>
      </c>
      <c r="AB177">
        <f t="shared" si="386"/>
        <v>2.9964006872291643E-2</v>
      </c>
      <c r="AC177">
        <f t="shared" si="386"/>
        <v>2.7467006299600673E-2</v>
      </c>
      <c r="AD177">
        <f t="shared" si="386"/>
        <v>2.4970005726909706E-2</v>
      </c>
      <c r="AE177">
        <f t="shared" si="386"/>
        <v>2.2473005154218736E-2</v>
      </c>
      <c r="AF177">
        <f t="shared" si="386"/>
        <v>1.9976004581527769E-2</v>
      </c>
      <c r="AG177">
        <f t="shared" si="386"/>
        <v>1.7479004008836799E-2</v>
      </c>
      <c r="AH177">
        <f t="shared" si="386"/>
        <v>1.4982003436145828E-2</v>
      </c>
      <c r="AI177">
        <f t="shared" si="386"/>
        <v>1.2485002863454865E-2</v>
      </c>
      <c r="AJ177">
        <f t="shared" si="386"/>
        <v>9.9880022907638949E-3</v>
      </c>
      <c r="AK177">
        <f t="shared" si="386"/>
        <v>7.4910017180729246E-3</v>
      </c>
      <c r="AL177">
        <f t="shared" si="386"/>
        <v>4.9940011453819613E-3</v>
      </c>
      <c r="AM177">
        <f t="shared" si="386"/>
        <v>2.4970005726909911E-3</v>
      </c>
      <c r="AN177">
        <f t="shared" si="386"/>
        <v>0</v>
      </c>
      <c r="AO177">
        <f t="shared" ref="AO177:BH177" si="387">AN177</f>
        <v>0</v>
      </c>
      <c r="AP177">
        <f t="shared" si="387"/>
        <v>0</v>
      </c>
      <c r="AQ177">
        <f t="shared" si="387"/>
        <v>0</v>
      </c>
      <c r="AR177">
        <f t="shared" si="387"/>
        <v>0</v>
      </c>
      <c r="AS177">
        <f t="shared" si="387"/>
        <v>0</v>
      </c>
      <c r="AT177">
        <f t="shared" si="387"/>
        <v>0</v>
      </c>
      <c r="AU177">
        <f t="shared" si="387"/>
        <v>0</v>
      </c>
      <c r="AV177">
        <f t="shared" si="387"/>
        <v>0</v>
      </c>
      <c r="AW177">
        <f t="shared" si="387"/>
        <v>0</v>
      </c>
      <c r="AX177">
        <f t="shared" si="387"/>
        <v>0</v>
      </c>
      <c r="AY177">
        <f t="shared" si="387"/>
        <v>0</v>
      </c>
      <c r="AZ177">
        <f t="shared" si="387"/>
        <v>0</v>
      </c>
      <c r="BA177">
        <f t="shared" si="387"/>
        <v>0</v>
      </c>
      <c r="BB177">
        <f t="shared" si="387"/>
        <v>0</v>
      </c>
      <c r="BC177">
        <f t="shared" si="387"/>
        <v>0</v>
      </c>
      <c r="BD177">
        <f t="shared" si="387"/>
        <v>0</v>
      </c>
      <c r="BE177">
        <f t="shared" si="387"/>
        <v>0</v>
      </c>
      <c r="BF177">
        <f t="shared" si="387"/>
        <v>0</v>
      </c>
      <c r="BG177">
        <f t="shared" si="387"/>
        <v>0</v>
      </c>
      <c r="BH177">
        <f t="shared" si="387"/>
        <v>0</v>
      </c>
      <c r="BK177">
        <f t="shared" ref="BK177:BK182" si="388">K177</f>
        <v>0.74910017180729149</v>
      </c>
      <c r="BL177">
        <f t="shared" si="348"/>
        <v>3.7455008590364526E-2</v>
      </c>
      <c r="BM177">
        <f t="shared" si="349"/>
        <v>0</v>
      </c>
      <c r="BN177">
        <f t="shared" si="371"/>
        <v>0.95000000000000007</v>
      </c>
      <c r="BO177">
        <f t="shared" si="372"/>
        <v>1</v>
      </c>
      <c r="BP177" t="str">
        <f t="shared" si="350"/>
        <v>-LV-Total</v>
      </c>
    </row>
    <row r="178" spans="1:68" hidden="1" x14ac:dyDescent="0.25">
      <c r="A178" t="str">
        <f t="shared" si="344"/>
        <v>passenger-LV-LPG</v>
      </c>
      <c r="B178" s="1">
        <v>144</v>
      </c>
      <c r="C178" t="s">
        <v>40</v>
      </c>
      <c r="D178" t="s">
        <v>27</v>
      </c>
      <c r="E178" t="s">
        <v>28</v>
      </c>
      <c r="F178" t="s">
        <v>48</v>
      </c>
      <c r="G178">
        <v>0</v>
      </c>
      <c r="H178">
        <f>Reference!H178</f>
        <v>0</v>
      </c>
      <c r="I178">
        <f>Reference!I178</f>
        <v>0</v>
      </c>
      <c r="J178">
        <f>Reference!J178</f>
        <v>0</v>
      </c>
      <c r="K178">
        <f>Reference!K178</f>
        <v>0</v>
      </c>
      <c r="L178">
        <f t="shared" si="385"/>
        <v>0</v>
      </c>
      <c r="M178">
        <f t="shared" si="385"/>
        <v>0</v>
      </c>
      <c r="N178">
        <f t="shared" si="385"/>
        <v>0</v>
      </c>
      <c r="O178">
        <f t="shared" si="385"/>
        <v>0</v>
      </c>
      <c r="P178">
        <f t="shared" si="385"/>
        <v>0</v>
      </c>
      <c r="Q178">
        <f t="shared" si="385"/>
        <v>0</v>
      </c>
      <c r="R178">
        <f t="shared" si="385"/>
        <v>0</v>
      </c>
      <c r="S178">
        <f t="shared" si="385"/>
        <v>0</v>
      </c>
      <c r="T178">
        <f t="shared" si="385"/>
        <v>0</v>
      </c>
      <c r="U178">
        <f t="shared" si="385"/>
        <v>0</v>
      </c>
      <c r="V178">
        <f t="shared" si="385"/>
        <v>0</v>
      </c>
      <c r="W178">
        <f t="shared" si="385"/>
        <v>0</v>
      </c>
      <c r="X178">
        <f t="shared" si="385"/>
        <v>0</v>
      </c>
      <c r="Y178">
        <f t="shared" si="385"/>
        <v>0</v>
      </c>
      <c r="Z178">
        <f t="shared" si="386"/>
        <v>0</v>
      </c>
      <c r="AA178">
        <f t="shared" si="386"/>
        <v>0</v>
      </c>
      <c r="AB178">
        <f t="shared" si="386"/>
        <v>0</v>
      </c>
      <c r="AC178">
        <f t="shared" si="386"/>
        <v>0</v>
      </c>
      <c r="AD178">
        <f t="shared" si="386"/>
        <v>0</v>
      </c>
      <c r="AE178">
        <f t="shared" si="386"/>
        <v>0</v>
      </c>
      <c r="AF178">
        <f t="shared" si="386"/>
        <v>0</v>
      </c>
      <c r="AG178">
        <f t="shared" si="386"/>
        <v>0</v>
      </c>
      <c r="AH178">
        <f t="shared" si="386"/>
        <v>0</v>
      </c>
      <c r="AI178">
        <f t="shared" si="386"/>
        <v>0</v>
      </c>
      <c r="AJ178">
        <f t="shared" si="386"/>
        <v>0</v>
      </c>
      <c r="AK178">
        <f t="shared" si="386"/>
        <v>0</v>
      </c>
      <c r="AL178">
        <f t="shared" si="386"/>
        <v>0</v>
      </c>
      <c r="AM178">
        <f t="shared" si="386"/>
        <v>0</v>
      </c>
      <c r="AN178">
        <f t="shared" si="386"/>
        <v>0</v>
      </c>
      <c r="AO178">
        <f t="shared" ref="AO178:BH178" si="389">AN178</f>
        <v>0</v>
      </c>
      <c r="AP178">
        <f t="shared" si="389"/>
        <v>0</v>
      </c>
      <c r="AQ178">
        <f t="shared" si="389"/>
        <v>0</v>
      </c>
      <c r="AR178">
        <f t="shared" si="389"/>
        <v>0</v>
      </c>
      <c r="AS178">
        <f t="shared" si="389"/>
        <v>0</v>
      </c>
      <c r="AT178">
        <f t="shared" si="389"/>
        <v>0</v>
      </c>
      <c r="AU178">
        <f t="shared" si="389"/>
        <v>0</v>
      </c>
      <c r="AV178">
        <f t="shared" si="389"/>
        <v>0</v>
      </c>
      <c r="AW178">
        <f t="shared" si="389"/>
        <v>0</v>
      </c>
      <c r="AX178">
        <f t="shared" si="389"/>
        <v>0</v>
      </c>
      <c r="AY178">
        <f t="shared" si="389"/>
        <v>0</v>
      </c>
      <c r="AZ178">
        <f t="shared" si="389"/>
        <v>0</v>
      </c>
      <c r="BA178">
        <f t="shared" si="389"/>
        <v>0</v>
      </c>
      <c r="BB178">
        <f t="shared" si="389"/>
        <v>0</v>
      </c>
      <c r="BC178">
        <f t="shared" si="389"/>
        <v>0</v>
      </c>
      <c r="BD178">
        <f t="shared" si="389"/>
        <v>0</v>
      </c>
      <c r="BE178">
        <f t="shared" si="389"/>
        <v>0</v>
      </c>
      <c r="BF178">
        <f t="shared" si="389"/>
        <v>0</v>
      </c>
      <c r="BG178">
        <f t="shared" si="389"/>
        <v>0</v>
      </c>
      <c r="BH178">
        <f t="shared" si="389"/>
        <v>0</v>
      </c>
      <c r="BK178">
        <f t="shared" si="388"/>
        <v>0</v>
      </c>
      <c r="BL178">
        <f t="shared" si="348"/>
        <v>0</v>
      </c>
      <c r="BM178">
        <f t="shared" si="349"/>
        <v>0</v>
      </c>
      <c r="BN178">
        <f t="shared" si="371"/>
        <v>0.95000000000000007</v>
      </c>
      <c r="BO178">
        <f t="shared" si="372"/>
        <v>1</v>
      </c>
      <c r="BP178" t="str">
        <f t="shared" si="350"/>
        <v>-LV-Total</v>
      </c>
    </row>
    <row r="179" spans="1:68" hidden="1" x14ac:dyDescent="0.25">
      <c r="A179" t="str">
        <f t="shared" si="344"/>
        <v>passenger-LV-PHEVG</v>
      </c>
      <c r="B179" s="1">
        <v>145</v>
      </c>
      <c r="C179" t="s">
        <v>40</v>
      </c>
      <c r="D179" t="s">
        <v>27</v>
      </c>
      <c r="E179" t="s">
        <v>28</v>
      </c>
      <c r="F179" t="s">
        <v>31</v>
      </c>
      <c r="G179">
        <v>7.3499933003301158E-3</v>
      </c>
      <c r="H179">
        <f>Reference!H179</f>
        <v>1.0930988745071349E-2</v>
      </c>
      <c r="I179">
        <f>Reference!I179</f>
        <v>1.448311644196122E-2</v>
      </c>
      <c r="J179">
        <f>Reference!J179</f>
        <v>1.8006724060273181E-2</v>
      </c>
      <c r="K179">
        <f>Reference!K179</f>
        <v>1.954059627571143E-2</v>
      </c>
      <c r="L179">
        <f t="shared" si="385"/>
        <v>1.8214627242716726E-2</v>
      </c>
      <c r="M179">
        <f t="shared" si="385"/>
        <v>1.6888658209722022E-2</v>
      </c>
      <c r="N179">
        <f t="shared" si="385"/>
        <v>1.5562689176727318E-2</v>
      </c>
      <c r="O179">
        <f t="shared" si="385"/>
        <v>1.4236720143732614E-2</v>
      </c>
      <c r="P179">
        <f t="shared" si="385"/>
        <v>1.2910751110737908E-2</v>
      </c>
      <c r="Q179">
        <f t="shared" si="385"/>
        <v>1.1584782077743204E-2</v>
      </c>
      <c r="R179">
        <f t="shared" si="385"/>
        <v>1.02588130447485E-2</v>
      </c>
      <c r="S179">
        <f t="shared" si="385"/>
        <v>8.9328440117537964E-3</v>
      </c>
      <c r="T179">
        <f t="shared" si="385"/>
        <v>7.6068749787590925E-3</v>
      </c>
      <c r="U179">
        <f t="shared" si="385"/>
        <v>6.2809059457643868E-3</v>
      </c>
      <c r="V179">
        <f t="shared" si="385"/>
        <v>4.9549369127696828E-3</v>
      </c>
      <c r="W179">
        <f t="shared" si="385"/>
        <v>3.6289678797749789E-3</v>
      </c>
      <c r="X179">
        <f t="shared" si="385"/>
        <v>2.3029988467802749E-3</v>
      </c>
      <c r="Y179">
        <f t="shared" si="385"/>
        <v>9.7702981378557097E-4</v>
      </c>
      <c r="Z179">
        <f t="shared" si="386"/>
        <v>9.1189449286653297E-4</v>
      </c>
      <c r="AA179">
        <f t="shared" si="386"/>
        <v>8.4675917194749497E-4</v>
      </c>
      <c r="AB179">
        <f t="shared" si="386"/>
        <v>7.8162385102845697E-4</v>
      </c>
      <c r="AC179">
        <f t="shared" si="386"/>
        <v>7.1648853010941897E-4</v>
      </c>
      <c r="AD179">
        <f t="shared" si="386"/>
        <v>6.5135320919038086E-4</v>
      </c>
      <c r="AE179">
        <f t="shared" si="386"/>
        <v>5.8621788827134297E-4</v>
      </c>
      <c r="AF179">
        <f t="shared" si="386"/>
        <v>5.2108256735230486E-4</v>
      </c>
      <c r="AG179">
        <f t="shared" si="386"/>
        <v>4.5594724643326686E-4</v>
      </c>
      <c r="AH179">
        <f t="shared" si="386"/>
        <v>3.9081192551422886E-4</v>
      </c>
      <c r="AI179">
        <f t="shared" si="386"/>
        <v>3.2567660459519086E-4</v>
      </c>
      <c r="AJ179">
        <f t="shared" si="386"/>
        <v>2.6054128367615297E-4</v>
      </c>
      <c r="AK179">
        <f t="shared" si="386"/>
        <v>1.9540596275711487E-4</v>
      </c>
      <c r="AL179">
        <f t="shared" si="386"/>
        <v>1.3027064183807687E-4</v>
      </c>
      <c r="AM179">
        <f t="shared" si="386"/>
        <v>6.5135320919038867E-5</v>
      </c>
      <c r="AN179">
        <f t="shared" si="386"/>
        <v>0</v>
      </c>
      <c r="AO179">
        <f t="shared" ref="AO179:BH179" si="390">AN179</f>
        <v>0</v>
      </c>
      <c r="AP179">
        <f t="shared" si="390"/>
        <v>0</v>
      </c>
      <c r="AQ179">
        <f t="shared" si="390"/>
        <v>0</v>
      </c>
      <c r="AR179">
        <f t="shared" si="390"/>
        <v>0</v>
      </c>
      <c r="AS179">
        <f t="shared" si="390"/>
        <v>0</v>
      </c>
      <c r="AT179">
        <f t="shared" si="390"/>
        <v>0</v>
      </c>
      <c r="AU179">
        <f t="shared" si="390"/>
        <v>0</v>
      </c>
      <c r="AV179">
        <f t="shared" si="390"/>
        <v>0</v>
      </c>
      <c r="AW179">
        <f t="shared" si="390"/>
        <v>0</v>
      </c>
      <c r="AX179">
        <f t="shared" si="390"/>
        <v>0</v>
      </c>
      <c r="AY179">
        <f t="shared" si="390"/>
        <v>0</v>
      </c>
      <c r="AZ179">
        <f t="shared" si="390"/>
        <v>0</v>
      </c>
      <c r="BA179">
        <f t="shared" si="390"/>
        <v>0</v>
      </c>
      <c r="BB179">
        <f t="shared" si="390"/>
        <v>0</v>
      </c>
      <c r="BC179">
        <f t="shared" si="390"/>
        <v>0</v>
      </c>
      <c r="BD179">
        <f t="shared" si="390"/>
        <v>0</v>
      </c>
      <c r="BE179">
        <f t="shared" si="390"/>
        <v>0</v>
      </c>
      <c r="BF179">
        <f t="shared" si="390"/>
        <v>0</v>
      </c>
      <c r="BG179">
        <f t="shared" si="390"/>
        <v>0</v>
      </c>
      <c r="BH179">
        <f t="shared" si="390"/>
        <v>0</v>
      </c>
      <c r="BK179">
        <f t="shared" si="388"/>
        <v>1.954059627571143E-2</v>
      </c>
      <c r="BL179">
        <f t="shared" si="348"/>
        <v>9.770298137855701E-4</v>
      </c>
      <c r="BM179">
        <f t="shared" si="349"/>
        <v>0</v>
      </c>
      <c r="BN179">
        <f t="shared" si="371"/>
        <v>0.95000000000000007</v>
      </c>
      <c r="BO179">
        <f t="shared" si="372"/>
        <v>1</v>
      </c>
      <c r="BP179" t="str">
        <f t="shared" si="350"/>
        <v>-LV-Total</v>
      </c>
    </row>
    <row r="180" spans="1:68" hidden="1" x14ac:dyDescent="0.25">
      <c r="A180" t="str">
        <f t="shared" si="344"/>
        <v>freight-HT-BEV</v>
      </c>
      <c r="B180" s="1">
        <v>146</v>
      </c>
      <c r="C180" t="s">
        <v>5</v>
      </c>
      <c r="D180" t="s">
        <v>36</v>
      </c>
      <c r="E180" t="s">
        <v>39</v>
      </c>
      <c r="F180" t="s">
        <v>29</v>
      </c>
      <c r="G180">
        <v>1.3548798703286499E-2</v>
      </c>
      <c r="H180">
        <f>Reference!H180</f>
        <v>1.5139471788948809E-2</v>
      </c>
      <c r="I180">
        <f>Reference!I180</f>
        <v>1.6916895074452574E-2</v>
      </c>
      <c r="J180">
        <f>Reference!J180</f>
        <v>1.8902993641359299E-2</v>
      </c>
      <c r="K180">
        <f>Reference!K180</f>
        <v>2.1122266647198726E-2</v>
      </c>
      <c r="L180">
        <f>Reference!L180</f>
        <v>2.36020895303693E-2</v>
      </c>
      <c r="M180">
        <f>IF(L180=0,0.0000001,L180)*((INDEX($L$7:$L$29,MATCH($A180,$H$7:$H$28,0))/IF(L180=0,0.0000001,L180))^((M$33-$K$33)/($Y$33-$K$33)))</f>
        <v>3.6507476797417601E-2</v>
      </c>
      <c r="N180">
        <f t="shared" ref="N180:X180" si="391">IF(M180=0,0.0000001,M180)*((INDEX($L$7:$L$29,MATCH($A180,$H$7:$H$28,0))/IF(M180=0,0.0000001,M180))^((N$33-$K$33)/($Y$33-$K$33)))</f>
        <v>6.3964119983045645E-2</v>
      </c>
      <c r="O180">
        <f t="shared" si="391"/>
        <v>0.11510359267529252</v>
      </c>
      <c r="P180">
        <f t="shared" si="391"/>
        <v>0.19449281708190977</v>
      </c>
      <c r="Q180">
        <f t="shared" si="391"/>
        <v>0.29150521304765603</v>
      </c>
      <c r="R180">
        <f t="shared" si="391"/>
        <v>0.38177559707742981</v>
      </c>
      <c r="S180">
        <f t="shared" si="391"/>
        <v>0.44540776856232139</v>
      </c>
      <c r="T180">
        <f t="shared" si="391"/>
        <v>0.47977439863402177</v>
      </c>
      <c r="U180">
        <f t="shared" si="391"/>
        <v>0.49413578770887634</v>
      </c>
      <c r="V180">
        <f t="shared" si="391"/>
        <v>0.49873755234399803</v>
      </c>
      <c r="W180">
        <f t="shared" si="391"/>
        <v>0.49981945487326052</v>
      </c>
      <c r="X180">
        <f t="shared" si="391"/>
        <v>0.49998710175700095</v>
      </c>
      <c r="Y180">
        <f>IF(X180=0,0.0000001,X180)*((INDEX($L$7:$L$28,MATCH($A180,$H$7:$H$28,0))/IF(X180=0,0.0000001,X180))^((Y$33-$K$33)/($Y$33-$K$33)))</f>
        <v>0.49999999999999994</v>
      </c>
      <c r="Z180">
        <f t="shared" ref="Z180:AN180" si="392">IF(Y180=0,0.0000001,$Y180)*((INDEX($M$7:$M$29,MATCH($A180,$H$7:$H$28,0))/IF(Y180=0,0.0000001,$Y180))^((Z$33-$Y$33)/($AN$33-$Y$33)))</f>
        <v>0.51134247994358006</v>
      </c>
      <c r="AA180">
        <f t="shared" si="392"/>
        <v>0.5229422635897012</v>
      </c>
      <c r="AB180">
        <f t="shared" si="392"/>
        <v>0.53480518786253428</v>
      </c>
      <c r="AC180">
        <f t="shared" si="392"/>
        <v>0.54693722209664108</v>
      </c>
      <c r="AD180">
        <f t="shared" si="392"/>
        <v>0.55934447104069829</v>
      </c>
      <c r="AE180">
        <f t="shared" si="392"/>
        <v>0.57203317792936137</v>
      </c>
      <c r="AF180">
        <f t="shared" si="392"/>
        <v>0.58500972762481374</v>
      </c>
      <c r="AG180">
        <f t="shared" si="392"/>
        <v>0.59828064982958118</v>
      </c>
      <c r="AH180">
        <f t="shared" si="392"/>
        <v>0.61185262237222948</v>
      </c>
      <c r="AI180">
        <f t="shared" si="392"/>
        <v>0.62573247456759729</v>
      </c>
      <c r="AJ180">
        <f t="shared" si="392"/>
        <v>0.63992719065325676</v>
      </c>
      <c r="AK180">
        <f t="shared" si="392"/>
        <v>0.65444391330392904</v>
      </c>
      <c r="AL180">
        <f t="shared" si="392"/>
        <v>0.66928994722562485</v>
      </c>
      <c r="AM180">
        <f t="shared" si="392"/>
        <v>0.68447276283131775</v>
      </c>
      <c r="AN180">
        <f t="shared" si="392"/>
        <v>0.7</v>
      </c>
      <c r="AO180">
        <f t="shared" ref="AO180:BH180" si="393">AN180</f>
        <v>0.7</v>
      </c>
      <c r="AP180">
        <f t="shared" si="393"/>
        <v>0.7</v>
      </c>
      <c r="AQ180">
        <f t="shared" si="393"/>
        <v>0.7</v>
      </c>
      <c r="AR180">
        <f t="shared" si="393"/>
        <v>0.7</v>
      </c>
      <c r="AS180">
        <f t="shared" si="393"/>
        <v>0.7</v>
      </c>
      <c r="AT180">
        <f t="shared" si="393"/>
        <v>0.7</v>
      </c>
      <c r="AU180">
        <f t="shared" si="393"/>
        <v>0.7</v>
      </c>
      <c r="AV180">
        <f t="shared" si="393"/>
        <v>0.7</v>
      </c>
      <c r="AW180">
        <f t="shared" si="393"/>
        <v>0.7</v>
      </c>
      <c r="AX180">
        <f t="shared" si="393"/>
        <v>0.7</v>
      </c>
      <c r="AY180">
        <f t="shared" si="393"/>
        <v>0.7</v>
      </c>
      <c r="AZ180">
        <f t="shared" si="393"/>
        <v>0.7</v>
      </c>
      <c r="BA180">
        <f t="shared" si="393"/>
        <v>0.7</v>
      </c>
      <c r="BB180">
        <f t="shared" si="393"/>
        <v>0.7</v>
      </c>
      <c r="BC180">
        <f t="shared" si="393"/>
        <v>0.7</v>
      </c>
      <c r="BD180">
        <f t="shared" si="393"/>
        <v>0.7</v>
      </c>
      <c r="BE180">
        <f t="shared" si="393"/>
        <v>0.7</v>
      </c>
      <c r="BF180">
        <f t="shared" si="393"/>
        <v>0.7</v>
      </c>
      <c r="BG180">
        <f t="shared" si="393"/>
        <v>0.7</v>
      </c>
      <c r="BH180">
        <f t="shared" si="393"/>
        <v>0.7</v>
      </c>
      <c r="BK180">
        <f t="shared" si="388"/>
        <v>2.1122266647198726E-2</v>
      </c>
      <c r="BL180">
        <f t="shared" si="348"/>
        <v>5.2805666617996815E-3</v>
      </c>
      <c r="BM180">
        <f t="shared" si="349"/>
        <v>1.0349910657127385E-3</v>
      </c>
      <c r="BN180">
        <f t="shared" si="371"/>
        <v>0.75</v>
      </c>
      <c r="BO180">
        <f t="shared" si="372"/>
        <v>0.95099999999999996</v>
      </c>
      <c r="BP180" t="str">
        <f t="shared" si="350"/>
        <v>-HT-Total</v>
      </c>
    </row>
    <row r="181" spans="1:68" hidden="1" x14ac:dyDescent="0.25">
      <c r="A181" t="str">
        <f t="shared" si="344"/>
        <v>freight-HT-CNG</v>
      </c>
      <c r="B181" s="1">
        <v>147</v>
      </c>
      <c r="C181" t="s">
        <v>5</v>
      </c>
      <c r="D181" t="s">
        <v>36</v>
      </c>
      <c r="E181" t="s">
        <v>39</v>
      </c>
      <c r="F181" t="s">
        <v>45</v>
      </c>
      <c r="G181">
        <v>4.859603693445784E-2</v>
      </c>
      <c r="H181">
        <f>Reference!H181</f>
        <v>4.9201715412272543E-2</v>
      </c>
      <c r="I181">
        <f>Reference!I181</f>
        <v>4.9821396624323278E-2</v>
      </c>
      <c r="J181">
        <f>Reference!J181</f>
        <v>5.045557184519512E-2</v>
      </c>
      <c r="K181">
        <f>Reference!K181</f>
        <v>5.0316671496293687E-2</v>
      </c>
      <c r="L181">
        <f>Reference!L181</f>
        <v>5.0178813554555467E-2</v>
      </c>
      <c r="M181">
        <f t="shared" ref="M181:Y181" si="394">$K181+(M$33-$K$33)*($BL181-$BK181)/($BL$33-$BK$33)</f>
        <v>4.4925599550262221E-2</v>
      </c>
      <c r="N181">
        <f t="shared" si="394"/>
        <v>4.2230063577246485E-2</v>
      </c>
      <c r="O181">
        <f t="shared" si="394"/>
        <v>3.9534527604230756E-2</v>
      </c>
      <c r="P181">
        <f t="shared" si="394"/>
        <v>3.6838991631215019E-2</v>
      </c>
      <c r="Q181">
        <f t="shared" si="394"/>
        <v>3.414345565819929E-2</v>
      </c>
      <c r="R181">
        <f t="shared" si="394"/>
        <v>3.1447919685183554E-2</v>
      </c>
      <c r="S181">
        <f t="shared" si="394"/>
        <v>2.8752383712167821E-2</v>
      </c>
      <c r="T181">
        <f t="shared" si="394"/>
        <v>2.6056847739152084E-2</v>
      </c>
      <c r="U181">
        <f t="shared" si="394"/>
        <v>2.3361311766136351E-2</v>
      </c>
      <c r="V181">
        <f t="shared" si="394"/>
        <v>2.0665775793120622E-2</v>
      </c>
      <c r="W181">
        <f t="shared" si="394"/>
        <v>1.7970239820104886E-2</v>
      </c>
      <c r="X181">
        <f t="shared" si="394"/>
        <v>1.5274703847089149E-2</v>
      </c>
      <c r="Y181">
        <f t="shared" si="394"/>
        <v>1.257916787407342E-2</v>
      </c>
      <c r="Z181">
        <f t="shared" ref="Z181:AN181" si="395">$Y181+(Z$33-$Y$33)*($BM181-$BL181)/($BM$33-$BL$33)</f>
        <v>1.1904924476023085E-2</v>
      </c>
      <c r="AA181">
        <f t="shared" si="395"/>
        <v>1.1230681077972749E-2</v>
      </c>
      <c r="AB181">
        <f t="shared" si="395"/>
        <v>1.0556437679922414E-2</v>
      </c>
      <c r="AC181">
        <f t="shared" si="395"/>
        <v>9.8821942818720782E-3</v>
      </c>
      <c r="AD181">
        <f t="shared" si="395"/>
        <v>9.2079508838217444E-3</v>
      </c>
      <c r="AE181">
        <f t="shared" si="395"/>
        <v>8.5337074857714072E-3</v>
      </c>
      <c r="AF181">
        <f t="shared" si="395"/>
        <v>7.8594640877210735E-3</v>
      </c>
      <c r="AG181">
        <f t="shared" si="395"/>
        <v>7.185220689670738E-3</v>
      </c>
      <c r="AH181">
        <f t="shared" si="395"/>
        <v>6.5109772916204026E-3</v>
      </c>
      <c r="AI181">
        <f t="shared" si="395"/>
        <v>5.836733893570068E-3</v>
      </c>
      <c r="AJ181">
        <f t="shared" si="395"/>
        <v>5.1624904955197325E-3</v>
      </c>
      <c r="AK181">
        <f t="shared" si="395"/>
        <v>4.4882470974693962E-3</v>
      </c>
      <c r="AL181">
        <f t="shared" si="395"/>
        <v>3.8140036994190607E-3</v>
      </c>
      <c r="AM181">
        <f t="shared" si="395"/>
        <v>3.139760301368727E-3</v>
      </c>
      <c r="AN181">
        <f t="shared" si="395"/>
        <v>2.4655169033183915E-3</v>
      </c>
      <c r="AO181">
        <f t="shared" ref="AO181:BH181" si="396">AN181</f>
        <v>2.4655169033183915E-3</v>
      </c>
      <c r="AP181">
        <f t="shared" si="396"/>
        <v>2.4655169033183915E-3</v>
      </c>
      <c r="AQ181">
        <f t="shared" si="396"/>
        <v>2.4655169033183915E-3</v>
      </c>
      <c r="AR181">
        <f t="shared" si="396"/>
        <v>2.4655169033183915E-3</v>
      </c>
      <c r="AS181">
        <f t="shared" si="396"/>
        <v>2.4655169033183915E-3</v>
      </c>
      <c r="AT181">
        <f t="shared" si="396"/>
        <v>2.4655169033183915E-3</v>
      </c>
      <c r="AU181">
        <f t="shared" si="396"/>
        <v>2.4655169033183915E-3</v>
      </c>
      <c r="AV181">
        <f t="shared" si="396"/>
        <v>2.4655169033183915E-3</v>
      </c>
      <c r="AW181">
        <f t="shared" si="396"/>
        <v>2.4655169033183915E-3</v>
      </c>
      <c r="AX181">
        <f t="shared" si="396"/>
        <v>2.4655169033183915E-3</v>
      </c>
      <c r="AY181">
        <f t="shared" si="396"/>
        <v>2.4655169033183915E-3</v>
      </c>
      <c r="AZ181">
        <f t="shared" si="396"/>
        <v>2.4655169033183915E-3</v>
      </c>
      <c r="BA181">
        <f t="shared" si="396"/>
        <v>2.4655169033183915E-3</v>
      </c>
      <c r="BB181">
        <f t="shared" si="396"/>
        <v>2.4655169033183915E-3</v>
      </c>
      <c r="BC181">
        <f t="shared" si="396"/>
        <v>2.4655169033183915E-3</v>
      </c>
      <c r="BD181">
        <f t="shared" si="396"/>
        <v>2.4655169033183915E-3</v>
      </c>
      <c r="BE181">
        <f t="shared" si="396"/>
        <v>2.4655169033183915E-3</v>
      </c>
      <c r="BF181">
        <f t="shared" si="396"/>
        <v>2.4655169033183915E-3</v>
      </c>
      <c r="BG181">
        <f t="shared" si="396"/>
        <v>2.4655169033183915E-3</v>
      </c>
      <c r="BH181">
        <f t="shared" si="396"/>
        <v>2.4655169033183915E-3</v>
      </c>
      <c r="BK181">
        <f t="shared" si="388"/>
        <v>5.0316671496293687E-2</v>
      </c>
      <c r="BL181">
        <f t="shared" si="348"/>
        <v>1.2579167874073422E-2</v>
      </c>
      <c r="BM181">
        <f t="shared" si="349"/>
        <v>2.4655169033183928E-3</v>
      </c>
      <c r="BN181">
        <f t="shared" si="371"/>
        <v>0.75</v>
      </c>
      <c r="BO181">
        <f t="shared" si="372"/>
        <v>0.95099999999999996</v>
      </c>
      <c r="BP181" t="str">
        <f t="shared" si="350"/>
        <v>-HT-Total</v>
      </c>
    </row>
    <row r="182" spans="1:68" hidden="1" x14ac:dyDescent="0.25">
      <c r="A182" t="str">
        <f t="shared" si="344"/>
        <v>freight-HT-D</v>
      </c>
      <c r="B182" s="1">
        <v>148</v>
      </c>
      <c r="C182" t="s">
        <v>5</v>
      </c>
      <c r="D182" t="s">
        <v>36</v>
      </c>
      <c r="E182" t="s">
        <v>39</v>
      </c>
      <c r="F182" t="s">
        <v>46</v>
      </c>
      <c r="G182">
        <v>0.78499744907176294</v>
      </c>
      <c r="H182">
        <f>Reference!H182</f>
        <v>0.7984975709641835</v>
      </c>
      <c r="I182">
        <f>Reference!I182</f>
        <v>0.8123098033672761</v>
      </c>
      <c r="J182">
        <f>Reference!J182</f>
        <v>0.82644509642542208</v>
      </c>
      <c r="K182">
        <f>Reference!K182</f>
        <v>0.82577162166048435</v>
      </c>
      <c r="L182">
        <f>Reference!L182</f>
        <v>0.8251032011299293</v>
      </c>
      <c r="M182">
        <f t="shared" ref="M182:AN182" si="397">1-SUM(M181,M180,M183,M184,M185,M186)</f>
        <v>0.84098551990028048</v>
      </c>
      <c r="N182">
        <f t="shared" si="397"/>
        <v>0.81957056151795926</v>
      </c>
      <c r="O182">
        <f t="shared" si="397"/>
        <v>0.77114347303218245</v>
      </c>
      <c r="P182">
        <f t="shared" si="397"/>
        <v>0.68569952698823644</v>
      </c>
      <c r="Q182">
        <f t="shared" si="397"/>
        <v>0.56864554758919528</v>
      </c>
      <c r="R182">
        <f t="shared" si="397"/>
        <v>0.4487456681471842</v>
      </c>
      <c r="S182">
        <f t="shared" si="397"/>
        <v>0.35947810148338111</v>
      </c>
      <c r="T182">
        <f t="shared" si="397"/>
        <v>0.31220099295363235</v>
      </c>
      <c r="U182">
        <f t="shared" si="397"/>
        <v>0.29619293058389184</v>
      </c>
      <c r="V182">
        <f t="shared" si="397"/>
        <v>0.29597225932718774</v>
      </c>
      <c r="W182">
        <f t="shared" si="397"/>
        <v>0.30151300413431226</v>
      </c>
      <c r="X182">
        <f t="shared" si="397"/>
        <v>0.30855507468579557</v>
      </c>
      <c r="Y182">
        <f t="shared" si="397"/>
        <v>0.31585142922924136</v>
      </c>
      <c r="Z182">
        <f t="shared" si="397"/>
        <v>0.30114307965828302</v>
      </c>
      <c r="AA182">
        <f t="shared" si="397"/>
        <v>0.28599742080074819</v>
      </c>
      <c r="AB182">
        <f t="shared" si="397"/>
        <v>0.27040238005940154</v>
      </c>
      <c r="AC182">
        <f t="shared" si="397"/>
        <v>0.25434553641321489</v>
      </c>
      <c r="AD182">
        <f t="shared" si="397"/>
        <v>0.23781410993060315</v>
      </c>
      <c r="AE182">
        <f t="shared" si="397"/>
        <v>0.22079495095529755</v>
      </c>
      <c r="AF182">
        <f t="shared" si="397"/>
        <v>0.20327452895432729</v>
      </c>
      <c r="AG182">
        <f t="shared" si="397"/>
        <v>0.18523892101724215</v>
      </c>
      <c r="AH182">
        <f t="shared" si="397"/>
        <v>0.16667379999534515</v>
      </c>
      <c r="AI182">
        <f t="shared" si="397"/>
        <v>0.14756442226933342</v>
      </c>
      <c r="AJ182">
        <f t="shared" si="397"/>
        <v>0.12789561513336933</v>
      </c>
      <c r="AK182">
        <f t="shared" si="397"/>
        <v>0.10765176378320573</v>
      </c>
      <c r="AL182">
        <f t="shared" si="397"/>
        <v>8.6816797895576836E-2</v>
      </c>
      <c r="AM182">
        <f t="shared" si="397"/>
        <v>6.5374177785655907E-2</v>
      </c>
      <c r="AN182">
        <f t="shared" si="397"/>
        <v>4.3306880128931358E-2</v>
      </c>
      <c r="AO182">
        <f t="shared" ref="AO182:BH182" si="398">AN182</f>
        <v>4.3306880128931358E-2</v>
      </c>
      <c r="AP182">
        <f t="shared" si="398"/>
        <v>4.3306880128931358E-2</v>
      </c>
      <c r="AQ182">
        <f t="shared" si="398"/>
        <v>4.3306880128931358E-2</v>
      </c>
      <c r="AR182">
        <f t="shared" si="398"/>
        <v>4.3306880128931358E-2</v>
      </c>
      <c r="AS182">
        <f t="shared" si="398"/>
        <v>4.3306880128931358E-2</v>
      </c>
      <c r="AT182">
        <f t="shared" si="398"/>
        <v>4.3306880128931358E-2</v>
      </c>
      <c r="AU182">
        <f t="shared" si="398"/>
        <v>4.3306880128931358E-2</v>
      </c>
      <c r="AV182">
        <f t="shared" si="398"/>
        <v>4.3306880128931358E-2</v>
      </c>
      <c r="AW182">
        <f t="shared" si="398"/>
        <v>4.3306880128931358E-2</v>
      </c>
      <c r="AX182">
        <f t="shared" si="398"/>
        <v>4.3306880128931358E-2</v>
      </c>
      <c r="AY182">
        <f t="shared" si="398"/>
        <v>4.3306880128931358E-2</v>
      </c>
      <c r="AZ182">
        <f t="shared" si="398"/>
        <v>4.3306880128931358E-2</v>
      </c>
      <c r="BA182">
        <f t="shared" si="398"/>
        <v>4.3306880128931358E-2</v>
      </c>
      <c r="BB182">
        <f t="shared" si="398"/>
        <v>4.3306880128931358E-2</v>
      </c>
      <c r="BC182">
        <f t="shared" si="398"/>
        <v>4.3306880128931358E-2</v>
      </c>
      <c r="BD182">
        <f t="shared" si="398"/>
        <v>4.3306880128931358E-2</v>
      </c>
      <c r="BE182">
        <f t="shared" si="398"/>
        <v>4.3306880128931358E-2</v>
      </c>
      <c r="BF182">
        <f t="shared" si="398"/>
        <v>4.3306880128931358E-2</v>
      </c>
      <c r="BG182">
        <f t="shared" si="398"/>
        <v>4.3306880128931358E-2</v>
      </c>
      <c r="BH182">
        <f t="shared" si="398"/>
        <v>4.3306880128931358E-2</v>
      </c>
      <c r="BK182">
        <f t="shared" si="388"/>
        <v>0.82577162166048435</v>
      </c>
      <c r="BL182">
        <f t="shared" si="348"/>
        <v>0.20644290541512109</v>
      </c>
      <c r="BM182">
        <f t="shared" si="349"/>
        <v>4.0462809461363769E-2</v>
      </c>
      <c r="BN182">
        <f t="shared" si="371"/>
        <v>0.75</v>
      </c>
      <c r="BO182">
        <f t="shared" si="372"/>
        <v>0.95099999999999996</v>
      </c>
      <c r="BP182" t="str">
        <f t="shared" si="350"/>
        <v>-HT-Total</v>
      </c>
    </row>
    <row r="183" spans="1:68" hidden="1" x14ac:dyDescent="0.25">
      <c r="A183" t="str">
        <f t="shared" si="344"/>
        <v>freight-HT-FCEV</v>
      </c>
      <c r="B183" s="1">
        <v>149</v>
      </c>
      <c r="C183" t="s">
        <v>5</v>
      </c>
      <c r="D183" t="s">
        <v>36</v>
      </c>
      <c r="E183" t="s">
        <v>39</v>
      </c>
      <c r="F183" t="s">
        <v>30</v>
      </c>
      <c r="G183">
        <v>4.0903866953765353E-5</v>
      </c>
      <c r="H183">
        <f>Reference!H183</f>
        <v>5.7002117689185458E-5</v>
      </c>
      <c r="I183">
        <f>Reference!I183</f>
        <v>7.9436045123177401E-5</v>
      </c>
      <c r="J183">
        <f>Reference!J183</f>
        <v>1.10699137516581E-4</v>
      </c>
      <c r="K183">
        <f>Reference!K183</f>
        <v>1.542662279814258E-4</v>
      </c>
      <c r="L183">
        <f>Reference!L183</f>
        <v>2.1497971555607348E-4</v>
      </c>
      <c r="M183">
        <f t="shared" ref="M183:Y183" si="399">IF(L183=0,0.0000001,L183)*((INDEX($L$7:$L$29,MATCH($A183,$H$7:$H$28,0))/IF(L183=0,0.0000001,L183))^((M$33-$K$33)/($Y$33-$K$33)))</f>
        <v>5.4782197816367472E-4</v>
      </c>
      <c r="N183">
        <f t="shared" si="399"/>
        <v>1.8236880543051827E-3</v>
      </c>
      <c r="O183">
        <f t="shared" si="399"/>
        <v>6.428854727283443E-3</v>
      </c>
      <c r="P183">
        <f t="shared" si="399"/>
        <v>1.9801127244060451E-2</v>
      </c>
      <c r="Q183">
        <f t="shared" si="399"/>
        <v>4.7160261556803612E-2</v>
      </c>
      <c r="R183">
        <f t="shared" si="399"/>
        <v>8.4107307848489243E-2</v>
      </c>
      <c r="S183">
        <f t="shared" si="399"/>
        <v>0.11706025390684896</v>
      </c>
      <c r="T183">
        <f t="shared" si="399"/>
        <v>0.13728828324434569</v>
      </c>
      <c r="U183">
        <f t="shared" si="399"/>
        <v>0.14625250741868004</v>
      </c>
      <c r="V183">
        <f t="shared" si="399"/>
        <v>0.14918896491971065</v>
      </c>
      <c r="W183">
        <f t="shared" si="399"/>
        <v>0.14988386846277191</v>
      </c>
      <c r="X183">
        <f t="shared" si="399"/>
        <v>0.14999170190699646</v>
      </c>
      <c r="Y183">
        <f t="shared" si="399"/>
        <v>0.15</v>
      </c>
      <c r="Z183">
        <f t="shared" ref="Z183:AN183" si="400">IF(Y183=0,0.0000001,$Y183)*((INDEX($M$7:$M$29,MATCH($A183,$H$7:$H$28,0))/IF(Y183=0,0.0000001,$Y183))^((Z$33-$Y$33)/($AN$33-$Y$33)))</f>
        <v>0.15519623302069088</v>
      </c>
      <c r="AA183">
        <f t="shared" si="400"/>
        <v>0.16057247162541718</v>
      </c>
      <c r="AB183">
        <f t="shared" si="400"/>
        <v>0.1661349514872435</v>
      </c>
      <c r="AC183">
        <f t="shared" si="400"/>
        <v>0.17189012429263609</v>
      </c>
      <c r="AD183">
        <f t="shared" si="400"/>
        <v>0.17784466522450312</v>
      </c>
      <c r="AE183">
        <f t="shared" si="400"/>
        <v>0.18400548070445832</v>
      </c>
      <c r="AF183">
        <f t="shared" si="400"/>
        <v>0.19037971640328902</v>
      </c>
      <c r="AG183">
        <f t="shared" si="400"/>
        <v>0.19697476552891927</v>
      </c>
      <c r="AH183">
        <f t="shared" si="400"/>
        <v>0.20379827740148071</v>
      </c>
      <c r="AI183">
        <f t="shared" si="400"/>
        <v>0.2108581663254373</v>
      </c>
      <c r="AJ183">
        <f t="shared" si="400"/>
        <v>0.21816262076905443</v>
      </c>
      <c r="AK183">
        <f t="shared" si="400"/>
        <v>0.22572011286185856</v>
      </c>
      <c r="AL183">
        <f t="shared" si="400"/>
        <v>0.23353940822110433</v>
      </c>
      <c r="AM183">
        <f t="shared" si="400"/>
        <v>0.24162957611864505</v>
      </c>
      <c r="AN183">
        <f t="shared" si="400"/>
        <v>0.25</v>
      </c>
      <c r="AO183">
        <f t="shared" ref="AO183:BH183" si="401">AN183</f>
        <v>0.25</v>
      </c>
      <c r="AP183">
        <f t="shared" si="401"/>
        <v>0.25</v>
      </c>
      <c r="AQ183">
        <f t="shared" si="401"/>
        <v>0.25</v>
      </c>
      <c r="AR183">
        <f t="shared" si="401"/>
        <v>0.25</v>
      </c>
      <c r="AS183">
        <f t="shared" si="401"/>
        <v>0.25</v>
      </c>
      <c r="AT183">
        <f t="shared" si="401"/>
        <v>0.25</v>
      </c>
      <c r="AU183">
        <f t="shared" si="401"/>
        <v>0.25</v>
      </c>
      <c r="AV183">
        <f t="shared" si="401"/>
        <v>0.25</v>
      </c>
      <c r="AW183">
        <f t="shared" si="401"/>
        <v>0.25</v>
      </c>
      <c r="AX183">
        <f t="shared" si="401"/>
        <v>0.25</v>
      </c>
      <c r="AY183">
        <f t="shared" si="401"/>
        <v>0.25</v>
      </c>
      <c r="AZ183">
        <f t="shared" si="401"/>
        <v>0.25</v>
      </c>
      <c r="BA183">
        <f t="shared" si="401"/>
        <v>0.25</v>
      </c>
      <c r="BB183">
        <f t="shared" si="401"/>
        <v>0.25</v>
      </c>
      <c r="BC183">
        <f t="shared" si="401"/>
        <v>0.25</v>
      </c>
      <c r="BD183">
        <f t="shared" si="401"/>
        <v>0.25</v>
      </c>
      <c r="BE183">
        <f t="shared" si="401"/>
        <v>0.25</v>
      </c>
      <c r="BF183">
        <f t="shared" si="401"/>
        <v>0.25</v>
      </c>
      <c r="BG183">
        <f t="shared" si="401"/>
        <v>0.25</v>
      </c>
      <c r="BH183">
        <f t="shared" si="401"/>
        <v>0.25</v>
      </c>
      <c r="BK183">
        <f>G183</f>
        <v>4.0903866953765353E-5</v>
      </c>
      <c r="BL183">
        <f t="shared" si="348"/>
        <v>1.0225966738441338E-5</v>
      </c>
      <c r="BM183">
        <f t="shared" si="349"/>
        <v>2.0042894807345042E-6</v>
      </c>
      <c r="BN183">
        <f t="shared" si="371"/>
        <v>0.75</v>
      </c>
      <c r="BO183">
        <f t="shared" si="372"/>
        <v>0.95099999999999996</v>
      </c>
      <c r="BP183" t="str">
        <f t="shared" si="350"/>
        <v>-HT-Total</v>
      </c>
    </row>
    <row r="184" spans="1:68" hidden="1" x14ac:dyDescent="0.25">
      <c r="A184" t="str">
        <f t="shared" si="344"/>
        <v>freight-HT-G</v>
      </c>
      <c r="B184" s="1">
        <v>150</v>
      </c>
      <c r="C184" t="s">
        <v>5</v>
      </c>
      <c r="D184" t="s">
        <v>36</v>
      </c>
      <c r="E184" t="s">
        <v>39</v>
      </c>
      <c r="F184" t="s">
        <v>47</v>
      </c>
      <c r="G184">
        <v>0.14972108913910931</v>
      </c>
      <c r="H184">
        <f>Reference!H184</f>
        <v>0.1289976459100719</v>
      </c>
      <c r="I184">
        <f>Reference!I184</f>
        <v>0.1077950955662514</v>
      </c>
      <c r="J184">
        <f>Reference!J184</f>
        <v>8.609662902271939E-2</v>
      </c>
      <c r="K184">
        <f>Reference!K184</f>
        <v>8.2913268750847827E-2</v>
      </c>
      <c r="L184">
        <f>Reference!L184</f>
        <v>7.9753798682109189E-2</v>
      </c>
      <c r="M184">
        <f t="shared" ref="M184:Y186" si="402">$K184+(M$33-$K$33)*($BL184-$BK184)/($BL$33-$BK$33)</f>
        <v>7.402970424182842E-2</v>
      </c>
      <c r="N184">
        <f t="shared" si="402"/>
        <v>6.958792198731871E-2</v>
      </c>
      <c r="O184">
        <f t="shared" si="402"/>
        <v>6.5146139732809E-2</v>
      </c>
      <c r="P184">
        <f t="shared" si="402"/>
        <v>6.0704357478299303E-2</v>
      </c>
      <c r="Q184">
        <f t="shared" si="402"/>
        <v>5.6262575223789593E-2</v>
      </c>
      <c r="R184">
        <f t="shared" si="402"/>
        <v>5.182079296927989E-2</v>
      </c>
      <c r="S184">
        <f t="shared" si="402"/>
        <v>4.7379010714770187E-2</v>
      </c>
      <c r="T184">
        <f t="shared" si="402"/>
        <v>4.2937228460260483E-2</v>
      </c>
      <c r="U184">
        <f t="shared" si="402"/>
        <v>3.8495446205750773E-2</v>
      </c>
      <c r="V184">
        <f t="shared" si="402"/>
        <v>3.405366395124107E-2</v>
      </c>
      <c r="W184">
        <f t="shared" si="402"/>
        <v>2.961188169673136E-2</v>
      </c>
      <c r="X184">
        <f t="shared" si="402"/>
        <v>2.5170099442221656E-2</v>
      </c>
      <c r="Y184">
        <f t="shared" si="402"/>
        <v>2.0728317187711953E-2</v>
      </c>
      <c r="Z184">
        <f t="shared" ref="Z184:AN186" si="403">$Y184+(Z$33-$Y$33)*($BM184-$BL184)/($BM$33-$BL$33)</f>
        <v>1.9617279386450592E-2</v>
      </c>
      <c r="AA184">
        <f t="shared" si="403"/>
        <v>1.850624158518923E-2</v>
      </c>
      <c r="AB184">
        <f t="shared" si="403"/>
        <v>1.7395203783927872E-2</v>
      </c>
      <c r="AC184">
        <f t="shared" si="403"/>
        <v>1.628416598266651E-2</v>
      </c>
      <c r="AD184">
        <f t="shared" si="403"/>
        <v>1.5173128181405149E-2</v>
      </c>
      <c r="AE184">
        <f t="shared" si="403"/>
        <v>1.4062090380143791E-2</v>
      </c>
      <c r="AF184">
        <f t="shared" si="403"/>
        <v>1.2951052578882429E-2</v>
      </c>
      <c r="AG184">
        <f t="shared" si="403"/>
        <v>1.1840014777621068E-2</v>
      </c>
      <c r="AH184">
        <f t="shared" si="403"/>
        <v>1.0728976976359708E-2</v>
      </c>
      <c r="AI184">
        <f t="shared" si="403"/>
        <v>9.6179391750983462E-3</v>
      </c>
      <c r="AJ184">
        <f t="shared" si="403"/>
        <v>8.5069013738369847E-3</v>
      </c>
      <c r="AK184">
        <f t="shared" si="403"/>
        <v>7.3958635725756266E-3</v>
      </c>
      <c r="AL184">
        <f t="shared" si="403"/>
        <v>6.284825771314265E-3</v>
      </c>
      <c r="AM184">
        <f t="shared" si="403"/>
        <v>5.1737879700529052E-3</v>
      </c>
      <c r="AN184">
        <f t="shared" si="403"/>
        <v>4.0627501687915436E-3</v>
      </c>
      <c r="AO184">
        <f t="shared" ref="AO184:BH184" si="404">AN184</f>
        <v>4.0627501687915436E-3</v>
      </c>
      <c r="AP184">
        <f t="shared" si="404"/>
        <v>4.0627501687915436E-3</v>
      </c>
      <c r="AQ184">
        <f t="shared" si="404"/>
        <v>4.0627501687915436E-3</v>
      </c>
      <c r="AR184">
        <f t="shared" si="404"/>
        <v>4.0627501687915436E-3</v>
      </c>
      <c r="AS184">
        <f t="shared" si="404"/>
        <v>4.0627501687915436E-3</v>
      </c>
      <c r="AT184">
        <f t="shared" si="404"/>
        <v>4.0627501687915436E-3</v>
      </c>
      <c r="AU184">
        <f t="shared" si="404"/>
        <v>4.0627501687915436E-3</v>
      </c>
      <c r="AV184">
        <f t="shared" si="404"/>
        <v>4.0627501687915436E-3</v>
      </c>
      <c r="AW184">
        <f t="shared" si="404"/>
        <v>4.0627501687915436E-3</v>
      </c>
      <c r="AX184">
        <f t="shared" si="404"/>
        <v>4.0627501687915436E-3</v>
      </c>
      <c r="AY184">
        <f t="shared" si="404"/>
        <v>4.0627501687915436E-3</v>
      </c>
      <c r="AZ184">
        <f t="shared" si="404"/>
        <v>4.0627501687915436E-3</v>
      </c>
      <c r="BA184">
        <f t="shared" si="404"/>
        <v>4.0627501687915436E-3</v>
      </c>
      <c r="BB184">
        <f t="shared" si="404"/>
        <v>4.0627501687915436E-3</v>
      </c>
      <c r="BC184">
        <f t="shared" si="404"/>
        <v>4.0627501687915436E-3</v>
      </c>
      <c r="BD184">
        <f t="shared" si="404"/>
        <v>4.0627501687915436E-3</v>
      </c>
      <c r="BE184">
        <f t="shared" si="404"/>
        <v>4.0627501687915436E-3</v>
      </c>
      <c r="BF184">
        <f t="shared" si="404"/>
        <v>4.0627501687915436E-3</v>
      </c>
      <c r="BG184">
        <f t="shared" si="404"/>
        <v>4.0627501687915436E-3</v>
      </c>
      <c r="BH184">
        <f t="shared" si="404"/>
        <v>4.0627501687915436E-3</v>
      </c>
      <c r="BK184">
        <f t="shared" ref="BK184:BK189" si="405">K184</f>
        <v>8.2913268750847827E-2</v>
      </c>
      <c r="BL184">
        <f t="shared" si="348"/>
        <v>2.0728317187711957E-2</v>
      </c>
      <c r="BM184">
        <f t="shared" si="349"/>
        <v>4.0627501687915471E-3</v>
      </c>
      <c r="BN184">
        <f t="shared" si="371"/>
        <v>0.75</v>
      </c>
      <c r="BO184">
        <f t="shared" si="372"/>
        <v>0.95099999999999996</v>
      </c>
      <c r="BP184" t="str">
        <f t="shared" si="350"/>
        <v>-HT-Total</v>
      </c>
    </row>
    <row r="185" spans="1:68" hidden="1" x14ac:dyDescent="0.25">
      <c r="A185" t="str">
        <f t="shared" si="344"/>
        <v>freight-HT-LPG</v>
      </c>
      <c r="B185" s="1">
        <v>151</v>
      </c>
      <c r="C185" t="s">
        <v>5</v>
      </c>
      <c r="D185" t="s">
        <v>36</v>
      </c>
      <c r="E185" t="s">
        <v>39</v>
      </c>
      <c r="F185" t="s">
        <v>48</v>
      </c>
      <c r="G185">
        <v>2.91576221606747E-3</v>
      </c>
      <c r="H185">
        <f>Reference!H185</f>
        <v>2.952102924736352E-3</v>
      </c>
      <c r="I185">
        <f>Reference!I185</f>
        <v>2.989283797459396E-3</v>
      </c>
      <c r="J185">
        <f>Reference!J185</f>
        <v>3.0273343107117059E-3</v>
      </c>
      <c r="K185">
        <f>Reference!K185</f>
        <v>3.0190002897776212E-3</v>
      </c>
      <c r="L185">
        <f>Reference!L185</f>
        <v>3.0107288132733279E-3</v>
      </c>
      <c r="M185">
        <f t="shared" si="402"/>
        <v>2.6955359730157333E-3</v>
      </c>
      <c r="N185">
        <f t="shared" si="402"/>
        <v>2.5338038146347891E-3</v>
      </c>
      <c r="O185">
        <f t="shared" si="402"/>
        <v>2.3720716562538454E-3</v>
      </c>
      <c r="P185">
        <f t="shared" si="402"/>
        <v>2.2103394978729013E-3</v>
      </c>
      <c r="Q185">
        <f t="shared" si="402"/>
        <v>2.0486073394919571E-3</v>
      </c>
      <c r="R185">
        <f t="shared" si="402"/>
        <v>1.8868751811110132E-3</v>
      </c>
      <c r="S185">
        <f t="shared" si="402"/>
        <v>1.7251430227300693E-3</v>
      </c>
      <c r="T185">
        <f t="shared" si="402"/>
        <v>1.5634108643491251E-3</v>
      </c>
      <c r="U185">
        <f t="shared" si="402"/>
        <v>1.4016787059681812E-3</v>
      </c>
      <c r="V185">
        <f t="shared" si="402"/>
        <v>1.2399465475872371E-3</v>
      </c>
      <c r="W185">
        <f t="shared" si="402"/>
        <v>1.0782143892062934E-3</v>
      </c>
      <c r="X185">
        <f t="shared" si="402"/>
        <v>9.1648223082534943E-4</v>
      </c>
      <c r="Y185">
        <f t="shared" si="402"/>
        <v>7.5475007244440529E-4</v>
      </c>
      <c r="Z185">
        <f t="shared" si="403"/>
        <v>7.1429546856138521E-4</v>
      </c>
      <c r="AA185">
        <f t="shared" si="403"/>
        <v>6.7384086467836503E-4</v>
      </c>
      <c r="AB185">
        <f t="shared" si="403"/>
        <v>6.3338626079534495E-4</v>
      </c>
      <c r="AC185">
        <f t="shared" si="403"/>
        <v>5.9293165691232488E-4</v>
      </c>
      <c r="AD185">
        <f t="shared" si="403"/>
        <v>5.5247705302930469E-4</v>
      </c>
      <c r="AE185">
        <f t="shared" si="403"/>
        <v>5.1202244914628462E-4</v>
      </c>
      <c r="AF185">
        <f t="shared" si="403"/>
        <v>4.7156784526326449E-4</v>
      </c>
      <c r="AG185">
        <f t="shared" si="403"/>
        <v>4.3111324138024441E-4</v>
      </c>
      <c r="AH185">
        <f t="shared" si="403"/>
        <v>3.9065863749722428E-4</v>
      </c>
      <c r="AI185">
        <f t="shared" si="403"/>
        <v>3.502040336142042E-4</v>
      </c>
      <c r="AJ185">
        <f t="shared" si="403"/>
        <v>3.0974942973118407E-4</v>
      </c>
      <c r="AK185">
        <f t="shared" si="403"/>
        <v>2.6929482584816389E-4</v>
      </c>
      <c r="AL185">
        <f t="shared" si="403"/>
        <v>2.2884022196514387E-4</v>
      </c>
      <c r="AM185">
        <f t="shared" si="403"/>
        <v>1.8838561808212368E-4</v>
      </c>
      <c r="AN185">
        <f t="shared" si="403"/>
        <v>1.4793101419910361E-4</v>
      </c>
      <c r="AO185">
        <f t="shared" ref="AO185:BH185" si="406">AN185</f>
        <v>1.4793101419910361E-4</v>
      </c>
      <c r="AP185">
        <f t="shared" si="406"/>
        <v>1.4793101419910361E-4</v>
      </c>
      <c r="AQ185">
        <f t="shared" si="406"/>
        <v>1.4793101419910361E-4</v>
      </c>
      <c r="AR185">
        <f t="shared" si="406"/>
        <v>1.4793101419910361E-4</v>
      </c>
      <c r="AS185">
        <f t="shared" si="406"/>
        <v>1.4793101419910361E-4</v>
      </c>
      <c r="AT185">
        <f t="shared" si="406"/>
        <v>1.4793101419910361E-4</v>
      </c>
      <c r="AU185">
        <f t="shared" si="406"/>
        <v>1.4793101419910361E-4</v>
      </c>
      <c r="AV185">
        <f t="shared" si="406"/>
        <v>1.4793101419910361E-4</v>
      </c>
      <c r="AW185">
        <f t="shared" si="406"/>
        <v>1.4793101419910361E-4</v>
      </c>
      <c r="AX185">
        <f t="shared" si="406"/>
        <v>1.4793101419910361E-4</v>
      </c>
      <c r="AY185">
        <f t="shared" si="406"/>
        <v>1.4793101419910361E-4</v>
      </c>
      <c r="AZ185">
        <f t="shared" si="406"/>
        <v>1.4793101419910361E-4</v>
      </c>
      <c r="BA185">
        <f t="shared" si="406"/>
        <v>1.4793101419910361E-4</v>
      </c>
      <c r="BB185">
        <f t="shared" si="406"/>
        <v>1.4793101419910361E-4</v>
      </c>
      <c r="BC185">
        <f t="shared" si="406"/>
        <v>1.4793101419910361E-4</v>
      </c>
      <c r="BD185">
        <f t="shared" si="406"/>
        <v>1.4793101419910361E-4</v>
      </c>
      <c r="BE185">
        <f t="shared" si="406"/>
        <v>1.4793101419910361E-4</v>
      </c>
      <c r="BF185">
        <f t="shared" si="406"/>
        <v>1.4793101419910361E-4</v>
      </c>
      <c r="BG185">
        <f t="shared" si="406"/>
        <v>1.4793101419910361E-4</v>
      </c>
      <c r="BH185">
        <f t="shared" si="406"/>
        <v>1.4793101419910361E-4</v>
      </c>
      <c r="BK185">
        <f t="shared" si="405"/>
        <v>3.0190002897776212E-3</v>
      </c>
      <c r="BL185">
        <f t="shared" si="348"/>
        <v>7.5475007244440529E-4</v>
      </c>
      <c r="BM185">
        <f t="shared" si="349"/>
        <v>1.4793101419910358E-4</v>
      </c>
      <c r="BN185">
        <f t="shared" si="371"/>
        <v>0.75</v>
      </c>
      <c r="BO185">
        <f t="shared" si="372"/>
        <v>0.95099999999999996</v>
      </c>
      <c r="BP185" t="str">
        <f t="shared" si="350"/>
        <v>-HT-Total</v>
      </c>
    </row>
    <row r="186" spans="1:68" hidden="1" x14ac:dyDescent="0.25">
      <c r="A186" t="str">
        <f t="shared" si="344"/>
        <v>freight-HT-PHEVD</v>
      </c>
      <c r="B186" s="1">
        <v>152</v>
      </c>
      <c r="C186" t="s">
        <v>5</v>
      </c>
      <c r="D186" t="s">
        <v>36</v>
      </c>
      <c r="E186" t="s">
        <v>39</v>
      </c>
      <c r="F186" t="s">
        <v>37</v>
      </c>
      <c r="G186">
        <v>1.799600683622651E-4</v>
      </c>
      <c r="H186">
        <f>Reference!H186</f>
        <v>2.239741630042866E-4</v>
      </c>
      <c r="I186">
        <f>Reference!I186</f>
        <v>2.6900582338867392E-4</v>
      </c>
      <c r="J186">
        <f>Reference!J186</f>
        <v>3.1509074998502121E-4</v>
      </c>
      <c r="K186">
        <f>Reference!K186</f>
        <v>3.4534254611570431E-4</v>
      </c>
      <c r="L186">
        <f>Reference!L186</f>
        <v>3.7536731121848749E-4</v>
      </c>
      <c r="M186">
        <f t="shared" si="402"/>
        <v>3.0834155903187885E-4</v>
      </c>
      <c r="N186">
        <f t="shared" si="402"/>
        <v>2.8984106548996614E-4</v>
      </c>
      <c r="O186">
        <f t="shared" si="402"/>
        <v>2.7134057194805339E-4</v>
      </c>
      <c r="P186">
        <f t="shared" si="402"/>
        <v>2.5284007840614068E-4</v>
      </c>
      <c r="Q186">
        <f t="shared" si="402"/>
        <v>2.3433958486422792E-4</v>
      </c>
      <c r="R186">
        <f t="shared" si="402"/>
        <v>2.1583909132231519E-4</v>
      </c>
      <c r="S186">
        <f t="shared" si="402"/>
        <v>1.9733859778040246E-4</v>
      </c>
      <c r="T186">
        <f t="shared" si="402"/>
        <v>1.7883810423848973E-4</v>
      </c>
      <c r="U186">
        <f t="shared" si="402"/>
        <v>1.60337610696577E-4</v>
      </c>
      <c r="V186">
        <f t="shared" si="402"/>
        <v>1.4183711715466427E-4</v>
      </c>
      <c r="W186">
        <f t="shared" si="402"/>
        <v>1.2333662361275157E-4</v>
      </c>
      <c r="X186">
        <f t="shared" si="402"/>
        <v>1.0483613007083881E-4</v>
      </c>
      <c r="Y186">
        <f t="shared" si="402"/>
        <v>8.6335636528926077E-5</v>
      </c>
      <c r="Z186">
        <f t="shared" si="403"/>
        <v>8.1708046410975646E-5</v>
      </c>
      <c r="AA186">
        <f t="shared" si="403"/>
        <v>7.7080456293025202E-5</v>
      </c>
      <c r="AB186">
        <f t="shared" si="403"/>
        <v>7.245286617507477E-5</v>
      </c>
      <c r="AC186">
        <f t="shared" si="403"/>
        <v>6.7825276057124326E-5</v>
      </c>
      <c r="AD186">
        <f t="shared" si="403"/>
        <v>6.3197685939173895E-5</v>
      </c>
      <c r="AE186">
        <f t="shared" si="403"/>
        <v>5.8570095821223457E-5</v>
      </c>
      <c r="AF186">
        <f t="shared" si="403"/>
        <v>5.3942505703273019E-5</v>
      </c>
      <c r="AG186">
        <f t="shared" si="403"/>
        <v>4.9314915585322588E-5</v>
      </c>
      <c r="AH186">
        <f t="shared" si="403"/>
        <v>4.468732546737215E-5</v>
      </c>
      <c r="AI186">
        <f t="shared" si="403"/>
        <v>4.0059735349421719E-5</v>
      </c>
      <c r="AJ186">
        <f t="shared" si="403"/>
        <v>3.5432145231471274E-5</v>
      </c>
      <c r="AK186">
        <f t="shared" si="403"/>
        <v>3.0804555113520836E-5</v>
      </c>
      <c r="AL186">
        <f t="shared" si="403"/>
        <v>2.6176964995570405E-5</v>
      </c>
      <c r="AM186">
        <f t="shared" si="403"/>
        <v>2.154937487761996E-5</v>
      </c>
      <c r="AN186">
        <f t="shared" si="403"/>
        <v>1.6921784759669529E-5</v>
      </c>
      <c r="AO186">
        <f t="shared" ref="AO186:BH186" si="407">AN186</f>
        <v>1.6921784759669529E-5</v>
      </c>
      <c r="AP186">
        <f t="shared" si="407"/>
        <v>1.6921784759669529E-5</v>
      </c>
      <c r="AQ186">
        <f t="shared" si="407"/>
        <v>1.6921784759669529E-5</v>
      </c>
      <c r="AR186">
        <f t="shared" si="407"/>
        <v>1.6921784759669529E-5</v>
      </c>
      <c r="AS186">
        <f t="shared" si="407"/>
        <v>1.6921784759669529E-5</v>
      </c>
      <c r="AT186">
        <f t="shared" si="407"/>
        <v>1.6921784759669529E-5</v>
      </c>
      <c r="AU186">
        <f t="shared" si="407"/>
        <v>1.6921784759669529E-5</v>
      </c>
      <c r="AV186">
        <f t="shared" si="407"/>
        <v>1.6921784759669529E-5</v>
      </c>
      <c r="AW186">
        <f t="shared" si="407"/>
        <v>1.6921784759669529E-5</v>
      </c>
      <c r="AX186">
        <f t="shared" si="407"/>
        <v>1.6921784759669529E-5</v>
      </c>
      <c r="AY186">
        <f t="shared" si="407"/>
        <v>1.6921784759669529E-5</v>
      </c>
      <c r="AZ186">
        <f t="shared" si="407"/>
        <v>1.6921784759669529E-5</v>
      </c>
      <c r="BA186">
        <f t="shared" si="407"/>
        <v>1.6921784759669529E-5</v>
      </c>
      <c r="BB186">
        <f t="shared" si="407"/>
        <v>1.6921784759669529E-5</v>
      </c>
      <c r="BC186">
        <f t="shared" si="407"/>
        <v>1.6921784759669529E-5</v>
      </c>
      <c r="BD186">
        <f t="shared" si="407"/>
        <v>1.6921784759669529E-5</v>
      </c>
      <c r="BE186">
        <f t="shared" si="407"/>
        <v>1.6921784759669529E-5</v>
      </c>
      <c r="BF186">
        <f t="shared" si="407"/>
        <v>1.6921784759669529E-5</v>
      </c>
      <c r="BG186">
        <f t="shared" si="407"/>
        <v>1.6921784759669529E-5</v>
      </c>
      <c r="BH186">
        <f t="shared" si="407"/>
        <v>1.6921784759669529E-5</v>
      </c>
      <c r="BK186">
        <f t="shared" si="405"/>
        <v>3.4534254611570431E-4</v>
      </c>
      <c r="BL186">
        <f t="shared" si="348"/>
        <v>8.6335636528926077E-5</v>
      </c>
      <c r="BM186">
        <f t="shared" si="349"/>
        <v>1.6921784759669526E-5</v>
      </c>
      <c r="BN186">
        <f t="shared" si="371"/>
        <v>0.75</v>
      </c>
      <c r="BO186">
        <f t="shared" si="372"/>
        <v>0.95099999999999996</v>
      </c>
      <c r="BP186" t="str">
        <f t="shared" si="350"/>
        <v>-HT-Total</v>
      </c>
    </row>
    <row r="187" spans="1:68" hidden="1" x14ac:dyDescent="0.25">
      <c r="A187" t="str">
        <f t="shared" si="344"/>
        <v>freight-LT-BEV</v>
      </c>
      <c r="B187" s="1">
        <v>153</v>
      </c>
      <c r="C187" t="s">
        <v>5</v>
      </c>
      <c r="D187" t="s">
        <v>36</v>
      </c>
      <c r="E187" t="s">
        <v>33</v>
      </c>
      <c r="F187" t="s">
        <v>29</v>
      </c>
      <c r="G187">
        <v>3.7434564849138208E-2</v>
      </c>
      <c r="H187">
        <f>Reference!H187</f>
        <v>3.9534241602961588E-2</v>
      </c>
      <c r="I187">
        <f>Reference!I187</f>
        <v>4.1751687656049252E-2</v>
      </c>
      <c r="J187">
        <f>Reference!J187</f>
        <v>4.4093508600344777E-2</v>
      </c>
      <c r="K187">
        <f>Reference!K187</f>
        <v>4.6566680530505111E-2</v>
      </c>
      <c r="L187">
        <f>Reference!L187</f>
        <v>4.9178570825120678E-2</v>
      </c>
      <c r="M187">
        <f t="shared" ref="M187:Y187" si="408">IF(L187=0,0.0000001,L187)*((INDEX($L$7:$L$29,MATCH($A187,$H$7:$H$28,0))/IF(L187=0,0.0000001,L187))^((M$33-$K$33)/($Y$33-$K$33)))</f>
        <v>7.3889384621071877E-2</v>
      </c>
      <c r="N187">
        <f t="shared" si="408"/>
        <v>0.12471084944185579</v>
      </c>
      <c r="O187">
        <f t="shared" si="408"/>
        <v>0.21579992587066324</v>
      </c>
      <c r="P187">
        <f t="shared" si="408"/>
        <v>0.35211342947581437</v>
      </c>
      <c r="Q187">
        <f t="shared" si="408"/>
        <v>0.51370340894012112</v>
      </c>
      <c r="R187">
        <f t="shared" si="408"/>
        <v>0.66079338495410422</v>
      </c>
      <c r="S187">
        <f t="shared" si="408"/>
        <v>0.76305044833138236</v>
      </c>
      <c r="T187">
        <f t="shared" si="408"/>
        <v>0.81786417480333695</v>
      </c>
      <c r="U187">
        <f t="shared" si="408"/>
        <v>0.84069161167164164</v>
      </c>
      <c r="V187">
        <f t="shared" si="408"/>
        <v>0.8479967075945829</v>
      </c>
      <c r="W187">
        <f t="shared" si="408"/>
        <v>0.84971352588358462</v>
      </c>
      <c r="X187">
        <f t="shared" si="408"/>
        <v>0.8499795343605091</v>
      </c>
      <c r="Y187">
        <f t="shared" si="408"/>
        <v>0.85</v>
      </c>
      <c r="Z187">
        <f t="shared" ref="Z187:AN187" si="409">IF(Y187=0,0.0000001,$Y187)*((INDEX($M$7:$M$29,MATCH($A187,$H$7:$H$28,0))/IF(Y187=0,0.0000001,$Y187))^((Z$33-$Y$33)/($AN$33-$Y$33)))</f>
        <v>0.85324515578944449</v>
      </c>
      <c r="AA187">
        <f t="shared" si="409"/>
        <v>0.85650270103312176</v>
      </c>
      <c r="AB187">
        <f t="shared" si="409"/>
        <v>0.85977268303186583</v>
      </c>
      <c r="AC187">
        <f t="shared" si="409"/>
        <v>0.8630551492670977</v>
      </c>
      <c r="AD187">
        <f t="shared" si="409"/>
        <v>0.86635014740151417</v>
      </c>
      <c r="AE187">
        <f t="shared" si="409"/>
        <v>0.86965772527978025</v>
      </c>
      <c r="AF187">
        <f t="shared" si="409"/>
        <v>0.87297793092922349</v>
      </c>
      <c r="AG187">
        <f t="shared" si="409"/>
        <v>0.87631081256053212</v>
      </c>
      <c r="AH187">
        <f t="shared" si="409"/>
        <v>0.879656418568454</v>
      </c>
      <c r="AI187">
        <f t="shared" si="409"/>
        <v>0.88301479753250045</v>
      </c>
      <c r="AJ187">
        <f t="shared" si="409"/>
        <v>0.88638599821765085</v>
      </c>
      <c r="AK187">
        <f t="shared" si="409"/>
        <v>0.88977006957506077</v>
      </c>
      <c r="AL187">
        <f t="shared" si="409"/>
        <v>0.89316706074277363</v>
      </c>
      <c r="AM187">
        <f t="shared" si="409"/>
        <v>0.89657702104643322</v>
      </c>
      <c r="AN187">
        <f t="shared" si="409"/>
        <v>0.9</v>
      </c>
      <c r="AO187">
        <f t="shared" ref="AO187:BH187" si="410">AN187</f>
        <v>0.9</v>
      </c>
      <c r="AP187">
        <f t="shared" si="410"/>
        <v>0.9</v>
      </c>
      <c r="AQ187">
        <f t="shared" si="410"/>
        <v>0.9</v>
      </c>
      <c r="AR187">
        <f t="shared" si="410"/>
        <v>0.9</v>
      </c>
      <c r="AS187">
        <f t="shared" si="410"/>
        <v>0.9</v>
      </c>
      <c r="AT187">
        <f t="shared" si="410"/>
        <v>0.9</v>
      </c>
      <c r="AU187">
        <f t="shared" si="410"/>
        <v>0.9</v>
      </c>
      <c r="AV187">
        <f t="shared" si="410"/>
        <v>0.9</v>
      </c>
      <c r="AW187">
        <f t="shared" si="410"/>
        <v>0.9</v>
      </c>
      <c r="AX187">
        <f t="shared" si="410"/>
        <v>0.9</v>
      </c>
      <c r="AY187">
        <f t="shared" si="410"/>
        <v>0.9</v>
      </c>
      <c r="AZ187">
        <f t="shared" si="410"/>
        <v>0.9</v>
      </c>
      <c r="BA187">
        <f t="shared" si="410"/>
        <v>0.9</v>
      </c>
      <c r="BB187">
        <f t="shared" si="410"/>
        <v>0.9</v>
      </c>
      <c r="BC187">
        <f t="shared" si="410"/>
        <v>0.9</v>
      </c>
      <c r="BD187">
        <f t="shared" si="410"/>
        <v>0.9</v>
      </c>
      <c r="BE187">
        <f t="shared" si="410"/>
        <v>0.9</v>
      </c>
      <c r="BF187">
        <f t="shared" si="410"/>
        <v>0.9</v>
      </c>
      <c r="BG187">
        <f t="shared" si="410"/>
        <v>0.9</v>
      </c>
      <c r="BH187">
        <f t="shared" si="410"/>
        <v>0.9</v>
      </c>
      <c r="BK187">
        <f t="shared" si="405"/>
        <v>4.6566680530505111E-2</v>
      </c>
      <c r="BL187">
        <f t="shared" si="348"/>
        <v>4.6566680530505103E-3</v>
      </c>
      <c r="BM187">
        <f t="shared" si="349"/>
        <v>0</v>
      </c>
      <c r="BN187">
        <f t="shared" si="371"/>
        <v>0.9</v>
      </c>
      <c r="BO187">
        <f t="shared" si="372"/>
        <v>1</v>
      </c>
      <c r="BP187" t="str">
        <f t="shared" si="350"/>
        <v>-LT-Total</v>
      </c>
    </row>
    <row r="188" spans="1:68" hidden="1" x14ac:dyDescent="0.25">
      <c r="A188" t="str">
        <f t="shared" si="344"/>
        <v>freight-LT-CNG</v>
      </c>
      <c r="B188" s="1">
        <v>154</v>
      </c>
      <c r="C188" t="s">
        <v>5</v>
      </c>
      <c r="D188" t="s">
        <v>36</v>
      </c>
      <c r="E188" t="s">
        <v>33</v>
      </c>
      <c r="F188" t="s">
        <v>45</v>
      </c>
      <c r="G188">
        <v>6.7236637214495423E-2</v>
      </c>
      <c r="H188">
        <f>Reference!H188</f>
        <v>7.1802716412560655E-2</v>
      </c>
      <c r="I188">
        <f>Reference!I188</f>
        <v>7.6366971029585673E-2</v>
      </c>
      <c r="J188">
        <f>Reference!J188</f>
        <v>8.0929402158991387E-2</v>
      </c>
      <c r="K188">
        <f>Reference!K188</f>
        <v>8.4910303296907824E-2</v>
      </c>
      <c r="L188">
        <f>Reference!L188</f>
        <v>8.8891643085344349E-2</v>
      </c>
      <c r="M188">
        <f t="shared" ref="M188:Y188" si="411">$K188+(M$33-$K$33)*($BL188-$BK188)/($BL$33-$BK$33)</f>
        <v>7.3993264301591102E-2</v>
      </c>
      <c r="N188">
        <f t="shared" si="411"/>
        <v>6.8534744803932748E-2</v>
      </c>
      <c r="O188">
        <f t="shared" si="411"/>
        <v>6.3076225306274381E-2</v>
      </c>
      <c r="P188">
        <f t="shared" si="411"/>
        <v>5.7617705808616027E-2</v>
      </c>
      <c r="Q188">
        <f t="shared" si="411"/>
        <v>5.2159186310957666E-2</v>
      </c>
      <c r="R188">
        <f t="shared" si="411"/>
        <v>4.6700666813299305E-2</v>
      </c>
      <c r="S188">
        <f t="shared" si="411"/>
        <v>4.1242147315640944E-2</v>
      </c>
      <c r="T188">
        <f t="shared" si="411"/>
        <v>3.5783627817982583E-2</v>
      </c>
      <c r="U188">
        <f t="shared" si="411"/>
        <v>3.0325108320324222E-2</v>
      </c>
      <c r="V188">
        <f t="shared" si="411"/>
        <v>2.4866588822665868E-2</v>
      </c>
      <c r="W188">
        <f t="shared" si="411"/>
        <v>1.9408069325007507E-2</v>
      </c>
      <c r="X188">
        <f t="shared" si="411"/>
        <v>1.3949549827349139E-2</v>
      </c>
      <c r="Y188">
        <f t="shared" si="411"/>
        <v>8.4910303296907852E-3</v>
      </c>
      <c r="Z188">
        <f t="shared" ref="Z188:AN189" si="412">$Y188+(Z$33-$Y$33)*($BM188-$BL188)/($BM$33-$BL$33)</f>
        <v>7.9249616410447324E-3</v>
      </c>
      <c r="AA188">
        <f t="shared" si="412"/>
        <v>7.3588929523986813E-3</v>
      </c>
      <c r="AB188">
        <f t="shared" si="412"/>
        <v>6.7928242637526294E-3</v>
      </c>
      <c r="AC188">
        <f t="shared" si="412"/>
        <v>6.2267555751065774E-3</v>
      </c>
      <c r="AD188">
        <f t="shared" si="412"/>
        <v>5.6606868864605255E-3</v>
      </c>
      <c r="AE188">
        <f t="shared" si="412"/>
        <v>5.0946181978144735E-3</v>
      </c>
      <c r="AF188">
        <f t="shared" si="412"/>
        <v>4.5285495091684207E-3</v>
      </c>
      <c r="AG188">
        <f t="shared" si="412"/>
        <v>3.9624808205223688E-3</v>
      </c>
      <c r="AH188">
        <f t="shared" si="412"/>
        <v>3.3964121318763169E-3</v>
      </c>
      <c r="AI188">
        <f t="shared" si="412"/>
        <v>2.8303434432302658E-3</v>
      </c>
      <c r="AJ188">
        <f t="shared" si="412"/>
        <v>2.264274754584213E-3</v>
      </c>
      <c r="AK188">
        <f t="shared" si="412"/>
        <v>1.698206065938161E-3</v>
      </c>
      <c r="AL188">
        <f t="shared" si="412"/>
        <v>1.1321373772921091E-3</v>
      </c>
      <c r="AM188">
        <f t="shared" si="412"/>
        <v>5.6606868864605628E-4</v>
      </c>
      <c r="AN188">
        <f t="shared" si="412"/>
        <v>0</v>
      </c>
      <c r="AO188">
        <f t="shared" ref="AO188:BH188" si="413">AN188</f>
        <v>0</v>
      </c>
      <c r="AP188">
        <f t="shared" si="413"/>
        <v>0</v>
      </c>
      <c r="AQ188">
        <f t="shared" si="413"/>
        <v>0</v>
      </c>
      <c r="AR188">
        <f t="shared" si="413"/>
        <v>0</v>
      </c>
      <c r="AS188">
        <f t="shared" si="413"/>
        <v>0</v>
      </c>
      <c r="AT188">
        <f t="shared" si="413"/>
        <v>0</v>
      </c>
      <c r="AU188">
        <f t="shared" si="413"/>
        <v>0</v>
      </c>
      <c r="AV188">
        <f t="shared" si="413"/>
        <v>0</v>
      </c>
      <c r="AW188">
        <f t="shared" si="413"/>
        <v>0</v>
      </c>
      <c r="AX188">
        <f t="shared" si="413"/>
        <v>0</v>
      </c>
      <c r="AY188">
        <f t="shared" si="413"/>
        <v>0</v>
      </c>
      <c r="AZ188">
        <f t="shared" si="413"/>
        <v>0</v>
      </c>
      <c r="BA188">
        <f t="shared" si="413"/>
        <v>0</v>
      </c>
      <c r="BB188">
        <f t="shared" si="413"/>
        <v>0</v>
      </c>
      <c r="BC188">
        <f t="shared" si="413"/>
        <v>0</v>
      </c>
      <c r="BD188">
        <f t="shared" si="413"/>
        <v>0</v>
      </c>
      <c r="BE188">
        <f t="shared" si="413"/>
        <v>0</v>
      </c>
      <c r="BF188">
        <f t="shared" si="413"/>
        <v>0</v>
      </c>
      <c r="BG188">
        <f t="shared" si="413"/>
        <v>0</v>
      </c>
      <c r="BH188">
        <f t="shared" si="413"/>
        <v>0</v>
      </c>
      <c r="BK188">
        <f t="shared" si="405"/>
        <v>8.4910303296907824E-2</v>
      </c>
      <c r="BL188">
        <f t="shared" si="348"/>
        <v>8.49103032969078E-3</v>
      </c>
      <c r="BM188">
        <f t="shared" si="349"/>
        <v>0</v>
      </c>
      <c r="BN188">
        <f t="shared" si="371"/>
        <v>0.9</v>
      </c>
      <c r="BO188">
        <f t="shared" si="372"/>
        <v>1</v>
      </c>
      <c r="BP188" t="str">
        <f t="shared" si="350"/>
        <v>-LT-Total</v>
      </c>
    </row>
    <row r="189" spans="1:68" hidden="1" x14ac:dyDescent="0.25">
      <c r="A189" t="str">
        <f t="shared" si="344"/>
        <v>freight-LT-D</v>
      </c>
      <c r="B189" s="1">
        <v>155</v>
      </c>
      <c r="C189" t="s">
        <v>5</v>
      </c>
      <c r="D189" t="s">
        <v>36</v>
      </c>
      <c r="E189" t="s">
        <v>33</v>
      </c>
      <c r="F189" t="s">
        <v>46</v>
      </c>
      <c r="G189">
        <v>0.55277955118327782</v>
      </c>
      <c r="H189">
        <f>Reference!H189</f>
        <v>0.53862471537028433</v>
      </c>
      <c r="I189">
        <f>Reference!I189</f>
        <v>0.5244755357546389</v>
      </c>
      <c r="J189">
        <f>Reference!J189</f>
        <v>0.51033200894673936</v>
      </c>
      <c r="K189">
        <f>Reference!K189</f>
        <v>0.49803405670647261</v>
      </c>
      <c r="L189">
        <f>Reference!L189</f>
        <v>0.48573474937022132</v>
      </c>
      <c r="M189">
        <f t="shared" ref="M189:Y189" si="414">$K189+(M$33-$K$33)*($BL189-$BK189)/($BL$33-$BK$33)</f>
        <v>0.43400110655849755</v>
      </c>
      <c r="N189">
        <f t="shared" si="414"/>
        <v>0.40198463148451002</v>
      </c>
      <c r="O189">
        <f t="shared" si="414"/>
        <v>0.3699681564105225</v>
      </c>
      <c r="P189">
        <f t="shared" si="414"/>
        <v>0.33795168133653497</v>
      </c>
      <c r="Q189">
        <f t="shared" si="414"/>
        <v>0.30593520626254744</v>
      </c>
      <c r="R189">
        <f t="shared" si="414"/>
        <v>0.27391873118855992</v>
      </c>
      <c r="S189">
        <f t="shared" si="414"/>
        <v>0.24190225611457239</v>
      </c>
      <c r="T189">
        <f t="shared" si="414"/>
        <v>0.20988578104058492</v>
      </c>
      <c r="U189">
        <f t="shared" si="414"/>
        <v>0.17786930596659734</v>
      </c>
      <c r="V189">
        <f t="shared" si="414"/>
        <v>0.14585283089260975</v>
      </c>
      <c r="W189">
        <f t="shared" si="414"/>
        <v>0.11383635581862228</v>
      </c>
      <c r="X189">
        <f t="shared" si="414"/>
        <v>8.181988074463481E-2</v>
      </c>
      <c r="Y189">
        <f t="shared" si="414"/>
        <v>4.9803405670647227E-2</v>
      </c>
      <c r="Z189">
        <f t="shared" si="412"/>
        <v>4.6483178625937413E-2</v>
      </c>
      <c r="AA189">
        <f t="shared" si="412"/>
        <v>4.3162951581227592E-2</v>
      </c>
      <c r="AB189">
        <f t="shared" si="412"/>
        <v>3.9842724536517778E-2</v>
      </c>
      <c r="AC189">
        <f t="shared" si="412"/>
        <v>3.6522497491807963E-2</v>
      </c>
      <c r="AD189">
        <f t="shared" si="412"/>
        <v>3.3202270447098142E-2</v>
      </c>
      <c r="AE189">
        <f t="shared" si="412"/>
        <v>2.9882043402388328E-2</v>
      </c>
      <c r="AF189">
        <f t="shared" si="412"/>
        <v>2.656181635767851E-2</v>
      </c>
      <c r="AG189">
        <f t="shared" si="412"/>
        <v>2.3241589312968696E-2</v>
      </c>
      <c r="AH189">
        <f t="shared" si="412"/>
        <v>1.9921362268258878E-2</v>
      </c>
      <c r="AI189">
        <f t="shared" si="412"/>
        <v>1.6601135223549064E-2</v>
      </c>
      <c r="AJ189">
        <f t="shared" si="412"/>
        <v>1.3280908178839243E-2</v>
      </c>
      <c r="AK189">
        <f t="shared" si="412"/>
        <v>9.9606811341294288E-3</v>
      </c>
      <c r="AL189">
        <f t="shared" si="412"/>
        <v>6.6404540894196146E-3</v>
      </c>
      <c r="AM189">
        <f t="shared" si="412"/>
        <v>3.3202270447097934E-3</v>
      </c>
      <c r="AN189">
        <f t="shared" si="412"/>
        <v>0</v>
      </c>
      <c r="AO189">
        <f t="shared" ref="AO189:BH189" si="415">AN189</f>
        <v>0</v>
      </c>
      <c r="AP189">
        <f t="shared" si="415"/>
        <v>0</v>
      </c>
      <c r="AQ189">
        <f t="shared" si="415"/>
        <v>0</v>
      </c>
      <c r="AR189">
        <f t="shared" si="415"/>
        <v>0</v>
      </c>
      <c r="AS189">
        <f t="shared" si="415"/>
        <v>0</v>
      </c>
      <c r="AT189">
        <f t="shared" si="415"/>
        <v>0</v>
      </c>
      <c r="AU189">
        <f t="shared" si="415"/>
        <v>0</v>
      </c>
      <c r="AV189">
        <f t="shared" si="415"/>
        <v>0</v>
      </c>
      <c r="AW189">
        <f t="shared" si="415"/>
        <v>0</v>
      </c>
      <c r="AX189">
        <f t="shared" si="415"/>
        <v>0</v>
      </c>
      <c r="AY189">
        <f t="shared" si="415"/>
        <v>0</v>
      </c>
      <c r="AZ189">
        <f t="shared" si="415"/>
        <v>0</v>
      </c>
      <c r="BA189">
        <f t="shared" si="415"/>
        <v>0</v>
      </c>
      <c r="BB189">
        <f t="shared" si="415"/>
        <v>0</v>
      </c>
      <c r="BC189">
        <f t="shared" si="415"/>
        <v>0</v>
      </c>
      <c r="BD189">
        <f t="shared" si="415"/>
        <v>0</v>
      </c>
      <c r="BE189">
        <f t="shared" si="415"/>
        <v>0</v>
      </c>
      <c r="BF189">
        <f t="shared" si="415"/>
        <v>0</v>
      </c>
      <c r="BG189">
        <f t="shared" si="415"/>
        <v>0</v>
      </c>
      <c r="BH189">
        <f t="shared" si="415"/>
        <v>0</v>
      </c>
      <c r="BK189">
        <f t="shared" si="405"/>
        <v>0.49803405670647261</v>
      </c>
      <c r="BL189">
        <f t="shared" si="348"/>
        <v>4.9803405670647248E-2</v>
      </c>
      <c r="BM189">
        <f t="shared" si="349"/>
        <v>0</v>
      </c>
      <c r="BN189">
        <f t="shared" si="371"/>
        <v>0.9</v>
      </c>
      <c r="BO189">
        <f t="shared" si="372"/>
        <v>1</v>
      </c>
      <c r="BP189" t="str">
        <f t="shared" si="350"/>
        <v>-LT-Total</v>
      </c>
    </row>
    <row r="190" spans="1:68" hidden="1" x14ac:dyDescent="0.25">
      <c r="A190" t="str">
        <f t="shared" si="344"/>
        <v>freight-LT-FCEV</v>
      </c>
      <c r="B190" s="1">
        <v>156</v>
      </c>
      <c r="C190" t="s">
        <v>5</v>
      </c>
      <c r="D190" t="s">
        <v>36</v>
      </c>
      <c r="E190" t="s">
        <v>33</v>
      </c>
      <c r="F190" t="s">
        <v>30</v>
      </c>
      <c r="G190">
        <v>2.0992287406138641E-5</v>
      </c>
      <c r="H190">
        <f>Reference!H190</f>
        <v>3.0071732577018484E-5</v>
      </c>
      <c r="I190">
        <f>Reference!I190</f>
        <v>4.307815926335276E-5</v>
      </c>
      <c r="J190">
        <f>Reference!J190</f>
        <v>6.1710039511889492E-5</v>
      </c>
      <c r="K190">
        <f>Reference!K190</f>
        <v>8.8400457254416535E-5</v>
      </c>
      <c r="L190">
        <f>Reference!L190</f>
        <v>1.2663483777683047E-4</v>
      </c>
      <c r="M190">
        <f t="shared" ref="M190:Y190" si="416">IF(L190=0,0.0000001,L190)*((INDEX($L$7:$L$29,MATCH($A190,$H$7:$H$28,0))/IF(L190=0,0.0000001,L190))^((M$33-$K$33)/($Y$33-$K$33)))</f>
        <v>2.9748829658493781E-4</v>
      </c>
      <c r="N190">
        <f t="shared" si="416"/>
        <v>8.9199571408588995E-4</v>
      </c>
      <c r="O190">
        <f t="shared" si="416"/>
        <v>2.8181547367112448E-3</v>
      </c>
      <c r="P190">
        <f t="shared" si="416"/>
        <v>7.8711485708422308E-3</v>
      </c>
      <c r="Q190">
        <f t="shared" si="416"/>
        <v>1.7384082684559408E-2</v>
      </c>
      <c r="R190">
        <f t="shared" si="416"/>
        <v>2.9482268132353225E-2</v>
      </c>
      <c r="S190">
        <f t="shared" si="416"/>
        <v>3.9870512042625192E-2</v>
      </c>
      <c r="T190">
        <f t="shared" si="416"/>
        <v>4.6116502700874147E-2</v>
      </c>
      <c r="U190">
        <f t="shared" si="416"/>
        <v>4.8858208200810577E-2</v>
      </c>
      <c r="V190">
        <f t="shared" si="416"/>
        <v>4.9753105024217717E-2</v>
      </c>
      <c r="W190">
        <f t="shared" si="416"/>
        <v>4.9964654418820198E-2</v>
      </c>
      <c r="X190">
        <f t="shared" si="416"/>
        <v>4.9997474486629202E-2</v>
      </c>
      <c r="Y190">
        <f t="shared" si="416"/>
        <v>0.05</v>
      </c>
      <c r="Z190">
        <f t="shared" ref="Z190:AN190" si="417">IF(Y190=0,0.0000001,$Y190)*((INDEX($M$7:$M$29,MATCH($A190,$H$7:$H$28,0))/IF(Y190=0,0.0000001,$Y190))^((Z$33-$Y$33)/($AN$33-$Y$33)))</f>
        <v>5.2364706141031336E-2</v>
      </c>
      <c r="AA190">
        <f t="shared" si="417"/>
        <v>5.4841248984731299E-2</v>
      </c>
      <c r="AB190">
        <f t="shared" si="417"/>
        <v>5.7434917749851759E-2</v>
      </c>
      <c r="AC190">
        <f t="shared" si="417"/>
        <v>6.0151251804105833E-2</v>
      </c>
      <c r="AD190">
        <f t="shared" si="417"/>
        <v>6.299605249474366E-2</v>
      </c>
      <c r="AE190">
        <f t="shared" si="417"/>
        <v>6.5975395538644718E-2</v>
      </c>
      <c r="AF190">
        <f t="shared" si="417"/>
        <v>6.90956439983888E-2</v>
      </c>
      <c r="AG190">
        <f t="shared" si="417"/>
        <v>7.2363461872018905E-2</v>
      </c>
      <c r="AH190">
        <f t="shared" si="417"/>
        <v>7.5785828325519902E-2</v>
      </c>
      <c r="AI190">
        <f t="shared" si="417"/>
        <v>7.9370052598409971E-2</v>
      </c>
      <c r="AJ190">
        <f t="shared" si="417"/>
        <v>8.3123789614278784E-2</v>
      </c>
      <c r="AK190">
        <f t="shared" si="417"/>
        <v>8.7055056329612412E-2</v>
      </c>
      <c r="AL190">
        <f t="shared" si="417"/>
        <v>9.1172248855821689E-2</v>
      </c>
      <c r="AM190">
        <f t="shared" si="417"/>
        <v>9.5484160391041656E-2</v>
      </c>
      <c r="AN190">
        <f t="shared" si="417"/>
        <v>0.1</v>
      </c>
      <c r="AO190">
        <f t="shared" ref="AO190:BH190" si="418">AN190</f>
        <v>0.1</v>
      </c>
      <c r="AP190">
        <f t="shared" si="418"/>
        <v>0.1</v>
      </c>
      <c r="AQ190">
        <f t="shared" si="418"/>
        <v>0.1</v>
      </c>
      <c r="AR190">
        <f t="shared" si="418"/>
        <v>0.1</v>
      </c>
      <c r="AS190">
        <f t="shared" si="418"/>
        <v>0.1</v>
      </c>
      <c r="AT190">
        <f t="shared" si="418"/>
        <v>0.1</v>
      </c>
      <c r="AU190">
        <f t="shared" si="418"/>
        <v>0.1</v>
      </c>
      <c r="AV190">
        <f t="shared" si="418"/>
        <v>0.1</v>
      </c>
      <c r="AW190">
        <f t="shared" si="418"/>
        <v>0.1</v>
      </c>
      <c r="AX190">
        <f t="shared" si="418"/>
        <v>0.1</v>
      </c>
      <c r="AY190">
        <f t="shared" si="418"/>
        <v>0.1</v>
      </c>
      <c r="AZ190">
        <f t="shared" si="418"/>
        <v>0.1</v>
      </c>
      <c r="BA190">
        <f t="shared" si="418"/>
        <v>0.1</v>
      </c>
      <c r="BB190">
        <f t="shared" si="418"/>
        <v>0.1</v>
      </c>
      <c r="BC190">
        <f t="shared" si="418"/>
        <v>0.1</v>
      </c>
      <c r="BD190">
        <f t="shared" si="418"/>
        <v>0.1</v>
      </c>
      <c r="BE190">
        <f t="shared" si="418"/>
        <v>0.1</v>
      </c>
      <c r="BF190">
        <f t="shared" si="418"/>
        <v>0.1</v>
      </c>
      <c r="BG190">
        <f t="shared" si="418"/>
        <v>0.1</v>
      </c>
      <c r="BH190">
        <f t="shared" si="418"/>
        <v>0.1</v>
      </c>
      <c r="BK190">
        <f>G190</f>
        <v>2.0992287406138641E-5</v>
      </c>
      <c r="BL190">
        <f t="shared" si="348"/>
        <v>2.0992287406138636E-6</v>
      </c>
      <c r="BM190">
        <f t="shared" si="349"/>
        <v>0</v>
      </c>
      <c r="BN190">
        <f t="shared" si="371"/>
        <v>0.9</v>
      </c>
      <c r="BO190">
        <f t="shared" si="372"/>
        <v>1</v>
      </c>
      <c r="BP190" t="str">
        <f t="shared" si="350"/>
        <v>-LT-Total</v>
      </c>
    </row>
    <row r="191" spans="1:68" hidden="1" x14ac:dyDescent="0.25">
      <c r="A191" t="str">
        <f t="shared" si="344"/>
        <v>freight-LT-G</v>
      </c>
      <c r="B191" s="1">
        <v>157</v>
      </c>
      <c r="C191" t="s">
        <v>5</v>
      </c>
      <c r="D191" t="s">
        <v>36</v>
      </c>
      <c r="E191" t="s">
        <v>33</v>
      </c>
      <c r="F191" t="s">
        <v>47</v>
      </c>
      <c r="G191">
        <v>0.32511686062741252</v>
      </c>
      <c r="H191">
        <f>Reference!H191</f>
        <v>0.33080457715989892</v>
      </c>
      <c r="I191">
        <f>Reference!I191</f>
        <v>0.3364900209110126</v>
      </c>
      <c r="J191">
        <f>Reference!J191</f>
        <v>0.34217319324276879</v>
      </c>
      <c r="K191">
        <f>Reference!K191</f>
        <v>0.34726991088897102</v>
      </c>
      <c r="L191">
        <f>Reference!L191</f>
        <v>0.35236719013611939</v>
      </c>
      <c r="M191">
        <f t="shared" ref="M191:Y193" si="419">$K191+(M$33-$K$33)*($BL191-$BK191)/($BL$33-$BK$33)</f>
        <v>0.30262092234610333</v>
      </c>
      <c r="N191">
        <f t="shared" si="419"/>
        <v>0.28029642807466948</v>
      </c>
      <c r="O191">
        <f t="shared" si="419"/>
        <v>0.25797193380323563</v>
      </c>
      <c r="P191">
        <f t="shared" si="419"/>
        <v>0.23564743953180176</v>
      </c>
      <c r="Q191">
        <f t="shared" si="419"/>
        <v>0.21332294526036791</v>
      </c>
      <c r="R191">
        <f t="shared" si="419"/>
        <v>0.19099845098893406</v>
      </c>
      <c r="S191">
        <f t="shared" si="419"/>
        <v>0.16867395671750021</v>
      </c>
      <c r="T191">
        <f t="shared" si="419"/>
        <v>0.14634946244606636</v>
      </c>
      <c r="U191">
        <f t="shared" si="419"/>
        <v>0.12402496817463249</v>
      </c>
      <c r="V191">
        <f t="shared" si="419"/>
        <v>0.10170047390319864</v>
      </c>
      <c r="W191">
        <f t="shared" si="419"/>
        <v>7.9375979631764793E-2</v>
      </c>
      <c r="X191">
        <f t="shared" si="419"/>
        <v>5.7051485360330945E-2</v>
      </c>
      <c r="Y191">
        <f t="shared" si="419"/>
        <v>3.4726991088897097E-2</v>
      </c>
      <c r="Z191">
        <f t="shared" ref="Z191:AN193" si="420">$Y191+(Z$33-$Y$33)*($BM191-$BL191)/($BM$33-$BL$33)</f>
        <v>3.2411858349637293E-2</v>
      </c>
      <c r="AA191">
        <f t="shared" si="420"/>
        <v>3.0096725610377482E-2</v>
      </c>
      <c r="AB191">
        <f t="shared" si="420"/>
        <v>2.7781592871117679E-2</v>
      </c>
      <c r="AC191">
        <f t="shared" si="420"/>
        <v>2.5466460131857872E-2</v>
      </c>
      <c r="AD191">
        <f t="shared" si="420"/>
        <v>2.3151327392598064E-2</v>
      </c>
      <c r="AE191">
        <f t="shared" si="420"/>
        <v>2.0836194653338257E-2</v>
      </c>
      <c r="AF191">
        <f t="shared" si="420"/>
        <v>1.852106191407845E-2</v>
      </c>
      <c r="AG191">
        <f t="shared" si="420"/>
        <v>1.6205929174818647E-2</v>
      </c>
      <c r="AH191">
        <f t="shared" si="420"/>
        <v>1.3890796435558839E-2</v>
      </c>
      <c r="AI191">
        <f t="shared" si="420"/>
        <v>1.1575663696299032E-2</v>
      </c>
      <c r="AJ191">
        <f t="shared" si="420"/>
        <v>9.2605309570392251E-3</v>
      </c>
      <c r="AK191">
        <f t="shared" si="420"/>
        <v>6.945398217779418E-3</v>
      </c>
      <c r="AL191">
        <f t="shared" si="420"/>
        <v>4.6302654785196143E-3</v>
      </c>
      <c r="AM191">
        <f t="shared" si="420"/>
        <v>2.3151327392598037E-3</v>
      </c>
      <c r="AN191">
        <f t="shared" si="420"/>
        <v>0</v>
      </c>
      <c r="AO191">
        <f t="shared" ref="AO191:BH191" si="421">AN191</f>
        <v>0</v>
      </c>
      <c r="AP191">
        <f t="shared" si="421"/>
        <v>0</v>
      </c>
      <c r="AQ191">
        <f t="shared" si="421"/>
        <v>0</v>
      </c>
      <c r="AR191">
        <f t="shared" si="421"/>
        <v>0</v>
      </c>
      <c r="AS191">
        <f t="shared" si="421"/>
        <v>0</v>
      </c>
      <c r="AT191">
        <f t="shared" si="421"/>
        <v>0</v>
      </c>
      <c r="AU191">
        <f t="shared" si="421"/>
        <v>0</v>
      </c>
      <c r="AV191">
        <f t="shared" si="421"/>
        <v>0</v>
      </c>
      <c r="AW191">
        <f t="shared" si="421"/>
        <v>0</v>
      </c>
      <c r="AX191">
        <f t="shared" si="421"/>
        <v>0</v>
      </c>
      <c r="AY191">
        <f t="shared" si="421"/>
        <v>0</v>
      </c>
      <c r="AZ191">
        <f t="shared" si="421"/>
        <v>0</v>
      </c>
      <c r="BA191">
        <f t="shared" si="421"/>
        <v>0</v>
      </c>
      <c r="BB191">
        <f t="shared" si="421"/>
        <v>0</v>
      </c>
      <c r="BC191">
        <f t="shared" si="421"/>
        <v>0</v>
      </c>
      <c r="BD191">
        <f t="shared" si="421"/>
        <v>0</v>
      </c>
      <c r="BE191">
        <f t="shared" si="421"/>
        <v>0</v>
      </c>
      <c r="BF191">
        <f t="shared" si="421"/>
        <v>0</v>
      </c>
      <c r="BG191">
        <f t="shared" si="421"/>
        <v>0</v>
      </c>
      <c r="BH191">
        <f t="shared" si="421"/>
        <v>0</v>
      </c>
      <c r="BK191">
        <f t="shared" ref="BK191:BK198" si="422">K191</f>
        <v>0.34726991088897102</v>
      </c>
      <c r="BL191">
        <f t="shared" si="348"/>
        <v>3.4726991088897097E-2</v>
      </c>
      <c r="BM191">
        <f t="shared" si="349"/>
        <v>0</v>
      </c>
      <c r="BN191">
        <f t="shared" si="371"/>
        <v>0.9</v>
      </c>
      <c r="BO191">
        <f t="shared" si="372"/>
        <v>1</v>
      </c>
      <c r="BP191" t="str">
        <f t="shared" si="350"/>
        <v>-LT-Total</v>
      </c>
    </row>
    <row r="192" spans="1:68" hidden="1" x14ac:dyDescent="0.25">
      <c r="A192" t="str">
        <f t="shared" si="344"/>
        <v>freight-LT-LPG</v>
      </c>
      <c r="B192" s="1">
        <v>158</v>
      </c>
      <c r="C192" t="s">
        <v>5</v>
      </c>
      <c r="D192" t="s">
        <v>36</v>
      </c>
      <c r="E192" t="s">
        <v>33</v>
      </c>
      <c r="F192" t="s">
        <v>48</v>
      </c>
      <c r="G192">
        <v>6.5339266167022967E-3</v>
      </c>
      <c r="H192">
        <f>Reference!H192</f>
        <v>8.0570062521353823E-3</v>
      </c>
      <c r="I192">
        <f>Reference!I192</f>
        <v>9.5794772730208467E-3</v>
      </c>
      <c r="J192">
        <f>Reference!J192</f>
        <v>1.1101340044084539E-2</v>
      </c>
      <c r="K192">
        <f>Reference!K192</f>
        <v>1.2219005038712301E-2</v>
      </c>
      <c r="L192">
        <f>Reference!L192</f>
        <v>1.3336793187448679E-2</v>
      </c>
      <c r="M192">
        <f t="shared" si="419"/>
        <v>1.0647990105163575E-2</v>
      </c>
      <c r="N192">
        <f t="shared" si="419"/>
        <v>9.8624826383892136E-3</v>
      </c>
      <c r="O192">
        <f t="shared" si="419"/>
        <v>9.0769751716148518E-3</v>
      </c>
      <c r="P192">
        <f t="shared" si="419"/>
        <v>8.2914677048404883E-3</v>
      </c>
      <c r="Q192">
        <f t="shared" si="419"/>
        <v>7.5059602380661266E-3</v>
      </c>
      <c r="R192">
        <f t="shared" si="419"/>
        <v>6.7204527712917649E-3</v>
      </c>
      <c r="S192">
        <f t="shared" si="419"/>
        <v>5.9349453045174022E-3</v>
      </c>
      <c r="T192">
        <f t="shared" si="419"/>
        <v>5.1494378377430405E-3</v>
      </c>
      <c r="U192">
        <f t="shared" si="419"/>
        <v>4.3639303709686779E-3</v>
      </c>
      <c r="V192">
        <f t="shared" si="419"/>
        <v>3.5784229041943161E-3</v>
      </c>
      <c r="W192">
        <f t="shared" si="419"/>
        <v>2.7929154374199527E-3</v>
      </c>
      <c r="X192">
        <f t="shared" si="419"/>
        <v>2.0074079706455909E-3</v>
      </c>
      <c r="Y192">
        <f t="shared" si="419"/>
        <v>1.2219005038712292E-3</v>
      </c>
      <c r="Z192">
        <f t="shared" si="420"/>
        <v>1.1404404702798139E-3</v>
      </c>
      <c r="AA192">
        <f t="shared" si="420"/>
        <v>1.0589804366883985E-3</v>
      </c>
      <c r="AB192">
        <f t="shared" si="420"/>
        <v>9.7752040309698326E-4</v>
      </c>
      <c r="AC192">
        <f t="shared" si="420"/>
        <v>8.9606036950556792E-4</v>
      </c>
      <c r="AD192">
        <f t="shared" si="420"/>
        <v>8.1460033591415257E-4</v>
      </c>
      <c r="AE192">
        <f t="shared" si="420"/>
        <v>7.3314030232273723E-4</v>
      </c>
      <c r="AF192">
        <f t="shared" si="420"/>
        <v>6.5168026873132189E-4</v>
      </c>
      <c r="AG192">
        <f t="shared" si="420"/>
        <v>5.7022023513990665E-4</v>
      </c>
      <c r="AH192">
        <f t="shared" si="420"/>
        <v>4.8876020154849131E-4</v>
      </c>
      <c r="AI192">
        <f t="shared" si="420"/>
        <v>4.0730016795707596E-4</v>
      </c>
      <c r="AJ192">
        <f t="shared" si="420"/>
        <v>3.2584013436566062E-4</v>
      </c>
      <c r="AK192">
        <f t="shared" si="420"/>
        <v>2.4438010077424527E-4</v>
      </c>
      <c r="AL192">
        <f t="shared" si="420"/>
        <v>1.6292006718283004E-4</v>
      </c>
      <c r="AM192">
        <f t="shared" si="420"/>
        <v>8.1460033591414585E-5</v>
      </c>
      <c r="AN192">
        <f t="shared" si="420"/>
        <v>0</v>
      </c>
      <c r="AO192">
        <f t="shared" ref="AO192:BH192" si="423">AN192</f>
        <v>0</v>
      </c>
      <c r="AP192">
        <f t="shared" si="423"/>
        <v>0</v>
      </c>
      <c r="AQ192">
        <f t="shared" si="423"/>
        <v>0</v>
      </c>
      <c r="AR192">
        <f t="shared" si="423"/>
        <v>0</v>
      </c>
      <c r="AS192">
        <f t="shared" si="423"/>
        <v>0</v>
      </c>
      <c r="AT192">
        <f t="shared" si="423"/>
        <v>0</v>
      </c>
      <c r="AU192">
        <f t="shared" si="423"/>
        <v>0</v>
      </c>
      <c r="AV192">
        <f t="shared" si="423"/>
        <v>0</v>
      </c>
      <c r="AW192">
        <f t="shared" si="423"/>
        <v>0</v>
      </c>
      <c r="AX192">
        <f t="shared" si="423"/>
        <v>0</v>
      </c>
      <c r="AY192">
        <f t="shared" si="423"/>
        <v>0</v>
      </c>
      <c r="AZ192">
        <f t="shared" si="423"/>
        <v>0</v>
      </c>
      <c r="BA192">
        <f t="shared" si="423"/>
        <v>0</v>
      </c>
      <c r="BB192">
        <f t="shared" si="423"/>
        <v>0</v>
      </c>
      <c r="BC192">
        <f t="shared" si="423"/>
        <v>0</v>
      </c>
      <c r="BD192">
        <f t="shared" si="423"/>
        <v>0</v>
      </c>
      <c r="BE192">
        <f t="shared" si="423"/>
        <v>0</v>
      </c>
      <c r="BF192">
        <f t="shared" si="423"/>
        <v>0</v>
      </c>
      <c r="BG192">
        <f t="shared" si="423"/>
        <v>0</v>
      </c>
      <c r="BH192">
        <f t="shared" si="423"/>
        <v>0</v>
      </c>
      <c r="BK192">
        <f t="shared" si="422"/>
        <v>1.2219005038712301E-2</v>
      </c>
      <c r="BL192">
        <f t="shared" si="348"/>
        <v>1.2219005038712298E-3</v>
      </c>
      <c r="BM192">
        <f t="shared" si="349"/>
        <v>0</v>
      </c>
      <c r="BN192">
        <f t="shared" si="371"/>
        <v>0.9</v>
      </c>
      <c r="BO192">
        <f t="shared" si="372"/>
        <v>1</v>
      </c>
      <c r="BP192" t="str">
        <f t="shared" si="350"/>
        <v>-LT-Total</v>
      </c>
    </row>
    <row r="193" spans="1:68" hidden="1" x14ac:dyDescent="0.25">
      <c r="A193" t="str">
        <f t="shared" si="344"/>
        <v>freight-LT-PHEVG</v>
      </c>
      <c r="B193" s="1">
        <v>159</v>
      </c>
      <c r="C193" t="s">
        <v>5</v>
      </c>
      <c r="D193" t="s">
        <v>36</v>
      </c>
      <c r="E193" t="s">
        <v>33</v>
      </c>
      <c r="F193" t="s">
        <v>31</v>
      </c>
      <c r="G193">
        <v>1.087746722156766E-2</v>
      </c>
      <c r="H193">
        <f>Reference!H193</f>
        <v>1.195812752279128E-2</v>
      </c>
      <c r="I193">
        <f>Reference!I193</f>
        <v>1.303835599788772E-2</v>
      </c>
      <c r="J193">
        <f>Reference!J193</f>
        <v>1.411815290563841E-2</v>
      </c>
      <c r="K193">
        <f>Reference!K193</f>
        <v>1.5022975570267841E-2</v>
      </c>
      <c r="L193">
        <f>Reference!L193</f>
        <v>1.5927897936175609E-2</v>
      </c>
      <c r="M193">
        <f t="shared" si="419"/>
        <v>1.3091450139804832E-2</v>
      </c>
      <c r="N193">
        <f t="shared" si="419"/>
        <v>1.2125687424573327E-2</v>
      </c>
      <c r="O193">
        <f t="shared" si="419"/>
        <v>1.1159924709341825E-2</v>
      </c>
      <c r="P193">
        <f t="shared" si="419"/>
        <v>1.019416199411032E-2</v>
      </c>
      <c r="Q193">
        <f t="shared" si="419"/>
        <v>9.2283992788788159E-3</v>
      </c>
      <c r="R193">
        <f t="shared" si="419"/>
        <v>8.2626365636473131E-3</v>
      </c>
      <c r="S193">
        <f t="shared" si="419"/>
        <v>7.2968738484158078E-3</v>
      </c>
      <c r="T193">
        <f t="shared" si="419"/>
        <v>6.3311111331843042E-3</v>
      </c>
      <c r="U193">
        <f t="shared" si="419"/>
        <v>5.3653484179527998E-3</v>
      </c>
      <c r="V193">
        <f t="shared" si="419"/>
        <v>4.3995857027212953E-3</v>
      </c>
      <c r="W193">
        <f t="shared" si="419"/>
        <v>3.4338229874897909E-3</v>
      </c>
      <c r="X193">
        <f t="shared" si="419"/>
        <v>2.4680602722582882E-3</v>
      </c>
      <c r="Y193">
        <f t="shared" si="419"/>
        <v>1.5022975570267837E-3</v>
      </c>
      <c r="Z193">
        <f t="shared" si="420"/>
        <v>1.4021443865583315E-3</v>
      </c>
      <c r="AA193">
        <f t="shared" si="420"/>
        <v>1.3019912160898792E-3</v>
      </c>
      <c r="AB193">
        <f t="shared" si="420"/>
        <v>1.201838045621427E-3</v>
      </c>
      <c r="AC193">
        <f t="shared" si="420"/>
        <v>1.1016848751529747E-3</v>
      </c>
      <c r="AD193">
        <f t="shared" si="420"/>
        <v>1.0015317046845225E-3</v>
      </c>
      <c r="AE193">
        <f t="shared" si="420"/>
        <v>9.0137853421607024E-4</v>
      </c>
      <c r="AF193">
        <f t="shared" si="420"/>
        <v>8.0122536374761799E-4</v>
      </c>
      <c r="AG193">
        <f t="shared" si="420"/>
        <v>7.0107219327916574E-4</v>
      </c>
      <c r="AH193">
        <f t="shared" si="420"/>
        <v>6.0091902281071349E-4</v>
      </c>
      <c r="AI193">
        <f t="shared" si="420"/>
        <v>5.0076585234226124E-4</v>
      </c>
      <c r="AJ193">
        <f t="shared" si="420"/>
        <v>4.0061268187380921E-4</v>
      </c>
      <c r="AK193">
        <f t="shared" si="420"/>
        <v>3.0045951140535675E-4</v>
      </c>
      <c r="AL193">
        <f t="shared" si="420"/>
        <v>2.0030634093690428E-4</v>
      </c>
      <c r="AM193">
        <f t="shared" si="420"/>
        <v>1.0015317046845225E-4</v>
      </c>
      <c r="AN193">
        <f t="shared" si="420"/>
        <v>0</v>
      </c>
      <c r="AO193">
        <f t="shared" ref="AO193:BH193" si="424">AN193</f>
        <v>0</v>
      </c>
      <c r="AP193">
        <f t="shared" si="424"/>
        <v>0</v>
      </c>
      <c r="AQ193">
        <f t="shared" si="424"/>
        <v>0</v>
      </c>
      <c r="AR193">
        <f t="shared" si="424"/>
        <v>0</v>
      </c>
      <c r="AS193">
        <f t="shared" si="424"/>
        <v>0</v>
      </c>
      <c r="AT193">
        <f t="shared" si="424"/>
        <v>0</v>
      </c>
      <c r="AU193">
        <f t="shared" si="424"/>
        <v>0</v>
      </c>
      <c r="AV193">
        <f t="shared" si="424"/>
        <v>0</v>
      </c>
      <c r="AW193">
        <f t="shared" si="424"/>
        <v>0</v>
      </c>
      <c r="AX193">
        <f t="shared" si="424"/>
        <v>0</v>
      </c>
      <c r="AY193">
        <f t="shared" si="424"/>
        <v>0</v>
      </c>
      <c r="AZ193">
        <f t="shared" si="424"/>
        <v>0</v>
      </c>
      <c r="BA193">
        <f t="shared" si="424"/>
        <v>0</v>
      </c>
      <c r="BB193">
        <f t="shared" si="424"/>
        <v>0</v>
      </c>
      <c r="BC193">
        <f t="shared" si="424"/>
        <v>0</v>
      </c>
      <c r="BD193">
        <f t="shared" si="424"/>
        <v>0</v>
      </c>
      <c r="BE193">
        <f t="shared" si="424"/>
        <v>0</v>
      </c>
      <c r="BF193">
        <f t="shared" si="424"/>
        <v>0</v>
      </c>
      <c r="BG193">
        <f t="shared" si="424"/>
        <v>0</v>
      </c>
      <c r="BH193">
        <f t="shared" si="424"/>
        <v>0</v>
      </c>
      <c r="BK193">
        <f t="shared" si="422"/>
        <v>1.5022975570267841E-2</v>
      </c>
      <c r="BL193">
        <f t="shared" si="348"/>
        <v>1.5022975570267837E-3</v>
      </c>
      <c r="BM193">
        <f t="shared" si="349"/>
        <v>0</v>
      </c>
      <c r="BN193">
        <f t="shared" si="371"/>
        <v>0.9</v>
      </c>
      <c r="BO193">
        <f t="shared" si="372"/>
        <v>1</v>
      </c>
      <c r="BP193" t="str">
        <f t="shared" si="350"/>
        <v>-LT-Total</v>
      </c>
    </row>
    <row r="194" spans="1:68" hidden="1" x14ac:dyDescent="0.25">
      <c r="A194" t="str">
        <f t="shared" si="344"/>
        <v>passenger-2W-BEV</v>
      </c>
      <c r="B194" s="1">
        <v>160</v>
      </c>
      <c r="C194" t="s">
        <v>5</v>
      </c>
      <c r="D194" t="s">
        <v>27</v>
      </c>
      <c r="E194" t="s">
        <v>35</v>
      </c>
      <c r="F194" t="s">
        <v>29</v>
      </c>
      <c r="G194">
        <v>0.46243338438273951</v>
      </c>
      <c r="H194">
        <f>Reference!H194</f>
        <v>0.46917202208582631</v>
      </c>
      <c r="I194">
        <f>Reference!I194</f>
        <v>0.47600885606891158</v>
      </c>
      <c r="J194">
        <f>Reference!J194</f>
        <v>0.48294531726059386</v>
      </c>
      <c r="K194">
        <f>Reference!K194</f>
        <v>0.48998285744114434</v>
      </c>
      <c r="L194">
        <f>Reference!L194</f>
        <v>0.49712294954635949</v>
      </c>
      <c r="M194">
        <f t="shared" ref="M194:Y194" si="425">IF(L194=0,0.0000001,L194)*((INDEX($L$7:$L$29,MATCH($A194,$H$7:$H$28,0))/IF(L194=0,0.0000001,L194))^((M$33-$K$33)/($Y$33-$K$33)))</f>
        <v>0.54111471071125106</v>
      </c>
      <c r="N194">
        <f t="shared" si="425"/>
        <v>0.60344327034598644</v>
      </c>
      <c r="O194">
        <f t="shared" si="425"/>
        <v>0.67645386123406015</v>
      </c>
      <c r="P194">
        <f t="shared" si="425"/>
        <v>0.74907523737474369</v>
      </c>
      <c r="Q194">
        <f t="shared" si="425"/>
        <v>0.81038221018512213</v>
      </c>
      <c r="R194">
        <f t="shared" si="425"/>
        <v>0.85401638694266868</v>
      </c>
      <c r="S194">
        <f t="shared" si="425"/>
        <v>0.87999708936424204</v>
      </c>
      <c r="T194">
        <f t="shared" si="425"/>
        <v>0.89280443765881767</v>
      </c>
      <c r="U194">
        <f t="shared" si="425"/>
        <v>0.8979382277717568</v>
      </c>
      <c r="V194">
        <f t="shared" si="425"/>
        <v>0.89955779350367582</v>
      </c>
      <c r="W194">
        <f t="shared" si="425"/>
        <v>0.89993681433684591</v>
      </c>
      <c r="X194">
        <f t="shared" si="425"/>
        <v>0.89999548659122641</v>
      </c>
      <c r="Y194">
        <f t="shared" si="425"/>
        <v>0.9</v>
      </c>
      <c r="Z194">
        <f t="shared" ref="Z194:AN194" si="426">IF(Y194=0,0.0000001,$Y194)*((INDEX($M$7:$M$29,MATCH($A194,$H$7:$H$28,0))/IF(Y194=0,0.0000001,$Y194))^((Z$33-$Y$33)/($AN$33-$Y$33)))</f>
        <v>0.90573681739023693</v>
      </c>
      <c r="AA194">
        <f t="shared" si="426"/>
        <v>0.91151020264021687</v>
      </c>
      <c r="AB194">
        <f t="shared" si="426"/>
        <v>0.91732038884231093</v>
      </c>
      <c r="AC194">
        <f t="shared" si="426"/>
        <v>0.92316761057467689</v>
      </c>
      <c r="AD194">
        <f t="shared" si="426"/>
        <v>0.92905210391073056</v>
      </c>
      <c r="AE194">
        <f t="shared" si="426"/>
        <v>0.93497410642867618</v>
      </c>
      <c r="AF194">
        <f t="shared" si="426"/>
        <v>0.94093385722109968</v>
      </c>
      <c r="AG194">
        <f t="shared" si="426"/>
        <v>0.94693159690462025</v>
      </c>
      <c r="AH194">
        <f t="shared" si="426"/>
        <v>0.95296756762960599</v>
      </c>
      <c r="AI194">
        <f t="shared" si="426"/>
        <v>0.95904201308994963</v>
      </c>
      <c r="AJ194">
        <f t="shared" si="426"/>
        <v>0.96515517853290744</v>
      </c>
      <c r="AK194">
        <f t="shared" si="426"/>
        <v>0.97130731076900167</v>
      </c>
      <c r="AL194">
        <f t="shared" si="426"/>
        <v>0.97749865818198367</v>
      </c>
      <c r="AM194">
        <f t="shared" si="426"/>
        <v>0.98372947073886308</v>
      </c>
      <c r="AN194">
        <f t="shared" si="426"/>
        <v>0.98999999999999988</v>
      </c>
      <c r="AO194">
        <f t="shared" ref="AO194:BH194" si="427">AN194</f>
        <v>0.98999999999999988</v>
      </c>
      <c r="AP194">
        <f t="shared" si="427"/>
        <v>0.98999999999999988</v>
      </c>
      <c r="AQ194">
        <f t="shared" si="427"/>
        <v>0.98999999999999988</v>
      </c>
      <c r="AR194">
        <f t="shared" si="427"/>
        <v>0.98999999999999988</v>
      </c>
      <c r="AS194">
        <f t="shared" si="427"/>
        <v>0.98999999999999988</v>
      </c>
      <c r="AT194">
        <f t="shared" si="427"/>
        <v>0.98999999999999988</v>
      </c>
      <c r="AU194">
        <f t="shared" si="427"/>
        <v>0.98999999999999988</v>
      </c>
      <c r="AV194">
        <f t="shared" si="427"/>
        <v>0.98999999999999988</v>
      </c>
      <c r="AW194">
        <f t="shared" si="427"/>
        <v>0.98999999999999988</v>
      </c>
      <c r="AX194">
        <f t="shared" si="427"/>
        <v>0.98999999999999988</v>
      </c>
      <c r="AY194">
        <f t="shared" si="427"/>
        <v>0.98999999999999988</v>
      </c>
      <c r="AZ194">
        <f t="shared" si="427"/>
        <v>0.98999999999999988</v>
      </c>
      <c r="BA194">
        <f t="shared" si="427"/>
        <v>0.98999999999999988</v>
      </c>
      <c r="BB194">
        <f t="shared" si="427"/>
        <v>0.98999999999999988</v>
      </c>
      <c r="BC194">
        <f t="shared" si="427"/>
        <v>0.98999999999999988</v>
      </c>
      <c r="BD194">
        <f t="shared" si="427"/>
        <v>0.98999999999999988</v>
      </c>
      <c r="BE194">
        <f t="shared" si="427"/>
        <v>0.98999999999999988</v>
      </c>
      <c r="BF194">
        <f t="shared" si="427"/>
        <v>0.98999999999999988</v>
      </c>
      <c r="BG194">
        <f t="shared" si="427"/>
        <v>0.98999999999999988</v>
      </c>
      <c r="BH194">
        <f t="shared" si="427"/>
        <v>0.98999999999999988</v>
      </c>
      <c r="BK194">
        <f t="shared" si="422"/>
        <v>0.48998285744114434</v>
      </c>
      <c r="BL194">
        <f t="shared" si="348"/>
        <v>4.8998285744114425E-2</v>
      </c>
      <c r="BM194">
        <f t="shared" si="349"/>
        <v>4.8998285744114474E-3</v>
      </c>
      <c r="BN194">
        <f t="shared" si="371"/>
        <v>0.9</v>
      </c>
      <c r="BO194">
        <f t="shared" si="372"/>
        <v>0.99</v>
      </c>
      <c r="BP194" t="str">
        <f t="shared" si="350"/>
        <v>-2W-Total</v>
      </c>
    </row>
    <row r="195" spans="1:68" hidden="1" x14ac:dyDescent="0.25">
      <c r="A195" t="str">
        <f t="shared" si="344"/>
        <v>passenger-2W-G</v>
      </c>
      <c r="B195" s="1">
        <v>161</v>
      </c>
      <c r="C195" t="s">
        <v>5</v>
      </c>
      <c r="D195" t="s">
        <v>27</v>
      </c>
      <c r="E195" t="s">
        <v>35</v>
      </c>
      <c r="F195" t="s">
        <v>47</v>
      </c>
      <c r="G195">
        <v>0.53750951638773159</v>
      </c>
      <c r="H195">
        <f>Reference!H195</f>
        <v>0.53126206581693802</v>
      </c>
      <c r="I195">
        <f>Reference!I195</f>
        <v>0.52501314204190974</v>
      </c>
      <c r="J195">
        <f>Reference!J195</f>
        <v>0.51876274454149329</v>
      </c>
      <c r="K195">
        <f>Reference!K195</f>
        <v>0.51279351110176208</v>
      </c>
      <c r="L195">
        <f>Reference!L195</f>
        <v>0.50682367912396176</v>
      </c>
      <c r="M195">
        <f t="shared" ref="M195:Y195" si="428">$K195+(M$33-$K$33)*($BL195-$BK195)/($BL$33-$BK$33)</f>
        <v>0.44686291681724982</v>
      </c>
      <c r="N195">
        <f t="shared" si="428"/>
        <v>0.41389761967499367</v>
      </c>
      <c r="O195">
        <f t="shared" si="428"/>
        <v>0.38093232253273757</v>
      </c>
      <c r="P195">
        <f t="shared" si="428"/>
        <v>0.34796702539048141</v>
      </c>
      <c r="Q195">
        <f t="shared" si="428"/>
        <v>0.31500172824822525</v>
      </c>
      <c r="R195">
        <f t="shared" si="428"/>
        <v>0.2820364311059691</v>
      </c>
      <c r="S195">
        <f t="shared" si="428"/>
        <v>0.249071133963713</v>
      </c>
      <c r="T195">
        <f t="shared" si="428"/>
        <v>0.21610583682145684</v>
      </c>
      <c r="U195">
        <f t="shared" si="428"/>
        <v>0.18314053967920074</v>
      </c>
      <c r="V195">
        <f t="shared" si="428"/>
        <v>0.15017524253694459</v>
      </c>
      <c r="W195">
        <f t="shared" si="428"/>
        <v>0.11720994539468849</v>
      </c>
      <c r="X195">
        <f t="shared" si="428"/>
        <v>8.4244648252432275E-2</v>
      </c>
      <c r="Y195">
        <f t="shared" si="428"/>
        <v>5.1279351110176175E-2</v>
      </c>
      <c r="Z195">
        <f t="shared" ref="Z195:AN195" si="429">$Y195+(Z$33-$Y$33)*($BM195-$BL195)/($BM$33-$BL$33)</f>
        <v>4.8202590043565606E-2</v>
      </c>
      <c r="AA195">
        <f t="shared" si="429"/>
        <v>4.5125828976955031E-2</v>
      </c>
      <c r="AB195">
        <f t="shared" si="429"/>
        <v>4.2049067910344462E-2</v>
      </c>
      <c r="AC195">
        <f t="shared" si="429"/>
        <v>3.8972306843733887E-2</v>
      </c>
      <c r="AD195">
        <f t="shared" si="429"/>
        <v>3.5895545777123318E-2</v>
      </c>
      <c r="AE195">
        <f t="shared" si="429"/>
        <v>3.2818784710512749E-2</v>
      </c>
      <c r="AF195">
        <f t="shared" si="429"/>
        <v>2.9742023643902174E-2</v>
      </c>
      <c r="AG195">
        <f t="shared" si="429"/>
        <v>2.6665262577291605E-2</v>
      </c>
      <c r="AH195">
        <f t="shared" si="429"/>
        <v>2.3588501510681033E-2</v>
      </c>
      <c r="AI195">
        <f t="shared" si="429"/>
        <v>2.0511740444070461E-2</v>
      </c>
      <c r="AJ195">
        <f t="shared" si="429"/>
        <v>1.7434979377459893E-2</v>
      </c>
      <c r="AK195">
        <f t="shared" si="429"/>
        <v>1.4358218310849317E-2</v>
      </c>
      <c r="AL195">
        <f t="shared" si="429"/>
        <v>1.1281457244238749E-2</v>
      </c>
      <c r="AM195">
        <f t="shared" si="429"/>
        <v>8.2046961776281735E-3</v>
      </c>
      <c r="AN195">
        <f t="shared" si="429"/>
        <v>5.127935111017605E-3</v>
      </c>
      <c r="AO195">
        <f t="shared" ref="AO195:BH195" si="430">AN195</f>
        <v>5.127935111017605E-3</v>
      </c>
      <c r="AP195">
        <f t="shared" si="430"/>
        <v>5.127935111017605E-3</v>
      </c>
      <c r="AQ195">
        <f t="shared" si="430"/>
        <v>5.127935111017605E-3</v>
      </c>
      <c r="AR195">
        <f t="shared" si="430"/>
        <v>5.127935111017605E-3</v>
      </c>
      <c r="AS195">
        <f t="shared" si="430"/>
        <v>5.127935111017605E-3</v>
      </c>
      <c r="AT195">
        <f t="shared" si="430"/>
        <v>5.127935111017605E-3</v>
      </c>
      <c r="AU195">
        <f t="shared" si="430"/>
        <v>5.127935111017605E-3</v>
      </c>
      <c r="AV195">
        <f t="shared" si="430"/>
        <v>5.127935111017605E-3</v>
      </c>
      <c r="AW195">
        <f t="shared" si="430"/>
        <v>5.127935111017605E-3</v>
      </c>
      <c r="AX195">
        <f t="shared" si="430"/>
        <v>5.127935111017605E-3</v>
      </c>
      <c r="AY195">
        <f t="shared" si="430"/>
        <v>5.127935111017605E-3</v>
      </c>
      <c r="AZ195">
        <f t="shared" si="430"/>
        <v>5.127935111017605E-3</v>
      </c>
      <c r="BA195">
        <f t="shared" si="430"/>
        <v>5.127935111017605E-3</v>
      </c>
      <c r="BB195">
        <f t="shared" si="430"/>
        <v>5.127935111017605E-3</v>
      </c>
      <c r="BC195">
        <f t="shared" si="430"/>
        <v>5.127935111017605E-3</v>
      </c>
      <c r="BD195">
        <f t="shared" si="430"/>
        <v>5.127935111017605E-3</v>
      </c>
      <c r="BE195">
        <f t="shared" si="430"/>
        <v>5.127935111017605E-3</v>
      </c>
      <c r="BF195">
        <f t="shared" si="430"/>
        <v>5.127935111017605E-3</v>
      </c>
      <c r="BG195">
        <f t="shared" si="430"/>
        <v>5.127935111017605E-3</v>
      </c>
      <c r="BH195">
        <f t="shared" si="430"/>
        <v>5.127935111017605E-3</v>
      </c>
      <c r="BK195">
        <f t="shared" si="422"/>
        <v>0.51279351110176208</v>
      </c>
      <c r="BL195">
        <f t="shared" si="348"/>
        <v>5.1279351110176195E-2</v>
      </c>
      <c r="BM195">
        <f t="shared" si="349"/>
        <v>5.1279351110176249E-3</v>
      </c>
      <c r="BN195">
        <f t="shared" si="371"/>
        <v>0.9</v>
      </c>
      <c r="BO195">
        <f t="shared" si="372"/>
        <v>0.99</v>
      </c>
      <c r="BP195" t="str">
        <f t="shared" si="350"/>
        <v>-2W-Total</v>
      </c>
    </row>
    <row r="196" spans="1:68" hidden="1" x14ac:dyDescent="0.25">
      <c r="A196" t="str">
        <f t="shared" si="344"/>
        <v>passenger-BUS-BEV</v>
      </c>
      <c r="B196" s="3">
        <v>162</v>
      </c>
      <c r="C196" s="2" t="s">
        <v>5</v>
      </c>
      <c r="D196" s="2" t="s">
        <v>27</v>
      </c>
      <c r="E196" s="2" t="s">
        <v>34</v>
      </c>
      <c r="F196" s="2" t="s">
        <v>29</v>
      </c>
      <c r="G196">
        <v>3.7434564849138208E-2</v>
      </c>
      <c r="H196">
        <f>Reference!H196</f>
        <v>4.3231975270916788E-2</v>
      </c>
      <c r="I196">
        <f>Reference!I196</f>
        <v>4.9927218156729493E-2</v>
      </c>
      <c r="J196">
        <f>Reference!J196</f>
        <v>5.7659338886293689E-2</v>
      </c>
      <c r="K196">
        <f>Reference!K196</f>
        <v>6.6588916497771045E-2</v>
      </c>
      <c r="L196">
        <f>Reference!L196</f>
        <v>7.6901398559066053E-2</v>
      </c>
      <c r="M196">
        <f t="shared" ref="M196:Y196" si="431">IF(L196=0,0.0000001,L196)*((INDEX($L$7:$L$29,MATCH($A196,$H$7:$H$28,0))/IF(L196=0,0.0000001,L196))^((M$33-$K$33)/($Y$33-$K$33)))</f>
        <v>0.10745885339231689</v>
      </c>
      <c r="N196">
        <f t="shared" si="431"/>
        <v>0.16522156348228997</v>
      </c>
      <c r="O196">
        <f t="shared" si="431"/>
        <v>0.25929112905926099</v>
      </c>
      <c r="P196">
        <f t="shared" si="431"/>
        <v>0.38773811113562562</v>
      </c>
      <c r="Q196">
        <f t="shared" si="431"/>
        <v>0.52886676332203475</v>
      </c>
      <c r="R196">
        <f t="shared" si="431"/>
        <v>0.65045630956861955</v>
      </c>
      <c r="S196">
        <f t="shared" si="431"/>
        <v>0.73210517576074929</v>
      </c>
      <c r="T196">
        <f t="shared" si="431"/>
        <v>0.77505779888348525</v>
      </c>
      <c r="U196">
        <f t="shared" si="431"/>
        <v>0.79279286129660276</v>
      </c>
      <c r="V196">
        <f t="shared" si="431"/>
        <v>0.79845011771432861</v>
      </c>
      <c r="W196">
        <f t="shared" si="431"/>
        <v>0.79977840418725055</v>
      </c>
      <c r="X196">
        <f t="shared" si="431"/>
        <v>0.79998416969170782</v>
      </c>
      <c r="Y196">
        <f t="shared" si="431"/>
        <v>0.8</v>
      </c>
      <c r="Z196">
        <f t="shared" ref="Z196:AN196" si="432">IF(Y196=0,0.0000001,$Y196)*((INDEX($M$7:$M$29,MATCH($A196,$H$7:$H$28,0))/IF(Y196=0,0.0000001,$Y196))^((Z$33-$Y$33)/($AN$33-$Y$33)))</f>
        <v>0.80323985592132585</v>
      </c>
      <c r="AA196">
        <f t="shared" si="432"/>
        <v>0.80649283267564043</v>
      </c>
      <c r="AB196">
        <f t="shared" si="432"/>
        <v>0.80975898339995411</v>
      </c>
      <c r="AC196">
        <f t="shared" si="432"/>
        <v>0.8130383614464729</v>
      </c>
      <c r="AD196">
        <f t="shared" si="432"/>
        <v>0.81633102038346961</v>
      </c>
      <c r="AE196">
        <f t="shared" si="432"/>
        <v>0.81963701399615874</v>
      </c>
      <c r="AF196">
        <f t="shared" si="432"/>
        <v>0.82295639628757533</v>
      </c>
      <c r="AG196">
        <f t="shared" si="432"/>
        <v>0.82628922147945694</v>
      </c>
      <c r="AH196">
        <f t="shared" si="432"/>
        <v>0.82963554401312922</v>
      </c>
      <c r="AI196">
        <f t="shared" si="432"/>
        <v>0.83299541855039583</v>
      </c>
      <c r="AJ196">
        <f t="shared" si="432"/>
        <v>0.83636889997443054</v>
      </c>
      <c r="AK196">
        <f t="shared" si="432"/>
        <v>0.83975604339067422</v>
      </c>
      <c r="AL196">
        <f t="shared" si="432"/>
        <v>0.84315690412773481</v>
      </c>
      <c r="AM196">
        <f t="shared" si="432"/>
        <v>0.84657153773829086</v>
      </c>
      <c r="AN196">
        <f t="shared" si="432"/>
        <v>0.85000000000000009</v>
      </c>
      <c r="AO196">
        <f t="shared" ref="AO196:BH196" si="433">AN196</f>
        <v>0.85000000000000009</v>
      </c>
      <c r="AP196">
        <f t="shared" si="433"/>
        <v>0.85000000000000009</v>
      </c>
      <c r="AQ196">
        <f t="shared" si="433"/>
        <v>0.85000000000000009</v>
      </c>
      <c r="AR196">
        <f t="shared" si="433"/>
        <v>0.85000000000000009</v>
      </c>
      <c r="AS196">
        <f t="shared" si="433"/>
        <v>0.85000000000000009</v>
      </c>
      <c r="AT196">
        <f t="shared" si="433"/>
        <v>0.85000000000000009</v>
      </c>
      <c r="AU196">
        <f t="shared" si="433"/>
        <v>0.85000000000000009</v>
      </c>
      <c r="AV196">
        <f t="shared" si="433"/>
        <v>0.85000000000000009</v>
      </c>
      <c r="AW196">
        <f t="shared" si="433"/>
        <v>0.85000000000000009</v>
      </c>
      <c r="AX196">
        <f t="shared" si="433"/>
        <v>0.85000000000000009</v>
      </c>
      <c r="AY196">
        <f t="shared" si="433"/>
        <v>0.85000000000000009</v>
      </c>
      <c r="AZ196">
        <f t="shared" si="433"/>
        <v>0.85000000000000009</v>
      </c>
      <c r="BA196">
        <f t="shared" si="433"/>
        <v>0.85000000000000009</v>
      </c>
      <c r="BB196">
        <f t="shared" si="433"/>
        <v>0.85000000000000009</v>
      </c>
      <c r="BC196">
        <f t="shared" si="433"/>
        <v>0.85000000000000009</v>
      </c>
      <c r="BD196">
        <f t="shared" si="433"/>
        <v>0.85000000000000009</v>
      </c>
      <c r="BE196">
        <f t="shared" si="433"/>
        <v>0.85000000000000009</v>
      </c>
      <c r="BF196">
        <f t="shared" si="433"/>
        <v>0.85000000000000009</v>
      </c>
      <c r="BG196">
        <f t="shared" si="433"/>
        <v>0.85000000000000009</v>
      </c>
      <c r="BH196">
        <f t="shared" si="433"/>
        <v>0.85000000000000009</v>
      </c>
      <c r="BI196" s="2"/>
      <c r="BJ196" s="2"/>
      <c r="BK196">
        <f t="shared" si="422"/>
        <v>6.6588916497771045E-2</v>
      </c>
      <c r="BL196">
        <f t="shared" si="348"/>
        <v>6.6588916497771029E-3</v>
      </c>
      <c r="BM196">
        <f t="shared" si="349"/>
        <v>0</v>
      </c>
      <c r="BN196">
        <f t="shared" si="371"/>
        <v>0.9</v>
      </c>
      <c r="BO196">
        <f t="shared" si="372"/>
        <v>1</v>
      </c>
      <c r="BP196" t="str">
        <f t="shared" si="350"/>
        <v>-BUS-Total</v>
      </c>
    </row>
    <row r="197" spans="1:68" hidden="1" x14ac:dyDescent="0.25">
      <c r="A197" t="str">
        <f t="shared" si="344"/>
        <v>passenger-BUS-CNG</v>
      </c>
      <c r="B197" s="1">
        <v>163</v>
      </c>
      <c r="C197" t="s">
        <v>5</v>
      </c>
      <c r="D197" t="s">
        <v>27</v>
      </c>
      <c r="E197" t="s">
        <v>34</v>
      </c>
      <c r="F197" t="s">
        <v>45</v>
      </c>
      <c r="G197">
        <v>5.0537371533515382E-2</v>
      </c>
      <c r="H197">
        <f>Reference!H197</f>
        <v>5.253943012216622E-2</v>
      </c>
      <c r="I197">
        <f>Reference!I197</f>
        <v>5.4562148372148643E-2</v>
      </c>
      <c r="J197">
        <f>Reference!J197</f>
        <v>5.6605847729044513E-2</v>
      </c>
      <c r="K197">
        <f>Reference!K197</f>
        <v>5.8222815919494353E-2</v>
      </c>
      <c r="L197">
        <f>Reference!L197</f>
        <v>5.9839974828582727E-2</v>
      </c>
      <c r="M197">
        <f t="shared" ref="M197:Y198" si="434">$K197+(M$33-$K$33)*($BL197-$BK197)/($BL$33-$BK$33)</f>
        <v>5.073702530127365E-2</v>
      </c>
      <c r="N197">
        <f t="shared" si="434"/>
        <v>4.6994129992163299E-2</v>
      </c>
      <c r="O197">
        <f t="shared" si="434"/>
        <v>4.3251234683052947E-2</v>
      </c>
      <c r="P197">
        <f t="shared" si="434"/>
        <v>3.9508339373942596E-2</v>
      </c>
      <c r="Q197">
        <f t="shared" si="434"/>
        <v>3.5765444064832244E-2</v>
      </c>
      <c r="R197">
        <f t="shared" si="434"/>
        <v>3.2022548755721893E-2</v>
      </c>
      <c r="S197">
        <f t="shared" si="434"/>
        <v>2.8279653446611541E-2</v>
      </c>
      <c r="T197">
        <f t="shared" si="434"/>
        <v>2.453675813750119E-2</v>
      </c>
      <c r="U197">
        <f t="shared" si="434"/>
        <v>2.0793862828390838E-2</v>
      </c>
      <c r="V197">
        <f t="shared" si="434"/>
        <v>1.7050967519280487E-2</v>
      </c>
      <c r="W197">
        <f t="shared" si="434"/>
        <v>1.3308072210170142E-2</v>
      </c>
      <c r="X197">
        <f t="shared" si="434"/>
        <v>9.565176901059784E-3</v>
      </c>
      <c r="Y197">
        <f t="shared" si="434"/>
        <v>5.8222815919494325E-3</v>
      </c>
      <c r="Z197">
        <f t="shared" ref="Z197:AN198" si="435">$Y197+(Z$33-$Y$33)*($BM197-$BL197)/($BM$33-$BL$33)</f>
        <v>5.4341294858194699E-3</v>
      </c>
      <c r="AA197">
        <f t="shared" si="435"/>
        <v>5.0459773796895082E-3</v>
      </c>
      <c r="AB197">
        <f t="shared" si="435"/>
        <v>4.6578252735595457E-3</v>
      </c>
      <c r="AC197">
        <f t="shared" si="435"/>
        <v>4.2696731674295831E-3</v>
      </c>
      <c r="AD197">
        <f t="shared" si="435"/>
        <v>3.8815210612996214E-3</v>
      </c>
      <c r="AE197">
        <f t="shared" si="435"/>
        <v>3.4933689551696584E-3</v>
      </c>
      <c r="AF197">
        <f t="shared" si="435"/>
        <v>3.1052168490396962E-3</v>
      </c>
      <c r="AG197">
        <f t="shared" si="435"/>
        <v>2.7170647429097341E-3</v>
      </c>
      <c r="AH197">
        <f t="shared" si="435"/>
        <v>2.328912636779772E-3</v>
      </c>
      <c r="AI197">
        <f t="shared" si="435"/>
        <v>1.9407605306498098E-3</v>
      </c>
      <c r="AJ197">
        <f t="shared" si="435"/>
        <v>1.5526084245198477E-3</v>
      </c>
      <c r="AK197">
        <f t="shared" si="435"/>
        <v>1.1644563183898842E-3</v>
      </c>
      <c r="AL197">
        <f t="shared" si="435"/>
        <v>7.7630421225992254E-4</v>
      </c>
      <c r="AM197">
        <f t="shared" si="435"/>
        <v>3.8815210612995997E-4</v>
      </c>
      <c r="AN197">
        <f t="shared" si="435"/>
        <v>0</v>
      </c>
      <c r="AO197">
        <f t="shared" ref="AO197:BH197" si="436">AN197</f>
        <v>0</v>
      </c>
      <c r="AP197">
        <f t="shared" si="436"/>
        <v>0</v>
      </c>
      <c r="AQ197">
        <f t="shared" si="436"/>
        <v>0</v>
      </c>
      <c r="AR197">
        <f t="shared" si="436"/>
        <v>0</v>
      </c>
      <c r="AS197">
        <f t="shared" si="436"/>
        <v>0</v>
      </c>
      <c r="AT197">
        <f t="shared" si="436"/>
        <v>0</v>
      </c>
      <c r="AU197">
        <f t="shared" si="436"/>
        <v>0</v>
      </c>
      <c r="AV197">
        <f t="shared" si="436"/>
        <v>0</v>
      </c>
      <c r="AW197">
        <f t="shared" si="436"/>
        <v>0</v>
      </c>
      <c r="AX197">
        <f t="shared" si="436"/>
        <v>0</v>
      </c>
      <c r="AY197">
        <f t="shared" si="436"/>
        <v>0</v>
      </c>
      <c r="AZ197">
        <f t="shared" si="436"/>
        <v>0</v>
      </c>
      <c r="BA197">
        <f t="shared" si="436"/>
        <v>0</v>
      </c>
      <c r="BB197">
        <f t="shared" si="436"/>
        <v>0</v>
      </c>
      <c r="BC197">
        <f t="shared" si="436"/>
        <v>0</v>
      </c>
      <c r="BD197">
        <f t="shared" si="436"/>
        <v>0</v>
      </c>
      <c r="BE197">
        <f t="shared" si="436"/>
        <v>0</v>
      </c>
      <c r="BF197">
        <f t="shared" si="436"/>
        <v>0</v>
      </c>
      <c r="BG197">
        <f t="shared" si="436"/>
        <v>0</v>
      </c>
      <c r="BH197">
        <f t="shared" si="436"/>
        <v>0</v>
      </c>
      <c r="BK197">
        <f t="shared" si="422"/>
        <v>5.8222815919494353E-2</v>
      </c>
      <c r="BL197">
        <f t="shared" si="348"/>
        <v>5.8222815919494342E-3</v>
      </c>
      <c r="BM197">
        <f t="shared" si="349"/>
        <v>0</v>
      </c>
      <c r="BN197">
        <f t="shared" si="371"/>
        <v>0.9</v>
      </c>
      <c r="BO197">
        <f t="shared" si="372"/>
        <v>1</v>
      </c>
      <c r="BP197" t="str">
        <f t="shared" si="350"/>
        <v>-BUS-Total</v>
      </c>
    </row>
    <row r="198" spans="1:68" hidden="1" x14ac:dyDescent="0.25">
      <c r="A198" t="str">
        <f t="shared" si="344"/>
        <v>passenger-BUS-D</v>
      </c>
      <c r="B198" s="1">
        <v>164</v>
      </c>
      <c r="C198" t="s">
        <v>5</v>
      </c>
      <c r="D198" t="s">
        <v>27</v>
      </c>
      <c r="E198" t="s">
        <v>34</v>
      </c>
      <c r="F198" t="s">
        <v>46</v>
      </c>
      <c r="G198">
        <v>8.2646541200140464E-2</v>
      </c>
      <c r="H198">
        <f>Reference!H198</f>
        <v>7.7247354697084172E-2</v>
      </c>
      <c r="I198">
        <f>Reference!I198</f>
        <v>7.1792452859196221E-2</v>
      </c>
      <c r="J198">
        <f>Reference!J198</f>
        <v>6.6280968806427934E-2</v>
      </c>
      <c r="K198">
        <f>Reference!K198</f>
        <v>6.3148801211394379E-2</v>
      </c>
      <c r="L198">
        <f>Reference!L198</f>
        <v>6.0016264182538311E-2</v>
      </c>
      <c r="M198">
        <f t="shared" si="434"/>
        <v>5.5029669627072245E-2</v>
      </c>
      <c r="N198">
        <f t="shared" si="434"/>
        <v>5.0970103834911178E-2</v>
      </c>
      <c r="O198">
        <f t="shared" si="434"/>
        <v>4.6910538042750111E-2</v>
      </c>
      <c r="P198">
        <f t="shared" si="434"/>
        <v>4.2850972250589037E-2</v>
      </c>
      <c r="Q198">
        <f t="shared" si="434"/>
        <v>3.8791406458427977E-2</v>
      </c>
      <c r="R198">
        <f t="shared" si="434"/>
        <v>3.4731840666266903E-2</v>
      </c>
      <c r="S198">
        <f t="shared" si="434"/>
        <v>3.0672274874105836E-2</v>
      </c>
      <c r="T198">
        <f t="shared" si="434"/>
        <v>2.6612709081944776E-2</v>
      </c>
      <c r="U198">
        <f t="shared" si="434"/>
        <v>2.2553143289783702E-2</v>
      </c>
      <c r="V198">
        <f t="shared" si="434"/>
        <v>1.8493577497622635E-2</v>
      </c>
      <c r="W198">
        <f t="shared" si="434"/>
        <v>1.4434011705461568E-2</v>
      </c>
      <c r="X198">
        <f t="shared" si="434"/>
        <v>1.0374445913300501E-2</v>
      </c>
      <c r="Y198">
        <f t="shared" si="434"/>
        <v>6.3148801211394337E-3</v>
      </c>
      <c r="Z198">
        <f t="shared" si="435"/>
        <v>5.8938881130634717E-3</v>
      </c>
      <c r="AA198">
        <f t="shared" si="435"/>
        <v>5.4728961049875088E-3</v>
      </c>
      <c r="AB198">
        <f t="shared" si="435"/>
        <v>5.0519040969115468E-3</v>
      </c>
      <c r="AC198">
        <f t="shared" si="435"/>
        <v>4.6309120888355839E-3</v>
      </c>
      <c r="AD198">
        <f t="shared" si="435"/>
        <v>4.2099200807596219E-3</v>
      </c>
      <c r="AE198">
        <f t="shared" si="435"/>
        <v>3.7889280726836594E-3</v>
      </c>
      <c r="AF198">
        <f t="shared" si="435"/>
        <v>3.3679360646076966E-3</v>
      </c>
      <c r="AG198">
        <f t="shared" si="435"/>
        <v>2.9469440565317345E-3</v>
      </c>
      <c r="AH198">
        <f t="shared" si="435"/>
        <v>2.5259520484557721E-3</v>
      </c>
      <c r="AI198">
        <f t="shared" si="435"/>
        <v>2.1049600403798092E-3</v>
      </c>
      <c r="AJ198">
        <f t="shared" si="435"/>
        <v>1.6839680323038463E-3</v>
      </c>
      <c r="AK198">
        <f t="shared" si="435"/>
        <v>1.2629760242278852E-3</v>
      </c>
      <c r="AL198">
        <f t="shared" si="435"/>
        <v>8.419840161519223E-4</v>
      </c>
      <c r="AM198">
        <f t="shared" si="435"/>
        <v>4.2099200807595941E-4</v>
      </c>
      <c r="AN198">
        <f t="shared" si="435"/>
        <v>0</v>
      </c>
      <c r="AO198">
        <f t="shared" ref="AO198:BH198" si="437">AN198</f>
        <v>0</v>
      </c>
      <c r="AP198">
        <f t="shared" si="437"/>
        <v>0</v>
      </c>
      <c r="AQ198">
        <f t="shared" si="437"/>
        <v>0</v>
      </c>
      <c r="AR198">
        <f t="shared" si="437"/>
        <v>0</v>
      </c>
      <c r="AS198">
        <f t="shared" si="437"/>
        <v>0</v>
      </c>
      <c r="AT198">
        <f t="shared" si="437"/>
        <v>0</v>
      </c>
      <c r="AU198">
        <f t="shared" si="437"/>
        <v>0</v>
      </c>
      <c r="AV198">
        <f t="shared" si="437"/>
        <v>0</v>
      </c>
      <c r="AW198">
        <f t="shared" si="437"/>
        <v>0</v>
      </c>
      <c r="AX198">
        <f t="shared" si="437"/>
        <v>0</v>
      </c>
      <c r="AY198">
        <f t="shared" si="437"/>
        <v>0</v>
      </c>
      <c r="AZ198">
        <f t="shared" si="437"/>
        <v>0</v>
      </c>
      <c r="BA198">
        <f t="shared" si="437"/>
        <v>0</v>
      </c>
      <c r="BB198">
        <f t="shared" si="437"/>
        <v>0</v>
      </c>
      <c r="BC198">
        <f t="shared" si="437"/>
        <v>0</v>
      </c>
      <c r="BD198">
        <f t="shared" si="437"/>
        <v>0</v>
      </c>
      <c r="BE198">
        <f t="shared" si="437"/>
        <v>0</v>
      </c>
      <c r="BF198">
        <f t="shared" si="437"/>
        <v>0</v>
      </c>
      <c r="BG198">
        <f t="shared" si="437"/>
        <v>0</v>
      </c>
      <c r="BH198">
        <f t="shared" si="437"/>
        <v>0</v>
      </c>
      <c r="BK198">
        <f t="shared" si="422"/>
        <v>6.3148801211394379E-2</v>
      </c>
      <c r="BL198">
        <f t="shared" si="348"/>
        <v>6.3148801211394363E-3</v>
      </c>
      <c r="BM198">
        <f t="shared" si="349"/>
        <v>0</v>
      </c>
      <c r="BN198">
        <f t="shared" si="371"/>
        <v>0.9</v>
      </c>
      <c r="BO198">
        <f t="shared" si="372"/>
        <v>1</v>
      </c>
      <c r="BP198" t="str">
        <f t="shared" si="350"/>
        <v>-BUS-Total</v>
      </c>
    </row>
    <row r="199" spans="1:68" hidden="1" x14ac:dyDescent="0.25">
      <c r="A199" t="str">
        <f t="shared" si="344"/>
        <v>passenger-BUS-FCEV</v>
      </c>
      <c r="B199" s="1">
        <v>165</v>
      </c>
      <c r="C199" t="s">
        <v>5</v>
      </c>
      <c r="D199" t="s">
        <v>27</v>
      </c>
      <c r="E199" t="s">
        <v>34</v>
      </c>
      <c r="F199" t="s">
        <v>30</v>
      </c>
      <c r="G199">
        <v>8.081710485706114E-4</v>
      </c>
      <c r="H199">
        <f>Reference!H199</f>
        <v>1.1219232030774437E-3</v>
      </c>
      <c r="I199">
        <f>Reference!I199</f>
        <v>1.5574817680363551E-3</v>
      </c>
      <c r="J199">
        <f>Reference!J199</f>
        <v>2.1621350294849079E-3</v>
      </c>
      <c r="K199">
        <f>Reference!K199</f>
        <v>3.0015297653337163E-3</v>
      </c>
      <c r="L199">
        <f>Reference!L199</f>
        <v>4.1667984697193322E-3</v>
      </c>
      <c r="M199">
        <f t="shared" ref="M199:Y199" si="438">IF(L199=0,0.0000001,L199)*((INDEX($L$7:$L$29,MATCH($A199,$H$7:$H$28,0))/IF(L199=0,0.0000001,L199))^((M$33-$K$33)/($Y$33-$K$33)))</f>
        <v>6.5610533324148151E-3</v>
      </c>
      <c r="N199">
        <f t="shared" si="438"/>
        <v>1.1761947375909763E-2</v>
      </c>
      <c r="O199">
        <f t="shared" si="438"/>
        <v>2.1679866035764564E-2</v>
      </c>
      <c r="P199">
        <f t="shared" si="438"/>
        <v>3.7426502061592676E-2</v>
      </c>
      <c r="Q199">
        <f t="shared" si="438"/>
        <v>5.7029875355136095E-2</v>
      </c>
      <c r="R199">
        <f t="shared" si="438"/>
        <v>7.551812719813443E-2</v>
      </c>
      <c r="S199">
        <f t="shared" si="438"/>
        <v>8.8661736575889785E-2</v>
      </c>
      <c r="T199">
        <f t="shared" si="438"/>
        <v>9.5793131142778876E-2</v>
      </c>
      <c r="U199">
        <f t="shared" si="438"/>
        <v>9.877953162901798E-2</v>
      </c>
      <c r="V199">
        <f t="shared" si="438"/>
        <v>9.9737207923580762E-2</v>
      </c>
      <c r="W199">
        <f t="shared" si="438"/>
        <v>9.9962415924450168E-2</v>
      </c>
      <c r="X199">
        <f t="shared" si="438"/>
        <v>9.9997314954609867E-2</v>
      </c>
      <c r="Y199">
        <f t="shared" si="438"/>
        <v>0.1</v>
      </c>
      <c r="Z199">
        <f t="shared" ref="Z199:AN199" si="439">IF(Y199=0,0.0000001,$Y199)*((INDEX($M$7:$M$29,MATCH($A199,$H$7:$H$28,0))/IF(Y199=0,0.0000001,$Y199))^((Z$33-$Y$33)/($AN$33-$Y$33)))</f>
        <v>0.10273996590637165</v>
      </c>
      <c r="AA199">
        <f t="shared" si="439"/>
        <v>0.10555500594442409</v>
      </c>
      <c r="AB199">
        <f t="shared" si="439"/>
        <v>0.10844717711976987</v>
      </c>
      <c r="AC199">
        <f t="shared" si="439"/>
        <v>0.11141859279927402</v>
      </c>
      <c r="AD199">
        <f t="shared" si="439"/>
        <v>0.11447142425533319</v>
      </c>
      <c r="AE199">
        <f t="shared" si="439"/>
        <v>0.11760790225246737</v>
      </c>
      <c r="AF199">
        <f t="shared" si="439"/>
        <v>0.12083031867738386</v>
      </c>
      <c r="AG199">
        <f t="shared" si="439"/>
        <v>0.12414102821370437</v>
      </c>
      <c r="AH199">
        <f t="shared" si="439"/>
        <v>0.12754245006257908</v>
      </c>
      <c r="AI199">
        <f t="shared" si="439"/>
        <v>0.13103706971044482</v>
      </c>
      <c r="AJ199">
        <f t="shared" si="439"/>
        <v>0.13462744074521946</v>
      </c>
      <c r="AK199">
        <f t="shared" si="439"/>
        <v>0.13831618672225915</v>
      </c>
      <c r="AL199">
        <f t="shared" si="439"/>
        <v>0.14210600308144239</v>
      </c>
      <c r="AM199">
        <f t="shared" si="439"/>
        <v>0.14599965911678134</v>
      </c>
      <c r="AN199">
        <f t="shared" si="439"/>
        <v>0.15</v>
      </c>
      <c r="AO199">
        <f t="shared" ref="AO199:BH199" si="440">AN199</f>
        <v>0.15</v>
      </c>
      <c r="AP199">
        <f t="shared" si="440"/>
        <v>0.15</v>
      </c>
      <c r="AQ199">
        <f t="shared" si="440"/>
        <v>0.15</v>
      </c>
      <c r="AR199">
        <f t="shared" si="440"/>
        <v>0.15</v>
      </c>
      <c r="AS199">
        <f t="shared" si="440"/>
        <v>0.15</v>
      </c>
      <c r="AT199">
        <f t="shared" si="440"/>
        <v>0.15</v>
      </c>
      <c r="AU199">
        <f t="shared" si="440"/>
        <v>0.15</v>
      </c>
      <c r="AV199">
        <f t="shared" si="440"/>
        <v>0.15</v>
      </c>
      <c r="AW199">
        <f t="shared" si="440"/>
        <v>0.15</v>
      </c>
      <c r="AX199">
        <f t="shared" si="440"/>
        <v>0.15</v>
      </c>
      <c r="AY199">
        <f t="shared" si="440"/>
        <v>0.15</v>
      </c>
      <c r="AZ199">
        <f t="shared" si="440"/>
        <v>0.15</v>
      </c>
      <c r="BA199">
        <f t="shared" si="440"/>
        <v>0.15</v>
      </c>
      <c r="BB199">
        <f t="shared" si="440"/>
        <v>0.15</v>
      </c>
      <c r="BC199">
        <f t="shared" si="440"/>
        <v>0.15</v>
      </c>
      <c r="BD199">
        <f t="shared" si="440"/>
        <v>0.15</v>
      </c>
      <c r="BE199">
        <f t="shared" si="440"/>
        <v>0.15</v>
      </c>
      <c r="BF199">
        <f t="shared" si="440"/>
        <v>0.15</v>
      </c>
      <c r="BG199">
        <f t="shared" si="440"/>
        <v>0.15</v>
      </c>
      <c r="BH199">
        <f t="shared" si="440"/>
        <v>0.15</v>
      </c>
      <c r="BK199">
        <f>G199</f>
        <v>8.081710485706114E-4</v>
      </c>
      <c r="BL199">
        <f t="shared" si="348"/>
        <v>8.0817104857061126E-5</v>
      </c>
      <c r="BM199">
        <f t="shared" si="349"/>
        <v>0</v>
      </c>
      <c r="BN199">
        <f t="shared" si="371"/>
        <v>0.9</v>
      </c>
      <c r="BO199">
        <f t="shared" si="372"/>
        <v>1</v>
      </c>
      <c r="BP199" t="str">
        <f t="shared" si="350"/>
        <v>-BUS-Total</v>
      </c>
    </row>
    <row r="200" spans="1:68" hidden="1" x14ac:dyDescent="0.25">
      <c r="A200" t="str">
        <f t="shared" si="344"/>
        <v>passenger-BUS-G</v>
      </c>
      <c r="B200" s="1">
        <v>166</v>
      </c>
      <c r="C200" t="s">
        <v>5</v>
      </c>
      <c r="D200" t="s">
        <v>27</v>
      </c>
      <c r="E200" t="s">
        <v>34</v>
      </c>
      <c r="F200" t="s">
        <v>47</v>
      </c>
      <c r="G200">
        <v>0.5519085616997409</v>
      </c>
      <c r="H200">
        <f>Reference!H200</f>
        <v>0.53878107718586554</v>
      </c>
      <c r="I200">
        <f>Reference!I200</f>
        <v>0.52551812741351567</v>
      </c>
      <c r="J200">
        <f>Reference!J200</f>
        <v>0.51211760466620326</v>
      </c>
      <c r="K200">
        <f>Reference!K200</f>
        <v>0.49927138722946318</v>
      </c>
      <c r="L200">
        <f>Reference!L200</f>
        <v>0.48642365460329973</v>
      </c>
      <c r="M200">
        <f t="shared" ref="M200:Y202" si="441">$K200+(M$33-$K$33)*($BL200-$BK200)/($BL$33-$BK$33)</f>
        <v>0.43507935172853218</v>
      </c>
      <c r="N200">
        <f t="shared" si="441"/>
        <v>0.40298333397806674</v>
      </c>
      <c r="O200">
        <f t="shared" si="441"/>
        <v>0.37088731622760118</v>
      </c>
      <c r="P200">
        <f t="shared" si="441"/>
        <v>0.33879129847713574</v>
      </c>
      <c r="Q200">
        <f t="shared" si="441"/>
        <v>0.30669528072667024</v>
      </c>
      <c r="R200">
        <f t="shared" si="441"/>
        <v>0.27459926297620474</v>
      </c>
      <c r="S200">
        <f t="shared" si="441"/>
        <v>0.24250324522573924</v>
      </c>
      <c r="T200">
        <f t="shared" si="441"/>
        <v>0.21040722747527379</v>
      </c>
      <c r="U200">
        <f t="shared" si="441"/>
        <v>0.1783112097248083</v>
      </c>
      <c r="V200">
        <f t="shared" si="441"/>
        <v>0.14621519197434274</v>
      </c>
      <c r="W200">
        <f t="shared" si="441"/>
        <v>0.1141191742238773</v>
      </c>
      <c r="X200">
        <f t="shared" si="441"/>
        <v>8.2023156473411796E-2</v>
      </c>
      <c r="Y200">
        <f t="shared" si="441"/>
        <v>4.992713872294624E-2</v>
      </c>
      <c r="Z200">
        <f t="shared" ref="Z200:AN202" si="442">$Y200+(Z$33-$Y$33)*($BM200-$BL200)/($BM$33-$BL$33)</f>
        <v>4.6598662808083155E-2</v>
      </c>
      <c r="AA200">
        <f t="shared" si="442"/>
        <v>4.327018689322007E-2</v>
      </c>
      <c r="AB200">
        <f t="shared" si="442"/>
        <v>3.9941710978356977E-2</v>
      </c>
      <c r="AC200">
        <f t="shared" si="442"/>
        <v>3.6613235063493892E-2</v>
      </c>
      <c r="AD200">
        <f t="shared" si="442"/>
        <v>3.3284759148630806E-2</v>
      </c>
      <c r="AE200">
        <f t="shared" si="442"/>
        <v>2.9956283233767714E-2</v>
      </c>
      <c r="AF200">
        <f t="shared" si="442"/>
        <v>2.6627807318904628E-2</v>
      </c>
      <c r="AG200">
        <f t="shared" si="442"/>
        <v>2.3299331404041543E-2</v>
      </c>
      <c r="AH200">
        <f t="shared" si="442"/>
        <v>1.9970855489178454E-2</v>
      </c>
      <c r="AI200">
        <f t="shared" si="442"/>
        <v>1.6642379574315372E-2</v>
      </c>
      <c r="AJ200">
        <f t="shared" si="442"/>
        <v>1.3313903659452279E-2</v>
      </c>
      <c r="AK200">
        <f t="shared" si="442"/>
        <v>9.985427744589187E-3</v>
      </c>
      <c r="AL200">
        <f t="shared" si="442"/>
        <v>6.6569518297261016E-3</v>
      </c>
      <c r="AM200">
        <f t="shared" si="442"/>
        <v>3.3284759148630161E-3</v>
      </c>
      <c r="AN200">
        <f t="shared" si="442"/>
        <v>-6.9388939039072284E-17</v>
      </c>
      <c r="AO200">
        <f t="shared" ref="AO200:BH200" si="443">AN200</f>
        <v>-6.9388939039072284E-17</v>
      </c>
      <c r="AP200">
        <f t="shared" si="443"/>
        <v>-6.9388939039072284E-17</v>
      </c>
      <c r="AQ200">
        <f t="shared" si="443"/>
        <v>-6.9388939039072284E-17</v>
      </c>
      <c r="AR200">
        <f t="shared" si="443"/>
        <v>-6.9388939039072284E-17</v>
      </c>
      <c r="AS200">
        <f t="shared" si="443"/>
        <v>-6.9388939039072284E-17</v>
      </c>
      <c r="AT200">
        <f t="shared" si="443"/>
        <v>-6.9388939039072284E-17</v>
      </c>
      <c r="AU200">
        <f t="shared" si="443"/>
        <v>-6.9388939039072284E-17</v>
      </c>
      <c r="AV200">
        <f t="shared" si="443"/>
        <v>-6.9388939039072284E-17</v>
      </c>
      <c r="AW200">
        <f t="shared" si="443"/>
        <v>-6.9388939039072284E-17</v>
      </c>
      <c r="AX200">
        <f t="shared" si="443"/>
        <v>-6.9388939039072284E-17</v>
      </c>
      <c r="AY200">
        <f t="shared" si="443"/>
        <v>-6.9388939039072284E-17</v>
      </c>
      <c r="AZ200">
        <f t="shared" si="443"/>
        <v>-6.9388939039072284E-17</v>
      </c>
      <c r="BA200">
        <f t="shared" si="443"/>
        <v>-6.9388939039072284E-17</v>
      </c>
      <c r="BB200">
        <f t="shared" si="443"/>
        <v>-6.9388939039072284E-17</v>
      </c>
      <c r="BC200">
        <f t="shared" si="443"/>
        <v>-6.9388939039072284E-17</v>
      </c>
      <c r="BD200">
        <f t="shared" si="443"/>
        <v>-6.9388939039072284E-17</v>
      </c>
      <c r="BE200">
        <f t="shared" si="443"/>
        <v>-6.9388939039072284E-17</v>
      </c>
      <c r="BF200">
        <f t="shared" si="443"/>
        <v>-6.9388939039072284E-17</v>
      </c>
      <c r="BG200">
        <f t="shared" si="443"/>
        <v>-6.9388939039072284E-17</v>
      </c>
      <c r="BH200">
        <f t="shared" si="443"/>
        <v>-6.9388939039072284E-17</v>
      </c>
      <c r="BK200">
        <f t="shared" ref="BK200:BK205" si="444">K200</f>
        <v>0.49927138722946318</v>
      </c>
      <c r="BL200">
        <f t="shared" si="348"/>
        <v>4.992713872294631E-2</v>
      </c>
      <c r="BM200">
        <f t="shared" si="349"/>
        <v>0</v>
      </c>
      <c r="BN200">
        <f t="shared" si="371"/>
        <v>0.9</v>
      </c>
      <c r="BO200">
        <f t="shared" si="372"/>
        <v>1</v>
      </c>
      <c r="BP200" t="str">
        <f t="shared" si="350"/>
        <v>-BUS-Total</v>
      </c>
    </row>
    <row r="201" spans="1:68" hidden="1" x14ac:dyDescent="0.25">
      <c r="A201" t="str">
        <f t="shared" si="344"/>
        <v>passenger-BUS-LPG</v>
      </c>
      <c r="B201" s="1">
        <v>167</v>
      </c>
      <c r="C201" t="s">
        <v>5</v>
      </c>
      <c r="D201" t="s">
        <v>27</v>
      </c>
      <c r="E201" t="s">
        <v>34</v>
      </c>
      <c r="F201" t="s">
        <v>48</v>
      </c>
      <c r="G201">
        <v>2.8323469025775781E-3</v>
      </c>
      <c r="H201">
        <f>Reference!H201</f>
        <v>2.850983592733843E-3</v>
      </c>
      <c r="I201">
        <f>Reference!I201</f>
        <v>2.8698125987939218E-3</v>
      </c>
      <c r="J201">
        <f>Reference!J201</f>
        <v>2.8888369130187601E-3</v>
      </c>
      <c r="K201">
        <f>Reference!K201</f>
        <v>2.8931261906759141E-3</v>
      </c>
      <c r="L201">
        <f>Reference!L201</f>
        <v>2.897415974246048E-3</v>
      </c>
      <c r="M201">
        <f t="shared" si="441"/>
        <v>2.5211528233032967E-3</v>
      </c>
      <c r="N201">
        <f t="shared" si="441"/>
        <v>2.3351661396169877E-3</v>
      </c>
      <c r="O201">
        <f t="shared" si="441"/>
        <v>2.1491794559306788E-3</v>
      </c>
      <c r="P201">
        <f t="shared" si="441"/>
        <v>1.9631927722443703E-3</v>
      </c>
      <c r="Q201">
        <f t="shared" si="441"/>
        <v>1.7772060885580616E-3</v>
      </c>
      <c r="R201">
        <f t="shared" si="441"/>
        <v>1.5912194048717527E-3</v>
      </c>
      <c r="S201">
        <f t="shared" si="441"/>
        <v>1.405232721185444E-3</v>
      </c>
      <c r="T201">
        <f t="shared" si="441"/>
        <v>1.2192460374991351E-3</v>
      </c>
      <c r="U201">
        <f t="shared" si="441"/>
        <v>1.0332593538128264E-3</v>
      </c>
      <c r="V201">
        <f t="shared" si="441"/>
        <v>8.4727267012651769E-4</v>
      </c>
      <c r="W201">
        <f t="shared" si="441"/>
        <v>6.612859864402092E-4</v>
      </c>
      <c r="X201">
        <f t="shared" si="441"/>
        <v>4.7529930275389985E-4</v>
      </c>
      <c r="Y201">
        <f t="shared" si="441"/>
        <v>2.8931261906759136E-4</v>
      </c>
      <c r="Z201">
        <f t="shared" si="442"/>
        <v>2.7002511112975196E-4</v>
      </c>
      <c r="AA201">
        <f t="shared" si="442"/>
        <v>2.507376031919125E-4</v>
      </c>
      <c r="AB201">
        <f t="shared" si="442"/>
        <v>2.3145009525407309E-4</v>
      </c>
      <c r="AC201">
        <f t="shared" si="442"/>
        <v>2.1216258731623368E-4</v>
      </c>
      <c r="AD201">
        <f t="shared" si="442"/>
        <v>1.9287507937839422E-4</v>
      </c>
      <c r="AE201">
        <f t="shared" si="442"/>
        <v>1.7358757144055482E-4</v>
      </c>
      <c r="AF201">
        <f t="shared" si="442"/>
        <v>1.5430006350271538E-4</v>
      </c>
      <c r="AG201">
        <f t="shared" si="442"/>
        <v>1.3501255556487598E-4</v>
      </c>
      <c r="AH201">
        <f t="shared" si="442"/>
        <v>1.1572504762703655E-4</v>
      </c>
      <c r="AI201">
        <f t="shared" si="442"/>
        <v>9.6437539689197112E-5</v>
      </c>
      <c r="AJ201">
        <f t="shared" si="442"/>
        <v>7.7150031751357706E-5</v>
      </c>
      <c r="AK201">
        <f t="shared" si="442"/>
        <v>5.7862523813518273E-5</v>
      </c>
      <c r="AL201">
        <f t="shared" si="442"/>
        <v>3.8575015875678866E-5</v>
      </c>
      <c r="AM201">
        <f t="shared" si="442"/>
        <v>1.9287507937839406E-5</v>
      </c>
      <c r="AN201">
        <f t="shared" si="442"/>
        <v>0</v>
      </c>
      <c r="AO201">
        <f t="shared" ref="AO201:BH201" si="445">AN201</f>
        <v>0</v>
      </c>
      <c r="AP201">
        <f t="shared" si="445"/>
        <v>0</v>
      </c>
      <c r="AQ201">
        <f t="shared" si="445"/>
        <v>0</v>
      </c>
      <c r="AR201">
        <f t="shared" si="445"/>
        <v>0</v>
      </c>
      <c r="AS201">
        <f t="shared" si="445"/>
        <v>0</v>
      </c>
      <c r="AT201">
        <f t="shared" si="445"/>
        <v>0</v>
      </c>
      <c r="AU201">
        <f t="shared" si="445"/>
        <v>0</v>
      </c>
      <c r="AV201">
        <f t="shared" si="445"/>
        <v>0</v>
      </c>
      <c r="AW201">
        <f t="shared" si="445"/>
        <v>0</v>
      </c>
      <c r="AX201">
        <f t="shared" si="445"/>
        <v>0</v>
      </c>
      <c r="AY201">
        <f t="shared" si="445"/>
        <v>0</v>
      </c>
      <c r="AZ201">
        <f t="shared" si="445"/>
        <v>0</v>
      </c>
      <c r="BA201">
        <f t="shared" si="445"/>
        <v>0</v>
      </c>
      <c r="BB201">
        <f t="shared" si="445"/>
        <v>0</v>
      </c>
      <c r="BC201">
        <f t="shared" si="445"/>
        <v>0</v>
      </c>
      <c r="BD201">
        <f t="shared" si="445"/>
        <v>0</v>
      </c>
      <c r="BE201">
        <f t="shared" si="445"/>
        <v>0</v>
      </c>
      <c r="BF201">
        <f t="shared" si="445"/>
        <v>0</v>
      </c>
      <c r="BG201">
        <f t="shared" si="445"/>
        <v>0</v>
      </c>
      <c r="BH201">
        <f t="shared" si="445"/>
        <v>0</v>
      </c>
      <c r="BK201">
        <f t="shared" si="444"/>
        <v>2.8931261906759141E-3</v>
      </c>
      <c r="BL201">
        <f t="shared" si="348"/>
        <v>2.8931261906759136E-4</v>
      </c>
      <c r="BM201">
        <f t="shared" si="349"/>
        <v>0</v>
      </c>
      <c r="BN201">
        <f t="shared" si="371"/>
        <v>0.9</v>
      </c>
      <c r="BO201">
        <f t="shared" si="372"/>
        <v>1</v>
      </c>
      <c r="BP201" t="str">
        <f t="shared" si="350"/>
        <v>-BUS-Total</v>
      </c>
    </row>
    <row r="202" spans="1:68" hidden="1" x14ac:dyDescent="0.25">
      <c r="A202" t="str">
        <f t="shared" si="344"/>
        <v>passenger-BUS-PHEVD</v>
      </c>
      <c r="B202" s="1">
        <v>168</v>
      </c>
      <c r="C202" t="s">
        <v>5</v>
      </c>
      <c r="D202" t="s">
        <v>27</v>
      </c>
      <c r="E202" t="s">
        <v>34</v>
      </c>
      <c r="F202" t="s">
        <v>37</v>
      </c>
      <c r="G202">
        <v>9.7549592710153718E-2</v>
      </c>
      <c r="H202">
        <f>Reference!H202</f>
        <v>9.9763992180833622E-2</v>
      </c>
      <c r="I202">
        <f>Reference!I202</f>
        <v>0.1020012425028205</v>
      </c>
      <c r="J202">
        <f>Reference!J202</f>
        <v>0.10426169921462369</v>
      </c>
      <c r="K202">
        <f>Reference!K202</f>
        <v>0.10591208233274051</v>
      </c>
      <c r="L202">
        <f>Reference!L202</f>
        <v>0.1075626601107296</v>
      </c>
      <c r="M202">
        <f t="shared" si="441"/>
        <v>9.2294814604245295E-2</v>
      </c>
      <c r="N202">
        <f t="shared" si="441"/>
        <v>8.5486180739997697E-2</v>
      </c>
      <c r="O202">
        <f t="shared" si="441"/>
        <v>7.8677546875750085E-2</v>
      </c>
      <c r="P202">
        <f t="shared" si="441"/>
        <v>7.1868913011502486E-2</v>
      </c>
      <c r="Q202">
        <f t="shared" si="441"/>
        <v>6.5060279147254874E-2</v>
      </c>
      <c r="R202">
        <f t="shared" si="441"/>
        <v>5.8251645283007275E-2</v>
      </c>
      <c r="S202">
        <f t="shared" si="441"/>
        <v>5.144301141875967E-2</v>
      </c>
      <c r="T202">
        <f t="shared" si="441"/>
        <v>4.4634377554512071E-2</v>
      </c>
      <c r="U202">
        <f t="shared" si="441"/>
        <v>3.7825743690264466E-2</v>
      </c>
      <c r="V202">
        <f t="shared" si="441"/>
        <v>3.1017109826016867E-2</v>
      </c>
      <c r="W202">
        <f t="shared" si="441"/>
        <v>2.4208475961769241E-2</v>
      </c>
      <c r="X202">
        <f t="shared" si="441"/>
        <v>1.7399842097521642E-2</v>
      </c>
      <c r="Y202">
        <f t="shared" si="441"/>
        <v>1.0591208233274044E-2</v>
      </c>
      <c r="Z202">
        <f t="shared" si="442"/>
        <v>9.8851276843891066E-3</v>
      </c>
      <c r="AA202">
        <f t="shared" si="442"/>
        <v>9.1790471355041696E-3</v>
      </c>
      <c r="AB202">
        <f t="shared" si="442"/>
        <v>8.4729665866192343E-3</v>
      </c>
      <c r="AC202">
        <f t="shared" si="442"/>
        <v>7.7668860377342972E-3</v>
      </c>
      <c r="AD202">
        <f t="shared" si="442"/>
        <v>7.0608054888493602E-3</v>
      </c>
      <c r="AE202">
        <f t="shared" si="442"/>
        <v>6.354724939964424E-3</v>
      </c>
      <c r="AF202">
        <f t="shared" si="442"/>
        <v>5.6486443910794869E-3</v>
      </c>
      <c r="AG202">
        <f t="shared" si="442"/>
        <v>4.9425638421945507E-3</v>
      </c>
      <c r="AH202">
        <f t="shared" si="442"/>
        <v>4.2364832933096145E-3</v>
      </c>
      <c r="AI202">
        <f t="shared" si="442"/>
        <v>3.5304027444246775E-3</v>
      </c>
      <c r="AJ202">
        <f t="shared" si="442"/>
        <v>2.8243221955397413E-3</v>
      </c>
      <c r="AK202">
        <f t="shared" si="442"/>
        <v>2.1182416466548042E-3</v>
      </c>
      <c r="AL202">
        <f t="shared" si="442"/>
        <v>1.4121610977698672E-3</v>
      </c>
      <c r="AM202">
        <f t="shared" si="442"/>
        <v>7.0608054888493012E-4</v>
      </c>
      <c r="AN202">
        <f t="shared" si="442"/>
        <v>0</v>
      </c>
      <c r="AO202">
        <f t="shared" ref="AO202:BH202" si="446">AN202</f>
        <v>0</v>
      </c>
      <c r="AP202">
        <f t="shared" si="446"/>
        <v>0</v>
      </c>
      <c r="AQ202">
        <f t="shared" si="446"/>
        <v>0</v>
      </c>
      <c r="AR202">
        <f t="shared" si="446"/>
        <v>0</v>
      </c>
      <c r="AS202">
        <f t="shared" si="446"/>
        <v>0</v>
      </c>
      <c r="AT202">
        <f t="shared" si="446"/>
        <v>0</v>
      </c>
      <c r="AU202">
        <f t="shared" si="446"/>
        <v>0</v>
      </c>
      <c r="AV202">
        <f t="shared" si="446"/>
        <v>0</v>
      </c>
      <c r="AW202">
        <f t="shared" si="446"/>
        <v>0</v>
      </c>
      <c r="AX202">
        <f t="shared" si="446"/>
        <v>0</v>
      </c>
      <c r="AY202">
        <f t="shared" si="446"/>
        <v>0</v>
      </c>
      <c r="AZ202">
        <f t="shared" si="446"/>
        <v>0</v>
      </c>
      <c r="BA202">
        <f t="shared" si="446"/>
        <v>0</v>
      </c>
      <c r="BB202">
        <f t="shared" si="446"/>
        <v>0</v>
      </c>
      <c r="BC202">
        <f t="shared" si="446"/>
        <v>0</v>
      </c>
      <c r="BD202">
        <f t="shared" si="446"/>
        <v>0</v>
      </c>
      <c r="BE202">
        <f t="shared" si="446"/>
        <v>0</v>
      </c>
      <c r="BF202">
        <f t="shared" si="446"/>
        <v>0</v>
      </c>
      <c r="BG202">
        <f t="shared" si="446"/>
        <v>0</v>
      </c>
      <c r="BH202">
        <f t="shared" si="446"/>
        <v>0</v>
      </c>
      <c r="BK202">
        <f t="shared" si="444"/>
        <v>0.10591208233274051</v>
      </c>
      <c r="BL202">
        <f t="shared" si="348"/>
        <v>1.0591208233274049E-2</v>
      </c>
      <c r="BM202">
        <f t="shared" si="349"/>
        <v>0</v>
      </c>
      <c r="BN202">
        <f t="shared" ref="BN202:BN233" si="447">INDEX($L$7:$L$28,MATCH(BP202,$H$7:$H$28,0))</f>
        <v>0.9</v>
      </c>
      <c r="BO202">
        <f t="shared" ref="BO202:BO233" si="448">INDEX($M$7:$M$28,MATCH(BP202,$H$7:$H$28,0))</f>
        <v>1</v>
      </c>
      <c r="BP202" t="str">
        <f t="shared" si="350"/>
        <v>-BUS-Total</v>
      </c>
    </row>
    <row r="203" spans="1:68" hidden="1" x14ac:dyDescent="0.25">
      <c r="A203" t="str">
        <f t="shared" si="344"/>
        <v>passenger-LT-BEV</v>
      </c>
      <c r="B203" s="1">
        <v>169</v>
      </c>
      <c r="C203" t="s">
        <v>5</v>
      </c>
      <c r="D203" t="s">
        <v>27</v>
      </c>
      <c r="E203" t="s">
        <v>33</v>
      </c>
      <c r="F203" t="s">
        <v>29</v>
      </c>
      <c r="G203">
        <v>3.7434564849138208E-2</v>
      </c>
      <c r="H203">
        <f>Reference!H203</f>
        <v>4.2699342663000038E-2</v>
      </c>
      <c r="I203">
        <f>Reference!I203</f>
        <v>4.8704556102093129E-2</v>
      </c>
      <c r="J203">
        <f>Reference!J203</f>
        <v>5.5554339649295022E-2</v>
      </c>
      <c r="K203">
        <f>Reference!K203</f>
        <v>6.3367473207226202E-2</v>
      </c>
      <c r="L203">
        <f>Reference!L203</f>
        <v>7.2279441822498333E-2</v>
      </c>
      <c r="M203">
        <f t="shared" ref="M203:Y203" si="449">IF(L203=0,0.0000001,L203)*((INDEX($L$7:$L$29,MATCH($A203,$H$7:$H$28,0))/IF(L203=0,0.0000001,L203))^((M$33-$K$33)/($Y$33-$K$33)))</f>
        <v>0.10189864045389427</v>
      </c>
      <c r="N203">
        <f t="shared" si="449"/>
        <v>0.15846644068574586</v>
      </c>
      <c r="O203">
        <f t="shared" si="449"/>
        <v>0.25167383683551653</v>
      </c>
      <c r="P203">
        <f t="shared" si="449"/>
        <v>0.38037656718924562</v>
      </c>
      <c r="Q203">
        <f t="shared" si="449"/>
        <v>0.52310549584209498</v>
      </c>
      <c r="R203">
        <f t="shared" si="449"/>
        <v>0.64690369969082406</v>
      </c>
      <c r="S203">
        <f t="shared" si="449"/>
        <v>0.73038882831802621</v>
      </c>
      <c r="T203">
        <f t="shared" si="449"/>
        <v>0.77440836438893212</v>
      </c>
      <c r="U203">
        <f t="shared" si="449"/>
        <v>0.79260300589562638</v>
      </c>
      <c r="V203">
        <f t="shared" si="449"/>
        <v>0.79840914024855858</v>
      </c>
      <c r="W203">
        <f t="shared" si="449"/>
        <v>0.79977254039611845</v>
      </c>
      <c r="X203">
        <f t="shared" si="449"/>
        <v>0.79998375074029915</v>
      </c>
      <c r="Y203">
        <f t="shared" si="449"/>
        <v>0.80000000000000016</v>
      </c>
      <c r="Z203">
        <f t="shared" ref="Z203:AN203" si="450">IF(Y203=0,0.0000001,$Y203)*((INDEX($M$7:$M$29,MATCH($A203,$H$7:$H$28,0))/IF(Y203=0,0.0000001,$Y203))^((Z$33-$Y$33)/($AN$33-$Y$33)))</f>
        <v>0.80921805035363348</v>
      </c>
      <c r="AA203">
        <f t="shared" si="450"/>
        <v>0.81854231627266938</v>
      </c>
      <c r="AB203">
        <f t="shared" si="450"/>
        <v>0.82797402163264577</v>
      </c>
      <c r="AC203">
        <f t="shared" si="450"/>
        <v>0.83751440441128333</v>
      </c>
      <c r="AD203">
        <f t="shared" si="450"/>
        <v>0.84716471685097883</v>
      </c>
      <c r="AE203">
        <f t="shared" si="450"/>
        <v>0.856926225623171</v>
      </c>
      <c r="AF203">
        <f t="shared" si="450"/>
        <v>0.86680021199460011</v>
      </c>
      <c r="AG203">
        <f t="shared" si="450"/>
        <v>0.87678797199548286</v>
      </c>
      <c r="AH203">
        <f t="shared" si="450"/>
        <v>0.88689081658962599</v>
      </c>
      <c r="AI203">
        <f t="shared" si="450"/>
        <v>0.89711007184649849</v>
      </c>
      <c r="AJ203">
        <f t="shared" si="450"/>
        <v>0.90744707911528921</v>
      </c>
      <c r="AK203">
        <f t="shared" si="450"/>
        <v>0.91790319520096708</v>
      </c>
      <c r="AL203">
        <f t="shared" si="450"/>
        <v>0.92847979254237134</v>
      </c>
      <c r="AM203">
        <f t="shared" si="450"/>
        <v>0.93917825939235444</v>
      </c>
      <c r="AN203">
        <f t="shared" si="450"/>
        <v>0.95</v>
      </c>
      <c r="AO203">
        <f t="shared" ref="AO203:BH203" si="451">AN203</f>
        <v>0.95</v>
      </c>
      <c r="AP203">
        <f t="shared" si="451"/>
        <v>0.95</v>
      </c>
      <c r="AQ203">
        <f t="shared" si="451"/>
        <v>0.95</v>
      </c>
      <c r="AR203">
        <f t="shared" si="451"/>
        <v>0.95</v>
      </c>
      <c r="AS203">
        <f t="shared" si="451"/>
        <v>0.95</v>
      </c>
      <c r="AT203">
        <f t="shared" si="451"/>
        <v>0.95</v>
      </c>
      <c r="AU203">
        <f t="shared" si="451"/>
        <v>0.95</v>
      </c>
      <c r="AV203">
        <f t="shared" si="451"/>
        <v>0.95</v>
      </c>
      <c r="AW203">
        <f t="shared" si="451"/>
        <v>0.95</v>
      </c>
      <c r="AX203">
        <f t="shared" si="451"/>
        <v>0.95</v>
      </c>
      <c r="AY203">
        <f t="shared" si="451"/>
        <v>0.95</v>
      </c>
      <c r="AZ203">
        <f t="shared" si="451"/>
        <v>0.95</v>
      </c>
      <c r="BA203">
        <f t="shared" si="451"/>
        <v>0.95</v>
      </c>
      <c r="BB203">
        <f t="shared" si="451"/>
        <v>0.95</v>
      </c>
      <c r="BC203">
        <f t="shared" si="451"/>
        <v>0.95</v>
      </c>
      <c r="BD203">
        <f t="shared" si="451"/>
        <v>0.95</v>
      </c>
      <c r="BE203">
        <f t="shared" si="451"/>
        <v>0.95</v>
      </c>
      <c r="BF203">
        <f t="shared" si="451"/>
        <v>0.95</v>
      </c>
      <c r="BG203">
        <f t="shared" si="451"/>
        <v>0.95</v>
      </c>
      <c r="BH203">
        <f t="shared" si="451"/>
        <v>0.95</v>
      </c>
      <c r="BK203">
        <f t="shared" si="444"/>
        <v>6.3367473207226202E-2</v>
      </c>
      <c r="BL203">
        <f t="shared" si="348"/>
        <v>6.3367473207226188E-3</v>
      </c>
      <c r="BM203">
        <f t="shared" si="349"/>
        <v>0</v>
      </c>
      <c r="BN203">
        <f t="shared" si="447"/>
        <v>0.9</v>
      </c>
      <c r="BO203">
        <f t="shared" si="448"/>
        <v>1</v>
      </c>
      <c r="BP203" t="str">
        <f t="shared" si="350"/>
        <v>-LT-Total</v>
      </c>
    </row>
    <row r="204" spans="1:68" hidden="1" x14ac:dyDescent="0.25">
      <c r="A204" t="str">
        <f t="shared" si="344"/>
        <v>passenger-LT-CNG</v>
      </c>
      <c r="B204" s="1">
        <v>170</v>
      </c>
      <c r="C204" t="s">
        <v>5</v>
      </c>
      <c r="D204" t="s">
        <v>27</v>
      </c>
      <c r="E204" t="s">
        <v>33</v>
      </c>
      <c r="F204" t="s">
        <v>45</v>
      </c>
      <c r="G204">
        <v>6.7236637214495423E-2</v>
      </c>
      <c r="H204">
        <f>Reference!H204</f>
        <v>7.1802716412560655E-2</v>
      </c>
      <c r="I204">
        <f>Reference!I204</f>
        <v>7.6366971029585673E-2</v>
      </c>
      <c r="J204">
        <f>Reference!J204</f>
        <v>8.0929402158991387E-2</v>
      </c>
      <c r="K204">
        <f>Reference!K204</f>
        <v>8.4910303296907824E-2</v>
      </c>
      <c r="L204">
        <f>Reference!L204</f>
        <v>8.8891643085344349E-2</v>
      </c>
      <c r="M204">
        <f t="shared" ref="M204:Y205" si="452">$K204+(M$33-$K$33)*($BL204-$BK204)/($BL$33-$BK$33)</f>
        <v>7.3993264301591102E-2</v>
      </c>
      <c r="N204">
        <f t="shared" si="452"/>
        <v>6.8534744803932748E-2</v>
      </c>
      <c r="O204">
        <f t="shared" si="452"/>
        <v>6.3076225306274381E-2</v>
      </c>
      <c r="P204">
        <f t="shared" si="452"/>
        <v>5.7617705808616027E-2</v>
      </c>
      <c r="Q204">
        <f t="shared" si="452"/>
        <v>5.2159186310957666E-2</v>
      </c>
      <c r="R204">
        <f t="shared" si="452"/>
        <v>4.6700666813299305E-2</v>
      </c>
      <c r="S204">
        <f t="shared" si="452"/>
        <v>4.1242147315640944E-2</v>
      </c>
      <c r="T204">
        <f t="shared" si="452"/>
        <v>3.5783627817982583E-2</v>
      </c>
      <c r="U204">
        <f t="shared" si="452"/>
        <v>3.0325108320324222E-2</v>
      </c>
      <c r="V204">
        <f t="shared" si="452"/>
        <v>2.4866588822665868E-2</v>
      </c>
      <c r="W204">
        <f t="shared" si="452"/>
        <v>1.9408069325007507E-2</v>
      </c>
      <c r="X204">
        <f t="shared" si="452"/>
        <v>1.3949549827349139E-2</v>
      </c>
      <c r="Y204">
        <f t="shared" si="452"/>
        <v>8.4910303296907852E-3</v>
      </c>
      <c r="Z204">
        <f t="shared" ref="Z204:AN205" si="453">$Y204+(Z$33-$Y$33)*($BM204-$BL204)/($BM$33-$BL$33)</f>
        <v>7.9249616410447324E-3</v>
      </c>
      <c r="AA204">
        <f t="shared" si="453"/>
        <v>7.3588929523986813E-3</v>
      </c>
      <c r="AB204">
        <f t="shared" si="453"/>
        <v>6.7928242637526294E-3</v>
      </c>
      <c r="AC204">
        <f t="shared" si="453"/>
        <v>6.2267555751065774E-3</v>
      </c>
      <c r="AD204">
        <f t="shared" si="453"/>
        <v>5.6606868864605255E-3</v>
      </c>
      <c r="AE204">
        <f t="shared" si="453"/>
        <v>5.0946181978144735E-3</v>
      </c>
      <c r="AF204">
        <f t="shared" si="453"/>
        <v>4.5285495091684207E-3</v>
      </c>
      <c r="AG204">
        <f t="shared" si="453"/>
        <v>3.9624808205223688E-3</v>
      </c>
      <c r="AH204">
        <f t="shared" si="453"/>
        <v>3.3964121318763169E-3</v>
      </c>
      <c r="AI204">
        <f t="shared" si="453"/>
        <v>2.8303434432302658E-3</v>
      </c>
      <c r="AJ204">
        <f t="shared" si="453"/>
        <v>2.264274754584213E-3</v>
      </c>
      <c r="AK204">
        <f t="shared" si="453"/>
        <v>1.698206065938161E-3</v>
      </c>
      <c r="AL204">
        <f t="shared" si="453"/>
        <v>1.1321373772921091E-3</v>
      </c>
      <c r="AM204">
        <f t="shared" si="453"/>
        <v>5.6606868864605628E-4</v>
      </c>
      <c r="AN204">
        <f t="shared" si="453"/>
        <v>0</v>
      </c>
      <c r="AO204">
        <f t="shared" ref="AO204:BH204" si="454">AN204</f>
        <v>0</v>
      </c>
      <c r="AP204">
        <f t="shared" si="454"/>
        <v>0</v>
      </c>
      <c r="AQ204">
        <f t="shared" si="454"/>
        <v>0</v>
      </c>
      <c r="AR204">
        <f t="shared" si="454"/>
        <v>0</v>
      </c>
      <c r="AS204">
        <f t="shared" si="454"/>
        <v>0</v>
      </c>
      <c r="AT204">
        <f t="shared" si="454"/>
        <v>0</v>
      </c>
      <c r="AU204">
        <f t="shared" si="454"/>
        <v>0</v>
      </c>
      <c r="AV204">
        <f t="shared" si="454"/>
        <v>0</v>
      </c>
      <c r="AW204">
        <f t="shared" si="454"/>
        <v>0</v>
      </c>
      <c r="AX204">
        <f t="shared" si="454"/>
        <v>0</v>
      </c>
      <c r="AY204">
        <f t="shared" si="454"/>
        <v>0</v>
      </c>
      <c r="AZ204">
        <f t="shared" si="454"/>
        <v>0</v>
      </c>
      <c r="BA204">
        <f t="shared" si="454"/>
        <v>0</v>
      </c>
      <c r="BB204">
        <f t="shared" si="454"/>
        <v>0</v>
      </c>
      <c r="BC204">
        <f t="shared" si="454"/>
        <v>0</v>
      </c>
      <c r="BD204">
        <f t="shared" si="454"/>
        <v>0</v>
      </c>
      <c r="BE204">
        <f t="shared" si="454"/>
        <v>0</v>
      </c>
      <c r="BF204">
        <f t="shared" si="454"/>
        <v>0</v>
      </c>
      <c r="BG204">
        <f t="shared" si="454"/>
        <v>0</v>
      </c>
      <c r="BH204">
        <f t="shared" si="454"/>
        <v>0</v>
      </c>
      <c r="BK204">
        <f t="shared" si="444"/>
        <v>8.4910303296907824E-2</v>
      </c>
      <c r="BL204">
        <f t="shared" si="348"/>
        <v>8.49103032969078E-3</v>
      </c>
      <c r="BM204">
        <f t="shared" si="349"/>
        <v>0</v>
      </c>
      <c r="BN204">
        <f t="shared" si="447"/>
        <v>0.9</v>
      </c>
      <c r="BO204">
        <f t="shared" si="448"/>
        <v>1</v>
      </c>
      <c r="BP204" t="str">
        <f t="shared" si="350"/>
        <v>-LT-Total</v>
      </c>
    </row>
    <row r="205" spans="1:68" hidden="1" x14ac:dyDescent="0.25">
      <c r="A205" t="str">
        <f t="shared" si="344"/>
        <v>passenger-LT-D</v>
      </c>
      <c r="B205" s="1">
        <v>171</v>
      </c>
      <c r="C205" t="s">
        <v>5</v>
      </c>
      <c r="D205" t="s">
        <v>27</v>
      </c>
      <c r="E205" t="s">
        <v>33</v>
      </c>
      <c r="F205" t="s">
        <v>46</v>
      </c>
      <c r="G205">
        <v>0.55277955118327782</v>
      </c>
      <c r="H205">
        <f>Reference!H205</f>
        <v>0.53862471537028433</v>
      </c>
      <c r="I205">
        <f>Reference!I205</f>
        <v>0.5244755357546389</v>
      </c>
      <c r="J205">
        <f>Reference!J205</f>
        <v>0.51033200894673936</v>
      </c>
      <c r="K205">
        <f>Reference!K205</f>
        <v>0.49803405670647261</v>
      </c>
      <c r="L205">
        <f>Reference!L205</f>
        <v>0.48573474937022132</v>
      </c>
      <c r="M205">
        <f t="shared" si="452"/>
        <v>0.43400110655849755</v>
      </c>
      <c r="N205">
        <f t="shared" si="452"/>
        <v>0.40198463148451002</v>
      </c>
      <c r="O205">
        <f t="shared" si="452"/>
        <v>0.3699681564105225</v>
      </c>
      <c r="P205">
        <f t="shared" si="452"/>
        <v>0.33795168133653497</v>
      </c>
      <c r="Q205">
        <f t="shared" si="452"/>
        <v>0.30593520626254744</v>
      </c>
      <c r="R205">
        <f t="shared" si="452"/>
        <v>0.27391873118855992</v>
      </c>
      <c r="S205">
        <f t="shared" si="452"/>
        <v>0.24190225611457239</v>
      </c>
      <c r="T205">
        <f t="shared" si="452"/>
        <v>0.20988578104058492</v>
      </c>
      <c r="U205">
        <f t="shared" si="452"/>
        <v>0.17786930596659734</v>
      </c>
      <c r="V205">
        <f t="shared" si="452"/>
        <v>0.14585283089260975</v>
      </c>
      <c r="W205">
        <f t="shared" si="452"/>
        <v>0.11383635581862228</v>
      </c>
      <c r="X205">
        <f t="shared" si="452"/>
        <v>8.181988074463481E-2</v>
      </c>
      <c r="Y205">
        <f t="shared" si="452"/>
        <v>4.9803405670647227E-2</v>
      </c>
      <c r="Z205">
        <f t="shared" si="453"/>
        <v>4.6483178625937413E-2</v>
      </c>
      <c r="AA205">
        <f t="shared" si="453"/>
        <v>4.3162951581227592E-2</v>
      </c>
      <c r="AB205">
        <f t="shared" si="453"/>
        <v>3.9842724536517778E-2</v>
      </c>
      <c r="AC205">
        <f t="shared" si="453"/>
        <v>3.6522497491807963E-2</v>
      </c>
      <c r="AD205">
        <f t="shared" si="453"/>
        <v>3.3202270447098142E-2</v>
      </c>
      <c r="AE205">
        <f t="shared" si="453"/>
        <v>2.9882043402388328E-2</v>
      </c>
      <c r="AF205">
        <f t="shared" si="453"/>
        <v>2.656181635767851E-2</v>
      </c>
      <c r="AG205">
        <f t="shared" si="453"/>
        <v>2.3241589312968696E-2</v>
      </c>
      <c r="AH205">
        <f t="shared" si="453"/>
        <v>1.9921362268258878E-2</v>
      </c>
      <c r="AI205">
        <f t="shared" si="453"/>
        <v>1.6601135223549064E-2</v>
      </c>
      <c r="AJ205">
        <f t="shared" si="453"/>
        <v>1.3280908178839243E-2</v>
      </c>
      <c r="AK205">
        <f t="shared" si="453"/>
        <v>9.9606811341294288E-3</v>
      </c>
      <c r="AL205">
        <f t="shared" si="453"/>
        <v>6.6404540894196146E-3</v>
      </c>
      <c r="AM205">
        <f t="shared" si="453"/>
        <v>3.3202270447097934E-3</v>
      </c>
      <c r="AN205">
        <f t="shared" si="453"/>
        <v>0</v>
      </c>
      <c r="AO205">
        <f t="shared" ref="AO205:BH205" si="455">AN205</f>
        <v>0</v>
      </c>
      <c r="AP205">
        <f t="shared" si="455"/>
        <v>0</v>
      </c>
      <c r="AQ205">
        <f t="shared" si="455"/>
        <v>0</v>
      </c>
      <c r="AR205">
        <f t="shared" si="455"/>
        <v>0</v>
      </c>
      <c r="AS205">
        <f t="shared" si="455"/>
        <v>0</v>
      </c>
      <c r="AT205">
        <f t="shared" si="455"/>
        <v>0</v>
      </c>
      <c r="AU205">
        <f t="shared" si="455"/>
        <v>0</v>
      </c>
      <c r="AV205">
        <f t="shared" si="455"/>
        <v>0</v>
      </c>
      <c r="AW205">
        <f t="shared" si="455"/>
        <v>0</v>
      </c>
      <c r="AX205">
        <f t="shared" si="455"/>
        <v>0</v>
      </c>
      <c r="AY205">
        <f t="shared" si="455"/>
        <v>0</v>
      </c>
      <c r="AZ205">
        <f t="shared" si="455"/>
        <v>0</v>
      </c>
      <c r="BA205">
        <f t="shared" si="455"/>
        <v>0</v>
      </c>
      <c r="BB205">
        <f t="shared" si="455"/>
        <v>0</v>
      </c>
      <c r="BC205">
        <f t="shared" si="455"/>
        <v>0</v>
      </c>
      <c r="BD205">
        <f t="shared" si="455"/>
        <v>0</v>
      </c>
      <c r="BE205">
        <f t="shared" si="455"/>
        <v>0</v>
      </c>
      <c r="BF205">
        <f t="shared" si="455"/>
        <v>0</v>
      </c>
      <c r="BG205">
        <f t="shared" si="455"/>
        <v>0</v>
      </c>
      <c r="BH205">
        <f t="shared" si="455"/>
        <v>0</v>
      </c>
      <c r="BK205">
        <f t="shared" si="444"/>
        <v>0.49803405670647261</v>
      </c>
      <c r="BL205">
        <f t="shared" si="348"/>
        <v>4.9803405670647248E-2</v>
      </c>
      <c r="BM205">
        <f t="shared" si="349"/>
        <v>0</v>
      </c>
      <c r="BN205">
        <f t="shared" si="447"/>
        <v>0.9</v>
      </c>
      <c r="BO205">
        <f t="shared" si="448"/>
        <v>1</v>
      </c>
      <c r="BP205" t="str">
        <f t="shared" si="350"/>
        <v>-LT-Total</v>
      </c>
    </row>
    <row r="206" spans="1:68" hidden="1" x14ac:dyDescent="0.25">
      <c r="A206" t="str">
        <f t="shared" si="344"/>
        <v>passenger-LT-FCEV</v>
      </c>
      <c r="B206" s="1">
        <v>172</v>
      </c>
      <c r="C206" t="s">
        <v>5</v>
      </c>
      <c r="D206" t="s">
        <v>27</v>
      </c>
      <c r="E206" t="s">
        <v>33</v>
      </c>
      <c r="F206" t="s">
        <v>30</v>
      </c>
      <c r="G206">
        <v>2.0992287406138641E-5</v>
      </c>
      <c r="H206">
        <f>Reference!H206</f>
        <v>3.2884414786039451E-5</v>
      </c>
      <c r="I206">
        <f>Reference!I206</f>
        <v>5.1513430380343756E-5</v>
      </c>
      <c r="J206">
        <f>Reference!J206</f>
        <v>8.0695780259926696E-5</v>
      </c>
      <c r="K206">
        <f>Reference!K206</f>
        <v>1.2640992657020017E-4</v>
      </c>
      <c r="L206">
        <f>Reference!L206</f>
        <v>1.9802112928349449E-4</v>
      </c>
      <c r="M206">
        <f t="shared" ref="M206:Y206" si="456">IF(L206=0,0.0000001,L206)*((INDEX($L$7:$L$29,MATCH($A206,$H$7:$H$28,0))/IF(L206=0,0.0000001,L206))^((M$33-$K$33)/($Y$33-$K$33)))</f>
        <v>4.8183195575841837E-4</v>
      </c>
      <c r="N206">
        <f t="shared" si="456"/>
        <v>1.5115341761741225E-3</v>
      </c>
      <c r="O206">
        <f t="shared" si="456"/>
        <v>5.0070769419332103E-3</v>
      </c>
      <c r="P206">
        <f t="shared" si="456"/>
        <v>1.4588762565549331E-2</v>
      </c>
      <c r="Q206">
        <f t="shared" si="456"/>
        <v>3.3288655953384011E-2</v>
      </c>
      <c r="R206">
        <f t="shared" si="456"/>
        <v>5.7696322199412342E-2</v>
      </c>
      <c r="S206">
        <f t="shared" si="456"/>
        <v>7.9001422814057448E-2</v>
      </c>
      <c r="T206">
        <f t="shared" si="456"/>
        <v>9.1926566719471317E-2</v>
      </c>
      <c r="U206">
        <f t="shared" si="456"/>
        <v>9.7623546985596416E-2</v>
      </c>
      <c r="V206">
        <f t="shared" si="456"/>
        <v>9.9485937385403317E-2</v>
      </c>
      <c r="W206">
        <f t="shared" si="456"/>
        <v>9.9926400174797023E-2</v>
      </c>
      <c r="X206">
        <f t="shared" si="456"/>
        <v>9.9994741072345655E-2</v>
      </c>
      <c r="Y206">
        <f t="shared" si="456"/>
        <v>9.9999999999999992E-2</v>
      </c>
      <c r="Z206">
        <f t="shared" ref="Z206:AN206" si="457">IF(Y206=0,0.0000001,$Y206)*((INDEX($M$7:$M$29,MATCH($A206,$H$7:$H$28,0))/IF(Y206=0,0.0000001,$Y206))^((Z$33-$Y$33)/($AN$33-$Y$33)))</f>
        <v>9.5484160391041656E-2</v>
      </c>
      <c r="AA206">
        <f t="shared" si="457"/>
        <v>9.1172248855821675E-2</v>
      </c>
      <c r="AB206">
        <f t="shared" si="457"/>
        <v>8.7055056329612399E-2</v>
      </c>
      <c r="AC206">
        <f t="shared" si="457"/>
        <v>8.3123789614278784E-2</v>
      </c>
      <c r="AD206">
        <f t="shared" si="457"/>
        <v>7.9370052598409971E-2</v>
      </c>
      <c r="AE206">
        <f t="shared" si="457"/>
        <v>7.5785828325519902E-2</v>
      </c>
      <c r="AF206">
        <f t="shared" si="457"/>
        <v>7.2363461872018905E-2</v>
      </c>
      <c r="AG206">
        <f t="shared" si="457"/>
        <v>6.90956439983888E-2</v>
      </c>
      <c r="AH206">
        <f t="shared" si="457"/>
        <v>6.5975395538644718E-2</v>
      </c>
      <c r="AI206">
        <f t="shared" si="457"/>
        <v>6.299605249474366E-2</v>
      </c>
      <c r="AJ206">
        <f t="shared" si="457"/>
        <v>6.015125180410584E-2</v>
      </c>
      <c r="AK206">
        <f t="shared" si="457"/>
        <v>5.7434917749851752E-2</v>
      </c>
      <c r="AL206">
        <f t="shared" si="457"/>
        <v>5.4841248984731299E-2</v>
      </c>
      <c r="AM206">
        <f t="shared" si="457"/>
        <v>5.2364706141031343E-2</v>
      </c>
      <c r="AN206">
        <f t="shared" si="457"/>
        <v>5.000000000000001E-2</v>
      </c>
      <c r="AO206">
        <f t="shared" ref="AO206:BH206" si="458">AN206</f>
        <v>5.000000000000001E-2</v>
      </c>
      <c r="AP206">
        <f t="shared" si="458"/>
        <v>5.000000000000001E-2</v>
      </c>
      <c r="AQ206">
        <f t="shared" si="458"/>
        <v>5.000000000000001E-2</v>
      </c>
      <c r="AR206">
        <f t="shared" si="458"/>
        <v>5.000000000000001E-2</v>
      </c>
      <c r="AS206">
        <f t="shared" si="458"/>
        <v>5.000000000000001E-2</v>
      </c>
      <c r="AT206">
        <f t="shared" si="458"/>
        <v>5.000000000000001E-2</v>
      </c>
      <c r="AU206">
        <f t="shared" si="458"/>
        <v>5.000000000000001E-2</v>
      </c>
      <c r="AV206">
        <f t="shared" si="458"/>
        <v>5.000000000000001E-2</v>
      </c>
      <c r="AW206">
        <f t="shared" si="458"/>
        <v>5.000000000000001E-2</v>
      </c>
      <c r="AX206">
        <f t="shared" si="458"/>
        <v>5.000000000000001E-2</v>
      </c>
      <c r="AY206">
        <f t="shared" si="458"/>
        <v>5.000000000000001E-2</v>
      </c>
      <c r="AZ206">
        <f t="shared" si="458"/>
        <v>5.000000000000001E-2</v>
      </c>
      <c r="BA206">
        <f t="shared" si="458"/>
        <v>5.000000000000001E-2</v>
      </c>
      <c r="BB206">
        <f t="shared" si="458"/>
        <v>5.000000000000001E-2</v>
      </c>
      <c r="BC206">
        <f t="shared" si="458"/>
        <v>5.000000000000001E-2</v>
      </c>
      <c r="BD206">
        <f t="shared" si="458"/>
        <v>5.000000000000001E-2</v>
      </c>
      <c r="BE206">
        <f t="shared" si="458"/>
        <v>5.000000000000001E-2</v>
      </c>
      <c r="BF206">
        <f t="shared" si="458"/>
        <v>5.000000000000001E-2</v>
      </c>
      <c r="BG206">
        <f t="shared" si="458"/>
        <v>5.000000000000001E-2</v>
      </c>
      <c r="BH206">
        <f t="shared" si="458"/>
        <v>5.000000000000001E-2</v>
      </c>
      <c r="BK206">
        <f>G206</f>
        <v>2.0992287406138641E-5</v>
      </c>
      <c r="BL206">
        <f t="shared" si="348"/>
        <v>2.0992287406138636E-6</v>
      </c>
      <c r="BM206">
        <f t="shared" si="349"/>
        <v>0</v>
      </c>
      <c r="BN206">
        <f t="shared" si="447"/>
        <v>0.9</v>
      </c>
      <c r="BO206">
        <f t="shared" si="448"/>
        <v>1</v>
      </c>
      <c r="BP206" t="str">
        <f t="shared" si="350"/>
        <v>-LT-Total</v>
      </c>
    </row>
    <row r="207" spans="1:68" hidden="1" x14ac:dyDescent="0.25">
      <c r="A207" t="str">
        <f t="shared" si="344"/>
        <v>passenger-LT-G</v>
      </c>
      <c r="B207" s="1">
        <v>173</v>
      </c>
      <c r="C207" t="s">
        <v>5</v>
      </c>
      <c r="D207" t="s">
        <v>27</v>
      </c>
      <c r="E207" t="s">
        <v>33</v>
      </c>
      <c r="F207" t="s">
        <v>47</v>
      </c>
      <c r="G207">
        <v>0.32511686062741252</v>
      </c>
      <c r="H207">
        <f>Reference!H207</f>
        <v>0.33080457715989892</v>
      </c>
      <c r="I207">
        <f>Reference!I207</f>
        <v>0.3364900209110126</v>
      </c>
      <c r="J207">
        <f>Reference!J207</f>
        <v>0.34217319324276879</v>
      </c>
      <c r="K207">
        <f>Reference!K207</f>
        <v>0.34726991088897102</v>
      </c>
      <c r="L207">
        <f>Reference!L207</f>
        <v>0.35236719013611939</v>
      </c>
      <c r="M207">
        <f t="shared" ref="M207:Y209" si="459">$K207+(M$33-$K$33)*($BL207-$BK207)/($BL$33-$BK$33)</f>
        <v>0.30262092234610333</v>
      </c>
      <c r="N207">
        <f t="shared" si="459"/>
        <v>0.28029642807466948</v>
      </c>
      <c r="O207">
        <f t="shared" si="459"/>
        <v>0.25797193380323563</v>
      </c>
      <c r="P207">
        <f t="shared" si="459"/>
        <v>0.23564743953180176</v>
      </c>
      <c r="Q207">
        <f t="shared" si="459"/>
        <v>0.21332294526036791</v>
      </c>
      <c r="R207">
        <f t="shared" si="459"/>
        <v>0.19099845098893406</v>
      </c>
      <c r="S207">
        <f t="shared" si="459"/>
        <v>0.16867395671750021</v>
      </c>
      <c r="T207">
        <f t="shared" si="459"/>
        <v>0.14634946244606636</v>
      </c>
      <c r="U207">
        <f t="shared" si="459"/>
        <v>0.12402496817463249</v>
      </c>
      <c r="V207">
        <f t="shared" si="459"/>
        <v>0.10170047390319864</v>
      </c>
      <c r="W207">
        <f t="shared" si="459"/>
        <v>7.9375979631764793E-2</v>
      </c>
      <c r="X207">
        <f t="shared" si="459"/>
        <v>5.7051485360330945E-2</v>
      </c>
      <c r="Y207">
        <f t="shared" si="459"/>
        <v>3.4726991088897097E-2</v>
      </c>
      <c r="Z207">
        <f t="shared" ref="Z207:AN209" si="460">$Y207+(Z$33-$Y$33)*($BM207-$BL207)/($BM$33-$BL$33)</f>
        <v>3.2411858349637293E-2</v>
      </c>
      <c r="AA207">
        <f t="shared" si="460"/>
        <v>3.0096725610377482E-2</v>
      </c>
      <c r="AB207">
        <f t="shared" si="460"/>
        <v>2.7781592871117679E-2</v>
      </c>
      <c r="AC207">
        <f t="shared" si="460"/>
        <v>2.5466460131857872E-2</v>
      </c>
      <c r="AD207">
        <f t="shared" si="460"/>
        <v>2.3151327392598064E-2</v>
      </c>
      <c r="AE207">
        <f t="shared" si="460"/>
        <v>2.0836194653338257E-2</v>
      </c>
      <c r="AF207">
        <f t="shared" si="460"/>
        <v>1.852106191407845E-2</v>
      </c>
      <c r="AG207">
        <f t="shared" si="460"/>
        <v>1.6205929174818647E-2</v>
      </c>
      <c r="AH207">
        <f t="shared" si="460"/>
        <v>1.3890796435558839E-2</v>
      </c>
      <c r="AI207">
        <f t="shared" si="460"/>
        <v>1.1575663696299032E-2</v>
      </c>
      <c r="AJ207">
        <f t="shared" si="460"/>
        <v>9.2605309570392251E-3</v>
      </c>
      <c r="AK207">
        <f t="shared" si="460"/>
        <v>6.945398217779418E-3</v>
      </c>
      <c r="AL207">
        <f t="shared" si="460"/>
        <v>4.6302654785196143E-3</v>
      </c>
      <c r="AM207">
        <f t="shared" si="460"/>
        <v>2.3151327392598037E-3</v>
      </c>
      <c r="AN207">
        <f t="shared" si="460"/>
        <v>0</v>
      </c>
      <c r="AO207">
        <f t="shared" ref="AO207:BH207" si="461">AN207</f>
        <v>0</v>
      </c>
      <c r="AP207">
        <f t="shared" si="461"/>
        <v>0</v>
      </c>
      <c r="AQ207">
        <f t="shared" si="461"/>
        <v>0</v>
      </c>
      <c r="AR207">
        <f t="shared" si="461"/>
        <v>0</v>
      </c>
      <c r="AS207">
        <f t="shared" si="461"/>
        <v>0</v>
      </c>
      <c r="AT207">
        <f t="shared" si="461"/>
        <v>0</v>
      </c>
      <c r="AU207">
        <f t="shared" si="461"/>
        <v>0</v>
      </c>
      <c r="AV207">
        <f t="shared" si="461"/>
        <v>0</v>
      </c>
      <c r="AW207">
        <f t="shared" si="461"/>
        <v>0</v>
      </c>
      <c r="AX207">
        <f t="shared" si="461"/>
        <v>0</v>
      </c>
      <c r="AY207">
        <f t="shared" si="461"/>
        <v>0</v>
      </c>
      <c r="AZ207">
        <f t="shared" si="461"/>
        <v>0</v>
      </c>
      <c r="BA207">
        <f t="shared" si="461"/>
        <v>0</v>
      </c>
      <c r="BB207">
        <f t="shared" si="461"/>
        <v>0</v>
      </c>
      <c r="BC207">
        <f t="shared" si="461"/>
        <v>0</v>
      </c>
      <c r="BD207">
        <f t="shared" si="461"/>
        <v>0</v>
      </c>
      <c r="BE207">
        <f t="shared" si="461"/>
        <v>0</v>
      </c>
      <c r="BF207">
        <f t="shared" si="461"/>
        <v>0</v>
      </c>
      <c r="BG207">
        <f t="shared" si="461"/>
        <v>0</v>
      </c>
      <c r="BH207">
        <f t="shared" si="461"/>
        <v>0</v>
      </c>
      <c r="BK207">
        <f t="shared" ref="BK207:BK212" si="462">K207</f>
        <v>0.34726991088897102</v>
      </c>
      <c r="BL207">
        <f t="shared" si="348"/>
        <v>3.4726991088897097E-2</v>
      </c>
      <c r="BM207">
        <f t="shared" si="349"/>
        <v>0</v>
      </c>
      <c r="BN207">
        <f t="shared" si="447"/>
        <v>0.9</v>
      </c>
      <c r="BO207">
        <f t="shared" si="448"/>
        <v>1</v>
      </c>
      <c r="BP207" t="str">
        <f t="shared" si="350"/>
        <v>-LT-Total</v>
      </c>
    </row>
    <row r="208" spans="1:68" hidden="1" x14ac:dyDescent="0.25">
      <c r="A208" t="str">
        <f t="shared" si="344"/>
        <v>passenger-LT-LPG</v>
      </c>
      <c r="B208" s="1">
        <v>174</v>
      </c>
      <c r="C208" t="s">
        <v>5</v>
      </c>
      <c r="D208" t="s">
        <v>27</v>
      </c>
      <c r="E208" t="s">
        <v>33</v>
      </c>
      <c r="F208" t="s">
        <v>48</v>
      </c>
      <c r="G208">
        <v>6.5339266167022967E-3</v>
      </c>
      <c r="H208">
        <f>Reference!H208</f>
        <v>8.0570062521353823E-3</v>
      </c>
      <c r="I208">
        <f>Reference!I208</f>
        <v>9.5794772730208467E-3</v>
      </c>
      <c r="J208">
        <f>Reference!J208</f>
        <v>1.1101340044084539E-2</v>
      </c>
      <c r="K208">
        <f>Reference!K208</f>
        <v>1.2219005038712301E-2</v>
      </c>
      <c r="L208">
        <f>Reference!L208</f>
        <v>1.3336793187448679E-2</v>
      </c>
      <c r="M208">
        <f t="shared" si="459"/>
        <v>1.0647990105163575E-2</v>
      </c>
      <c r="N208">
        <f t="shared" si="459"/>
        <v>9.8624826383892136E-3</v>
      </c>
      <c r="O208">
        <f t="shared" si="459"/>
        <v>9.0769751716148518E-3</v>
      </c>
      <c r="P208">
        <f t="shared" si="459"/>
        <v>8.2914677048404883E-3</v>
      </c>
      <c r="Q208">
        <f t="shared" si="459"/>
        <v>7.5059602380661266E-3</v>
      </c>
      <c r="R208">
        <f t="shared" si="459"/>
        <v>6.7204527712917649E-3</v>
      </c>
      <c r="S208">
        <f t="shared" si="459"/>
        <v>5.9349453045174022E-3</v>
      </c>
      <c r="T208">
        <f t="shared" si="459"/>
        <v>5.1494378377430405E-3</v>
      </c>
      <c r="U208">
        <f t="shared" si="459"/>
        <v>4.3639303709686779E-3</v>
      </c>
      <c r="V208">
        <f t="shared" si="459"/>
        <v>3.5784229041943161E-3</v>
      </c>
      <c r="W208">
        <f t="shared" si="459"/>
        <v>2.7929154374199527E-3</v>
      </c>
      <c r="X208">
        <f t="shared" si="459"/>
        <v>2.0074079706455909E-3</v>
      </c>
      <c r="Y208">
        <f t="shared" si="459"/>
        <v>1.2219005038712292E-3</v>
      </c>
      <c r="Z208">
        <f t="shared" si="460"/>
        <v>1.1404404702798139E-3</v>
      </c>
      <c r="AA208">
        <f t="shared" si="460"/>
        <v>1.0589804366883985E-3</v>
      </c>
      <c r="AB208">
        <f t="shared" si="460"/>
        <v>9.7752040309698326E-4</v>
      </c>
      <c r="AC208">
        <f t="shared" si="460"/>
        <v>8.9606036950556792E-4</v>
      </c>
      <c r="AD208">
        <f t="shared" si="460"/>
        <v>8.1460033591415257E-4</v>
      </c>
      <c r="AE208">
        <f t="shared" si="460"/>
        <v>7.3314030232273723E-4</v>
      </c>
      <c r="AF208">
        <f t="shared" si="460"/>
        <v>6.5168026873132189E-4</v>
      </c>
      <c r="AG208">
        <f t="shared" si="460"/>
        <v>5.7022023513990665E-4</v>
      </c>
      <c r="AH208">
        <f t="shared" si="460"/>
        <v>4.8876020154849131E-4</v>
      </c>
      <c r="AI208">
        <f t="shared" si="460"/>
        <v>4.0730016795707596E-4</v>
      </c>
      <c r="AJ208">
        <f t="shared" si="460"/>
        <v>3.2584013436566062E-4</v>
      </c>
      <c r="AK208">
        <f t="shared" si="460"/>
        <v>2.4438010077424527E-4</v>
      </c>
      <c r="AL208">
        <f t="shared" si="460"/>
        <v>1.6292006718283004E-4</v>
      </c>
      <c r="AM208">
        <f t="shared" si="460"/>
        <v>8.1460033591414585E-5</v>
      </c>
      <c r="AN208">
        <f t="shared" si="460"/>
        <v>0</v>
      </c>
      <c r="AO208">
        <f t="shared" ref="AO208:BH208" si="463">AN208</f>
        <v>0</v>
      </c>
      <c r="AP208">
        <f t="shared" si="463"/>
        <v>0</v>
      </c>
      <c r="AQ208">
        <f t="shared" si="463"/>
        <v>0</v>
      </c>
      <c r="AR208">
        <f t="shared" si="463"/>
        <v>0</v>
      </c>
      <c r="AS208">
        <f t="shared" si="463"/>
        <v>0</v>
      </c>
      <c r="AT208">
        <f t="shared" si="463"/>
        <v>0</v>
      </c>
      <c r="AU208">
        <f t="shared" si="463"/>
        <v>0</v>
      </c>
      <c r="AV208">
        <f t="shared" si="463"/>
        <v>0</v>
      </c>
      <c r="AW208">
        <f t="shared" si="463"/>
        <v>0</v>
      </c>
      <c r="AX208">
        <f t="shared" si="463"/>
        <v>0</v>
      </c>
      <c r="AY208">
        <f t="shared" si="463"/>
        <v>0</v>
      </c>
      <c r="AZ208">
        <f t="shared" si="463"/>
        <v>0</v>
      </c>
      <c r="BA208">
        <f t="shared" si="463"/>
        <v>0</v>
      </c>
      <c r="BB208">
        <f t="shared" si="463"/>
        <v>0</v>
      </c>
      <c r="BC208">
        <f t="shared" si="463"/>
        <v>0</v>
      </c>
      <c r="BD208">
        <f t="shared" si="463"/>
        <v>0</v>
      </c>
      <c r="BE208">
        <f t="shared" si="463"/>
        <v>0</v>
      </c>
      <c r="BF208">
        <f t="shared" si="463"/>
        <v>0</v>
      </c>
      <c r="BG208">
        <f t="shared" si="463"/>
        <v>0</v>
      </c>
      <c r="BH208">
        <f t="shared" si="463"/>
        <v>0</v>
      </c>
      <c r="BK208">
        <f t="shared" si="462"/>
        <v>1.2219005038712301E-2</v>
      </c>
      <c r="BL208">
        <f t="shared" si="348"/>
        <v>1.2219005038712298E-3</v>
      </c>
      <c r="BM208">
        <f t="shared" si="349"/>
        <v>0</v>
      </c>
      <c r="BN208">
        <f t="shared" si="447"/>
        <v>0.9</v>
      </c>
      <c r="BO208">
        <f t="shared" si="448"/>
        <v>1</v>
      </c>
      <c r="BP208" t="str">
        <f t="shared" si="350"/>
        <v>-LT-Total</v>
      </c>
    </row>
    <row r="209" spans="1:68" hidden="1" x14ac:dyDescent="0.25">
      <c r="A209" t="str">
        <f t="shared" si="344"/>
        <v>passenger-LT-PHEVG</v>
      </c>
      <c r="B209" s="1">
        <v>175</v>
      </c>
      <c r="C209" t="s">
        <v>5</v>
      </c>
      <c r="D209" t="s">
        <v>27</v>
      </c>
      <c r="E209" t="s">
        <v>33</v>
      </c>
      <c r="F209" t="s">
        <v>31</v>
      </c>
      <c r="G209">
        <v>1.087746722156766E-2</v>
      </c>
      <c r="H209">
        <f>Reference!H209</f>
        <v>1.195812752279128E-2</v>
      </c>
      <c r="I209">
        <f>Reference!I209</f>
        <v>1.303835599788772E-2</v>
      </c>
      <c r="J209">
        <f>Reference!J209</f>
        <v>1.411815290563841E-2</v>
      </c>
      <c r="K209">
        <f>Reference!K209</f>
        <v>1.5022975570267841E-2</v>
      </c>
      <c r="L209">
        <f>Reference!L209</f>
        <v>1.5927897936175609E-2</v>
      </c>
      <c r="M209">
        <f t="shared" si="459"/>
        <v>1.3091450139804832E-2</v>
      </c>
      <c r="N209">
        <f t="shared" si="459"/>
        <v>1.2125687424573327E-2</v>
      </c>
      <c r="O209">
        <f t="shared" si="459"/>
        <v>1.1159924709341825E-2</v>
      </c>
      <c r="P209">
        <f t="shared" si="459"/>
        <v>1.019416199411032E-2</v>
      </c>
      <c r="Q209">
        <f t="shared" si="459"/>
        <v>9.2283992788788159E-3</v>
      </c>
      <c r="R209">
        <f t="shared" si="459"/>
        <v>8.2626365636473131E-3</v>
      </c>
      <c r="S209">
        <f t="shared" si="459"/>
        <v>7.2968738484158078E-3</v>
      </c>
      <c r="T209">
        <f t="shared" si="459"/>
        <v>6.3311111331843042E-3</v>
      </c>
      <c r="U209">
        <f t="shared" si="459"/>
        <v>5.3653484179527998E-3</v>
      </c>
      <c r="V209">
        <f t="shared" si="459"/>
        <v>4.3995857027212953E-3</v>
      </c>
      <c r="W209">
        <f t="shared" si="459"/>
        <v>3.4338229874897909E-3</v>
      </c>
      <c r="X209">
        <f t="shared" si="459"/>
        <v>2.4680602722582882E-3</v>
      </c>
      <c r="Y209">
        <f t="shared" si="459"/>
        <v>1.5022975570267837E-3</v>
      </c>
      <c r="Z209">
        <f t="shared" si="460"/>
        <v>1.4021443865583315E-3</v>
      </c>
      <c r="AA209">
        <f t="shared" si="460"/>
        <v>1.3019912160898792E-3</v>
      </c>
      <c r="AB209">
        <f t="shared" si="460"/>
        <v>1.201838045621427E-3</v>
      </c>
      <c r="AC209">
        <f t="shared" si="460"/>
        <v>1.1016848751529747E-3</v>
      </c>
      <c r="AD209">
        <f t="shared" si="460"/>
        <v>1.0015317046845225E-3</v>
      </c>
      <c r="AE209">
        <f t="shared" si="460"/>
        <v>9.0137853421607024E-4</v>
      </c>
      <c r="AF209">
        <f t="shared" si="460"/>
        <v>8.0122536374761799E-4</v>
      </c>
      <c r="AG209">
        <f t="shared" si="460"/>
        <v>7.0107219327916574E-4</v>
      </c>
      <c r="AH209">
        <f t="shared" si="460"/>
        <v>6.0091902281071349E-4</v>
      </c>
      <c r="AI209">
        <f t="shared" si="460"/>
        <v>5.0076585234226124E-4</v>
      </c>
      <c r="AJ209">
        <f t="shared" si="460"/>
        <v>4.0061268187380921E-4</v>
      </c>
      <c r="AK209">
        <f t="shared" si="460"/>
        <v>3.0045951140535675E-4</v>
      </c>
      <c r="AL209">
        <f t="shared" si="460"/>
        <v>2.0030634093690428E-4</v>
      </c>
      <c r="AM209">
        <f t="shared" si="460"/>
        <v>1.0015317046845225E-4</v>
      </c>
      <c r="AN209">
        <f t="shared" si="460"/>
        <v>0</v>
      </c>
      <c r="AO209">
        <f t="shared" ref="AO209:BH209" si="464">AN209</f>
        <v>0</v>
      </c>
      <c r="AP209">
        <f t="shared" si="464"/>
        <v>0</v>
      </c>
      <c r="AQ209">
        <f t="shared" si="464"/>
        <v>0</v>
      </c>
      <c r="AR209">
        <f t="shared" si="464"/>
        <v>0</v>
      </c>
      <c r="AS209">
        <f t="shared" si="464"/>
        <v>0</v>
      </c>
      <c r="AT209">
        <f t="shared" si="464"/>
        <v>0</v>
      </c>
      <c r="AU209">
        <f t="shared" si="464"/>
        <v>0</v>
      </c>
      <c r="AV209">
        <f t="shared" si="464"/>
        <v>0</v>
      </c>
      <c r="AW209">
        <f t="shared" si="464"/>
        <v>0</v>
      </c>
      <c r="AX209">
        <f t="shared" si="464"/>
        <v>0</v>
      </c>
      <c r="AY209">
        <f t="shared" si="464"/>
        <v>0</v>
      </c>
      <c r="AZ209">
        <f t="shared" si="464"/>
        <v>0</v>
      </c>
      <c r="BA209">
        <f t="shared" si="464"/>
        <v>0</v>
      </c>
      <c r="BB209">
        <f t="shared" si="464"/>
        <v>0</v>
      </c>
      <c r="BC209">
        <f t="shared" si="464"/>
        <v>0</v>
      </c>
      <c r="BD209">
        <f t="shared" si="464"/>
        <v>0</v>
      </c>
      <c r="BE209">
        <f t="shared" si="464"/>
        <v>0</v>
      </c>
      <c r="BF209">
        <f t="shared" si="464"/>
        <v>0</v>
      </c>
      <c r="BG209">
        <f t="shared" si="464"/>
        <v>0</v>
      </c>
      <c r="BH209">
        <f t="shared" si="464"/>
        <v>0</v>
      </c>
      <c r="BK209">
        <f t="shared" si="462"/>
        <v>1.5022975570267841E-2</v>
      </c>
      <c r="BL209">
        <f t="shared" si="348"/>
        <v>1.5022975570267837E-3</v>
      </c>
      <c r="BM209">
        <f t="shared" si="349"/>
        <v>0</v>
      </c>
      <c r="BN209">
        <f t="shared" si="447"/>
        <v>0.9</v>
      </c>
      <c r="BO209">
        <f t="shared" si="448"/>
        <v>1</v>
      </c>
      <c r="BP209" t="str">
        <f t="shared" si="350"/>
        <v>-LT-Total</v>
      </c>
    </row>
    <row r="210" spans="1:68" hidden="1" x14ac:dyDescent="0.25">
      <c r="A210" t="str">
        <f t="shared" si="344"/>
        <v>passenger-LV-BEV</v>
      </c>
      <c r="B210" s="1">
        <v>176</v>
      </c>
      <c r="C210" t="s">
        <v>5</v>
      </c>
      <c r="D210" t="s">
        <v>27</v>
      </c>
      <c r="E210" t="s">
        <v>28</v>
      </c>
      <c r="F210" t="s">
        <v>29</v>
      </c>
      <c r="G210">
        <v>4.9942439979143098E-2</v>
      </c>
      <c r="H210">
        <f>Reference!H210</f>
        <v>5.6061457345951998E-2</v>
      </c>
      <c r="I210">
        <f>Reference!I210</f>
        <v>6.2930185250550927E-2</v>
      </c>
      <c r="J210">
        <f>Reference!J210</f>
        <v>7.0640479273138435E-2</v>
      </c>
      <c r="K210">
        <f>Reference!K210</f>
        <v>7.9295449267647186E-2</v>
      </c>
      <c r="L210">
        <f>Reference!L210</f>
        <v>8.9010838251050495E-2</v>
      </c>
      <c r="M210">
        <f t="shared" ref="M210:Y210" si="465">IF(L210=0,0.0000001,L210)*((INDEX($L$7:$L$29,MATCH($A210,$H$7:$H$28,0))/IF(L210=0,0.0000001,L210))^((M$33-$K$33)/($Y$33-$K$33)))</f>
        <v>0.12387557791875012</v>
      </c>
      <c r="N210">
        <f t="shared" si="465"/>
        <v>0.18947011799523442</v>
      </c>
      <c r="O210">
        <f t="shared" si="465"/>
        <v>0.29572231164679946</v>
      </c>
      <c r="P210">
        <f t="shared" si="465"/>
        <v>0.44006020676937718</v>
      </c>
      <c r="Q210">
        <f t="shared" si="465"/>
        <v>0.59797396337271869</v>
      </c>
      <c r="R210">
        <f t="shared" si="465"/>
        <v>0.73360518471139968</v>
      </c>
      <c r="S210">
        <f t="shared" si="465"/>
        <v>0.82450612776855181</v>
      </c>
      <c r="T210">
        <f t="shared" si="465"/>
        <v>0.87227558342751477</v>
      </c>
      <c r="U210">
        <f t="shared" si="465"/>
        <v>0.89199002349493717</v>
      </c>
      <c r="V210">
        <f t="shared" si="465"/>
        <v>0.89827754313742292</v>
      </c>
      <c r="W210">
        <f t="shared" si="465"/>
        <v>0.89975373266742331</v>
      </c>
      <c r="X210">
        <f t="shared" si="465"/>
        <v>0.89998240724110434</v>
      </c>
      <c r="Y210">
        <f t="shared" si="465"/>
        <v>0.9</v>
      </c>
      <c r="Z210">
        <f t="shared" ref="Z210:AN210" si="466">IF(Y210=0,0.0000001,$Y210)*((INDEX($M$7:$M$29,MATCH($A210,$H$7:$H$28,0))/IF(Y210=0,0.0000001,$Y210))^((Z$33-$Y$33)/($AN$33-$Y$33)))</f>
        <v>0.90324988683595098</v>
      </c>
      <c r="AA210">
        <f t="shared" si="466"/>
        <v>0.90651150896573152</v>
      </c>
      <c r="AB210">
        <f t="shared" si="466"/>
        <v>0.90978490876531581</v>
      </c>
      <c r="AC210">
        <f t="shared" si="466"/>
        <v>0.9130701287636972</v>
      </c>
      <c r="AD210">
        <f t="shared" si="466"/>
        <v>0.91636721164344093</v>
      </c>
      <c r="AE210">
        <f t="shared" si="466"/>
        <v>0.91967620024123786</v>
      </c>
      <c r="AF210">
        <f t="shared" si="466"/>
        <v>0.92299713754846158</v>
      </c>
      <c r="AG210">
        <f t="shared" si="466"/>
        <v>0.92633006671172757</v>
      </c>
      <c r="AH210">
        <f t="shared" si="466"/>
        <v>0.92967503103345195</v>
      </c>
      <c r="AI210">
        <f t="shared" si="466"/>
        <v>0.93303207397241661</v>
      </c>
      <c r="AJ210">
        <f t="shared" si="466"/>
        <v>0.93640123914433104</v>
      </c>
      <c r="AK210">
        <f t="shared" si="466"/>
        <v>0.93978257032240153</v>
      </c>
      <c r="AL210">
        <f t="shared" si="466"/>
        <v>0.94317611143789826</v>
      </c>
      <c r="AM210">
        <f t="shared" si="466"/>
        <v>0.9465819065807265</v>
      </c>
      <c r="AN210">
        <f t="shared" si="466"/>
        <v>0.95000000000000007</v>
      </c>
      <c r="AO210">
        <f t="shared" ref="AO210:BH210" si="467">AN210</f>
        <v>0.95000000000000007</v>
      </c>
      <c r="AP210">
        <f t="shared" si="467"/>
        <v>0.95000000000000007</v>
      </c>
      <c r="AQ210">
        <f t="shared" si="467"/>
        <v>0.95000000000000007</v>
      </c>
      <c r="AR210">
        <f t="shared" si="467"/>
        <v>0.95000000000000007</v>
      </c>
      <c r="AS210">
        <f t="shared" si="467"/>
        <v>0.95000000000000007</v>
      </c>
      <c r="AT210">
        <f t="shared" si="467"/>
        <v>0.95000000000000007</v>
      </c>
      <c r="AU210">
        <f t="shared" si="467"/>
        <v>0.95000000000000007</v>
      </c>
      <c r="AV210">
        <f t="shared" si="467"/>
        <v>0.95000000000000007</v>
      </c>
      <c r="AW210">
        <f t="shared" si="467"/>
        <v>0.95000000000000007</v>
      </c>
      <c r="AX210">
        <f t="shared" si="467"/>
        <v>0.95000000000000007</v>
      </c>
      <c r="AY210">
        <f t="shared" si="467"/>
        <v>0.95000000000000007</v>
      </c>
      <c r="AZ210">
        <f t="shared" si="467"/>
        <v>0.95000000000000007</v>
      </c>
      <c r="BA210">
        <f t="shared" si="467"/>
        <v>0.95000000000000007</v>
      </c>
      <c r="BB210">
        <f t="shared" si="467"/>
        <v>0.95000000000000007</v>
      </c>
      <c r="BC210">
        <f t="shared" si="467"/>
        <v>0.95000000000000007</v>
      </c>
      <c r="BD210">
        <f t="shared" si="467"/>
        <v>0.95000000000000007</v>
      </c>
      <c r="BE210">
        <f t="shared" si="467"/>
        <v>0.95000000000000007</v>
      </c>
      <c r="BF210">
        <f t="shared" si="467"/>
        <v>0.95000000000000007</v>
      </c>
      <c r="BG210">
        <f t="shared" si="467"/>
        <v>0.95000000000000007</v>
      </c>
      <c r="BH210">
        <f t="shared" si="467"/>
        <v>0.95000000000000007</v>
      </c>
      <c r="BK210">
        <f t="shared" si="462"/>
        <v>7.9295449267647186E-2</v>
      </c>
      <c r="BL210">
        <f t="shared" si="348"/>
        <v>3.9647724633823543E-3</v>
      </c>
      <c r="BM210">
        <f t="shared" si="349"/>
        <v>0</v>
      </c>
      <c r="BN210">
        <f t="shared" si="447"/>
        <v>0.95000000000000007</v>
      </c>
      <c r="BO210">
        <f t="shared" si="448"/>
        <v>1</v>
      </c>
      <c r="BP210" t="str">
        <f t="shared" si="350"/>
        <v>-LV-Total</v>
      </c>
    </row>
    <row r="211" spans="1:68" hidden="1" x14ac:dyDescent="0.25">
      <c r="A211" t="str">
        <f t="shared" si="344"/>
        <v>passenger-LV-CNG</v>
      </c>
      <c r="B211" s="1">
        <v>177</v>
      </c>
      <c r="C211" t="s">
        <v>5</v>
      </c>
      <c r="D211" t="s">
        <v>27</v>
      </c>
      <c r="E211" t="s">
        <v>28</v>
      </c>
      <c r="F211" t="s">
        <v>45</v>
      </c>
      <c r="G211">
        <v>5.2610175011072562E-2</v>
      </c>
      <c r="H211">
        <f>Reference!H211</f>
        <v>5.3897672657860093E-2</v>
      </c>
      <c r="I211">
        <f>Reference!I211</f>
        <v>5.5165720513973553E-2</v>
      </c>
      <c r="J211">
        <f>Reference!J211</f>
        <v>5.6414756007469792E-2</v>
      </c>
      <c r="K211">
        <f>Reference!K211</f>
        <v>5.7845151047071323E-2</v>
      </c>
      <c r="L211">
        <f>Reference!L211</f>
        <v>5.9270669624101227E-2</v>
      </c>
      <c r="M211">
        <f t="shared" ref="M211:Y212" si="468">$K211+(M$33-$K$33)*($BL211-$BK211)/($BL$33-$BK$33)</f>
        <v>4.9994737690683071E-2</v>
      </c>
      <c r="N211">
        <f t="shared" si="468"/>
        <v>4.6069531012488944E-2</v>
      </c>
      <c r="O211">
        <f t="shared" si="468"/>
        <v>4.2144324334294825E-2</v>
      </c>
      <c r="P211">
        <f t="shared" si="468"/>
        <v>3.8219117656100698E-2</v>
      </c>
      <c r="Q211">
        <f t="shared" si="468"/>
        <v>3.4293910977906572E-2</v>
      </c>
      <c r="R211">
        <f t="shared" si="468"/>
        <v>3.0368704299712442E-2</v>
      </c>
      <c r="S211">
        <f t="shared" si="468"/>
        <v>2.6443497621518319E-2</v>
      </c>
      <c r="T211">
        <f t="shared" si="468"/>
        <v>2.2518290943324193E-2</v>
      </c>
      <c r="U211">
        <f t="shared" si="468"/>
        <v>1.8593084265130067E-2</v>
      </c>
      <c r="V211">
        <f t="shared" si="468"/>
        <v>1.466787758693594E-2</v>
      </c>
      <c r="W211">
        <f t="shared" si="468"/>
        <v>1.0742670908741814E-2</v>
      </c>
      <c r="X211">
        <f t="shared" si="468"/>
        <v>6.8174642305476874E-3</v>
      </c>
      <c r="Y211">
        <f t="shared" si="468"/>
        <v>2.892257552353561E-3</v>
      </c>
      <c r="Z211">
        <f t="shared" ref="Z211:AN212" si="469">$Y211+(Z$33-$Y$33)*($BM211-$BL211)/($BM$33-$BL$33)</f>
        <v>2.6994403821966567E-3</v>
      </c>
      <c r="AA211">
        <f t="shared" si="469"/>
        <v>2.5066232120397524E-3</v>
      </c>
      <c r="AB211">
        <f t="shared" si="469"/>
        <v>2.3138060418828486E-3</v>
      </c>
      <c r="AC211">
        <f t="shared" si="469"/>
        <v>2.1209888717259443E-3</v>
      </c>
      <c r="AD211">
        <f t="shared" si="469"/>
        <v>1.9281717015690401E-3</v>
      </c>
      <c r="AE211">
        <f t="shared" si="469"/>
        <v>1.735354531412136E-3</v>
      </c>
      <c r="AF211">
        <f t="shared" si="469"/>
        <v>1.5425373612552317E-3</v>
      </c>
      <c r="AG211">
        <f t="shared" si="469"/>
        <v>1.3497201910983277E-3</v>
      </c>
      <c r="AH211">
        <f t="shared" si="469"/>
        <v>1.1569030209414236E-3</v>
      </c>
      <c r="AI211">
        <f t="shared" si="469"/>
        <v>9.6408585078451938E-4</v>
      </c>
      <c r="AJ211">
        <f t="shared" si="469"/>
        <v>7.7126868062761533E-4</v>
      </c>
      <c r="AK211">
        <f t="shared" si="469"/>
        <v>5.7845151047071107E-4</v>
      </c>
      <c r="AL211">
        <f t="shared" si="469"/>
        <v>3.8563434031380723E-4</v>
      </c>
      <c r="AM211">
        <f t="shared" si="469"/>
        <v>1.9281717015690253E-4</v>
      </c>
      <c r="AN211">
        <f t="shared" si="469"/>
        <v>0</v>
      </c>
      <c r="AO211">
        <f t="shared" ref="AO211:BH211" si="470">AN211</f>
        <v>0</v>
      </c>
      <c r="AP211">
        <f t="shared" si="470"/>
        <v>0</v>
      </c>
      <c r="AQ211">
        <f t="shared" si="470"/>
        <v>0</v>
      </c>
      <c r="AR211">
        <f t="shared" si="470"/>
        <v>0</v>
      </c>
      <c r="AS211">
        <f t="shared" si="470"/>
        <v>0</v>
      </c>
      <c r="AT211">
        <f t="shared" si="470"/>
        <v>0</v>
      </c>
      <c r="AU211">
        <f t="shared" si="470"/>
        <v>0</v>
      </c>
      <c r="AV211">
        <f t="shared" si="470"/>
        <v>0</v>
      </c>
      <c r="AW211">
        <f t="shared" si="470"/>
        <v>0</v>
      </c>
      <c r="AX211">
        <f t="shared" si="470"/>
        <v>0</v>
      </c>
      <c r="AY211">
        <f t="shared" si="470"/>
        <v>0</v>
      </c>
      <c r="AZ211">
        <f t="shared" si="470"/>
        <v>0</v>
      </c>
      <c r="BA211">
        <f t="shared" si="470"/>
        <v>0</v>
      </c>
      <c r="BB211">
        <f t="shared" si="470"/>
        <v>0</v>
      </c>
      <c r="BC211">
        <f t="shared" si="470"/>
        <v>0</v>
      </c>
      <c r="BD211">
        <f t="shared" si="470"/>
        <v>0</v>
      </c>
      <c r="BE211">
        <f t="shared" si="470"/>
        <v>0</v>
      </c>
      <c r="BF211">
        <f t="shared" si="470"/>
        <v>0</v>
      </c>
      <c r="BG211">
        <f t="shared" si="470"/>
        <v>0</v>
      </c>
      <c r="BH211">
        <f t="shared" si="470"/>
        <v>0</v>
      </c>
      <c r="BK211">
        <f t="shared" si="462"/>
        <v>5.7845151047071323E-2</v>
      </c>
      <c r="BL211">
        <f t="shared" si="348"/>
        <v>2.8922575523535623E-3</v>
      </c>
      <c r="BM211">
        <f t="shared" si="349"/>
        <v>0</v>
      </c>
      <c r="BN211">
        <f t="shared" si="447"/>
        <v>0.95000000000000007</v>
      </c>
      <c r="BO211">
        <f t="shared" si="448"/>
        <v>1</v>
      </c>
      <c r="BP211" t="str">
        <f t="shared" si="350"/>
        <v>-LV-Total</v>
      </c>
    </row>
    <row r="212" spans="1:68" hidden="1" x14ac:dyDescent="0.25">
      <c r="A212" t="str">
        <f t="shared" si="344"/>
        <v>passenger-LV-D</v>
      </c>
      <c r="B212" s="1">
        <v>178</v>
      </c>
      <c r="C212" t="s">
        <v>5</v>
      </c>
      <c r="D212" t="s">
        <v>27</v>
      </c>
      <c r="E212" t="s">
        <v>28</v>
      </c>
      <c r="F212" t="s">
        <v>46</v>
      </c>
      <c r="G212">
        <v>4.926313463880298E-4</v>
      </c>
      <c r="H212">
        <f>Reference!H212</f>
        <v>4.8915322670082064E-4</v>
      </c>
      <c r="I212">
        <f>Reference!I212</f>
        <v>4.8572764978914532E-4</v>
      </c>
      <c r="J212">
        <f>Reference!J212</f>
        <v>4.8235343395986439E-4</v>
      </c>
      <c r="K212">
        <f>Reference!K212</f>
        <v>4.8179595347374091E-4</v>
      </c>
      <c r="L212">
        <f>Reference!L212</f>
        <v>4.8124037353442401E-4</v>
      </c>
      <c r="M212">
        <f t="shared" si="468"/>
        <v>4.1640935978801889E-4</v>
      </c>
      <c r="N212">
        <f t="shared" si="468"/>
        <v>3.8371606294515791E-4</v>
      </c>
      <c r="O212">
        <f t="shared" si="468"/>
        <v>3.5102276610229693E-4</v>
      </c>
      <c r="P212">
        <f t="shared" si="468"/>
        <v>3.183294692594359E-4</v>
      </c>
      <c r="Q212">
        <f t="shared" si="468"/>
        <v>2.8563617241657497E-4</v>
      </c>
      <c r="R212">
        <f t="shared" si="468"/>
        <v>2.5294287557371393E-4</v>
      </c>
      <c r="S212">
        <f t="shared" si="468"/>
        <v>2.2024957873085295E-4</v>
      </c>
      <c r="T212">
        <f t="shared" si="468"/>
        <v>1.8755628188799197E-4</v>
      </c>
      <c r="U212">
        <f t="shared" si="468"/>
        <v>1.5486298504513094E-4</v>
      </c>
      <c r="V212">
        <f t="shared" si="468"/>
        <v>1.2216968820226995E-4</v>
      </c>
      <c r="W212">
        <f t="shared" si="468"/>
        <v>8.9476391359408973E-5</v>
      </c>
      <c r="X212">
        <f t="shared" si="468"/>
        <v>5.6783094516547992E-5</v>
      </c>
      <c r="Y212">
        <f t="shared" si="468"/>
        <v>2.408979767368701E-5</v>
      </c>
      <c r="Z212">
        <f t="shared" si="469"/>
        <v>2.2483811162107876E-5</v>
      </c>
      <c r="AA212">
        <f t="shared" si="469"/>
        <v>2.0877824650528741E-5</v>
      </c>
      <c r="AB212">
        <f t="shared" si="469"/>
        <v>1.9271838138949607E-5</v>
      </c>
      <c r="AC212">
        <f t="shared" si="469"/>
        <v>1.7665851627370472E-5</v>
      </c>
      <c r="AD212">
        <f t="shared" si="469"/>
        <v>1.6059865115791338E-5</v>
      </c>
      <c r="AE212">
        <f t="shared" si="469"/>
        <v>1.4453878604212205E-5</v>
      </c>
      <c r="AF212">
        <f t="shared" si="469"/>
        <v>1.2847892092633071E-5</v>
      </c>
      <c r="AG212">
        <f t="shared" si="469"/>
        <v>1.1241905581053936E-5</v>
      </c>
      <c r="AH212">
        <f t="shared" si="469"/>
        <v>9.6359190694748017E-6</v>
      </c>
      <c r="AI212">
        <f t="shared" si="469"/>
        <v>8.029932557895669E-6</v>
      </c>
      <c r="AJ212">
        <f t="shared" si="469"/>
        <v>6.4239460463165311E-6</v>
      </c>
      <c r="AK212">
        <f t="shared" si="469"/>
        <v>4.8179595347374E-6</v>
      </c>
      <c r="AL212">
        <f t="shared" si="469"/>
        <v>3.2119730231582656E-6</v>
      </c>
      <c r="AM212">
        <f t="shared" si="469"/>
        <v>1.6059865115791311E-6</v>
      </c>
      <c r="AN212">
        <f t="shared" si="469"/>
        <v>0</v>
      </c>
      <c r="AO212">
        <f t="shared" ref="AO212:BH212" si="471">AN212</f>
        <v>0</v>
      </c>
      <c r="AP212">
        <f t="shared" si="471"/>
        <v>0</v>
      </c>
      <c r="AQ212">
        <f t="shared" si="471"/>
        <v>0</v>
      </c>
      <c r="AR212">
        <f t="shared" si="471"/>
        <v>0</v>
      </c>
      <c r="AS212">
        <f t="shared" si="471"/>
        <v>0</v>
      </c>
      <c r="AT212">
        <f t="shared" si="471"/>
        <v>0</v>
      </c>
      <c r="AU212">
        <f t="shared" si="471"/>
        <v>0</v>
      </c>
      <c r="AV212">
        <f t="shared" si="471"/>
        <v>0</v>
      </c>
      <c r="AW212">
        <f t="shared" si="471"/>
        <v>0</v>
      </c>
      <c r="AX212">
        <f t="shared" si="471"/>
        <v>0</v>
      </c>
      <c r="AY212">
        <f t="shared" si="471"/>
        <v>0</v>
      </c>
      <c r="AZ212">
        <f t="shared" si="471"/>
        <v>0</v>
      </c>
      <c r="BA212">
        <f t="shared" si="471"/>
        <v>0</v>
      </c>
      <c r="BB212">
        <f t="shared" si="471"/>
        <v>0</v>
      </c>
      <c r="BC212">
        <f t="shared" si="471"/>
        <v>0</v>
      </c>
      <c r="BD212">
        <f t="shared" si="471"/>
        <v>0</v>
      </c>
      <c r="BE212">
        <f t="shared" si="471"/>
        <v>0</v>
      </c>
      <c r="BF212">
        <f t="shared" si="471"/>
        <v>0</v>
      </c>
      <c r="BG212">
        <f t="shared" si="471"/>
        <v>0</v>
      </c>
      <c r="BH212">
        <f t="shared" si="471"/>
        <v>0</v>
      </c>
      <c r="BK212">
        <f t="shared" si="462"/>
        <v>4.8179595347374091E-4</v>
      </c>
      <c r="BL212">
        <f t="shared" si="348"/>
        <v>2.4089797673687014E-5</v>
      </c>
      <c r="BM212">
        <f t="shared" si="349"/>
        <v>0</v>
      </c>
      <c r="BN212">
        <f t="shared" si="447"/>
        <v>0.95000000000000007</v>
      </c>
      <c r="BO212">
        <f t="shared" si="448"/>
        <v>1</v>
      </c>
      <c r="BP212" t="str">
        <f t="shared" si="350"/>
        <v>-LV-Total</v>
      </c>
    </row>
    <row r="213" spans="1:68" hidden="1" x14ac:dyDescent="0.25">
      <c r="A213" t="str">
        <f t="shared" si="344"/>
        <v>passenger-LV-FCEV</v>
      </c>
      <c r="B213" s="1">
        <v>179</v>
      </c>
      <c r="C213" t="s">
        <v>5</v>
      </c>
      <c r="D213" t="s">
        <v>27</v>
      </c>
      <c r="E213" t="s">
        <v>28</v>
      </c>
      <c r="F213" t="s">
        <v>30</v>
      </c>
      <c r="G213">
        <v>3.9386465090247258E-5</v>
      </c>
      <c r="H213">
        <f>Reference!H213</f>
        <v>6.0122281484558574E-5</v>
      </c>
      <c r="I213">
        <f>Reference!I213</f>
        <v>9.1774895833532212E-5</v>
      </c>
      <c r="J213">
        <f>Reference!J213</f>
        <v>1.4009168144124575E-4</v>
      </c>
      <c r="K213">
        <f>Reference!K213</f>
        <v>2.1384583475457086E-4</v>
      </c>
      <c r="L213">
        <f>Reference!L213</f>
        <v>3.2642938232601871E-4</v>
      </c>
      <c r="M213">
        <f t="shared" ref="M213:Y213" si="472">IF(L213=0,0.0000001,L213)*((INDEX($L$7:$L$29,MATCH($A213,$H$7:$H$28,0))/IF(L213=0,0.0000001,L213))^((M$33-$K$33)/($Y$33-$K$33)))</f>
        <v>6.6981971082065482E-4</v>
      </c>
      <c r="N213">
        <f t="shared" si="472"/>
        <v>1.687787068296204E-3</v>
      </c>
      <c r="O213">
        <f t="shared" si="472"/>
        <v>4.4441607027880421E-3</v>
      </c>
      <c r="P213">
        <f t="shared" si="472"/>
        <v>1.0548999518625594E-2</v>
      </c>
      <c r="Q213">
        <f t="shared" si="472"/>
        <v>2.0550488866707191E-2</v>
      </c>
      <c r="R213">
        <f t="shared" si="472"/>
        <v>3.2055022123457649E-2</v>
      </c>
      <c r="S213">
        <f t="shared" si="472"/>
        <v>4.1326063356674075E-2</v>
      </c>
      <c r="T213">
        <f t="shared" si="472"/>
        <v>4.6710861074530291E-2</v>
      </c>
      <c r="U213">
        <f t="shared" si="472"/>
        <v>4.9037298694736081E-2</v>
      </c>
      <c r="V213">
        <f t="shared" si="472"/>
        <v>4.9792128318137459E-2</v>
      </c>
      <c r="W213">
        <f t="shared" si="472"/>
        <v>4.9970250997885206E-2</v>
      </c>
      <c r="X213">
        <f t="shared" si="472"/>
        <v>4.9997874484061032E-2</v>
      </c>
      <c r="Y213">
        <f t="shared" si="472"/>
        <v>0.05</v>
      </c>
      <c r="Z213">
        <f t="shared" ref="Z213:AN213" si="473">IF(Y213=0,0.0000001,$Y213)*((INDEX($M$7:$M$29,MATCH($A213,$H$7:$H$28,0))/IF(Y213=0,0.0000001,$Y213))^((Z$33-$Y$33)/($AN$33-$Y$33)))</f>
        <v>0.05</v>
      </c>
      <c r="AA213">
        <f t="shared" si="473"/>
        <v>0.05</v>
      </c>
      <c r="AB213">
        <f t="shared" si="473"/>
        <v>0.05</v>
      </c>
      <c r="AC213">
        <f t="shared" si="473"/>
        <v>0.05</v>
      </c>
      <c r="AD213">
        <f t="shared" si="473"/>
        <v>0.05</v>
      </c>
      <c r="AE213">
        <f t="shared" si="473"/>
        <v>0.05</v>
      </c>
      <c r="AF213">
        <f t="shared" si="473"/>
        <v>0.05</v>
      </c>
      <c r="AG213">
        <f t="shared" si="473"/>
        <v>0.05</v>
      </c>
      <c r="AH213">
        <f t="shared" si="473"/>
        <v>0.05</v>
      </c>
      <c r="AI213">
        <f t="shared" si="473"/>
        <v>0.05</v>
      </c>
      <c r="AJ213">
        <f t="shared" si="473"/>
        <v>0.05</v>
      </c>
      <c r="AK213">
        <f t="shared" si="473"/>
        <v>0.05</v>
      </c>
      <c r="AL213">
        <f t="shared" si="473"/>
        <v>0.05</v>
      </c>
      <c r="AM213">
        <f t="shared" si="473"/>
        <v>0.05</v>
      </c>
      <c r="AN213">
        <f t="shared" si="473"/>
        <v>0.05</v>
      </c>
      <c r="AO213">
        <f t="shared" ref="AO213:BH213" si="474">AN213</f>
        <v>0.05</v>
      </c>
      <c r="AP213">
        <f t="shared" si="474"/>
        <v>0.05</v>
      </c>
      <c r="AQ213">
        <f t="shared" si="474"/>
        <v>0.05</v>
      </c>
      <c r="AR213">
        <f t="shared" si="474"/>
        <v>0.05</v>
      </c>
      <c r="AS213">
        <f t="shared" si="474"/>
        <v>0.05</v>
      </c>
      <c r="AT213">
        <f t="shared" si="474"/>
        <v>0.05</v>
      </c>
      <c r="AU213">
        <f t="shared" si="474"/>
        <v>0.05</v>
      </c>
      <c r="AV213">
        <f t="shared" si="474"/>
        <v>0.05</v>
      </c>
      <c r="AW213">
        <f t="shared" si="474"/>
        <v>0.05</v>
      </c>
      <c r="AX213">
        <f t="shared" si="474"/>
        <v>0.05</v>
      </c>
      <c r="AY213">
        <f t="shared" si="474"/>
        <v>0.05</v>
      </c>
      <c r="AZ213">
        <f t="shared" si="474"/>
        <v>0.05</v>
      </c>
      <c r="BA213">
        <f t="shared" si="474"/>
        <v>0.05</v>
      </c>
      <c r="BB213">
        <f t="shared" si="474"/>
        <v>0.05</v>
      </c>
      <c r="BC213">
        <f t="shared" si="474"/>
        <v>0.05</v>
      </c>
      <c r="BD213">
        <f t="shared" si="474"/>
        <v>0.05</v>
      </c>
      <c r="BE213">
        <f t="shared" si="474"/>
        <v>0.05</v>
      </c>
      <c r="BF213">
        <f t="shared" si="474"/>
        <v>0.05</v>
      </c>
      <c r="BG213">
        <f t="shared" si="474"/>
        <v>0.05</v>
      </c>
      <c r="BH213">
        <f t="shared" si="474"/>
        <v>0.05</v>
      </c>
      <c r="BK213">
        <f>G213</f>
        <v>3.9386465090247258E-5</v>
      </c>
      <c r="BL213">
        <f t="shared" si="348"/>
        <v>1.9693232545123603E-6</v>
      </c>
      <c r="BM213">
        <f t="shared" si="349"/>
        <v>0</v>
      </c>
      <c r="BN213">
        <f t="shared" si="447"/>
        <v>0.95000000000000007</v>
      </c>
      <c r="BO213">
        <f t="shared" si="448"/>
        <v>1</v>
      </c>
      <c r="BP213" t="str">
        <f t="shared" si="350"/>
        <v>-LV-Total</v>
      </c>
    </row>
    <row r="214" spans="1:68" hidden="1" x14ac:dyDescent="0.25">
      <c r="A214" t="str">
        <f t="shared" si="344"/>
        <v>passenger-LV-G</v>
      </c>
      <c r="B214" s="1">
        <v>180</v>
      </c>
      <c r="C214" t="s">
        <v>5</v>
      </c>
      <c r="D214" t="s">
        <v>27</v>
      </c>
      <c r="E214" t="s">
        <v>28</v>
      </c>
      <c r="F214" t="s">
        <v>47</v>
      </c>
      <c r="G214">
        <v>0.87094131697027466</v>
      </c>
      <c r="H214">
        <f>Reference!H214</f>
        <v>4.6799977906862827E-4</v>
      </c>
      <c r="I214">
        <f>Reference!I214</f>
        <v>0.81896422854076889</v>
      </c>
      <c r="J214">
        <f>Reference!J214</f>
        <v>0.79356016971131416</v>
      </c>
      <c r="K214">
        <f>Reference!K214</f>
        <v>0.77550541227995029</v>
      </c>
      <c r="L214">
        <f>Reference!L214</f>
        <v>0.75751220662024088</v>
      </c>
      <c r="M214">
        <f t="shared" ref="M214:Y216" si="475">$K214+(M$33-$K$33)*($BL214-$BK214)/($BL$33-$BK$33)</f>
        <v>0.67025824918481414</v>
      </c>
      <c r="N214">
        <f t="shared" si="475"/>
        <v>0.61763466763724617</v>
      </c>
      <c r="O214">
        <f t="shared" si="475"/>
        <v>0.56501108608967798</v>
      </c>
      <c r="P214">
        <f t="shared" si="475"/>
        <v>0.51238750454211002</v>
      </c>
      <c r="Q214">
        <f t="shared" si="475"/>
        <v>0.45976392299454194</v>
      </c>
      <c r="R214">
        <f t="shared" si="475"/>
        <v>0.40714034144697392</v>
      </c>
      <c r="S214">
        <f t="shared" si="475"/>
        <v>0.35451675989940579</v>
      </c>
      <c r="T214">
        <f t="shared" si="475"/>
        <v>0.30189317835183771</v>
      </c>
      <c r="U214">
        <f t="shared" si="475"/>
        <v>0.24926959680426963</v>
      </c>
      <c r="V214">
        <f t="shared" si="475"/>
        <v>0.19664601525670167</v>
      </c>
      <c r="W214">
        <f t="shared" si="475"/>
        <v>0.14402243370913359</v>
      </c>
      <c r="X214">
        <f t="shared" si="475"/>
        <v>9.1398852161565514E-2</v>
      </c>
      <c r="Y214">
        <f t="shared" si="475"/>
        <v>3.8775270613997548E-2</v>
      </c>
      <c r="Z214">
        <f t="shared" ref="Z214:AN216" si="476">$Y214+(Z$33-$Y$33)*($BM214-$BL214)/($BM$33-$BL$33)</f>
        <v>3.6190252573064387E-2</v>
      </c>
      <c r="AA214">
        <f t="shared" si="476"/>
        <v>3.3605234532131219E-2</v>
      </c>
      <c r="AB214">
        <f t="shared" si="476"/>
        <v>3.1020216491198054E-2</v>
      </c>
      <c r="AC214">
        <f t="shared" si="476"/>
        <v>2.843519845026489E-2</v>
      </c>
      <c r="AD214">
        <f t="shared" si="476"/>
        <v>2.5850180409331729E-2</v>
      </c>
      <c r="AE214">
        <f t="shared" si="476"/>
        <v>2.3265162368398561E-2</v>
      </c>
      <c r="AF214">
        <f t="shared" si="476"/>
        <v>2.0680144327465396E-2</v>
      </c>
      <c r="AG214">
        <f t="shared" si="476"/>
        <v>1.8095126286532235E-2</v>
      </c>
      <c r="AH214">
        <f t="shared" si="476"/>
        <v>1.551010824559907E-2</v>
      </c>
      <c r="AI214">
        <f t="shared" si="476"/>
        <v>1.2925090204665906E-2</v>
      </c>
      <c r="AJ214">
        <f t="shared" si="476"/>
        <v>1.0340072163732738E-2</v>
      </c>
      <c r="AK214">
        <f t="shared" si="476"/>
        <v>7.7550541227995769E-3</v>
      </c>
      <c r="AL214">
        <f t="shared" si="476"/>
        <v>5.1700360818664123E-3</v>
      </c>
      <c r="AM214">
        <f t="shared" si="476"/>
        <v>2.5850180409332443E-3</v>
      </c>
      <c r="AN214">
        <f t="shared" si="476"/>
        <v>8.3266726846886741E-17</v>
      </c>
      <c r="AO214">
        <f t="shared" ref="AO214:BH214" si="477">AN214</f>
        <v>8.3266726846886741E-17</v>
      </c>
      <c r="AP214">
        <f t="shared" si="477"/>
        <v>8.3266726846886741E-17</v>
      </c>
      <c r="AQ214">
        <f t="shared" si="477"/>
        <v>8.3266726846886741E-17</v>
      </c>
      <c r="AR214">
        <f t="shared" si="477"/>
        <v>8.3266726846886741E-17</v>
      </c>
      <c r="AS214">
        <f t="shared" si="477"/>
        <v>8.3266726846886741E-17</v>
      </c>
      <c r="AT214">
        <f t="shared" si="477"/>
        <v>8.3266726846886741E-17</v>
      </c>
      <c r="AU214">
        <f t="shared" si="477"/>
        <v>8.3266726846886741E-17</v>
      </c>
      <c r="AV214">
        <f t="shared" si="477"/>
        <v>8.3266726846886741E-17</v>
      </c>
      <c r="AW214">
        <f t="shared" si="477"/>
        <v>8.3266726846886741E-17</v>
      </c>
      <c r="AX214">
        <f t="shared" si="477"/>
        <v>8.3266726846886741E-17</v>
      </c>
      <c r="AY214">
        <f t="shared" si="477"/>
        <v>8.3266726846886741E-17</v>
      </c>
      <c r="AZ214">
        <f t="shared" si="477"/>
        <v>8.3266726846886741E-17</v>
      </c>
      <c r="BA214">
        <f t="shared" si="477"/>
        <v>8.3266726846886741E-17</v>
      </c>
      <c r="BB214">
        <f t="shared" si="477"/>
        <v>8.3266726846886741E-17</v>
      </c>
      <c r="BC214">
        <f t="shared" si="477"/>
        <v>8.3266726846886741E-17</v>
      </c>
      <c r="BD214">
        <f t="shared" si="477"/>
        <v>8.3266726846886741E-17</v>
      </c>
      <c r="BE214">
        <f t="shared" si="477"/>
        <v>8.3266726846886741E-17</v>
      </c>
      <c r="BF214">
        <f t="shared" si="477"/>
        <v>8.3266726846886741E-17</v>
      </c>
      <c r="BG214">
        <f t="shared" si="477"/>
        <v>8.3266726846886741E-17</v>
      </c>
      <c r="BH214">
        <f t="shared" si="477"/>
        <v>8.3266726846886741E-17</v>
      </c>
      <c r="BK214">
        <f t="shared" ref="BK214:BK219" si="478">K214</f>
        <v>0.77550541227995029</v>
      </c>
      <c r="BL214">
        <f t="shared" si="348"/>
        <v>3.8775270613997465E-2</v>
      </c>
      <c r="BM214">
        <f t="shared" si="349"/>
        <v>0</v>
      </c>
      <c r="BN214">
        <f t="shared" si="447"/>
        <v>0.95000000000000007</v>
      </c>
      <c r="BO214">
        <f t="shared" si="448"/>
        <v>1</v>
      </c>
      <c r="BP214" t="str">
        <f t="shared" si="350"/>
        <v>-LV-Total</v>
      </c>
    </row>
    <row r="215" spans="1:68" hidden="1" x14ac:dyDescent="0.25">
      <c r="A215" t="str">
        <f t="shared" si="344"/>
        <v>passenger-LV-LPG</v>
      </c>
      <c r="B215" s="1">
        <v>181</v>
      </c>
      <c r="C215" t="s">
        <v>5</v>
      </c>
      <c r="D215" t="s">
        <v>27</v>
      </c>
      <c r="E215" t="s">
        <v>28</v>
      </c>
      <c r="F215" t="s">
        <v>48</v>
      </c>
      <c r="G215">
        <v>5.261017501107257E-3</v>
      </c>
      <c r="H215">
        <f>Reference!H215</f>
        <v>5.3897672657860114E-3</v>
      </c>
      <c r="I215">
        <f>Reference!I215</f>
        <v>5.516572051397356E-3</v>
      </c>
      <c r="J215">
        <f>Reference!J215</f>
        <v>5.641475600746979E-3</v>
      </c>
      <c r="K215">
        <f>Reference!K215</f>
        <v>5.7845151047071323E-3</v>
      </c>
      <c r="L215">
        <f>Reference!L215</f>
        <v>5.927066962410122E-3</v>
      </c>
      <c r="M215">
        <f t="shared" si="475"/>
        <v>4.9994737690683072E-3</v>
      </c>
      <c r="N215">
        <f t="shared" si="475"/>
        <v>4.6069531012488951E-3</v>
      </c>
      <c r="O215">
        <f t="shared" si="475"/>
        <v>4.2144324334294821E-3</v>
      </c>
      <c r="P215">
        <f t="shared" si="475"/>
        <v>3.8219117656100696E-3</v>
      </c>
      <c r="Q215">
        <f t="shared" si="475"/>
        <v>3.429391097790657E-3</v>
      </c>
      <c r="R215">
        <f t="shared" si="475"/>
        <v>3.0368704299712445E-3</v>
      </c>
      <c r="S215">
        <f t="shared" si="475"/>
        <v>2.6443497621518319E-3</v>
      </c>
      <c r="T215">
        <f t="shared" si="475"/>
        <v>2.2518290943324194E-3</v>
      </c>
      <c r="U215">
        <f t="shared" si="475"/>
        <v>1.8593084265130068E-3</v>
      </c>
      <c r="V215">
        <f t="shared" si="475"/>
        <v>1.4667877586935938E-3</v>
      </c>
      <c r="W215">
        <f t="shared" si="475"/>
        <v>1.0742670908741817E-3</v>
      </c>
      <c r="X215">
        <f t="shared" si="475"/>
        <v>6.817464230547696E-4</v>
      </c>
      <c r="Y215">
        <f t="shared" si="475"/>
        <v>2.8922575523535662E-4</v>
      </c>
      <c r="Z215">
        <f t="shared" si="476"/>
        <v>2.6994403821966619E-4</v>
      </c>
      <c r="AA215">
        <f t="shared" si="476"/>
        <v>2.5066232120397576E-4</v>
      </c>
      <c r="AB215">
        <f t="shared" si="476"/>
        <v>2.3138060418828536E-4</v>
      </c>
      <c r="AC215">
        <f t="shared" si="476"/>
        <v>2.1209888717259496E-4</v>
      </c>
      <c r="AD215">
        <f t="shared" si="476"/>
        <v>1.9281717015690454E-4</v>
      </c>
      <c r="AE215">
        <f t="shared" si="476"/>
        <v>1.7353545314121411E-4</v>
      </c>
      <c r="AF215">
        <f t="shared" si="476"/>
        <v>1.5425373612552371E-4</v>
      </c>
      <c r="AG215">
        <f t="shared" si="476"/>
        <v>1.3497201910983328E-4</v>
      </c>
      <c r="AH215">
        <f t="shared" si="476"/>
        <v>1.1569030209414289E-4</v>
      </c>
      <c r="AI215">
        <f t="shared" si="476"/>
        <v>9.6408585078452459E-5</v>
      </c>
      <c r="AJ215">
        <f t="shared" si="476"/>
        <v>7.7126868062762059E-5</v>
      </c>
      <c r="AK215">
        <f t="shared" si="476"/>
        <v>5.7845151047071605E-5</v>
      </c>
      <c r="AL215">
        <f t="shared" si="476"/>
        <v>3.8563434031381179E-5</v>
      </c>
      <c r="AM215">
        <f t="shared" si="476"/>
        <v>1.9281717015690806E-5</v>
      </c>
      <c r="AN215">
        <f t="shared" si="476"/>
        <v>0</v>
      </c>
      <c r="AO215">
        <f t="shared" ref="AO215:BH215" si="479">AN215</f>
        <v>0</v>
      </c>
      <c r="AP215">
        <f t="shared" si="479"/>
        <v>0</v>
      </c>
      <c r="AQ215">
        <f t="shared" si="479"/>
        <v>0</v>
      </c>
      <c r="AR215">
        <f t="shared" si="479"/>
        <v>0</v>
      </c>
      <c r="AS215">
        <f t="shared" si="479"/>
        <v>0</v>
      </c>
      <c r="AT215">
        <f t="shared" si="479"/>
        <v>0</v>
      </c>
      <c r="AU215">
        <f t="shared" si="479"/>
        <v>0</v>
      </c>
      <c r="AV215">
        <f t="shared" si="479"/>
        <v>0</v>
      </c>
      <c r="AW215">
        <f t="shared" si="479"/>
        <v>0</v>
      </c>
      <c r="AX215">
        <f t="shared" si="479"/>
        <v>0</v>
      </c>
      <c r="AY215">
        <f t="shared" si="479"/>
        <v>0</v>
      </c>
      <c r="AZ215">
        <f t="shared" si="479"/>
        <v>0</v>
      </c>
      <c r="BA215">
        <f t="shared" si="479"/>
        <v>0</v>
      </c>
      <c r="BB215">
        <f t="shared" si="479"/>
        <v>0</v>
      </c>
      <c r="BC215">
        <f t="shared" si="479"/>
        <v>0</v>
      </c>
      <c r="BD215">
        <f t="shared" si="479"/>
        <v>0</v>
      </c>
      <c r="BE215">
        <f t="shared" si="479"/>
        <v>0</v>
      </c>
      <c r="BF215">
        <f t="shared" si="479"/>
        <v>0</v>
      </c>
      <c r="BG215">
        <f t="shared" si="479"/>
        <v>0</v>
      </c>
      <c r="BH215">
        <f t="shared" si="479"/>
        <v>0</v>
      </c>
      <c r="BK215">
        <f t="shared" si="478"/>
        <v>5.7845151047071323E-3</v>
      </c>
      <c r="BL215">
        <f t="shared" si="348"/>
        <v>2.8922575523535624E-4</v>
      </c>
      <c r="BM215">
        <f t="shared" si="349"/>
        <v>0</v>
      </c>
      <c r="BN215">
        <f t="shared" si="447"/>
        <v>0.95000000000000007</v>
      </c>
      <c r="BO215">
        <f t="shared" si="448"/>
        <v>1</v>
      </c>
      <c r="BP215" t="str">
        <f t="shared" si="350"/>
        <v>-LV-Total</v>
      </c>
    </row>
    <row r="216" spans="1:68" hidden="1" x14ac:dyDescent="0.25">
      <c r="A216" t="str">
        <f t="shared" si="344"/>
        <v>passenger-LV-PHEVG</v>
      </c>
      <c r="B216" s="1">
        <v>182</v>
      </c>
      <c r="C216" t="s">
        <v>5</v>
      </c>
      <c r="D216" t="s">
        <v>27</v>
      </c>
      <c r="E216" t="s">
        <v>28</v>
      </c>
      <c r="F216" t="s">
        <v>31</v>
      </c>
      <c r="G216">
        <v>2.0713032726923979E-2</v>
      </c>
      <c r="H216">
        <f>Reference!H216</f>
        <v>2.0713032726923979E-2</v>
      </c>
      <c r="I216">
        <f>Reference!I216</f>
        <v>2.0713032726923979E-2</v>
      </c>
      <c r="J216">
        <f>Reference!J216</f>
        <v>2.0713032726923979E-2</v>
      </c>
      <c r="K216">
        <f>Reference!K216</f>
        <v>2.0713032726923979E-2</v>
      </c>
      <c r="L216">
        <f>Reference!L216</f>
        <v>2.0713032726923979E-2</v>
      </c>
      <c r="M216">
        <f t="shared" si="475"/>
        <v>1.7901978285412866E-2</v>
      </c>
      <c r="N216">
        <f t="shared" si="475"/>
        <v>1.649645106465731E-2</v>
      </c>
      <c r="O216">
        <f t="shared" si="475"/>
        <v>1.5090923843901755E-2</v>
      </c>
      <c r="P216">
        <f t="shared" si="475"/>
        <v>1.3685396623146199E-2</v>
      </c>
      <c r="Q216">
        <f t="shared" si="475"/>
        <v>1.2279869402390644E-2</v>
      </c>
      <c r="R216">
        <f t="shared" si="475"/>
        <v>1.0874342181635088E-2</v>
      </c>
      <c r="S216">
        <f t="shared" si="475"/>
        <v>9.4688149608795312E-3</v>
      </c>
      <c r="T216">
        <f t="shared" si="475"/>
        <v>8.0632877401239748E-3</v>
      </c>
      <c r="U216">
        <f t="shared" si="475"/>
        <v>6.6577605193684185E-3</v>
      </c>
      <c r="V216">
        <f t="shared" si="475"/>
        <v>5.2522332986128639E-3</v>
      </c>
      <c r="W216">
        <f t="shared" si="475"/>
        <v>3.8467060778573092E-3</v>
      </c>
      <c r="X216">
        <f t="shared" si="475"/>
        <v>2.4411788571017529E-3</v>
      </c>
      <c r="Y216">
        <f t="shared" si="475"/>
        <v>1.0356516363461965E-3</v>
      </c>
      <c r="Z216">
        <f t="shared" si="476"/>
        <v>9.666081939231167E-4</v>
      </c>
      <c r="AA216">
        <f t="shared" si="476"/>
        <v>8.9756475150003679E-4</v>
      </c>
      <c r="AB216">
        <f t="shared" si="476"/>
        <v>8.2852130907695699E-4</v>
      </c>
      <c r="AC216">
        <f t="shared" si="476"/>
        <v>7.5947786665387707E-4</v>
      </c>
      <c r="AD216">
        <f t="shared" si="476"/>
        <v>6.9043442423079738E-4</v>
      </c>
      <c r="AE216">
        <f t="shared" si="476"/>
        <v>6.2139098180771747E-4</v>
      </c>
      <c r="AF216">
        <f t="shared" si="476"/>
        <v>5.5234753938463756E-4</v>
      </c>
      <c r="AG216">
        <f t="shared" si="476"/>
        <v>4.8330409696155775E-4</v>
      </c>
      <c r="AH216">
        <f t="shared" si="476"/>
        <v>4.1426065453847795E-4</v>
      </c>
      <c r="AI216">
        <f t="shared" si="476"/>
        <v>3.4521721211539815E-4</v>
      </c>
      <c r="AJ216">
        <f t="shared" si="476"/>
        <v>2.7617376969231824E-4</v>
      </c>
      <c r="AK216">
        <f t="shared" si="476"/>
        <v>2.0713032726923832E-4</v>
      </c>
      <c r="AL216">
        <f t="shared" si="476"/>
        <v>1.3808688484615863E-4</v>
      </c>
      <c r="AM216">
        <f t="shared" si="476"/>
        <v>6.9043442423078719E-5</v>
      </c>
      <c r="AN216">
        <f t="shared" si="476"/>
        <v>0</v>
      </c>
      <c r="AO216">
        <f t="shared" ref="AO216:BH216" si="480">AN216</f>
        <v>0</v>
      </c>
      <c r="AP216">
        <f t="shared" si="480"/>
        <v>0</v>
      </c>
      <c r="AQ216">
        <f t="shared" si="480"/>
        <v>0</v>
      </c>
      <c r="AR216">
        <f t="shared" si="480"/>
        <v>0</v>
      </c>
      <c r="AS216">
        <f t="shared" si="480"/>
        <v>0</v>
      </c>
      <c r="AT216">
        <f t="shared" si="480"/>
        <v>0</v>
      </c>
      <c r="AU216">
        <f t="shared" si="480"/>
        <v>0</v>
      </c>
      <c r="AV216">
        <f t="shared" si="480"/>
        <v>0</v>
      </c>
      <c r="AW216">
        <f t="shared" si="480"/>
        <v>0</v>
      </c>
      <c r="AX216">
        <f t="shared" si="480"/>
        <v>0</v>
      </c>
      <c r="AY216">
        <f t="shared" si="480"/>
        <v>0</v>
      </c>
      <c r="AZ216">
        <f t="shared" si="480"/>
        <v>0</v>
      </c>
      <c r="BA216">
        <f t="shared" si="480"/>
        <v>0</v>
      </c>
      <c r="BB216">
        <f t="shared" si="480"/>
        <v>0</v>
      </c>
      <c r="BC216">
        <f t="shared" si="480"/>
        <v>0</v>
      </c>
      <c r="BD216">
        <f t="shared" si="480"/>
        <v>0</v>
      </c>
      <c r="BE216">
        <f t="shared" si="480"/>
        <v>0</v>
      </c>
      <c r="BF216">
        <f t="shared" si="480"/>
        <v>0</v>
      </c>
      <c r="BG216">
        <f t="shared" si="480"/>
        <v>0</v>
      </c>
      <c r="BH216">
        <f t="shared" si="480"/>
        <v>0</v>
      </c>
      <c r="BK216">
        <f t="shared" si="478"/>
        <v>2.0713032726923979E-2</v>
      </c>
      <c r="BL216">
        <f t="shared" si="348"/>
        <v>1.0356516363461976E-3</v>
      </c>
      <c r="BM216">
        <f t="shared" si="349"/>
        <v>0</v>
      </c>
      <c r="BN216">
        <f t="shared" si="447"/>
        <v>0.95000000000000007</v>
      </c>
      <c r="BO216">
        <f t="shared" si="448"/>
        <v>1</v>
      </c>
      <c r="BP216" t="str">
        <f t="shared" si="350"/>
        <v>-LV-Total</v>
      </c>
    </row>
    <row r="217" spans="1:68" hidden="1" x14ac:dyDescent="0.25">
      <c r="A217" t="str">
        <f t="shared" si="344"/>
        <v>freight-HT-BEV</v>
      </c>
      <c r="B217" s="1">
        <v>183</v>
      </c>
      <c r="C217" t="s">
        <v>49</v>
      </c>
      <c r="D217" t="s">
        <v>36</v>
      </c>
      <c r="E217" t="s">
        <v>39</v>
      </c>
      <c r="F217" t="s">
        <v>29</v>
      </c>
      <c r="G217">
        <v>1.3999252687177371E-3</v>
      </c>
      <c r="H217">
        <f>Reference!H638</f>
        <v>8.0846987082569175E-4</v>
      </c>
      <c r="I217">
        <f>Reference!I638</f>
        <v>1.1438397717028093E-3</v>
      </c>
      <c r="J217">
        <f>Reference!J638</f>
        <v>1.6183279928451686E-3</v>
      </c>
      <c r="K217">
        <f>Reference!K638</f>
        <v>2.2896436696963653E-3</v>
      </c>
      <c r="L217">
        <f>Reference!L638</f>
        <v>3.2394348718913892E-3</v>
      </c>
      <c r="M217">
        <f t="shared" ref="M217:Y217" si="481">IF(L217=0,0.0000001,L217)*((INDEX($L$7:$L$29,MATCH($A217,$H$7:$H$28,0))/IF(L217=0,0.0000001,L217))^((M$33-$K$33)/($Y$33-$K$33)))</f>
        <v>6.6544507850417956E-3</v>
      </c>
      <c r="N217">
        <f t="shared" si="481"/>
        <v>1.6791200335481756E-2</v>
      </c>
      <c r="O217">
        <f t="shared" si="481"/>
        <v>4.4278477047888169E-2</v>
      </c>
      <c r="P217">
        <f t="shared" si="481"/>
        <v>0.10524090602881755</v>
      </c>
      <c r="Q217">
        <f t="shared" si="481"/>
        <v>0.20522746238751274</v>
      </c>
      <c r="R217">
        <f t="shared" si="481"/>
        <v>0.32033378091259179</v>
      </c>
      <c r="S217">
        <f t="shared" si="481"/>
        <v>0.41314102200874986</v>
      </c>
      <c r="T217">
        <f t="shared" si="481"/>
        <v>0.46706032161765038</v>
      </c>
      <c r="U217">
        <f t="shared" si="481"/>
        <v>0.49035850236372158</v>
      </c>
      <c r="V217">
        <f t="shared" si="481"/>
        <v>0.49791813152814751</v>
      </c>
      <c r="W217">
        <f t="shared" si="481"/>
        <v>0.49970205813080937</v>
      </c>
      <c r="X217">
        <f t="shared" si="481"/>
        <v>0.49997871254789505</v>
      </c>
      <c r="Y217">
        <f t="shared" si="481"/>
        <v>0.49999999999999994</v>
      </c>
      <c r="Z217">
        <f t="shared" ref="Z217:AN217" si="482">IF(Y217=0,0.0000001,$Y217)*((INDEX($M$7:$M$29,MATCH($A217,$H$7:$H$28,0))/IF(Y217=0,0.0000001,$Y217))^((Z$33-$Y$33)/($AN$33-$Y$33)))</f>
        <v>0.51134247994358006</v>
      </c>
      <c r="AA217">
        <f t="shared" si="482"/>
        <v>0.5229422635897012</v>
      </c>
      <c r="AB217">
        <f t="shared" si="482"/>
        <v>0.53480518786253428</v>
      </c>
      <c r="AC217">
        <f t="shared" si="482"/>
        <v>0.54693722209664108</v>
      </c>
      <c r="AD217">
        <f t="shared" si="482"/>
        <v>0.55934447104069829</v>
      </c>
      <c r="AE217">
        <f t="shared" si="482"/>
        <v>0.57203317792936137</v>
      </c>
      <c r="AF217">
        <f t="shared" si="482"/>
        <v>0.58500972762481374</v>
      </c>
      <c r="AG217">
        <f t="shared" si="482"/>
        <v>0.59828064982958118</v>
      </c>
      <c r="AH217">
        <f t="shared" si="482"/>
        <v>0.61185262237222948</v>
      </c>
      <c r="AI217">
        <f t="shared" si="482"/>
        <v>0.62573247456759729</v>
      </c>
      <c r="AJ217">
        <f t="shared" si="482"/>
        <v>0.63992719065325676</v>
      </c>
      <c r="AK217">
        <f t="shared" si="482"/>
        <v>0.65444391330392904</v>
      </c>
      <c r="AL217">
        <f t="shared" si="482"/>
        <v>0.66928994722562485</v>
      </c>
      <c r="AM217">
        <f t="shared" si="482"/>
        <v>0.68447276283131775</v>
      </c>
      <c r="AN217">
        <f t="shared" si="482"/>
        <v>0.7</v>
      </c>
      <c r="AO217">
        <f t="shared" ref="AO217:BH217" si="483">AN217</f>
        <v>0.7</v>
      </c>
      <c r="AP217">
        <f t="shared" si="483"/>
        <v>0.7</v>
      </c>
      <c r="AQ217">
        <f t="shared" si="483"/>
        <v>0.7</v>
      </c>
      <c r="AR217">
        <f t="shared" si="483"/>
        <v>0.7</v>
      </c>
      <c r="AS217">
        <f t="shared" si="483"/>
        <v>0.7</v>
      </c>
      <c r="AT217">
        <f t="shared" si="483"/>
        <v>0.7</v>
      </c>
      <c r="AU217">
        <f t="shared" si="483"/>
        <v>0.7</v>
      </c>
      <c r="AV217">
        <f t="shared" si="483"/>
        <v>0.7</v>
      </c>
      <c r="AW217">
        <f t="shared" si="483"/>
        <v>0.7</v>
      </c>
      <c r="AX217">
        <f t="shared" si="483"/>
        <v>0.7</v>
      </c>
      <c r="AY217">
        <f t="shared" si="483"/>
        <v>0.7</v>
      </c>
      <c r="AZ217">
        <f t="shared" si="483"/>
        <v>0.7</v>
      </c>
      <c r="BA217">
        <f t="shared" si="483"/>
        <v>0.7</v>
      </c>
      <c r="BB217">
        <f t="shared" si="483"/>
        <v>0.7</v>
      </c>
      <c r="BC217">
        <f t="shared" si="483"/>
        <v>0.7</v>
      </c>
      <c r="BD217">
        <f t="shared" si="483"/>
        <v>0.7</v>
      </c>
      <c r="BE217">
        <f t="shared" si="483"/>
        <v>0.7</v>
      </c>
      <c r="BF217">
        <f t="shared" si="483"/>
        <v>0.7</v>
      </c>
      <c r="BG217">
        <f t="shared" si="483"/>
        <v>0.7</v>
      </c>
      <c r="BH217">
        <f t="shared" si="483"/>
        <v>0.7</v>
      </c>
      <c r="BK217">
        <f t="shared" si="478"/>
        <v>2.2896436696963653E-3</v>
      </c>
      <c r="BL217">
        <f t="shared" si="348"/>
        <v>5.7241091742409132E-4</v>
      </c>
      <c r="BM217">
        <f t="shared" si="349"/>
        <v>1.1219253981512199E-4</v>
      </c>
      <c r="BN217">
        <f t="shared" si="447"/>
        <v>0.75</v>
      </c>
      <c r="BO217">
        <f t="shared" si="448"/>
        <v>0.95099999999999996</v>
      </c>
      <c r="BP217" t="str">
        <f t="shared" si="350"/>
        <v>-HT-Total</v>
      </c>
    </row>
    <row r="218" spans="1:68" hidden="1" x14ac:dyDescent="0.25">
      <c r="A218" t="str">
        <f t="shared" si="344"/>
        <v>freight-HT-CNG</v>
      </c>
      <c r="B218" s="1">
        <v>184</v>
      </c>
      <c r="C218" t="s">
        <v>49</v>
      </c>
      <c r="D218" t="s">
        <v>36</v>
      </c>
      <c r="E218" t="s">
        <v>39</v>
      </c>
      <c r="F218" t="s">
        <v>45</v>
      </c>
      <c r="G218">
        <v>0</v>
      </c>
      <c r="H218">
        <f>Reference!H218</f>
        <v>0</v>
      </c>
      <c r="I218">
        <f>Reference!I218</f>
        <v>0</v>
      </c>
      <c r="J218">
        <f>Reference!J218</f>
        <v>0</v>
      </c>
      <c r="K218">
        <f>Reference!K218</f>
        <v>0</v>
      </c>
      <c r="L218">
        <f t="shared" ref="L218:Y219" si="484">$K218+(L$33-$K$33)*($BL218-$BK218)/($BL$33-$BK$33)</f>
        <v>0</v>
      </c>
      <c r="M218">
        <f t="shared" si="484"/>
        <v>0</v>
      </c>
      <c r="N218">
        <f t="shared" si="484"/>
        <v>0</v>
      </c>
      <c r="O218">
        <f t="shared" si="484"/>
        <v>0</v>
      </c>
      <c r="P218">
        <f t="shared" si="484"/>
        <v>0</v>
      </c>
      <c r="Q218">
        <f t="shared" si="484"/>
        <v>0</v>
      </c>
      <c r="R218">
        <f t="shared" si="484"/>
        <v>0</v>
      </c>
      <c r="S218">
        <f t="shared" si="484"/>
        <v>0</v>
      </c>
      <c r="T218">
        <f t="shared" si="484"/>
        <v>0</v>
      </c>
      <c r="U218">
        <f t="shared" si="484"/>
        <v>0</v>
      </c>
      <c r="V218">
        <f t="shared" si="484"/>
        <v>0</v>
      </c>
      <c r="W218">
        <f t="shared" si="484"/>
        <v>0</v>
      </c>
      <c r="X218">
        <f t="shared" si="484"/>
        <v>0</v>
      </c>
      <c r="Y218">
        <f t="shared" si="484"/>
        <v>0</v>
      </c>
      <c r="Z218">
        <f t="shared" ref="Z218:AN219" si="485">$Y218+(Z$33-$Y$33)*($BM218-$BL218)/($BM$33-$BL$33)</f>
        <v>0</v>
      </c>
      <c r="AA218">
        <f t="shared" si="485"/>
        <v>0</v>
      </c>
      <c r="AB218">
        <f t="shared" si="485"/>
        <v>0</v>
      </c>
      <c r="AC218">
        <f t="shared" si="485"/>
        <v>0</v>
      </c>
      <c r="AD218">
        <f t="shared" si="485"/>
        <v>0</v>
      </c>
      <c r="AE218">
        <f t="shared" si="485"/>
        <v>0</v>
      </c>
      <c r="AF218">
        <f t="shared" si="485"/>
        <v>0</v>
      </c>
      <c r="AG218">
        <f t="shared" si="485"/>
        <v>0</v>
      </c>
      <c r="AH218">
        <f t="shared" si="485"/>
        <v>0</v>
      </c>
      <c r="AI218">
        <f t="shared" si="485"/>
        <v>0</v>
      </c>
      <c r="AJ218">
        <f t="shared" si="485"/>
        <v>0</v>
      </c>
      <c r="AK218">
        <f t="shared" si="485"/>
        <v>0</v>
      </c>
      <c r="AL218">
        <f t="shared" si="485"/>
        <v>0</v>
      </c>
      <c r="AM218">
        <f t="shared" si="485"/>
        <v>0</v>
      </c>
      <c r="AN218">
        <f t="shared" si="485"/>
        <v>0</v>
      </c>
      <c r="AO218">
        <f t="shared" ref="AO218:BH218" si="486">AN218</f>
        <v>0</v>
      </c>
      <c r="AP218">
        <f t="shared" si="486"/>
        <v>0</v>
      </c>
      <c r="AQ218">
        <f t="shared" si="486"/>
        <v>0</v>
      </c>
      <c r="AR218">
        <f t="shared" si="486"/>
        <v>0</v>
      </c>
      <c r="AS218">
        <f t="shared" si="486"/>
        <v>0</v>
      </c>
      <c r="AT218">
        <f t="shared" si="486"/>
        <v>0</v>
      </c>
      <c r="AU218">
        <f t="shared" si="486"/>
        <v>0</v>
      </c>
      <c r="AV218">
        <f t="shared" si="486"/>
        <v>0</v>
      </c>
      <c r="AW218">
        <f t="shared" si="486"/>
        <v>0</v>
      </c>
      <c r="AX218">
        <f t="shared" si="486"/>
        <v>0</v>
      </c>
      <c r="AY218">
        <f t="shared" si="486"/>
        <v>0</v>
      </c>
      <c r="AZ218">
        <f t="shared" si="486"/>
        <v>0</v>
      </c>
      <c r="BA218">
        <f t="shared" si="486"/>
        <v>0</v>
      </c>
      <c r="BB218">
        <f t="shared" si="486"/>
        <v>0</v>
      </c>
      <c r="BC218">
        <f t="shared" si="486"/>
        <v>0</v>
      </c>
      <c r="BD218">
        <f t="shared" si="486"/>
        <v>0</v>
      </c>
      <c r="BE218">
        <f t="shared" si="486"/>
        <v>0</v>
      </c>
      <c r="BF218">
        <f t="shared" si="486"/>
        <v>0</v>
      </c>
      <c r="BG218">
        <f t="shared" si="486"/>
        <v>0</v>
      </c>
      <c r="BH218">
        <f t="shared" si="486"/>
        <v>0</v>
      </c>
      <c r="BK218">
        <f t="shared" si="478"/>
        <v>0</v>
      </c>
      <c r="BL218">
        <f t="shared" si="348"/>
        <v>0</v>
      </c>
      <c r="BM218">
        <f t="shared" si="349"/>
        <v>0</v>
      </c>
      <c r="BN218">
        <f t="shared" si="447"/>
        <v>0.75</v>
      </c>
      <c r="BO218">
        <f t="shared" si="448"/>
        <v>0.95099999999999996</v>
      </c>
      <c r="BP218" t="str">
        <f t="shared" si="350"/>
        <v>-HT-Total</v>
      </c>
    </row>
    <row r="219" spans="1:68" hidden="1" x14ac:dyDescent="0.25">
      <c r="A219" t="str">
        <f t="shared" si="344"/>
        <v>freight-HT-D</v>
      </c>
      <c r="B219" s="1">
        <v>185</v>
      </c>
      <c r="C219" t="s">
        <v>49</v>
      </c>
      <c r="D219" t="s">
        <v>36</v>
      </c>
      <c r="E219" t="s">
        <v>39</v>
      </c>
      <c r="F219" t="s">
        <v>46</v>
      </c>
      <c r="G219">
        <v>0.99574504252809981</v>
      </c>
      <c r="H219">
        <f>Reference!H219</f>
        <v>0.99364351141852192</v>
      </c>
      <c r="I219">
        <f>Reference!I219</f>
        <v>0.99154353162467812</v>
      </c>
      <c r="J219">
        <f>Reference!J219</f>
        <v>0.98944510142946862</v>
      </c>
      <c r="K219">
        <f>Reference!K219</f>
        <v>0.98769565164371753</v>
      </c>
      <c r="L219">
        <f t="shared" si="484"/>
        <v>0.93478338459137555</v>
      </c>
      <c r="M219">
        <f t="shared" si="484"/>
        <v>0.88187111753903347</v>
      </c>
      <c r="N219">
        <f t="shared" si="484"/>
        <v>0.82895885048669149</v>
      </c>
      <c r="O219">
        <f t="shared" si="484"/>
        <v>0.77604658343434951</v>
      </c>
      <c r="P219">
        <f t="shared" si="484"/>
        <v>0.72313431638200742</v>
      </c>
      <c r="Q219">
        <f t="shared" si="484"/>
        <v>0.67022204932966556</v>
      </c>
      <c r="R219">
        <f t="shared" si="484"/>
        <v>0.61730978227732347</v>
      </c>
      <c r="S219">
        <f t="shared" si="484"/>
        <v>0.56439751522498138</v>
      </c>
      <c r="T219">
        <f t="shared" si="484"/>
        <v>0.51148524817263952</v>
      </c>
      <c r="U219">
        <f t="shared" si="484"/>
        <v>0.45857298112029743</v>
      </c>
      <c r="V219">
        <f t="shared" si="484"/>
        <v>0.40566071406795545</v>
      </c>
      <c r="W219">
        <f t="shared" si="484"/>
        <v>0.35274844701561348</v>
      </c>
      <c r="X219">
        <f t="shared" si="484"/>
        <v>0.29983617996327139</v>
      </c>
      <c r="Y219">
        <f t="shared" si="484"/>
        <v>0.24692391291092941</v>
      </c>
      <c r="Z219">
        <f t="shared" si="485"/>
        <v>0.23368879117890359</v>
      </c>
      <c r="AA219">
        <f t="shared" si="485"/>
        <v>0.22045366944687778</v>
      </c>
      <c r="AB219">
        <f t="shared" si="485"/>
        <v>0.20721854771485199</v>
      </c>
      <c r="AC219">
        <f t="shared" si="485"/>
        <v>0.19398342598282617</v>
      </c>
      <c r="AD219">
        <f t="shared" si="485"/>
        <v>0.18074830425080035</v>
      </c>
      <c r="AE219">
        <f t="shared" si="485"/>
        <v>0.16751318251877453</v>
      </c>
      <c r="AF219">
        <f t="shared" si="485"/>
        <v>0.15427806078674872</v>
      </c>
      <c r="AG219">
        <f t="shared" si="485"/>
        <v>0.14104293905472293</v>
      </c>
      <c r="AH219">
        <f t="shared" si="485"/>
        <v>0.12780781732269711</v>
      </c>
      <c r="AI219">
        <f t="shared" si="485"/>
        <v>0.11457269559067129</v>
      </c>
      <c r="AJ219">
        <f t="shared" si="485"/>
        <v>0.1013375738586455</v>
      </c>
      <c r="AK219">
        <f t="shared" si="485"/>
        <v>8.8102452126619657E-2</v>
      </c>
      <c r="AL219">
        <f t="shared" si="485"/>
        <v>7.486733039459384E-2</v>
      </c>
      <c r="AM219">
        <f t="shared" si="485"/>
        <v>6.163220866256805E-2</v>
      </c>
      <c r="AN219">
        <f t="shared" si="485"/>
        <v>4.839708693054226E-2</v>
      </c>
      <c r="AO219">
        <f>$Y219+(AO$33-$Y$33)*($BM219-$BL219)/($BM$33-$BL$33)</f>
        <v>3.5161965198516415E-2</v>
      </c>
      <c r="AP219">
        <f>$Y219+(AP$33-$Y$33)*($BM219-$BL219)/($BM$33-$BL$33)</f>
        <v>2.1926843466490598E-2</v>
      </c>
      <c r="AQ219">
        <f t="shared" ref="AQ219:BH219" si="487">AP219</f>
        <v>2.1926843466490598E-2</v>
      </c>
      <c r="AR219">
        <f t="shared" si="487"/>
        <v>2.1926843466490598E-2</v>
      </c>
      <c r="AS219">
        <f t="shared" si="487"/>
        <v>2.1926843466490598E-2</v>
      </c>
      <c r="AT219">
        <f t="shared" si="487"/>
        <v>2.1926843466490598E-2</v>
      </c>
      <c r="AU219">
        <f t="shared" si="487"/>
        <v>2.1926843466490598E-2</v>
      </c>
      <c r="AV219">
        <f t="shared" si="487"/>
        <v>2.1926843466490598E-2</v>
      </c>
      <c r="AW219">
        <f t="shared" si="487"/>
        <v>2.1926843466490598E-2</v>
      </c>
      <c r="AX219">
        <f t="shared" si="487"/>
        <v>2.1926843466490598E-2</v>
      </c>
      <c r="AY219">
        <f t="shared" si="487"/>
        <v>2.1926843466490598E-2</v>
      </c>
      <c r="AZ219">
        <f t="shared" si="487"/>
        <v>2.1926843466490598E-2</v>
      </c>
      <c r="BA219">
        <f t="shared" si="487"/>
        <v>2.1926843466490598E-2</v>
      </c>
      <c r="BB219">
        <f t="shared" si="487"/>
        <v>2.1926843466490598E-2</v>
      </c>
      <c r="BC219">
        <f t="shared" si="487"/>
        <v>2.1926843466490598E-2</v>
      </c>
      <c r="BD219">
        <f t="shared" si="487"/>
        <v>2.1926843466490598E-2</v>
      </c>
      <c r="BE219">
        <f t="shared" si="487"/>
        <v>2.1926843466490598E-2</v>
      </c>
      <c r="BF219">
        <f t="shared" si="487"/>
        <v>2.1926843466490598E-2</v>
      </c>
      <c r="BG219">
        <f t="shared" si="487"/>
        <v>2.1926843466490598E-2</v>
      </c>
      <c r="BH219">
        <f t="shared" si="487"/>
        <v>2.1926843466490598E-2</v>
      </c>
      <c r="BK219">
        <f t="shared" si="478"/>
        <v>0.98769565164371753</v>
      </c>
      <c r="BL219">
        <f t="shared" si="348"/>
        <v>0.24692391291092938</v>
      </c>
      <c r="BM219">
        <f t="shared" si="349"/>
        <v>4.8397086930542205E-2</v>
      </c>
      <c r="BN219">
        <f t="shared" si="447"/>
        <v>0.75</v>
      </c>
      <c r="BO219">
        <f t="shared" si="448"/>
        <v>0.95099999999999996</v>
      </c>
      <c r="BP219" t="str">
        <f t="shared" si="350"/>
        <v>-HT-Total</v>
      </c>
    </row>
    <row r="220" spans="1:68" hidden="1" x14ac:dyDescent="0.25">
      <c r="A220" t="str">
        <f t="shared" si="344"/>
        <v>freight-HT-FCEV</v>
      </c>
      <c r="B220" s="1">
        <v>186</v>
      </c>
      <c r="C220" t="s">
        <v>49</v>
      </c>
      <c r="D220" t="s">
        <v>36</v>
      </c>
      <c r="E220" t="s">
        <v>39</v>
      </c>
      <c r="F220" t="s">
        <v>30</v>
      </c>
      <c r="G220">
        <v>0</v>
      </c>
      <c r="H220">
        <f>Reference!H220</f>
        <v>0</v>
      </c>
      <c r="I220">
        <f>Reference!I220</f>
        <v>0</v>
      </c>
      <c r="J220">
        <f>Reference!J220</f>
        <v>0</v>
      </c>
      <c r="K220">
        <f>Reference!K220</f>
        <v>5.4145481641815414E-7</v>
      </c>
      <c r="L220">
        <f>Reference!L220</f>
        <v>0</v>
      </c>
      <c r="M220">
        <f t="shared" ref="M220:Y220" si="488">IF(L220=0,0.0000001,L220)*((INDEX($L$7:$L$29,MATCH($A220,$H$7:$H$28,0))/IF(L220=0,0.0000001,L220))^((M$33-$K$33)/($Y$33-$K$33)))</f>
        <v>7.6260342473805278E-7</v>
      </c>
      <c r="N220">
        <f t="shared" si="488"/>
        <v>1.0391610500591616E-5</v>
      </c>
      <c r="O220">
        <f t="shared" si="488"/>
        <v>1.6035601674323433E-4</v>
      </c>
      <c r="P220">
        <f t="shared" si="488"/>
        <v>1.8456903049595106E-3</v>
      </c>
      <c r="Q220">
        <f t="shared" si="488"/>
        <v>1.2153498176005412E-2</v>
      </c>
      <c r="R220">
        <f t="shared" si="488"/>
        <v>4.269689363877438E-2</v>
      </c>
      <c r="S220">
        <f t="shared" si="488"/>
        <v>8.7543112243527427E-2</v>
      </c>
      <c r="T220">
        <f t="shared" si="488"/>
        <v>0.12375607223850367</v>
      </c>
      <c r="U220">
        <f t="shared" si="488"/>
        <v>0.14197995922903897</v>
      </c>
      <c r="V220">
        <f t="shared" si="488"/>
        <v>0.14824412783980023</v>
      </c>
      <c r="W220">
        <f t="shared" si="488"/>
        <v>0.14974789352119361</v>
      </c>
      <c r="X220">
        <f t="shared" si="488"/>
        <v>0.14998197832730256</v>
      </c>
      <c r="Y220">
        <f t="shared" si="488"/>
        <v>0.15000000000000002</v>
      </c>
      <c r="Z220">
        <f t="shared" ref="Z220:AN220" si="489">IF(Y220=0,0.0000001,$Y220)*((INDEX($M$7:$M$29,MATCH($A220,$H$7:$H$28,0))/IF(Y220=0,0.0000001,$Y220))^((Z$33-$Y$33)/($AN$33-$Y$33)))</f>
        <v>0.15519623302069091</v>
      </c>
      <c r="AA220">
        <f t="shared" si="489"/>
        <v>0.16057247162541721</v>
      </c>
      <c r="AB220">
        <f t="shared" si="489"/>
        <v>0.1661349514872435</v>
      </c>
      <c r="AC220">
        <f t="shared" si="489"/>
        <v>0.17189012429263614</v>
      </c>
      <c r="AD220">
        <f t="shared" si="489"/>
        <v>0.17784466522450318</v>
      </c>
      <c r="AE220">
        <f t="shared" si="489"/>
        <v>0.18400548070445835</v>
      </c>
      <c r="AF220">
        <f t="shared" si="489"/>
        <v>0.19037971640328907</v>
      </c>
      <c r="AG220">
        <f t="shared" si="489"/>
        <v>0.19697476552891927</v>
      </c>
      <c r="AH220">
        <f t="shared" si="489"/>
        <v>0.20379827740148071</v>
      </c>
      <c r="AI220">
        <f t="shared" si="489"/>
        <v>0.21085816632543733</v>
      </c>
      <c r="AJ220">
        <f t="shared" si="489"/>
        <v>0.21816262076905443</v>
      </c>
      <c r="AK220">
        <f t="shared" si="489"/>
        <v>0.22572011286185859</v>
      </c>
      <c r="AL220">
        <f t="shared" si="489"/>
        <v>0.23353940822110433</v>
      </c>
      <c r="AM220">
        <f t="shared" si="489"/>
        <v>0.24162957611864505</v>
      </c>
      <c r="AN220">
        <f t="shared" si="489"/>
        <v>0.25</v>
      </c>
      <c r="AO220">
        <f t="shared" ref="AO220:AP223" si="490">AN220</f>
        <v>0.25</v>
      </c>
      <c r="AP220">
        <f t="shared" si="490"/>
        <v>0.25</v>
      </c>
      <c r="AQ220">
        <f t="shared" ref="AQ220:BH220" si="491">AP220</f>
        <v>0.25</v>
      </c>
      <c r="AR220">
        <f t="shared" si="491"/>
        <v>0.25</v>
      </c>
      <c r="AS220">
        <f t="shared" si="491"/>
        <v>0.25</v>
      </c>
      <c r="AT220">
        <f t="shared" si="491"/>
        <v>0.25</v>
      </c>
      <c r="AU220">
        <f t="shared" si="491"/>
        <v>0.25</v>
      </c>
      <c r="AV220">
        <f t="shared" si="491"/>
        <v>0.25</v>
      </c>
      <c r="AW220">
        <f t="shared" si="491"/>
        <v>0.25</v>
      </c>
      <c r="AX220">
        <f t="shared" si="491"/>
        <v>0.25</v>
      </c>
      <c r="AY220">
        <f t="shared" si="491"/>
        <v>0.25</v>
      </c>
      <c r="AZ220">
        <f t="shared" si="491"/>
        <v>0.25</v>
      </c>
      <c r="BA220">
        <f t="shared" si="491"/>
        <v>0.25</v>
      </c>
      <c r="BB220">
        <f t="shared" si="491"/>
        <v>0.25</v>
      </c>
      <c r="BC220">
        <f t="shared" si="491"/>
        <v>0.25</v>
      </c>
      <c r="BD220">
        <f t="shared" si="491"/>
        <v>0.25</v>
      </c>
      <c r="BE220">
        <f t="shared" si="491"/>
        <v>0.25</v>
      </c>
      <c r="BF220">
        <f t="shared" si="491"/>
        <v>0.25</v>
      </c>
      <c r="BG220">
        <f t="shared" si="491"/>
        <v>0.25</v>
      </c>
      <c r="BH220">
        <f t="shared" si="491"/>
        <v>0.25</v>
      </c>
      <c r="BK220">
        <f>G220</f>
        <v>0</v>
      </c>
      <c r="BL220">
        <f t="shared" si="348"/>
        <v>0</v>
      </c>
      <c r="BM220">
        <f t="shared" si="349"/>
        <v>0</v>
      </c>
      <c r="BN220">
        <f t="shared" si="447"/>
        <v>0.75</v>
      </c>
      <c r="BO220">
        <f t="shared" si="448"/>
        <v>0.95099999999999996</v>
      </c>
      <c r="BP220" t="str">
        <f t="shared" si="350"/>
        <v>-HT-Total</v>
      </c>
    </row>
    <row r="221" spans="1:68" hidden="1" x14ac:dyDescent="0.25">
      <c r="A221" t="str">
        <f t="shared" si="344"/>
        <v>freight-HT-G</v>
      </c>
      <c r="B221" s="1">
        <v>187</v>
      </c>
      <c r="C221" t="s">
        <v>49</v>
      </c>
      <c r="D221" t="s">
        <v>36</v>
      </c>
      <c r="E221" t="s">
        <v>39</v>
      </c>
      <c r="F221" t="s">
        <v>47</v>
      </c>
      <c r="G221">
        <v>2.8550322031824149E-3</v>
      </c>
      <c r="H221">
        <f>Reference!H221</f>
        <v>4.2809670677568081E-3</v>
      </c>
      <c r="I221">
        <f>Reference!I221</f>
        <v>5.7058493306442384E-3</v>
      </c>
      <c r="J221">
        <f>Reference!J221</f>
        <v>7.1296801569345827E-3</v>
      </c>
      <c r="K221">
        <f>Reference!K221</f>
        <v>8.5553702007725302E-3</v>
      </c>
      <c r="L221">
        <f t="shared" ref="L221:Y223" si="492">$K221+(L$33-$K$33)*($BL221-$BK221)/($BL$33-$BK$33)</f>
        <v>8.0970467971597168E-3</v>
      </c>
      <c r="M221">
        <f t="shared" si="492"/>
        <v>7.6387233935469017E-3</v>
      </c>
      <c r="N221">
        <f t="shared" si="492"/>
        <v>7.1803999899340883E-3</v>
      </c>
      <c r="O221">
        <f t="shared" si="492"/>
        <v>6.7220765863212732E-3</v>
      </c>
      <c r="P221">
        <f t="shared" si="492"/>
        <v>6.2637531827084598E-3</v>
      </c>
      <c r="Q221">
        <f t="shared" si="492"/>
        <v>5.8054297790956456E-3</v>
      </c>
      <c r="R221">
        <f t="shared" si="492"/>
        <v>5.3471063754828314E-3</v>
      </c>
      <c r="S221">
        <f t="shared" si="492"/>
        <v>4.8887829718700171E-3</v>
      </c>
      <c r="T221">
        <f t="shared" si="492"/>
        <v>4.4304595682572029E-3</v>
      </c>
      <c r="U221">
        <f t="shared" si="492"/>
        <v>3.9721361646443886E-3</v>
      </c>
      <c r="V221">
        <f t="shared" si="492"/>
        <v>3.5138127610315753E-3</v>
      </c>
      <c r="W221">
        <f t="shared" si="492"/>
        <v>3.055489357418761E-3</v>
      </c>
      <c r="X221">
        <f t="shared" si="492"/>
        <v>2.5971659538059468E-3</v>
      </c>
      <c r="Y221">
        <f t="shared" si="492"/>
        <v>2.1388425501931334E-3</v>
      </c>
      <c r="Z221">
        <f t="shared" ref="Z221:AN223" si="493">$Y221+(Z$33-$Y$33)*($BM221-$BL221)/($BM$33-$BL$33)</f>
        <v>2.0242005895027815E-3</v>
      </c>
      <c r="AA221">
        <f t="shared" si="493"/>
        <v>1.9095586288124296E-3</v>
      </c>
      <c r="AB221">
        <f t="shared" si="493"/>
        <v>1.7949166681220778E-3</v>
      </c>
      <c r="AC221">
        <f t="shared" si="493"/>
        <v>1.6802747074317259E-3</v>
      </c>
      <c r="AD221">
        <f t="shared" si="493"/>
        <v>1.565632746741374E-3</v>
      </c>
      <c r="AE221">
        <f t="shared" si="493"/>
        <v>1.4509907860510221E-3</v>
      </c>
      <c r="AF221">
        <f t="shared" si="493"/>
        <v>1.3363488253606702E-3</v>
      </c>
      <c r="AG221">
        <f t="shared" si="493"/>
        <v>1.2217068646703183E-3</v>
      </c>
      <c r="AH221">
        <f t="shared" si="493"/>
        <v>1.1070649039799665E-3</v>
      </c>
      <c r="AI221">
        <f t="shared" si="493"/>
        <v>9.9242294328961457E-4</v>
      </c>
      <c r="AJ221">
        <f t="shared" si="493"/>
        <v>8.7778098259926269E-4</v>
      </c>
      <c r="AK221">
        <f t="shared" si="493"/>
        <v>7.6313902190891058E-4</v>
      </c>
      <c r="AL221">
        <f t="shared" si="493"/>
        <v>6.4849706121855892E-4</v>
      </c>
      <c r="AM221">
        <f t="shared" si="493"/>
        <v>5.3385510052820703E-4</v>
      </c>
      <c r="AN221">
        <f t="shared" si="493"/>
        <v>4.1921313983785515E-4</v>
      </c>
      <c r="AO221">
        <f t="shared" si="490"/>
        <v>4.1921313983785515E-4</v>
      </c>
      <c r="AP221">
        <f t="shared" si="490"/>
        <v>4.1921313983785515E-4</v>
      </c>
      <c r="AQ221">
        <f t="shared" ref="AQ221:BH221" si="494">AP221</f>
        <v>4.1921313983785515E-4</v>
      </c>
      <c r="AR221">
        <f t="shared" si="494"/>
        <v>4.1921313983785515E-4</v>
      </c>
      <c r="AS221">
        <f t="shared" si="494"/>
        <v>4.1921313983785515E-4</v>
      </c>
      <c r="AT221">
        <f t="shared" si="494"/>
        <v>4.1921313983785515E-4</v>
      </c>
      <c r="AU221">
        <f t="shared" si="494"/>
        <v>4.1921313983785515E-4</v>
      </c>
      <c r="AV221">
        <f t="shared" si="494"/>
        <v>4.1921313983785515E-4</v>
      </c>
      <c r="AW221">
        <f t="shared" si="494"/>
        <v>4.1921313983785515E-4</v>
      </c>
      <c r="AX221">
        <f t="shared" si="494"/>
        <v>4.1921313983785515E-4</v>
      </c>
      <c r="AY221">
        <f t="shared" si="494"/>
        <v>4.1921313983785515E-4</v>
      </c>
      <c r="AZ221">
        <f t="shared" si="494"/>
        <v>4.1921313983785515E-4</v>
      </c>
      <c r="BA221">
        <f t="shared" si="494"/>
        <v>4.1921313983785515E-4</v>
      </c>
      <c r="BB221">
        <f t="shared" si="494"/>
        <v>4.1921313983785515E-4</v>
      </c>
      <c r="BC221">
        <f t="shared" si="494"/>
        <v>4.1921313983785515E-4</v>
      </c>
      <c r="BD221">
        <f t="shared" si="494"/>
        <v>4.1921313983785515E-4</v>
      </c>
      <c r="BE221">
        <f t="shared" si="494"/>
        <v>4.1921313983785515E-4</v>
      </c>
      <c r="BF221">
        <f t="shared" si="494"/>
        <v>4.1921313983785515E-4</v>
      </c>
      <c r="BG221">
        <f t="shared" si="494"/>
        <v>4.1921313983785515E-4</v>
      </c>
      <c r="BH221">
        <f t="shared" si="494"/>
        <v>4.1921313983785515E-4</v>
      </c>
      <c r="BK221">
        <f t="shared" ref="BK221:BK226" si="495">K221</f>
        <v>8.5553702007725302E-3</v>
      </c>
      <c r="BL221">
        <f t="shared" si="348"/>
        <v>2.1388425501931325E-3</v>
      </c>
      <c r="BM221">
        <f t="shared" si="349"/>
        <v>4.1921313983785434E-4</v>
      </c>
      <c r="BN221">
        <f t="shared" si="447"/>
        <v>0.75</v>
      </c>
      <c r="BO221">
        <f t="shared" si="448"/>
        <v>0.95099999999999996</v>
      </c>
      <c r="BP221" t="str">
        <f t="shared" si="350"/>
        <v>-HT-Total</v>
      </c>
    </row>
    <row r="222" spans="1:68" hidden="1" x14ac:dyDescent="0.25">
      <c r="A222" t="str">
        <f t="shared" si="344"/>
        <v>freight-HT-LPG</v>
      </c>
      <c r="B222" s="1">
        <v>188</v>
      </c>
      <c r="C222" t="s">
        <v>49</v>
      </c>
      <c r="D222" t="s">
        <v>36</v>
      </c>
      <c r="E222" t="s">
        <v>39</v>
      </c>
      <c r="F222" t="s">
        <v>48</v>
      </c>
      <c r="G222">
        <v>0</v>
      </c>
      <c r="H222">
        <f>Reference!H222</f>
        <v>0</v>
      </c>
      <c r="I222">
        <f>Reference!I222</f>
        <v>0</v>
      </c>
      <c r="J222">
        <f>Reference!J222</f>
        <v>0</v>
      </c>
      <c r="K222">
        <f>Reference!K222</f>
        <v>0</v>
      </c>
      <c r="L222">
        <f t="shared" si="492"/>
        <v>0</v>
      </c>
      <c r="M222">
        <f t="shared" si="492"/>
        <v>0</v>
      </c>
      <c r="N222">
        <f t="shared" si="492"/>
        <v>0</v>
      </c>
      <c r="O222">
        <f t="shared" si="492"/>
        <v>0</v>
      </c>
      <c r="P222">
        <f t="shared" si="492"/>
        <v>0</v>
      </c>
      <c r="Q222">
        <f t="shared" si="492"/>
        <v>0</v>
      </c>
      <c r="R222">
        <f t="shared" si="492"/>
        <v>0</v>
      </c>
      <c r="S222">
        <f t="shared" si="492"/>
        <v>0</v>
      </c>
      <c r="T222">
        <f t="shared" si="492"/>
        <v>0</v>
      </c>
      <c r="U222">
        <f t="shared" si="492"/>
        <v>0</v>
      </c>
      <c r="V222">
        <f t="shared" si="492"/>
        <v>0</v>
      </c>
      <c r="W222">
        <f t="shared" si="492"/>
        <v>0</v>
      </c>
      <c r="X222">
        <f t="shared" si="492"/>
        <v>0</v>
      </c>
      <c r="Y222">
        <f t="shared" si="492"/>
        <v>0</v>
      </c>
      <c r="Z222">
        <f t="shared" si="493"/>
        <v>0</v>
      </c>
      <c r="AA222">
        <f t="shared" si="493"/>
        <v>0</v>
      </c>
      <c r="AB222">
        <f t="shared" si="493"/>
        <v>0</v>
      </c>
      <c r="AC222">
        <f t="shared" si="493"/>
        <v>0</v>
      </c>
      <c r="AD222">
        <f t="shared" si="493"/>
        <v>0</v>
      </c>
      <c r="AE222">
        <f t="shared" si="493"/>
        <v>0</v>
      </c>
      <c r="AF222">
        <f t="shared" si="493"/>
        <v>0</v>
      </c>
      <c r="AG222">
        <f t="shared" si="493"/>
        <v>0</v>
      </c>
      <c r="AH222">
        <f t="shared" si="493"/>
        <v>0</v>
      </c>
      <c r="AI222">
        <f t="shared" si="493"/>
        <v>0</v>
      </c>
      <c r="AJ222">
        <f t="shared" si="493"/>
        <v>0</v>
      </c>
      <c r="AK222">
        <f t="shared" si="493"/>
        <v>0</v>
      </c>
      <c r="AL222">
        <f t="shared" si="493"/>
        <v>0</v>
      </c>
      <c r="AM222">
        <f t="shared" si="493"/>
        <v>0</v>
      </c>
      <c r="AN222">
        <f t="shared" si="493"/>
        <v>0</v>
      </c>
      <c r="AO222">
        <f t="shared" si="490"/>
        <v>0</v>
      </c>
      <c r="AP222">
        <f t="shared" si="490"/>
        <v>0</v>
      </c>
      <c r="AQ222">
        <f t="shared" ref="AQ222:BH222" si="496">AP222</f>
        <v>0</v>
      </c>
      <c r="AR222">
        <f t="shared" si="496"/>
        <v>0</v>
      </c>
      <c r="AS222">
        <f t="shared" si="496"/>
        <v>0</v>
      </c>
      <c r="AT222">
        <f t="shared" si="496"/>
        <v>0</v>
      </c>
      <c r="AU222">
        <f t="shared" si="496"/>
        <v>0</v>
      </c>
      <c r="AV222">
        <f t="shared" si="496"/>
        <v>0</v>
      </c>
      <c r="AW222">
        <f t="shared" si="496"/>
        <v>0</v>
      </c>
      <c r="AX222">
        <f t="shared" si="496"/>
        <v>0</v>
      </c>
      <c r="AY222">
        <f t="shared" si="496"/>
        <v>0</v>
      </c>
      <c r="AZ222">
        <f t="shared" si="496"/>
        <v>0</v>
      </c>
      <c r="BA222">
        <f t="shared" si="496"/>
        <v>0</v>
      </c>
      <c r="BB222">
        <f t="shared" si="496"/>
        <v>0</v>
      </c>
      <c r="BC222">
        <f t="shared" si="496"/>
        <v>0</v>
      </c>
      <c r="BD222">
        <f t="shared" si="496"/>
        <v>0</v>
      </c>
      <c r="BE222">
        <f t="shared" si="496"/>
        <v>0</v>
      </c>
      <c r="BF222">
        <f t="shared" si="496"/>
        <v>0</v>
      </c>
      <c r="BG222">
        <f t="shared" si="496"/>
        <v>0</v>
      </c>
      <c r="BH222">
        <f t="shared" si="496"/>
        <v>0</v>
      </c>
      <c r="BK222">
        <f t="shared" si="495"/>
        <v>0</v>
      </c>
      <c r="BL222">
        <f t="shared" si="348"/>
        <v>0</v>
      </c>
      <c r="BM222">
        <f t="shared" si="349"/>
        <v>0</v>
      </c>
      <c r="BN222">
        <f t="shared" si="447"/>
        <v>0.75</v>
      </c>
      <c r="BO222">
        <f t="shared" si="448"/>
        <v>0.95099999999999996</v>
      </c>
      <c r="BP222" t="str">
        <f t="shared" si="350"/>
        <v>-HT-Total</v>
      </c>
    </row>
    <row r="223" spans="1:68" hidden="1" x14ac:dyDescent="0.25">
      <c r="A223" t="str">
        <f t="shared" si="344"/>
        <v>freight-HT-PHEVD</v>
      </c>
      <c r="B223" s="1">
        <v>189</v>
      </c>
      <c r="C223" t="s">
        <v>49</v>
      </c>
      <c r="D223" t="s">
        <v>36</v>
      </c>
      <c r="E223" t="s">
        <v>39</v>
      </c>
      <c r="F223" t="s">
        <v>37</v>
      </c>
      <c r="G223">
        <v>0</v>
      </c>
      <c r="H223">
        <f>Reference!H223</f>
        <v>0</v>
      </c>
      <c r="I223">
        <f>Reference!I223</f>
        <v>0</v>
      </c>
      <c r="J223">
        <f>Reference!J223</f>
        <v>0</v>
      </c>
      <c r="K223">
        <f>Reference!K223</f>
        <v>0</v>
      </c>
      <c r="L223">
        <f t="shared" si="492"/>
        <v>0</v>
      </c>
      <c r="M223">
        <f t="shared" si="492"/>
        <v>0</v>
      </c>
      <c r="N223">
        <f t="shared" si="492"/>
        <v>0</v>
      </c>
      <c r="O223">
        <f t="shared" si="492"/>
        <v>0</v>
      </c>
      <c r="P223">
        <f t="shared" si="492"/>
        <v>0</v>
      </c>
      <c r="Q223">
        <f t="shared" si="492"/>
        <v>0</v>
      </c>
      <c r="R223">
        <f t="shared" si="492"/>
        <v>0</v>
      </c>
      <c r="S223">
        <f t="shared" si="492"/>
        <v>0</v>
      </c>
      <c r="T223">
        <f t="shared" si="492"/>
        <v>0</v>
      </c>
      <c r="U223">
        <f t="shared" si="492"/>
        <v>0</v>
      </c>
      <c r="V223">
        <f t="shared" si="492"/>
        <v>0</v>
      </c>
      <c r="W223">
        <f t="shared" si="492"/>
        <v>0</v>
      </c>
      <c r="X223">
        <f t="shared" si="492"/>
        <v>0</v>
      </c>
      <c r="Y223">
        <f t="shared" si="492"/>
        <v>0</v>
      </c>
      <c r="Z223">
        <f t="shared" si="493"/>
        <v>0</v>
      </c>
      <c r="AA223">
        <f t="shared" si="493"/>
        <v>0</v>
      </c>
      <c r="AB223">
        <f t="shared" si="493"/>
        <v>0</v>
      </c>
      <c r="AC223">
        <f t="shared" si="493"/>
        <v>0</v>
      </c>
      <c r="AD223">
        <f t="shared" si="493"/>
        <v>0</v>
      </c>
      <c r="AE223">
        <f t="shared" si="493"/>
        <v>0</v>
      </c>
      <c r="AF223">
        <f t="shared" si="493"/>
        <v>0</v>
      </c>
      <c r="AG223">
        <f t="shared" si="493"/>
        <v>0</v>
      </c>
      <c r="AH223">
        <f t="shared" si="493"/>
        <v>0</v>
      </c>
      <c r="AI223">
        <f t="shared" si="493"/>
        <v>0</v>
      </c>
      <c r="AJ223">
        <f t="shared" si="493"/>
        <v>0</v>
      </c>
      <c r="AK223">
        <f t="shared" si="493"/>
        <v>0</v>
      </c>
      <c r="AL223">
        <f t="shared" si="493"/>
        <v>0</v>
      </c>
      <c r="AM223">
        <f t="shared" si="493"/>
        <v>0</v>
      </c>
      <c r="AN223">
        <f t="shared" si="493"/>
        <v>0</v>
      </c>
      <c r="AO223">
        <f t="shared" si="490"/>
        <v>0</v>
      </c>
      <c r="AP223">
        <f t="shared" si="490"/>
        <v>0</v>
      </c>
      <c r="AQ223">
        <f t="shared" ref="AQ223:BH223" si="497">AP223</f>
        <v>0</v>
      </c>
      <c r="AR223">
        <f t="shared" si="497"/>
        <v>0</v>
      </c>
      <c r="AS223">
        <f t="shared" si="497"/>
        <v>0</v>
      </c>
      <c r="AT223">
        <f t="shared" si="497"/>
        <v>0</v>
      </c>
      <c r="AU223">
        <f t="shared" si="497"/>
        <v>0</v>
      </c>
      <c r="AV223">
        <f t="shared" si="497"/>
        <v>0</v>
      </c>
      <c r="AW223">
        <f t="shared" si="497"/>
        <v>0</v>
      </c>
      <c r="AX223">
        <f t="shared" si="497"/>
        <v>0</v>
      </c>
      <c r="AY223">
        <f t="shared" si="497"/>
        <v>0</v>
      </c>
      <c r="AZ223">
        <f t="shared" si="497"/>
        <v>0</v>
      </c>
      <c r="BA223">
        <f t="shared" si="497"/>
        <v>0</v>
      </c>
      <c r="BB223">
        <f t="shared" si="497"/>
        <v>0</v>
      </c>
      <c r="BC223">
        <f t="shared" si="497"/>
        <v>0</v>
      </c>
      <c r="BD223">
        <f t="shared" si="497"/>
        <v>0</v>
      </c>
      <c r="BE223">
        <f t="shared" si="497"/>
        <v>0</v>
      </c>
      <c r="BF223">
        <f t="shared" si="497"/>
        <v>0</v>
      </c>
      <c r="BG223">
        <f t="shared" si="497"/>
        <v>0</v>
      </c>
      <c r="BH223">
        <f t="shared" si="497"/>
        <v>0</v>
      </c>
      <c r="BK223">
        <f t="shared" si="495"/>
        <v>0</v>
      </c>
      <c r="BL223">
        <f t="shared" si="348"/>
        <v>0</v>
      </c>
      <c r="BM223">
        <f t="shared" si="349"/>
        <v>0</v>
      </c>
      <c r="BN223">
        <f t="shared" si="447"/>
        <v>0.75</v>
      </c>
      <c r="BO223">
        <f t="shared" si="448"/>
        <v>0.95099999999999996</v>
      </c>
      <c r="BP223" t="str">
        <f t="shared" si="350"/>
        <v>-HT-Total</v>
      </c>
    </row>
    <row r="224" spans="1:68" s="2" customFormat="1" hidden="1" x14ac:dyDescent="0.25">
      <c r="A224" t="str">
        <f t="shared" si="344"/>
        <v>freight-LT-BEV</v>
      </c>
      <c r="B224" s="1">
        <v>190</v>
      </c>
      <c r="C224" t="s">
        <v>49</v>
      </c>
      <c r="D224" t="s">
        <v>36</v>
      </c>
      <c r="E224" t="s">
        <v>33</v>
      </c>
      <c r="F224" t="s">
        <v>29</v>
      </c>
      <c r="G224">
        <v>1.336965159909438E-2</v>
      </c>
      <c r="H224">
        <f>Reference!H453</f>
        <v>3.8748531143432212E-3</v>
      </c>
      <c r="I224">
        <f>Reference!I453</f>
        <v>4.5235139040670806E-3</v>
      </c>
      <c r="J224">
        <f>Reference!J453</f>
        <v>5.4880808860493149E-3</v>
      </c>
      <c r="K224">
        <f>Reference!K453</f>
        <v>6.6583263477403903E-3</v>
      </c>
      <c r="L224">
        <f>Reference!L453</f>
        <v>8.4900954292614472E-3</v>
      </c>
      <c r="M224">
        <f t="shared" ref="M224:Y224" si="498">IF(L224=0,0.0000001,L224)*((INDEX($L$7:$L$29,MATCH($A224,$H$7:$H$28,0))/IF(L224=0,0.0000001,L224))^((M$33-$K$33)/($Y$33-$K$33)))</f>
        <v>1.6394538417317871E-2</v>
      </c>
      <c r="N224">
        <f t="shared" si="498"/>
        <v>3.8206665516156292E-2</v>
      </c>
      <c r="O224">
        <f t="shared" si="498"/>
        <v>9.269924969823333E-2</v>
      </c>
      <c r="P224">
        <f t="shared" si="498"/>
        <v>0.20453613394054976</v>
      </c>
      <c r="Q224">
        <f t="shared" si="498"/>
        <v>0.37662164709150808</v>
      </c>
      <c r="R224">
        <f t="shared" si="498"/>
        <v>0.56579890422992329</v>
      </c>
      <c r="S224">
        <f t="shared" si="498"/>
        <v>0.71394704643356144</v>
      </c>
      <c r="T224">
        <f t="shared" si="498"/>
        <v>0.79866436948043418</v>
      </c>
      <c r="U224">
        <f t="shared" si="498"/>
        <v>0.8350049219862824</v>
      </c>
      <c r="V224">
        <f t="shared" si="498"/>
        <v>0.84676426294896223</v>
      </c>
      <c r="W224">
        <f t="shared" si="498"/>
        <v>0.84953699592658327</v>
      </c>
      <c r="X224">
        <f t="shared" si="498"/>
        <v>0.84996691991365658</v>
      </c>
      <c r="Y224">
        <f t="shared" si="498"/>
        <v>0.85000000000000009</v>
      </c>
      <c r="Z224">
        <f t="shared" ref="Z224:AN224" si="499">IF(Y224=0,0.0000001,$Y224)*((INDEX($M$7:$M$29,MATCH($A224,$H$7:$H$28,0))/IF(Y224=0,0.0000001,$Y224))^((Z$33-$Y$33)/($AN$33-$Y$33)))</f>
        <v>0.8532451557894446</v>
      </c>
      <c r="AA224">
        <f t="shared" si="499"/>
        <v>0.85650270103312187</v>
      </c>
      <c r="AB224">
        <f t="shared" si="499"/>
        <v>0.85977268303186594</v>
      </c>
      <c r="AC224">
        <f t="shared" si="499"/>
        <v>0.86305514926709781</v>
      </c>
      <c r="AD224">
        <f t="shared" si="499"/>
        <v>0.86635014740151428</v>
      </c>
      <c r="AE224">
        <f t="shared" si="499"/>
        <v>0.86965772527978036</v>
      </c>
      <c r="AF224">
        <f t="shared" si="499"/>
        <v>0.8729779309292236</v>
      </c>
      <c r="AG224">
        <f t="shared" si="499"/>
        <v>0.87631081256053223</v>
      </c>
      <c r="AH224">
        <f t="shared" si="499"/>
        <v>0.87965641856845411</v>
      </c>
      <c r="AI224">
        <f t="shared" si="499"/>
        <v>0.88301479753250056</v>
      </c>
      <c r="AJ224">
        <f t="shared" si="499"/>
        <v>0.88638599821765096</v>
      </c>
      <c r="AK224">
        <f t="shared" si="499"/>
        <v>0.88977006957506088</v>
      </c>
      <c r="AL224">
        <f t="shared" si="499"/>
        <v>0.89316706074277374</v>
      </c>
      <c r="AM224">
        <f t="shared" si="499"/>
        <v>0.89657702104643333</v>
      </c>
      <c r="AN224">
        <f t="shared" si="499"/>
        <v>0.90000000000000013</v>
      </c>
      <c r="AO224">
        <f t="shared" ref="AO224:AO255" si="500">AN224</f>
        <v>0.90000000000000013</v>
      </c>
      <c r="AP224">
        <f>IF(AO224=0,0.0000001,$G224)*((INDEX($N$7:$N$29,MATCH($A224,$H$7:$H$27,0))/($G224+0.00001))^((AP$33-$G$33)/($Y$33-$G$33)))</f>
        <v>15.268907996112526</v>
      </c>
      <c r="AQ224">
        <f t="shared" ref="AQ224:BH224" si="501">AP224</f>
        <v>15.268907996112526</v>
      </c>
      <c r="AR224">
        <f t="shared" si="501"/>
        <v>15.268907996112526</v>
      </c>
      <c r="AS224">
        <f t="shared" si="501"/>
        <v>15.268907996112526</v>
      </c>
      <c r="AT224">
        <f t="shared" si="501"/>
        <v>15.268907996112526</v>
      </c>
      <c r="AU224">
        <f t="shared" si="501"/>
        <v>15.268907996112526</v>
      </c>
      <c r="AV224">
        <f t="shared" si="501"/>
        <v>15.268907996112526</v>
      </c>
      <c r="AW224">
        <f t="shared" si="501"/>
        <v>15.268907996112526</v>
      </c>
      <c r="AX224">
        <f t="shared" si="501"/>
        <v>15.268907996112526</v>
      </c>
      <c r="AY224">
        <f t="shared" si="501"/>
        <v>15.268907996112526</v>
      </c>
      <c r="AZ224">
        <f t="shared" si="501"/>
        <v>15.268907996112526</v>
      </c>
      <c r="BA224">
        <f t="shared" si="501"/>
        <v>15.268907996112526</v>
      </c>
      <c r="BB224">
        <f t="shared" si="501"/>
        <v>15.268907996112526</v>
      </c>
      <c r="BC224">
        <f t="shared" si="501"/>
        <v>15.268907996112526</v>
      </c>
      <c r="BD224">
        <f t="shared" si="501"/>
        <v>15.268907996112526</v>
      </c>
      <c r="BE224">
        <f t="shared" si="501"/>
        <v>15.268907996112526</v>
      </c>
      <c r="BF224">
        <f t="shared" si="501"/>
        <v>15.268907996112526</v>
      </c>
      <c r="BG224">
        <f t="shared" si="501"/>
        <v>15.268907996112526</v>
      </c>
      <c r="BH224">
        <f t="shared" si="501"/>
        <v>15.268907996112526</v>
      </c>
      <c r="BI224"/>
      <c r="BJ224"/>
      <c r="BK224">
        <f t="shared" si="495"/>
        <v>6.6583263477403903E-3</v>
      </c>
      <c r="BL224">
        <f t="shared" si="348"/>
        <v>6.6583263477403888E-4</v>
      </c>
      <c r="BM224">
        <f t="shared" si="349"/>
        <v>0</v>
      </c>
      <c r="BN224">
        <f t="shared" si="447"/>
        <v>0.9</v>
      </c>
      <c r="BO224">
        <f t="shared" si="448"/>
        <v>1</v>
      </c>
      <c r="BP224" t="str">
        <f t="shared" si="350"/>
        <v>-LT-Total</v>
      </c>
    </row>
    <row r="225" spans="1:68" hidden="1" x14ac:dyDescent="0.25">
      <c r="A225" t="str">
        <f t="shared" si="344"/>
        <v>freight-LT-CNG</v>
      </c>
      <c r="B225" s="1">
        <v>191</v>
      </c>
      <c r="C225" t="s">
        <v>49</v>
      </c>
      <c r="D225" t="s">
        <v>36</v>
      </c>
      <c r="E225" t="s">
        <v>33</v>
      </c>
      <c r="F225" t="s">
        <v>45</v>
      </c>
      <c r="G225">
        <v>1.8892221016500049E-5</v>
      </c>
      <c r="H225">
        <f>Reference!H225</f>
        <v>1.607032399568787E-5</v>
      </c>
      <c r="I225">
        <f>Reference!I225</f>
        <v>1.325649864323021E-5</v>
      </c>
      <c r="J225">
        <f>Reference!J225</f>
        <v>1.0450710376654641E-5</v>
      </c>
      <c r="K225">
        <f>Reference!K225</f>
        <v>1.009646974009347E-5</v>
      </c>
      <c r="L225">
        <f t="shared" ref="L225:Y226" si="502">$K225+(L$33-$K$33)*($BL225-$BK225)/($BL$33-$BK$33)</f>
        <v>9.4474109710874609E-6</v>
      </c>
      <c r="M225">
        <f t="shared" si="502"/>
        <v>8.7983522020814519E-6</v>
      </c>
      <c r="N225">
        <f t="shared" si="502"/>
        <v>8.149293433075443E-6</v>
      </c>
      <c r="O225">
        <f t="shared" si="502"/>
        <v>7.500234664069434E-6</v>
      </c>
      <c r="P225">
        <f t="shared" si="502"/>
        <v>6.851175895063425E-6</v>
      </c>
      <c r="Q225">
        <f t="shared" si="502"/>
        <v>6.2021171260574169E-6</v>
      </c>
      <c r="R225">
        <f t="shared" si="502"/>
        <v>5.553058357051408E-6</v>
      </c>
      <c r="S225">
        <f t="shared" si="502"/>
        <v>4.903999588045399E-6</v>
      </c>
      <c r="T225">
        <f t="shared" si="502"/>
        <v>4.2549408190393909E-6</v>
      </c>
      <c r="U225">
        <f t="shared" si="502"/>
        <v>3.6058820500333811E-6</v>
      </c>
      <c r="V225">
        <f t="shared" si="502"/>
        <v>2.956823281027373E-6</v>
      </c>
      <c r="W225">
        <f t="shared" si="502"/>
        <v>2.307764512021364E-6</v>
      </c>
      <c r="X225">
        <f t="shared" si="502"/>
        <v>1.6587057430153551E-6</v>
      </c>
      <c r="Y225">
        <f t="shared" si="502"/>
        <v>1.0096469740093461E-6</v>
      </c>
      <c r="Z225">
        <f t="shared" ref="Z225:AN226" si="503">$Y225+(Z$33-$Y$33)*($BM225-$BL225)/($BM$33-$BL$33)</f>
        <v>9.4233717574205637E-7</v>
      </c>
      <c r="AA225">
        <f t="shared" si="503"/>
        <v>8.7502737747476661E-7</v>
      </c>
      <c r="AB225">
        <f t="shared" si="503"/>
        <v>8.0771757920747674E-7</v>
      </c>
      <c r="AC225">
        <f t="shared" si="503"/>
        <v>7.4040778094018697E-7</v>
      </c>
      <c r="AD225">
        <f t="shared" si="503"/>
        <v>6.7309798267289721E-7</v>
      </c>
      <c r="AE225">
        <f t="shared" si="503"/>
        <v>6.0578818440560745E-7</v>
      </c>
      <c r="AF225">
        <f t="shared" si="503"/>
        <v>5.3847838613831768E-7</v>
      </c>
      <c r="AG225">
        <f t="shared" si="503"/>
        <v>4.7116858787102782E-7</v>
      </c>
      <c r="AH225">
        <f t="shared" si="503"/>
        <v>4.0385878960373816E-7</v>
      </c>
      <c r="AI225">
        <f t="shared" si="503"/>
        <v>3.3654899133644829E-7</v>
      </c>
      <c r="AJ225">
        <f t="shared" si="503"/>
        <v>2.6923919306915852E-7</v>
      </c>
      <c r="AK225">
        <f t="shared" si="503"/>
        <v>2.0192939480186876E-7</v>
      </c>
      <c r="AL225">
        <f t="shared" si="503"/>
        <v>1.3461959653457889E-7</v>
      </c>
      <c r="AM225">
        <f t="shared" si="503"/>
        <v>6.7309798267289128E-8</v>
      </c>
      <c r="AN225">
        <f t="shared" si="503"/>
        <v>0</v>
      </c>
      <c r="AO225">
        <f t="shared" si="500"/>
        <v>0</v>
      </c>
      <c r="AP225">
        <f t="shared" ref="AP225:AP256" si="504">AO225</f>
        <v>0</v>
      </c>
      <c r="AQ225">
        <f t="shared" ref="AQ225:BH225" si="505">AP225</f>
        <v>0</v>
      </c>
      <c r="AR225">
        <f t="shared" si="505"/>
        <v>0</v>
      </c>
      <c r="AS225">
        <f t="shared" si="505"/>
        <v>0</v>
      </c>
      <c r="AT225">
        <f t="shared" si="505"/>
        <v>0</v>
      </c>
      <c r="AU225">
        <f t="shared" si="505"/>
        <v>0</v>
      </c>
      <c r="AV225">
        <f t="shared" si="505"/>
        <v>0</v>
      </c>
      <c r="AW225">
        <f t="shared" si="505"/>
        <v>0</v>
      </c>
      <c r="AX225">
        <f t="shared" si="505"/>
        <v>0</v>
      </c>
      <c r="AY225">
        <f t="shared" si="505"/>
        <v>0</v>
      </c>
      <c r="AZ225">
        <f t="shared" si="505"/>
        <v>0</v>
      </c>
      <c r="BA225">
        <f t="shared" si="505"/>
        <v>0</v>
      </c>
      <c r="BB225">
        <f t="shared" si="505"/>
        <v>0</v>
      </c>
      <c r="BC225">
        <f t="shared" si="505"/>
        <v>0</v>
      </c>
      <c r="BD225">
        <f t="shared" si="505"/>
        <v>0</v>
      </c>
      <c r="BE225">
        <f t="shared" si="505"/>
        <v>0</v>
      </c>
      <c r="BF225">
        <f t="shared" si="505"/>
        <v>0</v>
      </c>
      <c r="BG225">
        <f t="shared" si="505"/>
        <v>0</v>
      </c>
      <c r="BH225">
        <f t="shared" si="505"/>
        <v>0</v>
      </c>
      <c r="BK225">
        <f t="shared" si="495"/>
        <v>1.009646974009347E-5</v>
      </c>
      <c r="BL225">
        <f t="shared" si="348"/>
        <v>1.0096469740093468E-6</v>
      </c>
      <c r="BM225">
        <f t="shared" si="349"/>
        <v>0</v>
      </c>
      <c r="BN225">
        <f t="shared" si="447"/>
        <v>0.9</v>
      </c>
      <c r="BO225">
        <f t="shared" si="448"/>
        <v>1</v>
      </c>
      <c r="BP225" t="str">
        <f t="shared" si="350"/>
        <v>-LT-Total</v>
      </c>
    </row>
    <row r="226" spans="1:68" hidden="1" x14ac:dyDescent="0.25">
      <c r="A226" t="str">
        <f t="shared" ref="A226:A289" si="506">D226&amp;"-"&amp;E226&amp;"-"&amp;F226</f>
        <v>freight-LT-D</v>
      </c>
      <c r="B226" s="1">
        <v>192</v>
      </c>
      <c r="C226" t="s">
        <v>49</v>
      </c>
      <c r="D226" t="s">
        <v>36</v>
      </c>
      <c r="E226" t="s">
        <v>33</v>
      </c>
      <c r="F226" t="s">
        <v>46</v>
      </c>
      <c r="G226">
        <v>0.92196716337314788</v>
      </c>
      <c r="H226">
        <f>Reference!H226</f>
        <v>0.91510531873054413</v>
      </c>
      <c r="I226">
        <f>Reference!I226</f>
        <v>0.90826310149951728</v>
      </c>
      <c r="J226">
        <f>Reference!J226</f>
        <v>0.90144042758785903</v>
      </c>
      <c r="K226">
        <f>Reference!K226</f>
        <v>0.89552655564357375</v>
      </c>
      <c r="L226">
        <f t="shared" si="502"/>
        <v>0.83795699135220114</v>
      </c>
      <c r="M226">
        <f t="shared" si="502"/>
        <v>0.78038742706082853</v>
      </c>
      <c r="N226">
        <f t="shared" si="502"/>
        <v>0.72281786276945592</v>
      </c>
      <c r="O226">
        <f t="shared" si="502"/>
        <v>0.66524829847808331</v>
      </c>
      <c r="P226">
        <f t="shared" si="502"/>
        <v>0.6076787341867107</v>
      </c>
      <c r="Q226">
        <f t="shared" si="502"/>
        <v>0.5501091698953382</v>
      </c>
      <c r="R226">
        <f t="shared" si="502"/>
        <v>0.49253960560396554</v>
      </c>
      <c r="S226">
        <f t="shared" si="502"/>
        <v>0.43497004131259293</v>
      </c>
      <c r="T226">
        <f t="shared" si="502"/>
        <v>0.37740047702122037</v>
      </c>
      <c r="U226">
        <f t="shared" si="502"/>
        <v>0.31983091272984765</v>
      </c>
      <c r="V226">
        <f t="shared" si="502"/>
        <v>0.26226134843847504</v>
      </c>
      <c r="W226">
        <f t="shared" si="502"/>
        <v>0.20469178414710254</v>
      </c>
      <c r="X226">
        <f t="shared" si="502"/>
        <v>0.14712221985572993</v>
      </c>
      <c r="Y226">
        <f t="shared" si="502"/>
        <v>8.955265556435732E-2</v>
      </c>
      <c r="Z226">
        <f t="shared" si="503"/>
        <v>8.3582478526733492E-2</v>
      </c>
      <c r="AA226">
        <f t="shared" si="503"/>
        <v>7.7612301489109664E-2</v>
      </c>
      <c r="AB226">
        <f t="shared" si="503"/>
        <v>7.164212445148585E-2</v>
      </c>
      <c r="AC226">
        <f t="shared" si="503"/>
        <v>6.5671947413862022E-2</v>
      </c>
      <c r="AD226">
        <f t="shared" si="503"/>
        <v>5.9701770376238195E-2</v>
      </c>
      <c r="AE226">
        <f t="shared" si="503"/>
        <v>5.3731593338614374E-2</v>
      </c>
      <c r="AF226">
        <f t="shared" si="503"/>
        <v>4.7761416300990546E-2</v>
      </c>
      <c r="AG226">
        <f t="shared" si="503"/>
        <v>4.1791239263366725E-2</v>
      </c>
      <c r="AH226">
        <f t="shared" si="503"/>
        <v>3.5821062225742904E-2</v>
      </c>
      <c r="AI226">
        <f t="shared" si="503"/>
        <v>2.9850885188119076E-2</v>
      </c>
      <c r="AJ226">
        <f t="shared" si="503"/>
        <v>2.3880708150495256E-2</v>
      </c>
      <c r="AK226">
        <f t="shared" si="503"/>
        <v>1.7910531112871428E-2</v>
      </c>
      <c r="AL226">
        <f t="shared" si="503"/>
        <v>1.1940354075247614E-2</v>
      </c>
      <c r="AM226">
        <f t="shared" si="503"/>
        <v>5.9701770376237723E-3</v>
      </c>
      <c r="AN226">
        <f t="shared" si="503"/>
        <v>0</v>
      </c>
      <c r="AO226">
        <f t="shared" si="500"/>
        <v>0</v>
      </c>
      <c r="AP226">
        <f t="shared" si="504"/>
        <v>0</v>
      </c>
      <c r="AQ226">
        <f t="shared" ref="AQ226:BH226" si="507">AP226</f>
        <v>0</v>
      </c>
      <c r="AR226">
        <f t="shared" si="507"/>
        <v>0</v>
      </c>
      <c r="AS226">
        <f t="shared" si="507"/>
        <v>0</v>
      </c>
      <c r="AT226">
        <f t="shared" si="507"/>
        <v>0</v>
      </c>
      <c r="AU226">
        <f t="shared" si="507"/>
        <v>0</v>
      </c>
      <c r="AV226">
        <f t="shared" si="507"/>
        <v>0</v>
      </c>
      <c r="AW226">
        <f t="shared" si="507"/>
        <v>0</v>
      </c>
      <c r="AX226">
        <f t="shared" si="507"/>
        <v>0</v>
      </c>
      <c r="AY226">
        <f t="shared" si="507"/>
        <v>0</v>
      </c>
      <c r="AZ226">
        <f t="shared" si="507"/>
        <v>0</v>
      </c>
      <c r="BA226">
        <f t="shared" si="507"/>
        <v>0</v>
      </c>
      <c r="BB226">
        <f t="shared" si="507"/>
        <v>0</v>
      </c>
      <c r="BC226">
        <f t="shared" si="507"/>
        <v>0</v>
      </c>
      <c r="BD226">
        <f t="shared" si="507"/>
        <v>0</v>
      </c>
      <c r="BE226">
        <f t="shared" si="507"/>
        <v>0</v>
      </c>
      <c r="BF226">
        <f t="shared" si="507"/>
        <v>0</v>
      </c>
      <c r="BG226">
        <f t="shared" si="507"/>
        <v>0</v>
      </c>
      <c r="BH226">
        <f t="shared" si="507"/>
        <v>0</v>
      </c>
      <c r="BK226">
        <f t="shared" si="495"/>
        <v>0.89552655564357375</v>
      </c>
      <c r="BL226">
        <f t="shared" ref="BL226:BL289" si="508">(1-BN226)*BK226</f>
        <v>8.9552655564357361E-2</v>
      </c>
      <c r="BM226">
        <f t="shared" ref="BM226:BM289" si="509">(1-BO226)*BK226</f>
        <v>0</v>
      </c>
      <c r="BN226">
        <f t="shared" si="447"/>
        <v>0.9</v>
      </c>
      <c r="BO226">
        <f t="shared" si="448"/>
        <v>1</v>
      </c>
      <c r="BP226" t="str">
        <f t="shared" ref="BP226:BP289" si="510">"-"&amp;E226&amp;"-"&amp;"Total"</f>
        <v>-LT-Total</v>
      </c>
    </row>
    <row r="227" spans="1:68" hidden="1" x14ac:dyDescent="0.25">
      <c r="A227" t="str">
        <f t="shared" si="506"/>
        <v>freight-LT-FCEV</v>
      </c>
      <c r="B227" s="1">
        <v>193</v>
      </c>
      <c r="C227" t="s">
        <v>49</v>
      </c>
      <c r="D227" t="s">
        <v>36</v>
      </c>
      <c r="E227" t="s">
        <v>33</v>
      </c>
      <c r="F227" t="s">
        <v>30</v>
      </c>
      <c r="G227">
        <v>0</v>
      </c>
      <c r="H227">
        <f>Reference!H227</f>
        <v>0</v>
      </c>
      <c r="I227">
        <f>Reference!I227</f>
        <v>0</v>
      </c>
      <c r="J227">
        <f>Reference!J227</f>
        <v>0</v>
      </c>
      <c r="K227">
        <f>Reference!K227</f>
        <v>5.4145481641815414E-7</v>
      </c>
      <c r="L227">
        <f>Reference!L227</f>
        <v>0</v>
      </c>
      <c r="M227">
        <f t="shared" ref="M227:Y227" si="511">IF(L227=0,0.0000001,L227)*((INDEX($L$7:$L$29,MATCH($A227,$H$7:$H$28,0))/IF(L227=0,0.0000001,L227))^((M$33-$K$33)/($Y$33-$K$33)))</f>
        <v>6.5183634486883893E-7</v>
      </c>
      <c r="N227">
        <f t="shared" si="511"/>
        <v>7.2591900171713882E-6</v>
      </c>
      <c r="O227">
        <f t="shared" si="511"/>
        <v>9.0674042040355117E-5</v>
      </c>
      <c r="P227">
        <f t="shared" si="511"/>
        <v>8.641427410085008E-4</v>
      </c>
      <c r="Q227">
        <f t="shared" si="511"/>
        <v>4.9191847852135618E-3</v>
      </c>
      <c r="R227">
        <f t="shared" si="511"/>
        <v>1.5683087682617797E-2</v>
      </c>
      <c r="S227">
        <f t="shared" si="511"/>
        <v>3.0420603000370694E-2</v>
      </c>
      <c r="T227">
        <f t="shared" si="511"/>
        <v>4.1869501971511E-2</v>
      </c>
      <c r="U227">
        <f t="shared" si="511"/>
        <v>4.7527981806362911E-2</v>
      </c>
      <c r="V227">
        <f t="shared" si="511"/>
        <v>4.9459679483171509E-2</v>
      </c>
      <c r="W227">
        <f t="shared" si="511"/>
        <v>4.99224514594441E-2</v>
      </c>
      <c r="X227">
        <f t="shared" si="511"/>
        <v>4.9994456825821154E-2</v>
      </c>
      <c r="Y227">
        <f t="shared" si="511"/>
        <v>4.9999999999999996E-2</v>
      </c>
      <c r="Z227">
        <f t="shared" ref="Z227:AN227" si="512">IF(Y227=0,0.0000001,$Y227)*((INDEX($M$7:$M$29,MATCH($A227,$H$7:$H$28,0))/IF(Y227=0,0.0000001,$Y227))^((Z$33-$Y$33)/($AN$33-$Y$33)))</f>
        <v>5.2364706141031329E-2</v>
      </c>
      <c r="AA227">
        <f t="shared" si="512"/>
        <v>5.4841248984731292E-2</v>
      </c>
      <c r="AB227">
        <f t="shared" si="512"/>
        <v>5.7434917749851752E-2</v>
      </c>
      <c r="AC227">
        <f t="shared" si="512"/>
        <v>6.0151251804105826E-2</v>
      </c>
      <c r="AD227">
        <f t="shared" si="512"/>
        <v>6.299605249474366E-2</v>
      </c>
      <c r="AE227">
        <f t="shared" si="512"/>
        <v>6.5975395538644718E-2</v>
      </c>
      <c r="AF227">
        <f t="shared" si="512"/>
        <v>6.90956439983888E-2</v>
      </c>
      <c r="AG227">
        <f t="shared" si="512"/>
        <v>7.2363461872018905E-2</v>
      </c>
      <c r="AH227">
        <f t="shared" si="512"/>
        <v>7.5785828325519902E-2</v>
      </c>
      <c r="AI227">
        <f t="shared" si="512"/>
        <v>7.9370052598409971E-2</v>
      </c>
      <c r="AJ227">
        <f t="shared" si="512"/>
        <v>8.3123789614278784E-2</v>
      </c>
      <c r="AK227">
        <f t="shared" si="512"/>
        <v>8.7055056329612426E-2</v>
      </c>
      <c r="AL227">
        <f t="shared" si="512"/>
        <v>9.1172248855821689E-2</v>
      </c>
      <c r="AM227">
        <f t="shared" si="512"/>
        <v>9.548416039104167E-2</v>
      </c>
      <c r="AN227">
        <f t="shared" si="512"/>
        <v>0.10000000000000002</v>
      </c>
      <c r="AO227">
        <f t="shared" si="500"/>
        <v>0.10000000000000002</v>
      </c>
      <c r="AP227">
        <f t="shared" si="504"/>
        <v>0.10000000000000002</v>
      </c>
      <c r="AQ227">
        <f t="shared" ref="AQ227:BH227" si="513">AP227</f>
        <v>0.10000000000000002</v>
      </c>
      <c r="AR227">
        <f t="shared" si="513"/>
        <v>0.10000000000000002</v>
      </c>
      <c r="AS227">
        <f t="shared" si="513"/>
        <v>0.10000000000000002</v>
      </c>
      <c r="AT227">
        <f t="shared" si="513"/>
        <v>0.10000000000000002</v>
      </c>
      <c r="AU227">
        <f t="shared" si="513"/>
        <v>0.10000000000000002</v>
      </c>
      <c r="AV227">
        <f t="shared" si="513"/>
        <v>0.10000000000000002</v>
      </c>
      <c r="AW227">
        <f t="shared" si="513"/>
        <v>0.10000000000000002</v>
      </c>
      <c r="AX227">
        <f t="shared" si="513"/>
        <v>0.10000000000000002</v>
      </c>
      <c r="AY227">
        <f t="shared" si="513"/>
        <v>0.10000000000000002</v>
      </c>
      <c r="AZ227">
        <f t="shared" si="513"/>
        <v>0.10000000000000002</v>
      </c>
      <c r="BA227">
        <f t="shared" si="513"/>
        <v>0.10000000000000002</v>
      </c>
      <c r="BB227">
        <f t="shared" si="513"/>
        <v>0.10000000000000002</v>
      </c>
      <c r="BC227">
        <f t="shared" si="513"/>
        <v>0.10000000000000002</v>
      </c>
      <c r="BD227">
        <f t="shared" si="513"/>
        <v>0.10000000000000002</v>
      </c>
      <c r="BE227">
        <f t="shared" si="513"/>
        <v>0.10000000000000002</v>
      </c>
      <c r="BF227">
        <f t="shared" si="513"/>
        <v>0.10000000000000002</v>
      </c>
      <c r="BG227">
        <f t="shared" si="513"/>
        <v>0.10000000000000002</v>
      </c>
      <c r="BH227">
        <f t="shared" si="513"/>
        <v>0.10000000000000002</v>
      </c>
      <c r="BK227">
        <f>G227</f>
        <v>0</v>
      </c>
      <c r="BL227">
        <f t="shared" si="508"/>
        <v>0</v>
      </c>
      <c r="BM227">
        <f t="shared" si="509"/>
        <v>0</v>
      </c>
      <c r="BN227">
        <f t="shared" si="447"/>
        <v>0.9</v>
      </c>
      <c r="BO227">
        <f t="shared" si="448"/>
        <v>1</v>
      </c>
      <c r="BP227" t="str">
        <f t="shared" si="510"/>
        <v>-LT-Total</v>
      </c>
    </row>
    <row r="228" spans="1:68" hidden="1" x14ac:dyDescent="0.25">
      <c r="A228" t="str">
        <f t="shared" si="506"/>
        <v>freight-LT-G</v>
      </c>
      <c r="B228" s="1">
        <v>194</v>
      </c>
      <c r="C228" t="s">
        <v>49</v>
      </c>
      <c r="D228" t="s">
        <v>36</v>
      </c>
      <c r="E228" t="s">
        <v>33</v>
      </c>
      <c r="F228" t="s">
        <v>47</v>
      </c>
      <c r="G228">
        <v>1.552184878715644E-2</v>
      </c>
      <c r="H228">
        <f>Reference!H228</f>
        <v>1.6891168196998051E-2</v>
      </c>
      <c r="I228">
        <f>Reference!I228</f>
        <v>1.8256570847274681E-2</v>
      </c>
      <c r="J228">
        <f>Reference!J228</f>
        <v>1.961807351905609E-2</v>
      </c>
      <c r="K228">
        <f>Reference!K228</f>
        <v>2.226069648295809E-2</v>
      </c>
      <c r="L228">
        <f t="shared" ref="L228:Y230" si="514">$K228+(L$33-$K$33)*($BL228-$BK228)/($BL$33-$BK$33)</f>
        <v>2.082965170905364E-2</v>
      </c>
      <c r="M228">
        <f t="shared" si="514"/>
        <v>1.9398606935149193E-2</v>
      </c>
      <c r="N228">
        <f t="shared" si="514"/>
        <v>1.7967562161244743E-2</v>
      </c>
      <c r="O228">
        <f t="shared" si="514"/>
        <v>1.6536517387340296E-2</v>
      </c>
      <c r="P228">
        <f t="shared" si="514"/>
        <v>1.5105472613435846E-2</v>
      </c>
      <c r="Q228">
        <f t="shared" si="514"/>
        <v>1.3674427839531397E-2</v>
      </c>
      <c r="R228">
        <f t="shared" si="514"/>
        <v>1.2243383065626948E-2</v>
      </c>
      <c r="S228">
        <f t="shared" si="514"/>
        <v>1.08123382917225E-2</v>
      </c>
      <c r="T228">
        <f t="shared" si="514"/>
        <v>9.3812935178180512E-3</v>
      </c>
      <c r="U228">
        <f t="shared" si="514"/>
        <v>7.9502487439136026E-3</v>
      </c>
      <c r="V228">
        <f t="shared" si="514"/>
        <v>6.5192039700091541E-3</v>
      </c>
      <c r="W228">
        <f t="shared" si="514"/>
        <v>5.0881591961047037E-3</v>
      </c>
      <c r="X228">
        <f t="shared" si="514"/>
        <v>3.6571144222002569E-3</v>
      </c>
      <c r="Y228">
        <f t="shared" si="514"/>
        <v>2.2260696482958066E-3</v>
      </c>
      <c r="Z228">
        <f t="shared" ref="Z228:AN230" si="515">$Y228+(Z$33-$Y$33)*($BM228-$BL228)/($BM$33-$BL$33)</f>
        <v>2.0776650050760861E-3</v>
      </c>
      <c r="AA228">
        <f t="shared" si="515"/>
        <v>1.9292603618563655E-3</v>
      </c>
      <c r="AB228">
        <f t="shared" si="515"/>
        <v>1.780855718636645E-3</v>
      </c>
      <c r="AC228">
        <f t="shared" si="515"/>
        <v>1.6324510754169245E-3</v>
      </c>
      <c r="AD228">
        <f t="shared" si="515"/>
        <v>1.484046432197204E-3</v>
      </c>
      <c r="AE228">
        <f t="shared" si="515"/>
        <v>1.3356417889774832E-3</v>
      </c>
      <c r="AF228">
        <f t="shared" si="515"/>
        <v>1.1872371457577627E-3</v>
      </c>
      <c r="AG228">
        <f t="shared" si="515"/>
        <v>1.0388325025380422E-3</v>
      </c>
      <c r="AH228">
        <f t="shared" si="515"/>
        <v>8.9042785931832142E-4</v>
      </c>
      <c r="AI228">
        <f t="shared" si="515"/>
        <v>7.4202321609860111E-4</v>
      </c>
      <c r="AJ228">
        <f t="shared" si="515"/>
        <v>5.9361857287888059E-4</v>
      </c>
      <c r="AK228">
        <f t="shared" si="515"/>
        <v>4.4521392965915984E-4</v>
      </c>
      <c r="AL228">
        <f t="shared" si="515"/>
        <v>2.9680928643943932E-4</v>
      </c>
      <c r="AM228">
        <f t="shared" si="515"/>
        <v>1.4840464321971879E-4</v>
      </c>
      <c r="AN228">
        <f t="shared" si="515"/>
        <v>0</v>
      </c>
      <c r="AO228">
        <f t="shared" si="500"/>
        <v>0</v>
      </c>
      <c r="AP228">
        <f t="shared" si="504"/>
        <v>0</v>
      </c>
      <c r="AQ228">
        <f t="shared" ref="AQ228:BH228" si="516">AP228</f>
        <v>0</v>
      </c>
      <c r="AR228">
        <f t="shared" si="516"/>
        <v>0</v>
      </c>
      <c r="AS228">
        <f t="shared" si="516"/>
        <v>0</v>
      </c>
      <c r="AT228">
        <f t="shared" si="516"/>
        <v>0</v>
      </c>
      <c r="AU228">
        <f t="shared" si="516"/>
        <v>0</v>
      </c>
      <c r="AV228">
        <f t="shared" si="516"/>
        <v>0</v>
      </c>
      <c r="AW228">
        <f t="shared" si="516"/>
        <v>0</v>
      </c>
      <c r="AX228">
        <f t="shared" si="516"/>
        <v>0</v>
      </c>
      <c r="AY228">
        <f t="shared" si="516"/>
        <v>0</v>
      </c>
      <c r="AZ228">
        <f t="shared" si="516"/>
        <v>0</v>
      </c>
      <c r="BA228">
        <f t="shared" si="516"/>
        <v>0</v>
      </c>
      <c r="BB228">
        <f t="shared" si="516"/>
        <v>0</v>
      </c>
      <c r="BC228">
        <f t="shared" si="516"/>
        <v>0</v>
      </c>
      <c r="BD228">
        <f t="shared" si="516"/>
        <v>0</v>
      </c>
      <c r="BE228">
        <f t="shared" si="516"/>
        <v>0</v>
      </c>
      <c r="BF228">
        <f t="shared" si="516"/>
        <v>0</v>
      </c>
      <c r="BG228">
        <f t="shared" si="516"/>
        <v>0</v>
      </c>
      <c r="BH228">
        <f t="shared" si="516"/>
        <v>0</v>
      </c>
      <c r="BK228">
        <f t="shared" ref="BK228:BK235" si="517">K228</f>
        <v>2.226069648295809E-2</v>
      </c>
      <c r="BL228">
        <f t="shared" si="508"/>
        <v>2.2260696482958083E-3</v>
      </c>
      <c r="BM228">
        <f t="shared" si="509"/>
        <v>0</v>
      </c>
      <c r="BN228">
        <f t="shared" si="447"/>
        <v>0.9</v>
      </c>
      <c r="BO228">
        <f t="shared" si="448"/>
        <v>1</v>
      </c>
      <c r="BP228" t="str">
        <f t="shared" si="510"/>
        <v>-LT-Total</v>
      </c>
    </row>
    <row r="229" spans="1:68" hidden="1" x14ac:dyDescent="0.25">
      <c r="A229" t="str">
        <f t="shared" si="506"/>
        <v>freight-LT-LPG</v>
      </c>
      <c r="B229" s="1">
        <v>195</v>
      </c>
      <c r="C229" t="s">
        <v>49</v>
      </c>
      <c r="D229" t="s">
        <v>36</v>
      </c>
      <c r="E229" t="s">
        <v>33</v>
      </c>
      <c r="F229" t="s">
        <v>48</v>
      </c>
      <c r="G229">
        <v>4.912244401958496E-2</v>
      </c>
      <c r="H229">
        <f>Reference!H229</f>
        <v>4.9074383296236077E-2</v>
      </c>
      <c r="I229">
        <f>Reference!I229</f>
        <v>4.9026460044317537E-2</v>
      </c>
      <c r="J229">
        <f>Reference!J229</f>
        <v>4.8978673674843071E-2</v>
      </c>
      <c r="K229">
        <f>Reference!K229</f>
        <v>4.8972328341257559E-2</v>
      </c>
      <c r="L229">
        <f t="shared" si="514"/>
        <v>4.5824107233605291E-2</v>
      </c>
      <c r="M229">
        <f t="shared" si="514"/>
        <v>4.2675886125953015E-2</v>
      </c>
      <c r="N229">
        <f t="shared" si="514"/>
        <v>3.9527665018300739E-2</v>
      </c>
      <c r="O229">
        <f t="shared" si="514"/>
        <v>3.6379443910648471E-2</v>
      </c>
      <c r="P229">
        <f t="shared" si="514"/>
        <v>3.3231222802996202E-2</v>
      </c>
      <c r="Q229">
        <f t="shared" si="514"/>
        <v>3.0083001695343926E-2</v>
      </c>
      <c r="R229">
        <f t="shared" si="514"/>
        <v>2.6934780587691658E-2</v>
      </c>
      <c r="S229">
        <f t="shared" si="514"/>
        <v>2.3786559480039386E-2</v>
      </c>
      <c r="T229">
        <f t="shared" si="514"/>
        <v>2.0638338372387117E-2</v>
      </c>
      <c r="U229">
        <f t="shared" si="514"/>
        <v>1.7490117264734845E-2</v>
      </c>
      <c r="V229">
        <f t="shared" si="514"/>
        <v>1.4341896157082569E-2</v>
      </c>
      <c r="W229">
        <f t="shared" si="514"/>
        <v>1.1193675049430293E-2</v>
      </c>
      <c r="X229">
        <f t="shared" si="514"/>
        <v>8.0454539417780316E-3</v>
      </c>
      <c r="Y229">
        <f t="shared" si="514"/>
        <v>4.8972328341257559E-3</v>
      </c>
      <c r="Z229">
        <f t="shared" si="515"/>
        <v>4.5707506451840392E-3</v>
      </c>
      <c r="AA229">
        <f t="shared" si="515"/>
        <v>4.2442684562423224E-3</v>
      </c>
      <c r="AB229">
        <f t="shared" si="515"/>
        <v>3.9177862673006048E-3</v>
      </c>
      <c r="AC229">
        <f t="shared" si="515"/>
        <v>3.591304078358888E-3</v>
      </c>
      <c r="AD229">
        <f t="shared" si="515"/>
        <v>3.2648218894171708E-3</v>
      </c>
      <c r="AE229">
        <f t="shared" si="515"/>
        <v>2.938339700475454E-3</v>
      </c>
      <c r="AF229">
        <f t="shared" si="515"/>
        <v>2.6118575115337368E-3</v>
      </c>
      <c r="AG229">
        <f t="shared" si="515"/>
        <v>2.28537532259202E-3</v>
      </c>
      <c r="AH229">
        <f t="shared" si="515"/>
        <v>1.9588931336503028E-3</v>
      </c>
      <c r="AI229">
        <f t="shared" si="515"/>
        <v>1.6324109447085856E-3</v>
      </c>
      <c r="AJ229">
        <f t="shared" si="515"/>
        <v>1.3059287557668688E-3</v>
      </c>
      <c r="AK229">
        <f t="shared" si="515"/>
        <v>9.7944656682515206E-4</v>
      </c>
      <c r="AL229">
        <f t="shared" si="515"/>
        <v>6.5296437788343528E-4</v>
      </c>
      <c r="AM229">
        <f t="shared" si="515"/>
        <v>3.2648218894171764E-4</v>
      </c>
      <c r="AN229">
        <f t="shared" si="515"/>
        <v>0</v>
      </c>
      <c r="AO229">
        <f t="shared" si="500"/>
        <v>0</v>
      </c>
      <c r="AP229">
        <f t="shared" si="504"/>
        <v>0</v>
      </c>
      <c r="AQ229">
        <f t="shared" ref="AQ229:BH229" si="518">AP229</f>
        <v>0</v>
      </c>
      <c r="AR229">
        <f t="shared" si="518"/>
        <v>0</v>
      </c>
      <c r="AS229">
        <f t="shared" si="518"/>
        <v>0</v>
      </c>
      <c r="AT229">
        <f t="shared" si="518"/>
        <v>0</v>
      </c>
      <c r="AU229">
        <f t="shared" si="518"/>
        <v>0</v>
      </c>
      <c r="AV229">
        <f t="shared" si="518"/>
        <v>0</v>
      </c>
      <c r="AW229">
        <f t="shared" si="518"/>
        <v>0</v>
      </c>
      <c r="AX229">
        <f t="shared" si="518"/>
        <v>0</v>
      </c>
      <c r="AY229">
        <f t="shared" si="518"/>
        <v>0</v>
      </c>
      <c r="AZ229">
        <f t="shared" si="518"/>
        <v>0</v>
      </c>
      <c r="BA229">
        <f t="shared" si="518"/>
        <v>0</v>
      </c>
      <c r="BB229">
        <f t="shared" si="518"/>
        <v>0</v>
      </c>
      <c r="BC229">
        <f t="shared" si="518"/>
        <v>0</v>
      </c>
      <c r="BD229">
        <f t="shared" si="518"/>
        <v>0</v>
      </c>
      <c r="BE229">
        <f t="shared" si="518"/>
        <v>0</v>
      </c>
      <c r="BF229">
        <f t="shared" si="518"/>
        <v>0</v>
      </c>
      <c r="BG229">
        <f t="shared" si="518"/>
        <v>0</v>
      </c>
      <c r="BH229">
        <f t="shared" si="518"/>
        <v>0</v>
      </c>
      <c r="BK229">
        <f t="shared" si="517"/>
        <v>4.8972328341257559E-2</v>
      </c>
      <c r="BL229">
        <f t="shared" si="508"/>
        <v>4.8972328341257551E-3</v>
      </c>
      <c r="BM229">
        <f t="shared" si="509"/>
        <v>0</v>
      </c>
      <c r="BN229">
        <f t="shared" si="447"/>
        <v>0.9</v>
      </c>
      <c r="BO229">
        <f t="shared" si="448"/>
        <v>1</v>
      </c>
      <c r="BP229" t="str">
        <f t="shared" si="510"/>
        <v>-LT-Total</v>
      </c>
    </row>
    <row r="230" spans="1:68" hidden="1" x14ac:dyDescent="0.25">
      <c r="A230" t="str">
        <f t="shared" si="506"/>
        <v>freight-LT-PHEVG</v>
      </c>
      <c r="B230" s="1">
        <v>196</v>
      </c>
      <c r="C230" t="s">
        <v>49</v>
      </c>
      <c r="D230" t="s">
        <v>36</v>
      </c>
      <c r="E230" t="s">
        <v>33</v>
      </c>
      <c r="F230" t="s">
        <v>31</v>
      </c>
      <c r="G230">
        <v>0</v>
      </c>
      <c r="H230">
        <f>Reference!H230</f>
        <v>0</v>
      </c>
      <c r="I230">
        <f>Reference!I230</f>
        <v>0</v>
      </c>
      <c r="J230">
        <f>Reference!J230</f>
        <v>0</v>
      </c>
      <c r="K230">
        <f>Reference!K230</f>
        <v>0</v>
      </c>
      <c r="L230">
        <f t="shared" si="514"/>
        <v>0</v>
      </c>
      <c r="M230">
        <f t="shared" si="514"/>
        <v>0</v>
      </c>
      <c r="N230">
        <f t="shared" si="514"/>
        <v>0</v>
      </c>
      <c r="O230">
        <f t="shared" si="514"/>
        <v>0</v>
      </c>
      <c r="P230">
        <f t="shared" si="514"/>
        <v>0</v>
      </c>
      <c r="Q230">
        <f t="shared" si="514"/>
        <v>0</v>
      </c>
      <c r="R230">
        <f t="shared" si="514"/>
        <v>0</v>
      </c>
      <c r="S230">
        <f t="shared" si="514"/>
        <v>0</v>
      </c>
      <c r="T230">
        <f t="shared" si="514"/>
        <v>0</v>
      </c>
      <c r="U230">
        <f t="shared" si="514"/>
        <v>0</v>
      </c>
      <c r="V230">
        <f t="shared" si="514"/>
        <v>0</v>
      </c>
      <c r="W230">
        <f t="shared" si="514"/>
        <v>0</v>
      </c>
      <c r="X230">
        <f t="shared" si="514"/>
        <v>0</v>
      </c>
      <c r="Y230">
        <f t="shared" si="514"/>
        <v>0</v>
      </c>
      <c r="Z230">
        <f t="shared" si="515"/>
        <v>0</v>
      </c>
      <c r="AA230">
        <f t="shared" si="515"/>
        <v>0</v>
      </c>
      <c r="AB230">
        <f t="shared" si="515"/>
        <v>0</v>
      </c>
      <c r="AC230">
        <f t="shared" si="515"/>
        <v>0</v>
      </c>
      <c r="AD230">
        <f t="shared" si="515"/>
        <v>0</v>
      </c>
      <c r="AE230">
        <f t="shared" si="515"/>
        <v>0</v>
      </c>
      <c r="AF230">
        <f t="shared" si="515"/>
        <v>0</v>
      </c>
      <c r="AG230">
        <f t="shared" si="515"/>
        <v>0</v>
      </c>
      <c r="AH230">
        <f t="shared" si="515"/>
        <v>0</v>
      </c>
      <c r="AI230">
        <f t="shared" si="515"/>
        <v>0</v>
      </c>
      <c r="AJ230">
        <f t="shared" si="515"/>
        <v>0</v>
      </c>
      <c r="AK230">
        <f t="shared" si="515"/>
        <v>0</v>
      </c>
      <c r="AL230">
        <f t="shared" si="515"/>
        <v>0</v>
      </c>
      <c r="AM230">
        <f t="shared" si="515"/>
        <v>0</v>
      </c>
      <c r="AN230">
        <f t="shared" si="515"/>
        <v>0</v>
      </c>
      <c r="AO230">
        <f t="shared" si="500"/>
        <v>0</v>
      </c>
      <c r="AP230">
        <f t="shared" si="504"/>
        <v>0</v>
      </c>
      <c r="AQ230">
        <f t="shared" ref="AQ230:BH230" si="519">AP230</f>
        <v>0</v>
      </c>
      <c r="AR230">
        <f t="shared" si="519"/>
        <v>0</v>
      </c>
      <c r="AS230">
        <f t="shared" si="519"/>
        <v>0</v>
      </c>
      <c r="AT230">
        <f t="shared" si="519"/>
        <v>0</v>
      </c>
      <c r="AU230">
        <f t="shared" si="519"/>
        <v>0</v>
      </c>
      <c r="AV230">
        <f t="shared" si="519"/>
        <v>0</v>
      </c>
      <c r="AW230">
        <f t="shared" si="519"/>
        <v>0</v>
      </c>
      <c r="AX230">
        <f t="shared" si="519"/>
        <v>0</v>
      </c>
      <c r="AY230">
        <f t="shared" si="519"/>
        <v>0</v>
      </c>
      <c r="AZ230">
        <f t="shared" si="519"/>
        <v>0</v>
      </c>
      <c r="BA230">
        <f t="shared" si="519"/>
        <v>0</v>
      </c>
      <c r="BB230">
        <f t="shared" si="519"/>
        <v>0</v>
      </c>
      <c r="BC230">
        <f t="shared" si="519"/>
        <v>0</v>
      </c>
      <c r="BD230">
        <f t="shared" si="519"/>
        <v>0</v>
      </c>
      <c r="BE230">
        <f t="shared" si="519"/>
        <v>0</v>
      </c>
      <c r="BF230">
        <f t="shared" si="519"/>
        <v>0</v>
      </c>
      <c r="BG230">
        <f t="shared" si="519"/>
        <v>0</v>
      </c>
      <c r="BH230">
        <f t="shared" si="519"/>
        <v>0</v>
      </c>
      <c r="BK230">
        <f t="shared" si="517"/>
        <v>0</v>
      </c>
      <c r="BL230">
        <f t="shared" si="508"/>
        <v>0</v>
      </c>
      <c r="BM230">
        <f t="shared" si="509"/>
        <v>0</v>
      </c>
      <c r="BN230">
        <f t="shared" si="447"/>
        <v>0.9</v>
      </c>
      <c r="BO230">
        <f t="shared" si="448"/>
        <v>1</v>
      </c>
      <c r="BP230" t="str">
        <f t="shared" si="510"/>
        <v>-LT-Total</v>
      </c>
    </row>
    <row r="231" spans="1:68" hidden="1" x14ac:dyDescent="0.25">
      <c r="A231" t="str">
        <f t="shared" si="506"/>
        <v>passenger-2W-BEV</v>
      </c>
      <c r="B231" s="1">
        <v>197</v>
      </c>
      <c r="C231" t="s">
        <v>49</v>
      </c>
      <c r="D231" t="s">
        <v>27</v>
      </c>
      <c r="E231" t="s">
        <v>35</v>
      </c>
      <c r="F231" t="s">
        <v>29</v>
      </c>
      <c r="G231">
        <v>5.6615570948921178E-4</v>
      </c>
      <c r="H231">
        <f>Reference!H305</f>
        <v>1.2898365554300096E-2</v>
      </c>
      <c r="I231">
        <f>Reference!I305</f>
        <v>1.454902330089786E-2</v>
      </c>
      <c r="J231">
        <f>Reference!J305</f>
        <v>1.6410922617982424E-2</v>
      </c>
      <c r="K231">
        <f>Reference!K305</f>
        <v>1.8511096972178658E-2</v>
      </c>
      <c r="L231">
        <f>Reference!L305</f>
        <v>2.0881343157304388E-2</v>
      </c>
      <c r="M231">
        <f t="shared" ref="M231:Y231" si="520">IF(L231=0,0.0000001,L231)*((INDEX($L$7:$L$29,MATCH($A231,$H$7:$H$28,0))/IF(L231=0,0.0000001,L231))^((M$33-$K$33)/($Y$33-$K$33)))</f>
        <v>3.5748362737337815E-2</v>
      </c>
      <c r="N231">
        <f t="shared" si="520"/>
        <v>7.1362082876115313E-2</v>
      </c>
      <c r="O231">
        <f t="shared" si="520"/>
        <v>0.14722265925667855</v>
      </c>
      <c r="P231">
        <f t="shared" si="520"/>
        <v>0.28105065707336518</v>
      </c>
      <c r="Q231">
        <f t="shared" si="520"/>
        <v>0.46281712604648945</v>
      </c>
      <c r="R231">
        <f t="shared" si="520"/>
        <v>0.64539554804928778</v>
      </c>
      <c r="S231">
        <f t="shared" si="520"/>
        <v>0.7804583021740662</v>
      </c>
      <c r="T231">
        <f t="shared" si="520"/>
        <v>0.8553383339279591</v>
      </c>
      <c r="U231">
        <f t="shared" si="520"/>
        <v>0.88700673440504907</v>
      </c>
      <c r="V231">
        <f t="shared" si="520"/>
        <v>0.89719980026940538</v>
      </c>
      <c r="W231">
        <f t="shared" si="520"/>
        <v>0.89959943702796508</v>
      </c>
      <c r="X231">
        <f t="shared" si="520"/>
        <v>0.89997138244514951</v>
      </c>
      <c r="Y231">
        <f t="shared" si="520"/>
        <v>0.9</v>
      </c>
      <c r="Z231">
        <f t="shared" ref="Z231:AN231" si="521">IF(Y231=0,0.0000001,$Y231)*((INDEX($M$7:$M$29,MATCH($A231,$H$7:$H$28,0))/IF(Y231=0,0.0000001,$Y231))^((Z$33-$Y$33)/($AN$33-$Y$33)))</f>
        <v>0.90573681739023693</v>
      </c>
      <c r="AA231">
        <f t="shared" si="521"/>
        <v>0.91151020264021687</v>
      </c>
      <c r="AB231">
        <f t="shared" si="521"/>
        <v>0.91732038884231093</v>
      </c>
      <c r="AC231">
        <f t="shared" si="521"/>
        <v>0.92316761057467689</v>
      </c>
      <c r="AD231">
        <f t="shared" si="521"/>
        <v>0.92905210391073056</v>
      </c>
      <c r="AE231">
        <f t="shared" si="521"/>
        <v>0.93497410642867618</v>
      </c>
      <c r="AF231">
        <f t="shared" si="521"/>
        <v>0.94093385722109968</v>
      </c>
      <c r="AG231">
        <f t="shared" si="521"/>
        <v>0.94693159690462025</v>
      </c>
      <c r="AH231">
        <f t="shared" si="521"/>
        <v>0.95296756762960599</v>
      </c>
      <c r="AI231">
        <f t="shared" si="521"/>
        <v>0.95904201308994963</v>
      </c>
      <c r="AJ231">
        <f t="shared" si="521"/>
        <v>0.96515517853290744</v>
      </c>
      <c r="AK231">
        <f t="shared" si="521"/>
        <v>0.97130731076900167</v>
      </c>
      <c r="AL231">
        <f t="shared" si="521"/>
        <v>0.97749865818198367</v>
      </c>
      <c r="AM231">
        <f t="shared" si="521"/>
        <v>0.98372947073886308</v>
      </c>
      <c r="AN231">
        <f t="shared" si="521"/>
        <v>0.98999999999999988</v>
      </c>
      <c r="AO231">
        <f t="shared" si="500"/>
        <v>0.98999999999999988</v>
      </c>
      <c r="AP231">
        <f t="shared" si="504"/>
        <v>0.98999999999999988</v>
      </c>
      <c r="AQ231">
        <f t="shared" ref="AQ231:BH231" si="522">AP231</f>
        <v>0.98999999999999988</v>
      </c>
      <c r="AR231">
        <f t="shared" si="522"/>
        <v>0.98999999999999988</v>
      </c>
      <c r="AS231">
        <f t="shared" si="522"/>
        <v>0.98999999999999988</v>
      </c>
      <c r="AT231">
        <f t="shared" si="522"/>
        <v>0.98999999999999988</v>
      </c>
      <c r="AU231">
        <f t="shared" si="522"/>
        <v>0.98999999999999988</v>
      </c>
      <c r="AV231">
        <f t="shared" si="522"/>
        <v>0.98999999999999988</v>
      </c>
      <c r="AW231">
        <f t="shared" si="522"/>
        <v>0.98999999999999988</v>
      </c>
      <c r="AX231">
        <f t="shared" si="522"/>
        <v>0.98999999999999988</v>
      </c>
      <c r="AY231">
        <f t="shared" si="522"/>
        <v>0.98999999999999988</v>
      </c>
      <c r="AZ231">
        <f t="shared" si="522"/>
        <v>0.98999999999999988</v>
      </c>
      <c r="BA231">
        <f t="shared" si="522"/>
        <v>0.98999999999999988</v>
      </c>
      <c r="BB231">
        <f t="shared" si="522"/>
        <v>0.98999999999999988</v>
      </c>
      <c r="BC231">
        <f t="shared" si="522"/>
        <v>0.98999999999999988</v>
      </c>
      <c r="BD231">
        <f t="shared" si="522"/>
        <v>0.98999999999999988</v>
      </c>
      <c r="BE231">
        <f t="shared" si="522"/>
        <v>0.98999999999999988</v>
      </c>
      <c r="BF231">
        <f t="shared" si="522"/>
        <v>0.98999999999999988</v>
      </c>
      <c r="BG231">
        <f t="shared" si="522"/>
        <v>0.98999999999999988</v>
      </c>
      <c r="BH231">
        <f t="shared" si="522"/>
        <v>0.98999999999999988</v>
      </c>
      <c r="BK231">
        <f t="shared" si="517"/>
        <v>1.8511096972178658E-2</v>
      </c>
      <c r="BL231">
        <f t="shared" si="508"/>
        <v>1.8511096972178653E-3</v>
      </c>
      <c r="BM231">
        <f t="shared" si="509"/>
        <v>1.8511096972178675E-4</v>
      </c>
      <c r="BN231">
        <f t="shared" si="447"/>
        <v>0.9</v>
      </c>
      <c r="BO231">
        <f t="shared" si="448"/>
        <v>0.99</v>
      </c>
      <c r="BP231" t="str">
        <f t="shared" si="510"/>
        <v>-2W-Total</v>
      </c>
    </row>
    <row r="232" spans="1:68" hidden="1" x14ac:dyDescent="0.25">
      <c r="A232" t="str">
        <f t="shared" si="506"/>
        <v>passenger-2W-G</v>
      </c>
      <c r="B232" s="1">
        <v>198</v>
      </c>
      <c r="C232" t="s">
        <v>49</v>
      </c>
      <c r="D232" t="s">
        <v>27</v>
      </c>
      <c r="E232" t="s">
        <v>35</v>
      </c>
      <c r="F232" t="s">
        <v>47</v>
      </c>
      <c r="G232">
        <v>0.99943384429051074</v>
      </c>
      <c r="H232">
        <f>Reference!H232</f>
        <v>0.99915076592222607</v>
      </c>
      <c r="I232">
        <f>Reference!I232</f>
        <v>0.99886768721158048</v>
      </c>
      <c r="J232">
        <f>Reference!J232</f>
        <v>0.99858460815857331</v>
      </c>
      <c r="K232">
        <f>Reference!K232</f>
        <v>0.99830152927772009</v>
      </c>
      <c r="L232">
        <f t="shared" ref="L232:Y232" si="523">$K232+(L$33-$K$33)*($BL232-$BK232)/($BL$33-$BK$33)</f>
        <v>0.93412500239558094</v>
      </c>
      <c r="M232">
        <f t="shared" si="523"/>
        <v>0.86994847551344179</v>
      </c>
      <c r="N232">
        <f t="shared" si="523"/>
        <v>0.80577194863130264</v>
      </c>
      <c r="O232">
        <f t="shared" si="523"/>
        <v>0.74159542174916349</v>
      </c>
      <c r="P232">
        <f t="shared" si="523"/>
        <v>0.67741889486702433</v>
      </c>
      <c r="Q232">
        <f t="shared" si="523"/>
        <v>0.61324236798488529</v>
      </c>
      <c r="R232">
        <f t="shared" si="523"/>
        <v>0.54906584110274603</v>
      </c>
      <c r="S232">
        <f t="shared" si="523"/>
        <v>0.48488931422060688</v>
      </c>
      <c r="T232">
        <f t="shared" si="523"/>
        <v>0.42071278733846773</v>
      </c>
      <c r="U232">
        <f t="shared" si="523"/>
        <v>0.35653626045632858</v>
      </c>
      <c r="V232">
        <f t="shared" si="523"/>
        <v>0.29235973357418943</v>
      </c>
      <c r="W232">
        <f t="shared" si="523"/>
        <v>0.22818320669205039</v>
      </c>
      <c r="X232">
        <f t="shared" si="523"/>
        <v>0.16400667980991113</v>
      </c>
      <c r="Y232">
        <f t="shared" si="523"/>
        <v>9.9830152927771976E-2</v>
      </c>
      <c r="Z232">
        <f t="shared" ref="Z232:AN232" si="524">$Y232+(Z$33-$Y$33)*($BM232-$BL232)/($BM$33-$BL$33)</f>
        <v>9.3840343752105662E-2</v>
      </c>
      <c r="AA232">
        <f t="shared" si="524"/>
        <v>8.7850534576439335E-2</v>
      </c>
      <c r="AB232">
        <f t="shared" si="524"/>
        <v>8.1860725400773021E-2</v>
      </c>
      <c r="AC232">
        <f t="shared" si="524"/>
        <v>7.5870916225106708E-2</v>
      </c>
      <c r="AD232">
        <f t="shared" si="524"/>
        <v>6.9881107049440394E-2</v>
      </c>
      <c r="AE232">
        <f t="shared" si="524"/>
        <v>6.3891297873774067E-2</v>
      </c>
      <c r="AF232">
        <f t="shared" si="524"/>
        <v>5.7901488698107746E-2</v>
      </c>
      <c r="AG232">
        <f t="shared" si="524"/>
        <v>5.1911679522441433E-2</v>
      </c>
      <c r="AH232">
        <f t="shared" si="524"/>
        <v>4.5921870346775112E-2</v>
      </c>
      <c r="AI232">
        <f t="shared" si="524"/>
        <v>3.9932061171108799E-2</v>
      </c>
      <c r="AJ232">
        <f t="shared" si="524"/>
        <v>3.3942251995442471E-2</v>
      </c>
      <c r="AK232">
        <f t="shared" si="524"/>
        <v>2.7952442819776144E-2</v>
      </c>
      <c r="AL232">
        <f t="shared" si="524"/>
        <v>2.196263364410983E-2</v>
      </c>
      <c r="AM232">
        <f t="shared" si="524"/>
        <v>1.5972824468443517E-2</v>
      </c>
      <c r="AN232">
        <f t="shared" si="524"/>
        <v>9.9830152927772031E-3</v>
      </c>
      <c r="AO232">
        <f t="shared" si="500"/>
        <v>9.9830152927772031E-3</v>
      </c>
      <c r="AP232">
        <f t="shared" si="504"/>
        <v>9.9830152927772031E-3</v>
      </c>
      <c r="AQ232">
        <f t="shared" ref="AQ232:BH232" si="525">AP232</f>
        <v>9.9830152927772031E-3</v>
      </c>
      <c r="AR232">
        <f t="shared" si="525"/>
        <v>9.9830152927772031E-3</v>
      </c>
      <c r="AS232">
        <f t="shared" si="525"/>
        <v>9.9830152927772031E-3</v>
      </c>
      <c r="AT232">
        <f t="shared" si="525"/>
        <v>9.9830152927772031E-3</v>
      </c>
      <c r="AU232">
        <f t="shared" si="525"/>
        <v>9.9830152927772031E-3</v>
      </c>
      <c r="AV232">
        <f t="shared" si="525"/>
        <v>9.9830152927772031E-3</v>
      </c>
      <c r="AW232">
        <f t="shared" si="525"/>
        <v>9.9830152927772031E-3</v>
      </c>
      <c r="AX232">
        <f t="shared" si="525"/>
        <v>9.9830152927772031E-3</v>
      </c>
      <c r="AY232">
        <f t="shared" si="525"/>
        <v>9.9830152927772031E-3</v>
      </c>
      <c r="AZ232">
        <f t="shared" si="525"/>
        <v>9.9830152927772031E-3</v>
      </c>
      <c r="BA232">
        <f t="shared" si="525"/>
        <v>9.9830152927772031E-3</v>
      </c>
      <c r="BB232">
        <f t="shared" si="525"/>
        <v>9.9830152927772031E-3</v>
      </c>
      <c r="BC232">
        <f t="shared" si="525"/>
        <v>9.9830152927772031E-3</v>
      </c>
      <c r="BD232">
        <f t="shared" si="525"/>
        <v>9.9830152927772031E-3</v>
      </c>
      <c r="BE232">
        <f t="shared" si="525"/>
        <v>9.9830152927772031E-3</v>
      </c>
      <c r="BF232">
        <f t="shared" si="525"/>
        <v>9.9830152927772031E-3</v>
      </c>
      <c r="BG232">
        <f t="shared" si="525"/>
        <v>9.9830152927772031E-3</v>
      </c>
      <c r="BH232">
        <f t="shared" si="525"/>
        <v>9.9830152927772031E-3</v>
      </c>
      <c r="BK232">
        <f t="shared" si="517"/>
        <v>0.99830152927772009</v>
      </c>
      <c r="BL232">
        <f t="shared" si="508"/>
        <v>9.983015292777199E-2</v>
      </c>
      <c r="BM232">
        <f t="shared" si="509"/>
        <v>9.9830152927772101E-3</v>
      </c>
      <c r="BN232">
        <f t="shared" si="447"/>
        <v>0.9</v>
      </c>
      <c r="BO232">
        <f t="shared" si="448"/>
        <v>0.99</v>
      </c>
      <c r="BP232" t="str">
        <f t="shared" si="510"/>
        <v>-2W-Total</v>
      </c>
    </row>
    <row r="233" spans="1:68" hidden="1" x14ac:dyDescent="0.25">
      <c r="A233" t="str">
        <f t="shared" si="506"/>
        <v>passenger-BUS-BEV</v>
      </c>
      <c r="B233" s="1">
        <v>199</v>
      </c>
      <c r="C233" t="s">
        <v>49</v>
      </c>
      <c r="D233" t="s">
        <v>27</v>
      </c>
      <c r="E233" t="s">
        <v>34</v>
      </c>
      <c r="F233" t="s">
        <v>29</v>
      </c>
      <c r="G233">
        <v>3.4046866435342139E-2</v>
      </c>
      <c r="H233">
        <f>Reference!H231</f>
        <v>7.5396353686400916E-4</v>
      </c>
      <c r="I233">
        <f>Reference!I231</f>
        <v>1.0040718576049584E-3</v>
      </c>
      <c r="J233">
        <f>Reference!J231</f>
        <v>1.3371472835776034E-3</v>
      </c>
      <c r="K233">
        <f>Reference!K231</f>
        <v>2.0772523198599293E-3</v>
      </c>
      <c r="L233">
        <f>Reference!L231</f>
        <v>2.874932106449209E-3</v>
      </c>
      <c r="M233">
        <f t="shared" ref="M233:Y233" si="526">IF(L233=0,0.0000001,L233)*((INDEX($L$7:$L$29,MATCH($A233,$H$7:$H$28,0))/IF(L233=0,0.0000001,L233))^((M$33-$K$33)/($Y$33-$K$33)))</f>
        <v>6.424458179772931E-3</v>
      </c>
      <c r="N233">
        <f t="shared" si="526"/>
        <v>1.8064227541795184E-2</v>
      </c>
      <c r="O233">
        <f t="shared" si="526"/>
        <v>5.3355896490542225E-2</v>
      </c>
      <c r="P233">
        <f t="shared" si="526"/>
        <v>0.14032963935585838</v>
      </c>
      <c r="Q233">
        <f t="shared" si="526"/>
        <v>0.29588567685539086</v>
      </c>
      <c r="R233">
        <f t="shared" si="526"/>
        <v>0.48652702030238026</v>
      </c>
      <c r="S233">
        <f t="shared" si="526"/>
        <v>0.64643644700279113</v>
      </c>
      <c r="T233">
        <f t="shared" si="526"/>
        <v>0.74136377449468693</v>
      </c>
      <c r="U233">
        <f t="shared" si="526"/>
        <v>0.78278891192230815</v>
      </c>
      <c r="V233">
        <f t="shared" si="526"/>
        <v>0.79628033316938496</v>
      </c>
      <c r="W233">
        <f t="shared" si="526"/>
        <v>0.7994675570947446</v>
      </c>
      <c r="X233">
        <f t="shared" si="526"/>
        <v>0.79996195660683633</v>
      </c>
      <c r="Y233">
        <f t="shared" si="526"/>
        <v>0.8</v>
      </c>
      <c r="Z233">
        <f t="shared" ref="Z233:AN233" si="527">IF(Y233=0,0.0000001,$Y233)*((INDEX($M$7:$M$29,MATCH($A233,$H$7:$H$28,0))/IF(Y233=0,0.0000001,$Y233))^((Z$33-$Y$33)/($AN$33-$Y$33)))</f>
        <v>0.80323985592132585</v>
      </c>
      <c r="AA233">
        <f t="shared" si="527"/>
        <v>0.80649283267564043</v>
      </c>
      <c r="AB233">
        <f t="shared" si="527"/>
        <v>0.80975898339995411</v>
      </c>
      <c r="AC233">
        <f t="shared" si="527"/>
        <v>0.8130383614464729</v>
      </c>
      <c r="AD233">
        <f t="shared" si="527"/>
        <v>0.81633102038346961</v>
      </c>
      <c r="AE233">
        <f t="shared" si="527"/>
        <v>0.81963701399615874</v>
      </c>
      <c r="AF233">
        <f t="shared" si="527"/>
        <v>0.82295639628757533</v>
      </c>
      <c r="AG233">
        <f t="shared" si="527"/>
        <v>0.82628922147945694</v>
      </c>
      <c r="AH233">
        <f t="shared" si="527"/>
        <v>0.82963554401312922</v>
      </c>
      <c r="AI233">
        <f t="shared" si="527"/>
        <v>0.83299541855039583</v>
      </c>
      <c r="AJ233">
        <f t="shared" si="527"/>
        <v>0.83636889997443054</v>
      </c>
      <c r="AK233">
        <f t="shared" si="527"/>
        <v>0.83975604339067422</v>
      </c>
      <c r="AL233">
        <f t="shared" si="527"/>
        <v>0.84315690412773481</v>
      </c>
      <c r="AM233">
        <f t="shared" si="527"/>
        <v>0.84657153773829086</v>
      </c>
      <c r="AN233">
        <f t="shared" si="527"/>
        <v>0.85000000000000009</v>
      </c>
      <c r="AO233">
        <f t="shared" si="500"/>
        <v>0.85000000000000009</v>
      </c>
      <c r="AP233">
        <f t="shared" si="504"/>
        <v>0.85000000000000009</v>
      </c>
      <c r="AQ233">
        <f t="shared" ref="AQ233:BH233" si="528">AP233</f>
        <v>0.85000000000000009</v>
      </c>
      <c r="AR233">
        <f t="shared" si="528"/>
        <v>0.85000000000000009</v>
      </c>
      <c r="AS233">
        <f t="shared" si="528"/>
        <v>0.85000000000000009</v>
      </c>
      <c r="AT233">
        <f t="shared" si="528"/>
        <v>0.85000000000000009</v>
      </c>
      <c r="AU233">
        <f t="shared" si="528"/>
        <v>0.85000000000000009</v>
      </c>
      <c r="AV233">
        <f t="shared" si="528"/>
        <v>0.85000000000000009</v>
      </c>
      <c r="AW233">
        <f t="shared" si="528"/>
        <v>0.85000000000000009</v>
      </c>
      <c r="AX233">
        <f t="shared" si="528"/>
        <v>0.85000000000000009</v>
      </c>
      <c r="AY233">
        <f t="shared" si="528"/>
        <v>0.85000000000000009</v>
      </c>
      <c r="AZ233">
        <f t="shared" si="528"/>
        <v>0.85000000000000009</v>
      </c>
      <c r="BA233">
        <f t="shared" si="528"/>
        <v>0.85000000000000009</v>
      </c>
      <c r="BB233">
        <f t="shared" si="528"/>
        <v>0.85000000000000009</v>
      </c>
      <c r="BC233">
        <f t="shared" si="528"/>
        <v>0.85000000000000009</v>
      </c>
      <c r="BD233">
        <f t="shared" si="528"/>
        <v>0.85000000000000009</v>
      </c>
      <c r="BE233">
        <f t="shared" si="528"/>
        <v>0.85000000000000009</v>
      </c>
      <c r="BF233">
        <f t="shared" si="528"/>
        <v>0.85000000000000009</v>
      </c>
      <c r="BG233">
        <f t="shared" si="528"/>
        <v>0.85000000000000009</v>
      </c>
      <c r="BH233">
        <f t="shared" si="528"/>
        <v>0.85000000000000009</v>
      </c>
      <c r="BK233">
        <f t="shared" si="517"/>
        <v>2.0772523198599293E-3</v>
      </c>
      <c r="BL233">
        <f t="shared" si="508"/>
        <v>2.0772523198599288E-4</v>
      </c>
      <c r="BM233">
        <f t="shared" si="509"/>
        <v>0</v>
      </c>
      <c r="BN233">
        <f t="shared" si="447"/>
        <v>0.9</v>
      </c>
      <c r="BO233">
        <f t="shared" si="448"/>
        <v>1</v>
      </c>
      <c r="BP233" t="str">
        <f t="shared" si="510"/>
        <v>-BUS-Total</v>
      </c>
    </row>
    <row r="234" spans="1:68" hidden="1" x14ac:dyDescent="0.25">
      <c r="A234" t="str">
        <f t="shared" si="506"/>
        <v>passenger-BUS-CNG</v>
      </c>
      <c r="B234" s="1">
        <v>200</v>
      </c>
      <c r="C234" t="s">
        <v>49</v>
      </c>
      <c r="D234" t="s">
        <v>27</v>
      </c>
      <c r="E234" t="s">
        <v>34</v>
      </c>
      <c r="F234" t="s">
        <v>45</v>
      </c>
      <c r="G234">
        <v>0</v>
      </c>
      <c r="H234">
        <f>Reference!H234</f>
        <v>0</v>
      </c>
      <c r="I234">
        <f>Reference!I234</f>
        <v>0</v>
      </c>
      <c r="J234">
        <f>Reference!J234</f>
        <v>0</v>
      </c>
      <c r="K234">
        <f>Reference!K234</f>
        <v>0</v>
      </c>
      <c r="L234">
        <f t="shared" ref="L234:Y235" si="529">$K234+(L$33-$K$33)*($BL234-$BK234)/($BL$33-$BK$33)</f>
        <v>0</v>
      </c>
      <c r="M234">
        <f t="shared" si="529"/>
        <v>0</v>
      </c>
      <c r="N234">
        <f t="shared" si="529"/>
        <v>0</v>
      </c>
      <c r="O234">
        <f t="shared" si="529"/>
        <v>0</v>
      </c>
      <c r="P234">
        <f t="shared" si="529"/>
        <v>0</v>
      </c>
      <c r="Q234">
        <f t="shared" si="529"/>
        <v>0</v>
      </c>
      <c r="R234">
        <f t="shared" si="529"/>
        <v>0</v>
      </c>
      <c r="S234">
        <f t="shared" si="529"/>
        <v>0</v>
      </c>
      <c r="T234">
        <f t="shared" si="529"/>
        <v>0</v>
      </c>
      <c r="U234">
        <f t="shared" si="529"/>
        <v>0</v>
      </c>
      <c r="V234">
        <f t="shared" si="529"/>
        <v>0</v>
      </c>
      <c r="W234">
        <f t="shared" si="529"/>
        <v>0</v>
      </c>
      <c r="X234">
        <f t="shared" si="529"/>
        <v>0</v>
      </c>
      <c r="Y234">
        <f t="shared" si="529"/>
        <v>0</v>
      </c>
      <c r="Z234">
        <f t="shared" ref="Z234:AN235" si="530">$Y234+(Z$33-$Y$33)*($BM234-$BL234)/($BM$33-$BL$33)</f>
        <v>0</v>
      </c>
      <c r="AA234">
        <f t="shared" si="530"/>
        <v>0</v>
      </c>
      <c r="AB234">
        <f t="shared" si="530"/>
        <v>0</v>
      </c>
      <c r="AC234">
        <f t="shared" si="530"/>
        <v>0</v>
      </c>
      <c r="AD234">
        <f t="shared" si="530"/>
        <v>0</v>
      </c>
      <c r="AE234">
        <f t="shared" si="530"/>
        <v>0</v>
      </c>
      <c r="AF234">
        <f t="shared" si="530"/>
        <v>0</v>
      </c>
      <c r="AG234">
        <f t="shared" si="530"/>
        <v>0</v>
      </c>
      <c r="AH234">
        <f t="shared" si="530"/>
        <v>0</v>
      </c>
      <c r="AI234">
        <f t="shared" si="530"/>
        <v>0</v>
      </c>
      <c r="AJ234">
        <f t="shared" si="530"/>
        <v>0</v>
      </c>
      <c r="AK234">
        <f t="shared" si="530"/>
        <v>0</v>
      </c>
      <c r="AL234">
        <f t="shared" si="530"/>
        <v>0</v>
      </c>
      <c r="AM234">
        <f t="shared" si="530"/>
        <v>0</v>
      </c>
      <c r="AN234">
        <f t="shared" si="530"/>
        <v>0</v>
      </c>
      <c r="AO234">
        <f t="shared" si="500"/>
        <v>0</v>
      </c>
      <c r="AP234">
        <f t="shared" si="504"/>
        <v>0</v>
      </c>
      <c r="AQ234">
        <f t="shared" ref="AQ234:BH234" si="531">AP234</f>
        <v>0</v>
      </c>
      <c r="AR234">
        <f t="shared" si="531"/>
        <v>0</v>
      </c>
      <c r="AS234">
        <f t="shared" si="531"/>
        <v>0</v>
      </c>
      <c r="AT234">
        <f t="shared" si="531"/>
        <v>0</v>
      </c>
      <c r="AU234">
        <f t="shared" si="531"/>
        <v>0</v>
      </c>
      <c r="AV234">
        <f t="shared" si="531"/>
        <v>0</v>
      </c>
      <c r="AW234">
        <f t="shared" si="531"/>
        <v>0</v>
      </c>
      <c r="AX234">
        <f t="shared" si="531"/>
        <v>0</v>
      </c>
      <c r="AY234">
        <f t="shared" si="531"/>
        <v>0</v>
      </c>
      <c r="AZ234">
        <f t="shared" si="531"/>
        <v>0</v>
      </c>
      <c r="BA234">
        <f t="shared" si="531"/>
        <v>0</v>
      </c>
      <c r="BB234">
        <f t="shared" si="531"/>
        <v>0</v>
      </c>
      <c r="BC234">
        <f t="shared" si="531"/>
        <v>0</v>
      </c>
      <c r="BD234">
        <f t="shared" si="531"/>
        <v>0</v>
      </c>
      <c r="BE234">
        <f t="shared" si="531"/>
        <v>0</v>
      </c>
      <c r="BF234">
        <f t="shared" si="531"/>
        <v>0</v>
      </c>
      <c r="BG234">
        <f t="shared" si="531"/>
        <v>0</v>
      </c>
      <c r="BH234">
        <f t="shared" si="531"/>
        <v>0</v>
      </c>
      <c r="BK234">
        <f t="shared" si="517"/>
        <v>0</v>
      </c>
      <c r="BL234">
        <f t="shared" si="508"/>
        <v>0</v>
      </c>
      <c r="BM234">
        <f t="shared" si="509"/>
        <v>0</v>
      </c>
      <c r="BN234">
        <f t="shared" ref="BN234:BN253" si="532">INDEX($L$7:$L$28,MATCH(BP234,$H$7:$H$28,0))</f>
        <v>0.9</v>
      </c>
      <c r="BO234">
        <f t="shared" ref="BO234:BO253" si="533">INDEX($M$7:$M$28,MATCH(BP234,$H$7:$H$28,0))</f>
        <v>1</v>
      </c>
      <c r="BP234" t="str">
        <f t="shared" si="510"/>
        <v>-BUS-Total</v>
      </c>
    </row>
    <row r="235" spans="1:68" hidden="1" x14ac:dyDescent="0.25">
      <c r="A235" t="str">
        <f t="shared" si="506"/>
        <v>passenger-BUS-D</v>
      </c>
      <c r="B235" s="1">
        <v>201</v>
      </c>
      <c r="C235" t="s">
        <v>49</v>
      </c>
      <c r="D235" t="s">
        <v>27</v>
      </c>
      <c r="E235" t="s">
        <v>34</v>
      </c>
      <c r="F235" t="s">
        <v>46</v>
      </c>
      <c r="G235">
        <v>0.96595313356465795</v>
      </c>
      <c r="H235">
        <f>Reference!H235</f>
        <v>0.95006222250267891</v>
      </c>
      <c r="I235">
        <f>Reference!I235</f>
        <v>0.93444977189120848</v>
      </c>
      <c r="J235">
        <f>Reference!J235</f>
        <v>0.91910852600294768</v>
      </c>
      <c r="K235">
        <f>Reference!K235</f>
        <v>0.91137771928091038</v>
      </c>
      <c r="L235">
        <f t="shared" si="529"/>
        <v>0.85278915161285185</v>
      </c>
      <c r="M235">
        <f t="shared" si="529"/>
        <v>0.79420058394479331</v>
      </c>
      <c r="N235">
        <f t="shared" si="529"/>
        <v>0.73561201627673478</v>
      </c>
      <c r="O235">
        <f t="shared" si="529"/>
        <v>0.67702344860867625</v>
      </c>
      <c r="P235">
        <f t="shared" si="529"/>
        <v>0.61843488094061771</v>
      </c>
      <c r="Q235">
        <f t="shared" si="529"/>
        <v>0.55984631327255929</v>
      </c>
      <c r="R235">
        <f t="shared" si="529"/>
        <v>0.50125774560450065</v>
      </c>
      <c r="S235">
        <f t="shared" si="529"/>
        <v>0.44266917793644217</v>
      </c>
      <c r="T235">
        <f t="shared" si="529"/>
        <v>0.38408061026838369</v>
      </c>
      <c r="U235">
        <f t="shared" si="529"/>
        <v>0.32549204260032505</v>
      </c>
      <c r="V235">
        <f t="shared" si="529"/>
        <v>0.26690347493226652</v>
      </c>
      <c r="W235">
        <f t="shared" si="529"/>
        <v>0.20831490726420809</v>
      </c>
      <c r="X235">
        <f t="shared" si="529"/>
        <v>0.14972633959614956</v>
      </c>
      <c r="Y235">
        <f t="shared" si="529"/>
        <v>9.1137771928091027E-2</v>
      </c>
      <c r="Z235">
        <f t="shared" si="530"/>
        <v>8.5061920466218299E-2</v>
      </c>
      <c r="AA235">
        <f t="shared" si="530"/>
        <v>7.8986069004345558E-2</v>
      </c>
      <c r="AB235">
        <f t="shared" si="530"/>
        <v>7.291021754247283E-2</v>
      </c>
      <c r="AC235">
        <f t="shared" si="530"/>
        <v>6.6834366080600088E-2</v>
      </c>
      <c r="AD235">
        <f t="shared" si="530"/>
        <v>6.0758514618727354E-2</v>
      </c>
      <c r="AE235">
        <f t="shared" si="530"/>
        <v>5.4682663156854626E-2</v>
      </c>
      <c r="AF235">
        <f t="shared" si="530"/>
        <v>4.8606811694981891E-2</v>
      </c>
      <c r="AG235">
        <f t="shared" si="530"/>
        <v>4.2530960233109157E-2</v>
      </c>
      <c r="AH235">
        <f t="shared" si="530"/>
        <v>3.6455108771236415E-2</v>
      </c>
      <c r="AI235">
        <f t="shared" si="530"/>
        <v>3.037925730936368E-2</v>
      </c>
      <c r="AJ235">
        <f t="shared" si="530"/>
        <v>2.4303405847490953E-2</v>
      </c>
      <c r="AK235">
        <f t="shared" si="530"/>
        <v>1.8227554385618225E-2</v>
      </c>
      <c r="AL235">
        <f t="shared" si="530"/>
        <v>1.2151702923745483E-2</v>
      </c>
      <c r="AM235">
        <f t="shared" si="530"/>
        <v>6.0758514618727555E-3</v>
      </c>
      <c r="AN235">
        <f t="shared" si="530"/>
        <v>0</v>
      </c>
      <c r="AO235">
        <f t="shared" si="500"/>
        <v>0</v>
      </c>
      <c r="AP235">
        <f t="shared" si="504"/>
        <v>0</v>
      </c>
      <c r="AQ235">
        <f t="shared" ref="AQ235:BH235" si="534">AP235</f>
        <v>0</v>
      </c>
      <c r="AR235">
        <f t="shared" si="534"/>
        <v>0</v>
      </c>
      <c r="AS235">
        <f t="shared" si="534"/>
        <v>0</v>
      </c>
      <c r="AT235">
        <f t="shared" si="534"/>
        <v>0</v>
      </c>
      <c r="AU235">
        <f t="shared" si="534"/>
        <v>0</v>
      </c>
      <c r="AV235">
        <f t="shared" si="534"/>
        <v>0</v>
      </c>
      <c r="AW235">
        <f t="shared" si="534"/>
        <v>0</v>
      </c>
      <c r="AX235">
        <f t="shared" si="534"/>
        <v>0</v>
      </c>
      <c r="AY235">
        <f t="shared" si="534"/>
        <v>0</v>
      </c>
      <c r="AZ235">
        <f t="shared" si="534"/>
        <v>0</v>
      </c>
      <c r="BA235">
        <f t="shared" si="534"/>
        <v>0</v>
      </c>
      <c r="BB235">
        <f t="shared" si="534"/>
        <v>0</v>
      </c>
      <c r="BC235">
        <f t="shared" si="534"/>
        <v>0</v>
      </c>
      <c r="BD235">
        <f t="shared" si="534"/>
        <v>0</v>
      </c>
      <c r="BE235">
        <f t="shared" si="534"/>
        <v>0</v>
      </c>
      <c r="BF235">
        <f t="shared" si="534"/>
        <v>0</v>
      </c>
      <c r="BG235">
        <f t="shared" si="534"/>
        <v>0</v>
      </c>
      <c r="BH235">
        <f t="shared" si="534"/>
        <v>0</v>
      </c>
      <c r="BK235">
        <f t="shared" si="517"/>
        <v>0.91137771928091038</v>
      </c>
      <c r="BL235">
        <f t="shared" si="508"/>
        <v>9.1137771928091013E-2</v>
      </c>
      <c r="BM235">
        <f t="shared" si="509"/>
        <v>0</v>
      </c>
      <c r="BN235">
        <f t="shared" si="532"/>
        <v>0.9</v>
      </c>
      <c r="BO235">
        <f t="shared" si="533"/>
        <v>1</v>
      </c>
      <c r="BP235" t="str">
        <f t="shared" si="510"/>
        <v>-BUS-Total</v>
      </c>
    </row>
    <row r="236" spans="1:68" hidden="1" x14ac:dyDescent="0.25">
      <c r="A236" t="str">
        <f t="shared" si="506"/>
        <v>passenger-BUS-FCEV</v>
      </c>
      <c r="B236" s="1">
        <v>202</v>
      </c>
      <c r="C236" t="s">
        <v>49</v>
      </c>
      <c r="D236" t="s">
        <v>27</v>
      </c>
      <c r="E236" t="s">
        <v>34</v>
      </c>
      <c r="F236" t="s">
        <v>30</v>
      </c>
      <c r="G236">
        <v>0</v>
      </c>
      <c r="H236">
        <f>Reference!H236</f>
        <v>0</v>
      </c>
      <c r="I236">
        <f>Reference!I236</f>
        <v>0</v>
      </c>
      <c r="J236">
        <f>Reference!J236</f>
        <v>0</v>
      </c>
      <c r="K236">
        <f>Reference!K236</f>
        <v>0</v>
      </c>
      <c r="L236">
        <f>Reference!L236</f>
        <v>0</v>
      </c>
      <c r="M236">
        <f t="shared" ref="M236:Y236" si="535">IF(L236=0,0.0000001,L236)*((INDEX($L$7:$L$29,MATCH($A236,$H$7:$H$28,0))/IF(L236=0,0.0000001,L236))^((M$33-$K$33)/($Y$33-$K$33)))</f>
        <v>7.1968567300115195E-7</v>
      </c>
      <c r="N236">
        <f t="shared" si="535"/>
        <v>9.1029817799152157E-6</v>
      </c>
      <c r="O236">
        <f t="shared" si="535"/>
        <v>1.2992796127596297E-4</v>
      </c>
      <c r="P236">
        <f t="shared" si="535"/>
        <v>1.3948358959487434E-3</v>
      </c>
      <c r="Q236">
        <f t="shared" si="535"/>
        <v>8.7041726036880211E-3</v>
      </c>
      <c r="R236">
        <f t="shared" si="535"/>
        <v>2.95028347853016E-2</v>
      </c>
      <c r="S236">
        <f t="shared" si="535"/>
        <v>5.926506278427475E-2</v>
      </c>
      <c r="T236">
        <f t="shared" si="535"/>
        <v>8.2957698712983571E-2</v>
      </c>
      <c r="U236">
        <f t="shared" si="535"/>
        <v>9.4801716068208683E-2</v>
      </c>
      <c r="V236">
        <f t="shared" si="535"/>
        <v>9.8862603362767171E-2</v>
      </c>
      <c r="W236">
        <f t="shared" si="535"/>
        <v>9.983671710006424E-2</v>
      </c>
      <c r="X236">
        <f t="shared" si="535"/>
        <v>9.9988328084667344E-2</v>
      </c>
      <c r="Y236">
        <f t="shared" si="535"/>
        <v>0.1</v>
      </c>
      <c r="Z236">
        <f t="shared" ref="Z236:AN236" si="536">IF(Y236=0,0.0000001,$Y236)*((INDEX($M$7:$M$29,MATCH($A236,$H$7:$H$28,0))/IF(Y236=0,0.0000001,$Y236))^((Z$33-$Y$33)/($AN$33-$Y$33)))</f>
        <v>0.10273996590637165</v>
      </c>
      <c r="AA236">
        <f t="shared" si="536"/>
        <v>0.10555500594442409</v>
      </c>
      <c r="AB236">
        <f t="shared" si="536"/>
        <v>0.10844717711976987</v>
      </c>
      <c r="AC236">
        <f t="shared" si="536"/>
        <v>0.11141859279927402</v>
      </c>
      <c r="AD236">
        <f t="shared" si="536"/>
        <v>0.11447142425533319</v>
      </c>
      <c r="AE236">
        <f t="shared" si="536"/>
        <v>0.11760790225246737</v>
      </c>
      <c r="AF236">
        <f t="shared" si="536"/>
        <v>0.12083031867738386</v>
      </c>
      <c r="AG236">
        <f t="shared" si="536"/>
        <v>0.12414102821370437</v>
      </c>
      <c r="AH236">
        <f t="shared" si="536"/>
        <v>0.12754245006257908</v>
      </c>
      <c r="AI236">
        <f t="shared" si="536"/>
        <v>0.13103706971044482</v>
      </c>
      <c r="AJ236">
        <f t="shared" si="536"/>
        <v>0.13462744074521946</v>
      </c>
      <c r="AK236">
        <f t="shared" si="536"/>
        <v>0.13831618672225915</v>
      </c>
      <c r="AL236">
        <f t="shared" si="536"/>
        <v>0.14210600308144239</v>
      </c>
      <c r="AM236">
        <f t="shared" si="536"/>
        <v>0.14599965911678134</v>
      </c>
      <c r="AN236">
        <f t="shared" si="536"/>
        <v>0.15</v>
      </c>
      <c r="AO236">
        <f t="shared" si="500"/>
        <v>0.15</v>
      </c>
      <c r="AP236">
        <f t="shared" si="504"/>
        <v>0.15</v>
      </c>
      <c r="AQ236">
        <f t="shared" ref="AQ236:BH236" si="537">AP236</f>
        <v>0.15</v>
      </c>
      <c r="AR236">
        <f t="shared" si="537"/>
        <v>0.15</v>
      </c>
      <c r="AS236">
        <f t="shared" si="537"/>
        <v>0.15</v>
      </c>
      <c r="AT236">
        <f t="shared" si="537"/>
        <v>0.15</v>
      </c>
      <c r="AU236">
        <f t="shared" si="537"/>
        <v>0.15</v>
      </c>
      <c r="AV236">
        <f t="shared" si="537"/>
        <v>0.15</v>
      </c>
      <c r="AW236">
        <f t="shared" si="537"/>
        <v>0.15</v>
      </c>
      <c r="AX236">
        <f t="shared" si="537"/>
        <v>0.15</v>
      </c>
      <c r="AY236">
        <f t="shared" si="537"/>
        <v>0.15</v>
      </c>
      <c r="AZ236">
        <f t="shared" si="537"/>
        <v>0.15</v>
      </c>
      <c r="BA236">
        <f t="shared" si="537"/>
        <v>0.15</v>
      </c>
      <c r="BB236">
        <f t="shared" si="537"/>
        <v>0.15</v>
      </c>
      <c r="BC236">
        <f t="shared" si="537"/>
        <v>0.15</v>
      </c>
      <c r="BD236">
        <f t="shared" si="537"/>
        <v>0.15</v>
      </c>
      <c r="BE236">
        <f t="shared" si="537"/>
        <v>0.15</v>
      </c>
      <c r="BF236">
        <f t="shared" si="537"/>
        <v>0.15</v>
      </c>
      <c r="BG236">
        <f t="shared" si="537"/>
        <v>0.15</v>
      </c>
      <c r="BH236">
        <f t="shared" si="537"/>
        <v>0.15</v>
      </c>
      <c r="BK236">
        <f>G236</f>
        <v>0</v>
      </c>
      <c r="BL236">
        <f t="shared" si="508"/>
        <v>0</v>
      </c>
      <c r="BM236">
        <f t="shared" si="509"/>
        <v>0</v>
      </c>
      <c r="BN236">
        <f t="shared" si="532"/>
        <v>0.9</v>
      </c>
      <c r="BO236">
        <f t="shared" si="533"/>
        <v>1</v>
      </c>
      <c r="BP236" t="str">
        <f t="shared" si="510"/>
        <v>-BUS-Total</v>
      </c>
    </row>
    <row r="237" spans="1:68" hidden="1" x14ac:dyDescent="0.25">
      <c r="A237" t="str">
        <f t="shared" si="506"/>
        <v>passenger-BUS-G</v>
      </c>
      <c r="B237" s="1">
        <v>203</v>
      </c>
      <c r="C237" t="s">
        <v>49</v>
      </c>
      <c r="D237" t="s">
        <v>27</v>
      </c>
      <c r="E237" t="s">
        <v>34</v>
      </c>
      <c r="F237" t="s">
        <v>47</v>
      </c>
      <c r="G237">
        <v>0</v>
      </c>
      <c r="H237">
        <f>Reference!H237</f>
        <v>0</v>
      </c>
      <c r="I237">
        <f>Reference!I237</f>
        <v>0</v>
      </c>
      <c r="J237">
        <f>Reference!J237</f>
        <v>0</v>
      </c>
      <c r="K237">
        <f>Reference!K237</f>
        <v>0</v>
      </c>
      <c r="L237">
        <f t="shared" ref="L237:Y239" si="538">$K237+(L$33-$K$33)*($BL237-$BK237)/($BL$33-$BK$33)</f>
        <v>0</v>
      </c>
      <c r="M237">
        <f t="shared" si="538"/>
        <v>0</v>
      </c>
      <c r="N237">
        <f t="shared" si="538"/>
        <v>0</v>
      </c>
      <c r="O237">
        <f t="shared" si="538"/>
        <v>0</v>
      </c>
      <c r="P237">
        <f t="shared" si="538"/>
        <v>0</v>
      </c>
      <c r="Q237">
        <f t="shared" si="538"/>
        <v>0</v>
      </c>
      <c r="R237">
        <f t="shared" si="538"/>
        <v>0</v>
      </c>
      <c r="S237">
        <f t="shared" si="538"/>
        <v>0</v>
      </c>
      <c r="T237">
        <f t="shared" si="538"/>
        <v>0</v>
      </c>
      <c r="U237">
        <f t="shared" si="538"/>
        <v>0</v>
      </c>
      <c r="V237">
        <f t="shared" si="538"/>
        <v>0</v>
      </c>
      <c r="W237">
        <f t="shared" si="538"/>
        <v>0</v>
      </c>
      <c r="X237">
        <f t="shared" si="538"/>
        <v>0</v>
      </c>
      <c r="Y237">
        <f t="shared" si="538"/>
        <v>0</v>
      </c>
      <c r="Z237">
        <f t="shared" ref="Z237:AN239" si="539">$Y237+(Z$33-$Y$33)*($BM237-$BL237)/($BM$33-$BL$33)</f>
        <v>0</v>
      </c>
      <c r="AA237">
        <f t="shared" si="539"/>
        <v>0</v>
      </c>
      <c r="AB237">
        <f t="shared" si="539"/>
        <v>0</v>
      </c>
      <c r="AC237">
        <f t="shared" si="539"/>
        <v>0</v>
      </c>
      <c r="AD237">
        <f t="shared" si="539"/>
        <v>0</v>
      </c>
      <c r="AE237">
        <f t="shared" si="539"/>
        <v>0</v>
      </c>
      <c r="AF237">
        <f t="shared" si="539"/>
        <v>0</v>
      </c>
      <c r="AG237">
        <f t="shared" si="539"/>
        <v>0</v>
      </c>
      <c r="AH237">
        <f t="shared" si="539"/>
        <v>0</v>
      </c>
      <c r="AI237">
        <f t="shared" si="539"/>
        <v>0</v>
      </c>
      <c r="AJ237">
        <f t="shared" si="539"/>
        <v>0</v>
      </c>
      <c r="AK237">
        <f t="shared" si="539"/>
        <v>0</v>
      </c>
      <c r="AL237">
        <f t="shared" si="539"/>
        <v>0</v>
      </c>
      <c r="AM237">
        <f t="shared" si="539"/>
        <v>0</v>
      </c>
      <c r="AN237">
        <f t="shared" si="539"/>
        <v>0</v>
      </c>
      <c r="AO237">
        <f t="shared" si="500"/>
        <v>0</v>
      </c>
      <c r="AP237">
        <f t="shared" si="504"/>
        <v>0</v>
      </c>
      <c r="AQ237">
        <f t="shared" ref="AQ237:BH237" si="540">AP237</f>
        <v>0</v>
      </c>
      <c r="AR237">
        <f t="shared" si="540"/>
        <v>0</v>
      </c>
      <c r="AS237">
        <f t="shared" si="540"/>
        <v>0</v>
      </c>
      <c r="AT237">
        <f t="shared" si="540"/>
        <v>0</v>
      </c>
      <c r="AU237">
        <f t="shared" si="540"/>
        <v>0</v>
      </c>
      <c r="AV237">
        <f t="shared" si="540"/>
        <v>0</v>
      </c>
      <c r="AW237">
        <f t="shared" si="540"/>
        <v>0</v>
      </c>
      <c r="AX237">
        <f t="shared" si="540"/>
        <v>0</v>
      </c>
      <c r="AY237">
        <f t="shared" si="540"/>
        <v>0</v>
      </c>
      <c r="AZ237">
        <f t="shared" si="540"/>
        <v>0</v>
      </c>
      <c r="BA237">
        <f t="shared" si="540"/>
        <v>0</v>
      </c>
      <c r="BB237">
        <f t="shared" si="540"/>
        <v>0</v>
      </c>
      <c r="BC237">
        <f t="shared" si="540"/>
        <v>0</v>
      </c>
      <c r="BD237">
        <f t="shared" si="540"/>
        <v>0</v>
      </c>
      <c r="BE237">
        <f t="shared" si="540"/>
        <v>0</v>
      </c>
      <c r="BF237">
        <f t="shared" si="540"/>
        <v>0</v>
      </c>
      <c r="BG237">
        <f t="shared" si="540"/>
        <v>0</v>
      </c>
      <c r="BH237">
        <f t="shared" si="540"/>
        <v>0</v>
      </c>
      <c r="BK237">
        <f t="shared" ref="BK237:BK242" si="541">K237</f>
        <v>0</v>
      </c>
      <c r="BL237">
        <f t="shared" si="508"/>
        <v>0</v>
      </c>
      <c r="BM237">
        <f t="shared" si="509"/>
        <v>0</v>
      </c>
      <c r="BN237">
        <f t="shared" si="532"/>
        <v>0.9</v>
      </c>
      <c r="BO237">
        <f t="shared" si="533"/>
        <v>1</v>
      </c>
      <c r="BP237" t="str">
        <f t="shared" si="510"/>
        <v>-BUS-Total</v>
      </c>
    </row>
    <row r="238" spans="1:68" hidden="1" x14ac:dyDescent="0.25">
      <c r="A238" t="str">
        <f t="shared" si="506"/>
        <v>passenger-BUS-LPG</v>
      </c>
      <c r="B238" s="1">
        <v>204</v>
      </c>
      <c r="C238" t="s">
        <v>49</v>
      </c>
      <c r="D238" t="s">
        <v>27</v>
      </c>
      <c r="E238" t="s">
        <v>34</v>
      </c>
      <c r="F238" t="s">
        <v>48</v>
      </c>
      <c r="G238">
        <v>0</v>
      </c>
      <c r="H238">
        <f>Reference!H238</f>
        <v>0</v>
      </c>
      <c r="I238">
        <f>Reference!I238</f>
        <v>0</v>
      </c>
      <c r="J238">
        <f>Reference!J238</f>
        <v>0</v>
      </c>
      <c r="K238">
        <f>Reference!K238</f>
        <v>0</v>
      </c>
      <c r="L238">
        <f t="shared" si="538"/>
        <v>0</v>
      </c>
      <c r="M238">
        <f t="shared" si="538"/>
        <v>0</v>
      </c>
      <c r="N238">
        <f t="shared" si="538"/>
        <v>0</v>
      </c>
      <c r="O238">
        <f t="shared" si="538"/>
        <v>0</v>
      </c>
      <c r="P238">
        <f t="shared" si="538"/>
        <v>0</v>
      </c>
      <c r="Q238">
        <f t="shared" si="538"/>
        <v>0</v>
      </c>
      <c r="R238">
        <f t="shared" si="538"/>
        <v>0</v>
      </c>
      <c r="S238">
        <f t="shared" si="538"/>
        <v>0</v>
      </c>
      <c r="T238">
        <f t="shared" si="538"/>
        <v>0</v>
      </c>
      <c r="U238">
        <f t="shared" si="538"/>
        <v>0</v>
      </c>
      <c r="V238">
        <f t="shared" si="538"/>
        <v>0</v>
      </c>
      <c r="W238">
        <f t="shared" si="538"/>
        <v>0</v>
      </c>
      <c r="X238">
        <f t="shared" si="538"/>
        <v>0</v>
      </c>
      <c r="Y238">
        <f t="shared" si="538"/>
        <v>0</v>
      </c>
      <c r="Z238">
        <f t="shared" si="539"/>
        <v>0</v>
      </c>
      <c r="AA238">
        <f t="shared" si="539"/>
        <v>0</v>
      </c>
      <c r="AB238">
        <f t="shared" si="539"/>
        <v>0</v>
      </c>
      <c r="AC238">
        <f t="shared" si="539"/>
        <v>0</v>
      </c>
      <c r="AD238">
        <f t="shared" si="539"/>
        <v>0</v>
      </c>
      <c r="AE238">
        <f t="shared" si="539"/>
        <v>0</v>
      </c>
      <c r="AF238">
        <f t="shared" si="539"/>
        <v>0</v>
      </c>
      <c r="AG238">
        <f t="shared" si="539"/>
        <v>0</v>
      </c>
      <c r="AH238">
        <f t="shared" si="539"/>
        <v>0</v>
      </c>
      <c r="AI238">
        <f t="shared" si="539"/>
        <v>0</v>
      </c>
      <c r="AJ238">
        <f t="shared" si="539"/>
        <v>0</v>
      </c>
      <c r="AK238">
        <f t="shared" si="539"/>
        <v>0</v>
      </c>
      <c r="AL238">
        <f t="shared" si="539"/>
        <v>0</v>
      </c>
      <c r="AM238">
        <f t="shared" si="539"/>
        <v>0</v>
      </c>
      <c r="AN238">
        <f t="shared" si="539"/>
        <v>0</v>
      </c>
      <c r="AO238">
        <f t="shared" si="500"/>
        <v>0</v>
      </c>
      <c r="AP238">
        <f t="shared" si="504"/>
        <v>0</v>
      </c>
      <c r="AQ238">
        <f t="shared" ref="AQ238:BH238" si="542">AP238</f>
        <v>0</v>
      </c>
      <c r="AR238">
        <f t="shared" si="542"/>
        <v>0</v>
      </c>
      <c r="AS238">
        <f t="shared" si="542"/>
        <v>0</v>
      </c>
      <c r="AT238">
        <f t="shared" si="542"/>
        <v>0</v>
      </c>
      <c r="AU238">
        <f t="shared" si="542"/>
        <v>0</v>
      </c>
      <c r="AV238">
        <f t="shared" si="542"/>
        <v>0</v>
      </c>
      <c r="AW238">
        <f t="shared" si="542"/>
        <v>0</v>
      </c>
      <c r="AX238">
        <f t="shared" si="542"/>
        <v>0</v>
      </c>
      <c r="AY238">
        <f t="shared" si="542"/>
        <v>0</v>
      </c>
      <c r="AZ238">
        <f t="shared" si="542"/>
        <v>0</v>
      </c>
      <c r="BA238">
        <f t="shared" si="542"/>
        <v>0</v>
      </c>
      <c r="BB238">
        <f t="shared" si="542"/>
        <v>0</v>
      </c>
      <c r="BC238">
        <f t="shared" si="542"/>
        <v>0</v>
      </c>
      <c r="BD238">
        <f t="shared" si="542"/>
        <v>0</v>
      </c>
      <c r="BE238">
        <f t="shared" si="542"/>
        <v>0</v>
      </c>
      <c r="BF238">
        <f t="shared" si="542"/>
        <v>0</v>
      </c>
      <c r="BG238">
        <f t="shared" si="542"/>
        <v>0</v>
      </c>
      <c r="BH238">
        <f t="shared" si="542"/>
        <v>0</v>
      </c>
      <c r="BK238">
        <f t="shared" si="541"/>
        <v>0</v>
      </c>
      <c r="BL238">
        <f t="shared" si="508"/>
        <v>0</v>
      </c>
      <c r="BM238">
        <f t="shared" si="509"/>
        <v>0</v>
      </c>
      <c r="BN238">
        <f t="shared" si="532"/>
        <v>0.9</v>
      </c>
      <c r="BO238">
        <f t="shared" si="533"/>
        <v>1</v>
      </c>
      <c r="BP238" t="str">
        <f t="shared" si="510"/>
        <v>-BUS-Total</v>
      </c>
    </row>
    <row r="239" spans="1:68" hidden="1" x14ac:dyDescent="0.25">
      <c r="A239" t="str">
        <f t="shared" si="506"/>
        <v>passenger-BUS-PHEVD</v>
      </c>
      <c r="B239" s="1">
        <v>205</v>
      </c>
      <c r="C239" t="s">
        <v>49</v>
      </c>
      <c r="D239" t="s">
        <v>27</v>
      </c>
      <c r="E239" t="s">
        <v>34</v>
      </c>
      <c r="F239" t="s">
        <v>37</v>
      </c>
      <c r="G239">
        <v>0</v>
      </c>
      <c r="H239">
        <f>Reference!H239</f>
        <v>0</v>
      </c>
      <c r="I239">
        <f>Reference!I239</f>
        <v>0</v>
      </c>
      <c r="J239">
        <f>Reference!J239</f>
        <v>0</v>
      </c>
      <c r="K239">
        <f>Reference!K239</f>
        <v>0</v>
      </c>
      <c r="L239">
        <f t="shared" si="538"/>
        <v>0</v>
      </c>
      <c r="M239">
        <f t="shared" si="538"/>
        <v>0</v>
      </c>
      <c r="N239">
        <f t="shared" si="538"/>
        <v>0</v>
      </c>
      <c r="O239">
        <f t="shared" si="538"/>
        <v>0</v>
      </c>
      <c r="P239">
        <f t="shared" si="538"/>
        <v>0</v>
      </c>
      <c r="Q239">
        <f t="shared" si="538"/>
        <v>0</v>
      </c>
      <c r="R239">
        <f t="shared" si="538"/>
        <v>0</v>
      </c>
      <c r="S239">
        <f t="shared" si="538"/>
        <v>0</v>
      </c>
      <c r="T239">
        <f t="shared" si="538"/>
        <v>0</v>
      </c>
      <c r="U239">
        <f t="shared" si="538"/>
        <v>0</v>
      </c>
      <c r="V239">
        <f t="shared" si="538"/>
        <v>0</v>
      </c>
      <c r="W239">
        <f t="shared" si="538"/>
        <v>0</v>
      </c>
      <c r="X239">
        <f t="shared" si="538"/>
        <v>0</v>
      </c>
      <c r="Y239">
        <f t="shared" si="538"/>
        <v>0</v>
      </c>
      <c r="Z239">
        <f t="shared" si="539"/>
        <v>0</v>
      </c>
      <c r="AA239">
        <f t="shared" si="539"/>
        <v>0</v>
      </c>
      <c r="AB239">
        <f t="shared" si="539"/>
        <v>0</v>
      </c>
      <c r="AC239">
        <f t="shared" si="539"/>
        <v>0</v>
      </c>
      <c r="AD239">
        <f t="shared" si="539"/>
        <v>0</v>
      </c>
      <c r="AE239">
        <f t="shared" si="539"/>
        <v>0</v>
      </c>
      <c r="AF239">
        <f t="shared" si="539"/>
        <v>0</v>
      </c>
      <c r="AG239">
        <f t="shared" si="539"/>
        <v>0</v>
      </c>
      <c r="AH239">
        <f t="shared" si="539"/>
        <v>0</v>
      </c>
      <c r="AI239">
        <f t="shared" si="539"/>
        <v>0</v>
      </c>
      <c r="AJ239">
        <f t="shared" si="539"/>
        <v>0</v>
      </c>
      <c r="AK239">
        <f t="shared" si="539"/>
        <v>0</v>
      </c>
      <c r="AL239">
        <f t="shared" si="539"/>
        <v>0</v>
      </c>
      <c r="AM239">
        <f t="shared" si="539"/>
        <v>0</v>
      </c>
      <c r="AN239">
        <f t="shared" si="539"/>
        <v>0</v>
      </c>
      <c r="AO239">
        <f t="shared" si="500"/>
        <v>0</v>
      </c>
      <c r="AP239">
        <f t="shared" si="504"/>
        <v>0</v>
      </c>
      <c r="AQ239">
        <f t="shared" ref="AQ239:BH239" si="543">AP239</f>
        <v>0</v>
      </c>
      <c r="AR239">
        <f t="shared" si="543"/>
        <v>0</v>
      </c>
      <c r="AS239">
        <f t="shared" si="543"/>
        <v>0</v>
      </c>
      <c r="AT239">
        <f t="shared" si="543"/>
        <v>0</v>
      </c>
      <c r="AU239">
        <f t="shared" si="543"/>
        <v>0</v>
      </c>
      <c r="AV239">
        <f t="shared" si="543"/>
        <v>0</v>
      </c>
      <c r="AW239">
        <f t="shared" si="543"/>
        <v>0</v>
      </c>
      <c r="AX239">
        <f t="shared" si="543"/>
        <v>0</v>
      </c>
      <c r="AY239">
        <f t="shared" si="543"/>
        <v>0</v>
      </c>
      <c r="AZ239">
        <f t="shared" si="543"/>
        <v>0</v>
      </c>
      <c r="BA239">
        <f t="shared" si="543"/>
        <v>0</v>
      </c>
      <c r="BB239">
        <f t="shared" si="543"/>
        <v>0</v>
      </c>
      <c r="BC239">
        <f t="shared" si="543"/>
        <v>0</v>
      </c>
      <c r="BD239">
        <f t="shared" si="543"/>
        <v>0</v>
      </c>
      <c r="BE239">
        <f t="shared" si="543"/>
        <v>0</v>
      </c>
      <c r="BF239">
        <f t="shared" si="543"/>
        <v>0</v>
      </c>
      <c r="BG239">
        <f t="shared" si="543"/>
        <v>0</v>
      </c>
      <c r="BH239">
        <f t="shared" si="543"/>
        <v>0</v>
      </c>
      <c r="BK239">
        <f t="shared" si="541"/>
        <v>0</v>
      </c>
      <c r="BL239">
        <f t="shared" si="508"/>
        <v>0</v>
      </c>
      <c r="BM239">
        <f t="shared" si="509"/>
        <v>0</v>
      </c>
      <c r="BN239">
        <f t="shared" si="532"/>
        <v>0.9</v>
      </c>
      <c r="BO239">
        <f t="shared" si="533"/>
        <v>1</v>
      </c>
      <c r="BP239" t="str">
        <f t="shared" si="510"/>
        <v>-BUS-Total</v>
      </c>
    </row>
    <row r="240" spans="1:68" hidden="1" x14ac:dyDescent="0.25">
      <c r="A240" t="str">
        <f t="shared" si="506"/>
        <v>passenger-LT-BEV</v>
      </c>
      <c r="B240" s="1">
        <v>206</v>
      </c>
      <c r="C240" t="s">
        <v>49</v>
      </c>
      <c r="D240" t="s">
        <v>27</v>
      </c>
      <c r="E240" t="s">
        <v>33</v>
      </c>
      <c r="F240" t="s">
        <v>29</v>
      </c>
      <c r="G240">
        <v>1.336965159909438E-2</v>
      </c>
      <c r="H240">
        <f>Reference!H194</f>
        <v>0.46917202208582631</v>
      </c>
      <c r="I240">
        <f>Reference!I194</f>
        <v>0.47600885606891158</v>
      </c>
      <c r="J240">
        <f>Reference!J194</f>
        <v>0.48294531726059386</v>
      </c>
      <c r="K240">
        <f>Reference!K194</f>
        <v>0.48998285744114434</v>
      </c>
      <c r="L240">
        <f>Reference!L194</f>
        <v>0.49712294954635949</v>
      </c>
      <c r="M240">
        <f t="shared" ref="M240:Y240" si="544">IF(L240=0,0.0000001,L240)*((INDEX($L$7:$L$29,MATCH($A240,$H$7:$H$28,0))/IF(L240=0,0.0000001,L240))^((M$33-$K$33)/($Y$33-$K$33)))</f>
        <v>0.53208600670080852</v>
      </c>
      <c r="N240">
        <f t="shared" si="544"/>
        <v>0.58067560873869395</v>
      </c>
      <c r="O240">
        <f t="shared" si="544"/>
        <v>0.63634488301407</v>
      </c>
      <c r="P240">
        <f t="shared" si="544"/>
        <v>0.69054444919911606</v>
      </c>
      <c r="Q240">
        <f t="shared" si="544"/>
        <v>0.73548978458043435</v>
      </c>
      <c r="R240">
        <f t="shared" si="544"/>
        <v>0.76706702944680627</v>
      </c>
      <c r="S240">
        <f t="shared" si="544"/>
        <v>0.78571618527200104</v>
      </c>
      <c r="T240">
        <f t="shared" si="544"/>
        <v>0.79486907103197291</v>
      </c>
      <c r="U240">
        <f t="shared" si="544"/>
        <v>0.79853064997099243</v>
      </c>
      <c r="V240">
        <f t="shared" si="544"/>
        <v>0.79968491184121693</v>
      </c>
      <c r="W240">
        <f t="shared" si="544"/>
        <v>0.79995497980603403</v>
      </c>
      <c r="X240">
        <f t="shared" si="544"/>
        <v>0.7999967841878366</v>
      </c>
      <c r="Y240">
        <f t="shared" si="544"/>
        <v>0.8</v>
      </c>
      <c r="Z240">
        <f t="shared" ref="Z240:AN240" si="545">IF(Y240=0,0.0000001,$Y240)*((INDEX($M$7:$M$29,MATCH($A240,$H$7:$H$28,0))/IF(Y240=0,0.0000001,$Y240))^((Z$33-$Y$33)/($AN$33-$Y$33)))</f>
        <v>0.80921805035363337</v>
      </c>
      <c r="AA240">
        <f t="shared" si="545"/>
        <v>0.81854231627266927</v>
      </c>
      <c r="AB240">
        <f t="shared" si="545"/>
        <v>0.82797402163264566</v>
      </c>
      <c r="AC240">
        <f t="shared" si="545"/>
        <v>0.83751440441128322</v>
      </c>
      <c r="AD240">
        <f t="shared" si="545"/>
        <v>0.84716471685097872</v>
      </c>
      <c r="AE240">
        <f t="shared" si="545"/>
        <v>0.85692622562317089</v>
      </c>
      <c r="AF240">
        <f t="shared" si="545"/>
        <v>0.8668002119946</v>
      </c>
      <c r="AG240">
        <f t="shared" si="545"/>
        <v>0.87678797199548275</v>
      </c>
      <c r="AH240">
        <f t="shared" si="545"/>
        <v>0.88689081658962587</v>
      </c>
      <c r="AI240">
        <f t="shared" si="545"/>
        <v>0.89711007184649838</v>
      </c>
      <c r="AJ240">
        <f t="shared" si="545"/>
        <v>0.9074470791152891</v>
      </c>
      <c r="AK240">
        <f t="shared" si="545"/>
        <v>0.91790319520096697</v>
      </c>
      <c r="AL240">
        <f t="shared" si="545"/>
        <v>0.92847979254237123</v>
      </c>
      <c r="AM240">
        <f t="shared" si="545"/>
        <v>0.93917825939235433</v>
      </c>
      <c r="AN240">
        <f t="shared" si="545"/>
        <v>0.94999999999999984</v>
      </c>
      <c r="AO240">
        <f t="shared" si="500"/>
        <v>0.94999999999999984</v>
      </c>
      <c r="AP240">
        <f t="shared" si="504"/>
        <v>0.94999999999999984</v>
      </c>
      <c r="AQ240">
        <f t="shared" ref="AQ240:BH240" si="546">AP240</f>
        <v>0.94999999999999984</v>
      </c>
      <c r="AR240">
        <f t="shared" si="546"/>
        <v>0.94999999999999984</v>
      </c>
      <c r="AS240">
        <f t="shared" si="546"/>
        <v>0.94999999999999984</v>
      </c>
      <c r="AT240">
        <f t="shared" si="546"/>
        <v>0.94999999999999984</v>
      </c>
      <c r="AU240">
        <f t="shared" si="546"/>
        <v>0.94999999999999984</v>
      </c>
      <c r="AV240">
        <f t="shared" si="546"/>
        <v>0.94999999999999984</v>
      </c>
      <c r="AW240">
        <f t="shared" si="546"/>
        <v>0.94999999999999984</v>
      </c>
      <c r="AX240">
        <f t="shared" si="546"/>
        <v>0.94999999999999984</v>
      </c>
      <c r="AY240">
        <f t="shared" si="546"/>
        <v>0.94999999999999984</v>
      </c>
      <c r="AZ240">
        <f t="shared" si="546"/>
        <v>0.94999999999999984</v>
      </c>
      <c r="BA240">
        <f t="shared" si="546"/>
        <v>0.94999999999999984</v>
      </c>
      <c r="BB240">
        <f t="shared" si="546"/>
        <v>0.94999999999999984</v>
      </c>
      <c r="BC240">
        <f t="shared" si="546"/>
        <v>0.94999999999999984</v>
      </c>
      <c r="BD240">
        <f t="shared" si="546"/>
        <v>0.94999999999999984</v>
      </c>
      <c r="BE240">
        <f t="shared" si="546"/>
        <v>0.94999999999999984</v>
      </c>
      <c r="BF240">
        <f t="shared" si="546"/>
        <v>0.94999999999999984</v>
      </c>
      <c r="BG240">
        <f t="shared" si="546"/>
        <v>0.94999999999999984</v>
      </c>
      <c r="BH240">
        <f t="shared" si="546"/>
        <v>0.94999999999999984</v>
      </c>
      <c r="BK240">
        <f t="shared" si="541"/>
        <v>0.48998285744114434</v>
      </c>
      <c r="BL240">
        <f t="shared" si="508"/>
        <v>4.8998285744114425E-2</v>
      </c>
      <c r="BM240">
        <f t="shared" si="509"/>
        <v>0</v>
      </c>
      <c r="BN240">
        <f t="shared" si="532"/>
        <v>0.9</v>
      </c>
      <c r="BO240">
        <f t="shared" si="533"/>
        <v>1</v>
      </c>
      <c r="BP240" t="str">
        <f t="shared" si="510"/>
        <v>-LT-Total</v>
      </c>
    </row>
    <row r="241" spans="1:68" hidden="1" x14ac:dyDescent="0.25">
      <c r="A241" t="str">
        <f t="shared" si="506"/>
        <v>passenger-LT-CNG</v>
      </c>
      <c r="B241" s="1">
        <v>207</v>
      </c>
      <c r="C241" t="s">
        <v>49</v>
      </c>
      <c r="D241" t="s">
        <v>27</v>
      </c>
      <c r="E241" t="s">
        <v>33</v>
      </c>
      <c r="F241" t="s">
        <v>45</v>
      </c>
      <c r="G241">
        <v>1.8892221016500049E-5</v>
      </c>
      <c r="H241">
        <f>Reference!H241</f>
        <v>1.607032399568787E-5</v>
      </c>
      <c r="I241">
        <f>Reference!I241</f>
        <v>1.325649864323021E-5</v>
      </c>
      <c r="J241">
        <f>Reference!J241</f>
        <v>1.0450710376654641E-5</v>
      </c>
      <c r="K241">
        <f>Reference!K241</f>
        <v>1.009646974009347E-5</v>
      </c>
      <c r="L241">
        <f t="shared" ref="L241:Y242" si="547">$K241+(L$33-$K$33)*($BL241-$BK241)/($BL$33-$BK$33)</f>
        <v>9.4474109710874609E-6</v>
      </c>
      <c r="M241">
        <f t="shared" si="547"/>
        <v>8.7983522020814519E-6</v>
      </c>
      <c r="N241">
        <f t="shared" si="547"/>
        <v>8.149293433075443E-6</v>
      </c>
      <c r="O241">
        <f t="shared" si="547"/>
        <v>7.500234664069434E-6</v>
      </c>
      <c r="P241">
        <f t="shared" si="547"/>
        <v>6.851175895063425E-6</v>
      </c>
      <c r="Q241">
        <f t="shared" si="547"/>
        <v>6.2021171260574169E-6</v>
      </c>
      <c r="R241">
        <f t="shared" si="547"/>
        <v>5.553058357051408E-6</v>
      </c>
      <c r="S241">
        <f t="shared" si="547"/>
        <v>4.903999588045399E-6</v>
      </c>
      <c r="T241">
        <f t="shared" si="547"/>
        <v>4.2549408190393909E-6</v>
      </c>
      <c r="U241">
        <f t="shared" si="547"/>
        <v>3.6058820500333811E-6</v>
      </c>
      <c r="V241">
        <f t="shared" si="547"/>
        <v>2.956823281027373E-6</v>
      </c>
      <c r="W241">
        <f t="shared" si="547"/>
        <v>2.307764512021364E-6</v>
      </c>
      <c r="X241">
        <f t="shared" si="547"/>
        <v>1.6587057430153551E-6</v>
      </c>
      <c r="Y241">
        <f t="shared" si="547"/>
        <v>1.0096469740093461E-6</v>
      </c>
      <c r="Z241">
        <f t="shared" ref="Z241:AN242" si="548">$Y241+(Z$33-$Y$33)*($BM241-$BL241)/($BM$33-$BL$33)</f>
        <v>9.4233717574205637E-7</v>
      </c>
      <c r="AA241">
        <f t="shared" si="548"/>
        <v>8.7502737747476661E-7</v>
      </c>
      <c r="AB241">
        <f t="shared" si="548"/>
        <v>8.0771757920747674E-7</v>
      </c>
      <c r="AC241">
        <f t="shared" si="548"/>
        <v>7.4040778094018697E-7</v>
      </c>
      <c r="AD241">
        <f t="shared" si="548"/>
        <v>6.7309798267289721E-7</v>
      </c>
      <c r="AE241">
        <f t="shared" si="548"/>
        <v>6.0578818440560745E-7</v>
      </c>
      <c r="AF241">
        <f t="shared" si="548"/>
        <v>5.3847838613831768E-7</v>
      </c>
      <c r="AG241">
        <f t="shared" si="548"/>
        <v>4.7116858787102782E-7</v>
      </c>
      <c r="AH241">
        <f t="shared" si="548"/>
        <v>4.0385878960373816E-7</v>
      </c>
      <c r="AI241">
        <f t="shared" si="548"/>
        <v>3.3654899133644829E-7</v>
      </c>
      <c r="AJ241">
        <f t="shared" si="548"/>
        <v>2.6923919306915852E-7</v>
      </c>
      <c r="AK241">
        <f t="shared" si="548"/>
        <v>2.0192939480186876E-7</v>
      </c>
      <c r="AL241">
        <f t="shared" si="548"/>
        <v>1.3461959653457889E-7</v>
      </c>
      <c r="AM241">
        <f t="shared" si="548"/>
        <v>6.7309798267289128E-8</v>
      </c>
      <c r="AN241">
        <f t="shared" si="548"/>
        <v>0</v>
      </c>
      <c r="AO241">
        <f t="shared" si="500"/>
        <v>0</v>
      </c>
      <c r="AP241">
        <f t="shared" si="504"/>
        <v>0</v>
      </c>
      <c r="AQ241">
        <f t="shared" ref="AQ241:BH241" si="549">AP241</f>
        <v>0</v>
      </c>
      <c r="AR241">
        <f t="shared" si="549"/>
        <v>0</v>
      </c>
      <c r="AS241">
        <f t="shared" si="549"/>
        <v>0</v>
      </c>
      <c r="AT241">
        <f t="shared" si="549"/>
        <v>0</v>
      </c>
      <c r="AU241">
        <f t="shared" si="549"/>
        <v>0</v>
      </c>
      <c r="AV241">
        <f t="shared" si="549"/>
        <v>0</v>
      </c>
      <c r="AW241">
        <f t="shared" si="549"/>
        <v>0</v>
      </c>
      <c r="AX241">
        <f t="shared" si="549"/>
        <v>0</v>
      </c>
      <c r="AY241">
        <f t="shared" si="549"/>
        <v>0</v>
      </c>
      <c r="AZ241">
        <f t="shared" si="549"/>
        <v>0</v>
      </c>
      <c r="BA241">
        <f t="shared" si="549"/>
        <v>0</v>
      </c>
      <c r="BB241">
        <f t="shared" si="549"/>
        <v>0</v>
      </c>
      <c r="BC241">
        <f t="shared" si="549"/>
        <v>0</v>
      </c>
      <c r="BD241">
        <f t="shared" si="549"/>
        <v>0</v>
      </c>
      <c r="BE241">
        <f t="shared" si="549"/>
        <v>0</v>
      </c>
      <c r="BF241">
        <f t="shared" si="549"/>
        <v>0</v>
      </c>
      <c r="BG241">
        <f t="shared" si="549"/>
        <v>0</v>
      </c>
      <c r="BH241">
        <f t="shared" si="549"/>
        <v>0</v>
      </c>
      <c r="BK241">
        <f t="shared" si="541"/>
        <v>1.009646974009347E-5</v>
      </c>
      <c r="BL241">
        <f t="shared" si="508"/>
        <v>1.0096469740093468E-6</v>
      </c>
      <c r="BM241">
        <f t="shared" si="509"/>
        <v>0</v>
      </c>
      <c r="BN241">
        <f t="shared" si="532"/>
        <v>0.9</v>
      </c>
      <c r="BO241">
        <f t="shared" si="533"/>
        <v>1</v>
      </c>
      <c r="BP241" t="str">
        <f t="shared" si="510"/>
        <v>-LT-Total</v>
      </c>
    </row>
    <row r="242" spans="1:68" hidden="1" x14ac:dyDescent="0.25">
      <c r="A242" t="str">
        <f t="shared" si="506"/>
        <v>passenger-LT-D</v>
      </c>
      <c r="B242" s="1">
        <v>208</v>
      </c>
      <c r="C242" t="s">
        <v>49</v>
      </c>
      <c r="D242" t="s">
        <v>27</v>
      </c>
      <c r="E242" t="s">
        <v>33</v>
      </c>
      <c r="F242" t="s">
        <v>46</v>
      </c>
      <c r="G242">
        <v>0.92196716337314788</v>
      </c>
      <c r="H242">
        <f>Reference!H242</f>
        <v>0.91510531873054413</v>
      </c>
      <c r="I242">
        <f>Reference!I242</f>
        <v>0.90826310149951728</v>
      </c>
      <c r="J242">
        <f>Reference!J242</f>
        <v>0.90144042758785903</v>
      </c>
      <c r="K242">
        <f>Reference!K242</f>
        <v>0.89552655564357375</v>
      </c>
      <c r="L242">
        <f t="shared" si="547"/>
        <v>0.83795699135220114</v>
      </c>
      <c r="M242">
        <f t="shared" si="547"/>
        <v>0.78038742706082853</v>
      </c>
      <c r="N242">
        <f t="shared" si="547"/>
        <v>0.72281786276945592</v>
      </c>
      <c r="O242">
        <f t="shared" si="547"/>
        <v>0.66524829847808331</v>
      </c>
      <c r="P242">
        <f t="shared" si="547"/>
        <v>0.6076787341867107</v>
      </c>
      <c r="Q242">
        <f t="shared" si="547"/>
        <v>0.5501091698953382</v>
      </c>
      <c r="R242">
        <f t="shared" si="547"/>
        <v>0.49253960560396554</v>
      </c>
      <c r="S242">
        <f t="shared" si="547"/>
        <v>0.43497004131259293</v>
      </c>
      <c r="T242">
        <f t="shared" si="547"/>
        <v>0.37740047702122037</v>
      </c>
      <c r="U242">
        <f t="shared" si="547"/>
        <v>0.31983091272984765</v>
      </c>
      <c r="V242">
        <f t="shared" si="547"/>
        <v>0.26226134843847504</v>
      </c>
      <c r="W242">
        <f t="shared" si="547"/>
        <v>0.20469178414710254</v>
      </c>
      <c r="X242">
        <f t="shared" si="547"/>
        <v>0.14712221985572993</v>
      </c>
      <c r="Y242">
        <f t="shared" si="547"/>
        <v>8.955265556435732E-2</v>
      </c>
      <c r="Z242">
        <f t="shared" si="548"/>
        <v>8.3582478526733492E-2</v>
      </c>
      <c r="AA242">
        <f t="shared" si="548"/>
        <v>7.7612301489109664E-2</v>
      </c>
      <c r="AB242">
        <f t="shared" si="548"/>
        <v>7.164212445148585E-2</v>
      </c>
      <c r="AC242">
        <f t="shared" si="548"/>
        <v>6.5671947413862022E-2</v>
      </c>
      <c r="AD242">
        <f t="shared" si="548"/>
        <v>5.9701770376238195E-2</v>
      </c>
      <c r="AE242">
        <f t="shared" si="548"/>
        <v>5.3731593338614374E-2</v>
      </c>
      <c r="AF242">
        <f t="shared" si="548"/>
        <v>4.7761416300990546E-2</v>
      </c>
      <c r="AG242">
        <f t="shared" si="548"/>
        <v>4.1791239263366725E-2</v>
      </c>
      <c r="AH242">
        <f t="shared" si="548"/>
        <v>3.5821062225742904E-2</v>
      </c>
      <c r="AI242">
        <f t="shared" si="548"/>
        <v>2.9850885188119076E-2</v>
      </c>
      <c r="AJ242">
        <f t="shared" si="548"/>
        <v>2.3880708150495256E-2</v>
      </c>
      <c r="AK242">
        <f t="shared" si="548"/>
        <v>1.7910531112871428E-2</v>
      </c>
      <c r="AL242">
        <f t="shared" si="548"/>
        <v>1.1940354075247614E-2</v>
      </c>
      <c r="AM242">
        <f t="shared" si="548"/>
        <v>5.9701770376237723E-3</v>
      </c>
      <c r="AN242">
        <f t="shared" si="548"/>
        <v>0</v>
      </c>
      <c r="AO242">
        <f t="shared" si="500"/>
        <v>0</v>
      </c>
      <c r="AP242">
        <f t="shared" si="504"/>
        <v>0</v>
      </c>
      <c r="AQ242">
        <f t="shared" ref="AQ242:BH242" si="550">AP242</f>
        <v>0</v>
      </c>
      <c r="AR242">
        <f t="shared" si="550"/>
        <v>0</v>
      </c>
      <c r="AS242">
        <f t="shared" si="550"/>
        <v>0</v>
      </c>
      <c r="AT242">
        <f t="shared" si="550"/>
        <v>0</v>
      </c>
      <c r="AU242">
        <f t="shared" si="550"/>
        <v>0</v>
      </c>
      <c r="AV242">
        <f t="shared" si="550"/>
        <v>0</v>
      </c>
      <c r="AW242">
        <f t="shared" si="550"/>
        <v>0</v>
      </c>
      <c r="AX242">
        <f t="shared" si="550"/>
        <v>0</v>
      </c>
      <c r="AY242">
        <f t="shared" si="550"/>
        <v>0</v>
      </c>
      <c r="AZ242">
        <f t="shared" si="550"/>
        <v>0</v>
      </c>
      <c r="BA242">
        <f t="shared" si="550"/>
        <v>0</v>
      </c>
      <c r="BB242">
        <f t="shared" si="550"/>
        <v>0</v>
      </c>
      <c r="BC242">
        <f t="shared" si="550"/>
        <v>0</v>
      </c>
      <c r="BD242">
        <f t="shared" si="550"/>
        <v>0</v>
      </c>
      <c r="BE242">
        <f t="shared" si="550"/>
        <v>0</v>
      </c>
      <c r="BF242">
        <f t="shared" si="550"/>
        <v>0</v>
      </c>
      <c r="BG242">
        <f t="shared" si="550"/>
        <v>0</v>
      </c>
      <c r="BH242">
        <f t="shared" si="550"/>
        <v>0</v>
      </c>
      <c r="BK242">
        <f t="shared" si="541"/>
        <v>0.89552655564357375</v>
      </c>
      <c r="BL242">
        <f t="shared" si="508"/>
        <v>8.9552655564357361E-2</v>
      </c>
      <c r="BM242">
        <f t="shared" si="509"/>
        <v>0</v>
      </c>
      <c r="BN242">
        <f t="shared" si="532"/>
        <v>0.9</v>
      </c>
      <c r="BO242">
        <f t="shared" si="533"/>
        <v>1</v>
      </c>
      <c r="BP242" t="str">
        <f t="shared" si="510"/>
        <v>-LT-Total</v>
      </c>
    </row>
    <row r="243" spans="1:68" hidden="1" x14ac:dyDescent="0.25">
      <c r="A243" t="str">
        <f t="shared" si="506"/>
        <v>passenger-LT-FCEV</v>
      </c>
      <c r="B243" s="1">
        <v>209</v>
      </c>
      <c r="C243" t="s">
        <v>49</v>
      </c>
      <c r="D243" t="s">
        <v>27</v>
      </c>
      <c r="E243" t="s">
        <v>33</v>
      </c>
      <c r="F243" t="s">
        <v>30</v>
      </c>
      <c r="G243">
        <v>0</v>
      </c>
      <c r="H243">
        <f>Reference!H243</f>
        <v>0</v>
      </c>
      <c r="I243">
        <f>Reference!I243</f>
        <v>0</v>
      </c>
      <c r="J243">
        <f>Reference!J243</f>
        <v>0</v>
      </c>
      <c r="K243">
        <f>Reference!K243</f>
        <v>0</v>
      </c>
      <c r="L243">
        <f>Reference!L243</f>
        <v>0</v>
      </c>
      <c r="M243">
        <f t="shared" ref="M243:Y243" si="551">IF(L243=0,0.0000001,L243)*((INDEX($L$7:$L$29,MATCH($A243,$H$7:$H$28,0))/IF(L243=0,0.0000001,L243))^((M$33-$K$33)/($Y$33-$K$33)))</f>
        <v>7.1968567300115195E-7</v>
      </c>
      <c r="N243">
        <f t="shared" si="551"/>
        <v>9.1029817799152157E-6</v>
      </c>
      <c r="O243">
        <f t="shared" si="551"/>
        <v>1.2992796127596297E-4</v>
      </c>
      <c r="P243">
        <f t="shared" si="551"/>
        <v>1.3948358959487434E-3</v>
      </c>
      <c r="Q243">
        <f t="shared" si="551"/>
        <v>8.7041726036880211E-3</v>
      </c>
      <c r="R243">
        <f t="shared" si="551"/>
        <v>2.95028347853016E-2</v>
      </c>
      <c r="S243">
        <f t="shared" si="551"/>
        <v>5.926506278427475E-2</v>
      </c>
      <c r="T243">
        <f t="shared" si="551"/>
        <v>8.2957698712983571E-2</v>
      </c>
      <c r="U243">
        <f t="shared" si="551"/>
        <v>9.4801716068208683E-2</v>
      </c>
      <c r="V243">
        <f t="shared" si="551"/>
        <v>9.8862603362767171E-2</v>
      </c>
      <c r="W243">
        <f t="shared" si="551"/>
        <v>9.983671710006424E-2</v>
      </c>
      <c r="X243">
        <f t="shared" si="551"/>
        <v>9.9988328084667344E-2</v>
      </c>
      <c r="Y243">
        <f t="shared" si="551"/>
        <v>0.1</v>
      </c>
      <c r="Z243">
        <f t="shared" ref="Z243:AN243" si="552">IF(Y243=0,0.0000001,$Y243)*((INDEX($M$7:$M$29,MATCH($A243,$H$7:$H$28,0))/IF(Y243=0,0.0000001,$Y243))^((Z$33-$Y$33)/($AN$33-$Y$33)))</f>
        <v>9.5484160391041656E-2</v>
      </c>
      <c r="AA243">
        <f t="shared" si="552"/>
        <v>9.1172248855821689E-2</v>
      </c>
      <c r="AB243">
        <f t="shared" si="552"/>
        <v>8.7055056329612412E-2</v>
      </c>
      <c r="AC243">
        <f t="shared" si="552"/>
        <v>8.3123789614278784E-2</v>
      </c>
      <c r="AD243">
        <f t="shared" si="552"/>
        <v>7.9370052598409985E-2</v>
      </c>
      <c r="AE243">
        <f t="shared" si="552"/>
        <v>7.5785828325519916E-2</v>
      </c>
      <c r="AF243">
        <f t="shared" si="552"/>
        <v>7.2363461872018905E-2</v>
      </c>
      <c r="AG243">
        <f t="shared" si="552"/>
        <v>6.90956439983888E-2</v>
      </c>
      <c r="AH243">
        <f t="shared" si="552"/>
        <v>6.5975395538644718E-2</v>
      </c>
      <c r="AI243">
        <f t="shared" si="552"/>
        <v>6.299605249474366E-2</v>
      </c>
      <c r="AJ243">
        <f t="shared" si="552"/>
        <v>6.0151251804105833E-2</v>
      </c>
      <c r="AK243">
        <f t="shared" si="552"/>
        <v>5.7434917749851759E-2</v>
      </c>
      <c r="AL243">
        <f t="shared" si="552"/>
        <v>5.4841248984731299E-2</v>
      </c>
      <c r="AM243">
        <f t="shared" si="552"/>
        <v>5.2364706141031336E-2</v>
      </c>
      <c r="AN243">
        <f t="shared" si="552"/>
        <v>0.05</v>
      </c>
      <c r="AO243">
        <f t="shared" si="500"/>
        <v>0.05</v>
      </c>
      <c r="AP243">
        <f t="shared" si="504"/>
        <v>0.05</v>
      </c>
      <c r="AQ243">
        <f t="shared" ref="AQ243:BH243" si="553">AP243</f>
        <v>0.05</v>
      </c>
      <c r="AR243">
        <f t="shared" si="553"/>
        <v>0.05</v>
      </c>
      <c r="AS243">
        <f t="shared" si="553"/>
        <v>0.05</v>
      </c>
      <c r="AT243">
        <f t="shared" si="553"/>
        <v>0.05</v>
      </c>
      <c r="AU243">
        <f t="shared" si="553"/>
        <v>0.05</v>
      </c>
      <c r="AV243">
        <f t="shared" si="553"/>
        <v>0.05</v>
      </c>
      <c r="AW243">
        <f t="shared" si="553"/>
        <v>0.05</v>
      </c>
      <c r="AX243">
        <f t="shared" si="553"/>
        <v>0.05</v>
      </c>
      <c r="AY243">
        <f t="shared" si="553"/>
        <v>0.05</v>
      </c>
      <c r="AZ243">
        <f t="shared" si="553"/>
        <v>0.05</v>
      </c>
      <c r="BA243">
        <f t="shared" si="553"/>
        <v>0.05</v>
      </c>
      <c r="BB243">
        <f t="shared" si="553"/>
        <v>0.05</v>
      </c>
      <c r="BC243">
        <f t="shared" si="553"/>
        <v>0.05</v>
      </c>
      <c r="BD243">
        <f t="shared" si="553"/>
        <v>0.05</v>
      </c>
      <c r="BE243">
        <f t="shared" si="553"/>
        <v>0.05</v>
      </c>
      <c r="BF243">
        <f t="shared" si="553"/>
        <v>0.05</v>
      </c>
      <c r="BG243">
        <f t="shared" si="553"/>
        <v>0.05</v>
      </c>
      <c r="BH243">
        <f t="shared" si="553"/>
        <v>0.05</v>
      </c>
      <c r="BK243">
        <f>G243</f>
        <v>0</v>
      </c>
      <c r="BL243">
        <f t="shared" si="508"/>
        <v>0</v>
      </c>
      <c r="BM243">
        <f t="shared" si="509"/>
        <v>0</v>
      </c>
      <c r="BN243">
        <f t="shared" si="532"/>
        <v>0.9</v>
      </c>
      <c r="BO243">
        <f t="shared" si="533"/>
        <v>1</v>
      </c>
      <c r="BP243" t="str">
        <f t="shared" si="510"/>
        <v>-LT-Total</v>
      </c>
    </row>
    <row r="244" spans="1:68" hidden="1" x14ac:dyDescent="0.25">
      <c r="A244" t="str">
        <f t="shared" si="506"/>
        <v>passenger-LT-G</v>
      </c>
      <c r="B244" s="1">
        <v>210</v>
      </c>
      <c r="C244" t="s">
        <v>49</v>
      </c>
      <c r="D244" t="s">
        <v>27</v>
      </c>
      <c r="E244" t="s">
        <v>33</v>
      </c>
      <c r="F244" t="s">
        <v>47</v>
      </c>
      <c r="G244">
        <v>1.552184878715644E-2</v>
      </c>
      <c r="H244">
        <f>Reference!H244</f>
        <v>1.6891168196998051E-2</v>
      </c>
      <c r="I244">
        <f>Reference!I244</f>
        <v>1.8256570847274681E-2</v>
      </c>
      <c r="J244">
        <f>Reference!J244</f>
        <v>1.961807351905609E-2</v>
      </c>
      <c r="K244">
        <f>Reference!K244</f>
        <v>2.226069648295809E-2</v>
      </c>
      <c r="L244">
        <f t="shared" ref="L244:Y246" si="554">$K244+(L$33-$K$33)*($BL244-$BK244)/($BL$33-$BK$33)</f>
        <v>2.082965170905364E-2</v>
      </c>
      <c r="M244">
        <f t="shared" si="554"/>
        <v>1.9398606935149193E-2</v>
      </c>
      <c r="N244">
        <f t="shared" si="554"/>
        <v>1.7967562161244743E-2</v>
      </c>
      <c r="O244">
        <f t="shared" si="554"/>
        <v>1.6536517387340296E-2</v>
      </c>
      <c r="P244">
        <f t="shared" si="554"/>
        <v>1.5105472613435846E-2</v>
      </c>
      <c r="Q244">
        <f t="shared" si="554"/>
        <v>1.3674427839531397E-2</v>
      </c>
      <c r="R244">
        <f t="shared" si="554"/>
        <v>1.2243383065626948E-2</v>
      </c>
      <c r="S244">
        <f t="shared" si="554"/>
        <v>1.08123382917225E-2</v>
      </c>
      <c r="T244">
        <f t="shared" si="554"/>
        <v>9.3812935178180512E-3</v>
      </c>
      <c r="U244">
        <f t="shared" si="554"/>
        <v>7.9502487439136026E-3</v>
      </c>
      <c r="V244">
        <f t="shared" si="554"/>
        <v>6.5192039700091541E-3</v>
      </c>
      <c r="W244">
        <f t="shared" si="554"/>
        <v>5.0881591961047037E-3</v>
      </c>
      <c r="X244">
        <f t="shared" si="554"/>
        <v>3.6571144222002569E-3</v>
      </c>
      <c r="Y244">
        <f t="shared" si="554"/>
        <v>2.2260696482958066E-3</v>
      </c>
      <c r="Z244">
        <f t="shared" ref="Z244:AN246" si="555">$Y244+(Z$33-$Y$33)*($BM244-$BL244)/($BM$33-$BL$33)</f>
        <v>2.0776650050760861E-3</v>
      </c>
      <c r="AA244">
        <f t="shared" si="555"/>
        <v>1.9292603618563655E-3</v>
      </c>
      <c r="AB244">
        <f t="shared" si="555"/>
        <v>1.780855718636645E-3</v>
      </c>
      <c r="AC244">
        <f t="shared" si="555"/>
        <v>1.6324510754169245E-3</v>
      </c>
      <c r="AD244">
        <f t="shared" si="555"/>
        <v>1.484046432197204E-3</v>
      </c>
      <c r="AE244">
        <f t="shared" si="555"/>
        <v>1.3356417889774832E-3</v>
      </c>
      <c r="AF244">
        <f t="shared" si="555"/>
        <v>1.1872371457577627E-3</v>
      </c>
      <c r="AG244">
        <f t="shared" si="555"/>
        <v>1.0388325025380422E-3</v>
      </c>
      <c r="AH244">
        <f t="shared" si="555"/>
        <v>8.9042785931832142E-4</v>
      </c>
      <c r="AI244">
        <f t="shared" si="555"/>
        <v>7.4202321609860111E-4</v>
      </c>
      <c r="AJ244">
        <f t="shared" si="555"/>
        <v>5.9361857287888059E-4</v>
      </c>
      <c r="AK244">
        <f t="shared" si="555"/>
        <v>4.4521392965915984E-4</v>
      </c>
      <c r="AL244">
        <f t="shared" si="555"/>
        <v>2.9680928643943932E-4</v>
      </c>
      <c r="AM244">
        <f t="shared" si="555"/>
        <v>1.4840464321971879E-4</v>
      </c>
      <c r="AN244">
        <f t="shared" si="555"/>
        <v>0</v>
      </c>
      <c r="AO244">
        <f t="shared" si="500"/>
        <v>0</v>
      </c>
      <c r="AP244">
        <f t="shared" si="504"/>
        <v>0</v>
      </c>
      <c r="AQ244">
        <f t="shared" ref="AQ244:BH244" si="556">AP244</f>
        <v>0</v>
      </c>
      <c r="AR244">
        <f t="shared" si="556"/>
        <v>0</v>
      </c>
      <c r="AS244">
        <f t="shared" si="556"/>
        <v>0</v>
      </c>
      <c r="AT244">
        <f t="shared" si="556"/>
        <v>0</v>
      </c>
      <c r="AU244">
        <f t="shared" si="556"/>
        <v>0</v>
      </c>
      <c r="AV244">
        <f t="shared" si="556"/>
        <v>0</v>
      </c>
      <c r="AW244">
        <f t="shared" si="556"/>
        <v>0</v>
      </c>
      <c r="AX244">
        <f t="shared" si="556"/>
        <v>0</v>
      </c>
      <c r="AY244">
        <f t="shared" si="556"/>
        <v>0</v>
      </c>
      <c r="AZ244">
        <f t="shared" si="556"/>
        <v>0</v>
      </c>
      <c r="BA244">
        <f t="shared" si="556"/>
        <v>0</v>
      </c>
      <c r="BB244">
        <f t="shared" si="556"/>
        <v>0</v>
      </c>
      <c r="BC244">
        <f t="shared" si="556"/>
        <v>0</v>
      </c>
      <c r="BD244">
        <f t="shared" si="556"/>
        <v>0</v>
      </c>
      <c r="BE244">
        <f t="shared" si="556"/>
        <v>0</v>
      </c>
      <c r="BF244">
        <f t="shared" si="556"/>
        <v>0</v>
      </c>
      <c r="BG244">
        <f t="shared" si="556"/>
        <v>0</v>
      </c>
      <c r="BH244">
        <f t="shared" si="556"/>
        <v>0</v>
      </c>
      <c r="BK244">
        <f t="shared" ref="BK244:BK249" si="557">K244</f>
        <v>2.226069648295809E-2</v>
      </c>
      <c r="BL244">
        <f t="shared" si="508"/>
        <v>2.2260696482958083E-3</v>
      </c>
      <c r="BM244">
        <f t="shared" si="509"/>
        <v>0</v>
      </c>
      <c r="BN244">
        <f t="shared" si="532"/>
        <v>0.9</v>
      </c>
      <c r="BO244">
        <f t="shared" si="533"/>
        <v>1</v>
      </c>
      <c r="BP244" t="str">
        <f t="shared" si="510"/>
        <v>-LT-Total</v>
      </c>
    </row>
    <row r="245" spans="1:68" hidden="1" x14ac:dyDescent="0.25">
      <c r="A245" t="str">
        <f t="shared" si="506"/>
        <v>passenger-LT-LPG</v>
      </c>
      <c r="B245" s="1">
        <v>211</v>
      </c>
      <c r="C245" t="s">
        <v>49</v>
      </c>
      <c r="D245" t="s">
        <v>27</v>
      </c>
      <c r="E245" t="s">
        <v>33</v>
      </c>
      <c r="F245" t="s">
        <v>48</v>
      </c>
      <c r="G245">
        <v>4.912244401958496E-2</v>
      </c>
      <c r="H245">
        <f>Reference!H245</f>
        <v>4.9074383296236077E-2</v>
      </c>
      <c r="I245">
        <f>Reference!I245</f>
        <v>4.9026460044317537E-2</v>
      </c>
      <c r="J245">
        <f>Reference!J245</f>
        <v>4.8978673674843071E-2</v>
      </c>
      <c r="K245">
        <f>Reference!K245</f>
        <v>4.8972328341257559E-2</v>
      </c>
      <c r="L245">
        <f t="shared" si="554"/>
        <v>4.5824107233605291E-2</v>
      </c>
      <c r="M245">
        <f t="shared" si="554"/>
        <v>4.2675886125953015E-2</v>
      </c>
      <c r="N245">
        <f t="shared" si="554"/>
        <v>3.9527665018300739E-2</v>
      </c>
      <c r="O245">
        <f t="shared" si="554"/>
        <v>3.6379443910648471E-2</v>
      </c>
      <c r="P245">
        <f t="shared" si="554"/>
        <v>3.3231222802996202E-2</v>
      </c>
      <c r="Q245">
        <f t="shared" si="554"/>
        <v>3.0083001695343926E-2</v>
      </c>
      <c r="R245">
        <f t="shared" si="554"/>
        <v>2.6934780587691658E-2</v>
      </c>
      <c r="S245">
        <f t="shared" si="554"/>
        <v>2.3786559480039386E-2</v>
      </c>
      <c r="T245">
        <f t="shared" si="554"/>
        <v>2.0638338372387117E-2</v>
      </c>
      <c r="U245">
        <f t="shared" si="554"/>
        <v>1.7490117264734845E-2</v>
      </c>
      <c r="V245">
        <f t="shared" si="554"/>
        <v>1.4341896157082569E-2</v>
      </c>
      <c r="W245">
        <f t="shared" si="554"/>
        <v>1.1193675049430293E-2</v>
      </c>
      <c r="X245">
        <f t="shared" si="554"/>
        <v>8.0454539417780316E-3</v>
      </c>
      <c r="Y245">
        <f t="shared" si="554"/>
        <v>4.8972328341257559E-3</v>
      </c>
      <c r="Z245">
        <f t="shared" si="555"/>
        <v>4.5707506451840392E-3</v>
      </c>
      <c r="AA245">
        <f t="shared" si="555"/>
        <v>4.2442684562423224E-3</v>
      </c>
      <c r="AB245">
        <f t="shared" si="555"/>
        <v>3.9177862673006048E-3</v>
      </c>
      <c r="AC245">
        <f t="shared" si="555"/>
        <v>3.591304078358888E-3</v>
      </c>
      <c r="AD245">
        <f t="shared" si="555"/>
        <v>3.2648218894171708E-3</v>
      </c>
      <c r="AE245">
        <f t="shared" si="555"/>
        <v>2.938339700475454E-3</v>
      </c>
      <c r="AF245">
        <f t="shared" si="555"/>
        <v>2.6118575115337368E-3</v>
      </c>
      <c r="AG245">
        <f t="shared" si="555"/>
        <v>2.28537532259202E-3</v>
      </c>
      <c r="AH245">
        <f t="shared" si="555"/>
        <v>1.9588931336503028E-3</v>
      </c>
      <c r="AI245">
        <f t="shared" si="555"/>
        <v>1.6324109447085856E-3</v>
      </c>
      <c r="AJ245">
        <f t="shared" si="555"/>
        <v>1.3059287557668688E-3</v>
      </c>
      <c r="AK245">
        <f t="shared" si="555"/>
        <v>9.7944656682515206E-4</v>
      </c>
      <c r="AL245">
        <f t="shared" si="555"/>
        <v>6.5296437788343528E-4</v>
      </c>
      <c r="AM245">
        <f t="shared" si="555"/>
        <v>3.2648218894171764E-4</v>
      </c>
      <c r="AN245">
        <f t="shared" si="555"/>
        <v>0</v>
      </c>
      <c r="AO245">
        <f t="shared" si="500"/>
        <v>0</v>
      </c>
      <c r="AP245">
        <f t="shared" si="504"/>
        <v>0</v>
      </c>
      <c r="AQ245">
        <f t="shared" ref="AQ245:BH245" si="558">AP245</f>
        <v>0</v>
      </c>
      <c r="AR245">
        <f t="shared" si="558"/>
        <v>0</v>
      </c>
      <c r="AS245">
        <f t="shared" si="558"/>
        <v>0</v>
      </c>
      <c r="AT245">
        <f t="shared" si="558"/>
        <v>0</v>
      </c>
      <c r="AU245">
        <f t="shared" si="558"/>
        <v>0</v>
      </c>
      <c r="AV245">
        <f t="shared" si="558"/>
        <v>0</v>
      </c>
      <c r="AW245">
        <f t="shared" si="558"/>
        <v>0</v>
      </c>
      <c r="AX245">
        <f t="shared" si="558"/>
        <v>0</v>
      </c>
      <c r="AY245">
        <f t="shared" si="558"/>
        <v>0</v>
      </c>
      <c r="AZ245">
        <f t="shared" si="558"/>
        <v>0</v>
      </c>
      <c r="BA245">
        <f t="shared" si="558"/>
        <v>0</v>
      </c>
      <c r="BB245">
        <f t="shared" si="558"/>
        <v>0</v>
      </c>
      <c r="BC245">
        <f t="shared" si="558"/>
        <v>0</v>
      </c>
      <c r="BD245">
        <f t="shared" si="558"/>
        <v>0</v>
      </c>
      <c r="BE245">
        <f t="shared" si="558"/>
        <v>0</v>
      </c>
      <c r="BF245">
        <f t="shared" si="558"/>
        <v>0</v>
      </c>
      <c r="BG245">
        <f t="shared" si="558"/>
        <v>0</v>
      </c>
      <c r="BH245">
        <f t="shared" si="558"/>
        <v>0</v>
      </c>
      <c r="BK245">
        <f t="shared" si="557"/>
        <v>4.8972328341257559E-2</v>
      </c>
      <c r="BL245">
        <f t="shared" si="508"/>
        <v>4.8972328341257551E-3</v>
      </c>
      <c r="BM245">
        <f t="shared" si="509"/>
        <v>0</v>
      </c>
      <c r="BN245">
        <f t="shared" si="532"/>
        <v>0.9</v>
      </c>
      <c r="BO245">
        <f t="shared" si="533"/>
        <v>1</v>
      </c>
      <c r="BP245" t="str">
        <f t="shared" si="510"/>
        <v>-LT-Total</v>
      </c>
    </row>
    <row r="246" spans="1:68" hidden="1" x14ac:dyDescent="0.25">
      <c r="A246" t="str">
        <f t="shared" si="506"/>
        <v>passenger-LT-PHEVG</v>
      </c>
      <c r="B246" s="1">
        <v>212</v>
      </c>
      <c r="C246" t="s">
        <v>49</v>
      </c>
      <c r="D246" t="s">
        <v>27</v>
      </c>
      <c r="E246" t="s">
        <v>33</v>
      </c>
      <c r="F246" t="s">
        <v>31</v>
      </c>
      <c r="G246">
        <v>0</v>
      </c>
      <c r="H246">
        <f>Reference!H246</f>
        <v>0</v>
      </c>
      <c r="I246">
        <f>Reference!I246</f>
        <v>0</v>
      </c>
      <c r="J246">
        <f>Reference!J246</f>
        <v>0</v>
      </c>
      <c r="K246">
        <f>Reference!K246</f>
        <v>0</v>
      </c>
      <c r="L246">
        <f t="shared" si="554"/>
        <v>0</v>
      </c>
      <c r="M246">
        <f t="shared" si="554"/>
        <v>0</v>
      </c>
      <c r="N246">
        <f t="shared" si="554"/>
        <v>0</v>
      </c>
      <c r="O246">
        <f t="shared" si="554"/>
        <v>0</v>
      </c>
      <c r="P246">
        <f t="shared" si="554"/>
        <v>0</v>
      </c>
      <c r="Q246">
        <f t="shared" si="554"/>
        <v>0</v>
      </c>
      <c r="R246">
        <f t="shared" si="554"/>
        <v>0</v>
      </c>
      <c r="S246">
        <f t="shared" si="554"/>
        <v>0</v>
      </c>
      <c r="T246">
        <f t="shared" si="554"/>
        <v>0</v>
      </c>
      <c r="U246">
        <f t="shared" si="554"/>
        <v>0</v>
      </c>
      <c r="V246">
        <f t="shared" si="554"/>
        <v>0</v>
      </c>
      <c r="W246">
        <f t="shared" si="554"/>
        <v>0</v>
      </c>
      <c r="X246">
        <f t="shared" si="554"/>
        <v>0</v>
      </c>
      <c r="Y246">
        <f t="shared" si="554"/>
        <v>0</v>
      </c>
      <c r="Z246">
        <f t="shared" si="555"/>
        <v>0</v>
      </c>
      <c r="AA246">
        <f t="shared" si="555"/>
        <v>0</v>
      </c>
      <c r="AB246">
        <f t="shared" si="555"/>
        <v>0</v>
      </c>
      <c r="AC246">
        <f t="shared" si="555"/>
        <v>0</v>
      </c>
      <c r="AD246">
        <f t="shared" si="555"/>
        <v>0</v>
      </c>
      <c r="AE246">
        <f t="shared" si="555"/>
        <v>0</v>
      </c>
      <c r="AF246">
        <f t="shared" si="555"/>
        <v>0</v>
      </c>
      <c r="AG246">
        <f t="shared" si="555"/>
        <v>0</v>
      </c>
      <c r="AH246">
        <f t="shared" si="555"/>
        <v>0</v>
      </c>
      <c r="AI246">
        <f t="shared" si="555"/>
        <v>0</v>
      </c>
      <c r="AJ246">
        <f t="shared" si="555"/>
        <v>0</v>
      </c>
      <c r="AK246">
        <f t="shared" si="555"/>
        <v>0</v>
      </c>
      <c r="AL246">
        <f t="shared" si="555"/>
        <v>0</v>
      </c>
      <c r="AM246">
        <f t="shared" si="555"/>
        <v>0</v>
      </c>
      <c r="AN246">
        <f t="shared" si="555"/>
        <v>0</v>
      </c>
      <c r="AO246">
        <f t="shared" si="500"/>
        <v>0</v>
      </c>
      <c r="AP246">
        <f t="shared" si="504"/>
        <v>0</v>
      </c>
      <c r="AQ246">
        <f t="shared" ref="AQ246:BH246" si="559">AP246</f>
        <v>0</v>
      </c>
      <c r="AR246">
        <f t="shared" si="559"/>
        <v>0</v>
      </c>
      <c r="AS246">
        <f t="shared" si="559"/>
        <v>0</v>
      </c>
      <c r="AT246">
        <f t="shared" si="559"/>
        <v>0</v>
      </c>
      <c r="AU246">
        <f t="shared" si="559"/>
        <v>0</v>
      </c>
      <c r="AV246">
        <f t="shared" si="559"/>
        <v>0</v>
      </c>
      <c r="AW246">
        <f t="shared" si="559"/>
        <v>0</v>
      </c>
      <c r="AX246">
        <f t="shared" si="559"/>
        <v>0</v>
      </c>
      <c r="AY246">
        <f t="shared" si="559"/>
        <v>0</v>
      </c>
      <c r="AZ246">
        <f t="shared" si="559"/>
        <v>0</v>
      </c>
      <c r="BA246">
        <f t="shared" si="559"/>
        <v>0</v>
      </c>
      <c r="BB246">
        <f t="shared" si="559"/>
        <v>0</v>
      </c>
      <c r="BC246">
        <f t="shared" si="559"/>
        <v>0</v>
      </c>
      <c r="BD246">
        <f t="shared" si="559"/>
        <v>0</v>
      </c>
      <c r="BE246">
        <f t="shared" si="559"/>
        <v>0</v>
      </c>
      <c r="BF246">
        <f t="shared" si="559"/>
        <v>0</v>
      </c>
      <c r="BG246">
        <f t="shared" si="559"/>
        <v>0</v>
      </c>
      <c r="BH246">
        <f t="shared" si="559"/>
        <v>0</v>
      </c>
      <c r="BK246">
        <f t="shared" si="557"/>
        <v>0</v>
      </c>
      <c r="BL246">
        <f t="shared" si="508"/>
        <v>0</v>
      </c>
      <c r="BM246">
        <f t="shared" si="509"/>
        <v>0</v>
      </c>
      <c r="BN246">
        <f t="shared" si="532"/>
        <v>0.9</v>
      </c>
      <c r="BO246">
        <f t="shared" si="533"/>
        <v>1</v>
      </c>
      <c r="BP246" t="str">
        <f t="shared" si="510"/>
        <v>-LT-Total</v>
      </c>
    </row>
    <row r="247" spans="1:68" hidden="1" x14ac:dyDescent="0.25">
      <c r="A247" t="str">
        <f t="shared" si="506"/>
        <v>passenger-LV-BEV</v>
      </c>
      <c r="B247" s="1">
        <v>213</v>
      </c>
      <c r="C247" t="s">
        <v>49</v>
      </c>
      <c r="D247" t="s">
        <v>27</v>
      </c>
      <c r="E247" t="s">
        <v>28</v>
      </c>
      <c r="F247" t="s">
        <v>29</v>
      </c>
      <c r="G247">
        <v>1.5750441565256072E-2</v>
      </c>
      <c r="H247">
        <f>Reference!H157</f>
        <v>6.6993245521245227E-3</v>
      </c>
      <c r="I247">
        <f>Reference!I157</f>
        <v>7.8531402743766757E-3</v>
      </c>
      <c r="J247">
        <f>Reference!J157</f>
        <v>9.2056761378248673E-3</v>
      </c>
      <c r="K247">
        <f>Reference!K157</f>
        <v>1.0791157447043632E-2</v>
      </c>
      <c r="L247">
        <f>Reference!L157</f>
        <v>1.3293420449410655E-2</v>
      </c>
      <c r="M247">
        <f t="shared" ref="M247:Y247" si="560">IF(L247=0,0.0000001,L247)*((INDEX($L$7:$L$29,MATCH($A247,$H$7:$H$28,0))/IF(L247=0,0.0000001,L247))^((M$33-$K$33)/($Y$33-$K$33)))</f>
        <v>2.4274587060454895E-2</v>
      </c>
      <c r="N247">
        <f t="shared" si="560"/>
        <v>5.2648446789005307E-2</v>
      </c>
      <c r="O247">
        <f t="shared" si="560"/>
        <v>0.11847600600898922</v>
      </c>
      <c r="P247">
        <f t="shared" si="560"/>
        <v>0.24441886782667413</v>
      </c>
      <c r="Q247">
        <f t="shared" si="560"/>
        <v>0.42731914292514733</v>
      </c>
      <c r="R247">
        <f t="shared" si="560"/>
        <v>0.62015097245157369</v>
      </c>
      <c r="S247">
        <f t="shared" si="560"/>
        <v>0.76722578332531965</v>
      </c>
      <c r="T247">
        <f t="shared" si="560"/>
        <v>0.85013052311172699</v>
      </c>
      <c r="U247">
        <f t="shared" si="560"/>
        <v>0.88546033107767619</v>
      </c>
      <c r="V247">
        <f t="shared" si="560"/>
        <v>0.89686439034926069</v>
      </c>
      <c r="W247">
        <f t="shared" si="560"/>
        <v>0.89955138547123814</v>
      </c>
      <c r="X247">
        <f t="shared" si="560"/>
        <v>0.89996794868685259</v>
      </c>
      <c r="Y247">
        <f t="shared" si="560"/>
        <v>0.89999999999999991</v>
      </c>
      <c r="Z247">
        <f t="shared" ref="Z247:AN247" si="561">IF(Y247=0,0.0000001,$Y247)*((INDEX($M$7:$M$29,MATCH($A247,$H$7:$H$28,0))/IF(Y247=0,0.0000001,$Y247))^((Z$33-$Y$33)/($AN$33-$Y$33)))</f>
        <v>0.90324988683595087</v>
      </c>
      <c r="AA247">
        <f t="shared" si="561"/>
        <v>0.90651150896573141</v>
      </c>
      <c r="AB247">
        <f t="shared" si="561"/>
        <v>0.9097849087653157</v>
      </c>
      <c r="AC247">
        <f t="shared" si="561"/>
        <v>0.91307012876369709</v>
      </c>
      <c r="AD247">
        <f t="shared" si="561"/>
        <v>0.91636721164344082</v>
      </c>
      <c r="AE247">
        <f t="shared" si="561"/>
        <v>0.91967620024123775</v>
      </c>
      <c r="AF247">
        <f t="shared" si="561"/>
        <v>0.92299713754846147</v>
      </c>
      <c r="AG247">
        <f t="shared" si="561"/>
        <v>0.92633006671172746</v>
      </c>
      <c r="AH247">
        <f t="shared" si="561"/>
        <v>0.92967503103345184</v>
      </c>
      <c r="AI247">
        <f t="shared" si="561"/>
        <v>0.9330320739724165</v>
      </c>
      <c r="AJ247">
        <f t="shared" si="561"/>
        <v>0.93640123914433093</v>
      </c>
      <c r="AK247">
        <f t="shared" si="561"/>
        <v>0.93978257032240142</v>
      </c>
      <c r="AL247">
        <f t="shared" si="561"/>
        <v>0.94317611143789815</v>
      </c>
      <c r="AM247">
        <f t="shared" si="561"/>
        <v>0.94658190658072638</v>
      </c>
      <c r="AN247">
        <f t="shared" si="561"/>
        <v>0.95</v>
      </c>
      <c r="AO247">
        <f t="shared" si="500"/>
        <v>0.95</v>
      </c>
      <c r="AP247">
        <f t="shared" si="504"/>
        <v>0.95</v>
      </c>
      <c r="AQ247">
        <f t="shared" ref="AQ247:BH247" si="562">AP247</f>
        <v>0.95</v>
      </c>
      <c r="AR247">
        <f t="shared" si="562"/>
        <v>0.95</v>
      </c>
      <c r="AS247">
        <f t="shared" si="562"/>
        <v>0.95</v>
      </c>
      <c r="AT247">
        <f t="shared" si="562"/>
        <v>0.95</v>
      </c>
      <c r="AU247">
        <f t="shared" si="562"/>
        <v>0.95</v>
      </c>
      <c r="AV247">
        <f t="shared" si="562"/>
        <v>0.95</v>
      </c>
      <c r="AW247">
        <f t="shared" si="562"/>
        <v>0.95</v>
      </c>
      <c r="AX247">
        <f t="shared" si="562"/>
        <v>0.95</v>
      </c>
      <c r="AY247">
        <f t="shared" si="562"/>
        <v>0.95</v>
      </c>
      <c r="AZ247">
        <f t="shared" si="562"/>
        <v>0.95</v>
      </c>
      <c r="BA247">
        <f t="shared" si="562"/>
        <v>0.95</v>
      </c>
      <c r="BB247">
        <f t="shared" si="562"/>
        <v>0.95</v>
      </c>
      <c r="BC247">
        <f t="shared" si="562"/>
        <v>0.95</v>
      </c>
      <c r="BD247">
        <f t="shared" si="562"/>
        <v>0.95</v>
      </c>
      <c r="BE247">
        <f t="shared" si="562"/>
        <v>0.95</v>
      </c>
      <c r="BF247">
        <f t="shared" si="562"/>
        <v>0.95</v>
      </c>
      <c r="BG247">
        <f t="shared" si="562"/>
        <v>0.95</v>
      </c>
      <c r="BH247">
        <f t="shared" si="562"/>
        <v>0.95</v>
      </c>
      <c r="BK247">
        <f t="shared" si="557"/>
        <v>1.0791157447043632E-2</v>
      </c>
      <c r="BL247">
        <f t="shared" si="508"/>
        <v>5.3955787235218091E-4</v>
      </c>
      <c r="BM247">
        <f t="shared" si="509"/>
        <v>0</v>
      </c>
      <c r="BN247">
        <f t="shared" si="532"/>
        <v>0.95000000000000007</v>
      </c>
      <c r="BO247">
        <f t="shared" si="533"/>
        <v>1</v>
      </c>
      <c r="BP247" t="str">
        <f t="shared" si="510"/>
        <v>-LV-Total</v>
      </c>
    </row>
    <row r="248" spans="1:68" hidden="1" x14ac:dyDescent="0.25">
      <c r="A248" t="str">
        <f t="shared" si="506"/>
        <v>passenger-LV-CNG</v>
      </c>
      <c r="B248" s="1">
        <v>214</v>
      </c>
      <c r="C248" t="s">
        <v>49</v>
      </c>
      <c r="D248" t="s">
        <v>27</v>
      </c>
      <c r="E248" t="s">
        <v>28</v>
      </c>
      <c r="F248" t="s">
        <v>45</v>
      </c>
      <c r="G248">
        <v>0</v>
      </c>
      <c r="H248">
        <f>Reference!H248</f>
        <v>0</v>
      </c>
      <c r="I248">
        <f>Reference!I248</f>
        <v>0</v>
      </c>
      <c r="J248">
        <f>Reference!J248</f>
        <v>0</v>
      </c>
      <c r="K248">
        <f>Reference!K248</f>
        <v>0</v>
      </c>
      <c r="L248">
        <f t="shared" ref="L248:Y249" si="563">$K248+(L$33-$K$33)*($BL248-$BK248)/($BL$33-$BK$33)</f>
        <v>0</v>
      </c>
      <c r="M248">
        <f t="shared" si="563"/>
        <v>0</v>
      </c>
      <c r="N248">
        <f t="shared" si="563"/>
        <v>0</v>
      </c>
      <c r="O248">
        <f t="shared" si="563"/>
        <v>0</v>
      </c>
      <c r="P248">
        <f t="shared" si="563"/>
        <v>0</v>
      </c>
      <c r="Q248">
        <f t="shared" si="563"/>
        <v>0</v>
      </c>
      <c r="R248">
        <f t="shared" si="563"/>
        <v>0</v>
      </c>
      <c r="S248">
        <f t="shared" si="563"/>
        <v>0</v>
      </c>
      <c r="T248">
        <f t="shared" si="563"/>
        <v>0</v>
      </c>
      <c r="U248">
        <f t="shared" si="563"/>
        <v>0</v>
      </c>
      <c r="V248">
        <f t="shared" si="563"/>
        <v>0</v>
      </c>
      <c r="W248">
        <f t="shared" si="563"/>
        <v>0</v>
      </c>
      <c r="X248">
        <f t="shared" si="563"/>
        <v>0</v>
      </c>
      <c r="Y248">
        <f t="shared" si="563"/>
        <v>0</v>
      </c>
      <c r="Z248">
        <f t="shared" ref="Z248:AN249" si="564">$Y248+(Z$33-$Y$33)*($BM248-$BL248)/($BM$33-$BL$33)</f>
        <v>0</v>
      </c>
      <c r="AA248">
        <f t="shared" si="564"/>
        <v>0</v>
      </c>
      <c r="AB248">
        <f t="shared" si="564"/>
        <v>0</v>
      </c>
      <c r="AC248">
        <f t="shared" si="564"/>
        <v>0</v>
      </c>
      <c r="AD248">
        <f t="shared" si="564"/>
        <v>0</v>
      </c>
      <c r="AE248">
        <f t="shared" si="564"/>
        <v>0</v>
      </c>
      <c r="AF248">
        <f t="shared" si="564"/>
        <v>0</v>
      </c>
      <c r="AG248">
        <f t="shared" si="564"/>
        <v>0</v>
      </c>
      <c r="AH248">
        <f t="shared" si="564"/>
        <v>0</v>
      </c>
      <c r="AI248">
        <f t="shared" si="564"/>
        <v>0</v>
      </c>
      <c r="AJ248">
        <f t="shared" si="564"/>
        <v>0</v>
      </c>
      <c r="AK248">
        <f t="shared" si="564"/>
        <v>0</v>
      </c>
      <c r="AL248">
        <f t="shared" si="564"/>
        <v>0</v>
      </c>
      <c r="AM248">
        <f t="shared" si="564"/>
        <v>0</v>
      </c>
      <c r="AN248">
        <f t="shared" si="564"/>
        <v>0</v>
      </c>
      <c r="AO248">
        <f t="shared" si="500"/>
        <v>0</v>
      </c>
      <c r="AP248">
        <f t="shared" si="504"/>
        <v>0</v>
      </c>
      <c r="AQ248">
        <f t="shared" ref="AQ248:BH248" si="565">AP248</f>
        <v>0</v>
      </c>
      <c r="AR248">
        <f t="shared" si="565"/>
        <v>0</v>
      </c>
      <c r="AS248">
        <f t="shared" si="565"/>
        <v>0</v>
      </c>
      <c r="AT248">
        <f t="shared" si="565"/>
        <v>0</v>
      </c>
      <c r="AU248">
        <f t="shared" si="565"/>
        <v>0</v>
      </c>
      <c r="AV248">
        <f t="shared" si="565"/>
        <v>0</v>
      </c>
      <c r="AW248">
        <f t="shared" si="565"/>
        <v>0</v>
      </c>
      <c r="AX248">
        <f t="shared" si="565"/>
        <v>0</v>
      </c>
      <c r="AY248">
        <f t="shared" si="565"/>
        <v>0</v>
      </c>
      <c r="AZ248">
        <f t="shared" si="565"/>
        <v>0</v>
      </c>
      <c r="BA248">
        <f t="shared" si="565"/>
        <v>0</v>
      </c>
      <c r="BB248">
        <f t="shared" si="565"/>
        <v>0</v>
      </c>
      <c r="BC248">
        <f t="shared" si="565"/>
        <v>0</v>
      </c>
      <c r="BD248">
        <f t="shared" si="565"/>
        <v>0</v>
      </c>
      <c r="BE248">
        <f t="shared" si="565"/>
        <v>0</v>
      </c>
      <c r="BF248">
        <f t="shared" si="565"/>
        <v>0</v>
      </c>
      <c r="BG248">
        <f t="shared" si="565"/>
        <v>0</v>
      </c>
      <c r="BH248">
        <f t="shared" si="565"/>
        <v>0</v>
      </c>
      <c r="BK248">
        <f t="shared" si="557"/>
        <v>0</v>
      </c>
      <c r="BL248">
        <f t="shared" si="508"/>
        <v>0</v>
      </c>
      <c r="BM248">
        <f t="shared" si="509"/>
        <v>0</v>
      </c>
      <c r="BN248">
        <f t="shared" si="532"/>
        <v>0.95000000000000007</v>
      </c>
      <c r="BO248">
        <f t="shared" si="533"/>
        <v>1</v>
      </c>
      <c r="BP248" t="str">
        <f t="shared" si="510"/>
        <v>-LV-Total</v>
      </c>
    </row>
    <row r="249" spans="1:68" hidden="1" x14ac:dyDescent="0.25">
      <c r="A249" t="str">
        <f t="shared" si="506"/>
        <v>passenger-LV-D</v>
      </c>
      <c r="B249" s="1">
        <v>215</v>
      </c>
      <c r="C249" t="s">
        <v>49</v>
      </c>
      <c r="D249" t="s">
        <v>27</v>
      </c>
      <c r="E249" t="s">
        <v>28</v>
      </c>
      <c r="F249" t="s">
        <v>46</v>
      </c>
      <c r="G249">
        <v>7.5746324868609912E-3</v>
      </c>
      <c r="H249">
        <f>Reference!H249</f>
        <v>6.3851384146172696E-3</v>
      </c>
      <c r="I249">
        <f>Reference!I249</f>
        <v>5.2202108447038671E-3</v>
      </c>
      <c r="J249">
        <f>Reference!J249</f>
        <v>4.0790965015035019E-3</v>
      </c>
      <c r="K249">
        <f>Reference!K249</f>
        <v>3.9413751587391447E-3</v>
      </c>
      <c r="L249">
        <f t="shared" si="563"/>
        <v>3.6739247015389882E-3</v>
      </c>
      <c r="M249">
        <f t="shared" si="563"/>
        <v>3.4064742443388322E-3</v>
      </c>
      <c r="N249">
        <f t="shared" si="563"/>
        <v>3.1390237871386758E-3</v>
      </c>
      <c r="O249">
        <f t="shared" si="563"/>
        <v>2.8715733299385197E-3</v>
      </c>
      <c r="P249">
        <f t="shared" si="563"/>
        <v>2.6041228727383637E-3</v>
      </c>
      <c r="Q249">
        <f t="shared" si="563"/>
        <v>2.3366724155382068E-3</v>
      </c>
      <c r="R249">
        <f t="shared" si="563"/>
        <v>2.0692219583380508E-3</v>
      </c>
      <c r="S249">
        <f t="shared" si="563"/>
        <v>1.8017715011378944E-3</v>
      </c>
      <c r="T249">
        <f t="shared" si="563"/>
        <v>1.5343210439377384E-3</v>
      </c>
      <c r="U249">
        <f t="shared" si="563"/>
        <v>1.2668705867375824E-3</v>
      </c>
      <c r="V249">
        <f t="shared" si="563"/>
        <v>9.9942012953742549E-4</v>
      </c>
      <c r="W249">
        <f t="shared" si="563"/>
        <v>7.3196967233726947E-4</v>
      </c>
      <c r="X249">
        <f t="shared" si="563"/>
        <v>4.6451921513711346E-4</v>
      </c>
      <c r="Y249">
        <f t="shared" si="563"/>
        <v>1.9706875793695658E-4</v>
      </c>
      <c r="Z249">
        <f t="shared" si="564"/>
        <v>1.8393084074115945E-4</v>
      </c>
      <c r="AA249">
        <f t="shared" si="564"/>
        <v>1.7079292354536232E-4</v>
      </c>
      <c r="AB249">
        <f t="shared" si="564"/>
        <v>1.576550063495652E-4</v>
      </c>
      <c r="AC249">
        <f t="shared" si="564"/>
        <v>1.4451708915376807E-4</v>
      </c>
      <c r="AD249">
        <f t="shared" si="564"/>
        <v>1.3137917195797091E-4</v>
      </c>
      <c r="AE249">
        <f t="shared" si="564"/>
        <v>1.1824125476217381E-4</v>
      </c>
      <c r="AF249">
        <f t="shared" si="564"/>
        <v>1.0510333756637667E-4</v>
      </c>
      <c r="AG249">
        <f t="shared" si="564"/>
        <v>9.1965420370579537E-5</v>
      </c>
      <c r="AH249">
        <f t="shared" si="564"/>
        <v>7.8827503174782408E-5</v>
      </c>
      <c r="AI249">
        <f t="shared" si="564"/>
        <v>6.5689585978985265E-5</v>
      </c>
      <c r="AJ249">
        <f t="shared" si="564"/>
        <v>5.2551668783188136E-5</v>
      </c>
      <c r="AK249">
        <f t="shared" si="564"/>
        <v>3.9413751587391035E-5</v>
      </c>
      <c r="AL249">
        <f t="shared" si="564"/>
        <v>2.6275834391593906E-5</v>
      </c>
      <c r="AM249">
        <f t="shared" si="564"/>
        <v>1.313791719579675E-5</v>
      </c>
      <c r="AN249">
        <f t="shared" si="564"/>
        <v>-3.7947076036992655E-19</v>
      </c>
      <c r="AO249">
        <f t="shared" si="500"/>
        <v>-3.7947076036992655E-19</v>
      </c>
      <c r="AP249">
        <f t="shared" si="504"/>
        <v>-3.7947076036992655E-19</v>
      </c>
      <c r="AQ249">
        <f t="shared" ref="AQ249:BH249" si="566">AP249</f>
        <v>-3.7947076036992655E-19</v>
      </c>
      <c r="AR249">
        <f t="shared" si="566"/>
        <v>-3.7947076036992655E-19</v>
      </c>
      <c r="AS249">
        <f t="shared" si="566"/>
        <v>-3.7947076036992655E-19</v>
      </c>
      <c r="AT249">
        <f t="shared" si="566"/>
        <v>-3.7947076036992655E-19</v>
      </c>
      <c r="AU249">
        <f t="shared" si="566"/>
        <v>-3.7947076036992655E-19</v>
      </c>
      <c r="AV249">
        <f t="shared" si="566"/>
        <v>-3.7947076036992655E-19</v>
      </c>
      <c r="AW249">
        <f t="shared" si="566"/>
        <v>-3.7947076036992655E-19</v>
      </c>
      <c r="AX249">
        <f t="shared" si="566"/>
        <v>-3.7947076036992655E-19</v>
      </c>
      <c r="AY249">
        <f t="shared" si="566"/>
        <v>-3.7947076036992655E-19</v>
      </c>
      <c r="AZ249">
        <f t="shared" si="566"/>
        <v>-3.7947076036992655E-19</v>
      </c>
      <c r="BA249">
        <f t="shared" si="566"/>
        <v>-3.7947076036992655E-19</v>
      </c>
      <c r="BB249">
        <f t="shared" si="566"/>
        <v>-3.7947076036992655E-19</v>
      </c>
      <c r="BC249">
        <f t="shared" si="566"/>
        <v>-3.7947076036992655E-19</v>
      </c>
      <c r="BD249">
        <f t="shared" si="566"/>
        <v>-3.7947076036992655E-19</v>
      </c>
      <c r="BE249">
        <f t="shared" si="566"/>
        <v>-3.7947076036992655E-19</v>
      </c>
      <c r="BF249">
        <f t="shared" si="566"/>
        <v>-3.7947076036992655E-19</v>
      </c>
      <c r="BG249">
        <f t="shared" si="566"/>
        <v>-3.7947076036992655E-19</v>
      </c>
      <c r="BH249">
        <f t="shared" si="566"/>
        <v>-3.7947076036992655E-19</v>
      </c>
      <c r="BK249">
        <f t="shared" si="557"/>
        <v>3.9413751587391447E-3</v>
      </c>
      <c r="BL249">
        <f t="shared" si="508"/>
        <v>1.9706875793695696E-4</v>
      </c>
      <c r="BM249">
        <f t="shared" si="509"/>
        <v>0</v>
      </c>
      <c r="BN249">
        <f t="shared" si="532"/>
        <v>0.95000000000000007</v>
      </c>
      <c r="BO249">
        <f t="shared" si="533"/>
        <v>1</v>
      </c>
      <c r="BP249" t="str">
        <f t="shared" si="510"/>
        <v>-LV-Total</v>
      </c>
    </row>
    <row r="250" spans="1:68" hidden="1" x14ac:dyDescent="0.25">
      <c r="A250" t="str">
        <f t="shared" si="506"/>
        <v>passenger-LV-FCEV</v>
      </c>
      <c r="B250" s="1">
        <v>216</v>
      </c>
      <c r="C250" t="s">
        <v>49</v>
      </c>
      <c r="D250" t="s">
        <v>27</v>
      </c>
      <c r="E250" t="s">
        <v>28</v>
      </c>
      <c r="F250" t="s">
        <v>30</v>
      </c>
      <c r="G250">
        <v>0</v>
      </c>
      <c r="H250">
        <f>Reference!H250</f>
        <v>0</v>
      </c>
      <c r="I250">
        <f>Reference!I250</f>
        <v>0</v>
      </c>
      <c r="J250">
        <f>Reference!J250</f>
        <v>0</v>
      </c>
      <c r="K250">
        <f>Reference!K250</f>
        <v>0</v>
      </c>
      <c r="L250">
        <f>Reference!L250</f>
        <v>0</v>
      </c>
      <c r="M250">
        <f t="shared" ref="M250:Y250" si="567">IF(L250=0,0.0000001,L250)*((INDEX($L$7:$L$29,MATCH($A250,$H$7:$H$28,0))/IF(L250=0,0.0000001,L250))^((M$33-$K$33)/($Y$33-$K$33)))</f>
        <v>6.5183634486883893E-7</v>
      </c>
      <c r="N250">
        <f t="shared" si="567"/>
        <v>7.2591900171713882E-6</v>
      </c>
      <c r="O250">
        <f t="shared" si="567"/>
        <v>9.0674042040355117E-5</v>
      </c>
      <c r="P250">
        <f t="shared" si="567"/>
        <v>8.641427410085008E-4</v>
      </c>
      <c r="Q250">
        <f t="shared" si="567"/>
        <v>4.9191847852135618E-3</v>
      </c>
      <c r="R250">
        <f t="shared" si="567"/>
        <v>1.5683087682617797E-2</v>
      </c>
      <c r="S250">
        <f t="shared" si="567"/>
        <v>3.0420603000370694E-2</v>
      </c>
      <c r="T250">
        <f t="shared" si="567"/>
        <v>4.1869501971511E-2</v>
      </c>
      <c r="U250">
        <f t="shared" si="567"/>
        <v>4.7527981806362911E-2</v>
      </c>
      <c r="V250">
        <f t="shared" si="567"/>
        <v>4.9459679483171509E-2</v>
      </c>
      <c r="W250">
        <f t="shared" si="567"/>
        <v>4.99224514594441E-2</v>
      </c>
      <c r="X250">
        <f t="shared" si="567"/>
        <v>4.9994456825821154E-2</v>
      </c>
      <c r="Y250">
        <f t="shared" si="567"/>
        <v>4.9999999999999996E-2</v>
      </c>
      <c r="Z250">
        <f t="shared" ref="Z250:AN250" si="568">IF(Y250=0,0.0000001,$Y250)*((INDEX($M$7:$M$29,MATCH($A250,$H$7:$H$28,0))/IF(Y250=0,0.0000001,$Y250))^((Z$33-$Y$33)/($AN$33-$Y$33)))</f>
        <v>4.9999999999999996E-2</v>
      </c>
      <c r="AA250">
        <f t="shared" si="568"/>
        <v>4.9999999999999996E-2</v>
      </c>
      <c r="AB250">
        <f t="shared" si="568"/>
        <v>4.9999999999999996E-2</v>
      </c>
      <c r="AC250">
        <f t="shared" si="568"/>
        <v>4.9999999999999996E-2</v>
      </c>
      <c r="AD250">
        <f t="shared" si="568"/>
        <v>4.9999999999999996E-2</v>
      </c>
      <c r="AE250">
        <f t="shared" si="568"/>
        <v>4.9999999999999996E-2</v>
      </c>
      <c r="AF250">
        <f t="shared" si="568"/>
        <v>4.9999999999999996E-2</v>
      </c>
      <c r="AG250">
        <f t="shared" si="568"/>
        <v>5.000000000000001E-2</v>
      </c>
      <c r="AH250">
        <f t="shared" si="568"/>
        <v>5.000000000000001E-2</v>
      </c>
      <c r="AI250">
        <f t="shared" si="568"/>
        <v>5.000000000000001E-2</v>
      </c>
      <c r="AJ250">
        <f t="shared" si="568"/>
        <v>5.000000000000001E-2</v>
      </c>
      <c r="AK250">
        <f t="shared" si="568"/>
        <v>5.000000000000001E-2</v>
      </c>
      <c r="AL250">
        <f t="shared" si="568"/>
        <v>5.000000000000001E-2</v>
      </c>
      <c r="AM250">
        <f t="shared" si="568"/>
        <v>5.000000000000001E-2</v>
      </c>
      <c r="AN250">
        <f t="shared" si="568"/>
        <v>5.000000000000001E-2</v>
      </c>
      <c r="AO250">
        <f t="shared" si="500"/>
        <v>5.000000000000001E-2</v>
      </c>
      <c r="AP250">
        <f t="shared" si="504"/>
        <v>5.000000000000001E-2</v>
      </c>
      <c r="AQ250">
        <f t="shared" ref="AQ250:BH250" si="569">AP250</f>
        <v>5.000000000000001E-2</v>
      </c>
      <c r="AR250">
        <f t="shared" si="569"/>
        <v>5.000000000000001E-2</v>
      </c>
      <c r="AS250">
        <f t="shared" si="569"/>
        <v>5.000000000000001E-2</v>
      </c>
      <c r="AT250">
        <f t="shared" si="569"/>
        <v>5.000000000000001E-2</v>
      </c>
      <c r="AU250">
        <f t="shared" si="569"/>
        <v>5.000000000000001E-2</v>
      </c>
      <c r="AV250">
        <f t="shared" si="569"/>
        <v>5.000000000000001E-2</v>
      </c>
      <c r="AW250">
        <f t="shared" si="569"/>
        <v>5.000000000000001E-2</v>
      </c>
      <c r="AX250">
        <f t="shared" si="569"/>
        <v>5.000000000000001E-2</v>
      </c>
      <c r="AY250">
        <f t="shared" si="569"/>
        <v>5.000000000000001E-2</v>
      </c>
      <c r="AZ250">
        <f t="shared" si="569"/>
        <v>5.000000000000001E-2</v>
      </c>
      <c r="BA250">
        <f t="shared" si="569"/>
        <v>5.000000000000001E-2</v>
      </c>
      <c r="BB250">
        <f t="shared" si="569"/>
        <v>5.000000000000001E-2</v>
      </c>
      <c r="BC250">
        <f t="shared" si="569"/>
        <v>5.000000000000001E-2</v>
      </c>
      <c r="BD250">
        <f t="shared" si="569"/>
        <v>5.000000000000001E-2</v>
      </c>
      <c r="BE250">
        <f t="shared" si="569"/>
        <v>5.000000000000001E-2</v>
      </c>
      <c r="BF250">
        <f t="shared" si="569"/>
        <v>5.000000000000001E-2</v>
      </c>
      <c r="BG250">
        <f t="shared" si="569"/>
        <v>5.000000000000001E-2</v>
      </c>
      <c r="BH250">
        <f t="shared" si="569"/>
        <v>5.000000000000001E-2</v>
      </c>
      <c r="BK250">
        <f>G250</f>
        <v>0</v>
      </c>
      <c r="BL250">
        <f t="shared" si="508"/>
        <v>0</v>
      </c>
      <c r="BM250">
        <f t="shared" si="509"/>
        <v>0</v>
      </c>
      <c r="BN250">
        <f t="shared" si="532"/>
        <v>0.95000000000000007</v>
      </c>
      <c r="BO250">
        <f t="shared" si="533"/>
        <v>1</v>
      </c>
      <c r="BP250" t="str">
        <f t="shared" si="510"/>
        <v>-LV-Total</v>
      </c>
    </row>
    <row r="251" spans="1:68" hidden="1" x14ac:dyDescent="0.25">
      <c r="A251" t="str">
        <f t="shared" si="506"/>
        <v>passenger-LV-G</v>
      </c>
      <c r="B251" s="1">
        <v>217</v>
      </c>
      <c r="C251" t="s">
        <v>49</v>
      </c>
      <c r="D251" t="s">
        <v>27</v>
      </c>
      <c r="E251" t="s">
        <v>28</v>
      </c>
      <c r="F251" t="s">
        <v>47</v>
      </c>
      <c r="G251">
        <v>0.96055138149005082</v>
      </c>
      <c r="H251">
        <f>Reference!H251</f>
        <v>0.94978776451554514</v>
      </c>
      <c r="I251">
        <f>Reference!I251</f>
        <v>0.93924644744791397</v>
      </c>
      <c r="J251">
        <f>Reference!J251</f>
        <v>0.92892061396884962</v>
      </c>
      <c r="K251">
        <f>Reference!K251</f>
        <v>0.92338815431952581</v>
      </c>
      <c r="L251">
        <f t="shared" ref="L251:Y253" si="570">$K251+(L$33-$K$33)*($BL251-$BK251)/($BL$33-$BK$33)</f>
        <v>0.86072967241927223</v>
      </c>
      <c r="M251">
        <f t="shared" si="570"/>
        <v>0.79807119051901876</v>
      </c>
      <c r="N251">
        <f t="shared" si="570"/>
        <v>0.73541270861876518</v>
      </c>
      <c r="O251">
        <f t="shared" si="570"/>
        <v>0.67275422671851159</v>
      </c>
      <c r="P251">
        <f t="shared" si="570"/>
        <v>0.61009574481825812</v>
      </c>
      <c r="Q251">
        <f t="shared" si="570"/>
        <v>0.54743726291800465</v>
      </c>
      <c r="R251">
        <f t="shared" si="570"/>
        <v>0.48477878101775101</v>
      </c>
      <c r="S251">
        <f t="shared" si="570"/>
        <v>0.42212029911749749</v>
      </c>
      <c r="T251">
        <f t="shared" si="570"/>
        <v>0.35946181721724391</v>
      </c>
      <c r="U251">
        <f t="shared" si="570"/>
        <v>0.29680333531699044</v>
      </c>
      <c r="V251">
        <f t="shared" si="570"/>
        <v>0.23414485341673685</v>
      </c>
      <c r="W251">
        <f t="shared" si="570"/>
        <v>0.17148637151648338</v>
      </c>
      <c r="X251">
        <f t="shared" si="570"/>
        <v>0.1088278896162298</v>
      </c>
      <c r="Y251">
        <f t="shared" si="570"/>
        <v>4.6169407715976218E-2</v>
      </c>
      <c r="Z251">
        <f t="shared" ref="Z251:AN253" si="571">$Y251+(Z$33-$Y$33)*($BM251-$BL251)/($BM$33-$BL$33)</f>
        <v>4.3091447201577801E-2</v>
      </c>
      <c r="AA251">
        <f t="shared" si="571"/>
        <v>4.0013486687179384E-2</v>
      </c>
      <c r="AB251">
        <f t="shared" si="571"/>
        <v>3.6935526172780973E-2</v>
      </c>
      <c r="AC251">
        <f t="shared" si="571"/>
        <v>3.3857565658382556E-2</v>
      </c>
      <c r="AD251">
        <f t="shared" si="571"/>
        <v>3.0779605143984142E-2</v>
      </c>
      <c r="AE251">
        <f t="shared" si="571"/>
        <v>2.7701644629585725E-2</v>
      </c>
      <c r="AF251">
        <f t="shared" si="571"/>
        <v>2.4623684115187307E-2</v>
      </c>
      <c r="AG251">
        <f t="shared" si="571"/>
        <v>2.1545723600788894E-2</v>
      </c>
      <c r="AH251">
        <f t="shared" si="571"/>
        <v>1.846776308639048E-2</v>
      </c>
      <c r="AI251">
        <f t="shared" si="571"/>
        <v>1.5389802571992066E-2</v>
      </c>
      <c r="AJ251">
        <f t="shared" si="571"/>
        <v>1.2311842057593649E-2</v>
      </c>
      <c r="AK251">
        <f t="shared" si="571"/>
        <v>9.2338815431952312E-3</v>
      </c>
      <c r="AL251">
        <f t="shared" si="571"/>
        <v>6.1559210287968139E-3</v>
      </c>
      <c r="AM251">
        <f t="shared" si="571"/>
        <v>3.0779605143983965E-3</v>
      </c>
      <c r="AN251">
        <f t="shared" si="571"/>
        <v>0</v>
      </c>
      <c r="AO251">
        <f t="shared" si="500"/>
        <v>0</v>
      </c>
      <c r="AP251">
        <f t="shared" si="504"/>
        <v>0</v>
      </c>
      <c r="AQ251">
        <f t="shared" ref="AQ251:BH251" si="572">AP251</f>
        <v>0</v>
      </c>
      <c r="AR251">
        <f t="shared" si="572"/>
        <v>0</v>
      </c>
      <c r="AS251">
        <f t="shared" si="572"/>
        <v>0</v>
      </c>
      <c r="AT251">
        <f t="shared" si="572"/>
        <v>0</v>
      </c>
      <c r="AU251">
        <f t="shared" si="572"/>
        <v>0</v>
      </c>
      <c r="AV251">
        <f t="shared" si="572"/>
        <v>0</v>
      </c>
      <c r="AW251">
        <f t="shared" si="572"/>
        <v>0</v>
      </c>
      <c r="AX251">
        <f t="shared" si="572"/>
        <v>0</v>
      </c>
      <c r="AY251">
        <f t="shared" si="572"/>
        <v>0</v>
      </c>
      <c r="AZ251">
        <f t="shared" si="572"/>
        <v>0</v>
      </c>
      <c r="BA251">
        <f t="shared" si="572"/>
        <v>0</v>
      </c>
      <c r="BB251">
        <f t="shared" si="572"/>
        <v>0</v>
      </c>
      <c r="BC251">
        <f t="shared" si="572"/>
        <v>0</v>
      </c>
      <c r="BD251">
        <f t="shared" si="572"/>
        <v>0</v>
      </c>
      <c r="BE251">
        <f t="shared" si="572"/>
        <v>0</v>
      </c>
      <c r="BF251">
        <f t="shared" si="572"/>
        <v>0</v>
      </c>
      <c r="BG251">
        <f t="shared" si="572"/>
        <v>0</v>
      </c>
      <c r="BH251">
        <f t="shared" si="572"/>
        <v>0</v>
      </c>
      <c r="BK251">
        <f t="shared" ref="BK251:BK256" si="573">K251</f>
        <v>0.92338815431952581</v>
      </c>
      <c r="BL251">
        <f t="shared" si="508"/>
        <v>4.6169407715976232E-2</v>
      </c>
      <c r="BM251">
        <f t="shared" si="509"/>
        <v>0</v>
      </c>
      <c r="BN251">
        <f t="shared" si="532"/>
        <v>0.95000000000000007</v>
      </c>
      <c r="BO251">
        <f t="shared" si="533"/>
        <v>1</v>
      </c>
      <c r="BP251" t="str">
        <f t="shared" si="510"/>
        <v>-LV-Total</v>
      </c>
    </row>
    <row r="252" spans="1:68" hidden="1" x14ac:dyDescent="0.25">
      <c r="A252" t="str">
        <f t="shared" si="506"/>
        <v>passenger-LV-LPG</v>
      </c>
      <c r="B252" s="1">
        <v>218</v>
      </c>
      <c r="C252" t="s">
        <v>49</v>
      </c>
      <c r="D252" t="s">
        <v>27</v>
      </c>
      <c r="E252" t="s">
        <v>28</v>
      </c>
      <c r="F252" t="s">
        <v>48</v>
      </c>
      <c r="G252">
        <v>0</v>
      </c>
      <c r="H252">
        <f>Reference!H252</f>
        <v>0</v>
      </c>
      <c r="I252">
        <f>Reference!I252</f>
        <v>0</v>
      </c>
      <c r="J252">
        <f>Reference!J252</f>
        <v>0</v>
      </c>
      <c r="K252">
        <f>Reference!K252</f>
        <v>0</v>
      </c>
      <c r="L252">
        <f t="shared" si="570"/>
        <v>0</v>
      </c>
      <c r="M252">
        <f t="shared" si="570"/>
        <v>0</v>
      </c>
      <c r="N252">
        <f t="shared" si="570"/>
        <v>0</v>
      </c>
      <c r="O252">
        <f t="shared" si="570"/>
        <v>0</v>
      </c>
      <c r="P252">
        <f t="shared" si="570"/>
        <v>0</v>
      </c>
      <c r="Q252">
        <f t="shared" si="570"/>
        <v>0</v>
      </c>
      <c r="R252">
        <f t="shared" si="570"/>
        <v>0</v>
      </c>
      <c r="S252">
        <f t="shared" si="570"/>
        <v>0</v>
      </c>
      <c r="T252">
        <f t="shared" si="570"/>
        <v>0</v>
      </c>
      <c r="U252">
        <f t="shared" si="570"/>
        <v>0</v>
      </c>
      <c r="V252">
        <f t="shared" si="570"/>
        <v>0</v>
      </c>
      <c r="W252">
        <f t="shared" si="570"/>
        <v>0</v>
      </c>
      <c r="X252">
        <f t="shared" si="570"/>
        <v>0</v>
      </c>
      <c r="Y252">
        <f t="shared" si="570"/>
        <v>0</v>
      </c>
      <c r="Z252">
        <f t="shared" si="571"/>
        <v>0</v>
      </c>
      <c r="AA252">
        <f t="shared" si="571"/>
        <v>0</v>
      </c>
      <c r="AB252">
        <f t="shared" si="571"/>
        <v>0</v>
      </c>
      <c r="AC252">
        <f t="shared" si="571"/>
        <v>0</v>
      </c>
      <c r="AD252">
        <f t="shared" si="571"/>
        <v>0</v>
      </c>
      <c r="AE252">
        <f t="shared" si="571"/>
        <v>0</v>
      </c>
      <c r="AF252">
        <f t="shared" si="571"/>
        <v>0</v>
      </c>
      <c r="AG252">
        <f t="shared" si="571"/>
        <v>0</v>
      </c>
      <c r="AH252">
        <f t="shared" si="571"/>
        <v>0</v>
      </c>
      <c r="AI252">
        <f t="shared" si="571"/>
        <v>0</v>
      </c>
      <c r="AJ252">
        <f t="shared" si="571"/>
        <v>0</v>
      </c>
      <c r="AK252">
        <f t="shared" si="571"/>
        <v>0</v>
      </c>
      <c r="AL252">
        <f t="shared" si="571"/>
        <v>0</v>
      </c>
      <c r="AM252">
        <f t="shared" si="571"/>
        <v>0</v>
      </c>
      <c r="AN252">
        <f t="shared" si="571"/>
        <v>0</v>
      </c>
      <c r="AO252">
        <f t="shared" si="500"/>
        <v>0</v>
      </c>
      <c r="AP252">
        <f t="shared" si="504"/>
        <v>0</v>
      </c>
      <c r="AQ252">
        <f t="shared" ref="AQ252:BH252" si="574">AP252</f>
        <v>0</v>
      </c>
      <c r="AR252">
        <f t="shared" si="574"/>
        <v>0</v>
      </c>
      <c r="AS252">
        <f t="shared" si="574"/>
        <v>0</v>
      </c>
      <c r="AT252">
        <f t="shared" si="574"/>
        <v>0</v>
      </c>
      <c r="AU252">
        <f t="shared" si="574"/>
        <v>0</v>
      </c>
      <c r="AV252">
        <f t="shared" si="574"/>
        <v>0</v>
      </c>
      <c r="AW252">
        <f t="shared" si="574"/>
        <v>0</v>
      </c>
      <c r="AX252">
        <f t="shared" si="574"/>
        <v>0</v>
      </c>
      <c r="AY252">
        <f t="shared" si="574"/>
        <v>0</v>
      </c>
      <c r="AZ252">
        <f t="shared" si="574"/>
        <v>0</v>
      </c>
      <c r="BA252">
        <f t="shared" si="574"/>
        <v>0</v>
      </c>
      <c r="BB252">
        <f t="shared" si="574"/>
        <v>0</v>
      </c>
      <c r="BC252">
        <f t="shared" si="574"/>
        <v>0</v>
      </c>
      <c r="BD252">
        <f t="shared" si="574"/>
        <v>0</v>
      </c>
      <c r="BE252">
        <f t="shared" si="574"/>
        <v>0</v>
      </c>
      <c r="BF252">
        <f t="shared" si="574"/>
        <v>0</v>
      </c>
      <c r="BG252">
        <f t="shared" si="574"/>
        <v>0</v>
      </c>
      <c r="BH252">
        <f t="shared" si="574"/>
        <v>0</v>
      </c>
      <c r="BK252">
        <f t="shared" si="573"/>
        <v>0</v>
      </c>
      <c r="BL252">
        <f t="shared" si="508"/>
        <v>0</v>
      </c>
      <c r="BM252">
        <f t="shared" si="509"/>
        <v>0</v>
      </c>
      <c r="BN252">
        <f t="shared" si="532"/>
        <v>0.95000000000000007</v>
      </c>
      <c r="BO252">
        <f t="shared" si="533"/>
        <v>1</v>
      </c>
      <c r="BP252" t="str">
        <f t="shared" si="510"/>
        <v>-LV-Total</v>
      </c>
    </row>
    <row r="253" spans="1:68" hidden="1" x14ac:dyDescent="0.25">
      <c r="A253" t="str">
        <f t="shared" si="506"/>
        <v>passenger-LV-PHEVG</v>
      </c>
      <c r="B253" s="1">
        <v>219</v>
      </c>
      <c r="C253" t="s">
        <v>49</v>
      </c>
      <c r="D253" t="s">
        <v>27</v>
      </c>
      <c r="E253" t="s">
        <v>28</v>
      </c>
      <c r="F253" t="s">
        <v>31</v>
      </c>
      <c r="G253">
        <v>1.6123544457832359E-2</v>
      </c>
      <c r="H253">
        <f>Reference!H253</f>
        <v>2.3915945632428399E-2</v>
      </c>
      <c r="I253">
        <f>Reference!I253</f>
        <v>3.1547411123458269E-2</v>
      </c>
      <c r="J253">
        <f>Reference!J253</f>
        <v>3.9022875655643857E-2</v>
      </c>
      <c r="K253">
        <f>Reference!K253</f>
        <v>4.1725533280729317E-2</v>
      </c>
      <c r="L253">
        <f t="shared" si="570"/>
        <v>3.8894157808108398E-2</v>
      </c>
      <c r="M253">
        <f t="shared" si="570"/>
        <v>3.606278233548748E-2</v>
      </c>
      <c r="N253">
        <f t="shared" si="570"/>
        <v>3.3231406862866561E-2</v>
      </c>
      <c r="O253">
        <f t="shared" si="570"/>
        <v>3.0400031390245642E-2</v>
      </c>
      <c r="P253">
        <f t="shared" si="570"/>
        <v>2.7568655917624727E-2</v>
      </c>
      <c r="Q253">
        <f t="shared" si="570"/>
        <v>2.4737280445003808E-2</v>
      </c>
      <c r="R253">
        <f t="shared" si="570"/>
        <v>2.190590497238289E-2</v>
      </c>
      <c r="S253">
        <f t="shared" si="570"/>
        <v>1.9074529499761971E-2</v>
      </c>
      <c r="T253">
        <f t="shared" si="570"/>
        <v>1.6243154027141053E-2</v>
      </c>
      <c r="U253">
        <f t="shared" si="570"/>
        <v>1.3411778554520137E-2</v>
      </c>
      <c r="V253">
        <f t="shared" si="570"/>
        <v>1.0580403081899215E-2</v>
      </c>
      <c r="W253">
        <f t="shared" si="570"/>
        <v>7.7490276092783E-3</v>
      </c>
      <c r="X253">
        <f t="shared" si="570"/>
        <v>4.9176521366573744E-3</v>
      </c>
      <c r="Y253">
        <f t="shared" si="570"/>
        <v>2.0862766640364627E-3</v>
      </c>
      <c r="Z253">
        <f t="shared" si="571"/>
        <v>1.9471915531006985E-3</v>
      </c>
      <c r="AA253">
        <f t="shared" si="571"/>
        <v>1.8081064421649343E-3</v>
      </c>
      <c r="AB253">
        <f t="shared" si="571"/>
        <v>1.6690213312291701E-3</v>
      </c>
      <c r="AC253">
        <f t="shared" si="571"/>
        <v>1.5299362202934059E-3</v>
      </c>
      <c r="AD253">
        <f t="shared" si="571"/>
        <v>1.3908511093576417E-3</v>
      </c>
      <c r="AE253">
        <f t="shared" si="571"/>
        <v>1.2517659984218775E-3</v>
      </c>
      <c r="AF253">
        <f t="shared" si="571"/>
        <v>1.1126808874861133E-3</v>
      </c>
      <c r="AG253">
        <f t="shared" si="571"/>
        <v>9.7359577655034904E-4</v>
      </c>
      <c r="AH253">
        <f t="shared" si="571"/>
        <v>8.3451066561458483E-4</v>
      </c>
      <c r="AI253">
        <f t="shared" si="571"/>
        <v>6.9542555467882062E-4</v>
      </c>
      <c r="AJ253">
        <f t="shared" si="571"/>
        <v>5.5634044374305641E-4</v>
      </c>
      <c r="AK253">
        <f t="shared" si="571"/>
        <v>4.1725533280729198E-4</v>
      </c>
      <c r="AL253">
        <f t="shared" si="571"/>
        <v>2.7817022187152799E-4</v>
      </c>
      <c r="AM253">
        <f t="shared" si="571"/>
        <v>1.3908511093576378E-4</v>
      </c>
      <c r="AN253">
        <f t="shared" si="571"/>
        <v>0</v>
      </c>
      <c r="AO253">
        <f t="shared" si="500"/>
        <v>0</v>
      </c>
      <c r="AP253">
        <f t="shared" si="504"/>
        <v>0</v>
      </c>
      <c r="AQ253">
        <f t="shared" ref="AQ253:BH253" si="575">AP253</f>
        <v>0</v>
      </c>
      <c r="AR253">
        <f t="shared" si="575"/>
        <v>0</v>
      </c>
      <c r="AS253">
        <f t="shared" si="575"/>
        <v>0</v>
      </c>
      <c r="AT253">
        <f t="shared" si="575"/>
        <v>0</v>
      </c>
      <c r="AU253">
        <f t="shared" si="575"/>
        <v>0</v>
      </c>
      <c r="AV253">
        <f t="shared" si="575"/>
        <v>0</v>
      </c>
      <c r="AW253">
        <f t="shared" si="575"/>
        <v>0</v>
      </c>
      <c r="AX253">
        <f t="shared" si="575"/>
        <v>0</v>
      </c>
      <c r="AY253">
        <f t="shared" si="575"/>
        <v>0</v>
      </c>
      <c r="AZ253">
        <f t="shared" si="575"/>
        <v>0</v>
      </c>
      <c r="BA253">
        <f t="shared" si="575"/>
        <v>0</v>
      </c>
      <c r="BB253">
        <f t="shared" si="575"/>
        <v>0</v>
      </c>
      <c r="BC253">
        <f t="shared" si="575"/>
        <v>0</v>
      </c>
      <c r="BD253">
        <f t="shared" si="575"/>
        <v>0</v>
      </c>
      <c r="BE253">
        <f t="shared" si="575"/>
        <v>0</v>
      </c>
      <c r="BF253">
        <f t="shared" si="575"/>
        <v>0</v>
      </c>
      <c r="BG253">
        <f t="shared" si="575"/>
        <v>0</v>
      </c>
      <c r="BH253">
        <f t="shared" si="575"/>
        <v>0</v>
      </c>
      <c r="BK253">
        <f t="shared" si="573"/>
        <v>4.1725533280729317E-2</v>
      </c>
      <c r="BL253">
        <f t="shared" si="508"/>
        <v>2.0862766640364632E-3</v>
      </c>
      <c r="BM253">
        <f t="shared" si="509"/>
        <v>0</v>
      </c>
      <c r="BN253">
        <f t="shared" si="532"/>
        <v>0.95000000000000007</v>
      </c>
      <c r="BO253">
        <f t="shared" si="533"/>
        <v>1</v>
      </c>
      <c r="BP253" t="str">
        <f t="shared" si="510"/>
        <v>-LV-Total</v>
      </c>
    </row>
    <row r="254" spans="1:68" hidden="1" x14ac:dyDescent="0.25">
      <c r="A254" t="str">
        <f t="shared" si="506"/>
        <v>freight-HT-BEV</v>
      </c>
      <c r="B254" s="1">
        <v>220</v>
      </c>
      <c r="C254" t="s">
        <v>8</v>
      </c>
      <c r="D254" t="s">
        <v>36</v>
      </c>
      <c r="E254" t="s">
        <v>39</v>
      </c>
      <c r="F254" t="s">
        <v>29</v>
      </c>
      <c r="G254">
        <v>8.1271136888768595E-4</v>
      </c>
      <c r="H254">
        <f>Reference!H254</f>
        <v>9.3368495948986229E-4</v>
      </c>
      <c r="I254">
        <f>Reference!I254</f>
        <v>1.0726656928285953E-3</v>
      </c>
      <c r="J254">
        <f>Reference!J254</f>
        <v>1.232333965409607E-3</v>
      </c>
      <c r="K254">
        <f>Reference!K254</f>
        <v>1.4157691557166602E-3</v>
      </c>
      <c r="L254">
        <f t="shared" ref="L254:Y254" si="576">IF(K254=0,0.0000001,K254)*((INDEX($P$7:$P$29,MATCH($A254,$H$7:$H$28,0))/IF(K254=0,0.0000001,K254))^((L$33-$K$33)/($Y$33-$K$33)))</f>
        <v>1.9189533387497955E-3</v>
      </c>
      <c r="M254">
        <f t="shared" si="576"/>
        <v>3.3755218749873931E-3</v>
      </c>
      <c r="N254">
        <f t="shared" si="576"/>
        <v>6.97744533146606E-3</v>
      </c>
      <c r="O254">
        <f t="shared" si="576"/>
        <v>1.4930312143140634E-2</v>
      </c>
      <c r="P254">
        <f t="shared" si="576"/>
        <v>2.9447218903930986E-2</v>
      </c>
      <c r="Q254">
        <f t="shared" si="576"/>
        <v>4.9727512378826208E-2</v>
      </c>
      <c r="R254">
        <f t="shared" si="576"/>
        <v>7.0517737044538106E-2</v>
      </c>
      <c r="S254">
        <f t="shared" si="576"/>
        <v>8.6096404370498147E-2</v>
      </c>
      <c r="T254">
        <f t="shared" si="576"/>
        <v>9.4793893665625323E-2</v>
      </c>
      <c r="U254">
        <f t="shared" si="576"/>
        <v>9.8484031369191677E-2</v>
      </c>
      <c r="V254">
        <f t="shared" si="576"/>
        <v>9.9673197258610124E-2</v>
      </c>
      <c r="W254">
        <f t="shared" si="576"/>
        <v>9.9953248373719342E-2</v>
      </c>
      <c r="X254">
        <f t="shared" si="576"/>
        <v>9.9996659873050578E-2</v>
      </c>
      <c r="Y254">
        <f t="shared" si="576"/>
        <v>9.9999999999999992E-2</v>
      </c>
      <c r="Z254">
        <f t="shared" ref="Z254:AM254" si="577">IF(Y254=0,0.0000001,$Y254)*((INDEX($Q$7:$Q$29,MATCH($A254,$H$7:$H$28,0))/IF(Y254=0,0.0000001,$Y254))^((Z$33-$Y$33)/($AN$33-$Y$33)))</f>
        <v>0.11385179164293641</v>
      </c>
      <c r="AA254">
        <f t="shared" si="577"/>
        <v>0.12962230460306609</v>
      </c>
      <c r="AB254">
        <f t="shared" si="577"/>
        <v>0.14757731615945519</v>
      </c>
      <c r="AC254">
        <f t="shared" si="577"/>
        <v>0.16801941850610047</v>
      </c>
      <c r="AD254">
        <f t="shared" si="577"/>
        <v>0.19129311827723888</v>
      </c>
      <c r="AE254">
        <f t="shared" si="577"/>
        <v>0.21779064244827795</v>
      </c>
      <c r="AF254">
        <f t="shared" si="577"/>
        <v>0.24795854845802606</v>
      </c>
      <c r="AG254">
        <f t="shared" si="577"/>
        <v>0.28230524995128142</v>
      </c>
      <c r="AH254">
        <f t="shared" si="577"/>
        <v>0.32140958497160382</v>
      </c>
      <c r="AI254">
        <f t="shared" si="577"/>
        <v>0.36593057100229703</v>
      </c>
      <c r="AJ254">
        <f t="shared" si="577"/>
        <v>0.41661851125534283</v>
      </c>
      <c r="AK254">
        <f t="shared" si="577"/>
        <v>0.47432763938033662</v>
      </c>
      <c r="AL254">
        <f t="shared" si="577"/>
        <v>0.54003051569215976</v>
      </c>
      <c r="AM254">
        <f t="shared" si="577"/>
        <v>0.61483441753411272</v>
      </c>
      <c r="AN254">
        <f>IF(AM254=0,0.0000001,$Y254)*((INDEX($O$7:$O$29,MATCH($A254,$H$7:$H$28,0))/IF(AM254=0,0.0000001,$Y254))^((AN$33-$Y$33)/($AN$33-$Y$33)))</f>
        <v>0.7</v>
      </c>
      <c r="AO254">
        <f t="shared" si="500"/>
        <v>0.7</v>
      </c>
      <c r="AP254">
        <f t="shared" si="504"/>
        <v>0.7</v>
      </c>
      <c r="AQ254">
        <f t="shared" ref="AQ254:BH254" si="578">AP254</f>
        <v>0.7</v>
      </c>
      <c r="AR254">
        <f t="shared" si="578"/>
        <v>0.7</v>
      </c>
      <c r="AS254">
        <f t="shared" si="578"/>
        <v>0.7</v>
      </c>
      <c r="AT254">
        <f t="shared" si="578"/>
        <v>0.7</v>
      </c>
      <c r="AU254">
        <f t="shared" si="578"/>
        <v>0.7</v>
      </c>
      <c r="AV254">
        <f t="shared" si="578"/>
        <v>0.7</v>
      </c>
      <c r="AW254">
        <f t="shared" si="578"/>
        <v>0.7</v>
      </c>
      <c r="AX254">
        <f t="shared" si="578"/>
        <v>0.7</v>
      </c>
      <c r="AY254">
        <f t="shared" si="578"/>
        <v>0.7</v>
      </c>
      <c r="AZ254">
        <f t="shared" si="578"/>
        <v>0.7</v>
      </c>
      <c r="BA254">
        <f t="shared" si="578"/>
        <v>0.7</v>
      </c>
      <c r="BB254">
        <f t="shared" si="578"/>
        <v>0.7</v>
      </c>
      <c r="BC254">
        <f t="shared" si="578"/>
        <v>0.7</v>
      </c>
      <c r="BD254">
        <f t="shared" si="578"/>
        <v>0.7</v>
      </c>
      <c r="BE254">
        <f t="shared" si="578"/>
        <v>0.7</v>
      </c>
      <c r="BF254">
        <f t="shared" si="578"/>
        <v>0.7</v>
      </c>
      <c r="BG254">
        <f t="shared" si="578"/>
        <v>0.7</v>
      </c>
      <c r="BH254">
        <f t="shared" si="578"/>
        <v>0.7</v>
      </c>
      <c r="BK254">
        <f t="shared" si="573"/>
        <v>1.4157691557166602E-3</v>
      </c>
      <c r="BL254">
        <f t="shared" si="508"/>
        <v>8.4946149342999611E-4</v>
      </c>
      <c r="BM254">
        <f t="shared" si="509"/>
        <v>1.4157691557166615E-4</v>
      </c>
      <c r="BN254">
        <f>INDEX($N$7:$N$28,MATCH(BP254,$H$7:$H$28,0))</f>
        <v>0.4</v>
      </c>
      <c r="BO254">
        <f>INDEX($O$7:$O$28,MATCH(BP254,$H$7:$H$28,0))</f>
        <v>0.89999999999999991</v>
      </c>
      <c r="BP254" t="str">
        <f t="shared" si="510"/>
        <v>-HT-Total</v>
      </c>
    </row>
    <row r="255" spans="1:68" x14ac:dyDescent="0.25">
      <c r="A255" t="str">
        <f t="shared" si="506"/>
        <v>freight-HT-CNG</v>
      </c>
      <c r="B255" s="1">
        <v>221</v>
      </c>
      <c r="C255" t="s">
        <v>8</v>
      </c>
      <c r="D255" t="s">
        <v>36</v>
      </c>
      <c r="E255" t="s">
        <v>39</v>
      </c>
      <c r="F255" t="s">
        <v>45</v>
      </c>
      <c r="G255">
        <v>9.5147752791951926E-3</v>
      </c>
      <c r="H255">
        <f>Reference!H255</f>
        <v>1.349560122027608E-2</v>
      </c>
      <c r="I255">
        <f>Reference!I255</f>
        <v>1.7458875511393541E-2</v>
      </c>
      <c r="J255">
        <f>Reference!J255</f>
        <v>2.1404713976294319E-2</v>
      </c>
      <c r="K255">
        <f>Reference!K255</f>
        <v>2.3743383948065289E-2</v>
      </c>
      <c r="L255">
        <f t="shared" ref="L255:Y256" si="579">$K255+(L$33-$K$33)*($BL255-$BK255)/($BL$33-$BK$33)</f>
        <v>2.3488990548621733E-2</v>
      </c>
      <c r="M255">
        <f t="shared" si="579"/>
        <v>2.3234597149178176E-2</v>
      </c>
      <c r="N255">
        <f t="shared" si="579"/>
        <v>2.2980203749734619E-2</v>
      </c>
      <c r="O255">
        <f t="shared" si="579"/>
        <v>2.2725810350291063E-2</v>
      </c>
      <c r="P255">
        <f t="shared" si="579"/>
        <v>2.2471416950847506E-2</v>
      </c>
      <c r="Q255">
        <f t="shared" si="579"/>
        <v>2.2217023551403949E-2</v>
      </c>
      <c r="R255">
        <f t="shared" si="579"/>
        <v>2.1962630151960393E-2</v>
      </c>
      <c r="S255">
        <f t="shared" si="579"/>
        <v>2.1708236752516836E-2</v>
      </c>
      <c r="T255">
        <f t="shared" si="579"/>
        <v>2.1453843353073279E-2</v>
      </c>
      <c r="U255">
        <f t="shared" si="579"/>
        <v>2.1199449953629722E-2</v>
      </c>
      <c r="V255">
        <f t="shared" si="579"/>
        <v>2.0945056554186166E-2</v>
      </c>
      <c r="W255">
        <f t="shared" si="579"/>
        <v>2.0690663154742609E-2</v>
      </c>
      <c r="X255">
        <f t="shared" si="579"/>
        <v>2.0436269755299052E-2</v>
      </c>
      <c r="Y255">
        <f t="shared" si="579"/>
        <v>2.0181876355855496E-2</v>
      </c>
      <c r="Z255">
        <f t="shared" ref="Z255:AN256" si="580">$Y255+(Z$33-$Y$33)*($BM255-$BL255)/($BM$33-$BL$33)</f>
        <v>1.899470715845223E-2</v>
      </c>
      <c r="AA255">
        <f t="shared" si="580"/>
        <v>1.7807537961048968E-2</v>
      </c>
      <c r="AB255">
        <f t="shared" si="580"/>
        <v>1.6620368763645702E-2</v>
      </c>
      <c r="AC255">
        <f t="shared" si="580"/>
        <v>1.5433199566242438E-2</v>
      </c>
      <c r="AD255">
        <f t="shared" si="580"/>
        <v>1.4246030368839174E-2</v>
      </c>
      <c r="AE255">
        <f t="shared" si="580"/>
        <v>1.3058861171435909E-2</v>
      </c>
      <c r="AF255">
        <f t="shared" si="580"/>
        <v>1.1871691974032645E-2</v>
      </c>
      <c r="AG255">
        <f t="shared" si="580"/>
        <v>1.0684522776629381E-2</v>
      </c>
      <c r="AH255">
        <f t="shared" si="580"/>
        <v>9.4973535792261168E-3</v>
      </c>
      <c r="AI255">
        <f t="shared" si="580"/>
        <v>8.3101843818228528E-3</v>
      </c>
      <c r="AJ255">
        <f t="shared" si="580"/>
        <v>7.1230151844195889E-3</v>
      </c>
      <c r="AK255">
        <f t="shared" si="580"/>
        <v>5.9358459870163232E-3</v>
      </c>
      <c r="AL255">
        <f t="shared" si="580"/>
        <v>4.748676789613061E-3</v>
      </c>
      <c r="AM255">
        <f t="shared" si="580"/>
        <v>3.5615075922097936E-3</v>
      </c>
      <c r="AN255">
        <f t="shared" si="580"/>
        <v>2.3743383948065314E-3</v>
      </c>
      <c r="AO255">
        <f t="shared" si="500"/>
        <v>2.3743383948065314E-3</v>
      </c>
      <c r="AP255">
        <f t="shared" si="504"/>
        <v>2.3743383948065314E-3</v>
      </c>
      <c r="AQ255">
        <f t="shared" ref="AQ255:BH255" si="581">AP255</f>
        <v>2.3743383948065314E-3</v>
      </c>
      <c r="AR255">
        <f t="shared" si="581"/>
        <v>2.3743383948065314E-3</v>
      </c>
      <c r="AS255">
        <f t="shared" si="581"/>
        <v>2.3743383948065314E-3</v>
      </c>
      <c r="AT255">
        <f t="shared" si="581"/>
        <v>2.3743383948065314E-3</v>
      </c>
      <c r="AU255">
        <f t="shared" si="581"/>
        <v>2.3743383948065314E-3</v>
      </c>
      <c r="AV255">
        <f t="shared" si="581"/>
        <v>2.3743383948065314E-3</v>
      </c>
      <c r="AW255">
        <f t="shared" si="581"/>
        <v>2.3743383948065314E-3</v>
      </c>
      <c r="AX255">
        <f t="shared" si="581"/>
        <v>2.3743383948065314E-3</v>
      </c>
      <c r="AY255">
        <f t="shared" si="581"/>
        <v>2.3743383948065314E-3</v>
      </c>
      <c r="AZ255">
        <f t="shared" si="581"/>
        <v>2.3743383948065314E-3</v>
      </c>
      <c r="BA255">
        <f t="shared" si="581"/>
        <v>2.3743383948065314E-3</v>
      </c>
      <c r="BB255">
        <f t="shared" si="581"/>
        <v>2.3743383948065314E-3</v>
      </c>
      <c r="BC255">
        <f t="shared" si="581"/>
        <v>2.3743383948065314E-3</v>
      </c>
      <c r="BD255">
        <f t="shared" si="581"/>
        <v>2.3743383948065314E-3</v>
      </c>
      <c r="BE255">
        <f t="shared" si="581"/>
        <v>2.3743383948065314E-3</v>
      </c>
      <c r="BF255">
        <f t="shared" si="581"/>
        <v>2.3743383948065314E-3</v>
      </c>
      <c r="BG255">
        <f t="shared" si="581"/>
        <v>2.3743383948065314E-3</v>
      </c>
      <c r="BH255">
        <f t="shared" si="581"/>
        <v>2.3743383948065314E-3</v>
      </c>
      <c r="BK255">
        <f t="shared" si="573"/>
        <v>2.3743383948065289E-2</v>
      </c>
      <c r="BL255">
        <f t="shared" si="508"/>
        <v>2.0181876355855496E-2</v>
      </c>
      <c r="BM255">
        <f t="shared" si="509"/>
        <v>2.3743383948065309E-3</v>
      </c>
      <c r="BN255">
        <f>INDEX($P$7:$P$28,MATCH(BP255,$H$7:$H$28,0))</f>
        <v>0.15</v>
      </c>
      <c r="BO255">
        <f>INDEX($Q$7:$Q$28,MATCH(BP255,$H$7:$H$28,0))</f>
        <v>0.89999999999999991</v>
      </c>
      <c r="BP255" t="str">
        <f t="shared" si="510"/>
        <v>-HT-Total</v>
      </c>
    </row>
    <row r="256" spans="1:68" hidden="1" x14ac:dyDescent="0.25">
      <c r="A256" t="str">
        <f t="shared" si="506"/>
        <v>freight-HT-D</v>
      </c>
      <c r="B256" s="1">
        <v>222</v>
      </c>
      <c r="C256" t="s">
        <v>8</v>
      </c>
      <c r="D256" t="s">
        <v>36</v>
      </c>
      <c r="E256" t="s">
        <v>39</v>
      </c>
      <c r="F256" t="s">
        <v>46</v>
      </c>
      <c r="G256">
        <v>0.88852372024017945</v>
      </c>
      <c r="H256">
        <f>Reference!H256</f>
        <v>0.88133355607577302</v>
      </c>
      <c r="I256">
        <f>Reference!I256</f>
        <v>0.87417509368543589</v>
      </c>
      <c r="J256">
        <f>Reference!J256</f>
        <v>0.86704812386842323</v>
      </c>
      <c r="K256">
        <f>Reference!K256</f>
        <v>0.86166720594377133</v>
      </c>
      <c r="L256">
        <f t="shared" si="579"/>
        <v>0.85243505730865954</v>
      </c>
      <c r="M256">
        <f t="shared" si="579"/>
        <v>0.84320290867354764</v>
      </c>
      <c r="N256">
        <f t="shared" si="579"/>
        <v>0.83397076003843584</v>
      </c>
      <c r="O256">
        <f t="shared" si="579"/>
        <v>0.82473861140332394</v>
      </c>
      <c r="P256">
        <f t="shared" si="579"/>
        <v>0.81550646276821215</v>
      </c>
      <c r="Q256">
        <f t="shared" si="579"/>
        <v>0.80627431413310024</v>
      </c>
      <c r="R256">
        <f t="shared" si="579"/>
        <v>0.79704216549798845</v>
      </c>
      <c r="S256">
        <f t="shared" si="579"/>
        <v>0.78781001686287666</v>
      </c>
      <c r="T256">
        <f t="shared" si="579"/>
        <v>0.77857786822776476</v>
      </c>
      <c r="U256">
        <f t="shared" si="579"/>
        <v>0.76934571959265297</v>
      </c>
      <c r="V256">
        <f t="shared" si="579"/>
        <v>0.76011357095754106</v>
      </c>
      <c r="W256">
        <f t="shared" si="579"/>
        <v>0.75088142232242927</v>
      </c>
      <c r="X256">
        <f t="shared" si="579"/>
        <v>0.74164927368731737</v>
      </c>
      <c r="Y256">
        <f t="shared" si="579"/>
        <v>0.73241712505220558</v>
      </c>
      <c r="Z256">
        <f t="shared" si="580"/>
        <v>0.68933376475501706</v>
      </c>
      <c r="AA256">
        <f t="shared" si="580"/>
        <v>0.64625040445782844</v>
      </c>
      <c r="AB256">
        <f t="shared" si="580"/>
        <v>0.60316704416063993</v>
      </c>
      <c r="AC256">
        <f t="shared" si="580"/>
        <v>0.56008368386345131</v>
      </c>
      <c r="AD256">
        <f t="shared" si="580"/>
        <v>0.5170003235662628</v>
      </c>
      <c r="AE256">
        <f t="shared" si="580"/>
        <v>0.47391696326907423</v>
      </c>
      <c r="AF256">
        <f t="shared" si="580"/>
        <v>0.43083360297188567</v>
      </c>
      <c r="AG256">
        <f t="shared" si="580"/>
        <v>0.38775024267469715</v>
      </c>
      <c r="AH256">
        <f t="shared" si="580"/>
        <v>0.34466688237750859</v>
      </c>
      <c r="AI256">
        <f t="shared" si="580"/>
        <v>0.30158352208032002</v>
      </c>
      <c r="AJ256">
        <f t="shared" si="580"/>
        <v>0.25850016178313145</v>
      </c>
      <c r="AK256">
        <f t="shared" si="580"/>
        <v>0.21541680148594289</v>
      </c>
      <c r="AL256">
        <f t="shared" si="580"/>
        <v>0.17233344118875438</v>
      </c>
      <c r="AM256">
        <f t="shared" si="580"/>
        <v>0.12925008089156576</v>
      </c>
      <c r="AN256">
        <f t="shared" si="580"/>
        <v>8.6166720594377133E-2</v>
      </c>
      <c r="AO256">
        <f t="shared" ref="AO256:AO287" si="582">AN256</f>
        <v>8.6166720594377133E-2</v>
      </c>
      <c r="AP256">
        <f t="shared" si="504"/>
        <v>8.6166720594377133E-2</v>
      </c>
      <c r="AQ256">
        <f t="shared" ref="AQ256:BH256" si="583">AP256</f>
        <v>8.6166720594377133E-2</v>
      </c>
      <c r="AR256">
        <f t="shared" si="583"/>
        <v>8.6166720594377133E-2</v>
      </c>
      <c r="AS256">
        <f t="shared" si="583"/>
        <v>8.6166720594377133E-2</v>
      </c>
      <c r="AT256">
        <f t="shared" si="583"/>
        <v>8.6166720594377133E-2</v>
      </c>
      <c r="AU256">
        <f t="shared" si="583"/>
        <v>8.6166720594377133E-2</v>
      </c>
      <c r="AV256">
        <f t="shared" si="583"/>
        <v>8.6166720594377133E-2</v>
      </c>
      <c r="AW256">
        <f t="shared" si="583"/>
        <v>8.6166720594377133E-2</v>
      </c>
      <c r="AX256">
        <f t="shared" si="583"/>
        <v>8.6166720594377133E-2</v>
      </c>
      <c r="AY256">
        <f t="shared" si="583"/>
        <v>8.6166720594377133E-2</v>
      </c>
      <c r="AZ256">
        <f t="shared" si="583"/>
        <v>8.6166720594377133E-2</v>
      </c>
      <c r="BA256">
        <f t="shared" si="583"/>
        <v>8.6166720594377133E-2</v>
      </c>
      <c r="BB256">
        <f t="shared" si="583"/>
        <v>8.6166720594377133E-2</v>
      </c>
      <c r="BC256">
        <f t="shared" si="583"/>
        <v>8.6166720594377133E-2</v>
      </c>
      <c r="BD256">
        <f t="shared" si="583"/>
        <v>8.6166720594377133E-2</v>
      </c>
      <c r="BE256">
        <f t="shared" si="583"/>
        <v>8.6166720594377133E-2</v>
      </c>
      <c r="BF256">
        <f t="shared" si="583"/>
        <v>8.6166720594377133E-2</v>
      </c>
      <c r="BG256">
        <f t="shared" si="583"/>
        <v>8.6166720594377133E-2</v>
      </c>
      <c r="BH256">
        <f t="shared" si="583"/>
        <v>8.6166720594377133E-2</v>
      </c>
      <c r="BK256">
        <f t="shared" si="573"/>
        <v>0.86166720594377133</v>
      </c>
      <c r="BL256">
        <f t="shared" si="508"/>
        <v>0.73241712505220558</v>
      </c>
      <c r="BM256">
        <f t="shared" si="509"/>
        <v>8.6166720594377216E-2</v>
      </c>
      <c r="BN256">
        <f>INDEX($P$7:$P$28,MATCH(BP256,$H$7:$H$28,0))</f>
        <v>0.15</v>
      </c>
      <c r="BO256">
        <f>INDEX($Q$7:$Q$28,MATCH(BP256,$H$7:$H$28,0))</f>
        <v>0.89999999999999991</v>
      </c>
      <c r="BP256" t="str">
        <f t="shared" si="510"/>
        <v>-HT-Total</v>
      </c>
    </row>
    <row r="257" spans="1:68" hidden="1" x14ac:dyDescent="0.25">
      <c r="A257" t="str">
        <f t="shared" si="506"/>
        <v>freight-HT-FCEV</v>
      </c>
      <c r="B257" s="1">
        <v>223</v>
      </c>
      <c r="C257" t="s">
        <v>8</v>
      </c>
      <c r="D257" t="s">
        <v>36</v>
      </c>
      <c r="E257" t="s">
        <v>39</v>
      </c>
      <c r="F257" t="s">
        <v>30</v>
      </c>
      <c r="G257">
        <v>0</v>
      </c>
      <c r="H257">
        <f>Reference!H257</f>
        <v>0</v>
      </c>
      <c r="I257">
        <f>Reference!I257</f>
        <v>0</v>
      </c>
      <c r="J257">
        <f>Reference!J257</f>
        <v>0</v>
      </c>
      <c r="K257">
        <f>Reference!K257</f>
        <v>0</v>
      </c>
      <c r="L257">
        <f t="shared" ref="L257:Y257" si="584">IF(K257=0,0.0000001,K257)*((INDEX($P$7:$P$29,MATCH($A257,$H$7:$H$28,0))/IF(K257=0,0.0000001,K257))^((L$33-$K$33)/($Y$33-$K$33)))</f>
        <v>2.553108585369684E-7</v>
      </c>
      <c r="M257">
        <f t="shared" si="584"/>
        <v>1.4556437597455714E-6</v>
      </c>
      <c r="N257">
        <f t="shared" si="584"/>
        <v>1.3646989817698524E-5</v>
      </c>
      <c r="O257">
        <f t="shared" si="584"/>
        <v>1.4233230350607946E-4</v>
      </c>
      <c r="P257">
        <f t="shared" si="584"/>
        <v>1.1547024693754852E-3</v>
      </c>
      <c r="Q257">
        <f t="shared" si="584"/>
        <v>5.8053338338365373E-3</v>
      </c>
      <c r="R257">
        <f t="shared" si="584"/>
        <v>1.703721490419801E-2</v>
      </c>
      <c r="S257">
        <f t="shared" si="584"/>
        <v>3.1519713426617704E-2</v>
      </c>
      <c r="T257">
        <f t="shared" si="584"/>
        <v>4.2403621851499436E-2</v>
      </c>
      <c r="U257">
        <f t="shared" si="584"/>
        <v>4.7700427946640082E-2</v>
      </c>
      <c r="V257">
        <f t="shared" si="584"/>
        <v>4.9498079416433756E-2</v>
      </c>
      <c r="W257">
        <f t="shared" si="584"/>
        <v>4.9927986649972098E-2</v>
      </c>
      <c r="X257">
        <f t="shared" si="584"/>
        <v>4.9994852746453121E-2</v>
      </c>
      <c r="Y257">
        <f t="shared" si="584"/>
        <v>0.05</v>
      </c>
      <c r="Z257">
        <f t="shared" ref="Z257:AM257" si="585">IF(Y257=0,0.0000001,$Y257)*((INDEX($Q$7:$Q$29,MATCH($A257,$H$7:$H$28,0))/IF(Y257=0,0.0000001,$Y257))^((Z$33-$Y$33)/($AN$33-$Y$33)))</f>
        <v>5.4841248984731299E-2</v>
      </c>
      <c r="AA257">
        <f t="shared" si="585"/>
        <v>6.0151251804105833E-2</v>
      </c>
      <c r="AB257">
        <f t="shared" si="585"/>
        <v>6.5975395538644718E-2</v>
      </c>
      <c r="AC257">
        <f t="shared" si="585"/>
        <v>7.2363461872018905E-2</v>
      </c>
      <c r="AD257">
        <f t="shared" si="585"/>
        <v>7.9370052598409971E-2</v>
      </c>
      <c r="AE257">
        <f t="shared" si="585"/>
        <v>8.7055056329612412E-2</v>
      </c>
      <c r="AF257">
        <f t="shared" si="585"/>
        <v>9.5484160391041656E-2</v>
      </c>
      <c r="AG257">
        <f t="shared" si="585"/>
        <v>0.10472941228206267</v>
      </c>
      <c r="AH257">
        <f t="shared" si="585"/>
        <v>0.11486983549970352</v>
      </c>
      <c r="AI257">
        <f t="shared" si="585"/>
        <v>0.12599210498948729</v>
      </c>
      <c r="AJ257">
        <f t="shared" si="585"/>
        <v>0.1381912879967776</v>
      </c>
      <c r="AK257">
        <f t="shared" si="585"/>
        <v>0.1515716566510398</v>
      </c>
      <c r="AL257">
        <f t="shared" si="585"/>
        <v>0.1662475792285576</v>
      </c>
      <c r="AM257">
        <f t="shared" si="585"/>
        <v>0.18234449771164338</v>
      </c>
      <c r="AN257">
        <f>IF(AM257=0,0.0000001,$Y257)*((INDEX($O$7:$O$29,MATCH($A257,$H$7:$H$28,0))/IF(AM257=0,0.0000001,$Y257))^((AN$33-$Y$33)/($AN$33-$Y$33)))</f>
        <v>0.2</v>
      </c>
      <c r="AO257">
        <f t="shared" si="582"/>
        <v>0.2</v>
      </c>
      <c r="AP257">
        <f t="shared" ref="AP257:AP288" si="586">AO257</f>
        <v>0.2</v>
      </c>
      <c r="AQ257">
        <f t="shared" ref="AQ257:BH257" si="587">AP257</f>
        <v>0.2</v>
      </c>
      <c r="AR257">
        <f t="shared" si="587"/>
        <v>0.2</v>
      </c>
      <c r="AS257">
        <f t="shared" si="587"/>
        <v>0.2</v>
      </c>
      <c r="AT257">
        <f t="shared" si="587"/>
        <v>0.2</v>
      </c>
      <c r="AU257">
        <f t="shared" si="587"/>
        <v>0.2</v>
      </c>
      <c r="AV257">
        <f t="shared" si="587"/>
        <v>0.2</v>
      </c>
      <c r="AW257">
        <f t="shared" si="587"/>
        <v>0.2</v>
      </c>
      <c r="AX257">
        <f t="shared" si="587"/>
        <v>0.2</v>
      </c>
      <c r="AY257">
        <f t="shared" si="587"/>
        <v>0.2</v>
      </c>
      <c r="AZ257">
        <f t="shared" si="587"/>
        <v>0.2</v>
      </c>
      <c r="BA257">
        <f t="shared" si="587"/>
        <v>0.2</v>
      </c>
      <c r="BB257">
        <f t="shared" si="587"/>
        <v>0.2</v>
      </c>
      <c r="BC257">
        <f t="shared" si="587"/>
        <v>0.2</v>
      </c>
      <c r="BD257">
        <f t="shared" si="587"/>
        <v>0.2</v>
      </c>
      <c r="BE257">
        <f t="shared" si="587"/>
        <v>0.2</v>
      </c>
      <c r="BF257">
        <f t="shared" si="587"/>
        <v>0.2</v>
      </c>
      <c r="BG257">
        <f t="shared" si="587"/>
        <v>0.2</v>
      </c>
      <c r="BH257">
        <f t="shared" si="587"/>
        <v>0.2</v>
      </c>
      <c r="BK257">
        <f>G257</f>
        <v>0</v>
      </c>
      <c r="BL257">
        <f t="shared" si="508"/>
        <v>0</v>
      </c>
      <c r="BM257">
        <f t="shared" si="509"/>
        <v>0</v>
      </c>
      <c r="BN257">
        <f>INDEX($N$7:$N$28,MATCH(BP257,$H$7:$H$28,0))</f>
        <v>0.4</v>
      </c>
      <c r="BO257">
        <f>INDEX($O$7:$O$28,MATCH(BP257,$H$7:$H$28,0))</f>
        <v>0.89999999999999991</v>
      </c>
      <c r="BP257" t="str">
        <f t="shared" si="510"/>
        <v>-HT-Total</v>
      </c>
    </row>
    <row r="258" spans="1:68" hidden="1" x14ac:dyDescent="0.25">
      <c r="A258" t="str">
        <f t="shared" si="506"/>
        <v>freight-HT-G</v>
      </c>
      <c r="B258" s="1">
        <v>224</v>
      </c>
      <c r="C258" t="s">
        <v>8</v>
      </c>
      <c r="D258" t="s">
        <v>36</v>
      </c>
      <c r="E258" t="s">
        <v>39</v>
      </c>
      <c r="F258" t="s">
        <v>47</v>
      </c>
      <c r="G258">
        <v>9.8363706255429659E-2</v>
      </c>
      <c r="H258">
        <f>Reference!H258</f>
        <v>0.10003441175288121</v>
      </c>
      <c r="I258">
        <f>Reference!I258</f>
        <v>0.1016977510307298</v>
      </c>
      <c r="J258">
        <f>Reference!J258</f>
        <v>0.10335377269883</v>
      </c>
      <c r="K258">
        <f>Reference!K258</f>
        <v>0.1051277367138258</v>
      </c>
      <c r="L258">
        <f t="shared" ref="L258:Y260" si="588">$K258+(L$33-$K$33)*($BL258-$BK258)/($BL$33-$BK$33)</f>
        <v>0.10400136810617767</v>
      </c>
      <c r="M258">
        <f t="shared" si="588"/>
        <v>0.10287499949852953</v>
      </c>
      <c r="N258">
        <f t="shared" si="588"/>
        <v>0.1017486308908814</v>
      </c>
      <c r="O258">
        <f t="shared" si="588"/>
        <v>0.10062226228323327</v>
      </c>
      <c r="P258">
        <f t="shared" si="588"/>
        <v>9.9495893675585131E-2</v>
      </c>
      <c r="Q258">
        <f t="shared" si="588"/>
        <v>9.8369525067937003E-2</v>
      </c>
      <c r="R258">
        <f t="shared" si="588"/>
        <v>9.724315646028886E-2</v>
      </c>
      <c r="S258">
        <f t="shared" si="588"/>
        <v>9.6116787852640731E-2</v>
      </c>
      <c r="T258">
        <f t="shared" si="588"/>
        <v>9.4990419244992602E-2</v>
      </c>
      <c r="U258">
        <f t="shared" si="588"/>
        <v>9.3864050637344459E-2</v>
      </c>
      <c r="V258">
        <f t="shared" si="588"/>
        <v>9.2737682029696331E-2</v>
      </c>
      <c r="W258">
        <f t="shared" si="588"/>
        <v>9.1611313422048202E-2</v>
      </c>
      <c r="X258">
        <f t="shared" si="588"/>
        <v>9.0484944814400059E-2</v>
      </c>
      <c r="Y258">
        <f t="shared" si="588"/>
        <v>8.935857620675193E-2</v>
      </c>
      <c r="Z258">
        <f t="shared" ref="Z258:AN260" si="589">$Y258+(Z$33-$Y$33)*($BM258-$BL258)/($BM$33-$BL$33)</f>
        <v>8.4102189371060634E-2</v>
      </c>
      <c r="AA258">
        <f t="shared" si="589"/>
        <v>7.8845802535369353E-2</v>
      </c>
      <c r="AB258">
        <f t="shared" si="589"/>
        <v>7.3589415699678057E-2</v>
      </c>
      <c r="AC258">
        <f t="shared" si="589"/>
        <v>6.8333028863986775E-2</v>
      </c>
      <c r="AD258">
        <f t="shared" si="589"/>
        <v>6.3076642028295493E-2</v>
      </c>
      <c r="AE258">
        <f t="shared" si="589"/>
        <v>5.782025519260419E-2</v>
      </c>
      <c r="AF258">
        <f t="shared" si="589"/>
        <v>5.2563868356912902E-2</v>
      </c>
      <c r="AG258">
        <f t="shared" si="589"/>
        <v>4.7307481521221613E-2</v>
      </c>
      <c r="AH258">
        <f t="shared" si="589"/>
        <v>4.2051094685530331E-2</v>
      </c>
      <c r="AI258">
        <f t="shared" si="589"/>
        <v>3.6794707849839042E-2</v>
      </c>
      <c r="AJ258">
        <f t="shared" si="589"/>
        <v>3.1538321014147754E-2</v>
      </c>
      <c r="AK258">
        <f t="shared" si="589"/>
        <v>2.6281934178456451E-2</v>
      </c>
      <c r="AL258">
        <f t="shared" si="589"/>
        <v>2.1025547342765169E-2</v>
      </c>
      <c r="AM258">
        <f t="shared" si="589"/>
        <v>1.5769160507073873E-2</v>
      </c>
      <c r="AN258">
        <f t="shared" si="589"/>
        <v>1.0512773671382591E-2</v>
      </c>
      <c r="AO258">
        <f t="shared" si="582"/>
        <v>1.0512773671382591E-2</v>
      </c>
      <c r="AP258">
        <f t="shared" si="586"/>
        <v>1.0512773671382591E-2</v>
      </c>
      <c r="AQ258">
        <f t="shared" ref="AQ258:BH258" si="590">AP258</f>
        <v>1.0512773671382591E-2</v>
      </c>
      <c r="AR258">
        <f t="shared" si="590"/>
        <v>1.0512773671382591E-2</v>
      </c>
      <c r="AS258">
        <f t="shared" si="590"/>
        <v>1.0512773671382591E-2</v>
      </c>
      <c r="AT258">
        <f t="shared" si="590"/>
        <v>1.0512773671382591E-2</v>
      </c>
      <c r="AU258">
        <f t="shared" si="590"/>
        <v>1.0512773671382591E-2</v>
      </c>
      <c r="AV258">
        <f t="shared" si="590"/>
        <v>1.0512773671382591E-2</v>
      </c>
      <c r="AW258">
        <f t="shared" si="590"/>
        <v>1.0512773671382591E-2</v>
      </c>
      <c r="AX258">
        <f t="shared" si="590"/>
        <v>1.0512773671382591E-2</v>
      </c>
      <c r="AY258">
        <f t="shared" si="590"/>
        <v>1.0512773671382591E-2</v>
      </c>
      <c r="AZ258">
        <f t="shared" si="590"/>
        <v>1.0512773671382591E-2</v>
      </c>
      <c r="BA258">
        <f t="shared" si="590"/>
        <v>1.0512773671382591E-2</v>
      </c>
      <c r="BB258">
        <f t="shared" si="590"/>
        <v>1.0512773671382591E-2</v>
      </c>
      <c r="BC258">
        <f t="shared" si="590"/>
        <v>1.0512773671382591E-2</v>
      </c>
      <c r="BD258">
        <f t="shared" si="590"/>
        <v>1.0512773671382591E-2</v>
      </c>
      <c r="BE258">
        <f t="shared" si="590"/>
        <v>1.0512773671382591E-2</v>
      </c>
      <c r="BF258">
        <f t="shared" si="590"/>
        <v>1.0512773671382591E-2</v>
      </c>
      <c r="BG258">
        <f t="shared" si="590"/>
        <v>1.0512773671382591E-2</v>
      </c>
      <c r="BH258">
        <f t="shared" si="590"/>
        <v>1.0512773671382591E-2</v>
      </c>
      <c r="BK258">
        <f t="shared" ref="BK258:BK263" si="591">K258</f>
        <v>0.1051277367138258</v>
      </c>
      <c r="BL258">
        <f t="shared" si="508"/>
        <v>8.935857620675193E-2</v>
      </c>
      <c r="BM258">
        <f t="shared" si="509"/>
        <v>1.051277367138259E-2</v>
      </c>
      <c r="BN258">
        <f>INDEX($P$7:$P$28,MATCH(BP258,$H$7:$H$28,0))</f>
        <v>0.15</v>
      </c>
      <c r="BO258">
        <f>INDEX($Q$7:$Q$28,MATCH(BP258,$H$7:$H$28,0))</f>
        <v>0.89999999999999991</v>
      </c>
      <c r="BP258" t="str">
        <f t="shared" si="510"/>
        <v>-HT-Total</v>
      </c>
    </row>
    <row r="259" spans="1:68" x14ac:dyDescent="0.25">
      <c r="A259" t="str">
        <f t="shared" si="506"/>
        <v>freight-HT-LPG</v>
      </c>
      <c r="B259" s="1">
        <v>225</v>
      </c>
      <c r="C259" t="s">
        <v>8</v>
      </c>
      <c r="D259" t="s">
        <v>36</v>
      </c>
      <c r="E259" t="s">
        <v>39</v>
      </c>
      <c r="F259" t="s">
        <v>48</v>
      </c>
      <c r="G259">
        <v>8.1271136888768595E-4</v>
      </c>
      <c r="H259">
        <f>Reference!H259</f>
        <v>1.2163736535031489E-3</v>
      </c>
      <c r="I259">
        <f>Reference!I259</f>
        <v>1.618256172002766E-3</v>
      </c>
      <c r="J259">
        <f>Reference!J259</f>
        <v>2.0183706691045749E-3</v>
      </c>
      <c r="K259">
        <f>Reference!K259</f>
        <v>2.4211440336517152E-3</v>
      </c>
      <c r="L259">
        <f t="shared" si="588"/>
        <v>2.3952032047197323E-3</v>
      </c>
      <c r="M259">
        <f t="shared" si="588"/>
        <v>2.3692623757877499E-3</v>
      </c>
      <c r="N259">
        <f t="shared" si="588"/>
        <v>2.343321546855767E-3</v>
      </c>
      <c r="O259">
        <f t="shared" si="588"/>
        <v>2.3173807179237846E-3</v>
      </c>
      <c r="P259">
        <f t="shared" si="588"/>
        <v>2.2914398889918018E-3</v>
      </c>
      <c r="Q259">
        <f t="shared" si="588"/>
        <v>2.2654990600598193E-3</v>
      </c>
      <c r="R259">
        <f t="shared" si="588"/>
        <v>2.2395582311278365E-3</v>
      </c>
      <c r="S259">
        <f t="shared" si="588"/>
        <v>2.2136174021958536E-3</v>
      </c>
      <c r="T259">
        <f t="shared" si="588"/>
        <v>2.1876765732638712E-3</v>
      </c>
      <c r="U259">
        <f t="shared" si="588"/>
        <v>2.1617357443318884E-3</v>
      </c>
      <c r="V259">
        <f t="shared" si="588"/>
        <v>2.1357949153999059E-3</v>
      </c>
      <c r="W259">
        <f t="shared" si="588"/>
        <v>2.1098540864679231E-3</v>
      </c>
      <c r="X259">
        <f t="shared" si="588"/>
        <v>2.0839132575359407E-3</v>
      </c>
      <c r="Y259">
        <f t="shared" si="588"/>
        <v>2.0579724286039578E-3</v>
      </c>
      <c r="Z259">
        <f t="shared" si="589"/>
        <v>1.9369152269213721E-3</v>
      </c>
      <c r="AA259">
        <f t="shared" si="589"/>
        <v>1.8158580252387864E-3</v>
      </c>
      <c r="AB259">
        <f t="shared" si="589"/>
        <v>1.6948008235562004E-3</v>
      </c>
      <c r="AC259">
        <f t="shared" si="589"/>
        <v>1.5737436218736149E-3</v>
      </c>
      <c r="AD259">
        <f t="shared" si="589"/>
        <v>1.452686420191029E-3</v>
      </c>
      <c r="AE259">
        <f t="shared" si="589"/>
        <v>1.3316292185084433E-3</v>
      </c>
      <c r="AF259">
        <f t="shared" si="589"/>
        <v>1.2105720168258576E-3</v>
      </c>
      <c r="AG259">
        <f t="shared" si="589"/>
        <v>1.0895148151432719E-3</v>
      </c>
      <c r="AH259">
        <f t="shared" si="589"/>
        <v>9.6845761346068615E-4</v>
      </c>
      <c r="AI259">
        <f t="shared" si="589"/>
        <v>8.4740041177810044E-4</v>
      </c>
      <c r="AJ259">
        <f t="shared" si="589"/>
        <v>7.2634321009551451E-4</v>
      </c>
      <c r="AK259">
        <f t="shared" si="589"/>
        <v>6.0528600841292879E-4</v>
      </c>
      <c r="AL259">
        <f t="shared" si="589"/>
        <v>4.8422880673034308E-4</v>
      </c>
      <c r="AM259">
        <f t="shared" si="589"/>
        <v>3.6317160504775758E-4</v>
      </c>
      <c r="AN259">
        <f t="shared" si="589"/>
        <v>2.4211440336517165E-4</v>
      </c>
      <c r="AO259">
        <f t="shared" si="582"/>
        <v>2.4211440336517165E-4</v>
      </c>
      <c r="AP259">
        <f t="shared" si="586"/>
        <v>2.4211440336517165E-4</v>
      </c>
      <c r="AQ259">
        <f t="shared" ref="AQ259:BH259" si="592">AP259</f>
        <v>2.4211440336517165E-4</v>
      </c>
      <c r="AR259">
        <f t="shared" si="592"/>
        <v>2.4211440336517165E-4</v>
      </c>
      <c r="AS259">
        <f t="shared" si="592"/>
        <v>2.4211440336517165E-4</v>
      </c>
      <c r="AT259">
        <f t="shared" si="592"/>
        <v>2.4211440336517165E-4</v>
      </c>
      <c r="AU259">
        <f t="shared" si="592"/>
        <v>2.4211440336517165E-4</v>
      </c>
      <c r="AV259">
        <f t="shared" si="592"/>
        <v>2.4211440336517165E-4</v>
      </c>
      <c r="AW259">
        <f t="shared" si="592"/>
        <v>2.4211440336517165E-4</v>
      </c>
      <c r="AX259">
        <f t="shared" si="592"/>
        <v>2.4211440336517165E-4</v>
      </c>
      <c r="AY259">
        <f t="shared" si="592"/>
        <v>2.4211440336517165E-4</v>
      </c>
      <c r="AZ259">
        <f t="shared" si="592"/>
        <v>2.4211440336517165E-4</v>
      </c>
      <c r="BA259">
        <f t="shared" si="592"/>
        <v>2.4211440336517165E-4</v>
      </c>
      <c r="BB259">
        <f t="shared" si="592"/>
        <v>2.4211440336517165E-4</v>
      </c>
      <c r="BC259">
        <f t="shared" si="592"/>
        <v>2.4211440336517165E-4</v>
      </c>
      <c r="BD259">
        <f t="shared" si="592"/>
        <v>2.4211440336517165E-4</v>
      </c>
      <c r="BE259">
        <f t="shared" si="592"/>
        <v>2.4211440336517165E-4</v>
      </c>
      <c r="BF259">
        <f t="shared" si="592"/>
        <v>2.4211440336517165E-4</v>
      </c>
      <c r="BG259">
        <f t="shared" si="592"/>
        <v>2.4211440336517165E-4</v>
      </c>
      <c r="BH259">
        <f t="shared" si="592"/>
        <v>2.4211440336517165E-4</v>
      </c>
      <c r="BK259">
        <f t="shared" si="591"/>
        <v>2.4211440336517152E-3</v>
      </c>
      <c r="BL259">
        <f t="shared" si="508"/>
        <v>2.0579724286039578E-3</v>
      </c>
      <c r="BM259">
        <f t="shared" si="509"/>
        <v>2.4211440336517173E-4</v>
      </c>
      <c r="BN259">
        <f>INDEX($P$7:$P$28,MATCH(BP259,$H$7:$H$28,0))</f>
        <v>0.15</v>
      </c>
      <c r="BO259">
        <f>INDEX($Q$7:$Q$28,MATCH(BP259,$H$7:$H$28,0))</f>
        <v>0.89999999999999991</v>
      </c>
      <c r="BP259" t="str">
        <f t="shared" si="510"/>
        <v>-HT-Total</v>
      </c>
    </row>
    <row r="260" spans="1:68" hidden="1" x14ac:dyDescent="0.25">
      <c r="A260" t="str">
        <f t="shared" si="506"/>
        <v>freight-HT-PHEVD</v>
      </c>
      <c r="B260" s="1">
        <v>226</v>
      </c>
      <c r="C260" t="s">
        <v>8</v>
      </c>
      <c r="D260" t="s">
        <v>36</v>
      </c>
      <c r="E260" t="s">
        <v>39</v>
      </c>
      <c r="F260" t="s">
        <v>37</v>
      </c>
      <c r="G260">
        <v>1.97237548742047E-3</v>
      </c>
      <c r="H260">
        <f>Reference!H260</f>
        <v>2.703683644063334E-3</v>
      </c>
      <c r="I260">
        <f>Reference!I260</f>
        <v>3.4317674284350202E-3</v>
      </c>
      <c r="J260">
        <f>Reference!J260</f>
        <v>4.1566481182432197E-3</v>
      </c>
      <c r="K260">
        <f>Reference!K260</f>
        <v>4.6193853270339019E-3</v>
      </c>
      <c r="L260">
        <f t="shared" si="588"/>
        <v>4.5698919128156811E-3</v>
      </c>
      <c r="M260">
        <f t="shared" si="588"/>
        <v>4.5203984985974612E-3</v>
      </c>
      <c r="N260">
        <f t="shared" si="588"/>
        <v>4.4709050843792404E-3</v>
      </c>
      <c r="O260">
        <f t="shared" si="588"/>
        <v>4.4214116701610205E-3</v>
      </c>
      <c r="P260">
        <f t="shared" si="588"/>
        <v>4.3719182559427998E-3</v>
      </c>
      <c r="Q260">
        <f t="shared" si="588"/>
        <v>4.3224248417245799E-3</v>
      </c>
      <c r="R260">
        <f t="shared" si="588"/>
        <v>4.2729314275063591E-3</v>
      </c>
      <c r="S260">
        <f t="shared" si="588"/>
        <v>4.2234380132881383E-3</v>
      </c>
      <c r="T260">
        <f t="shared" si="588"/>
        <v>4.1739445990699184E-3</v>
      </c>
      <c r="U260">
        <f t="shared" si="588"/>
        <v>4.1244511848516976E-3</v>
      </c>
      <c r="V260">
        <f t="shared" si="588"/>
        <v>4.0749577706334777E-3</v>
      </c>
      <c r="W260">
        <f t="shared" si="588"/>
        <v>4.025464356415257E-3</v>
      </c>
      <c r="X260">
        <f t="shared" si="588"/>
        <v>3.9759709421970371E-3</v>
      </c>
      <c r="Y260">
        <f t="shared" si="588"/>
        <v>3.9264775279788163E-3</v>
      </c>
      <c r="Z260">
        <f t="shared" si="589"/>
        <v>3.6955082616271211E-3</v>
      </c>
      <c r="AA260">
        <f t="shared" si="589"/>
        <v>3.464538995275426E-3</v>
      </c>
      <c r="AB260">
        <f t="shared" si="589"/>
        <v>3.2335697289237312E-3</v>
      </c>
      <c r="AC260">
        <f t="shared" si="589"/>
        <v>3.002600462572036E-3</v>
      </c>
      <c r="AD260">
        <f t="shared" si="589"/>
        <v>2.7716311962203409E-3</v>
      </c>
      <c r="AE260">
        <f t="shared" si="589"/>
        <v>2.5406619298686461E-3</v>
      </c>
      <c r="AF260">
        <f t="shared" si="589"/>
        <v>2.3096926635169509E-3</v>
      </c>
      <c r="AG260">
        <f t="shared" si="589"/>
        <v>2.0787233971652557E-3</v>
      </c>
      <c r="AH260">
        <f t="shared" si="589"/>
        <v>1.8477541308135606E-3</v>
      </c>
      <c r="AI260">
        <f t="shared" si="589"/>
        <v>1.6167848644618654E-3</v>
      </c>
      <c r="AJ260">
        <f t="shared" si="589"/>
        <v>1.3858155981101706E-3</v>
      </c>
      <c r="AK260">
        <f t="shared" si="589"/>
        <v>1.1548463317584755E-3</v>
      </c>
      <c r="AL260">
        <f t="shared" si="589"/>
        <v>9.2387706540678028E-4</v>
      </c>
      <c r="AM260">
        <f t="shared" si="589"/>
        <v>6.9290779905508554E-4</v>
      </c>
      <c r="AN260">
        <f t="shared" si="589"/>
        <v>4.6193853270339036E-4</v>
      </c>
      <c r="AO260">
        <f t="shared" si="582"/>
        <v>4.6193853270339036E-4</v>
      </c>
      <c r="AP260">
        <f t="shared" si="586"/>
        <v>4.6193853270339036E-4</v>
      </c>
      <c r="AQ260">
        <f t="shared" ref="AQ260:BH260" si="593">AP260</f>
        <v>4.6193853270339036E-4</v>
      </c>
      <c r="AR260">
        <f t="shared" si="593"/>
        <v>4.6193853270339036E-4</v>
      </c>
      <c r="AS260">
        <f t="shared" si="593"/>
        <v>4.6193853270339036E-4</v>
      </c>
      <c r="AT260">
        <f t="shared" si="593"/>
        <v>4.6193853270339036E-4</v>
      </c>
      <c r="AU260">
        <f t="shared" si="593"/>
        <v>4.6193853270339036E-4</v>
      </c>
      <c r="AV260">
        <f t="shared" si="593"/>
        <v>4.6193853270339036E-4</v>
      </c>
      <c r="AW260">
        <f t="shared" si="593"/>
        <v>4.6193853270339036E-4</v>
      </c>
      <c r="AX260">
        <f t="shared" si="593"/>
        <v>4.6193853270339036E-4</v>
      </c>
      <c r="AY260">
        <f t="shared" si="593"/>
        <v>4.6193853270339036E-4</v>
      </c>
      <c r="AZ260">
        <f t="shared" si="593"/>
        <v>4.6193853270339036E-4</v>
      </c>
      <c r="BA260">
        <f t="shared" si="593"/>
        <v>4.6193853270339036E-4</v>
      </c>
      <c r="BB260">
        <f t="shared" si="593"/>
        <v>4.6193853270339036E-4</v>
      </c>
      <c r="BC260">
        <f t="shared" si="593"/>
        <v>4.6193853270339036E-4</v>
      </c>
      <c r="BD260">
        <f t="shared" si="593"/>
        <v>4.6193853270339036E-4</v>
      </c>
      <c r="BE260">
        <f t="shared" si="593"/>
        <v>4.6193853270339036E-4</v>
      </c>
      <c r="BF260">
        <f t="shared" si="593"/>
        <v>4.6193853270339036E-4</v>
      </c>
      <c r="BG260">
        <f t="shared" si="593"/>
        <v>4.6193853270339036E-4</v>
      </c>
      <c r="BH260">
        <f t="shared" si="593"/>
        <v>4.6193853270339036E-4</v>
      </c>
      <c r="BK260">
        <f t="shared" si="591"/>
        <v>4.6193853270339019E-3</v>
      </c>
      <c r="BL260">
        <f t="shared" si="508"/>
        <v>3.9264775279788163E-3</v>
      </c>
      <c r="BM260">
        <f t="shared" si="509"/>
        <v>4.6193853270339058E-4</v>
      </c>
      <c r="BN260">
        <f>INDEX($P$7:$P$28,MATCH(BP260,$H$7:$H$28,0))</f>
        <v>0.15</v>
      </c>
      <c r="BO260">
        <f>INDEX($Q$7:$Q$28,MATCH(BP260,$H$7:$H$28,0))</f>
        <v>0.89999999999999991</v>
      </c>
      <c r="BP260" t="str">
        <f t="shared" si="510"/>
        <v>-HT-Total</v>
      </c>
    </row>
    <row r="261" spans="1:68" hidden="1" x14ac:dyDescent="0.25">
      <c r="A261" t="str">
        <f t="shared" si="506"/>
        <v>freight-LT-BEV</v>
      </c>
      <c r="B261" s="1">
        <v>227</v>
      </c>
      <c r="C261" t="s">
        <v>8</v>
      </c>
      <c r="D261" t="s">
        <v>36</v>
      </c>
      <c r="E261" t="s">
        <v>33</v>
      </c>
      <c r="F261" t="s">
        <v>29</v>
      </c>
      <c r="G261">
        <v>7.1038992280084644E-4</v>
      </c>
      <c r="H261">
        <f>Reference!H261</f>
        <v>8.4090726569114335E-4</v>
      </c>
      <c r="I261">
        <f>Reference!I261</f>
        <v>9.9540408273836615E-4</v>
      </c>
      <c r="J261">
        <f>Reference!J261</f>
        <v>1.1782860350455448E-3</v>
      </c>
      <c r="K261">
        <f>Reference!K261</f>
        <v>1.394768219720342E-3</v>
      </c>
      <c r="L261">
        <f t="shared" ref="L261:Y261" si="594">IF(K261=0,0.0000001,K261)*((INDEX($P$7:$P$29,MATCH($A261,$H$7:$H$28,0))/IF(K261=0,0.0000001,K261))^((L$33-$K$33)/($Y$33-$K$33)))</f>
        <v>2.0469993333575142E-3</v>
      </c>
      <c r="M261">
        <f t="shared" si="594"/>
        <v>4.1739455595512882E-3</v>
      </c>
      <c r="N261">
        <f t="shared" si="594"/>
        <v>1.043239849166612E-2</v>
      </c>
      <c r="O261">
        <f t="shared" si="594"/>
        <v>2.7237434103019379E-2</v>
      </c>
      <c r="P261">
        <f t="shared" si="594"/>
        <v>6.4164232003686955E-2</v>
      </c>
      <c r="Q261">
        <f t="shared" si="594"/>
        <v>0.12426884225998794</v>
      </c>
      <c r="R261">
        <f t="shared" si="594"/>
        <v>0.19308198434342955</v>
      </c>
      <c r="S261">
        <f t="shared" si="594"/>
        <v>0.24837133318447555</v>
      </c>
      <c r="T261">
        <f t="shared" si="594"/>
        <v>0.28043258411991479</v>
      </c>
      <c r="U261">
        <f t="shared" si="594"/>
        <v>0.29427399743647426</v>
      </c>
      <c r="V261">
        <f t="shared" si="594"/>
        <v>0.29876369305008044</v>
      </c>
      <c r="W261">
        <f t="shared" si="594"/>
        <v>0.29982307199375741</v>
      </c>
      <c r="X261">
        <f t="shared" si="594"/>
        <v>0.29998735882353278</v>
      </c>
      <c r="Y261">
        <f t="shared" si="594"/>
        <v>0.30000000000000004</v>
      </c>
      <c r="Z261">
        <f t="shared" ref="Z261:AM261" si="595">IF(Y261=0,0.0000001,$Y261)*((INDEX($Q$7:$Q$29,MATCH($A261,$H$7:$H$28,0))/IF(Y261=0,0.0000001,$Y261))^((Z$33-$Y$33)/($AN$33-$Y$33)))</f>
        <v>0.32000368330101225</v>
      </c>
      <c r="AA261">
        <f t="shared" si="595"/>
        <v>0.34134119108738176</v>
      </c>
      <c r="AB261">
        <f t="shared" si="595"/>
        <v>0.36410146136772265</v>
      </c>
      <c r="AC261">
        <f t="shared" si="595"/>
        <v>0.38837936244317478</v>
      </c>
      <c r="AD261">
        <f t="shared" si="595"/>
        <v>0.41427608833304908</v>
      </c>
      <c r="AE261">
        <f t="shared" si="595"/>
        <v>0.44189958056703726</v>
      </c>
      <c r="AF261">
        <f t="shared" si="595"/>
        <v>0.47136497810208106</v>
      </c>
      <c r="AG261">
        <f t="shared" si="595"/>
        <v>0.50279509723922289</v>
      </c>
      <c r="AH261">
        <f t="shared" si="595"/>
        <v>0.53632094354080639</v>
      </c>
      <c r="AI261">
        <f t="shared" si="595"/>
        <v>0.57208225788177414</v>
      </c>
      <c r="AJ261">
        <f t="shared" si="595"/>
        <v>0.61022809891109075</v>
      </c>
      <c r="AK261">
        <f t="shared" si="595"/>
        <v>0.65091746435107822</v>
      </c>
      <c r="AL261">
        <f t="shared" si="595"/>
        <v>0.6943199537243343</v>
      </c>
      <c r="AM261">
        <f t="shared" si="595"/>
        <v>0.74061647527058438</v>
      </c>
      <c r="AN261">
        <f>IF(AM261=0,0.0000001,$Y261)*((INDEX($O$7:$O$29,MATCH($A261,$H$7:$H$28,0))/IF(AM261=0,0.0000001,$Y261))^((AN$33-$Y$33)/($AN$33-$Y$33)))</f>
        <v>0.8</v>
      </c>
      <c r="AO261">
        <f t="shared" si="582"/>
        <v>0.8</v>
      </c>
      <c r="AP261">
        <f t="shared" si="586"/>
        <v>0.8</v>
      </c>
      <c r="AQ261">
        <f t="shared" ref="AQ261:BH261" si="596">AP261</f>
        <v>0.8</v>
      </c>
      <c r="AR261">
        <f t="shared" si="596"/>
        <v>0.8</v>
      </c>
      <c r="AS261">
        <f t="shared" si="596"/>
        <v>0.8</v>
      </c>
      <c r="AT261">
        <f t="shared" si="596"/>
        <v>0.8</v>
      </c>
      <c r="AU261">
        <f t="shared" si="596"/>
        <v>0.8</v>
      </c>
      <c r="AV261">
        <f t="shared" si="596"/>
        <v>0.8</v>
      </c>
      <c r="AW261">
        <f t="shared" si="596"/>
        <v>0.8</v>
      </c>
      <c r="AX261">
        <f t="shared" si="596"/>
        <v>0.8</v>
      </c>
      <c r="AY261">
        <f t="shared" si="596"/>
        <v>0.8</v>
      </c>
      <c r="AZ261">
        <f t="shared" si="596"/>
        <v>0.8</v>
      </c>
      <c r="BA261">
        <f t="shared" si="596"/>
        <v>0.8</v>
      </c>
      <c r="BB261">
        <f t="shared" si="596"/>
        <v>0.8</v>
      </c>
      <c r="BC261">
        <f t="shared" si="596"/>
        <v>0.8</v>
      </c>
      <c r="BD261">
        <f t="shared" si="596"/>
        <v>0.8</v>
      </c>
      <c r="BE261">
        <f t="shared" si="596"/>
        <v>0.8</v>
      </c>
      <c r="BF261">
        <f t="shared" si="596"/>
        <v>0.8</v>
      </c>
      <c r="BG261">
        <f t="shared" si="596"/>
        <v>0.8</v>
      </c>
      <c r="BH261">
        <f t="shared" si="596"/>
        <v>0.8</v>
      </c>
      <c r="BK261">
        <f t="shared" si="591"/>
        <v>1.394768219720342E-3</v>
      </c>
      <c r="BL261">
        <f t="shared" si="508"/>
        <v>6.5554106326856068E-4</v>
      </c>
      <c r="BM261">
        <f t="shared" si="509"/>
        <v>0</v>
      </c>
      <c r="BN261">
        <f>INDEX($N$7:$N$28,MATCH(BP261,$H$7:$H$28,0))</f>
        <v>0.53</v>
      </c>
      <c r="BO261">
        <f>INDEX($O$7:$O$28,MATCH(BP261,$H$7:$H$28,0))</f>
        <v>1</v>
      </c>
      <c r="BP261" t="str">
        <f t="shared" si="510"/>
        <v>-LT-Total</v>
      </c>
    </row>
    <row r="262" spans="1:68" x14ac:dyDescent="0.25">
      <c r="A262" t="str">
        <f t="shared" si="506"/>
        <v>freight-LT-CNG</v>
      </c>
      <c r="B262" s="1">
        <v>228</v>
      </c>
      <c r="C262" t="s">
        <v>8</v>
      </c>
      <c r="D262" t="s">
        <v>36</v>
      </c>
      <c r="E262" t="s">
        <v>33</v>
      </c>
      <c r="F262" t="s">
        <v>45</v>
      </c>
      <c r="G262">
        <v>1.8643966318305E-3</v>
      </c>
      <c r="H262">
        <f>Reference!H262</f>
        <v>2.0468372299908338E-3</v>
      </c>
      <c r="I262">
        <f>Reference!I262</f>
        <v>2.229439636157272E-3</v>
      </c>
      <c r="J262">
        <f>Reference!J262</f>
        <v>2.4122040656885122E-3</v>
      </c>
      <c r="K262">
        <f>Reference!K262</f>
        <v>2.5648020624757248E-3</v>
      </c>
      <c r="L262">
        <f t="shared" ref="L262:Y263" si="597">$K262+(L$33-$K$33)*($BL262-$BK262)/($BL$33-$BK$33)</f>
        <v>2.5006820109138316E-3</v>
      </c>
      <c r="M262">
        <f t="shared" si="597"/>
        <v>2.4365619593519385E-3</v>
      </c>
      <c r="N262">
        <f t="shared" si="597"/>
        <v>2.3724419077900453E-3</v>
      </c>
      <c r="O262">
        <f t="shared" si="597"/>
        <v>2.3083218562281525E-3</v>
      </c>
      <c r="P262">
        <f t="shared" si="597"/>
        <v>2.2442018046662593E-3</v>
      </c>
      <c r="Q262">
        <f t="shared" si="597"/>
        <v>2.1800817531043661E-3</v>
      </c>
      <c r="R262">
        <f t="shared" si="597"/>
        <v>2.115961701542473E-3</v>
      </c>
      <c r="S262">
        <f t="shared" si="597"/>
        <v>2.0518416499805798E-3</v>
      </c>
      <c r="T262">
        <f t="shared" si="597"/>
        <v>1.9877215984186866E-3</v>
      </c>
      <c r="U262">
        <f t="shared" si="597"/>
        <v>1.9236015468567936E-3</v>
      </c>
      <c r="V262">
        <f t="shared" si="597"/>
        <v>1.8594814952949004E-3</v>
      </c>
      <c r="W262">
        <f t="shared" si="597"/>
        <v>1.7953614437330075E-3</v>
      </c>
      <c r="X262">
        <f t="shared" si="597"/>
        <v>1.7312413921711143E-3</v>
      </c>
      <c r="Y262">
        <f t="shared" si="597"/>
        <v>1.6671213406092211E-3</v>
      </c>
      <c r="Z262">
        <f t="shared" ref="Z262:AN263" si="598">$Y262+(Z$33-$Y$33)*($BM262-$BL262)/($BM$33-$BL$33)</f>
        <v>1.5576897859435901E-3</v>
      </c>
      <c r="AA262">
        <f t="shared" si="598"/>
        <v>1.4482582312779593E-3</v>
      </c>
      <c r="AB262">
        <f t="shared" si="598"/>
        <v>1.3388266766123282E-3</v>
      </c>
      <c r="AC262">
        <f t="shared" si="598"/>
        <v>1.2293951219466974E-3</v>
      </c>
      <c r="AD262">
        <f t="shared" si="598"/>
        <v>1.1199635672810666E-3</v>
      </c>
      <c r="AE262">
        <f t="shared" si="598"/>
        <v>1.0105320126154354E-3</v>
      </c>
      <c r="AF262">
        <f t="shared" si="598"/>
        <v>9.0110045794980454E-4</v>
      </c>
      <c r="AG262">
        <f t="shared" si="598"/>
        <v>7.9166890328417362E-4</v>
      </c>
      <c r="AH262">
        <f t="shared" si="598"/>
        <v>6.8223734861854271E-4</v>
      </c>
      <c r="AI262">
        <f t="shared" si="598"/>
        <v>5.7280579395291189E-4</v>
      </c>
      <c r="AJ262">
        <f t="shared" si="598"/>
        <v>4.6337423928728108E-4</v>
      </c>
      <c r="AK262">
        <f t="shared" si="598"/>
        <v>3.5394268462164984E-4</v>
      </c>
      <c r="AL262">
        <f t="shared" si="598"/>
        <v>2.4451112995601903E-4</v>
      </c>
      <c r="AM262">
        <f t="shared" si="598"/>
        <v>1.35079575290388E-4</v>
      </c>
      <c r="AN262">
        <f t="shared" si="598"/>
        <v>2.5648020624757187E-5</v>
      </c>
      <c r="AO262">
        <f t="shared" si="582"/>
        <v>2.5648020624757187E-5</v>
      </c>
      <c r="AP262">
        <f t="shared" si="586"/>
        <v>2.5648020624757187E-5</v>
      </c>
      <c r="AQ262">
        <f t="shared" ref="AQ262:BH262" si="599">AP262</f>
        <v>2.5648020624757187E-5</v>
      </c>
      <c r="AR262">
        <f t="shared" si="599"/>
        <v>2.5648020624757187E-5</v>
      </c>
      <c r="AS262">
        <f t="shared" si="599"/>
        <v>2.5648020624757187E-5</v>
      </c>
      <c r="AT262">
        <f t="shared" si="599"/>
        <v>2.5648020624757187E-5</v>
      </c>
      <c r="AU262">
        <f t="shared" si="599"/>
        <v>2.5648020624757187E-5</v>
      </c>
      <c r="AV262">
        <f t="shared" si="599"/>
        <v>2.5648020624757187E-5</v>
      </c>
      <c r="AW262">
        <f t="shared" si="599"/>
        <v>2.5648020624757187E-5</v>
      </c>
      <c r="AX262">
        <f t="shared" si="599"/>
        <v>2.5648020624757187E-5</v>
      </c>
      <c r="AY262">
        <f t="shared" si="599"/>
        <v>2.5648020624757187E-5</v>
      </c>
      <c r="AZ262">
        <f t="shared" si="599"/>
        <v>2.5648020624757187E-5</v>
      </c>
      <c r="BA262">
        <f t="shared" si="599"/>
        <v>2.5648020624757187E-5</v>
      </c>
      <c r="BB262">
        <f t="shared" si="599"/>
        <v>2.5648020624757187E-5</v>
      </c>
      <c r="BC262">
        <f t="shared" si="599"/>
        <v>2.5648020624757187E-5</v>
      </c>
      <c r="BD262">
        <f t="shared" si="599"/>
        <v>2.5648020624757187E-5</v>
      </c>
      <c r="BE262">
        <f t="shared" si="599"/>
        <v>2.5648020624757187E-5</v>
      </c>
      <c r="BF262">
        <f t="shared" si="599"/>
        <v>2.5648020624757187E-5</v>
      </c>
      <c r="BG262">
        <f t="shared" si="599"/>
        <v>2.5648020624757187E-5</v>
      </c>
      <c r="BH262">
        <f t="shared" si="599"/>
        <v>2.5648020624757187E-5</v>
      </c>
      <c r="BK262">
        <f t="shared" si="591"/>
        <v>2.5648020624757248E-3</v>
      </c>
      <c r="BL262">
        <f t="shared" si="508"/>
        <v>1.6671213406092211E-3</v>
      </c>
      <c r="BM262">
        <f t="shared" si="509"/>
        <v>2.5648020624757272E-5</v>
      </c>
      <c r="BN262">
        <f>INDEX($P$7:$P$28,MATCH(BP262,$H$7:$H$28,0))</f>
        <v>0.35</v>
      </c>
      <c r="BO262">
        <f>INDEX($Q$7:$Q$28,MATCH(BP262,$H$7:$H$28,0))</f>
        <v>0.99</v>
      </c>
      <c r="BP262" t="str">
        <f t="shared" si="510"/>
        <v>-LT-Total</v>
      </c>
    </row>
    <row r="263" spans="1:68" hidden="1" x14ac:dyDescent="0.25">
      <c r="A263" t="str">
        <f t="shared" si="506"/>
        <v>freight-LT-D</v>
      </c>
      <c r="B263" s="1">
        <v>229</v>
      </c>
      <c r="C263" t="s">
        <v>8</v>
      </c>
      <c r="D263" t="s">
        <v>36</v>
      </c>
      <c r="E263" t="s">
        <v>33</v>
      </c>
      <c r="F263" t="s">
        <v>46</v>
      </c>
      <c r="G263">
        <v>5.071313330337017E-2</v>
      </c>
      <c r="H263">
        <f>Reference!H263</f>
        <v>4.8566849677097339E-2</v>
      </c>
      <c r="I263">
        <f>Reference!I263</f>
        <v>4.6418662494940567E-2</v>
      </c>
      <c r="J263">
        <f>Reference!J263</f>
        <v>4.4268569223358221E-2</v>
      </c>
      <c r="K263">
        <f>Reference!K263</f>
        <v>4.2644211621836861E-2</v>
      </c>
      <c r="L263">
        <f t="shared" si="597"/>
        <v>4.1578106331290943E-2</v>
      </c>
      <c r="M263">
        <f t="shared" si="597"/>
        <v>4.0512001040745017E-2</v>
      </c>
      <c r="N263">
        <f t="shared" si="597"/>
        <v>3.9445895750199099E-2</v>
      </c>
      <c r="O263">
        <f t="shared" si="597"/>
        <v>3.8379790459653174E-2</v>
      </c>
      <c r="P263">
        <f t="shared" si="597"/>
        <v>3.7313685169107255E-2</v>
      </c>
      <c r="Q263">
        <f t="shared" si="597"/>
        <v>3.624757987856133E-2</v>
      </c>
      <c r="R263">
        <f t="shared" si="597"/>
        <v>3.5181474588015411E-2</v>
      </c>
      <c r="S263">
        <f t="shared" si="597"/>
        <v>3.4115369297469486E-2</v>
      </c>
      <c r="T263">
        <f t="shared" si="597"/>
        <v>3.3049264006923568E-2</v>
      </c>
      <c r="U263">
        <f t="shared" si="597"/>
        <v>3.1983158716377649E-2</v>
      </c>
      <c r="V263">
        <f t="shared" si="597"/>
        <v>3.0917053425831724E-2</v>
      </c>
      <c r="W263">
        <f t="shared" si="597"/>
        <v>2.9850948135285806E-2</v>
      </c>
      <c r="X263">
        <f t="shared" si="597"/>
        <v>2.8784842844739884E-2</v>
      </c>
      <c r="Y263">
        <f t="shared" si="597"/>
        <v>2.7718737554193962E-2</v>
      </c>
      <c r="Z263">
        <f t="shared" si="598"/>
        <v>2.5899251191662257E-2</v>
      </c>
      <c r="AA263">
        <f t="shared" si="598"/>
        <v>2.4079764829130549E-2</v>
      </c>
      <c r="AB263">
        <f t="shared" si="598"/>
        <v>2.2260278466598844E-2</v>
      </c>
      <c r="AC263">
        <f t="shared" si="598"/>
        <v>2.0440792104067136E-2</v>
      </c>
      <c r="AD263">
        <f t="shared" si="598"/>
        <v>1.8621305741535428E-2</v>
      </c>
      <c r="AE263">
        <f t="shared" si="598"/>
        <v>1.6801819379003723E-2</v>
      </c>
      <c r="AF263">
        <f t="shared" si="598"/>
        <v>1.4982333016472017E-2</v>
      </c>
      <c r="AG263">
        <f t="shared" si="598"/>
        <v>1.3162846653940312E-2</v>
      </c>
      <c r="AH263">
        <f t="shared" si="598"/>
        <v>1.1343360291408606E-2</v>
      </c>
      <c r="AI263">
        <f t="shared" si="598"/>
        <v>9.5238739288768977E-3</v>
      </c>
      <c r="AJ263">
        <f t="shared" si="598"/>
        <v>7.704387566345193E-3</v>
      </c>
      <c r="AK263">
        <f t="shared" si="598"/>
        <v>5.8849012038134849E-3</v>
      </c>
      <c r="AL263">
        <f t="shared" si="598"/>
        <v>4.0654148412817767E-3</v>
      </c>
      <c r="AM263">
        <f t="shared" si="598"/>
        <v>2.245928478750072E-3</v>
      </c>
      <c r="AN263">
        <f t="shared" si="598"/>
        <v>4.2644211621837083E-4</v>
      </c>
      <c r="AO263">
        <f t="shared" si="582"/>
        <v>4.2644211621837083E-4</v>
      </c>
      <c r="AP263">
        <f t="shared" si="586"/>
        <v>4.2644211621837083E-4</v>
      </c>
      <c r="AQ263">
        <f t="shared" ref="AQ263:BH263" si="600">AP263</f>
        <v>4.2644211621837083E-4</v>
      </c>
      <c r="AR263">
        <f t="shared" si="600"/>
        <v>4.2644211621837083E-4</v>
      </c>
      <c r="AS263">
        <f t="shared" si="600"/>
        <v>4.2644211621837083E-4</v>
      </c>
      <c r="AT263">
        <f t="shared" si="600"/>
        <v>4.2644211621837083E-4</v>
      </c>
      <c r="AU263">
        <f t="shared" si="600"/>
        <v>4.2644211621837083E-4</v>
      </c>
      <c r="AV263">
        <f t="shared" si="600"/>
        <v>4.2644211621837083E-4</v>
      </c>
      <c r="AW263">
        <f t="shared" si="600"/>
        <v>4.2644211621837083E-4</v>
      </c>
      <c r="AX263">
        <f t="shared" si="600"/>
        <v>4.2644211621837083E-4</v>
      </c>
      <c r="AY263">
        <f t="shared" si="600"/>
        <v>4.2644211621837083E-4</v>
      </c>
      <c r="AZ263">
        <f t="shared" si="600"/>
        <v>4.2644211621837083E-4</v>
      </c>
      <c r="BA263">
        <f t="shared" si="600"/>
        <v>4.2644211621837083E-4</v>
      </c>
      <c r="BB263">
        <f t="shared" si="600"/>
        <v>4.2644211621837083E-4</v>
      </c>
      <c r="BC263">
        <f t="shared" si="600"/>
        <v>4.2644211621837083E-4</v>
      </c>
      <c r="BD263">
        <f t="shared" si="600"/>
        <v>4.2644211621837083E-4</v>
      </c>
      <c r="BE263">
        <f t="shared" si="600"/>
        <v>4.2644211621837083E-4</v>
      </c>
      <c r="BF263">
        <f t="shared" si="600"/>
        <v>4.2644211621837083E-4</v>
      </c>
      <c r="BG263">
        <f t="shared" si="600"/>
        <v>4.2644211621837083E-4</v>
      </c>
      <c r="BH263">
        <f t="shared" si="600"/>
        <v>4.2644211621837083E-4</v>
      </c>
      <c r="BK263">
        <f t="shared" si="591"/>
        <v>4.2644211621836861E-2</v>
      </c>
      <c r="BL263">
        <f t="shared" si="508"/>
        <v>2.7718737554193962E-2</v>
      </c>
      <c r="BM263">
        <f t="shared" si="509"/>
        <v>4.2644211621836899E-4</v>
      </c>
      <c r="BN263">
        <f>INDEX($P$7:$P$28,MATCH(BP263,$H$7:$H$28,0))</f>
        <v>0.35</v>
      </c>
      <c r="BO263">
        <f>INDEX($Q$7:$Q$28,MATCH(BP263,$H$7:$H$28,0))</f>
        <v>0.99</v>
      </c>
      <c r="BP263" t="str">
        <f t="shared" si="510"/>
        <v>-LT-Total</v>
      </c>
    </row>
    <row r="264" spans="1:68" hidden="1" x14ac:dyDescent="0.25">
      <c r="A264" t="str">
        <f t="shared" si="506"/>
        <v>freight-LT-FCEV</v>
      </c>
      <c r="B264" s="1">
        <v>230</v>
      </c>
      <c r="C264" t="s">
        <v>8</v>
      </c>
      <c r="D264" t="s">
        <v>36</v>
      </c>
      <c r="E264" t="s">
        <v>33</v>
      </c>
      <c r="F264" t="s">
        <v>30</v>
      </c>
      <c r="G264">
        <v>0</v>
      </c>
      <c r="H264">
        <f>Reference!H264</f>
        <v>0</v>
      </c>
      <c r="I264">
        <f>Reference!I264</f>
        <v>0</v>
      </c>
      <c r="J264">
        <f>Reference!J264</f>
        <v>0</v>
      </c>
      <c r="K264">
        <f>Reference!K264</f>
        <v>0</v>
      </c>
      <c r="L264">
        <f t="shared" ref="L264:Y264" si="601">IF(K264=0,0.0000001,K264)*((INDEX($P$7:$P$29,MATCH($A264,$H$7:$H$28,0))/IF(K264=0,0.0000001,K264))^((L$33-$K$33)/($Y$33-$K$33)))</f>
        <v>2.553108585369684E-7</v>
      </c>
      <c r="M264">
        <f t="shared" si="601"/>
        <v>1.4556437597455714E-6</v>
      </c>
      <c r="N264">
        <f t="shared" si="601"/>
        <v>1.3646989817698524E-5</v>
      </c>
      <c r="O264">
        <f t="shared" si="601"/>
        <v>1.4233230350607946E-4</v>
      </c>
      <c r="P264">
        <f t="shared" si="601"/>
        <v>1.1547024693754852E-3</v>
      </c>
      <c r="Q264">
        <f t="shared" si="601"/>
        <v>5.8053338338365373E-3</v>
      </c>
      <c r="R264">
        <f t="shared" si="601"/>
        <v>1.703721490419801E-2</v>
      </c>
      <c r="S264">
        <f t="shared" si="601"/>
        <v>3.1519713426617704E-2</v>
      </c>
      <c r="T264">
        <f t="shared" si="601"/>
        <v>4.2403621851499436E-2</v>
      </c>
      <c r="U264">
        <f t="shared" si="601"/>
        <v>4.7700427946640082E-2</v>
      </c>
      <c r="V264">
        <f t="shared" si="601"/>
        <v>4.9498079416433756E-2</v>
      </c>
      <c r="W264">
        <f t="shared" si="601"/>
        <v>4.9927986649972098E-2</v>
      </c>
      <c r="X264">
        <f t="shared" si="601"/>
        <v>4.9994852746453121E-2</v>
      </c>
      <c r="Y264">
        <f t="shared" si="601"/>
        <v>0.05</v>
      </c>
      <c r="Z264">
        <f t="shared" ref="Z264:AM264" si="602">IF(Y264=0,0.0000001,$Y264)*((INDEX($Q$7:$Q$29,MATCH($A264,$H$7:$H$28,0))/IF(Y264=0,0.0000001,$Y264))^((Z$33-$Y$33)/($AN$33-$Y$33)))</f>
        <v>5.4841248984731299E-2</v>
      </c>
      <c r="AA264">
        <f t="shared" si="602"/>
        <v>6.0151251804105833E-2</v>
      </c>
      <c r="AB264">
        <f t="shared" si="602"/>
        <v>6.5975395538644718E-2</v>
      </c>
      <c r="AC264">
        <f t="shared" si="602"/>
        <v>7.2363461872018905E-2</v>
      </c>
      <c r="AD264">
        <f t="shared" si="602"/>
        <v>7.9370052598409971E-2</v>
      </c>
      <c r="AE264">
        <f t="shared" si="602"/>
        <v>8.7055056329612412E-2</v>
      </c>
      <c r="AF264">
        <f t="shared" si="602"/>
        <v>9.5484160391041656E-2</v>
      </c>
      <c r="AG264">
        <f t="shared" si="602"/>
        <v>0.10472941228206267</v>
      </c>
      <c r="AH264">
        <f t="shared" si="602"/>
        <v>0.11486983549970352</v>
      </c>
      <c r="AI264">
        <f t="shared" si="602"/>
        <v>0.12599210498948729</v>
      </c>
      <c r="AJ264">
        <f t="shared" si="602"/>
        <v>0.1381912879967776</v>
      </c>
      <c r="AK264">
        <f t="shared" si="602"/>
        <v>0.1515716566510398</v>
      </c>
      <c r="AL264">
        <f t="shared" si="602"/>
        <v>0.1662475792285576</v>
      </c>
      <c r="AM264">
        <f t="shared" si="602"/>
        <v>0.18234449771164338</v>
      </c>
      <c r="AN264">
        <f>IF(AM264=0,0.0000001,$Y264)*((INDEX($O$7:$O$29,MATCH($A264,$H$7:$H$28,0))/IF(AM264=0,0.0000001,$Y264))^((AN$33-$Y$33)/($AN$33-$Y$33)))</f>
        <v>0.2</v>
      </c>
      <c r="AO264">
        <f t="shared" si="582"/>
        <v>0.2</v>
      </c>
      <c r="AP264">
        <f t="shared" si="586"/>
        <v>0.2</v>
      </c>
      <c r="AQ264">
        <f t="shared" ref="AQ264:BH264" si="603">AP264</f>
        <v>0.2</v>
      </c>
      <c r="AR264">
        <f t="shared" si="603"/>
        <v>0.2</v>
      </c>
      <c r="AS264">
        <f t="shared" si="603"/>
        <v>0.2</v>
      </c>
      <c r="AT264">
        <f t="shared" si="603"/>
        <v>0.2</v>
      </c>
      <c r="AU264">
        <f t="shared" si="603"/>
        <v>0.2</v>
      </c>
      <c r="AV264">
        <f t="shared" si="603"/>
        <v>0.2</v>
      </c>
      <c r="AW264">
        <f t="shared" si="603"/>
        <v>0.2</v>
      </c>
      <c r="AX264">
        <f t="shared" si="603"/>
        <v>0.2</v>
      </c>
      <c r="AY264">
        <f t="shared" si="603"/>
        <v>0.2</v>
      </c>
      <c r="AZ264">
        <f t="shared" si="603"/>
        <v>0.2</v>
      </c>
      <c r="BA264">
        <f t="shared" si="603"/>
        <v>0.2</v>
      </c>
      <c r="BB264">
        <f t="shared" si="603"/>
        <v>0.2</v>
      </c>
      <c r="BC264">
        <f t="shared" si="603"/>
        <v>0.2</v>
      </c>
      <c r="BD264">
        <f t="shared" si="603"/>
        <v>0.2</v>
      </c>
      <c r="BE264">
        <f t="shared" si="603"/>
        <v>0.2</v>
      </c>
      <c r="BF264">
        <f t="shared" si="603"/>
        <v>0.2</v>
      </c>
      <c r="BG264">
        <f t="shared" si="603"/>
        <v>0.2</v>
      </c>
      <c r="BH264">
        <f t="shared" si="603"/>
        <v>0.2</v>
      </c>
      <c r="BK264">
        <f>G264</f>
        <v>0</v>
      </c>
      <c r="BL264">
        <f t="shared" si="508"/>
        <v>0</v>
      </c>
      <c r="BM264">
        <f t="shared" si="509"/>
        <v>0</v>
      </c>
      <c r="BN264">
        <f>INDEX($N$7:$N$28,MATCH(BP264,$H$7:$H$28,0))</f>
        <v>0.53</v>
      </c>
      <c r="BO264">
        <f>INDEX($O$7:$O$28,MATCH(BP264,$H$7:$H$28,0))</f>
        <v>1</v>
      </c>
      <c r="BP264" t="str">
        <f t="shared" si="510"/>
        <v>-LT-Total</v>
      </c>
    </row>
    <row r="265" spans="1:68" hidden="1" x14ac:dyDescent="0.25">
      <c r="A265" t="str">
        <f t="shared" si="506"/>
        <v>freight-LT-G</v>
      </c>
      <c r="B265" s="1">
        <v>231</v>
      </c>
      <c r="C265" t="s">
        <v>8</v>
      </c>
      <c r="D265" t="s">
        <v>36</v>
      </c>
      <c r="E265" t="s">
        <v>33</v>
      </c>
      <c r="F265" t="s">
        <v>47</v>
      </c>
      <c r="G265">
        <v>0.94389007015934034</v>
      </c>
      <c r="H265">
        <f>Reference!H265</f>
        <v>0.94433569703426223</v>
      </c>
      <c r="I265">
        <f>Reference!I265</f>
        <v>0.94478171913917586</v>
      </c>
      <c r="J265">
        <f>Reference!J265</f>
        <v>0.94522813700011343</v>
      </c>
      <c r="K265">
        <f>Reference!K265</f>
        <v>0.94540234439233262</v>
      </c>
      <c r="L265">
        <f t="shared" ref="L265:Y267" si="604">$K265+(L$33-$K$33)*($BL265-$BK265)/($BL$33-$BK$33)</f>
        <v>0.92176728578252431</v>
      </c>
      <c r="M265">
        <f t="shared" si="604"/>
        <v>0.89813222717271601</v>
      </c>
      <c r="N265">
        <f t="shared" si="604"/>
        <v>0.87449716856290771</v>
      </c>
      <c r="O265">
        <f t="shared" si="604"/>
        <v>0.8508621099530993</v>
      </c>
      <c r="P265">
        <f t="shared" si="604"/>
        <v>0.827227051343291</v>
      </c>
      <c r="Q265">
        <f t="shared" si="604"/>
        <v>0.8035919927334827</v>
      </c>
      <c r="R265">
        <f t="shared" si="604"/>
        <v>0.77995693412367439</v>
      </c>
      <c r="S265">
        <f t="shared" si="604"/>
        <v>0.75632187551386609</v>
      </c>
      <c r="T265">
        <f t="shared" si="604"/>
        <v>0.73268681690405779</v>
      </c>
      <c r="U265">
        <f t="shared" si="604"/>
        <v>0.70905175829424949</v>
      </c>
      <c r="V265">
        <f t="shared" si="604"/>
        <v>0.68541669968444108</v>
      </c>
      <c r="W265">
        <f t="shared" si="604"/>
        <v>0.66178164107463289</v>
      </c>
      <c r="X265">
        <f t="shared" si="604"/>
        <v>0.63814658246482447</v>
      </c>
      <c r="Y265">
        <f t="shared" si="604"/>
        <v>0.61451152385501617</v>
      </c>
      <c r="Z265">
        <f t="shared" ref="Z265:AN267" si="605">$Y265+(Z$33-$Y$33)*($BM265-$BL265)/($BM$33-$BL$33)</f>
        <v>0.57417435716094334</v>
      </c>
      <c r="AA265">
        <f t="shared" si="605"/>
        <v>0.5338371904668705</v>
      </c>
      <c r="AB265">
        <f t="shared" si="605"/>
        <v>0.49350002377279761</v>
      </c>
      <c r="AC265">
        <f t="shared" si="605"/>
        <v>0.45316285707872472</v>
      </c>
      <c r="AD265">
        <f t="shared" si="605"/>
        <v>0.41282569038465189</v>
      </c>
      <c r="AE265">
        <f t="shared" si="605"/>
        <v>0.37248852369057905</v>
      </c>
      <c r="AF265">
        <f t="shared" si="605"/>
        <v>0.33215135699650616</v>
      </c>
      <c r="AG265">
        <f t="shared" si="605"/>
        <v>0.29181419030243333</v>
      </c>
      <c r="AH265">
        <f t="shared" si="605"/>
        <v>0.25147702360836049</v>
      </c>
      <c r="AI265">
        <f t="shared" si="605"/>
        <v>0.2111398569142876</v>
      </c>
      <c r="AJ265">
        <f t="shared" si="605"/>
        <v>0.17080269022021477</v>
      </c>
      <c r="AK265">
        <f t="shared" si="605"/>
        <v>0.13046552352614194</v>
      </c>
      <c r="AL265">
        <f t="shared" si="605"/>
        <v>9.012835683206899E-2</v>
      </c>
      <c r="AM265">
        <f t="shared" si="605"/>
        <v>4.9791190137996155E-2</v>
      </c>
      <c r="AN265">
        <f t="shared" si="605"/>
        <v>9.4540234439233206E-3</v>
      </c>
      <c r="AO265">
        <f t="shared" si="582"/>
        <v>9.4540234439233206E-3</v>
      </c>
      <c r="AP265">
        <f t="shared" si="586"/>
        <v>9.4540234439233206E-3</v>
      </c>
      <c r="AQ265">
        <f t="shared" ref="AQ265:BH265" si="606">AP265</f>
        <v>9.4540234439233206E-3</v>
      </c>
      <c r="AR265">
        <f t="shared" si="606"/>
        <v>9.4540234439233206E-3</v>
      </c>
      <c r="AS265">
        <f t="shared" si="606"/>
        <v>9.4540234439233206E-3</v>
      </c>
      <c r="AT265">
        <f t="shared" si="606"/>
        <v>9.4540234439233206E-3</v>
      </c>
      <c r="AU265">
        <f t="shared" si="606"/>
        <v>9.4540234439233206E-3</v>
      </c>
      <c r="AV265">
        <f t="shared" si="606"/>
        <v>9.4540234439233206E-3</v>
      </c>
      <c r="AW265">
        <f t="shared" si="606"/>
        <v>9.4540234439233206E-3</v>
      </c>
      <c r="AX265">
        <f t="shared" si="606"/>
        <v>9.4540234439233206E-3</v>
      </c>
      <c r="AY265">
        <f t="shared" si="606"/>
        <v>9.4540234439233206E-3</v>
      </c>
      <c r="AZ265">
        <f t="shared" si="606"/>
        <v>9.4540234439233206E-3</v>
      </c>
      <c r="BA265">
        <f t="shared" si="606"/>
        <v>9.4540234439233206E-3</v>
      </c>
      <c r="BB265">
        <f t="shared" si="606"/>
        <v>9.4540234439233206E-3</v>
      </c>
      <c r="BC265">
        <f t="shared" si="606"/>
        <v>9.4540234439233206E-3</v>
      </c>
      <c r="BD265">
        <f t="shared" si="606"/>
        <v>9.4540234439233206E-3</v>
      </c>
      <c r="BE265">
        <f t="shared" si="606"/>
        <v>9.4540234439233206E-3</v>
      </c>
      <c r="BF265">
        <f t="shared" si="606"/>
        <v>9.4540234439233206E-3</v>
      </c>
      <c r="BG265">
        <f t="shared" si="606"/>
        <v>9.4540234439233206E-3</v>
      </c>
      <c r="BH265">
        <f t="shared" si="606"/>
        <v>9.4540234439233206E-3</v>
      </c>
      <c r="BK265">
        <f t="shared" ref="BK265:BK272" si="607">K265</f>
        <v>0.94540234439233262</v>
      </c>
      <c r="BL265">
        <f t="shared" si="508"/>
        <v>0.61451152385501617</v>
      </c>
      <c r="BM265">
        <f t="shared" si="509"/>
        <v>9.4540234439233345E-3</v>
      </c>
      <c r="BN265">
        <f>INDEX($P$7:$P$28,MATCH(BP265,$H$7:$H$28,0))</f>
        <v>0.35</v>
      </c>
      <c r="BO265">
        <f>INDEX($Q$7:$Q$28,MATCH(BP265,$H$7:$H$28,0))</f>
        <v>0.99</v>
      </c>
      <c r="BP265" t="str">
        <f t="shared" si="510"/>
        <v>-LT-Total</v>
      </c>
    </row>
    <row r="266" spans="1:68" x14ac:dyDescent="0.25">
      <c r="A266" t="str">
        <f t="shared" si="506"/>
        <v>freight-LT-LPG</v>
      </c>
      <c r="B266" s="1">
        <v>232</v>
      </c>
      <c r="C266" t="s">
        <v>8</v>
      </c>
      <c r="D266" t="s">
        <v>36</v>
      </c>
      <c r="E266" t="s">
        <v>33</v>
      </c>
      <c r="F266" t="s">
        <v>48</v>
      </c>
      <c r="G266">
        <v>1.0655848842012689E-3</v>
      </c>
      <c r="H266">
        <f>Reference!H266</f>
        <v>1.5990858188496429E-3</v>
      </c>
      <c r="I266">
        <f>Reference!I266</f>
        <v>2.133059919686685E-3</v>
      </c>
      <c r="J266">
        <f>Reference!J266</f>
        <v>2.6675078164739041E-3</v>
      </c>
      <c r="K266">
        <f>Reference!K266</f>
        <v>3.2015055295039618E-3</v>
      </c>
      <c r="L266">
        <f t="shared" si="604"/>
        <v>3.121467891266363E-3</v>
      </c>
      <c r="M266">
        <f t="shared" si="604"/>
        <v>3.0414302530287637E-3</v>
      </c>
      <c r="N266">
        <f>$K266+(N$33-$K$33)*($BL266-$BK266)/($BL$33-$BK$33)</f>
        <v>2.9613926147911648E-3</v>
      </c>
      <c r="O266">
        <f t="shared" si="604"/>
        <v>2.8813549765535659E-3</v>
      </c>
      <c r="P266">
        <f t="shared" si="604"/>
        <v>2.8013173383159666E-3</v>
      </c>
      <c r="Q266">
        <f t="shared" si="604"/>
        <v>2.7212797000783677E-3</v>
      </c>
      <c r="R266">
        <f t="shared" si="604"/>
        <v>2.6412420618407689E-3</v>
      </c>
      <c r="S266">
        <f t="shared" si="604"/>
        <v>2.5612044236031696E-3</v>
      </c>
      <c r="T266">
        <f t="shared" si="604"/>
        <v>2.4811667853655707E-3</v>
      </c>
      <c r="U266">
        <f t="shared" si="604"/>
        <v>2.4011291471279714E-3</v>
      </c>
      <c r="V266">
        <f t="shared" si="604"/>
        <v>2.3210915088903725E-3</v>
      </c>
      <c r="W266">
        <f t="shared" si="604"/>
        <v>2.2410538706527736E-3</v>
      </c>
      <c r="X266">
        <f t="shared" si="604"/>
        <v>2.1610162324151748E-3</v>
      </c>
      <c r="Y266">
        <f t="shared" si="604"/>
        <v>2.0809785941775755E-3</v>
      </c>
      <c r="Z266">
        <f t="shared" si="605"/>
        <v>1.9443810249187396E-3</v>
      </c>
      <c r="AA266">
        <f t="shared" si="605"/>
        <v>1.807783455659904E-3</v>
      </c>
      <c r="AB266">
        <f t="shared" si="605"/>
        <v>1.6711858864010684E-3</v>
      </c>
      <c r="AC266">
        <f t="shared" si="605"/>
        <v>1.5345883171422325E-3</v>
      </c>
      <c r="AD266">
        <f t="shared" si="605"/>
        <v>1.3979907478833967E-3</v>
      </c>
      <c r="AE266">
        <f t="shared" si="605"/>
        <v>1.2613931786245611E-3</v>
      </c>
      <c r="AF266">
        <f t="shared" si="605"/>
        <v>1.1247956093657255E-3</v>
      </c>
      <c r="AG266">
        <f t="shared" si="605"/>
        <v>9.8819804010688963E-4</v>
      </c>
      <c r="AH266">
        <f t="shared" si="605"/>
        <v>8.5160047084805401E-4</v>
      </c>
      <c r="AI266">
        <f t="shared" si="605"/>
        <v>7.1500290158921817E-4</v>
      </c>
      <c r="AJ266">
        <f t="shared" si="605"/>
        <v>5.7840533233038255E-4</v>
      </c>
      <c r="AK266">
        <f t="shared" si="605"/>
        <v>4.4180776307154671E-4</v>
      </c>
      <c r="AL266">
        <f t="shared" si="605"/>
        <v>3.0521019381271109E-4</v>
      </c>
      <c r="AM266">
        <f t="shared" si="605"/>
        <v>1.6861262455387547E-4</v>
      </c>
      <c r="AN266">
        <f t="shared" si="605"/>
        <v>3.2015055295039636E-5</v>
      </c>
      <c r="AO266">
        <f t="shared" si="582"/>
        <v>3.2015055295039636E-5</v>
      </c>
      <c r="AP266">
        <f t="shared" si="586"/>
        <v>3.2015055295039636E-5</v>
      </c>
      <c r="AQ266">
        <f t="shared" ref="AQ266:BH266" si="608">AP266</f>
        <v>3.2015055295039636E-5</v>
      </c>
      <c r="AR266">
        <f t="shared" si="608"/>
        <v>3.2015055295039636E-5</v>
      </c>
      <c r="AS266">
        <f t="shared" si="608"/>
        <v>3.2015055295039636E-5</v>
      </c>
      <c r="AT266">
        <f t="shared" si="608"/>
        <v>3.2015055295039636E-5</v>
      </c>
      <c r="AU266">
        <f t="shared" si="608"/>
        <v>3.2015055295039636E-5</v>
      </c>
      <c r="AV266">
        <f t="shared" si="608"/>
        <v>3.2015055295039636E-5</v>
      </c>
      <c r="AW266">
        <f t="shared" si="608"/>
        <v>3.2015055295039636E-5</v>
      </c>
      <c r="AX266">
        <f t="shared" si="608"/>
        <v>3.2015055295039636E-5</v>
      </c>
      <c r="AY266">
        <f t="shared" si="608"/>
        <v>3.2015055295039636E-5</v>
      </c>
      <c r="AZ266">
        <f t="shared" si="608"/>
        <v>3.2015055295039636E-5</v>
      </c>
      <c r="BA266">
        <f t="shared" si="608"/>
        <v>3.2015055295039636E-5</v>
      </c>
      <c r="BB266">
        <f t="shared" si="608"/>
        <v>3.2015055295039636E-5</v>
      </c>
      <c r="BC266">
        <f t="shared" si="608"/>
        <v>3.2015055295039636E-5</v>
      </c>
      <c r="BD266">
        <f t="shared" si="608"/>
        <v>3.2015055295039636E-5</v>
      </c>
      <c r="BE266">
        <f t="shared" si="608"/>
        <v>3.2015055295039636E-5</v>
      </c>
      <c r="BF266">
        <f t="shared" si="608"/>
        <v>3.2015055295039636E-5</v>
      </c>
      <c r="BG266">
        <f t="shared" si="608"/>
        <v>3.2015055295039636E-5</v>
      </c>
      <c r="BH266">
        <f t="shared" si="608"/>
        <v>3.2015055295039636E-5</v>
      </c>
      <c r="BK266">
        <f t="shared" si="607"/>
        <v>3.2015055295039618E-3</v>
      </c>
      <c r="BL266">
        <f t="shared" si="508"/>
        <v>2.0809785941775755E-3</v>
      </c>
      <c r="BM266">
        <f t="shared" si="509"/>
        <v>3.2015055295039649E-5</v>
      </c>
      <c r="BN266">
        <f>INDEX($P$7:$P$28,MATCH(BP266,$H$7:$H$28,0))</f>
        <v>0.35</v>
      </c>
      <c r="BO266">
        <f>INDEX($Q$7:$Q$28,MATCH(BP266,$H$7:$H$28,0))</f>
        <v>0.99</v>
      </c>
      <c r="BP266" t="str">
        <f t="shared" si="510"/>
        <v>-LT-Total</v>
      </c>
    </row>
    <row r="267" spans="1:68" hidden="1" x14ac:dyDescent="0.25">
      <c r="A267" t="str">
        <f t="shared" si="506"/>
        <v>freight-LT-PHEVG</v>
      </c>
      <c r="B267" s="1">
        <v>233</v>
      </c>
      <c r="C267" t="s">
        <v>8</v>
      </c>
      <c r="D267" t="s">
        <v>36</v>
      </c>
      <c r="E267" t="s">
        <v>33</v>
      </c>
      <c r="F267" t="s">
        <v>31</v>
      </c>
      <c r="G267">
        <v>1.7564250984569609E-3</v>
      </c>
      <c r="H267">
        <f>Reference!H267</f>
        <v>2.385473027233563E-3</v>
      </c>
      <c r="I267">
        <f>Reference!I267</f>
        <v>3.015078863581864E-3</v>
      </c>
      <c r="J267">
        <f>Reference!J267</f>
        <v>3.6452433500500912E-3</v>
      </c>
      <c r="K267">
        <f>Reference!K267</f>
        <v>4.0527993741816936E-3</v>
      </c>
      <c r="L267">
        <f t="shared" si="604"/>
        <v>3.9514793898271514E-3</v>
      </c>
      <c r="M267">
        <f t="shared" si="604"/>
        <v>3.8501594054726087E-3</v>
      </c>
      <c r="N267">
        <f t="shared" si="604"/>
        <v>3.7488394211180665E-3</v>
      </c>
      <c r="O267">
        <f t="shared" si="604"/>
        <v>3.6475194367635243E-3</v>
      </c>
      <c r="P267">
        <f t="shared" si="604"/>
        <v>3.5461994524089817E-3</v>
      </c>
      <c r="Q267">
        <f t="shared" si="604"/>
        <v>3.4448794680544395E-3</v>
      </c>
      <c r="R267">
        <f t="shared" si="604"/>
        <v>3.3435594836998973E-3</v>
      </c>
      <c r="S267">
        <f t="shared" si="604"/>
        <v>3.2422394993453551E-3</v>
      </c>
      <c r="T267">
        <f t="shared" si="604"/>
        <v>3.1409195149908128E-3</v>
      </c>
      <c r="U267">
        <f t="shared" si="604"/>
        <v>3.0395995306362702E-3</v>
      </c>
      <c r="V267">
        <f t="shared" si="604"/>
        <v>2.938279546281728E-3</v>
      </c>
      <c r="W267">
        <f t="shared" si="604"/>
        <v>2.8369595619271853E-3</v>
      </c>
      <c r="X267">
        <f t="shared" si="604"/>
        <v>2.7356395775726431E-3</v>
      </c>
      <c r="Y267">
        <f t="shared" si="604"/>
        <v>2.6343195932181009E-3</v>
      </c>
      <c r="Z267">
        <f t="shared" si="605"/>
        <v>2.4614001532530152E-3</v>
      </c>
      <c r="AA267">
        <f t="shared" si="605"/>
        <v>2.2884807132879299E-3</v>
      </c>
      <c r="AB267">
        <f t="shared" si="605"/>
        <v>2.1155612733228441E-3</v>
      </c>
      <c r="AC267">
        <f t="shared" si="605"/>
        <v>1.9426418333577584E-3</v>
      </c>
      <c r="AD267">
        <f t="shared" si="605"/>
        <v>1.7697223933926729E-3</v>
      </c>
      <c r="AE267">
        <f t="shared" si="605"/>
        <v>1.5968029534275873E-3</v>
      </c>
      <c r="AF267">
        <f t="shared" si="605"/>
        <v>1.4238835134625016E-3</v>
      </c>
      <c r="AG267">
        <f t="shared" si="605"/>
        <v>1.2509640734974161E-3</v>
      </c>
      <c r="AH267">
        <f t="shared" si="605"/>
        <v>1.0780446335323306E-3</v>
      </c>
      <c r="AI267">
        <f t="shared" si="605"/>
        <v>9.0512519356724481E-4</v>
      </c>
      <c r="AJ267">
        <f t="shared" si="605"/>
        <v>7.3220575360215929E-4</v>
      </c>
      <c r="AK267">
        <f t="shared" si="605"/>
        <v>5.5928631363707376E-4</v>
      </c>
      <c r="AL267">
        <f t="shared" si="605"/>
        <v>3.8636687367198802E-4</v>
      </c>
      <c r="AM267">
        <f t="shared" si="605"/>
        <v>2.1344743370690228E-4</v>
      </c>
      <c r="AN267">
        <f t="shared" si="605"/>
        <v>4.0527993741816971E-5</v>
      </c>
      <c r="AO267">
        <f t="shared" si="582"/>
        <v>4.0527993741816971E-5</v>
      </c>
      <c r="AP267">
        <f t="shared" si="586"/>
        <v>4.0527993741816971E-5</v>
      </c>
      <c r="AQ267">
        <f t="shared" ref="AQ267:BH267" si="609">AP267</f>
        <v>4.0527993741816971E-5</v>
      </c>
      <c r="AR267">
        <f t="shared" si="609"/>
        <v>4.0527993741816971E-5</v>
      </c>
      <c r="AS267">
        <f t="shared" si="609"/>
        <v>4.0527993741816971E-5</v>
      </c>
      <c r="AT267">
        <f t="shared" si="609"/>
        <v>4.0527993741816971E-5</v>
      </c>
      <c r="AU267">
        <f t="shared" si="609"/>
        <v>4.0527993741816971E-5</v>
      </c>
      <c r="AV267">
        <f t="shared" si="609"/>
        <v>4.0527993741816971E-5</v>
      </c>
      <c r="AW267">
        <f t="shared" si="609"/>
        <v>4.0527993741816971E-5</v>
      </c>
      <c r="AX267">
        <f t="shared" si="609"/>
        <v>4.0527993741816971E-5</v>
      </c>
      <c r="AY267">
        <f t="shared" si="609"/>
        <v>4.0527993741816971E-5</v>
      </c>
      <c r="AZ267">
        <f t="shared" si="609"/>
        <v>4.0527993741816971E-5</v>
      </c>
      <c r="BA267">
        <f t="shared" si="609"/>
        <v>4.0527993741816971E-5</v>
      </c>
      <c r="BB267">
        <f t="shared" si="609"/>
        <v>4.0527993741816971E-5</v>
      </c>
      <c r="BC267">
        <f t="shared" si="609"/>
        <v>4.0527993741816971E-5</v>
      </c>
      <c r="BD267">
        <f t="shared" si="609"/>
        <v>4.0527993741816971E-5</v>
      </c>
      <c r="BE267">
        <f t="shared" si="609"/>
        <v>4.0527993741816971E-5</v>
      </c>
      <c r="BF267">
        <f t="shared" si="609"/>
        <v>4.0527993741816971E-5</v>
      </c>
      <c r="BG267">
        <f t="shared" si="609"/>
        <v>4.0527993741816971E-5</v>
      </c>
      <c r="BH267">
        <f t="shared" si="609"/>
        <v>4.0527993741816971E-5</v>
      </c>
      <c r="BK267">
        <f t="shared" si="607"/>
        <v>4.0527993741816936E-3</v>
      </c>
      <c r="BL267">
        <f t="shared" si="508"/>
        <v>2.6343195932181009E-3</v>
      </c>
      <c r="BM267">
        <f t="shared" si="509"/>
        <v>4.0527993741816971E-5</v>
      </c>
      <c r="BN267">
        <f>INDEX($P$7:$P$28,MATCH(BP267,$H$7:$H$28,0))</f>
        <v>0.35</v>
      </c>
      <c r="BO267">
        <f>INDEX($Q$7:$Q$28,MATCH(BP267,$H$7:$H$28,0))</f>
        <v>0.99</v>
      </c>
      <c r="BP267" t="str">
        <f t="shared" si="510"/>
        <v>-LT-Total</v>
      </c>
    </row>
    <row r="268" spans="1:68" hidden="1" x14ac:dyDescent="0.25">
      <c r="A268" t="str">
        <f t="shared" si="506"/>
        <v>passenger-2W-BEV</v>
      </c>
      <c r="B268" s="1">
        <v>234</v>
      </c>
      <c r="C268" t="s">
        <v>8</v>
      </c>
      <c r="D268" t="s">
        <v>27</v>
      </c>
      <c r="E268" t="s">
        <v>35</v>
      </c>
      <c r="F268" t="s">
        <v>29</v>
      </c>
      <c r="G268">
        <v>1.9340656308381169E-2</v>
      </c>
      <c r="H268">
        <f>Reference!H268</f>
        <v>2.2521948470039094E-2</v>
      </c>
      <c r="I268">
        <f>Reference!I268</f>
        <v>2.6226522761137499E-2</v>
      </c>
      <c r="J268">
        <f>Reference!J268</f>
        <v>3.054045244155864E-2</v>
      </c>
      <c r="K268">
        <f>Reference!K268</f>
        <v>3.5563968728527365E-2</v>
      </c>
      <c r="L268">
        <f t="shared" ref="L268:Y268" si="610">IF(K268=0,0.0000001,K268)*((INDEX($P$7:$P$29,MATCH($A268,$H$7:$H$28,0))/IF(K268=0,0.0000001,K268))^((L$33-$K$33)/($Y$33-$K$33)))</f>
        <v>4.2954369350380904E-2</v>
      </c>
      <c r="M268">
        <f t="shared" si="610"/>
        <v>6.0994085859993684E-2</v>
      </c>
      <c r="N268">
        <f t="shared" si="610"/>
        <v>9.5736332473992283E-2</v>
      </c>
      <c r="O268">
        <f t="shared" si="610"/>
        <v>0.15352854505966435</v>
      </c>
      <c r="P268">
        <f t="shared" si="610"/>
        <v>0.2340588998037616</v>
      </c>
      <c r="Q268">
        <f t="shared" si="610"/>
        <v>0.32404216225764787</v>
      </c>
      <c r="R268">
        <f t="shared" si="610"/>
        <v>0.40251842334087512</v>
      </c>
      <c r="S268">
        <f t="shared" si="610"/>
        <v>0.4556226749260428</v>
      </c>
      <c r="T268">
        <f t="shared" si="610"/>
        <v>0.48367545515326671</v>
      </c>
      <c r="U268">
        <f t="shared" si="610"/>
        <v>0.49528042076351569</v>
      </c>
      <c r="V268">
        <f t="shared" si="610"/>
        <v>0.4989848900951343</v>
      </c>
      <c r="W268">
        <f t="shared" si="610"/>
        <v>0.4998548579631738</v>
      </c>
      <c r="X268">
        <f t="shared" si="610"/>
        <v>0.49998963131414575</v>
      </c>
      <c r="Y268">
        <f t="shared" si="610"/>
        <v>0.5</v>
      </c>
      <c r="Z268">
        <f t="shared" ref="Z268:AM268" si="611">IF(Y268=0,0.0000001,$Y268)*((INDEX($Q$7:$Q$29,MATCH($A268,$H$7:$H$28,0))/IF(Y268=0,0.0000001,$Y268))^((Z$33-$Y$33)/($AN$33-$Y$33)))</f>
        <v>0.52329632366877987</v>
      </c>
      <c r="AA268">
        <f t="shared" si="611"/>
        <v>0.54767808473052082</v>
      </c>
      <c r="AB268">
        <f t="shared" si="611"/>
        <v>0.5731958565868801</v>
      </c>
      <c r="AC268">
        <f t="shared" si="611"/>
        <v>0.59990256898818306</v>
      </c>
      <c r="AD268">
        <f t="shared" si="611"/>
        <v>0.6278536178219456</v>
      </c>
      <c r="AE268">
        <f t="shared" si="611"/>
        <v>0.65710698001673451</v>
      </c>
      <c r="AF268">
        <f t="shared" si="611"/>
        <v>0.68772333379970318</v>
      </c>
      <c r="AG268">
        <f t="shared" si="611"/>
        <v>0.71976618455724362</v>
      </c>
      <c r="AH268">
        <f t="shared" si="611"/>
        <v>0.75330199655982022</v>
      </c>
      <c r="AI268">
        <f t="shared" si="611"/>
        <v>0.78840033082421146</v>
      </c>
      <c r="AJ268">
        <f t="shared" si="611"/>
        <v>0.82513398939911942</v>
      </c>
      <c r="AK268">
        <f t="shared" si="611"/>
        <v>0.86357916637342635</v>
      </c>
      <c r="AL268">
        <f t="shared" si="611"/>
        <v>0.90381560592032717</v>
      </c>
      <c r="AM268">
        <f t="shared" si="611"/>
        <v>0.94592676770515582</v>
      </c>
      <c r="AN268">
        <f>IF(AM268=0,0.0000001,$Y268)*((INDEX($O$7:$O$29,MATCH($A268,$H$7:$H$28,0))/IF(AM268=0,0.0000001,$Y268))^((AN$33-$Y$33)/($AN$33-$Y$33)))</f>
        <v>0.99</v>
      </c>
      <c r="AO268">
        <f t="shared" si="582"/>
        <v>0.99</v>
      </c>
      <c r="AP268">
        <f t="shared" si="586"/>
        <v>0.99</v>
      </c>
      <c r="AQ268">
        <f t="shared" ref="AQ268:BH268" si="612">AP268</f>
        <v>0.99</v>
      </c>
      <c r="AR268">
        <f t="shared" si="612"/>
        <v>0.99</v>
      </c>
      <c r="AS268">
        <f t="shared" si="612"/>
        <v>0.99</v>
      </c>
      <c r="AT268">
        <f t="shared" si="612"/>
        <v>0.99</v>
      </c>
      <c r="AU268">
        <f t="shared" si="612"/>
        <v>0.99</v>
      </c>
      <c r="AV268">
        <f t="shared" si="612"/>
        <v>0.99</v>
      </c>
      <c r="AW268">
        <f t="shared" si="612"/>
        <v>0.99</v>
      </c>
      <c r="AX268">
        <f t="shared" si="612"/>
        <v>0.99</v>
      </c>
      <c r="AY268">
        <f t="shared" si="612"/>
        <v>0.99</v>
      </c>
      <c r="AZ268">
        <f t="shared" si="612"/>
        <v>0.99</v>
      </c>
      <c r="BA268">
        <f t="shared" si="612"/>
        <v>0.99</v>
      </c>
      <c r="BB268">
        <f t="shared" si="612"/>
        <v>0.99</v>
      </c>
      <c r="BC268">
        <f t="shared" si="612"/>
        <v>0.99</v>
      </c>
      <c r="BD268">
        <f t="shared" si="612"/>
        <v>0.99</v>
      </c>
      <c r="BE268">
        <f t="shared" si="612"/>
        <v>0.99</v>
      </c>
      <c r="BF268">
        <f t="shared" si="612"/>
        <v>0.99</v>
      </c>
      <c r="BG268">
        <f t="shared" si="612"/>
        <v>0.99</v>
      </c>
      <c r="BH268">
        <f t="shared" si="612"/>
        <v>0.99</v>
      </c>
      <c r="BK268">
        <f t="shared" si="607"/>
        <v>3.5563968728527365E-2</v>
      </c>
      <c r="BL268">
        <f t="shared" si="508"/>
        <v>7.1127937457054714E-3</v>
      </c>
      <c r="BM268">
        <f t="shared" si="509"/>
        <v>3.5563968728527398E-4</v>
      </c>
      <c r="BN268">
        <f>INDEX($N$7:$N$28,MATCH(BP268,$H$7:$H$28,0))</f>
        <v>0.8</v>
      </c>
      <c r="BO268">
        <f>INDEX($O$7:$O$28,MATCH(BP268,$H$7:$H$28,0))</f>
        <v>0.99</v>
      </c>
      <c r="BP268" t="str">
        <f t="shared" si="510"/>
        <v>-2W-Total</v>
      </c>
    </row>
    <row r="269" spans="1:68" hidden="1" x14ac:dyDescent="0.25">
      <c r="A269" t="str">
        <f t="shared" si="506"/>
        <v>passenger-2W-G</v>
      </c>
      <c r="B269" s="1">
        <v>235</v>
      </c>
      <c r="C269" t="s">
        <v>8</v>
      </c>
      <c r="D269" t="s">
        <v>27</v>
      </c>
      <c r="E269" t="s">
        <v>35</v>
      </c>
      <c r="F269" t="s">
        <v>47</v>
      </c>
      <c r="G269">
        <v>0.98065934369161878</v>
      </c>
      <c r="H269">
        <f>Reference!H269</f>
        <v>0.97119137168667558</v>
      </c>
      <c r="I269">
        <f>Reference!I269</f>
        <v>0.96183874880035447</v>
      </c>
      <c r="J269">
        <f>Reference!J269</f>
        <v>0.95259937983327825</v>
      </c>
      <c r="K269">
        <f>Reference!K269</f>
        <v>0.94923081356389416</v>
      </c>
      <c r="L269">
        <f t="shared" ref="L269:Y269" si="613">$K269+(L$33-$K$33)*($BL269-$BK269)/($BL$33-$BK$33)</f>
        <v>0.91532971307946942</v>
      </c>
      <c r="M269">
        <f t="shared" si="613"/>
        <v>0.88142861259504457</v>
      </c>
      <c r="N269">
        <f t="shared" si="613"/>
        <v>0.84752751211061983</v>
      </c>
      <c r="O269">
        <f t="shared" si="613"/>
        <v>0.81362641162619498</v>
      </c>
      <c r="P269">
        <f t="shared" si="613"/>
        <v>0.77972531114177024</v>
      </c>
      <c r="Q269">
        <f t="shared" si="613"/>
        <v>0.74582421065734539</v>
      </c>
      <c r="R269">
        <f t="shared" si="613"/>
        <v>0.71192311017292065</v>
      </c>
      <c r="S269">
        <f t="shared" si="613"/>
        <v>0.67802200968849591</v>
      </c>
      <c r="T269">
        <f t="shared" si="613"/>
        <v>0.64412090920407095</v>
      </c>
      <c r="U269">
        <f t="shared" si="613"/>
        <v>0.61021980871964621</v>
      </c>
      <c r="V269">
        <f t="shared" si="613"/>
        <v>0.57631870823522147</v>
      </c>
      <c r="W269">
        <f t="shared" si="613"/>
        <v>0.54241760775079673</v>
      </c>
      <c r="X269">
        <f t="shared" si="613"/>
        <v>0.50851650726637188</v>
      </c>
      <c r="Y269">
        <f t="shared" si="613"/>
        <v>0.47461540678194708</v>
      </c>
      <c r="Z269">
        <f t="shared" ref="Z269:AN269" si="614">$Y269+(Z$33-$Y$33)*($BM269-$BL269)/($BM$33-$BL$33)</f>
        <v>0.44360720020552652</v>
      </c>
      <c r="AA269">
        <f t="shared" si="614"/>
        <v>0.41259899362910601</v>
      </c>
      <c r="AB269">
        <f t="shared" si="614"/>
        <v>0.38159078705268545</v>
      </c>
      <c r="AC269">
        <f t="shared" si="614"/>
        <v>0.35058258047626489</v>
      </c>
      <c r="AD269">
        <f t="shared" si="614"/>
        <v>0.31957437389984439</v>
      </c>
      <c r="AE269">
        <f t="shared" si="614"/>
        <v>0.28856616732342383</v>
      </c>
      <c r="AF269">
        <f t="shared" si="614"/>
        <v>0.25755796074700332</v>
      </c>
      <c r="AG269">
        <f t="shared" si="614"/>
        <v>0.22654975417058273</v>
      </c>
      <c r="AH269">
        <f t="shared" si="614"/>
        <v>0.1955415475941622</v>
      </c>
      <c r="AI269">
        <f t="shared" si="614"/>
        <v>0.1645333410177417</v>
      </c>
      <c r="AJ269">
        <f t="shared" si="614"/>
        <v>0.13352513444132114</v>
      </c>
      <c r="AK269">
        <f t="shared" si="614"/>
        <v>0.10251692786490058</v>
      </c>
      <c r="AL269">
        <f t="shared" si="614"/>
        <v>7.150872128848007E-2</v>
      </c>
      <c r="AM269">
        <f t="shared" si="614"/>
        <v>4.050051471205951E-2</v>
      </c>
      <c r="AN269">
        <f t="shared" si="614"/>
        <v>9.4923081356389494E-3</v>
      </c>
      <c r="AO269">
        <f t="shared" si="582"/>
        <v>9.4923081356389494E-3</v>
      </c>
      <c r="AP269">
        <f t="shared" si="586"/>
        <v>9.4923081356389494E-3</v>
      </c>
      <c r="AQ269">
        <f t="shared" ref="AQ269:BH269" si="615">AP269</f>
        <v>9.4923081356389494E-3</v>
      </c>
      <c r="AR269">
        <f t="shared" si="615"/>
        <v>9.4923081356389494E-3</v>
      </c>
      <c r="AS269">
        <f t="shared" si="615"/>
        <v>9.4923081356389494E-3</v>
      </c>
      <c r="AT269">
        <f t="shared" si="615"/>
        <v>9.4923081356389494E-3</v>
      </c>
      <c r="AU269">
        <f t="shared" si="615"/>
        <v>9.4923081356389494E-3</v>
      </c>
      <c r="AV269">
        <f t="shared" si="615"/>
        <v>9.4923081356389494E-3</v>
      </c>
      <c r="AW269">
        <f t="shared" si="615"/>
        <v>9.4923081356389494E-3</v>
      </c>
      <c r="AX269">
        <f t="shared" si="615"/>
        <v>9.4923081356389494E-3</v>
      </c>
      <c r="AY269">
        <f t="shared" si="615"/>
        <v>9.4923081356389494E-3</v>
      </c>
      <c r="AZ269">
        <f t="shared" si="615"/>
        <v>9.4923081356389494E-3</v>
      </c>
      <c r="BA269">
        <f t="shared" si="615"/>
        <v>9.4923081356389494E-3</v>
      </c>
      <c r="BB269">
        <f t="shared" si="615"/>
        <v>9.4923081356389494E-3</v>
      </c>
      <c r="BC269">
        <f t="shared" si="615"/>
        <v>9.4923081356389494E-3</v>
      </c>
      <c r="BD269">
        <f t="shared" si="615"/>
        <v>9.4923081356389494E-3</v>
      </c>
      <c r="BE269">
        <f t="shared" si="615"/>
        <v>9.4923081356389494E-3</v>
      </c>
      <c r="BF269">
        <f t="shared" si="615"/>
        <v>9.4923081356389494E-3</v>
      </c>
      <c r="BG269">
        <f t="shared" si="615"/>
        <v>9.4923081356389494E-3</v>
      </c>
      <c r="BH269">
        <f t="shared" si="615"/>
        <v>9.4923081356389494E-3</v>
      </c>
      <c r="BK269">
        <f t="shared" si="607"/>
        <v>0.94923081356389416</v>
      </c>
      <c r="BL269">
        <f t="shared" si="508"/>
        <v>0.47461540678194708</v>
      </c>
      <c r="BM269">
        <f t="shared" si="509"/>
        <v>9.4923081356389494E-3</v>
      </c>
      <c r="BN269">
        <f>INDEX($P$7:$P$28,MATCH(BP269,$H$7:$H$28,0))</f>
        <v>0.5</v>
      </c>
      <c r="BO269">
        <f>INDEX($Q$7:$Q$28,MATCH(BP269,$H$7:$H$28,0))</f>
        <v>0.99</v>
      </c>
      <c r="BP269" t="str">
        <f t="shared" si="510"/>
        <v>-2W-Total</v>
      </c>
    </row>
    <row r="270" spans="1:68" hidden="1" x14ac:dyDescent="0.25">
      <c r="A270" t="str">
        <f t="shared" si="506"/>
        <v>passenger-BUS-BEV</v>
      </c>
      <c r="B270" s="1">
        <v>236</v>
      </c>
      <c r="C270" t="s">
        <v>8</v>
      </c>
      <c r="D270" t="s">
        <v>27</v>
      </c>
      <c r="E270" t="s">
        <v>34</v>
      </c>
      <c r="F270" t="s">
        <v>29</v>
      </c>
      <c r="G270">
        <v>9.4690702110049336E-3</v>
      </c>
      <c r="H270">
        <f>Reference!H270</f>
        <v>1.0385557053361263E-2</v>
      </c>
      <c r="I270">
        <f>Reference!I270</f>
        <v>1.1390748289443189E-2</v>
      </c>
      <c r="J270">
        <f>Reference!J270</f>
        <v>1.249322938835138E-2</v>
      </c>
      <c r="K270">
        <f>Reference!K270</f>
        <v>1.370241678456019E-2</v>
      </c>
      <c r="L270">
        <f t="shared" ref="L270:Y270" si="616">IF(K270=0,0.0000001,K270)*((INDEX($P$7:$P$29,MATCH($A270,$H$7:$H$28,0))/IF(K270=0,0.0000001,K270))^((L$33-$K$33)/($Y$33-$K$33)))</f>
        <v>1.7716623129974709E-2</v>
      </c>
      <c r="M270">
        <f t="shared" si="616"/>
        <v>2.8550121126046043E-2</v>
      </c>
      <c r="N270">
        <f t="shared" si="616"/>
        <v>5.2728167706616022E-2</v>
      </c>
      <c r="O270">
        <f t="shared" si="616"/>
        <v>0.10026855878401886</v>
      </c>
      <c r="P270">
        <f t="shared" si="616"/>
        <v>0.17798398523084932</v>
      </c>
      <c r="Q270">
        <f t="shared" si="616"/>
        <v>0.27709799834407395</v>
      </c>
      <c r="R270">
        <f t="shared" si="616"/>
        <v>0.37222170701349078</v>
      </c>
      <c r="S270">
        <f t="shared" si="616"/>
        <v>0.44059618209973078</v>
      </c>
      <c r="T270">
        <f t="shared" si="616"/>
        <v>0.47791691977301881</v>
      </c>
      <c r="U270">
        <f t="shared" si="616"/>
        <v>0.49358843598513935</v>
      </c>
      <c r="V270">
        <f t="shared" si="616"/>
        <v>0.49861911884952581</v>
      </c>
      <c r="W270">
        <f t="shared" si="616"/>
        <v>0.49980249737451554</v>
      </c>
      <c r="X270">
        <f t="shared" si="616"/>
        <v>0.49998589008173311</v>
      </c>
      <c r="Y270">
        <f t="shared" si="616"/>
        <v>0.5</v>
      </c>
      <c r="Z270">
        <f t="shared" ref="Z270:AM270" si="617">IF(Y270=0,0.0000001,$Y270)*((INDEX($Q$7:$Q$29,MATCH($A270,$H$7:$H$28,0))/IF(Y270=0,0.0000001,$Y270))^((Z$33-$Y$33)/($AN$33-$Y$33)))</f>
        <v>0.51998183386089059</v>
      </c>
      <c r="AA270">
        <f t="shared" si="617"/>
        <v>0.54076221509066957</v>
      </c>
      <c r="AB270">
        <f t="shared" si="617"/>
        <v>0.56237305657104741</v>
      </c>
      <c r="AC270">
        <f t="shared" si="617"/>
        <v>0.58484754653953519</v>
      </c>
      <c r="AD270">
        <f t="shared" si="617"/>
        <v>0.60822019955733997</v>
      </c>
      <c r="AE270">
        <f t="shared" si="617"/>
        <v>0.63252690951412494</v>
      </c>
      <c r="AF270">
        <f t="shared" si="617"/>
        <v>0.65780500475103254</v>
      </c>
      <c r="AG270">
        <f t="shared" si="617"/>
        <v>0.68409330538662749</v>
      </c>
      <c r="AH270">
        <f t="shared" si="617"/>
        <v>0.71143218293379351</v>
      </c>
      <c r="AI270">
        <f t="shared" si="617"/>
        <v>0.73986362229914104</v>
      </c>
      <c r="AJ270">
        <f t="shared" si="617"/>
        <v>0.76943128626013724</v>
      </c>
      <c r="AK270">
        <f t="shared" si="617"/>
        <v>0.80018058251898005</v>
      </c>
      <c r="AL270">
        <f t="shared" si="617"/>
        <v>0.83215873343618985</v>
      </c>
      <c r="AM270">
        <f t="shared" si="617"/>
        <v>0.86541484855101192</v>
      </c>
      <c r="AN270">
        <f>IF(AM270=0,0.0000001,$Y270)*((INDEX($O$7:$O$29,MATCH($A270,$H$7:$H$28,0))/IF(AM270=0,0.0000001,$Y270))^((AN$33-$Y$33)/($AN$33-$Y$33)))</f>
        <v>0.9</v>
      </c>
      <c r="AO270">
        <f t="shared" si="582"/>
        <v>0.9</v>
      </c>
      <c r="AP270">
        <f t="shared" si="586"/>
        <v>0.9</v>
      </c>
      <c r="AQ270">
        <f t="shared" ref="AQ270:BH270" si="618">AP270</f>
        <v>0.9</v>
      </c>
      <c r="AR270">
        <f t="shared" si="618"/>
        <v>0.9</v>
      </c>
      <c r="AS270">
        <f t="shared" si="618"/>
        <v>0.9</v>
      </c>
      <c r="AT270">
        <f t="shared" si="618"/>
        <v>0.9</v>
      </c>
      <c r="AU270">
        <f t="shared" si="618"/>
        <v>0.9</v>
      </c>
      <c r="AV270">
        <f t="shared" si="618"/>
        <v>0.9</v>
      </c>
      <c r="AW270">
        <f t="shared" si="618"/>
        <v>0.9</v>
      </c>
      <c r="AX270">
        <f t="shared" si="618"/>
        <v>0.9</v>
      </c>
      <c r="AY270">
        <f t="shared" si="618"/>
        <v>0.9</v>
      </c>
      <c r="AZ270">
        <f t="shared" si="618"/>
        <v>0.9</v>
      </c>
      <c r="BA270">
        <f t="shared" si="618"/>
        <v>0.9</v>
      </c>
      <c r="BB270">
        <f t="shared" si="618"/>
        <v>0.9</v>
      </c>
      <c r="BC270">
        <f t="shared" si="618"/>
        <v>0.9</v>
      </c>
      <c r="BD270">
        <f t="shared" si="618"/>
        <v>0.9</v>
      </c>
      <c r="BE270">
        <f t="shared" si="618"/>
        <v>0.9</v>
      </c>
      <c r="BF270">
        <f t="shared" si="618"/>
        <v>0.9</v>
      </c>
      <c r="BG270">
        <f t="shared" si="618"/>
        <v>0.9</v>
      </c>
      <c r="BH270">
        <f t="shared" si="618"/>
        <v>0.9</v>
      </c>
      <c r="BK270">
        <f t="shared" si="607"/>
        <v>1.370241678456019E-2</v>
      </c>
      <c r="BL270">
        <f t="shared" si="508"/>
        <v>5.0698942102872704E-3</v>
      </c>
      <c r="BM270">
        <f t="shared" si="509"/>
        <v>6.8512083922800859E-4</v>
      </c>
      <c r="BN270">
        <f>INDEX($N$7:$N$28,MATCH(BP270,$H$7:$H$28,0))</f>
        <v>0.63</v>
      </c>
      <c r="BO270">
        <f>INDEX($O$7:$O$28,MATCH(BP270,$H$7:$H$28,0))</f>
        <v>0.95000000000000007</v>
      </c>
      <c r="BP270" t="str">
        <f t="shared" si="510"/>
        <v>-BUS-Total</v>
      </c>
    </row>
    <row r="271" spans="1:68" x14ac:dyDescent="0.25">
      <c r="A271" t="str">
        <f t="shared" si="506"/>
        <v>passenger-BUS-CNG</v>
      </c>
      <c r="B271" s="1">
        <v>237</v>
      </c>
      <c r="C271" t="s">
        <v>8</v>
      </c>
      <c r="D271" t="s">
        <v>27</v>
      </c>
      <c r="E271" t="s">
        <v>34</v>
      </c>
      <c r="F271" t="s">
        <v>45</v>
      </c>
      <c r="G271">
        <v>5.7712452579338561E-3</v>
      </c>
      <c r="H271">
        <f>Reference!H271</f>
        <v>7.9176699556957504E-3</v>
      </c>
      <c r="I271">
        <f>Reference!I271</f>
        <v>1.0071344681180251E-2</v>
      </c>
      <c r="J271">
        <f>Reference!J271</f>
        <v>1.223230622940537E-2</v>
      </c>
      <c r="K271">
        <f>Reference!K271</f>
        <v>1.360384011126366E-2</v>
      </c>
      <c r="L271">
        <f t="shared" ref="L271:Y272" si="619">$K271+(L$33-$K$33)*($BL271-$BK271)/($BL$33-$BK$33)</f>
        <v>1.3108271650067628E-2</v>
      </c>
      <c r="M271">
        <f t="shared" si="619"/>
        <v>1.2612703188871593E-2</v>
      </c>
      <c r="N271">
        <f t="shared" si="619"/>
        <v>1.211713472767556E-2</v>
      </c>
      <c r="O271">
        <f t="shared" si="619"/>
        <v>1.1621566266479528E-2</v>
      </c>
      <c r="P271">
        <f t="shared" si="619"/>
        <v>1.1125997805283495E-2</v>
      </c>
      <c r="Q271">
        <f t="shared" si="619"/>
        <v>1.063042934408746E-2</v>
      </c>
      <c r="R271">
        <f t="shared" si="619"/>
        <v>1.0134860882891427E-2</v>
      </c>
      <c r="S271">
        <f t="shared" si="619"/>
        <v>9.6392924216953946E-3</v>
      </c>
      <c r="T271">
        <f t="shared" si="619"/>
        <v>9.14372396049936E-3</v>
      </c>
      <c r="U271">
        <f t="shared" si="619"/>
        <v>8.6481554993033272E-3</v>
      </c>
      <c r="V271">
        <f t="shared" si="619"/>
        <v>8.1525870381072944E-3</v>
      </c>
      <c r="W271">
        <f t="shared" si="619"/>
        <v>7.6570185769112599E-3</v>
      </c>
      <c r="X271">
        <f t="shared" si="619"/>
        <v>7.1614501157152262E-3</v>
      </c>
      <c r="Y271">
        <f t="shared" si="619"/>
        <v>6.6658816545191934E-3</v>
      </c>
      <c r="Z271">
        <f t="shared" ref="Z271:AN272" si="620">$Y271+(Z$33-$Y$33)*($BM271-$BL271)/($BM$33-$BL$33)</f>
        <v>6.2668356779221257E-3</v>
      </c>
      <c r="AA271">
        <f t="shared" si="620"/>
        <v>5.8677897013250588E-3</v>
      </c>
      <c r="AB271">
        <f t="shared" si="620"/>
        <v>5.468743724727991E-3</v>
      </c>
      <c r="AC271">
        <f t="shared" si="620"/>
        <v>5.0696977481309233E-3</v>
      </c>
      <c r="AD271">
        <f t="shared" si="620"/>
        <v>4.6706517715338564E-3</v>
      </c>
      <c r="AE271">
        <f t="shared" si="620"/>
        <v>4.2716057949367886E-3</v>
      </c>
      <c r="AF271">
        <f t="shared" si="620"/>
        <v>3.8725598183397213E-3</v>
      </c>
      <c r="AG271">
        <f t="shared" si="620"/>
        <v>3.473513841742654E-3</v>
      </c>
      <c r="AH271">
        <f t="shared" si="620"/>
        <v>3.0744678651455867E-3</v>
      </c>
      <c r="AI271">
        <f t="shared" si="620"/>
        <v>2.6754218885485194E-3</v>
      </c>
      <c r="AJ271">
        <f t="shared" si="620"/>
        <v>2.2763759119514516E-3</v>
      </c>
      <c r="AK271">
        <f t="shared" si="620"/>
        <v>1.8773299353543839E-3</v>
      </c>
      <c r="AL271">
        <f t="shared" si="620"/>
        <v>1.478283958757317E-3</v>
      </c>
      <c r="AM271">
        <f t="shared" si="620"/>
        <v>1.0792379821602492E-3</v>
      </c>
      <c r="AN271">
        <f t="shared" si="620"/>
        <v>6.8019200556318233E-4</v>
      </c>
      <c r="AO271">
        <f t="shared" si="582"/>
        <v>6.8019200556318233E-4</v>
      </c>
      <c r="AP271">
        <f t="shared" si="586"/>
        <v>6.8019200556318233E-4</v>
      </c>
      <c r="AQ271">
        <f t="shared" ref="AQ271:BH271" si="621">AP271</f>
        <v>6.8019200556318233E-4</v>
      </c>
      <c r="AR271">
        <f t="shared" si="621"/>
        <v>6.8019200556318233E-4</v>
      </c>
      <c r="AS271">
        <f t="shared" si="621"/>
        <v>6.8019200556318233E-4</v>
      </c>
      <c r="AT271">
        <f t="shared" si="621"/>
        <v>6.8019200556318233E-4</v>
      </c>
      <c r="AU271">
        <f t="shared" si="621"/>
        <v>6.8019200556318233E-4</v>
      </c>
      <c r="AV271">
        <f t="shared" si="621"/>
        <v>6.8019200556318233E-4</v>
      </c>
      <c r="AW271">
        <f t="shared" si="621"/>
        <v>6.8019200556318233E-4</v>
      </c>
      <c r="AX271">
        <f t="shared" si="621"/>
        <v>6.8019200556318233E-4</v>
      </c>
      <c r="AY271">
        <f t="shared" si="621"/>
        <v>6.8019200556318233E-4</v>
      </c>
      <c r="AZ271">
        <f t="shared" si="621"/>
        <v>6.8019200556318233E-4</v>
      </c>
      <c r="BA271">
        <f t="shared" si="621"/>
        <v>6.8019200556318233E-4</v>
      </c>
      <c r="BB271">
        <f t="shared" si="621"/>
        <v>6.8019200556318233E-4</v>
      </c>
      <c r="BC271">
        <f t="shared" si="621"/>
        <v>6.8019200556318233E-4</v>
      </c>
      <c r="BD271">
        <f t="shared" si="621"/>
        <v>6.8019200556318233E-4</v>
      </c>
      <c r="BE271">
        <f t="shared" si="621"/>
        <v>6.8019200556318233E-4</v>
      </c>
      <c r="BF271">
        <f t="shared" si="621"/>
        <v>6.8019200556318233E-4</v>
      </c>
      <c r="BG271">
        <f t="shared" si="621"/>
        <v>6.8019200556318233E-4</v>
      </c>
      <c r="BH271">
        <f t="shared" si="621"/>
        <v>6.8019200556318233E-4</v>
      </c>
      <c r="BK271">
        <f t="shared" si="607"/>
        <v>1.360384011126366E-2</v>
      </c>
      <c r="BL271">
        <f t="shared" si="508"/>
        <v>6.6658816545191934E-3</v>
      </c>
      <c r="BM271">
        <f t="shared" si="509"/>
        <v>6.8019200556318211E-4</v>
      </c>
      <c r="BN271">
        <f>INDEX($P$7:$P$28,MATCH(BP271,$H$7:$H$28,0))</f>
        <v>0.51</v>
      </c>
      <c r="BO271">
        <f>INDEX($Q$7:$Q$28,MATCH(BP271,$H$7:$H$28,0))</f>
        <v>0.95000000000000007</v>
      </c>
      <c r="BP271" t="str">
        <f t="shared" si="510"/>
        <v>-BUS-Total</v>
      </c>
    </row>
    <row r="272" spans="1:68" hidden="1" x14ac:dyDescent="0.25">
      <c r="A272" t="str">
        <f t="shared" si="506"/>
        <v>passenger-BUS-D</v>
      </c>
      <c r="B272" s="1">
        <v>238</v>
      </c>
      <c r="C272" t="s">
        <v>8</v>
      </c>
      <c r="D272" t="s">
        <v>27</v>
      </c>
      <c r="E272" t="s">
        <v>34</v>
      </c>
      <c r="F272" t="s">
        <v>46</v>
      </c>
      <c r="G272">
        <v>0.88887738101607616</v>
      </c>
      <c r="H272">
        <f>Reference!H272</f>
        <v>0.88178035512465314</v>
      </c>
      <c r="I272">
        <f>Reference!I272</f>
        <v>0.87465935744679135</v>
      </c>
      <c r="J272">
        <f>Reference!J272</f>
        <v>0.86751426632194795</v>
      </c>
      <c r="K272">
        <f>Reference!K272</f>
        <v>0.85955196924675736</v>
      </c>
      <c r="L272">
        <f t="shared" si="619"/>
        <v>0.82823971893848258</v>
      </c>
      <c r="M272">
        <f t="shared" si="619"/>
        <v>0.79692746863020791</v>
      </c>
      <c r="N272">
        <f t="shared" si="619"/>
        <v>0.76561521832193313</v>
      </c>
      <c r="O272">
        <f t="shared" si="619"/>
        <v>0.73430296801365846</v>
      </c>
      <c r="P272">
        <f t="shared" si="619"/>
        <v>0.70299071770538368</v>
      </c>
      <c r="Q272">
        <f t="shared" si="619"/>
        <v>0.67167846739710901</v>
      </c>
      <c r="R272">
        <f t="shared" si="619"/>
        <v>0.64036621708883423</v>
      </c>
      <c r="S272">
        <f t="shared" si="619"/>
        <v>0.60905396678055945</v>
      </c>
      <c r="T272">
        <f t="shared" si="619"/>
        <v>0.57774171647228478</v>
      </c>
      <c r="U272">
        <f t="shared" si="619"/>
        <v>0.54642946616401011</v>
      </c>
      <c r="V272">
        <f t="shared" si="619"/>
        <v>0.51511721585573533</v>
      </c>
      <c r="W272">
        <f t="shared" si="619"/>
        <v>0.48380496554746055</v>
      </c>
      <c r="X272">
        <f t="shared" si="619"/>
        <v>0.45249271523918583</v>
      </c>
      <c r="Y272">
        <f t="shared" si="619"/>
        <v>0.42118046493091105</v>
      </c>
      <c r="Z272">
        <f t="shared" si="620"/>
        <v>0.39596694049967285</v>
      </c>
      <c r="AA272">
        <f t="shared" si="620"/>
        <v>0.37075341606843459</v>
      </c>
      <c r="AB272">
        <f t="shared" si="620"/>
        <v>0.34553989163719639</v>
      </c>
      <c r="AC272">
        <f t="shared" si="620"/>
        <v>0.3203263672059582</v>
      </c>
      <c r="AD272">
        <f t="shared" si="620"/>
        <v>0.29511284277471994</v>
      </c>
      <c r="AE272">
        <f t="shared" si="620"/>
        <v>0.26989931834348174</v>
      </c>
      <c r="AF272">
        <f t="shared" si="620"/>
        <v>0.24468579391224352</v>
      </c>
      <c r="AG272">
        <f t="shared" si="620"/>
        <v>0.21947226948100532</v>
      </c>
      <c r="AH272">
        <f t="shared" si="620"/>
        <v>0.19425874504976709</v>
      </c>
      <c r="AI272">
        <f t="shared" si="620"/>
        <v>0.16904522061852889</v>
      </c>
      <c r="AJ272">
        <f t="shared" si="620"/>
        <v>0.14383169618729064</v>
      </c>
      <c r="AK272">
        <f t="shared" si="620"/>
        <v>0.11861817175605244</v>
      </c>
      <c r="AL272">
        <f t="shared" si="620"/>
        <v>9.3404647324814238E-2</v>
      </c>
      <c r="AM272">
        <f t="shared" si="620"/>
        <v>6.8191122893575984E-2</v>
      </c>
      <c r="AN272">
        <f t="shared" si="620"/>
        <v>4.2977598462337785E-2</v>
      </c>
      <c r="AO272">
        <f t="shared" si="582"/>
        <v>4.2977598462337785E-2</v>
      </c>
      <c r="AP272">
        <f t="shared" si="586"/>
        <v>4.2977598462337785E-2</v>
      </c>
      <c r="AQ272">
        <f t="shared" ref="AQ272:BH272" si="622">AP272</f>
        <v>4.2977598462337785E-2</v>
      </c>
      <c r="AR272">
        <f t="shared" si="622"/>
        <v>4.2977598462337785E-2</v>
      </c>
      <c r="AS272">
        <f t="shared" si="622"/>
        <v>4.2977598462337785E-2</v>
      </c>
      <c r="AT272">
        <f t="shared" si="622"/>
        <v>4.2977598462337785E-2</v>
      </c>
      <c r="AU272">
        <f t="shared" si="622"/>
        <v>4.2977598462337785E-2</v>
      </c>
      <c r="AV272">
        <f t="shared" si="622"/>
        <v>4.2977598462337785E-2</v>
      </c>
      <c r="AW272">
        <f t="shared" si="622"/>
        <v>4.2977598462337785E-2</v>
      </c>
      <c r="AX272">
        <f t="shared" si="622"/>
        <v>4.2977598462337785E-2</v>
      </c>
      <c r="AY272">
        <f t="shared" si="622"/>
        <v>4.2977598462337785E-2</v>
      </c>
      <c r="AZ272">
        <f t="shared" si="622"/>
        <v>4.2977598462337785E-2</v>
      </c>
      <c r="BA272">
        <f t="shared" si="622"/>
        <v>4.2977598462337785E-2</v>
      </c>
      <c r="BB272">
        <f t="shared" si="622"/>
        <v>4.2977598462337785E-2</v>
      </c>
      <c r="BC272">
        <f t="shared" si="622"/>
        <v>4.2977598462337785E-2</v>
      </c>
      <c r="BD272">
        <f t="shared" si="622"/>
        <v>4.2977598462337785E-2</v>
      </c>
      <c r="BE272">
        <f t="shared" si="622"/>
        <v>4.2977598462337785E-2</v>
      </c>
      <c r="BF272">
        <f t="shared" si="622"/>
        <v>4.2977598462337785E-2</v>
      </c>
      <c r="BG272">
        <f t="shared" si="622"/>
        <v>4.2977598462337785E-2</v>
      </c>
      <c r="BH272">
        <f t="shared" si="622"/>
        <v>4.2977598462337785E-2</v>
      </c>
      <c r="BK272">
        <f t="shared" si="607"/>
        <v>0.85955196924675736</v>
      </c>
      <c r="BL272">
        <f t="shared" si="508"/>
        <v>0.4211804649309111</v>
      </c>
      <c r="BM272">
        <f t="shared" si="509"/>
        <v>4.2977598462337813E-2</v>
      </c>
      <c r="BN272">
        <f>INDEX($P$7:$P$28,MATCH(BP272,$H$7:$H$28,0))</f>
        <v>0.51</v>
      </c>
      <c r="BO272">
        <f>INDEX($Q$7:$Q$28,MATCH(BP272,$H$7:$H$28,0))</f>
        <v>0.95000000000000007</v>
      </c>
      <c r="BP272" t="str">
        <f t="shared" si="510"/>
        <v>-BUS-Total</v>
      </c>
    </row>
    <row r="273" spans="1:68" hidden="1" x14ac:dyDescent="0.25">
      <c r="A273" t="str">
        <f t="shared" si="506"/>
        <v>passenger-BUS-FCEV</v>
      </c>
      <c r="B273" s="1">
        <v>239</v>
      </c>
      <c r="C273" t="s">
        <v>8</v>
      </c>
      <c r="D273" t="s">
        <v>27</v>
      </c>
      <c r="E273" t="s">
        <v>34</v>
      </c>
      <c r="F273" t="s">
        <v>30</v>
      </c>
      <c r="G273">
        <v>0</v>
      </c>
      <c r="H273">
        <f>Reference!H273</f>
        <v>0</v>
      </c>
      <c r="I273">
        <f>Reference!I273</f>
        <v>0</v>
      </c>
      <c r="J273">
        <f>Reference!J273</f>
        <v>0</v>
      </c>
      <c r="K273">
        <f>Reference!K273</f>
        <v>0</v>
      </c>
      <c r="L273">
        <f t="shared" ref="L273:Y273" si="623">IF(K273=0,0.0000001,K273)*((INDEX($P$7:$P$29,MATCH($A273,$H$7:$H$28,0))/IF(K273=0,0.0000001,K273))^((L$33-$K$33)/($Y$33-$K$33)))</f>
        <v>2.2758459260747883E-7</v>
      </c>
      <c r="M273">
        <f t="shared" si="623"/>
        <v>1.048113134154686E-6</v>
      </c>
      <c r="N273">
        <f t="shared" si="623"/>
        <v>7.4675449000926052E-6</v>
      </c>
      <c r="O273">
        <f t="shared" si="623"/>
        <v>5.8419199520927467E-5</v>
      </c>
      <c r="P273">
        <f t="shared" si="623"/>
        <v>3.6661844873787794E-4</v>
      </c>
      <c r="Q273">
        <f t="shared" si="623"/>
        <v>1.5119973757896918E-3</v>
      </c>
      <c r="R273">
        <f t="shared" si="623"/>
        <v>3.8884410446729059E-3</v>
      </c>
      <c r="S273">
        <f t="shared" si="623"/>
        <v>6.6709779939569825E-3</v>
      </c>
      <c r="T273">
        <f t="shared" si="623"/>
        <v>8.6538734216537495E-3</v>
      </c>
      <c r="U273">
        <f t="shared" si="623"/>
        <v>9.5953352674962612E-3</v>
      </c>
      <c r="V273">
        <f t="shared" si="623"/>
        <v>9.9118734207419533E-3</v>
      </c>
      <c r="W273">
        <f t="shared" si="623"/>
        <v>9.9873626788947786E-3</v>
      </c>
      <c r="X273">
        <f t="shared" si="623"/>
        <v>9.9990968041525092E-3</v>
      </c>
      <c r="Y273">
        <f t="shared" si="623"/>
        <v>1.0000000000000002E-2</v>
      </c>
      <c r="Z273">
        <f t="shared" ref="Z273:AM273" si="624">IF(Y273=0,0.0000001,$Y273)*((INDEX($Q$7:$Q$29,MATCH($A273,$H$7:$H$28,0))/IF(Y273=0,0.0000001,$Y273))^((Z$33-$Y$33)/($AN$33-$Y$33)))</f>
        <v>1.1132635768448036E-2</v>
      </c>
      <c r="AA273">
        <f t="shared" si="624"/>
        <v>1.2393557915292857E-2</v>
      </c>
      <c r="AB273">
        <f t="shared" si="624"/>
        <v>1.3797296614612152E-2</v>
      </c>
      <c r="AC273">
        <f t="shared" si="624"/>
        <v>1.536002777997182E-2</v>
      </c>
      <c r="AD273">
        <f t="shared" si="624"/>
        <v>1.7099759466766971E-2</v>
      </c>
      <c r="AE273">
        <f t="shared" si="624"/>
        <v>1.9036539387158789E-2</v>
      </c>
      <c r="AF273">
        <f t="shared" si="624"/>
        <v>2.1192685928895373E-2</v>
      </c>
      <c r="AG273">
        <f t="shared" si="624"/>
        <v>2.3593045340150599E-2</v>
      </c>
      <c r="AH273">
        <f t="shared" si="624"/>
        <v>2.6265278044037676E-2</v>
      </c>
      <c r="AI273">
        <f t="shared" si="624"/>
        <v>2.9240177382128661E-2</v>
      </c>
      <c r="AJ273">
        <f t="shared" si="624"/>
        <v>3.2552024460005068E-2</v>
      </c>
      <c r="AK273">
        <f t="shared" si="624"/>
        <v>3.6238983183884785E-2</v>
      </c>
      <c r="AL273">
        <f t="shared" si="624"/>
        <v>4.0343540040510245E-2</v>
      </c>
      <c r="AM273">
        <f t="shared" si="624"/>
        <v>4.4912993688079987E-2</v>
      </c>
      <c r="AN273">
        <f>IF(AM273=0,0.0000001,$Y273)*((INDEX($O$7:$O$29,MATCH($A273,$H$7:$H$28,0))/IF(AM273=0,0.0000001,$Y273))^((AN$33-$Y$33)/($AN$33-$Y$33)))</f>
        <v>0.05</v>
      </c>
      <c r="AO273">
        <f t="shared" si="582"/>
        <v>0.05</v>
      </c>
      <c r="AP273">
        <f t="shared" si="586"/>
        <v>0.05</v>
      </c>
      <c r="AQ273">
        <f t="shared" ref="AQ273:BH273" si="625">AP273</f>
        <v>0.05</v>
      </c>
      <c r="AR273">
        <f t="shared" si="625"/>
        <v>0.05</v>
      </c>
      <c r="AS273">
        <f t="shared" si="625"/>
        <v>0.05</v>
      </c>
      <c r="AT273">
        <f t="shared" si="625"/>
        <v>0.05</v>
      </c>
      <c r="AU273">
        <f t="shared" si="625"/>
        <v>0.05</v>
      </c>
      <c r="AV273">
        <f t="shared" si="625"/>
        <v>0.05</v>
      </c>
      <c r="AW273">
        <f t="shared" si="625"/>
        <v>0.05</v>
      </c>
      <c r="AX273">
        <f t="shared" si="625"/>
        <v>0.05</v>
      </c>
      <c r="AY273">
        <f t="shared" si="625"/>
        <v>0.05</v>
      </c>
      <c r="AZ273">
        <f t="shared" si="625"/>
        <v>0.05</v>
      </c>
      <c r="BA273">
        <f t="shared" si="625"/>
        <v>0.05</v>
      </c>
      <c r="BB273">
        <f t="shared" si="625"/>
        <v>0.05</v>
      </c>
      <c r="BC273">
        <f t="shared" si="625"/>
        <v>0.05</v>
      </c>
      <c r="BD273">
        <f t="shared" si="625"/>
        <v>0.05</v>
      </c>
      <c r="BE273">
        <f t="shared" si="625"/>
        <v>0.05</v>
      </c>
      <c r="BF273">
        <f t="shared" si="625"/>
        <v>0.05</v>
      </c>
      <c r="BG273">
        <f t="shared" si="625"/>
        <v>0.05</v>
      </c>
      <c r="BH273">
        <f t="shared" si="625"/>
        <v>0.05</v>
      </c>
      <c r="BK273">
        <f>G273</f>
        <v>0</v>
      </c>
      <c r="BL273">
        <f t="shared" si="508"/>
        <v>0</v>
      </c>
      <c r="BM273">
        <f t="shared" si="509"/>
        <v>0</v>
      </c>
      <c r="BN273">
        <f>INDEX($N$7:$N$28,MATCH(BP273,$H$7:$H$28,0))</f>
        <v>0.63</v>
      </c>
      <c r="BO273">
        <f>INDEX($O$7:$O$28,MATCH(BP273,$H$7:$H$28,0))</f>
        <v>0.95000000000000007</v>
      </c>
      <c r="BP273" t="str">
        <f t="shared" si="510"/>
        <v>-BUS-Total</v>
      </c>
    </row>
    <row r="274" spans="1:68" hidden="1" x14ac:dyDescent="0.25">
      <c r="A274" t="str">
        <f t="shared" si="506"/>
        <v>passenger-BUS-G</v>
      </c>
      <c r="B274" s="1">
        <v>240</v>
      </c>
      <c r="C274" t="s">
        <v>8</v>
      </c>
      <c r="D274" t="s">
        <v>27</v>
      </c>
      <c r="E274" t="s">
        <v>34</v>
      </c>
      <c r="F274" t="s">
        <v>47</v>
      </c>
      <c r="G274">
        <v>9.0336292659680378E-2</v>
      </c>
      <c r="H274">
        <f>Reference!H274</f>
        <v>8.7992644375892104E-2</v>
      </c>
      <c r="I274">
        <f>Reference!I274</f>
        <v>8.5641079897770409E-2</v>
      </c>
      <c r="J274">
        <f>Reference!J274</f>
        <v>8.3281559049398171E-2</v>
      </c>
      <c r="K274">
        <f>Reference!K274</f>
        <v>8.3717236573180073E-2</v>
      </c>
      <c r="L274">
        <f t="shared" ref="L274:Y276" si="626">$K274+(L$33-$K$33)*($BL274-$BK274)/($BL$33-$BK$33)</f>
        <v>8.0667537240871376E-2</v>
      </c>
      <c r="M274">
        <f t="shared" si="626"/>
        <v>7.7617837908562665E-2</v>
      </c>
      <c r="N274">
        <f t="shared" si="626"/>
        <v>7.4568138576253967E-2</v>
      </c>
      <c r="O274">
        <f t="shared" si="626"/>
        <v>7.1518439243945256E-2</v>
      </c>
      <c r="P274">
        <f t="shared" si="626"/>
        <v>6.8468739911636559E-2</v>
      </c>
      <c r="Q274">
        <f t="shared" si="626"/>
        <v>6.5419040579327861E-2</v>
      </c>
      <c r="R274">
        <f t="shared" si="626"/>
        <v>6.236934124701915E-2</v>
      </c>
      <c r="S274">
        <f t="shared" si="626"/>
        <v>5.9319641914710453E-2</v>
      </c>
      <c r="T274">
        <f t="shared" si="626"/>
        <v>5.6269942582401748E-2</v>
      </c>
      <c r="U274">
        <f t="shared" si="626"/>
        <v>5.3220243250093044E-2</v>
      </c>
      <c r="V274">
        <f t="shared" si="626"/>
        <v>5.017054391778434E-2</v>
      </c>
      <c r="W274">
        <f t="shared" si="626"/>
        <v>4.7120844585475642E-2</v>
      </c>
      <c r="X274">
        <f t="shared" si="626"/>
        <v>4.4071145253166938E-2</v>
      </c>
      <c r="Y274">
        <f t="shared" si="626"/>
        <v>4.1021445920858234E-2</v>
      </c>
      <c r="Z274">
        <f t="shared" ref="Z274:AN276" si="627">$Y274+(Z$33-$Y$33)*($BM274-$BL274)/($BM$33-$BL$33)</f>
        <v>3.8565740314711619E-2</v>
      </c>
      <c r="AA274">
        <f t="shared" si="627"/>
        <v>3.6110034708565004E-2</v>
      </c>
      <c r="AB274">
        <f t="shared" si="627"/>
        <v>3.3654329102418383E-2</v>
      </c>
      <c r="AC274">
        <f t="shared" si="627"/>
        <v>3.1198623496271768E-2</v>
      </c>
      <c r="AD274">
        <f t="shared" si="627"/>
        <v>2.8742917890125154E-2</v>
      </c>
      <c r="AE274">
        <f t="shared" si="627"/>
        <v>2.6287212283978539E-2</v>
      </c>
      <c r="AF274">
        <f t="shared" si="627"/>
        <v>2.3831506677831921E-2</v>
      </c>
      <c r="AG274">
        <f t="shared" si="627"/>
        <v>2.1375801071685307E-2</v>
      </c>
      <c r="AH274">
        <f t="shared" si="627"/>
        <v>1.8920095465538692E-2</v>
      </c>
      <c r="AI274">
        <f t="shared" si="627"/>
        <v>1.6464389859392078E-2</v>
      </c>
      <c r="AJ274">
        <f t="shared" si="627"/>
        <v>1.4008684253245456E-2</v>
      </c>
      <c r="AK274">
        <f t="shared" si="627"/>
        <v>1.1552978647098842E-2</v>
      </c>
      <c r="AL274">
        <f t="shared" si="627"/>
        <v>9.0972730409522307E-3</v>
      </c>
      <c r="AM274">
        <f t="shared" si="627"/>
        <v>6.6415674348056092E-3</v>
      </c>
      <c r="AN274">
        <f t="shared" si="627"/>
        <v>4.1858618286589946E-3</v>
      </c>
      <c r="AO274">
        <f t="shared" si="582"/>
        <v>4.1858618286589946E-3</v>
      </c>
      <c r="AP274">
        <f t="shared" si="586"/>
        <v>4.1858618286589946E-3</v>
      </c>
      <c r="AQ274">
        <f t="shared" ref="AQ274:BH274" si="628">AP274</f>
        <v>4.1858618286589946E-3</v>
      </c>
      <c r="AR274">
        <f t="shared" si="628"/>
        <v>4.1858618286589946E-3</v>
      </c>
      <c r="AS274">
        <f t="shared" si="628"/>
        <v>4.1858618286589946E-3</v>
      </c>
      <c r="AT274">
        <f t="shared" si="628"/>
        <v>4.1858618286589946E-3</v>
      </c>
      <c r="AU274">
        <f t="shared" si="628"/>
        <v>4.1858618286589946E-3</v>
      </c>
      <c r="AV274">
        <f t="shared" si="628"/>
        <v>4.1858618286589946E-3</v>
      </c>
      <c r="AW274">
        <f t="shared" si="628"/>
        <v>4.1858618286589946E-3</v>
      </c>
      <c r="AX274">
        <f t="shared" si="628"/>
        <v>4.1858618286589946E-3</v>
      </c>
      <c r="AY274">
        <f t="shared" si="628"/>
        <v>4.1858618286589946E-3</v>
      </c>
      <c r="AZ274">
        <f t="shared" si="628"/>
        <v>4.1858618286589946E-3</v>
      </c>
      <c r="BA274">
        <f t="shared" si="628"/>
        <v>4.1858618286589946E-3</v>
      </c>
      <c r="BB274">
        <f t="shared" si="628"/>
        <v>4.1858618286589946E-3</v>
      </c>
      <c r="BC274">
        <f t="shared" si="628"/>
        <v>4.1858618286589946E-3</v>
      </c>
      <c r="BD274">
        <f t="shared" si="628"/>
        <v>4.1858618286589946E-3</v>
      </c>
      <c r="BE274">
        <f t="shared" si="628"/>
        <v>4.1858618286589946E-3</v>
      </c>
      <c r="BF274">
        <f t="shared" si="628"/>
        <v>4.1858618286589946E-3</v>
      </c>
      <c r="BG274">
        <f t="shared" si="628"/>
        <v>4.1858618286589946E-3</v>
      </c>
      <c r="BH274">
        <f t="shared" si="628"/>
        <v>4.1858618286589946E-3</v>
      </c>
      <c r="BK274">
        <f t="shared" ref="BK274:BK279" si="629">K274</f>
        <v>8.3717236573180073E-2</v>
      </c>
      <c r="BL274">
        <f t="shared" si="508"/>
        <v>4.1021445920858234E-2</v>
      </c>
      <c r="BM274">
        <f t="shared" si="509"/>
        <v>4.1858618286589981E-3</v>
      </c>
      <c r="BN274">
        <f>INDEX($P$7:$P$28,MATCH(BP274,$H$7:$H$28,0))</f>
        <v>0.51</v>
      </c>
      <c r="BO274">
        <f>INDEX($Q$7:$Q$28,MATCH(BP274,$H$7:$H$28,0))</f>
        <v>0.95000000000000007</v>
      </c>
      <c r="BP274" t="str">
        <f t="shared" si="510"/>
        <v>-BUS-Total</v>
      </c>
    </row>
    <row r="275" spans="1:68" x14ac:dyDescent="0.25">
      <c r="A275" t="str">
        <f t="shared" si="506"/>
        <v>passenger-BUS-LPG</v>
      </c>
      <c r="B275" s="1">
        <v>241</v>
      </c>
      <c r="C275" t="s">
        <v>8</v>
      </c>
      <c r="D275" t="s">
        <v>27</v>
      </c>
      <c r="E275" t="s">
        <v>34</v>
      </c>
      <c r="F275" t="s">
        <v>48</v>
      </c>
      <c r="G275">
        <v>0</v>
      </c>
      <c r="H275">
        <f>Reference!H275</f>
        <v>0</v>
      </c>
      <c r="I275">
        <f>Reference!I275</f>
        <v>0</v>
      </c>
      <c r="J275">
        <f>Reference!J275</f>
        <v>0</v>
      </c>
      <c r="K275">
        <f>Reference!K275</f>
        <v>0</v>
      </c>
      <c r="L275">
        <f t="shared" si="626"/>
        <v>0</v>
      </c>
      <c r="M275">
        <f t="shared" si="626"/>
        <v>0</v>
      </c>
      <c r="N275">
        <f t="shared" si="626"/>
        <v>0</v>
      </c>
      <c r="O275">
        <f t="shared" si="626"/>
        <v>0</v>
      </c>
      <c r="P275">
        <f t="shared" si="626"/>
        <v>0</v>
      </c>
      <c r="Q275">
        <f t="shared" si="626"/>
        <v>0</v>
      </c>
      <c r="R275">
        <f t="shared" si="626"/>
        <v>0</v>
      </c>
      <c r="S275">
        <f t="shared" si="626"/>
        <v>0</v>
      </c>
      <c r="T275">
        <f t="shared" si="626"/>
        <v>0</v>
      </c>
      <c r="U275">
        <f t="shared" si="626"/>
        <v>0</v>
      </c>
      <c r="V275">
        <f t="shared" si="626"/>
        <v>0</v>
      </c>
      <c r="W275">
        <f t="shared" si="626"/>
        <v>0</v>
      </c>
      <c r="X275">
        <f t="shared" si="626"/>
        <v>0</v>
      </c>
      <c r="Y275">
        <f t="shared" si="626"/>
        <v>0</v>
      </c>
      <c r="Z275">
        <f t="shared" si="627"/>
        <v>0</v>
      </c>
      <c r="AA275">
        <f t="shared" si="627"/>
        <v>0</v>
      </c>
      <c r="AB275">
        <f t="shared" si="627"/>
        <v>0</v>
      </c>
      <c r="AC275">
        <f t="shared" si="627"/>
        <v>0</v>
      </c>
      <c r="AD275">
        <f t="shared" si="627"/>
        <v>0</v>
      </c>
      <c r="AE275">
        <f t="shared" si="627"/>
        <v>0</v>
      </c>
      <c r="AF275">
        <f t="shared" si="627"/>
        <v>0</v>
      </c>
      <c r="AG275">
        <f t="shared" si="627"/>
        <v>0</v>
      </c>
      <c r="AH275">
        <f t="shared" si="627"/>
        <v>0</v>
      </c>
      <c r="AI275">
        <f t="shared" si="627"/>
        <v>0</v>
      </c>
      <c r="AJ275">
        <f t="shared" si="627"/>
        <v>0</v>
      </c>
      <c r="AK275">
        <f t="shared" si="627"/>
        <v>0</v>
      </c>
      <c r="AL275">
        <f t="shared" si="627"/>
        <v>0</v>
      </c>
      <c r="AM275">
        <f t="shared" si="627"/>
        <v>0</v>
      </c>
      <c r="AN275">
        <f t="shared" si="627"/>
        <v>0</v>
      </c>
      <c r="AO275">
        <f t="shared" si="582"/>
        <v>0</v>
      </c>
      <c r="AP275">
        <f t="shared" si="586"/>
        <v>0</v>
      </c>
      <c r="AQ275">
        <f t="shared" ref="AQ275:BH275" si="630">AP275</f>
        <v>0</v>
      </c>
      <c r="AR275">
        <f t="shared" si="630"/>
        <v>0</v>
      </c>
      <c r="AS275">
        <f t="shared" si="630"/>
        <v>0</v>
      </c>
      <c r="AT275">
        <f t="shared" si="630"/>
        <v>0</v>
      </c>
      <c r="AU275">
        <f t="shared" si="630"/>
        <v>0</v>
      </c>
      <c r="AV275">
        <f t="shared" si="630"/>
        <v>0</v>
      </c>
      <c r="AW275">
        <f t="shared" si="630"/>
        <v>0</v>
      </c>
      <c r="AX275">
        <f t="shared" si="630"/>
        <v>0</v>
      </c>
      <c r="AY275">
        <f t="shared" si="630"/>
        <v>0</v>
      </c>
      <c r="AZ275">
        <f t="shared" si="630"/>
        <v>0</v>
      </c>
      <c r="BA275">
        <f t="shared" si="630"/>
        <v>0</v>
      </c>
      <c r="BB275">
        <f t="shared" si="630"/>
        <v>0</v>
      </c>
      <c r="BC275">
        <f t="shared" si="630"/>
        <v>0</v>
      </c>
      <c r="BD275">
        <f t="shared" si="630"/>
        <v>0</v>
      </c>
      <c r="BE275">
        <f t="shared" si="630"/>
        <v>0</v>
      </c>
      <c r="BF275">
        <f t="shared" si="630"/>
        <v>0</v>
      </c>
      <c r="BG275">
        <f t="shared" si="630"/>
        <v>0</v>
      </c>
      <c r="BH275">
        <f t="shared" si="630"/>
        <v>0</v>
      </c>
      <c r="BK275">
        <f t="shared" si="629"/>
        <v>0</v>
      </c>
      <c r="BL275">
        <f t="shared" si="508"/>
        <v>0</v>
      </c>
      <c r="BM275">
        <f t="shared" si="509"/>
        <v>0</v>
      </c>
      <c r="BN275">
        <f>INDEX($P$7:$P$28,MATCH(BP275,$H$7:$H$28,0))</f>
        <v>0.51</v>
      </c>
      <c r="BO275">
        <f>INDEX($Q$7:$Q$28,MATCH(BP275,$H$7:$H$28,0))</f>
        <v>0.95000000000000007</v>
      </c>
      <c r="BP275" t="str">
        <f t="shared" si="510"/>
        <v>-BUS-Total</v>
      </c>
    </row>
    <row r="276" spans="1:68" hidden="1" x14ac:dyDescent="0.25">
      <c r="A276" t="str">
        <f t="shared" si="506"/>
        <v>passenger-BUS-PHEVD</v>
      </c>
      <c r="B276" s="1">
        <v>242</v>
      </c>
      <c r="C276" t="s">
        <v>8</v>
      </c>
      <c r="D276" t="s">
        <v>27</v>
      </c>
      <c r="E276" t="s">
        <v>34</v>
      </c>
      <c r="F276" t="s">
        <v>37</v>
      </c>
      <c r="G276">
        <v>5.5460108553046688E-3</v>
      </c>
      <c r="H276">
        <f>Reference!H276</f>
        <v>8.0817777501890481E-3</v>
      </c>
      <c r="I276">
        <f>Reference!I276</f>
        <v>1.062610976282722E-2</v>
      </c>
      <c r="J276">
        <f>Reference!J276</f>
        <v>1.317905036252359E-2</v>
      </c>
      <c r="K276">
        <f>Reference!K276</f>
        <v>1.456582571698401E-2</v>
      </c>
      <c r="L276">
        <f t="shared" si="626"/>
        <v>1.4035213494436736E-2</v>
      </c>
      <c r="M276">
        <f t="shared" si="626"/>
        <v>1.350460127188946E-2</v>
      </c>
      <c r="N276">
        <f t="shared" si="626"/>
        <v>1.2973989049342185E-2</v>
      </c>
      <c r="O276">
        <f t="shared" si="626"/>
        <v>1.2443376826794911E-2</v>
      </c>
      <c r="P276">
        <f t="shared" si="626"/>
        <v>1.1912764604247637E-2</v>
      </c>
      <c r="Q276">
        <f t="shared" si="626"/>
        <v>1.1382152381700362E-2</v>
      </c>
      <c r="R276">
        <f t="shared" si="626"/>
        <v>1.0851540159153086E-2</v>
      </c>
      <c r="S276">
        <f t="shared" si="626"/>
        <v>1.0320927936605813E-2</v>
      </c>
      <c r="T276">
        <f t="shared" si="626"/>
        <v>9.7903157140585388E-3</v>
      </c>
      <c r="U276">
        <f t="shared" si="626"/>
        <v>9.2597034915112633E-3</v>
      </c>
      <c r="V276">
        <f t="shared" si="626"/>
        <v>8.7290912689639878E-3</v>
      </c>
      <c r="W276">
        <f t="shared" si="626"/>
        <v>8.1984790464167123E-3</v>
      </c>
      <c r="X276">
        <f t="shared" si="626"/>
        <v>7.6678668238694394E-3</v>
      </c>
      <c r="Y276">
        <f t="shared" si="626"/>
        <v>7.1372546013221648E-3</v>
      </c>
      <c r="Z276">
        <f t="shared" si="627"/>
        <v>6.7099903802906339E-3</v>
      </c>
      <c r="AA276">
        <f t="shared" si="627"/>
        <v>6.2827261592591031E-3</v>
      </c>
      <c r="AB276">
        <f t="shared" si="627"/>
        <v>5.8554619382275713E-3</v>
      </c>
      <c r="AC276">
        <f t="shared" si="627"/>
        <v>5.4281977171960405E-3</v>
      </c>
      <c r="AD276">
        <f t="shared" si="627"/>
        <v>5.0009334961645096E-3</v>
      </c>
      <c r="AE276">
        <f t="shared" si="627"/>
        <v>4.5736692751329779E-3</v>
      </c>
      <c r="AF276">
        <f t="shared" si="627"/>
        <v>4.1464050541014479E-3</v>
      </c>
      <c r="AG276">
        <f t="shared" si="627"/>
        <v>3.7191408330699166E-3</v>
      </c>
      <c r="AH276">
        <f t="shared" si="627"/>
        <v>3.2918766120383857E-3</v>
      </c>
      <c r="AI276">
        <f t="shared" si="627"/>
        <v>2.8646123910068544E-3</v>
      </c>
      <c r="AJ276">
        <f t="shared" si="627"/>
        <v>2.4373481699753235E-3</v>
      </c>
      <c r="AK276">
        <f t="shared" si="627"/>
        <v>2.0100839489437918E-3</v>
      </c>
      <c r="AL276">
        <f t="shared" si="627"/>
        <v>1.5828197279122618E-3</v>
      </c>
      <c r="AM276">
        <f t="shared" si="627"/>
        <v>1.15555550688073E-3</v>
      </c>
      <c r="AN276">
        <f t="shared" si="627"/>
        <v>7.2829128584919918E-4</v>
      </c>
      <c r="AO276">
        <f t="shared" si="582"/>
        <v>7.2829128584919918E-4</v>
      </c>
      <c r="AP276">
        <f t="shared" si="586"/>
        <v>7.2829128584919918E-4</v>
      </c>
      <c r="AQ276">
        <f t="shared" ref="AQ276:BH276" si="631">AP276</f>
        <v>7.2829128584919918E-4</v>
      </c>
      <c r="AR276">
        <f t="shared" si="631"/>
        <v>7.2829128584919918E-4</v>
      </c>
      <c r="AS276">
        <f t="shared" si="631"/>
        <v>7.2829128584919918E-4</v>
      </c>
      <c r="AT276">
        <f t="shared" si="631"/>
        <v>7.2829128584919918E-4</v>
      </c>
      <c r="AU276">
        <f t="shared" si="631"/>
        <v>7.2829128584919918E-4</v>
      </c>
      <c r="AV276">
        <f t="shared" si="631"/>
        <v>7.2829128584919918E-4</v>
      </c>
      <c r="AW276">
        <f t="shared" si="631"/>
        <v>7.2829128584919918E-4</v>
      </c>
      <c r="AX276">
        <f t="shared" si="631"/>
        <v>7.2829128584919918E-4</v>
      </c>
      <c r="AY276">
        <f t="shared" si="631"/>
        <v>7.2829128584919918E-4</v>
      </c>
      <c r="AZ276">
        <f t="shared" si="631"/>
        <v>7.2829128584919918E-4</v>
      </c>
      <c r="BA276">
        <f t="shared" si="631"/>
        <v>7.2829128584919918E-4</v>
      </c>
      <c r="BB276">
        <f t="shared" si="631"/>
        <v>7.2829128584919918E-4</v>
      </c>
      <c r="BC276">
        <f t="shared" si="631"/>
        <v>7.2829128584919918E-4</v>
      </c>
      <c r="BD276">
        <f t="shared" si="631"/>
        <v>7.2829128584919918E-4</v>
      </c>
      <c r="BE276">
        <f t="shared" si="631"/>
        <v>7.2829128584919918E-4</v>
      </c>
      <c r="BF276">
        <f t="shared" si="631"/>
        <v>7.2829128584919918E-4</v>
      </c>
      <c r="BG276">
        <f t="shared" si="631"/>
        <v>7.2829128584919918E-4</v>
      </c>
      <c r="BH276">
        <f t="shared" si="631"/>
        <v>7.2829128584919918E-4</v>
      </c>
      <c r="BK276">
        <f t="shared" si="629"/>
        <v>1.456582571698401E-2</v>
      </c>
      <c r="BL276">
        <f t="shared" si="508"/>
        <v>7.1372546013221648E-3</v>
      </c>
      <c r="BM276">
        <f t="shared" si="509"/>
        <v>7.2829128584919951E-4</v>
      </c>
      <c r="BN276">
        <f>INDEX($P$7:$P$28,MATCH(BP276,$H$7:$H$28,0))</f>
        <v>0.51</v>
      </c>
      <c r="BO276">
        <f>INDEX($Q$7:$Q$28,MATCH(BP276,$H$7:$H$28,0))</f>
        <v>0.95000000000000007</v>
      </c>
      <c r="BP276" t="str">
        <f t="shared" si="510"/>
        <v>-BUS-Total</v>
      </c>
    </row>
    <row r="277" spans="1:68" hidden="1" x14ac:dyDescent="0.25">
      <c r="A277" t="str">
        <f t="shared" si="506"/>
        <v>passenger-LT-BEV</v>
      </c>
      <c r="B277" s="1">
        <v>243</v>
      </c>
      <c r="C277" t="s">
        <v>8</v>
      </c>
      <c r="D277" t="s">
        <v>27</v>
      </c>
      <c r="E277" t="s">
        <v>33</v>
      </c>
      <c r="F277" t="s">
        <v>29</v>
      </c>
      <c r="G277">
        <v>7.1038992280084644E-4</v>
      </c>
      <c r="H277">
        <f>Reference!H277</f>
        <v>8.5445490237121631E-4</v>
      </c>
      <c r="I277">
        <f>Reference!I277</f>
        <v>1.0277358345789516E-3</v>
      </c>
      <c r="J277">
        <f>Reference!J277</f>
        <v>1.236157628385649E-3</v>
      </c>
      <c r="K277">
        <f>Reference!K277</f>
        <v>1.4868467468024669E-3</v>
      </c>
      <c r="L277">
        <f t="shared" ref="L277:Y277" si="632">IF(K277=0,0.0000001,K277)*((INDEX($P$7:$P$29,MATCH($A277,$H$7:$H$28,0))/IF(K277=0,0.0000001,K277))^((L$33-$K$33)/($Y$33-$K$33)))</f>
        <v>2.1721945032083193E-3</v>
      </c>
      <c r="M277">
        <f t="shared" si="632"/>
        <v>4.3918225889063162E-3</v>
      </c>
      <c r="N277">
        <f t="shared" si="632"/>
        <v>1.0857926265814399E-2</v>
      </c>
      <c r="O277">
        <f t="shared" si="632"/>
        <v>2.8026452893909915E-2</v>
      </c>
      <c r="P277">
        <f t="shared" si="632"/>
        <v>6.5353022534692926E-2</v>
      </c>
      <c r="Q277">
        <f t="shared" si="632"/>
        <v>0.12557930296330189</v>
      </c>
      <c r="R277">
        <f t="shared" si="632"/>
        <v>0.19409737476068697</v>
      </c>
      <c r="S277">
        <f t="shared" si="632"/>
        <v>0.24893027262115891</v>
      </c>
      <c r="T277">
        <f t="shared" si="632"/>
        <v>0.28065781080961621</v>
      </c>
      <c r="U277">
        <f t="shared" si="632"/>
        <v>0.29434150472931331</v>
      </c>
      <c r="V277">
        <f t="shared" si="632"/>
        <v>0.29877837827848502</v>
      </c>
      <c r="W277">
        <f t="shared" si="632"/>
        <v>0.2998251772780372</v>
      </c>
      <c r="X277">
        <f t="shared" si="632"/>
        <v>0.29998750928288948</v>
      </c>
      <c r="Y277">
        <f t="shared" si="632"/>
        <v>0.3</v>
      </c>
      <c r="Z277">
        <f t="shared" ref="Z277:AM277" si="633">IF(Y277=0,0.0000001,$Y277)*((INDEX($Q$7:$Q$29,MATCH($A277,$H$7:$H$28,0))/IF(Y277=0,0.0000001,$Y277))^((Z$33-$Y$33)/($AN$33-$Y$33)))</f>
        <v>0.32396250225660866</v>
      </c>
      <c r="AA277">
        <f t="shared" si="633"/>
        <v>0.34983900956121067</v>
      </c>
      <c r="AB277">
        <f t="shared" si="633"/>
        <v>0.37778240308141148</v>
      </c>
      <c r="AC277">
        <f t="shared" si="633"/>
        <v>0.40795777536922945</v>
      </c>
      <c r="AD277">
        <f t="shared" si="633"/>
        <v>0.44054340574551681</v>
      </c>
      <c r="AE277">
        <f t="shared" si="633"/>
        <v>0.47573181359322025</v>
      </c>
      <c r="AF277">
        <f t="shared" si="633"/>
        <v>0.51373089578244724</v>
      </c>
      <c r="AG277">
        <f t="shared" si="633"/>
        <v>0.55476515494736889</v>
      </c>
      <c r="AH277">
        <f t="shared" si="633"/>
        <v>0.59907702587174949</v>
      </c>
      <c r="AI277">
        <f t="shared" si="633"/>
        <v>0.64692830781953015</v>
      </c>
      <c r="AJ277">
        <f t="shared" si="633"/>
        <v>0.69860171127282866</v>
      </c>
      <c r="AK277">
        <f t="shared" si="633"/>
        <v>0.75440252821564835</v>
      </c>
      <c r="AL277">
        <f t="shared" si="633"/>
        <v>0.81466043583151082</v>
      </c>
      <c r="AM277">
        <f t="shared" si="633"/>
        <v>0.87973144427145233</v>
      </c>
      <c r="AN277">
        <f>IF(AM277=0,0.0000001,$Y277)*((INDEX($O$7:$O$29,MATCH($A277,$H$7:$H$28,0))/IF(AM277=0,0.0000001,$Y277))^((AN$33-$Y$33)/($AN$33-$Y$33)))</f>
        <v>0.95</v>
      </c>
      <c r="AO277">
        <f t="shared" si="582"/>
        <v>0.95</v>
      </c>
      <c r="AP277">
        <f t="shared" si="586"/>
        <v>0.95</v>
      </c>
      <c r="AQ277">
        <f t="shared" ref="AQ277:BH277" si="634">AP277</f>
        <v>0.95</v>
      </c>
      <c r="AR277">
        <f t="shared" si="634"/>
        <v>0.95</v>
      </c>
      <c r="AS277">
        <f t="shared" si="634"/>
        <v>0.95</v>
      </c>
      <c r="AT277">
        <f t="shared" si="634"/>
        <v>0.95</v>
      </c>
      <c r="AU277">
        <f t="shared" si="634"/>
        <v>0.95</v>
      </c>
      <c r="AV277">
        <f t="shared" si="634"/>
        <v>0.95</v>
      </c>
      <c r="AW277">
        <f t="shared" si="634"/>
        <v>0.95</v>
      </c>
      <c r="AX277">
        <f t="shared" si="634"/>
        <v>0.95</v>
      </c>
      <c r="AY277">
        <f t="shared" si="634"/>
        <v>0.95</v>
      </c>
      <c r="AZ277">
        <f t="shared" si="634"/>
        <v>0.95</v>
      </c>
      <c r="BA277">
        <f t="shared" si="634"/>
        <v>0.95</v>
      </c>
      <c r="BB277">
        <f t="shared" si="634"/>
        <v>0.95</v>
      </c>
      <c r="BC277">
        <f t="shared" si="634"/>
        <v>0.95</v>
      </c>
      <c r="BD277">
        <f t="shared" si="634"/>
        <v>0.95</v>
      </c>
      <c r="BE277">
        <f t="shared" si="634"/>
        <v>0.95</v>
      </c>
      <c r="BF277">
        <f t="shared" si="634"/>
        <v>0.95</v>
      </c>
      <c r="BG277">
        <f t="shared" si="634"/>
        <v>0.95</v>
      </c>
      <c r="BH277">
        <f t="shared" si="634"/>
        <v>0.95</v>
      </c>
      <c r="BK277">
        <f t="shared" si="629"/>
        <v>1.4868467468024669E-3</v>
      </c>
      <c r="BL277">
        <f t="shared" si="508"/>
        <v>6.9881797099715943E-4</v>
      </c>
      <c r="BM277">
        <f t="shared" si="509"/>
        <v>0</v>
      </c>
      <c r="BN277">
        <f>INDEX($N$7:$N$28,MATCH(BP277,$H$7:$H$28,0))</f>
        <v>0.53</v>
      </c>
      <c r="BO277">
        <f>INDEX($O$7:$O$28,MATCH(BP277,$H$7:$H$28,0))</f>
        <v>1</v>
      </c>
      <c r="BP277" t="str">
        <f t="shared" si="510"/>
        <v>-LT-Total</v>
      </c>
    </row>
    <row r="278" spans="1:68" x14ac:dyDescent="0.25">
      <c r="A278" t="str">
        <f t="shared" si="506"/>
        <v>passenger-LT-CNG</v>
      </c>
      <c r="B278" s="1">
        <v>244</v>
      </c>
      <c r="C278" t="s">
        <v>8</v>
      </c>
      <c r="D278" t="s">
        <v>27</v>
      </c>
      <c r="E278" t="s">
        <v>33</v>
      </c>
      <c r="F278" t="s">
        <v>45</v>
      </c>
      <c r="G278">
        <v>1.8643966318305E-3</v>
      </c>
      <c r="H278">
        <f>Reference!H278</f>
        <v>2.0468372299908338E-3</v>
      </c>
      <c r="I278">
        <f>Reference!I278</f>
        <v>2.229439636157272E-3</v>
      </c>
      <c r="J278">
        <f>Reference!J278</f>
        <v>2.4122040656885122E-3</v>
      </c>
      <c r="K278">
        <f>Reference!K278</f>
        <v>2.5648020624757248E-3</v>
      </c>
      <c r="L278">
        <f t="shared" ref="L278:Y279" si="635">$K278+(L$33-$K$33)*($BL278-$BK278)/($BL$33-$BK$33)</f>
        <v>2.5006820109138316E-3</v>
      </c>
      <c r="M278">
        <f t="shared" si="635"/>
        <v>2.4365619593519385E-3</v>
      </c>
      <c r="N278">
        <f t="shared" si="635"/>
        <v>2.3724419077900453E-3</v>
      </c>
      <c r="O278">
        <f t="shared" si="635"/>
        <v>2.3083218562281525E-3</v>
      </c>
      <c r="P278">
        <f t="shared" si="635"/>
        <v>2.2442018046662593E-3</v>
      </c>
      <c r="Q278">
        <f t="shared" si="635"/>
        <v>2.1800817531043661E-3</v>
      </c>
      <c r="R278">
        <f t="shared" si="635"/>
        <v>2.115961701542473E-3</v>
      </c>
      <c r="S278">
        <f t="shared" si="635"/>
        <v>2.0518416499805798E-3</v>
      </c>
      <c r="T278">
        <f t="shared" si="635"/>
        <v>1.9877215984186866E-3</v>
      </c>
      <c r="U278">
        <f t="shared" si="635"/>
        <v>1.9236015468567936E-3</v>
      </c>
      <c r="V278">
        <f t="shared" si="635"/>
        <v>1.8594814952949004E-3</v>
      </c>
      <c r="W278">
        <f t="shared" si="635"/>
        <v>1.7953614437330075E-3</v>
      </c>
      <c r="X278">
        <f t="shared" si="635"/>
        <v>1.7312413921711143E-3</v>
      </c>
      <c r="Y278">
        <f t="shared" si="635"/>
        <v>1.6671213406092211E-3</v>
      </c>
      <c r="Z278">
        <f t="shared" ref="Z278:AN279" si="636">$Y278+(Z$33-$Y$33)*($BM278-$BL278)/($BM$33-$BL$33)</f>
        <v>1.5576897859435901E-3</v>
      </c>
      <c r="AA278">
        <f t="shared" si="636"/>
        <v>1.4482582312779593E-3</v>
      </c>
      <c r="AB278">
        <f t="shared" si="636"/>
        <v>1.3388266766123282E-3</v>
      </c>
      <c r="AC278">
        <f t="shared" si="636"/>
        <v>1.2293951219466974E-3</v>
      </c>
      <c r="AD278">
        <f t="shared" si="636"/>
        <v>1.1199635672810666E-3</v>
      </c>
      <c r="AE278">
        <f t="shared" si="636"/>
        <v>1.0105320126154354E-3</v>
      </c>
      <c r="AF278">
        <f t="shared" si="636"/>
        <v>9.0110045794980454E-4</v>
      </c>
      <c r="AG278">
        <f t="shared" si="636"/>
        <v>7.9166890328417362E-4</v>
      </c>
      <c r="AH278">
        <f t="shared" si="636"/>
        <v>6.8223734861854271E-4</v>
      </c>
      <c r="AI278">
        <f t="shared" si="636"/>
        <v>5.7280579395291189E-4</v>
      </c>
      <c r="AJ278">
        <f t="shared" si="636"/>
        <v>4.6337423928728108E-4</v>
      </c>
      <c r="AK278">
        <f t="shared" si="636"/>
        <v>3.5394268462164984E-4</v>
      </c>
      <c r="AL278">
        <f t="shared" si="636"/>
        <v>2.4451112995601903E-4</v>
      </c>
      <c r="AM278">
        <f t="shared" si="636"/>
        <v>1.35079575290388E-4</v>
      </c>
      <c r="AN278">
        <f t="shared" si="636"/>
        <v>2.5648020624757187E-5</v>
      </c>
      <c r="AO278">
        <f t="shared" si="582"/>
        <v>2.5648020624757187E-5</v>
      </c>
      <c r="AP278">
        <f t="shared" si="586"/>
        <v>2.5648020624757187E-5</v>
      </c>
      <c r="AQ278">
        <f t="shared" ref="AQ278:BH278" si="637">AP278</f>
        <v>2.5648020624757187E-5</v>
      </c>
      <c r="AR278">
        <f t="shared" si="637"/>
        <v>2.5648020624757187E-5</v>
      </c>
      <c r="AS278">
        <f t="shared" si="637"/>
        <v>2.5648020624757187E-5</v>
      </c>
      <c r="AT278">
        <f t="shared" si="637"/>
        <v>2.5648020624757187E-5</v>
      </c>
      <c r="AU278">
        <f t="shared" si="637"/>
        <v>2.5648020624757187E-5</v>
      </c>
      <c r="AV278">
        <f t="shared" si="637"/>
        <v>2.5648020624757187E-5</v>
      </c>
      <c r="AW278">
        <f t="shared" si="637"/>
        <v>2.5648020624757187E-5</v>
      </c>
      <c r="AX278">
        <f t="shared" si="637"/>
        <v>2.5648020624757187E-5</v>
      </c>
      <c r="AY278">
        <f t="shared" si="637"/>
        <v>2.5648020624757187E-5</v>
      </c>
      <c r="AZ278">
        <f t="shared" si="637"/>
        <v>2.5648020624757187E-5</v>
      </c>
      <c r="BA278">
        <f t="shared" si="637"/>
        <v>2.5648020624757187E-5</v>
      </c>
      <c r="BB278">
        <f t="shared" si="637"/>
        <v>2.5648020624757187E-5</v>
      </c>
      <c r="BC278">
        <f t="shared" si="637"/>
        <v>2.5648020624757187E-5</v>
      </c>
      <c r="BD278">
        <f t="shared" si="637"/>
        <v>2.5648020624757187E-5</v>
      </c>
      <c r="BE278">
        <f t="shared" si="637"/>
        <v>2.5648020624757187E-5</v>
      </c>
      <c r="BF278">
        <f t="shared" si="637"/>
        <v>2.5648020624757187E-5</v>
      </c>
      <c r="BG278">
        <f t="shared" si="637"/>
        <v>2.5648020624757187E-5</v>
      </c>
      <c r="BH278">
        <f t="shared" si="637"/>
        <v>2.5648020624757187E-5</v>
      </c>
      <c r="BK278">
        <f t="shared" si="629"/>
        <v>2.5648020624757248E-3</v>
      </c>
      <c r="BL278">
        <f t="shared" si="508"/>
        <v>1.6671213406092211E-3</v>
      </c>
      <c r="BM278">
        <f t="shared" si="509"/>
        <v>2.5648020624757272E-5</v>
      </c>
      <c r="BN278">
        <f>INDEX($P$7:$P$28,MATCH(BP278,$H$7:$H$28,0))</f>
        <v>0.35</v>
      </c>
      <c r="BO278">
        <f>INDEX($Q$7:$Q$28,MATCH(BP278,$H$7:$H$28,0))</f>
        <v>0.99</v>
      </c>
      <c r="BP278" t="str">
        <f t="shared" si="510"/>
        <v>-LT-Total</v>
      </c>
    </row>
    <row r="279" spans="1:68" hidden="1" x14ac:dyDescent="0.25">
      <c r="A279" t="str">
        <f t="shared" si="506"/>
        <v>passenger-LT-D</v>
      </c>
      <c r="B279" s="1">
        <v>245</v>
      </c>
      <c r="C279" t="s">
        <v>8</v>
      </c>
      <c r="D279" t="s">
        <v>27</v>
      </c>
      <c r="E279" t="s">
        <v>33</v>
      </c>
      <c r="F279" t="s">
        <v>46</v>
      </c>
      <c r="G279">
        <v>5.071313330337017E-2</v>
      </c>
      <c r="H279">
        <f>Reference!H279</f>
        <v>4.8566849677097339E-2</v>
      </c>
      <c r="I279">
        <f>Reference!I279</f>
        <v>4.6418662494940567E-2</v>
      </c>
      <c r="J279">
        <f>Reference!J279</f>
        <v>4.4268569223358221E-2</v>
      </c>
      <c r="K279">
        <f>Reference!K279</f>
        <v>4.2644211621836861E-2</v>
      </c>
      <c r="L279">
        <f t="shared" si="635"/>
        <v>4.1578106331290943E-2</v>
      </c>
      <c r="M279">
        <f t="shared" si="635"/>
        <v>4.0512001040745017E-2</v>
      </c>
      <c r="N279">
        <f t="shared" si="635"/>
        <v>3.9445895750199099E-2</v>
      </c>
      <c r="O279">
        <f t="shared" si="635"/>
        <v>3.8379790459653174E-2</v>
      </c>
      <c r="P279">
        <f t="shared" si="635"/>
        <v>3.7313685169107255E-2</v>
      </c>
      <c r="Q279">
        <f t="shared" si="635"/>
        <v>3.624757987856133E-2</v>
      </c>
      <c r="R279">
        <f t="shared" si="635"/>
        <v>3.5181474588015411E-2</v>
      </c>
      <c r="S279">
        <f t="shared" si="635"/>
        <v>3.4115369297469486E-2</v>
      </c>
      <c r="T279">
        <f t="shared" si="635"/>
        <v>3.3049264006923568E-2</v>
      </c>
      <c r="U279">
        <f t="shared" si="635"/>
        <v>3.1983158716377649E-2</v>
      </c>
      <c r="V279">
        <f t="shared" si="635"/>
        <v>3.0917053425831724E-2</v>
      </c>
      <c r="W279">
        <f t="shared" si="635"/>
        <v>2.9850948135285806E-2</v>
      </c>
      <c r="X279">
        <f t="shared" si="635"/>
        <v>2.8784842844739884E-2</v>
      </c>
      <c r="Y279">
        <f t="shared" si="635"/>
        <v>2.7718737554193962E-2</v>
      </c>
      <c r="Z279">
        <f t="shared" si="636"/>
        <v>2.5899251191662257E-2</v>
      </c>
      <c r="AA279">
        <f t="shared" si="636"/>
        <v>2.4079764829130549E-2</v>
      </c>
      <c r="AB279">
        <f t="shared" si="636"/>
        <v>2.2260278466598844E-2</v>
      </c>
      <c r="AC279">
        <f t="shared" si="636"/>
        <v>2.0440792104067136E-2</v>
      </c>
      <c r="AD279">
        <f t="shared" si="636"/>
        <v>1.8621305741535428E-2</v>
      </c>
      <c r="AE279">
        <f t="shared" si="636"/>
        <v>1.6801819379003723E-2</v>
      </c>
      <c r="AF279">
        <f t="shared" si="636"/>
        <v>1.4982333016472017E-2</v>
      </c>
      <c r="AG279">
        <f t="shared" si="636"/>
        <v>1.3162846653940312E-2</v>
      </c>
      <c r="AH279">
        <f t="shared" si="636"/>
        <v>1.1343360291408606E-2</v>
      </c>
      <c r="AI279">
        <f t="shared" si="636"/>
        <v>9.5238739288768977E-3</v>
      </c>
      <c r="AJ279">
        <f t="shared" si="636"/>
        <v>7.704387566345193E-3</v>
      </c>
      <c r="AK279">
        <f t="shared" si="636"/>
        <v>5.8849012038134849E-3</v>
      </c>
      <c r="AL279">
        <f t="shared" si="636"/>
        <v>4.0654148412817767E-3</v>
      </c>
      <c r="AM279">
        <f t="shared" si="636"/>
        <v>2.245928478750072E-3</v>
      </c>
      <c r="AN279">
        <f t="shared" si="636"/>
        <v>4.2644211621837083E-4</v>
      </c>
      <c r="AO279">
        <f t="shared" si="582"/>
        <v>4.2644211621837083E-4</v>
      </c>
      <c r="AP279">
        <f t="shared" si="586"/>
        <v>4.2644211621837083E-4</v>
      </c>
      <c r="AQ279">
        <f t="shared" ref="AQ279:BH279" si="638">AP279</f>
        <v>4.2644211621837083E-4</v>
      </c>
      <c r="AR279">
        <f t="shared" si="638"/>
        <v>4.2644211621837083E-4</v>
      </c>
      <c r="AS279">
        <f t="shared" si="638"/>
        <v>4.2644211621837083E-4</v>
      </c>
      <c r="AT279">
        <f t="shared" si="638"/>
        <v>4.2644211621837083E-4</v>
      </c>
      <c r="AU279">
        <f t="shared" si="638"/>
        <v>4.2644211621837083E-4</v>
      </c>
      <c r="AV279">
        <f t="shared" si="638"/>
        <v>4.2644211621837083E-4</v>
      </c>
      <c r="AW279">
        <f t="shared" si="638"/>
        <v>4.2644211621837083E-4</v>
      </c>
      <c r="AX279">
        <f t="shared" si="638"/>
        <v>4.2644211621837083E-4</v>
      </c>
      <c r="AY279">
        <f t="shared" si="638"/>
        <v>4.2644211621837083E-4</v>
      </c>
      <c r="AZ279">
        <f t="shared" si="638"/>
        <v>4.2644211621837083E-4</v>
      </c>
      <c r="BA279">
        <f t="shared" si="638"/>
        <v>4.2644211621837083E-4</v>
      </c>
      <c r="BB279">
        <f t="shared" si="638"/>
        <v>4.2644211621837083E-4</v>
      </c>
      <c r="BC279">
        <f t="shared" si="638"/>
        <v>4.2644211621837083E-4</v>
      </c>
      <c r="BD279">
        <f t="shared" si="638"/>
        <v>4.2644211621837083E-4</v>
      </c>
      <c r="BE279">
        <f t="shared" si="638"/>
        <v>4.2644211621837083E-4</v>
      </c>
      <c r="BF279">
        <f t="shared" si="638"/>
        <v>4.2644211621837083E-4</v>
      </c>
      <c r="BG279">
        <f t="shared" si="638"/>
        <v>4.2644211621837083E-4</v>
      </c>
      <c r="BH279">
        <f t="shared" si="638"/>
        <v>4.2644211621837083E-4</v>
      </c>
      <c r="BK279">
        <f t="shared" si="629"/>
        <v>4.2644211621836861E-2</v>
      </c>
      <c r="BL279">
        <f t="shared" si="508"/>
        <v>2.7718737554193962E-2</v>
      </c>
      <c r="BM279">
        <f t="shared" si="509"/>
        <v>4.2644211621836899E-4</v>
      </c>
      <c r="BN279">
        <f>INDEX($P$7:$P$28,MATCH(BP279,$H$7:$H$28,0))</f>
        <v>0.35</v>
      </c>
      <c r="BO279">
        <f>INDEX($Q$7:$Q$28,MATCH(BP279,$H$7:$H$28,0))</f>
        <v>0.99</v>
      </c>
      <c r="BP279" t="str">
        <f t="shared" si="510"/>
        <v>-LT-Total</v>
      </c>
    </row>
    <row r="280" spans="1:68" hidden="1" x14ac:dyDescent="0.25">
      <c r="A280" t="str">
        <f t="shared" si="506"/>
        <v>passenger-LT-FCEV</v>
      </c>
      <c r="B280" s="1">
        <v>246</v>
      </c>
      <c r="C280" t="s">
        <v>8</v>
      </c>
      <c r="D280" t="s">
        <v>27</v>
      </c>
      <c r="E280" t="s">
        <v>33</v>
      </c>
      <c r="F280" t="s">
        <v>30</v>
      </c>
      <c r="G280">
        <v>0</v>
      </c>
      <c r="H280">
        <f>Reference!H280</f>
        <v>0</v>
      </c>
      <c r="I280">
        <f>Reference!I280</f>
        <v>0</v>
      </c>
      <c r="J280">
        <f>Reference!J280</f>
        <v>0</v>
      </c>
      <c r="K280">
        <f>Reference!K280</f>
        <v>0</v>
      </c>
      <c r="L280">
        <f t="shared" ref="L280:Y280" si="639">IF(K280=0,0.0000001,K280)*((INDEX($P$7:$P$29,MATCH($A280,$H$7:$H$28,0))/IF(K280=0,0.0000001,K280))^((L$33-$K$33)/($Y$33-$K$33)))</f>
        <v>2.2758459260747883E-7</v>
      </c>
      <c r="M280">
        <f t="shared" si="639"/>
        <v>1.048113134154686E-6</v>
      </c>
      <c r="N280">
        <f t="shared" si="639"/>
        <v>7.4675449000926052E-6</v>
      </c>
      <c r="O280">
        <f t="shared" si="639"/>
        <v>5.8419199520927467E-5</v>
      </c>
      <c r="P280">
        <f t="shared" si="639"/>
        <v>3.6661844873787794E-4</v>
      </c>
      <c r="Q280">
        <f t="shared" si="639"/>
        <v>1.5119973757896918E-3</v>
      </c>
      <c r="R280">
        <f t="shared" si="639"/>
        <v>3.8884410446729059E-3</v>
      </c>
      <c r="S280">
        <f t="shared" si="639"/>
        <v>6.6709779939569825E-3</v>
      </c>
      <c r="T280">
        <f t="shared" si="639"/>
        <v>8.6538734216537495E-3</v>
      </c>
      <c r="U280">
        <f t="shared" si="639"/>
        <v>9.5953352674962612E-3</v>
      </c>
      <c r="V280">
        <f t="shared" si="639"/>
        <v>9.9118734207419533E-3</v>
      </c>
      <c r="W280">
        <f t="shared" si="639"/>
        <v>9.9873626788947786E-3</v>
      </c>
      <c r="X280">
        <f t="shared" si="639"/>
        <v>9.9990968041525092E-3</v>
      </c>
      <c r="Y280">
        <f t="shared" si="639"/>
        <v>1.0000000000000002E-2</v>
      </c>
      <c r="Z280">
        <f t="shared" ref="Z280:AM280" si="640">IF(Y280=0,0.0000001,$Y280)*((INDEX($Q$7:$Q$29,MATCH($A280,$H$7:$H$28,0))/IF(Y280=0,0.0000001,$Y280))^((Z$33-$Y$33)/($AN$33-$Y$33)))</f>
        <v>1.1132635768448036E-2</v>
      </c>
      <c r="AA280">
        <f t="shared" si="640"/>
        <v>1.2393557915292857E-2</v>
      </c>
      <c r="AB280">
        <f t="shared" si="640"/>
        <v>1.3797296614612152E-2</v>
      </c>
      <c r="AC280">
        <f t="shared" si="640"/>
        <v>1.536002777997182E-2</v>
      </c>
      <c r="AD280">
        <f t="shared" si="640"/>
        <v>1.7099759466766971E-2</v>
      </c>
      <c r="AE280">
        <f t="shared" si="640"/>
        <v>1.9036539387158789E-2</v>
      </c>
      <c r="AF280">
        <f t="shared" si="640"/>
        <v>2.1192685928895373E-2</v>
      </c>
      <c r="AG280">
        <f t="shared" si="640"/>
        <v>2.3593045340150599E-2</v>
      </c>
      <c r="AH280">
        <f t="shared" si="640"/>
        <v>2.6265278044037676E-2</v>
      </c>
      <c r="AI280">
        <f t="shared" si="640"/>
        <v>2.9240177382128661E-2</v>
      </c>
      <c r="AJ280">
        <f t="shared" si="640"/>
        <v>3.2552024460005068E-2</v>
      </c>
      <c r="AK280">
        <f t="shared" si="640"/>
        <v>3.6238983183884785E-2</v>
      </c>
      <c r="AL280">
        <f t="shared" si="640"/>
        <v>4.0343540040510245E-2</v>
      </c>
      <c r="AM280">
        <f t="shared" si="640"/>
        <v>4.4912993688079987E-2</v>
      </c>
      <c r="AN280">
        <f>IF(AM280=0,0.0000001,$Y280)*((INDEX($O$7:$O$29,MATCH($A280,$H$7:$H$28,0))/IF(AM280=0,0.0000001,$Y280))^((AN$33-$Y$33)/($AN$33-$Y$33)))</f>
        <v>0.05</v>
      </c>
      <c r="AO280">
        <f t="shared" si="582"/>
        <v>0.05</v>
      </c>
      <c r="AP280">
        <f t="shared" si="586"/>
        <v>0.05</v>
      </c>
      <c r="AQ280">
        <f t="shared" ref="AQ280:BH280" si="641">AP280</f>
        <v>0.05</v>
      </c>
      <c r="AR280">
        <f t="shared" si="641"/>
        <v>0.05</v>
      </c>
      <c r="AS280">
        <f t="shared" si="641"/>
        <v>0.05</v>
      </c>
      <c r="AT280">
        <f t="shared" si="641"/>
        <v>0.05</v>
      </c>
      <c r="AU280">
        <f t="shared" si="641"/>
        <v>0.05</v>
      </c>
      <c r="AV280">
        <f t="shared" si="641"/>
        <v>0.05</v>
      </c>
      <c r="AW280">
        <f t="shared" si="641"/>
        <v>0.05</v>
      </c>
      <c r="AX280">
        <f t="shared" si="641"/>
        <v>0.05</v>
      </c>
      <c r="AY280">
        <f t="shared" si="641"/>
        <v>0.05</v>
      </c>
      <c r="AZ280">
        <f t="shared" si="641"/>
        <v>0.05</v>
      </c>
      <c r="BA280">
        <f t="shared" si="641"/>
        <v>0.05</v>
      </c>
      <c r="BB280">
        <f t="shared" si="641"/>
        <v>0.05</v>
      </c>
      <c r="BC280">
        <f t="shared" si="641"/>
        <v>0.05</v>
      </c>
      <c r="BD280">
        <f t="shared" si="641"/>
        <v>0.05</v>
      </c>
      <c r="BE280">
        <f t="shared" si="641"/>
        <v>0.05</v>
      </c>
      <c r="BF280">
        <f t="shared" si="641"/>
        <v>0.05</v>
      </c>
      <c r="BG280">
        <f t="shared" si="641"/>
        <v>0.05</v>
      </c>
      <c r="BH280">
        <f t="shared" si="641"/>
        <v>0.05</v>
      </c>
      <c r="BK280">
        <f>G280</f>
        <v>0</v>
      </c>
      <c r="BL280">
        <f t="shared" si="508"/>
        <v>0</v>
      </c>
      <c r="BM280">
        <f t="shared" si="509"/>
        <v>0</v>
      </c>
      <c r="BN280">
        <f>INDEX($N$7:$N$28,MATCH(BP280,$H$7:$H$28,0))</f>
        <v>0.53</v>
      </c>
      <c r="BO280">
        <f>INDEX($O$7:$O$28,MATCH(BP280,$H$7:$H$28,0))</f>
        <v>1</v>
      </c>
      <c r="BP280" t="str">
        <f t="shared" si="510"/>
        <v>-LT-Total</v>
      </c>
    </row>
    <row r="281" spans="1:68" hidden="1" x14ac:dyDescent="0.25">
      <c r="A281" t="str">
        <f t="shared" si="506"/>
        <v>passenger-LT-G</v>
      </c>
      <c r="B281" s="1">
        <v>247</v>
      </c>
      <c r="C281" t="s">
        <v>8</v>
      </c>
      <c r="D281" t="s">
        <v>27</v>
      </c>
      <c r="E281" t="s">
        <v>33</v>
      </c>
      <c r="F281" t="s">
        <v>47</v>
      </c>
      <c r="G281">
        <v>0.94389007015934034</v>
      </c>
      <c r="H281">
        <f>Reference!H281</f>
        <v>0.94433569703426223</v>
      </c>
      <c r="I281">
        <f>Reference!I281</f>
        <v>0.94478171913917586</v>
      </c>
      <c r="J281">
        <f>Reference!J281</f>
        <v>0.94522813700011343</v>
      </c>
      <c r="K281">
        <f>Reference!K281</f>
        <v>0.94540234439233262</v>
      </c>
      <c r="L281">
        <f t="shared" ref="L281:Y283" si="642">$K281+(L$33-$K$33)*($BL281-$BK281)/($BL$33-$BK$33)</f>
        <v>0.92176728578252431</v>
      </c>
      <c r="M281">
        <f t="shared" si="642"/>
        <v>0.89813222717271601</v>
      </c>
      <c r="N281">
        <f t="shared" si="642"/>
        <v>0.87449716856290771</v>
      </c>
      <c r="O281">
        <f t="shared" si="642"/>
        <v>0.8508621099530993</v>
      </c>
      <c r="P281">
        <f t="shared" si="642"/>
        <v>0.827227051343291</v>
      </c>
      <c r="Q281">
        <f t="shared" si="642"/>
        <v>0.8035919927334827</v>
      </c>
      <c r="R281">
        <f t="shared" si="642"/>
        <v>0.77995693412367439</v>
      </c>
      <c r="S281">
        <f t="shared" si="642"/>
        <v>0.75632187551386609</v>
      </c>
      <c r="T281">
        <f t="shared" si="642"/>
        <v>0.73268681690405779</v>
      </c>
      <c r="U281">
        <f t="shared" si="642"/>
        <v>0.70905175829424949</v>
      </c>
      <c r="V281">
        <f t="shared" si="642"/>
        <v>0.68541669968444108</v>
      </c>
      <c r="W281">
        <f t="shared" si="642"/>
        <v>0.66178164107463289</v>
      </c>
      <c r="X281">
        <f t="shared" si="642"/>
        <v>0.63814658246482447</v>
      </c>
      <c r="Y281">
        <f t="shared" si="642"/>
        <v>0.61451152385501617</v>
      </c>
      <c r="Z281">
        <f t="shared" ref="Z281:AN283" si="643">$Y281+(Z$33-$Y$33)*($BM281-$BL281)/($BM$33-$BL$33)</f>
        <v>0.57417435716094334</v>
      </c>
      <c r="AA281">
        <f t="shared" si="643"/>
        <v>0.5338371904668705</v>
      </c>
      <c r="AB281">
        <f t="shared" si="643"/>
        <v>0.49350002377279761</v>
      </c>
      <c r="AC281">
        <f t="shared" si="643"/>
        <v>0.45316285707872472</v>
      </c>
      <c r="AD281">
        <f t="shared" si="643"/>
        <v>0.41282569038465189</v>
      </c>
      <c r="AE281">
        <f t="shared" si="643"/>
        <v>0.37248852369057905</v>
      </c>
      <c r="AF281">
        <f t="shared" si="643"/>
        <v>0.33215135699650616</v>
      </c>
      <c r="AG281">
        <f t="shared" si="643"/>
        <v>0.29181419030243333</v>
      </c>
      <c r="AH281">
        <f t="shared" si="643"/>
        <v>0.25147702360836049</v>
      </c>
      <c r="AI281">
        <f t="shared" si="643"/>
        <v>0.2111398569142876</v>
      </c>
      <c r="AJ281">
        <f t="shared" si="643"/>
        <v>0.17080269022021477</v>
      </c>
      <c r="AK281">
        <f t="shared" si="643"/>
        <v>0.13046552352614194</v>
      </c>
      <c r="AL281">
        <f t="shared" si="643"/>
        <v>9.012835683206899E-2</v>
      </c>
      <c r="AM281">
        <f t="shared" si="643"/>
        <v>4.9791190137996155E-2</v>
      </c>
      <c r="AN281">
        <f t="shared" si="643"/>
        <v>9.4540234439233206E-3</v>
      </c>
      <c r="AO281">
        <f t="shared" si="582"/>
        <v>9.4540234439233206E-3</v>
      </c>
      <c r="AP281">
        <f t="shared" si="586"/>
        <v>9.4540234439233206E-3</v>
      </c>
      <c r="AQ281">
        <f t="shared" ref="AQ281:BH281" si="644">AP281</f>
        <v>9.4540234439233206E-3</v>
      </c>
      <c r="AR281">
        <f t="shared" si="644"/>
        <v>9.4540234439233206E-3</v>
      </c>
      <c r="AS281">
        <f t="shared" si="644"/>
        <v>9.4540234439233206E-3</v>
      </c>
      <c r="AT281">
        <f t="shared" si="644"/>
        <v>9.4540234439233206E-3</v>
      </c>
      <c r="AU281">
        <f t="shared" si="644"/>
        <v>9.4540234439233206E-3</v>
      </c>
      <c r="AV281">
        <f t="shared" si="644"/>
        <v>9.4540234439233206E-3</v>
      </c>
      <c r="AW281">
        <f t="shared" si="644"/>
        <v>9.4540234439233206E-3</v>
      </c>
      <c r="AX281">
        <f t="shared" si="644"/>
        <v>9.4540234439233206E-3</v>
      </c>
      <c r="AY281">
        <f t="shared" si="644"/>
        <v>9.4540234439233206E-3</v>
      </c>
      <c r="AZ281">
        <f t="shared" si="644"/>
        <v>9.4540234439233206E-3</v>
      </c>
      <c r="BA281">
        <f t="shared" si="644"/>
        <v>9.4540234439233206E-3</v>
      </c>
      <c r="BB281">
        <f t="shared" si="644"/>
        <v>9.4540234439233206E-3</v>
      </c>
      <c r="BC281">
        <f t="shared" si="644"/>
        <v>9.4540234439233206E-3</v>
      </c>
      <c r="BD281">
        <f t="shared" si="644"/>
        <v>9.4540234439233206E-3</v>
      </c>
      <c r="BE281">
        <f t="shared" si="644"/>
        <v>9.4540234439233206E-3</v>
      </c>
      <c r="BF281">
        <f t="shared" si="644"/>
        <v>9.4540234439233206E-3</v>
      </c>
      <c r="BG281">
        <f t="shared" si="644"/>
        <v>9.4540234439233206E-3</v>
      </c>
      <c r="BH281">
        <f t="shared" si="644"/>
        <v>9.4540234439233206E-3</v>
      </c>
      <c r="BK281">
        <f t="shared" ref="BK281:BK286" si="645">K281</f>
        <v>0.94540234439233262</v>
      </c>
      <c r="BL281">
        <f t="shared" si="508"/>
        <v>0.61451152385501617</v>
      </c>
      <c r="BM281">
        <f t="shared" si="509"/>
        <v>9.4540234439233345E-3</v>
      </c>
      <c r="BN281">
        <f>INDEX($P$7:$P$28,MATCH(BP281,$H$7:$H$28,0))</f>
        <v>0.35</v>
      </c>
      <c r="BO281">
        <f>INDEX($Q$7:$Q$28,MATCH(BP281,$H$7:$H$28,0))</f>
        <v>0.99</v>
      </c>
      <c r="BP281" t="str">
        <f t="shared" si="510"/>
        <v>-LT-Total</v>
      </c>
    </row>
    <row r="282" spans="1:68" x14ac:dyDescent="0.25">
      <c r="A282" t="str">
        <f t="shared" si="506"/>
        <v>passenger-LT-LPG</v>
      </c>
      <c r="B282" s="1">
        <v>248</v>
      </c>
      <c r="C282" t="s">
        <v>8</v>
      </c>
      <c r="D282" t="s">
        <v>27</v>
      </c>
      <c r="E282" t="s">
        <v>33</v>
      </c>
      <c r="F282" t="s">
        <v>48</v>
      </c>
      <c r="G282">
        <v>1.0655848842012689E-3</v>
      </c>
      <c r="H282">
        <f>Reference!H282</f>
        <v>1.5990858188496429E-3</v>
      </c>
      <c r="I282">
        <f>Reference!I282</f>
        <v>2.133059919686685E-3</v>
      </c>
      <c r="J282">
        <f>Reference!J282</f>
        <v>2.6675078164739041E-3</v>
      </c>
      <c r="K282">
        <f>Reference!K282</f>
        <v>3.2015055295039618E-3</v>
      </c>
      <c r="L282">
        <f t="shared" si="642"/>
        <v>3.121467891266363E-3</v>
      </c>
      <c r="M282">
        <f t="shared" si="642"/>
        <v>3.0414302530287637E-3</v>
      </c>
      <c r="N282">
        <f t="shared" si="642"/>
        <v>2.9613926147911648E-3</v>
      </c>
      <c r="O282">
        <f t="shared" si="642"/>
        <v>2.8813549765535659E-3</v>
      </c>
      <c r="P282">
        <f t="shared" si="642"/>
        <v>2.8013173383159666E-3</v>
      </c>
      <c r="Q282">
        <f t="shared" si="642"/>
        <v>2.7212797000783677E-3</v>
      </c>
      <c r="R282">
        <f t="shared" si="642"/>
        <v>2.6412420618407689E-3</v>
      </c>
      <c r="S282">
        <f t="shared" si="642"/>
        <v>2.5612044236031696E-3</v>
      </c>
      <c r="T282">
        <f t="shared" si="642"/>
        <v>2.4811667853655707E-3</v>
      </c>
      <c r="U282">
        <f t="shared" si="642"/>
        <v>2.4011291471279714E-3</v>
      </c>
      <c r="V282">
        <f t="shared" si="642"/>
        <v>2.3210915088903725E-3</v>
      </c>
      <c r="W282">
        <f t="shared" si="642"/>
        <v>2.2410538706527736E-3</v>
      </c>
      <c r="X282">
        <f t="shared" si="642"/>
        <v>2.1610162324151748E-3</v>
      </c>
      <c r="Y282">
        <f t="shared" si="642"/>
        <v>2.0809785941775755E-3</v>
      </c>
      <c r="Z282">
        <f t="shared" si="643"/>
        <v>1.9443810249187396E-3</v>
      </c>
      <c r="AA282">
        <f t="shared" si="643"/>
        <v>1.807783455659904E-3</v>
      </c>
      <c r="AB282">
        <f t="shared" si="643"/>
        <v>1.6711858864010684E-3</v>
      </c>
      <c r="AC282">
        <f t="shared" si="643"/>
        <v>1.5345883171422325E-3</v>
      </c>
      <c r="AD282">
        <f t="shared" si="643"/>
        <v>1.3979907478833967E-3</v>
      </c>
      <c r="AE282">
        <f t="shared" si="643"/>
        <v>1.2613931786245611E-3</v>
      </c>
      <c r="AF282">
        <f t="shared" si="643"/>
        <v>1.1247956093657255E-3</v>
      </c>
      <c r="AG282">
        <f t="shared" si="643"/>
        <v>9.8819804010688963E-4</v>
      </c>
      <c r="AH282">
        <f t="shared" si="643"/>
        <v>8.5160047084805401E-4</v>
      </c>
      <c r="AI282">
        <f t="shared" si="643"/>
        <v>7.1500290158921817E-4</v>
      </c>
      <c r="AJ282">
        <f t="shared" si="643"/>
        <v>5.7840533233038255E-4</v>
      </c>
      <c r="AK282">
        <f t="shared" si="643"/>
        <v>4.4180776307154671E-4</v>
      </c>
      <c r="AL282">
        <f t="shared" si="643"/>
        <v>3.0521019381271109E-4</v>
      </c>
      <c r="AM282">
        <f t="shared" si="643"/>
        <v>1.6861262455387547E-4</v>
      </c>
      <c r="AN282">
        <f t="shared" si="643"/>
        <v>3.2015055295039636E-5</v>
      </c>
      <c r="AO282">
        <f t="shared" si="582"/>
        <v>3.2015055295039636E-5</v>
      </c>
      <c r="AP282">
        <f t="shared" si="586"/>
        <v>3.2015055295039636E-5</v>
      </c>
      <c r="AQ282">
        <f t="shared" ref="AQ282:BH282" si="646">AP282</f>
        <v>3.2015055295039636E-5</v>
      </c>
      <c r="AR282">
        <f t="shared" si="646"/>
        <v>3.2015055295039636E-5</v>
      </c>
      <c r="AS282">
        <f t="shared" si="646"/>
        <v>3.2015055295039636E-5</v>
      </c>
      <c r="AT282">
        <f t="shared" si="646"/>
        <v>3.2015055295039636E-5</v>
      </c>
      <c r="AU282">
        <f t="shared" si="646"/>
        <v>3.2015055295039636E-5</v>
      </c>
      <c r="AV282">
        <f t="shared" si="646"/>
        <v>3.2015055295039636E-5</v>
      </c>
      <c r="AW282">
        <f t="shared" si="646"/>
        <v>3.2015055295039636E-5</v>
      </c>
      <c r="AX282">
        <f t="shared" si="646"/>
        <v>3.2015055295039636E-5</v>
      </c>
      <c r="AY282">
        <f t="shared" si="646"/>
        <v>3.2015055295039636E-5</v>
      </c>
      <c r="AZ282">
        <f t="shared" si="646"/>
        <v>3.2015055295039636E-5</v>
      </c>
      <c r="BA282">
        <f t="shared" si="646"/>
        <v>3.2015055295039636E-5</v>
      </c>
      <c r="BB282">
        <f t="shared" si="646"/>
        <v>3.2015055295039636E-5</v>
      </c>
      <c r="BC282">
        <f t="shared" si="646"/>
        <v>3.2015055295039636E-5</v>
      </c>
      <c r="BD282">
        <f t="shared" si="646"/>
        <v>3.2015055295039636E-5</v>
      </c>
      <c r="BE282">
        <f t="shared" si="646"/>
        <v>3.2015055295039636E-5</v>
      </c>
      <c r="BF282">
        <f t="shared" si="646"/>
        <v>3.2015055295039636E-5</v>
      </c>
      <c r="BG282">
        <f t="shared" si="646"/>
        <v>3.2015055295039636E-5</v>
      </c>
      <c r="BH282">
        <f t="shared" si="646"/>
        <v>3.2015055295039636E-5</v>
      </c>
      <c r="BK282">
        <f t="shared" si="645"/>
        <v>3.2015055295039618E-3</v>
      </c>
      <c r="BL282">
        <f t="shared" si="508"/>
        <v>2.0809785941775755E-3</v>
      </c>
      <c r="BM282">
        <f t="shared" si="509"/>
        <v>3.2015055295039649E-5</v>
      </c>
      <c r="BN282">
        <f>INDEX($P$7:$P$28,MATCH(BP282,$H$7:$H$28,0))</f>
        <v>0.35</v>
      </c>
      <c r="BO282">
        <f>INDEX($Q$7:$Q$28,MATCH(BP282,$H$7:$H$28,0))</f>
        <v>0.99</v>
      </c>
      <c r="BP282" t="str">
        <f t="shared" si="510"/>
        <v>-LT-Total</v>
      </c>
    </row>
    <row r="283" spans="1:68" hidden="1" x14ac:dyDescent="0.25">
      <c r="A283" t="str">
        <f t="shared" si="506"/>
        <v>passenger-LT-PHEVG</v>
      </c>
      <c r="B283" s="1">
        <v>249</v>
      </c>
      <c r="C283" t="s">
        <v>8</v>
      </c>
      <c r="D283" t="s">
        <v>27</v>
      </c>
      <c r="E283" t="s">
        <v>33</v>
      </c>
      <c r="F283" t="s">
        <v>31</v>
      </c>
      <c r="G283">
        <v>1.7564250984569609E-3</v>
      </c>
      <c r="H283">
        <f>Reference!H283</f>
        <v>2.385473027233563E-3</v>
      </c>
      <c r="I283">
        <f>Reference!I283</f>
        <v>3.015078863581864E-3</v>
      </c>
      <c r="J283">
        <f>Reference!J283</f>
        <v>3.6452433500500912E-3</v>
      </c>
      <c r="K283">
        <f>Reference!K283</f>
        <v>4.0527993741816936E-3</v>
      </c>
      <c r="L283">
        <f t="shared" si="642"/>
        <v>3.9514793898271514E-3</v>
      </c>
      <c r="M283">
        <f t="shared" si="642"/>
        <v>3.8501594054726087E-3</v>
      </c>
      <c r="N283">
        <f t="shared" si="642"/>
        <v>3.7488394211180665E-3</v>
      </c>
      <c r="O283">
        <f t="shared" si="642"/>
        <v>3.6475194367635243E-3</v>
      </c>
      <c r="P283">
        <f t="shared" si="642"/>
        <v>3.5461994524089817E-3</v>
      </c>
      <c r="Q283">
        <f t="shared" si="642"/>
        <v>3.4448794680544395E-3</v>
      </c>
      <c r="R283">
        <f t="shared" si="642"/>
        <v>3.3435594836998973E-3</v>
      </c>
      <c r="S283">
        <f t="shared" si="642"/>
        <v>3.2422394993453551E-3</v>
      </c>
      <c r="T283">
        <f t="shared" si="642"/>
        <v>3.1409195149908128E-3</v>
      </c>
      <c r="U283">
        <f t="shared" si="642"/>
        <v>3.0395995306362702E-3</v>
      </c>
      <c r="V283">
        <f t="shared" si="642"/>
        <v>2.938279546281728E-3</v>
      </c>
      <c r="W283">
        <f t="shared" si="642"/>
        <v>2.8369595619271853E-3</v>
      </c>
      <c r="X283">
        <f t="shared" si="642"/>
        <v>2.7356395775726431E-3</v>
      </c>
      <c r="Y283">
        <f t="shared" si="642"/>
        <v>2.6343195932181009E-3</v>
      </c>
      <c r="Z283">
        <f t="shared" si="643"/>
        <v>2.4614001532530152E-3</v>
      </c>
      <c r="AA283">
        <f t="shared" si="643"/>
        <v>2.2884807132879299E-3</v>
      </c>
      <c r="AB283">
        <f t="shared" si="643"/>
        <v>2.1155612733228441E-3</v>
      </c>
      <c r="AC283">
        <f t="shared" si="643"/>
        <v>1.9426418333577584E-3</v>
      </c>
      <c r="AD283">
        <f t="shared" si="643"/>
        <v>1.7697223933926729E-3</v>
      </c>
      <c r="AE283">
        <f t="shared" si="643"/>
        <v>1.5968029534275873E-3</v>
      </c>
      <c r="AF283">
        <f t="shared" si="643"/>
        <v>1.4238835134625016E-3</v>
      </c>
      <c r="AG283">
        <f t="shared" si="643"/>
        <v>1.2509640734974161E-3</v>
      </c>
      <c r="AH283">
        <f t="shared" si="643"/>
        <v>1.0780446335323306E-3</v>
      </c>
      <c r="AI283">
        <f t="shared" si="643"/>
        <v>9.0512519356724481E-4</v>
      </c>
      <c r="AJ283">
        <f t="shared" si="643"/>
        <v>7.3220575360215929E-4</v>
      </c>
      <c r="AK283">
        <f t="shared" si="643"/>
        <v>5.5928631363707376E-4</v>
      </c>
      <c r="AL283">
        <f t="shared" si="643"/>
        <v>3.8636687367198802E-4</v>
      </c>
      <c r="AM283">
        <f t="shared" si="643"/>
        <v>2.1344743370690228E-4</v>
      </c>
      <c r="AN283">
        <f t="shared" si="643"/>
        <v>4.0527993741816971E-5</v>
      </c>
      <c r="AO283">
        <f t="shared" si="582"/>
        <v>4.0527993741816971E-5</v>
      </c>
      <c r="AP283">
        <f t="shared" si="586"/>
        <v>4.0527993741816971E-5</v>
      </c>
      <c r="AQ283">
        <f t="shared" ref="AQ283:BH283" si="647">AP283</f>
        <v>4.0527993741816971E-5</v>
      </c>
      <c r="AR283">
        <f t="shared" si="647"/>
        <v>4.0527993741816971E-5</v>
      </c>
      <c r="AS283">
        <f t="shared" si="647"/>
        <v>4.0527993741816971E-5</v>
      </c>
      <c r="AT283">
        <f t="shared" si="647"/>
        <v>4.0527993741816971E-5</v>
      </c>
      <c r="AU283">
        <f t="shared" si="647"/>
        <v>4.0527993741816971E-5</v>
      </c>
      <c r="AV283">
        <f t="shared" si="647"/>
        <v>4.0527993741816971E-5</v>
      </c>
      <c r="AW283">
        <f t="shared" si="647"/>
        <v>4.0527993741816971E-5</v>
      </c>
      <c r="AX283">
        <f t="shared" si="647"/>
        <v>4.0527993741816971E-5</v>
      </c>
      <c r="AY283">
        <f t="shared" si="647"/>
        <v>4.0527993741816971E-5</v>
      </c>
      <c r="AZ283">
        <f t="shared" si="647"/>
        <v>4.0527993741816971E-5</v>
      </c>
      <c r="BA283">
        <f t="shared" si="647"/>
        <v>4.0527993741816971E-5</v>
      </c>
      <c r="BB283">
        <f t="shared" si="647"/>
        <v>4.0527993741816971E-5</v>
      </c>
      <c r="BC283">
        <f t="shared" si="647"/>
        <v>4.0527993741816971E-5</v>
      </c>
      <c r="BD283">
        <f t="shared" si="647"/>
        <v>4.0527993741816971E-5</v>
      </c>
      <c r="BE283">
        <f t="shared" si="647"/>
        <v>4.0527993741816971E-5</v>
      </c>
      <c r="BF283">
        <f t="shared" si="647"/>
        <v>4.0527993741816971E-5</v>
      </c>
      <c r="BG283">
        <f t="shared" si="647"/>
        <v>4.0527993741816971E-5</v>
      </c>
      <c r="BH283">
        <f t="shared" si="647"/>
        <v>4.0527993741816971E-5</v>
      </c>
      <c r="BK283">
        <f t="shared" si="645"/>
        <v>4.0527993741816936E-3</v>
      </c>
      <c r="BL283">
        <f t="shared" si="508"/>
        <v>2.6343195932181009E-3</v>
      </c>
      <c r="BM283">
        <f t="shared" si="509"/>
        <v>4.0527993741816971E-5</v>
      </c>
      <c r="BN283">
        <f>INDEX($P$7:$P$28,MATCH(BP283,$H$7:$H$28,0))</f>
        <v>0.35</v>
      </c>
      <c r="BO283">
        <f>INDEX($Q$7:$Q$28,MATCH(BP283,$H$7:$H$28,0))</f>
        <v>0.99</v>
      </c>
      <c r="BP283" t="str">
        <f t="shared" si="510"/>
        <v>-LT-Total</v>
      </c>
    </row>
    <row r="284" spans="1:68" hidden="1" x14ac:dyDescent="0.25">
      <c r="A284" t="str">
        <f t="shared" si="506"/>
        <v>passenger-LV-BEV</v>
      </c>
      <c r="B284" s="1">
        <v>250</v>
      </c>
      <c r="C284" t="s">
        <v>8</v>
      </c>
      <c r="D284" t="s">
        <v>27</v>
      </c>
      <c r="E284" t="s">
        <v>28</v>
      </c>
      <c r="F284" t="s">
        <v>29</v>
      </c>
      <c r="G284">
        <v>5.646750925690721E-3</v>
      </c>
      <c r="H284">
        <f>Reference!H284</f>
        <v>6.1951473830407005E-3</v>
      </c>
      <c r="I284">
        <f>Reference!I284</f>
        <v>6.7968025511770461E-3</v>
      </c>
      <c r="J284">
        <f>Reference!J284</f>
        <v>7.4568887652536574E-3</v>
      </c>
      <c r="K284">
        <f>Reference!K284</f>
        <v>8.1810806829656565E-3</v>
      </c>
      <c r="L284">
        <f t="shared" ref="L284:Y284" si="648">IF(K284=0,0.0000001,K284)*((INDEX($P$7:$P$29,MATCH($A284,$H$7:$H$28,0))/IF(K284=0,0.0000001,K284))^((L$33-$K$33)/($Y$33-$K$33)))</f>
        <v>1.0801183421335701E-2</v>
      </c>
      <c r="M284">
        <f t="shared" si="648"/>
        <v>1.8094868612833472E-2</v>
      </c>
      <c r="N284">
        <f t="shared" si="648"/>
        <v>3.5128819324882252E-2</v>
      </c>
      <c r="O284">
        <f t="shared" si="648"/>
        <v>7.0386781498162215E-2</v>
      </c>
      <c r="P284">
        <f t="shared" si="648"/>
        <v>0.13091216172878001</v>
      </c>
      <c r="Q284">
        <f t="shared" si="648"/>
        <v>0.211286340728362</v>
      </c>
      <c r="R284">
        <f t="shared" si="648"/>
        <v>0.29071383918098015</v>
      </c>
      <c r="S284">
        <f t="shared" si="648"/>
        <v>0.34886904843946914</v>
      </c>
      <c r="T284">
        <f t="shared" si="648"/>
        <v>0.38093123119736433</v>
      </c>
      <c r="U284">
        <f t="shared" si="648"/>
        <v>0.39445640903808726</v>
      </c>
      <c r="V284">
        <f t="shared" si="648"/>
        <v>0.39880556607043771</v>
      </c>
      <c r="W284">
        <f t="shared" si="648"/>
        <v>0.39982914780874185</v>
      </c>
      <c r="X284">
        <f t="shared" si="648"/>
        <v>0.39998779385125993</v>
      </c>
      <c r="Y284">
        <f t="shared" si="648"/>
        <v>0.4</v>
      </c>
      <c r="Z284">
        <f t="shared" ref="Z284:AM284" si="649">IF(Y284=0,0.0000001,$Y284)*((INDEX($Q$7:$Q$29,MATCH($A284,$H$7:$H$28,0))/IF(Y284=0,0.0000001,$Y284))^((Z$33-$Y$33)/($AN$33-$Y$33)))</f>
        <v>0.42222002377769635</v>
      </c>
      <c r="AA284">
        <f t="shared" si="649"/>
        <v>0.44567437119709608</v>
      </c>
      <c r="AB284">
        <f t="shared" si="649"/>
        <v>0.47043160900986947</v>
      </c>
      <c r="AC284">
        <f t="shared" si="649"/>
        <v>0.49656411285481755</v>
      </c>
      <c r="AD284">
        <f t="shared" si="649"/>
        <v>0.52414827884177928</v>
      </c>
      <c r="AE284">
        <f t="shared" si="649"/>
        <v>0.55326474688903671</v>
      </c>
      <c r="AF284">
        <f t="shared" si="649"/>
        <v>0.58399863646712546</v>
      </c>
      <c r="AG284">
        <f t="shared" si="649"/>
        <v>0.61643979543822991</v>
      </c>
      <c r="AH284">
        <f t="shared" si="649"/>
        <v>0.6506830627186192</v>
      </c>
      <c r="AI284">
        <f t="shared" si="649"/>
        <v>0.68682854553199912</v>
      </c>
      <c r="AJ284">
        <f t="shared" si="649"/>
        <v>0.72498191206430318</v>
      </c>
      <c r="AK284">
        <f t="shared" si="649"/>
        <v>0.76525470037547461</v>
      </c>
      <c r="AL284">
        <f t="shared" si="649"/>
        <v>0.8077646444713168</v>
      </c>
      <c r="AM284">
        <f t="shared" si="649"/>
        <v>0.85263601848865445</v>
      </c>
      <c r="AN284">
        <f>IF(AM284=0,0.0000001,$Y284)*((INDEX($O$7:$O$29,MATCH($A284,$H$7:$H$28,0))/IF(AM284=0,0.0000001,$Y284))^((AN$33-$Y$33)/($AN$33-$Y$33)))</f>
        <v>0.9</v>
      </c>
      <c r="AO284">
        <f t="shared" si="582"/>
        <v>0.9</v>
      </c>
      <c r="AP284">
        <f t="shared" si="586"/>
        <v>0.9</v>
      </c>
      <c r="AQ284">
        <f t="shared" ref="AQ284:BH284" si="650">AP284</f>
        <v>0.9</v>
      </c>
      <c r="AR284">
        <f t="shared" si="650"/>
        <v>0.9</v>
      </c>
      <c r="AS284">
        <f t="shared" si="650"/>
        <v>0.9</v>
      </c>
      <c r="AT284">
        <f t="shared" si="650"/>
        <v>0.9</v>
      </c>
      <c r="AU284">
        <f t="shared" si="650"/>
        <v>0.9</v>
      </c>
      <c r="AV284">
        <f t="shared" si="650"/>
        <v>0.9</v>
      </c>
      <c r="AW284">
        <f t="shared" si="650"/>
        <v>0.9</v>
      </c>
      <c r="AX284">
        <f t="shared" si="650"/>
        <v>0.9</v>
      </c>
      <c r="AY284">
        <f t="shared" si="650"/>
        <v>0.9</v>
      </c>
      <c r="AZ284">
        <f t="shared" si="650"/>
        <v>0.9</v>
      </c>
      <c r="BA284">
        <f t="shared" si="650"/>
        <v>0.9</v>
      </c>
      <c r="BB284">
        <f t="shared" si="650"/>
        <v>0.9</v>
      </c>
      <c r="BC284">
        <f t="shared" si="650"/>
        <v>0.9</v>
      </c>
      <c r="BD284">
        <f t="shared" si="650"/>
        <v>0.9</v>
      </c>
      <c r="BE284">
        <f t="shared" si="650"/>
        <v>0.9</v>
      </c>
      <c r="BF284">
        <f t="shared" si="650"/>
        <v>0.9</v>
      </c>
      <c r="BG284">
        <f t="shared" si="650"/>
        <v>0.9</v>
      </c>
      <c r="BH284">
        <f t="shared" si="650"/>
        <v>0.9</v>
      </c>
      <c r="BK284">
        <f t="shared" si="645"/>
        <v>8.1810806829656565E-3</v>
      </c>
      <c r="BL284">
        <f t="shared" si="508"/>
        <v>3.0269998526972928E-3</v>
      </c>
      <c r="BM284">
        <f t="shared" si="509"/>
        <v>4.090540341482823E-4</v>
      </c>
      <c r="BN284">
        <f>INDEX($N$7:$N$28,MATCH(BP284,$H$7:$H$28,0))</f>
        <v>0.63</v>
      </c>
      <c r="BO284">
        <f>INDEX($O$7:$O$28,MATCH(BP284,$H$7:$H$28,0))</f>
        <v>0.95000000000000007</v>
      </c>
      <c r="BP284" t="str">
        <f t="shared" si="510"/>
        <v>-LV-Total</v>
      </c>
    </row>
    <row r="285" spans="1:68" x14ac:dyDescent="0.25">
      <c r="A285" t="str">
        <f t="shared" si="506"/>
        <v>passenger-LV-CNG</v>
      </c>
      <c r="B285" s="1">
        <v>251</v>
      </c>
      <c r="C285" t="s">
        <v>8</v>
      </c>
      <c r="D285" t="s">
        <v>27</v>
      </c>
      <c r="E285" t="s">
        <v>28</v>
      </c>
      <c r="F285" t="s">
        <v>45</v>
      </c>
      <c r="G285">
        <v>6.7512939012041567E-3</v>
      </c>
      <c r="H285">
        <f>Reference!H285</f>
        <v>9.3693203047800263E-3</v>
      </c>
      <c r="I285">
        <f>Reference!I285</f>
        <v>1.1982285984666869E-2</v>
      </c>
      <c r="J285">
        <f>Reference!J285</f>
        <v>1.4590205600492319E-2</v>
      </c>
      <c r="K285">
        <f>Reference!K285</f>
        <v>1.622228687772383E-2</v>
      </c>
      <c r="L285">
        <f t="shared" ref="L285:Y286" si="651">$K285+(L$33-$K$33)*($BL285-$BK285)/($BL$33-$BK$33)</f>
        <v>1.5747205619161916E-2</v>
      </c>
      <c r="M285">
        <f t="shared" si="651"/>
        <v>1.5272124360600006E-2</v>
      </c>
      <c r="N285">
        <f t="shared" si="651"/>
        <v>1.4797043102038094E-2</v>
      </c>
      <c r="O285">
        <f t="shared" si="651"/>
        <v>1.4321961843476181E-2</v>
      </c>
      <c r="P285">
        <f t="shared" si="651"/>
        <v>1.3846880584914269E-2</v>
      </c>
      <c r="Q285">
        <f t="shared" si="651"/>
        <v>1.3371799326352357E-2</v>
      </c>
      <c r="R285">
        <f t="shared" si="651"/>
        <v>1.2896718067790445E-2</v>
      </c>
      <c r="S285">
        <f t="shared" si="651"/>
        <v>1.2421636809228533E-2</v>
      </c>
      <c r="T285">
        <f t="shared" si="651"/>
        <v>1.1946555550666621E-2</v>
      </c>
      <c r="U285">
        <f t="shared" si="651"/>
        <v>1.1471474292104707E-2</v>
      </c>
      <c r="V285">
        <f t="shared" si="651"/>
        <v>1.0996393033542797E-2</v>
      </c>
      <c r="W285">
        <f t="shared" si="651"/>
        <v>1.0521311774980883E-2</v>
      </c>
      <c r="X285">
        <f t="shared" si="651"/>
        <v>1.0046230516418972E-2</v>
      </c>
      <c r="Y285">
        <f t="shared" si="651"/>
        <v>9.5711492578570596E-3</v>
      </c>
      <c r="Z285">
        <f t="shared" ref="Z285:AN286" si="652">$Y285+(Z$33-$Y$33)*($BM285-$BL285)/($BM$33-$BL$33)</f>
        <v>8.9871469302590015E-3</v>
      </c>
      <c r="AA285">
        <f t="shared" si="652"/>
        <v>8.4031446026609433E-3</v>
      </c>
      <c r="AB285">
        <f t="shared" si="652"/>
        <v>7.8191422750628868E-3</v>
      </c>
      <c r="AC285">
        <f t="shared" si="652"/>
        <v>7.2351399474648278E-3</v>
      </c>
      <c r="AD285">
        <f t="shared" si="652"/>
        <v>6.6511376198667696E-3</v>
      </c>
      <c r="AE285">
        <f t="shared" si="652"/>
        <v>6.0671352922687122E-3</v>
      </c>
      <c r="AF285">
        <f t="shared" si="652"/>
        <v>5.4831329646706541E-3</v>
      </c>
      <c r="AG285">
        <f t="shared" si="652"/>
        <v>4.8991306370725959E-3</v>
      </c>
      <c r="AH285">
        <f t="shared" si="652"/>
        <v>4.3151283094745377E-3</v>
      </c>
      <c r="AI285">
        <f t="shared" si="652"/>
        <v>3.7311259818764795E-3</v>
      </c>
      <c r="AJ285">
        <f t="shared" si="652"/>
        <v>3.1471236542784222E-3</v>
      </c>
      <c r="AK285">
        <f t="shared" si="652"/>
        <v>2.5631213266803649E-3</v>
      </c>
      <c r="AL285">
        <f t="shared" si="652"/>
        <v>1.9791189990823067E-3</v>
      </c>
      <c r="AM285">
        <f t="shared" si="652"/>
        <v>1.3951166714842485E-3</v>
      </c>
      <c r="AN285">
        <f t="shared" si="652"/>
        <v>8.1111434388619029E-4</v>
      </c>
      <c r="AO285">
        <f t="shared" si="582"/>
        <v>8.1111434388619029E-4</v>
      </c>
      <c r="AP285">
        <f t="shared" si="586"/>
        <v>8.1111434388619029E-4</v>
      </c>
      <c r="AQ285">
        <f t="shared" ref="AQ285:BH285" si="653">AP285</f>
        <v>8.1111434388619029E-4</v>
      </c>
      <c r="AR285">
        <f t="shared" si="653"/>
        <v>8.1111434388619029E-4</v>
      </c>
      <c r="AS285">
        <f t="shared" si="653"/>
        <v>8.1111434388619029E-4</v>
      </c>
      <c r="AT285">
        <f t="shared" si="653"/>
        <v>8.1111434388619029E-4</v>
      </c>
      <c r="AU285">
        <f t="shared" si="653"/>
        <v>8.1111434388619029E-4</v>
      </c>
      <c r="AV285">
        <f t="shared" si="653"/>
        <v>8.1111434388619029E-4</v>
      </c>
      <c r="AW285">
        <f t="shared" si="653"/>
        <v>8.1111434388619029E-4</v>
      </c>
      <c r="AX285">
        <f t="shared" si="653"/>
        <v>8.1111434388619029E-4</v>
      </c>
      <c r="AY285">
        <f t="shared" si="653"/>
        <v>8.1111434388619029E-4</v>
      </c>
      <c r="AZ285">
        <f t="shared" si="653"/>
        <v>8.1111434388619029E-4</v>
      </c>
      <c r="BA285">
        <f t="shared" si="653"/>
        <v>8.1111434388619029E-4</v>
      </c>
      <c r="BB285">
        <f t="shared" si="653"/>
        <v>8.1111434388619029E-4</v>
      </c>
      <c r="BC285">
        <f t="shared" si="653"/>
        <v>8.1111434388619029E-4</v>
      </c>
      <c r="BD285">
        <f t="shared" si="653"/>
        <v>8.1111434388619029E-4</v>
      </c>
      <c r="BE285">
        <f t="shared" si="653"/>
        <v>8.1111434388619029E-4</v>
      </c>
      <c r="BF285">
        <f t="shared" si="653"/>
        <v>8.1111434388619029E-4</v>
      </c>
      <c r="BG285">
        <f t="shared" si="653"/>
        <v>8.1111434388619029E-4</v>
      </c>
      <c r="BH285">
        <f t="shared" si="653"/>
        <v>8.1111434388619029E-4</v>
      </c>
      <c r="BK285">
        <f t="shared" si="645"/>
        <v>1.622228687772383E-2</v>
      </c>
      <c r="BL285">
        <f t="shared" si="508"/>
        <v>9.5711492578570596E-3</v>
      </c>
      <c r="BM285">
        <f t="shared" si="509"/>
        <v>8.111143438861904E-4</v>
      </c>
      <c r="BN285">
        <f>INDEX($P$7:$P$28,MATCH(BP285,$H$7:$H$28,0))</f>
        <v>0.41000000000000003</v>
      </c>
      <c r="BO285">
        <f>INDEX($Q$7:$Q$28,MATCH(BP285,$H$7:$H$28,0))</f>
        <v>0.95000000000000007</v>
      </c>
      <c r="BP285" t="str">
        <f t="shared" si="510"/>
        <v>-LV-Total</v>
      </c>
    </row>
    <row r="286" spans="1:68" hidden="1" x14ac:dyDescent="0.25">
      <c r="A286" t="str">
        <f t="shared" si="506"/>
        <v>passenger-LV-D</v>
      </c>
      <c r="B286" s="1">
        <v>252</v>
      </c>
      <c r="C286" t="s">
        <v>8</v>
      </c>
      <c r="D286" t="s">
        <v>27</v>
      </c>
      <c r="E286" t="s">
        <v>28</v>
      </c>
      <c r="F286" t="s">
        <v>46</v>
      </c>
      <c r="G286">
        <v>5.122217942602867E-2</v>
      </c>
      <c r="H286">
        <f>Reference!H286</f>
        <v>4.9338751418245473E-2</v>
      </c>
      <c r="I286">
        <f>Reference!I286</f>
        <v>4.7458964133383359E-2</v>
      </c>
      <c r="J286">
        <f>Reference!J286</f>
        <v>4.5582807025195293E-2</v>
      </c>
      <c r="K286">
        <f>Reference!K286</f>
        <v>4.4126240603990612E-2</v>
      </c>
      <c r="L286">
        <f t="shared" si="651"/>
        <v>4.2833972129159459E-2</v>
      </c>
      <c r="M286">
        <f t="shared" si="651"/>
        <v>4.1541703654328306E-2</v>
      </c>
      <c r="N286">
        <f t="shared" si="651"/>
        <v>4.0249435179497153E-2</v>
      </c>
      <c r="O286">
        <f t="shared" si="651"/>
        <v>3.8957166704665994E-2</v>
      </c>
      <c r="P286">
        <f t="shared" si="651"/>
        <v>3.7664898229834841E-2</v>
      </c>
      <c r="Q286">
        <f t="shared" si="651"/>
        <v>3.6372629755003688E-2</v>
      </c>
      <c r="R286">
        <f t="shared" si="651"/>
        <v>3.5080361280172535E-2</v>
      </c>
      <c r="S286">
        <f t="shared" si="651"/>
        <v>3.3788092805341383E-2</v>
      </c>
      <c r="T286">
        <f t="shared" si="651"/>
        <v>3.249582433051023E-2</v>
      </c>
      <c r="U286">
        <f t="shared" si="651"/>
        <v>3.1203555855679074E-2</v>
      </c>
      <c r="V286">
        <f t="shared" si="651"/>
        <v>2.9911287380847921E-2</v>
      </c>
      <c r="W286">
        <f t="shared" si="651"/>
        <v>2.8619018906016765E-2</v>
      </c>
      <c r="X286">
        <f t="shared" si="651"/>
        <v>2.7326750431185612E-2</v>
      </c>
      <c r="Y286">
        <f t="shared" si="651"/>
        <v>2.6034481956354459E-2</v>
      </c>
      <c r="Z286">
        <f t="shared" si="652"/>
        <v>2.4445937294610798E-2</v>
      </c>
      <c r="AA286">
        <f t="shared" si="652"/>
        <v>2.2857392632867134E-2</v>
      </c>
      <c r="AB286">
        <f t="shared" si="652"/>
        <v>2.1268847971123474E-2</v>
      </c>
      <c r="AC286">
        <f t="shared" si="652"/>
        <v>1.968030330937981E-2</v>
      </c>
      <c r="AD286">
        <f t="shared" si="652"/>
        <v>1.8091758647636149E-2</v>
      </c>
      <c r="AE286">
        <f t="shared" si="652"/>
        <v>1.6503213985892488E-2</v>
      </c>
      <c r="AF286">
        <f t="shared" si="652"/>
        <v>1.4914669324148826E-2</v>
      </c>
      <c r="AG286">
        <f t="shared" si="652"/>
        <v>1.3326124662405164E-2</v>
      </c>
      <c r="AH286">
        <f t="shared" si="652"/>
        <v>1.17375800006615E-2</v>
      </c>
      <c r="AI286">
        <f t="shared" si="652"/>
        <v>1.0149035338917839E-2</v>
      </c>
      <c r="AJ286">
        <f t="shared" si="652"/>
        <v>8.5604906771741783E-3</v>
      </c>
      <c r="AK286">
        <f t="shared" si="652"/>
        <v>6.9719460154305142E-3</v>
      </c>
      <c r="AL286">
        <f t="shared" si="652"/>
        <v>5.3834013536868501E-3</v>
      </c>
      <c r="AM286">
        <f t="shared" si="652"/>
        <v>3.7948566919431929E-3</v>
      </c>
      <c r="AN286">
        <f t="shared" si="652"/>
        <v>2.2063120301995288E-3</v>
      </c>
      <c r="AO286">
        <f t="shared" si="582"/>
        <v>2.2063120301995288E-3</v>
      </c>
      <c r="AP286">
        <f t="shared" si="586"/>
        <v>2.2063120301995288E-3</v>
      </c>
      <c r="AQ286">
        <f t="shared" ref="AQ286:BH286" si="654">AP286</f>
        <v>2.2063120301995288E-3</v>
      </c>
      <c r="AR286">
        <f t="shared" si="654"/>
        <v>2.2063120301995288E-3</v>
      </c>
      <c r="AS286">
        <f t="shared" si="654"/>
        <v>2.2063120301995288E-3</v>
      </c>
      <c r="AT286">
        <f t="shared" si="654"/>
        <v>2.2063120301995288E-3</v>
      </c>
      <c r="AU286">
        <f t="shared" si="654"/>
        <v>2.2063120301995288E-3</v>
      </c>
      <c r="AV286">
        <f t="shared" si="654"/>
        <v>2.2063120301995288E-3</v>
      </c>
      <c r="AW286">
        <f t="shared" si="654"/>
        <v>2.2063120301995288E-3</v>
      </c>
      <c r="AX286">
        <f t="shared" si="654"/>
        <v>2.2063120301995288E-3</v>
      </c>
      <c r="AY286">
        <f t="shared" si="654"/>
        <v>2.2063120301995288E-3</v>
      </c>
      <c r="AZ286">
        <f t="shared" si="654"/>
        <v>2.2063120301995288E-3</v>
      </c>
      <c r="BA286">
        <f t="shared" si="654"/>
        <v>2.2063120301995288E-3</v>
      </c>
      <c r="BB286">
        <f t="shared" si="654"/>
        <v>2.2063120301995288E-3</v>
      </c>
      <c r="BC286">
        <f t="shared" si="654"/>
        <v>2.2063120301995288E-3</v>
      </c>
      <c r="BD286">
        <f t="shared" si="654"/>
        <v>2.2063120301995288E-3</v>
      </c>
      <c r="BE286">
        <f t="shared" si="654"/>
        <v>2.2063120301995288E-3</v>
      </c>
      <c r="BF286">
        <f t="shared" si="654"/>
        <v>2.2063120301995288E-3</v>
      </c>
      <c r="BG286">
        <f t="shared" si="654"/>
        <v>2.2063120301995288E-3</v>
      </c>
      <c r="BH286">
        <f t="shared" si="654"/>
        <v>2.2063120301995288E-3</v>
      </c>
      <c r="BK286">
        <f t="shared" si="645"/>
        <v>4.4126240603990612E-2</v>
      </c>
      <c r="BL286">
        <f t="shared" si="508"/>
        <v>2.6034481956354459E-2</v>
      </c>
      <c r="BM286">
        <f t="shared" si="509"/>
        <v>2.2063120301995275E-3</v>
      </c>
      <c r="BN286">
        <f>INDEX($P$7:$P$28,MATCH(BP286,$H$7:$H$28,0))</f>
        <v>0.41000000000000003</v>
      </c>
      <c r="BO286">
        <f>INDEX($Q$7:$Q$28,MATCH(BP286,$H$7:$H$28,0))</f>
        <v>0.95000000000000007</v>
      </c>
      <c r="BP286" t="str">
        <f t="shared" si="510"/>
        <v>-LV-Total</v>
      </c>
    </row>
    <row r="287" spans="1:68" hidden="1" x14ac:dyDescent="0.25">
      <c r="A287" t="str">
        <f t="shared" si="506"/>
        <v>passenger-LV-FCEV</v>
      </c>
      <c r="B287" s="1">
        <v>253</v>
      </c>
      <c r="C287" t="s">
        <v>8</v>
      </c>
      <c r="D287" t="s">
        <v>27</v>
      </c>
      <c r="E287" t="s">
        <v>28</v>
      </c>
      <c r="F287" t="s">
        <v>30</v>
      </c>
      <c r="G287">
        <v>0</v>
      </c>
      <c r="H287">
        <f>Reference!H287</f>
        <v>0</v>
      </c>
      <c r="I287">
        <f>Reference!I287</f>
        <v>0</v>
      </c>
      <c r="J287">
        <f>Reference!J287</f>
        <v>0</v>
      </c>
      <c r="K287">
        <f>Reference!K287</f>
        <v>0</v>
      </c>
      <c r="L287">
        <f t="shared" ref="L287:Y287" si="655">IF(K287=0,0.0000001,K287)*((INDEX($P$7:$P$29,MATCH($A287,$H$7:$H$28,0))/IF(K287=0,0.0000001,K287))^((L$33-$K$33)/($Y$33-$K$33)))</f>
        <v>2.2758459260747883E-7</v>
      </c>
      <c r="M287">
        <f t="shared" si="655"/>
        <v>1.048113134154686E-6</v>
      </c>
      <c r="N287">
        <f t="shared" si="655"/>
        <v>7.4675449000926052E-6</v>
      </c>
      <c r="O287">
        <f t="shared" si="655"/>
        <v>5.8419199520927467E-5</v>
      </c>
      <c r="P287">
        <f t="shared" si="655"/>
        <v>3.6661844873787794E-4</v>
      </c>
      <c r="Q287">
        <f t="shared" si="655"/>
        <v>1.5119973757896918E-3</v>
      </c>
      <c r="R287">
        <f t="shared" si="655"/>
        <v>3.8884410446729059E-3</v>
      </c>
      <c r="S287">
        <f t="shared" si="655"/>
        <v>6.6709779939569825E-3</v>
      </c>
      <c r="T287">
        <f t="shared" si="655"/>
        <v>8.6538734216537495E-3</v>
      </c>
      <c r="U287">
        <f t="shared" si="655"/>
        <v>9.5953352674962612E-3</v>
      </c>
      <c r="V287">
        <f t="shared" si="655"/>
        <v>9.9118734207419533E-3</v>
      </c>
      <c r="W287">
        <f t="shared" si="655"/>
        <v>9.9873626788947786E-3</v>
      </c>
      <c r="X287">
        <f t="shared" si="655"/>
        <v>9.9990968041525092E-3</v>
      </c>
      <c r="Y287">
        <f t="shared" si="655"/>
        <v>1.0000000000000002E-2</v>
      </c>
      <c r="Z287">
        <f t="shared" ref="Z287:AM287" si="656">IF(Y287=0,0.0000001,$Y287)*((INDEX($Q$7:$Q$29,MATCH($A287,$H$7:$H$28,0))/IF(Y287=0,0.0000001,$Y287))^((Z$33-$Y$33)/($AN$33-$Y$33)))</f>
        <v>1.1132635768448036E-2</v>
      </c>
      <c r="AA287">
        <f t="shared" si="656"/>
        <v>1.2393557915292857E-2</v>
      </c>
      <c r="AB287">
        <f t="shared" si="656"/>
        <v>1.3797296614612152E-2</v>
      </c>
      <c r="AC287">
        <f t="shared" si="656"/>
        <v>1.536002777997182E-2</v>
      </c>
      <c r="AD287">
        <f t="shared" si="656"/>
        <v>1.7099759466766971E-2</v>
      </c>
      <c r="AE287">
        <f t="shared" si="656"/>
        <v>1.9036539387158789E-2</v>
      </c>
      <c r="AF287">
        <f t="shared" si="656"/>
        <v>2.1192685928895373E-2</v>
      </c>
      <c r="AG287">
        <f t="shared" si="656"/>
        <v>2.3593045340150599E-2</v>
      </c>
      <c r="AH287">
        <f t="shared" si="656"/>
        <v>2.6265278044037676E-2</v>
      </c>
      <c r="AI287">
        <f t="shared" si="656"/>
        <v>2.9240177382128661E-2</v>
      </c>
      <c r="AJ287">
        <f t="shared" si="656"/>
        <v>3.2552024460005068E-2</v>
      </c>
      <c r="AK287">
        <f t="shared" si="656"/>
        <v>3.6238983183884785E-2</v>
      </c>
      <c r="AL287">
        <f t="shared" si="656"/>
        <v>4.0343540040510245E-2</v>
      </c>
      <c r="AM287">
        <f t="shared" si="656"/>
        <v>4.4912993688079987E-2</v>
      </c>
      <c r="AN287">
        <f>IF(AM287=0,0.0000001,$Y287)*((INDEX($O$7:$O$29,MATCH($A287,$H$7:$H$28,0))/IF(AM287=0,0.0000001,$Y287))^((AN$33-$Y$33)/($AN$33-$Y$33)))</f>
        <v>0.05</v>
      </c>
      <c r="AO287">
        <f t="shared" si="582"/>
        <v>0.05</v>
      </c>
      <c r="AP287">
        <f t="shared" si="586"/>
        <v>0.05</v>
      </c>
      <c r="AQ287">
        <f t="shared" ref="AQ287:BH287" si="657">AP287</f>
        <v>0.05</v>
      </c>
      <c r="AR287">
        <f t="shared" si="657"/>
        <v>0.05</v>
      </c>
      <c r="AS287">
        <f t="shared" si="657"/>
        <v>0.05</v>
      </c>
      <c r="AT287">
        <f t="shared" si="657"/>
        <v>0.05</v>
      </c>
      <c r="AU287">
        <f t="shared" si="657"/>
        <v>0.05</v>
      </c>
      <c r="AV287">
        <f t="shared" si="657"/>
        <v>0.05</v>
      </c>
      <c r="AW287">
        <f t="shared" si="657"/>
        <v>0.05</v>
      </c>
      <c r="AX287">
        <f t="shared" si="657"/>
        <v>0.05</v>
      </c>
      <c r="AY287">
        <f t="shared" si="657"/>
        <v>0.05</v>
      </c>
      <c r="AZ287">
        <f t="shared" si="657"/>
        <v>0.05</v>
      </c>
      <c r="BA287">
        <f t="shared" si="657"/>
        <v>0.05</v>
      </c>
      <c r="BB287">
        <f t="shared" si="657"/>
        <v>0.05</v>
      </c>
      <c r="BC287">
        <f t="shared" si="657"/>
        <v>0.05</v>
      </c>
      <c r="BD287">
        <f t="shared" si="657"/>
        <v>0.05</v>
      </c>
      <c r="BE287">
        <f t="shared" si="657"/>
        <v>0.05</v>
      </c>
      <c r="BF287">
        <f t="shared" si="657"/>
        <v>0.05</v>
      </c>
      <c r="BG287">
        <f t="shared" si="657"/>
        <v>0.05</v>
      </c>
      <c r="BH287">
        <f t="shared" si="657"/>
        <v>0.05</v>
      </c>
      <c r="BK287">
        <f>G287</f>
        <v>0</v>
      </c>
      <c r="BL287">
        <f t="shared" si="508"/>
        <v>0</v>
      </c>
      <c r="BM287">
        <f t="shared" si="509"/>
        <v>0</v>
      </c>
      <c r="BN287">
        <f>INDEX($N$7:$N$28,MATCH(BP287,$H$7:$H$28,0))</f>
        <v>0.63</v>
      </c>
      <c r="BO287">
        <f>INDEX($O$7:$O$28,MATCH(BP287,$H$7:$H$28,0))</f>
        <v>0.95000000000000007</v>
      </c>
      <c r="BP287" t="str">
        <f t="shared" si="510"/>
        <v>-LV-Total</v>
      </c>
    </row>
    <row r="288" spans="1:68" hidden="1" x14ac:dyDescent="0.25">
      <c r="A288" t="str">
        <f t="shared" si="506"/>
        <v>passenger-LV-G</v>
      </c>
      <c r="B288" s="1">
        <v>254</v>
      </c>
      <c r="C288" t="s">
        <v>8</v>
      </c>
      <c r="D288" t="s">
        <v>27</v>
      </c>
      <c r="E288" t="s">
        <v>28</v>
      </c>
      <c r="F288" t="s">
        <v>47</v>
      </c>
      <c r="G288">
        <v>0.92972704158782604</v>
      </c>
      <c r="H288">
        <f>Reference!H288</f>
        <v>0.92310982376867745</v>
      </c>
      <c r="I288">
        <f>Reference!I288</f>
        <v>0.91650539723036772</v>
      </c>
      <c r="J288">
        <f>Reference!J288</f>
        <v>0.90991372491981448</v>
      </c>
      <c r="K288">
        <f>Reference!K288</f>
        <v>0.90528125562163131</v>
      </c>
      <c r="L288">
        <f t="shared" ref="L288:Y290" si="658">$K288+(L$33-$K$33)*($BL288-$BK288)/($BL$33-$BK$33)</f>
        <v>0.87876944742128349</v>
      </c>
      <c r="M288">
        <f t="shared" si="658"/>
        <v>0.85225763922093578</v>
      </c>
      <c r="N288">
        <f t="shared" si="658"/>
        <v>0.82574583102058796</v>
      </c>
      <c r="O288">
        <f t="shared" si="658"/>
        <v>0.79923402282024014</v>
      </c>
      <c r="P288">
        <f t="shared" si="658"/>
        <v>0.77272221461989243</v>
      </c>
      <c r="Q288">
        <f t="shared" si="658"/>
        <v>0.74621040641954461</v>
      </c>
      <c r="R288">
        <f t="shared" si="658"/>
        <v>0.71969859821919679</v>
      </c>
      <c r="S288">
        <f t="shared" si="658"/>
        <v>0.69318679001884909</v>
      </c>
      <c r="T288">
        <f t="shared" si="658"/>
        <v>0.66667498181850127</v>
      </c>
      <c r="U288">
        <f t="shared" si="658"/>
        <v>0.64016317361815345</v>
      </c>
      <c r="V288">
        <f t="shared" si="658"/>
        <v>0.61365136541780574</v>
      </c>
      <c r="W288">
        <f t="shared" si="658"/>
        <v>0.58713955721745792</v>
      </c>
      <c r="X288">
        <f t="shared" si="658"/>
        <v>0.5606277490171101</v>
      </c>
      <c r="Y288">
        <f t="shared" si="658"/>
        <v>0.53411594081676239</v>
      </c>
      <c r="Z288">
        <f t="shared" ref="Z288:AN290" si="659">$Y288+(Z$33-$Y$33)*($BM288-$BL288)/($BM$33-$BL$33)</f>
        <v>0.5015258156143837</v>
      </c>
      <c r="AA288">
        <f t="shared" si="659"/>
        <v>0.46893569041200495</v>
      </c>
      <c r="AB288">
        <f t="shared" si="659"/>
        <v>0.4363455652096262</v>
      </c>
      <c r="AC288">
        <f t="shared" si="659"/>
        <v>0.4037554400072475</v>
      </c>
      <c r="AD288">
        <f t="shared" si="659"/>
        <v>0.37116531480486875</v>
      </c>
      <c r="AE288">
        <f t="shared" si="659"/>
        <v>0.33857518960249006</v>
      </c>
      <c r="AF288">
        <f t="shared" si="659"/>
        <v>0.30598506440011131</v>
      </c>
      <c r="AG288">
        <f t="shared" si="659"/>
        <v>0.27339493919773261</v>
      </c>
      <c r="AH288">
        <f t="shared" si="659"/>
        <v>0.24080481399535386</v>
      </c>
      <c r="AI288">
        <f t="shared" si="659"/>
        <v>0.20821468879297511</v>
      </c>
      <c r="AJ288">
        <f t="shared" si="659"/>
        <v>0.17562456359059642</v>
      </c>
      <c r="AK288">
        <f t="shared" si="659"/>
        <v>0.14303443838821772</v>
      </c>
      <c r="AL288">
        <f t="shared" si="659"/>
        <v>0.11044431318583897</v>
      </c>
      <c r="AM288">
        <f t="shared" si="659"/>
        <v>7.7854187983460277E-2</v>
      </c>
      <c r="AN288">
        <f t="shared" si="659"/>
        <v>4.5264062781081527E-2</v>
      </c>
      <c r="AO288">
        <f t="shared" ref="AO288:AO298" si="660">AN288</f>
        <v>4.5264062781081527E-2</v>
      </c>
      <c r="AP288">
        <f t="shared" si="586"/>
        <v>4.5264062781081527E-2</v>
      </c>
      <c r="AQ288">
        <f t="shared" ref="AQ288:BH288" si="661">AP288</f>
        <v>4.5264062781081527E-2</v>
      </c>
      <c r="AR288">
        <f t="shared" si="661"/>
        <v>4.5264062781081527E-2</v>
      </c>
      <c r="AS288">
        <f t="shared" si="661"/>
        <v>4.5264062781081527E-2</v>
      </c>
      <c r="AT288">
        <f t="shared" si="661"/>
        <v>4.5264062781081527E-2</v>
      </c>
      <c r="AU288">
        <f t="shared" si="661"/>
        <v>4.5264062781081527E-2</v>
      </c>
      <c r="AV288">
        <f t="shared" si="661"/>
        <v>4.5264062781081527E-2</v>
      </c>
      <c r="AW288">
        <f t="shared" si="661"/>
        <v>4.5264062781081527E-2</v>
      </c>
      <c r="AX288">
        <f t="shared" si="661"/>
        <v>4.5264062781081527E-2</v>
      </c>
      <c r="AY288">
        <f t="shared" si="661"/>
        <v>4.5264062781081527E-2</v>
      </c>
      <c r="AZ288">
        <f t="shared" si="661"/>
        <v>4.5264062781081527E-2</v>
      </c>
      <c r="BA288">
        <f t="shared" si="661"/>
        <v>4.5264062781081527E-2</v>
      </c>
      <c r="BB288">
        <f t="shared" si="661"/>
        <v>4.5264062781081527E-2</v>
      </c>
      <c r="BC288">
        <f t="shared" si="661"/>
        <v>4.5264062781081527E-2</v>
      </c>
      <c r="BD288">
        <f t="shared" si="661"/>
        <v>4.5264062781081527E-2</v>
      </c>
      <c r="BE288">
        <f t="shared" si="661"/>
        <v>4.5264062781081527E-2</v>
      </c>
      <c r="BF288">
        <f t="shared" si="661"/>
        <v>4.5264062781081527E-2</v>
      </c>
      <c r="BG288">
        <f t="shared" si="661"/>
        <v>4.5264062781081527E-2</v>
      </c>
      <c r="BH288">
        <f t="shared" si="661"/>
        <v>4.5264062781081527E-2</v>
      </c>
      <c r="BK288">
        <f t="shared" ref="BK288:BK293" si="662">K288</f>
        <v>0.90528125562163131</v>
      </c>
      <c r="BL288">
        <f t="shared" si="508"/>
        <v>0.53411594081676239</v>
      </c>
      <c r="BM288">
        <f t="shared" si="509"/>
        <v>4.5264062781081506E-2</v>
      </c>
      <c r="BN288">
        <f>INDEX($P$7:$P$28,MATCH(BP288,$H$7:$H$28,0))</f>
        <v>0.41000000000000003</v>
      </c>
      <c r="BO288">
        <f>INDEX($Q$7:$Q$28,MATCH(BP288,$H$7:$H$28,0))</f>
        <v>0.95000000000000007</v>
      </c>
      <c r="BP288" t="str">
        <f t="shared" si="510"/>
        <v>-LV-Total</v>
      </c>
    </row>
    <row r="289" spans="1:68" x14ac:dyDescent="0.25">
      <c r="A289" t="str">
        <f t="shared" si="506"/>
        <v>passenger-LV-LPG</v>
      </c>
      <c r="B289" s="1">
        <v>255</v>
      </c>
      <c r="C289" t="s">
        <v>8</v>
      </c>
      <c r="D289" t="s">
        <v>27</v>
      </c>
      <c r="E289" t="s">
        <v>28</v>
      </c>
      <c r="F289" t="s">
        <v>48</v>
      </c>
      <c r="G289">
        <v>0</v>
      </c>
      <c r="H289">
        <f>Reference!H289</f>
        <v>0</v>
      </c>
      <c r="I289">
        <f>Reference!I289</f>
        <v>0</v>
      </c>
      <c r="J289">
        <f>Reference!J289</f>
        <v>0</v>
      </c>
      <c r="K289">
        <f>Reference!K289</f>
        <v>0</v>
      </c>
      <c r="L289">
        <f t="shared" si="658"/>
        <v>0</v>
      </c>
      <c r="M289">
        <f t="shared" si="658"/>
        <v>0</v>
      </c>
      <c r="N289">
        <f t="shared" si="658"/>
        <v>0</v>
      </c>
      <c r="O289">
        <f t="shared" si="658"/>
        <v>0</v>
      </c>
      <c r="P289">
        <f t="shared" si="658"/>
        <v>0</v>
      </c>
      <c r="Q289">
        <f t="shared" si="658"/>
        <v>0</v>
      </c>
      <c r="R289">
        <f t="shared" si="658"/>
        <v>0</v>
      </c>
      <c r="S289">
        <f t="shared" si="658"/>
        <v>0</v>
      </c>
      <c r="T289">
        <f t="shared" si="658"/>
        <v>0</v>
      </c>
      <c r="U289">
        <f t="shared" si="658"/>
        <v>0</v>
      </c>
      <c r="V289">
        <f t="shared" si="658"/>
        <v>0</v>
      </c>
      <c r="W289">
        <f t="shared" si="658"/>
        <v>0</v>
      </c>
      <c r="X289">
        <f t="shared" si="658"/>
        <v>0</v>
      </c>
      <c r="Y289">
        <f t="shared" si="658"/>
        <v>0</v>
      </c>
      <c r="Z289">
        <f t="shared" si="659"/>
        <v>0</v>
      </c>
      <c r="AA289">
        <f t="shared" si="659"/>
        <v>0</v>
      </c>
      <c r="AB289">
        <f t="shared" si="659"/>
        <v>0</v>
      </c>
      <c r="AC289">
        <f t="shared" si="659"/>
        <v>0</v>
      </c>
      <c r="AD289">
        <f t="shared" si="659"/>
        <v>0</v>
      </c>
      <c r="AE289">
        <f t="shared" si="659"/>
        <v>0</v>
      </c>
      <c r="AF289">
        <f t="shared" si="659"/>
        <v>0</v>
      </c>
      <c r="AG289">
        <f t="shared" si="659"/>
        <v>0</v>
      </c>
      <c r="AH289">
        <f t="shared" si="659"/>
        <v>0</v>
      </c>
      <c r="AI289">
        <f t="shared" si="659"/>
        <v>0</v>
      </c>
      <c r="AJ289">
        <f t="shared" si="659"/>
        <v>0</v>
      </c>
      <c r="AK289">
        <f t="shared" si="659"/>
        <v>0</v>
      </c>
      <c r="AL289">
        <f t="shared" si="659"/>
        <v>0</v>
      </c>
      <c r="AM289">
        <f t="shared" si="659"/>
        <v>0</v>
      </c>
      <c r="AN289">
        <f t="shared" si="659"/>
        <v>0</v>
      </c>
      <c r="AO289">
        <f t="shared" si="660"/>
        <v>0</v>
      </c>
      <c r="AP289">
        <f t="shared" ref="AP289:AP298" si="663">AO289</f>
        <v>0</v>
      </c>
      <c r="AQ289">
        <f t="shared" ref="AQ289:BH289" si="664">AP289</f>
        <v>0</v>
      </c>
      <c r="AR289">
        <f t="shared" si="664"/>
        <v>0</v>
      </c>
      <c r="AS289">
        <f t="shared" si="664"/>
        <v>0</v>
      </c>
      <c r="AT289">
        <f t="shared" si="664"/>
        <v>0</v>
      </c>
      <c r="AU289">
        <f t="shared" si="664"/>
        <v>0</v>
      </c>
      <c r="AV289">
        <f t="shared" si="664"/>
        <v>0</v>
      </c>
      <c r="AW289">
        <f t="shared" si="664"/>
        <v>0</v>
      </c>
      <c r="AX289">
        <f t="shared" si="664"/>
        <v>0</v>
      </c>
      <c r="AY289">
        <f t="shared" si="664"/>
        <v>0</v>
      </c>
      <c r="AZ289">
        <f t="shared" si="664"/>
        <v>0</v>
      </c>
      <c r="BA289">
        <f t="shared" si="664"/>
        <v>0</v>
      </c>
      <c r="BB289">
        <f t="shared" si="664"/>
        <v>0</v>
      </c>
      <c r="BC289">
        <f t="shared" si="664"/>
        <v>0</v>
      </c>
      <c r="BD289">
        <f t="shared" si="664"/>
        <v>0</v>
      </c>
      <c r="BE289">
        <f t="shared" si="664"/>
        <v>0</v>
      </c>
      <c r="BF289">
        <f t="shared" si="664"/>
        <v>0</v>
      </c>
      <c r="BG289">
        <f t="shared" si="664"/>
        <v>0</v>
      </c>
      <c r="BH289">
        <f t="shared" si="664"/>
        <v>0</v>
      </c>
      <c r="BK289">
        <f t="shared" si="662"/>
        <v>0</v>
      </c>
      <c r="BL289">
        <f t="shared" si="508"/>
        <v>0</v>
      </c>
      <c r="BM289">
        <f t="shared" si="509"/>
        <v>0</v>
      </c>
      <c r="BN289">
        <f>INDEX($P$7:$P$28,MATCH(BP289,$H$7:$H$28,0))</f>
        <v>0.41000000000000003</v>
      </c>
      <c r="BO289">
        <f>INDEX($Q$7:$Q$28,MATCH(BP289,$H$7:$H$28,0))</f>
        <v>0.95000000000000007</v>
      </c>
      <c r="BP289" t="str">
        <f t="shared" si="510"/>
        <v>-LV-Total</v>
      </c>
    </row>
    <row r="290" spans="1:68" hidden="1" x14ac:dyDescent="0.25">
      <c r="A290" t="str">
        <f t="shared" ref="A290:A353" si="665">D290&amp;"-"&amp;E290&amp;"-"&amp;F290</f>
        <v>passenger-LV-PHEVG</v>
      </c>
      <c r="B290" s="1">
        <v>256</v>
      </c>
      <c r="C290" t="s">
        <v>8</v>
      </c>
      <c r="D290" t="s">
        <v>27</v>
      </c>
      <c r="E290" t="s">
        <v>28</v>
      </c>
      <c r="F290" t="s">
        <v>31</v>
      </c>
      <c r="G290">
        <v>6.6527341592503807E-3</v>
      </c>
      <c r="H290">
        <f>Reference!H290</f>
        <v>9.7201725441800439E-3</v>
      </c>
      <c r="I290">
        <f>Reference!I290</f>
        <v>1.2781681478559461E-2</v>
      </c>
      <c r="J290">
        <f>Reference!J290</f>
        <v>1.5837278138496731E-2</v>
      </c>
      <c r="K290">
        <f>Reference!K290</f>
        <v>1.747356411211461E-2</v>
      </c>
      <c r="L290">
        <f t="shared" si="658"/>
        <v>1.6961838305974111E-2</v>
      </c>
      <c r="M290">
        <f t="shared" si="658"/>
        <v>1.6450112499833611E-2</v>
      </c>
      <c r="N290">
        <f t="shared" si="658"/>
        <v>1.5938386693693112E-2</v>
      </c>
      <c r="O290">
        <f t="shared" si="658"/>
        <v>1.5426660887552613E-2</v>
      </c>
      <c r="P290">
        <f t="shared" si="658"/>
        <v>1.4914935081412114E-2</v>
      </c>
      <c r="Q290">
        <f t="shared" si="658"/>
        <v>1.4403209275271615E-2</v>
      </c>
      <c r="R290">
        <f t="shared" si="658"/>
        <v>1.3891483469131116E-2</v>
      </c>
      <c r="S290">
        <f t="shared" si="658"/>
        <v>1.3379757662990616E-2</v>
      </c>
      <c r="T290">
        <f t="shared" si="658"/>
        <v>1.2868031856850117E-2</v>
      </c>
      <c r="U290">
        <f t="shared" si="658"/>
        <v>1.2356306050709618E-2</v>
      </c>
      <c r="V290">
        <f t="shared" si="658"/>
        <v>1.1844580244569119E-2</v>
      </c>
      <c r="W290">
        <f t="shared" si="658"/>
        <v>1.1332854438428618E-2</v>
      </c>
      <c r="X290">
        <f t="shared" si="658"/>
        <v>1.0821128632288119E-2</v>
      </c>
      <c r="Y290">
        <f t="shared" si="658"/>
        <v>1.030940282614762E-2</v>
      </c>
      <c r="Z290">
        <f t="shared" si="659"/>
        <v>9.6803545181114933E-3</v>
      </c>
      <c r="AA290">
        <f t="shared" si="659"/>
        <v>9.0513062100753671E-3</v>
      </c>
      <c r="AB290">
        <f t="shared" si="659"/>
        <v>8.4222579020392409E-3</v>
      </c>
      <c r="AC290">
        <f t="shared" si="659"/>
        <v>7.7932095940031155E-3</v>
      </c>
      <c r="AD290">
        <f t="shared" si="659"/>
        <v>7.1641612859669902E-3</v>
      </c>
      <c r="AE290">
        <f t="shared" si="659"/>
        <v>6.5351129779308639E-3</v>
      </c>
      <c r="AF290">
        <f t="shared" si="659"/>
        <v>5.9060646698947377E-3</v>
      </c>
      <c r="AG290">
        <f t="shared" si="659"/>
        <v>5.2770163618586115E-3</v>
      </c>
      <c r="AH290">
        <f t="shared" si="659"/>
        <v>4.6479680538224861E-3</v>
      </c>
      <c r="AI290">
        <f t="shared" si="659"/>
        <v>4.0189197457863599E-3</v>
      </c>
      <c r="AJ290">
        <f t="shared" si="659"/>
        <v>3.3898714377502337E-3</v>
      </c>
      <c r="AK290">
        <f t="shared" si="659"/>
        <v>2.7608231297141074E-3</v>
      </c>
      <c r="AL290">
        <f t="shared" si="659"/>
        <v>2.1317748216779821E-3</v>
      </c>
      <c r="AM290">
        <f t="shared" si="659"/>
        <v>1.5027265136418558E-3</v>
      </c>
      <c r="AN290">
        <f t="shared" si="659"/>
        <v>8.7367820560572962E-4</v>
      </c>
      <c r="AO290">
        <f t="shared" si="660"/>
        <v>8.7367820560572962E-4</v>
      </c>
      <c r="AP290">
        <f t="shared" si="663"/>
        <v>8.7367820560572962E-4</v>
      </c>
      <c r="AQ290">
        <f t="shared" ref="AQ290:BH290" si="666">AP290</f>
        <v>8.7367820560572962E-4</v>
      </c>
      <c r="AR290">
        <f t="shared" si="666"/>
        <v>8.7367820560572962E-4</v>
      </c>
      <c r="AS290">
        <f t="shared" si="666"/>
        <v>8.7367820560572962E-4</v>
      </c>
      <c r="AT290">
        <f t="shared" si="666"/>
        <v>8.7367820560572962E-4</v>
      </c>
      <c r="AU290">
        <f t="shared" si="666"/>
        <v>8.7367820560572962E-4</v>
      </c>
      <c r="AV290">
        <f t="shared" si="666"/>
        <v>8.7367820560572962E-4</v>
      </c>
      <c r="AW290">
        <f t="shared" si="666"/>
        <v>8.7367820560572962E-4</v>
      </c>
      <c r="AX290">
        <f t="shared" si="666"/>
        <v>8.7367820560572962E-4</v>
      </c>
      <c r="AY290">
        <f t="shared" si="666"/>
        <v>8.7367820560572962E-4</v>
      </c>
      <c r="AZ290">
        <f t="shared" si="666"/>
        <v>8.7367820560572962E-4</v>
      </c>
      <c r="BA290">
        <f t="shared" si="666"/>
        <v>8.7367820560572962E-4</v>
      </c>
      <c r="BB290">
        <f t="shared" si="666"/>
        <v>8.7367820560572962E-4</v>
      </c>
      <c r="BC290">
        <f t="shared" si="666"/>
        <v>8.7367820560572962E-4</v>
      </c>
      <c r="BD290">
        <f t="shared" si="666"/>
        <v>8.7367820560572962E-4</v>
      </c>
      <c r="BE290">
        <f t="shared" si="666"/>
        <v>8.7367820560572962E-4</v>
      </c>
      <c r="BF290">
        <f t="shared" si="666"/>
        <v>8.7367820560572962E-4</v>
      </c>
      <c r="BG290">
        <f t="shared" si="666"/>
        <v>8.7367820560572962E-4</v>
      </c>
      <c r="BH290">
        <f t="shared" si="666"/>
        <v>8.7367820560572962E-4</v>
      </c>
      <c r="BK290">
        <f t="shared" si="662"/>
        <v>1.747356411211461E-2</v>
      </c>
      <c r="BL290">
        <f t="shared" ref="BL290:BL353" si="667">(1-BN290)*BK290</f>
        <v>1.030940282614762E-2</v>
      </c>
      <c r="BM290">
        <f t="shared" ref="BM290:BM353" si="668">(1-BO290)*BK290</f>
        <v>8.7367820560572929E-4</v>
      </c>
      <c r="BN290">
        <f>INDEX($P$7:$P$28,MATCH(BP290,$H$7:$H$28,0))</f>
        <v>0.41000000000000003</v>
      </c>
      <c r="BO290">
        <f>INDEX($Q$7:$Q$28,MATCH(BP290,$H$7:$H$28,0))</f>
        <v>0.95000000000000007</v>
      </c>
      <c r="BP290" t="str">
        <f t="shared" ref="BP290:BP353" si="669">"-"&amp;E290&amp;"-"&amp;"Total"</f>
        <v>-LV-Total</v>
      </c>
    </row>
    <row r="291" spans="1:68" hidden="1" x14ac:dyDescent="0.25">
      <c r="A291" t="str">
        <f t="shared" si="665"/>
        <v>freight-HT-BEV</v>
      </c>
      <c r="B291" s="1">
        <v>257</v>
      </c>
      <c r="C291" t="s">
        <v>50</v>
      </c>
      <c r="D291" t="s">
        <v>36</v>
      </c>
      <c r="E291" t="s">
        <v>39</v>
      </c>
      <c r="F291" t="s">
        <v>29</v>
      </c>
      <c r="G291">
        <v>1.7805681544815911E-3</v>
      </c>
      <c r="H291">
        <f>Reference!H640</f>
        <v>1.755213701744512E-5</v>
      </c>
      <c r="I291">
        <f>Reference!I640</f>
        <v>3.0807751387916728E-5</v>
      </c>
      <c r="J291">
        <f>Reference!J640</f>
        <v>5.4074187356009956E-5</v>
      </c>
      <c r="K291">
        <f>Reference!K640</f>
        <v>9.4911754557968516E-5</v>
      </c>
      <c r="L291">
        <f t="shared" ref="L291:Y291" si="670">IF(K291=0,0.0000001,K291)*((INDEX($W$7:$W$29,MATCH($A291,$H$7:$H$28,0))/IF(K291=0,0.0000001,K291))^((L$33-$K$33)/($Y$33-$K$33)))</f>
        <v>1.6395620546301559E-4</v>
      </c>
      <c r="M291">
        <f t="shared" si="670"/>
        <v>4.5250998208999762E-4</v>
      </c>
      <c r="N291">
        <f t="shared" si="670"/>
        <v>1.6691677495733646E-3</v>
      </c>
      <c r="O291">
        <f t="shared" si="670"/>
        <v>6.5518764964718817E-3</v>
      </c>
      <c r="P291">
        <f t="shared" si="670"/>
        <v>2.2212781773162906E-2</v>
      </c>
      <c r="Q291">
        <f t="shared" si="670"/>
        <v>5.6969592423167272E-2</v>
      </c>
      <c r="R291">
        <f t="shared" si="670"/>
        <v>0.10674229941608647</v>
      </c>
      <c r="S291">
        <f t="shared" si="670"/>
        <v>0.15281337861274594</v>
      </c>
      <c r="T291">
        <f t="shared" si="670"/>
        <v>0.18167334123985771</v>
      </c>
      <c r="U291">
        <f t="shared" si="670"/>
        <v>0.19458287975219907</v>
      </c>
      <c r="V291">
        <f t="shared" si="670"/>
        <v>0.19882663361038022</v>
      </c>
      <c r="W291">
        <f t="shared" si="670"/>
        <v>0.19983195322698655</v>
      </c>
      <c r="X291">
        <f t="shared" si="670"/>
        <v>0.19998799197393333</v>
      </c>
      <c r="Y291">
        <f t="shared" si="670"/>
        <v>0.2</v>
      </c>
      <c r="Z291">
        <f t="shared" ref="Z291:AN291" si="671">IF(Y291=0,0.0000001,$Y291)*((INDEX($X$7:$X$29,MATCH($A291,$H$7:$H$28,0))/IF(Y291=0,0.0000001,$Y291))^((Z$33-$Y$33)/($AN$33-$Y$33)))</f>
        <v>0.20945882456412535</v>
      </c>
      <c r="AA291">
        <f t="shared" si="671"/>
        <v>0.21936499593892519</v>
      </c>
      <c r="AB291">
        <f t="shared" si="671"/>
        <v>0.22973967099940704</v>
      </c>
      <c r="AC291">
        <f t="shared" si="671"/>
        <v>0.24060500721642333</v>
      </c>
      <c r="AD291">
        <f t="shared" si="671"/>
        <v>0.25198420997897464</v>
      </c>
      <c r="AE291">
        <f t="shared" si="671"/>
        <v>0.26390158215457887</v>
      </c>
      <c r="AF291">
        <f t="shared" si="671"/>
        <v>0.2763825759935552</v>
      </c>
      <c r="AG291">
        <f t="shared" si="671"/>
        <v>0.28945384748807562</v>
      </c>
      <c r="AH291">
        <f t="shared" si="671"/>
        <v>0.30314331330207961</v>
      </c>
      <c r="AI291">
        <f t="shared" si="671"/>
        <v>0.31748021039363988</v>
      </c>
      <c r="AJ291">
        <f t="shared" si="671"/>
        <v>0.33249515845711514</v>
      </c>
      <c r="AK291">
        <f t="shared" si="671"/>
        <v>0.34822022531844965</v>
      </c>
      <c r="AL291">
        <f t="shared" si="671"/>
        <v>0.36468899542328675</v>
      </c>
      <c r="AM291">
        <f t="shared" si="671"/>
        <v>0.38193664156416662</v>
      </c>
      <c r="AN291">
        <f t="shared" si="671"/>
        <v>0.4</v>
      </c>
      <c r="AO291">
        <f t="shared" si="660"/>
        <v>0.4</v>
      </c>
      <c r="AP291">
        <f t="shared" si="663"/>
        <v>0.4</v>
      </c>
      <c r="AQ291">
        <f t="shared" ref="AQ291:BH291" si="672">AP291</f>
        <v>0.4</v>
      </c>
      <c r="AR291">
        <f t="shared" si="672"/>
        <v>0.4</v>
      </c>
      <c r="AS291">
        <f t="shared" si="672"/>
        <v>0.4</v>
      </c>
      <c r="AT291">
        <f t="shared" si="672"/>
        <v>0.4</v>
      </c>
      <c r="AU291">
        <f t="shared" si="672"/>
        <v>0.4</v>
      </c>
      <c r="AV291">
        <f t="shared" si="672"/>
        <v>0.4</v>
      </c>
      <c r="AW291">
        <f t="shared" si="672"/>
        <v>0.4</v>
      </c>
      <c r="AX291">
        <f t="shared" si="672"/>
        <v>0.4</v>
      </c>
      <c r="AY291">
        <f t="shared" si="672"/>
        <v>0.4</v>
      </c>
      <c r="AZ291">
        <f t="shared" si="672"/>
        <v>0.4</v>
      </c>
      <c r="BA291">
        <f t="shared" si="672"/>
        <v>0.4</v>
      </c>
      <c r="BB291">
        <f t="shared" si="672"/>
        <v>0.4</v>
      </c>
      <c r="BC291">
        <f t="shared" si="672"/>
        <v>0.4</v>
      </c>
      <c r="BD291">
        <f t="shared" si="672"/>
        <v>0.4</v>
      </c>
      <c r="BE291">
        <f t="shared" si="672"/>
        <v>0.4</v>
      </c>
      <c r="BF291">
        <f t="shared" si="672"/>
        <v>0.4</v>
      </c>
      <c r="BG291">
        <f t="shared" si="672"/>
        <v>0.4</v>
      </c>
      <c r="BH291">
        <f t="shared" si="672"/>
        <v>0.4</v>
      </c>
      <c r="BK291">
        <f t="shared" si="662"/>
        <v>9.4911754557968516E-5</v>
      </c>
      <c r="BL291">
        <f t="shared" si="667"/>
        <v>3.7964701823187406E-5</v>
      </c>
      <c r="BM291">
        <f t="shared" si="668"/>
        <v>0</v>
      </c>
      <c r="BN291">
        <f>INDEX($W$7:$W$28,MATCH(BP291,$H$7:$H$28,0))</f>
        <v>0.6</v>
      </c>
      <c r="BO291">
        <f>INDEX($X$7:$X$28,MATCH(BP291,$H$7:$H$28,0))</f>
        <v>1</v>
      </c>
      <c r="BP291" t="str">
        <f t="shared" si="669"/>
        <v>-HT-Total</v>
      </c>
    </row>
    <row r="292" spans="1:68" hidden="1" x14ac:dyDescent="0.25">
      <c r="A292" t="str">
        <f t="shared" si="665"/>
        <v>freight-HT-CNG</v>
      </c>
      <c r="B292" s="1">
        <v>258</v>
      </c>
      <c r="C292" t="s">
        <v>50</v>
      </c>
      <c r="D292" t="s">
        <v>36</v>
      </c>
      <c r="E292" t="s">
        <v>39</v>
      </c>
      <c r="F292" t="s">
        <v>45</v>
      </c>
      <c r="G292">
        <f>Reference!G292</f>
        <v>6.6259405115655003E-3</v>
      </c>
      <c r="H292">
        <f>Reference!H292</f>
        <v>1.2173976666304022E-3</v>
      </c>
      <c r="I292">
        <f>Reference!I292</f>
        <v>1.2173976666304022E-3</v>
      </c>
      <c r="J292">
        <f>Reference!J292</f>
        <v>1.2173976666304022E-3</v>
      </c>
      <c r="K292">
        <f>Reference!K292</f>
        <v>1.2173976666304022E-3</v>
      </c>
      <c r="L292">
        <f t="shared" ref="L292:Y293" si="673">$K292+(L$33-$K$33)*($BL292-$BK292)/($BL$33-$BK$33)</f>
        <v>1.1826148761552478E-3</v>
      </c>
      <c r="M292">
        <f t="shared" si="673"/>
        <v>1.1478320856800936E-3</v>
      </c>
      <c r="N292">
        <f t="shared" si="673"/>
        <v>1.1130492952049391E-3</v>
      </c>
      <c r="O292">
        <f t="shared" si="673"/>
        <v>1.0782665047297847E-3</v>
      </c>
      <c r="P292">
        <f t="shared" si="673"/>
        <v>1.0434837142546305E-3</v>
      </c>
      <c r="Q292">
        <f t="shared" si="673"/>
        <v>1.0087009237794761E-3</v>
      </c>
      <c r="R292">
        <f t="shared" si="673"/>
        <v>9.7391813330432173E-4</v>
      </c>
      <c r="S292">
        <f t="shared" si="673"/>
        <v>9.3913534282916741E-4</v>
      </c>
      <c r="T292">
        <f t="shared" si="673"/>
        <v>9.0435255235401298E-4</v>
      </c>
      <c r="U292">
        <f t="shared" si="673"/>
        <v>8.6956976187885877E-4</v>
      </c>
      <c r="V292">
        <f t="shared" si="673"/>
        <v>8.3478697140370434E-4</v>
      </c>
      <c r="W292">
        <f t="shared" si="673"/>
        <v>8.0000418092854991E-4</v>
      </c>
      <c r="X292">
        <f t="shared" si="673"/>
        <v>7.652213904533957E-4</v>
      </c>
      <c r="Y292">
        <f t="shared" si="673"/>
        <v>7.3043859997824127E-4</v>
      </c>
      <c r="Z292">
        <f t="shared" ref="Z292:AN293" si="674">$Y292+(Z$33-$Y$33)*($BM292-$BL292)/($BM$33-$BL$33)</f>
        <v>6.8985867775722784E-4</v>
      </c>
      <c r="AA292">
        <f t="shared" si="674"/>
        <v>6.4927875553621442E-4</v>
      </c>
      <c r="AB292">
        <f t="shared" si="674"/>
        <v>6.086988333152011E-4</v>
      </c>
      <c r="AC292">
        <f t="shared" si="674"/>
        <v>5.6811891109418767E-4</v>
      </c>
      <c r="AD292">
        <f t="shared" si="674"/>
        <v>5.2753898887317424E-4</v>
      </c>
      <c r="AE292">
        <f t="shared" si="674"/>
        <v>4.8695906665216092E-4</v>
      </c>
      <c r="AF292">
        <f t="shared" si="674"/>
        <v>4.4637914443114749E-4</v>
      </c>
      <c r="AG292">
        <f t="shared" si="674"/>
        <v>4.0579922221013406E-4</v>
      </c>
      <c r="AH292">
        <f t="shared" si="674"/>
        <v>3.6521929998912069E-4</v>
      </c>
      <c r="AI292">
        <f t="shared" si="674"/>
        <v>3.2463937776810726E-4</v>
      </c>
      <c r="AJ292">
        <f t="shared" si="674"/>
        <v>2.8405945554709383E-4</v>
      </c>
      <c r="AK292">
        <f t="shared" si="674"/>
        <v>2.4347953332608051E-4</v>
      </c>
      <c r="AL292">
        <f t="shared" si="674"/>
        <v>2.0289961110506714E-4</v>
      </c>
      <c r="AM292">
        <f t="shared" si="674"/>
        <v>1.6231968888405371E-4</v>
      </c>
      <c r="AN292">
        <f t="shared" si="674"/>
        <v>1.2173976666304028E-4</v>
      </c>
      <c r="AO292">
        <f t="shared" si="660"/>
        <v>1.2173976666304028E-4</v>
      </c>
      <c r="AP292">
        <f t="shared" si="663"/>
        <v>1.2173976666304028E-4</v>
      </c>
      <c r="AQ292">
        <f t="shared" ref="AQ292:BH292" si="675">AP292</f>
        <v>1.2173976666304028E-4</v>
      </c>
      <c r="AR292">
        <f t="shared" si="675"/>
        <v>1.2173976666304028E-4</v>
      </c>
      <c r="AS292">
        <f t="shared" si="675"/>
        <v>1.2173976666304028E-4</v>
      </c>
      <c r="AT292">
        <f t="shared" si="675"/>
        <v>1.2173976666304028E-4</v>
      </c>
      <c r="AU292">
        <f t="shared" si="675"/>
        <v>1.2173976666304028E-4</v>
      </c>
      <c r="AV292">
        <f t="shared" si="675"/>
        <v>1.2173976666304028E-4</v>
      </c>
      <c r="AW292">
        <f t="shared" si="675"/>
        <v>1.2173976666304028E-4</v>
      </c>
      <c r="AX292">
        <f t="shared" si="675"/>
        <v>1.2173976666304028E-4</v>
      </c>
      <c r="AY292">
        <f t="shared" si="675"/>
        <v>1.2173976666304028E-4</v>
      </c>
      <c r="AZ292">
        <f t="shared" si="675"/>
        <v>1.2173976666304028E-4</v>
      </c>
      <c r="BA292">
        <f t="shared" si="675"/>
        <v>1.2173976666304028E-4</v>
      </c>
      <c r="BB292">
        <f t="shared" si="675"/>
        <v>1.2173976666304028E-4</v>
      </c>
      <c r="BC292">
        <f t="shared" si="675"/>
        <v>1.2173976666304028E-4</v>
      </c>
      <c r="BD292">
        <f t="shared" si="675"/>
        <v>1.2173976666304028E-4</v>
      </c>
      <c r="BE292">
        <f t="shared" si="675"/>
        <v>1.2173976666304028E-4</v>
      </c>
      <c r="BF292">
        <f t="shared" si="675"/>
        <v>1.2173976666304028E-4</v>
      </c>
      <c r="BG292">
        <f t="shared" si="675"/>
        <v>1.2173976666304028E-4</v>
      </c>
      <c r="BH292">
        <f t="shared" si="675"/>
        <v>1.2173976666304028E-4</v>
      </c>
      <c r="BK292">
        <f t="shared" si="662"/>
        <v>1.2173976666304022E-3</v>
      </c>
      <c r="BL292">
        <f t="shared" si="667"/>
        <v>7.3043859997824127E-4</v>
      </c>
      <c r="BM292">
        <f t="shared" si="668"/>
        <v>1.2173976666304032E-4</v>
      </c>
      <c r="BN292">
        <f>INDEX($N$7:$N$28,MATCH(BP292,$H$7:$H$28,0))</f>
        <v>0.4</v>
      </c>
      <c r="BO292">
        <f>INDEX($O$7:$O$28,MATCH(BP292,$H$7:$H$28,0))</f>
        <v>0.89999999999999991</v>
      </c>
      <c r="BP292" t="str">
        <f t="shared" si="669"/>
        <v>-HT-Total</v>
      </c>
    </row>
    <row r="293" spans="1:68" hidden="1" x14ac:dyDescent="0.25">
      <c r="A293" t="str">
        <f t="shared" si="665"/>
        <v>freight-HT-D</v>
      </c>
      <c r="B293" s="1">
        <v>259</v>
      </c>
      <c r="C293" t="s">
        <v>50</v>
      </c>
      <c r="D293" t="s">
        <v>36</v>
      </c>
      <c r="E293" t="s">
        <v>39</v>
      </c>
      <c r="F293" t="s">
        <v>46</v>
      </c>
      <c r="G293">
        <v>0.76543244121086307</v>
      </c>
      <c r="H293">
        <f>Reference!H293</f>
        <v>0.79870809356419192</v>
      </c>
      <c r="I293">
        <f>Reference!I293</f>
        <v>0.79870809356419192</v>
      </c>
      <c r="J293">
        <f>Reference!J293</f>
        <v>0.79870809356419192</v>
      </c>
      <c r="K293">
        <f>Reference!K293</f>
        <v>0.79870809356419192</v>
      </c>
      <c r="L293">
        <f t="shared" si="673"/>
        <v>0.77588786231950069</v>
      </c>
      <c r="M293">
        <f t="shared" si="673"/>
        <v>0.75306763107480956</v>
      </c>
      <c r="N293">
        <f t="shared" si="673"/>
        <v>0.73024739983011833</v>
      </c>
      <c r="O293">
        <f t="shared" si="673"/>
        <v>0.70742716858542709</v>
      </c>
      <c r="P293">
        <f t="shared" si="673"/>
        <v>0.68460693734073597</v>
      </c>
      <c r="Q293">
        <f t="shared" si="673"/>
        <v>0.66178670609604473</v>
      </c>
      <c r="R293">
        <f t="shared" si="673"/>
        <v>0.63896647485135349</v>
      </c>
      <c r="S293">
        <f t="shared" si="673"/>
        <v>0.61614624360666226</v>
      </c>
      <c r="T293">
        <f t="shared" si="673"/>
        <v>0.59332601236197113</v>
      </c>
      <c r="U293">
        <f t="shared" si="673"/>
        <v>0.5705057811172799</v>
      </c>
      <c r="V293">
        <f t="shared" si="673"/>
        <v>0.54768554987258877</v>
      </c>
      <c r="W293">
        <f t="shared" si="673"/>
        <v>0.52486531862789754</v>
      </c>
      <c r="X293">
        <f t="shared" si="673"/>
        <v>0.5020450873832063</v>
      </c>
      <c r="Y293">
        <f t="shared" si="673"/>
        <v>0.47922485613851512</v>
      </c>
      <c r="Z293">
        <f t="shared" si="674"/>
        <v>0.45260125301970872</v>
      </c>
      <c r="AA293">
        <f t="shared" si="674"/>
        <v>0.42597764990090237</v>
      </c>
      <c r="AB293">
        <f t="shared" si="674"/>
        <v>0.39935404678209596</v>
      </c>
      <c r="AC293">
        <f t="shared" si="674"/>
        <v>0.37273044366328956</v>
      </c>
      <c r="AD293">
        <f t="shared" si="674"/>
        <v>0.34610684054448315</v>
      </c>
      <c r="AE293">
        <f t="shared" si="674"/>
        <v>0.31948323742567675</v>
      </c>
      <c r="AF293">
        <f t="shared" si="674"/>
        <v>0.29285963430687034</v>
      </c>
      <c r="AG293">
        <f t="shared" si="674"/>
        <v>0.26623603118806399</v>
      </c>
      <c r="AH293">
        <f t="shared" si="674"/>
        <v>0.23961242806925762</v>
      </c>
      <c r="AI293">
        <f t="shared" si="674"/>
        <v>0.21298882495045124</v>
      </c>
      <c r="AJ293">
        <f t="shared" si="674"/>
        <v>0.18636522183164483</v>
      </c>
      <c r="AK293">
        <f t="shared" si="674"/>
        <v>0.15974161871283843</v>
      </c>
      <c r="AL293">
        <f t="shared" si="674"/>
        <v>0.13311801559403208</v>
      </c>
      <c r="AM293">
        <f t="shared" si="674"/>
        <v>0.10649441247522562</v>
      </c>
      <c r="AN293">
        <f t="shared" si="674"/>
        <v>7.987080935641927E-2</v>
      </c>
      <c r="AO293">
        <f t="shared" si="660"/>
        <v>7.987080935641927E-2</v>
      </c>
      <c r="AP293">
        <f t="shared" si="663"/>
        <v>7.987080935641927E-2</v>
      </c>
      <c r="AQ293">
        <f t="shared" ref="AQ293:BH293" si="676">AP293</f>
        <v>7.987080935641927E-2</v>
      </c>
      <c r="AR293">
        <f t="shared" si="676"/>
        <v>7.987080935641927E-2</v>
      </c>
      <c r="AS293">
        <f t="shared" si="676"/>
        <v>7.987080935641927E-2</v>
      </c>
      <c r="AT293">
        <f t="shared" si="676"/>
        <v>7.987080935641927E-2</v>
      </c>
      <c r="AU293">
        <f t="shared" si="676"/>
        <v>7.987080935641927E-2</v>
      </c>
      <c r="AV293">
        <f t="shared" si="676"/>
        <v>7.987080935641927E-2</v>
      </c>
      <c r="AW293">
        <f t="shared" si="676"/>
        <v>7.987080935641927E-2</v>
      </c>
      <c r="AX293">
        <f t="shared" si="676"/>
        <v>7.987080935641927E-2</v>
      </c>
      <c r="AY293">
        <f t="shared" si="676"/>
        <v>7.987080935641927E-2</v>
      </c>
      <c r="AZ293">
        <f t="shared" si="676"/>
        <v>7.987080935641927E-2</v>
      </c>
      <c r="BA293">
        <f t="shared" si="676"/>
        <v>7.987080935641927E-2</v>
      </c>
      <c r="BB293">
        <f t="shared" si="676"/>
        <v>7.987080935641927E-2</v>
      </c>
      <c r="BC293">
        <f t="shared" si="676"/>
        <v>7.987080935641927E-2</v>
      </c>
      <c r="BD293">
        <f t="shared" si="676"/>
        <v>7.987080935641927E-2</v>
      </c>
      <c r="BE293">
        <f t="shared" si="676"/>
        <v>7.987080935641927E-2</v>
      </c>
      <c r="BF293">
        <f t="shared" si="676"/>
        <v>7.987080935641927E-2</v>
      </c>
      <c r="BG293">
        <f t="shared" si="676"/>
        <v>7.987080935641927E-2</v>
      </c>
      <c r="BH293">
        <f t="shared" si="676"/>
        <v>7.987080935641927E-2</v>
      </c>
      <c r="BK293">
        <f t="shared" si="662"/>
        <v>0.79870809356419192</v>
      </c>
      <c r="BL293">
        <f t="shared" si="667"/>
        <v>0.47922485613851512</v>
      </c>
      <c r="BM293">
        <f t="shared" si="668"/>
        <v>7.987080935641927E-2</v>
      </c>
      <c r="BN293">
        <f>INDEX($N$7:$N$28,MATCH(BP293,$H$7:$H$28,0))</f>
        <v>0.4</v>
      </c>
      <c r="BO293">
        <f>INDEX($O$7:$O$28,MATCH(BP293,$H$7:$H$28,0))</f>
        <v>0.89999999999999991</v>
      </c>
      <c r="BP293" t="str">
        <f t="shared" si="669"/>
        <v>-HT-Total</v>
      </c>
    </row>
    <row r="294" spans="1:68" hidden="1" x14ac:dyDescent="0.25">
      <c r="A294" t="str">
        <f t="shared" si="665"/>
        <v>freight-HT-FCEV</v>
      </c>
      <c r="B294" s="1">
        <v>260</v>
      </c>
      <c r="C294" t="s">
        <v>50</v>
      </c>
      <c r="D294" t="s">
        <v>36</v>
      </c>
      <c r="E294" t="s">
        <v>39</v>
      </c>
      <c r="F294" t="s">
        <v>30</v>
      </c>
      <c r="G294">
        <v>0</v>
      </c>
      <c r="H294">
        <f>Reference!H294</f>
        <v>0</v>
      </c>
      <c r="I294">
        <f>Reference!I294</f>
        <v>0</v>
      </c>
      <c r="J294">
        <f>Reference!J294</f>
        <v>0</v>
      </c>
      <c r="K294">
        <f>Reference!K294</f>
        <v>1.0000000000000001E-5</v>
      </c>
      <c r="L294">
        <f t="shared" ref="L294:Y294" si="677">IF(K294=0,0.0000001,K294)*((INDEX($W$7:$W$29,MATCH($A294,$H$7:$H$28,0))/IF(K294=0,0.0000001,K294))^((L$33-$K$33)/($Y$33-$K$33)))</f>
        <v>2.0883071495453526E-5</v>
      </c>
      <c r="M294">
        <f t="shared" si="677"/>
        <v>8.1978169230397064E-5</v>
      </c>
      <c r="N294">
        <f t="shared" si="677"/>
        <v>4.7565149551106285E-4</v>
      </c>
      <c r="O294">
        <f t="shared" si="677"/>
        <v>3.0008271294336372E-3</v>
      </c>
      <c r="P294">
        <f t="shared" si="677"/>
        <v>1.5541177963804626E-2</v>
      </c>
      <c r="Q294">
        <f t="shared" si="677"/>
        <v>5.526769560096554E-2</v>
      </c>
      <c r="R294">
        <f t="shared" si="677"/>
        <v>0.12876454745111196</v>
      </c>
      <c r="S294">
        <f t="shared" si="677"/>
        <v>0.20878354946856797</v>
      </c>
      <c r="T294">
        <f t="shared" si="677"/>
        <v>0.26357125729163439</v>
      </c>
      <c r="U294">
        <f t="shared" si="677"/>
        <v>0.28910625062759548</v>
      </c>
      <c r="V294">
        <f t="shared" si="677"/>
        <v>0.29763158530764117</v>
      </c>
      <c r="W294">
        <f t="shared" si="677"/>
        <v>0.29966050464437261</v>
      </c>
      <c r="X294">
        <f t="shared" si="677"/>
        <v>0.29997573758145873</v>
      </c>
      <c r="Y294">
        <f t="shared" si="677"/>
        <v>0.3</v>
      </c>
      <c r="Z294">
        <f t="shared" ref="Z294:AN294" si="678">IF(Y294=0,0.0000001,$Y294)*((INDEX($X$7:$X$29,MATCH($A294,$H$7:$H$28,0))/IF(Y294=0,0.0000001,$Y294))^((Z$33-$Y$33)/($AN$33-$Y$33)))</f>
        <v>0.31418823684618802</v>
      </c>
      <c r="AA294">
        <f t="shared" si="678"/>
        <v>0.32904749390838778</v>
      </c>
      <c r="AB294">
        <f t="shared" si="678"/>
        <v>0.34460950649911054</v>
      </c>
      <c r="AC294">
        <f t="shared" si="678"/>
        <v>0.36090751082463496</v>
      </c>
      <c r="AD294">
        <f t="shared" si="678"/>
        <v>0.37797631496846196</v>
      </c>
      <c r="AE294">
        <f t="shared" si="678"/>
        <v>0.39585237323186823</v>
      </c>
      <c r="AF294">
        <f t="shared" si="678"/>
        <v>0.4145738639903328</v>
      </c>
      <c r="AG294">
        <f t="shared" si="678"/>
        <v>0.43418077123211335</v>
      </c>
      <c r="AH294">
        <f t="shared" si="678"/>
        <v>0.45471496995311939</v>
      </c>
      <c r="AI294">
        <f t="shared" si="678"/>
        <v>0.4762203155904598</v>
      </c>
      <c r="AJ294">
        <f t="shared" si="678"/>
        <v>0.49874273768567262</v>
      </c>
      <c r="AK294">
        <f t="shared" si="678"/>
        <v>0.52233033797767447</v>
      </c>
      <c r="AL294">
        <f t="shared" si="678"/>
        <v>0.5470334931349301</v>
      </c>
      <c r="AM294">
        <f t="shared" si="678"/>
        <v>0.57290496234624988</v>
      </c>
      <c r="AN294">
        <f t="shared" si="678"/>
        <v>0.6</v>
      </c>
      <c r="AO294">
        <f t="shared" si="660"/>
        <v>0.6</v>
      </c>
      <c r="AP294">
        <f t="shared" si="663"/>
        <v>0.6</v>
      </c>
      <c r="AQ294">
        <f t="shared" ref="AQ294:BH294" si="679">AP294</f>
        <v>0.6</v>
      </c>
      <c r="AR294">
        <f t="shared" si="679"/>
        <v>0.6</v>
      </c>
      <c r="AS294">
        <f t="shared" si="679"/>
        <v>0.6</v>
      </c>
      <c r="AT294">
        <f t="shared" si="679"/>
        <v>0.6</v>
      </c>
      <c r="AU294">
        <f t="shared" si="679"/>
        <v>0.6</v>
      </c>
      <c r="AV294">
        <f t="shared" si="679"/>
        <v>0.6</v>
      </c>
      <c r="AW294">
        <f t="shared" si="679"/>
        <v>0.6</v>
      </c>
      <c r="AX294">
        <f t="shared" si="679"/>
        <v>0.6</v>
      </c>
      <c r="AY294">
        <f t="shared" si="679"/>
        <v>0.6</v>
      </c>
      <c r="AZ294">
        <f t="shared" si="679"/>
        <v>0.6</v>
      </c>
      <c r="BA294">
        <f t="shared" si="679"/>
        <v>0.6</v>
      </c>
      <c r="BB294">
        <f t="shared" si="679"/>
        <v>0.6</v>
      </c>
      <c r="BC294">
        <f t="shared" si="679"/>
        <v>0.6</v>
      </c>
      <c r="BD294">
        <f t="shared" si="679"/>
        <v>0.6</v>
      </c>
      <c r="BE294">
        <f t="shared" si="679"/>
        <v>0.6</v>
      </c>
      <c r="BF294">
        <f t="shared" si="679"/>
        <v>0.6</v>
      </c>
      <c r="BG294">
        <f t="shared" si="679"/>
        <v>0.6</v>
      </c>
      <c r="BH294">
        <f t="shared" si="679"/>
        <v>0.6</v>
      </c>
      <c r="BK294">
        <f>G294</f>
        <v>0</v>
      </c>
      <c r="BL294">
        <f t="shared" si="667"/>
        <v>0</v>
      </c>
      <c r="BM294">
        <f t="shared" si="668"/>
        <v>0</v>
      </c>
      <c r="BN294">
        <f>INDEX($W$7:$W$28,MATCH(BP294,$H$7:$H$28,0))</f>
        <v>0.6</v>
      </c>
      <c r="BO294">
        <f>INDEX($X$7:$X$28,MATCH(BP294,$H$7:$H$28,0))</f>
        <v>1</v>
      </c>
      <c r="BP294" t="str">
        <f t="shared" si="669"/>
        <v>-HT-Total</v>
      </c>
    </row>
    <row r="295" spans="1:68" hidden="1" x14ac:dyDescent="0.25">
      <c r="A295" t="str">
        <f t="shared" si="665"/>
        <v>freight-HT-G</v>
      </c>
      <c r="B295" s="1">
        <v>261</v>
      </c>
      <c r="C295" t="s">
        <v>50</v>
      </c>
      <c r="D295" t="s">
        <v>36</v>
      </c>
      <c r="E295" t="s">
        <v>39</v>
      </c>
      <c r="F295" t="s">
        <v>47</v>
      </c>
      <c r="G295">
        <v>0.19261222389934141</v>
      </c>
      <c r="H295">
        <f>Reference!H295</f>
        <v>0.19402362173372781</v>
      </c>
      <c r="I295">
        <f>Reference!I295</f>
        <v>0.1954366057922314</v>
      </c>
      <c r="J295">
        <f>Reference!J295</f>
        <v>0.1968511787504143</v>
      </c>
      <c r="K295">
        <f>Reference!K295</f>
        <v>0.1970289243425784</v>
      </c>
      <c r="L295">
        <f t="shared" ref="L295:Y297" si="680">$K295+(L$33-$K$33)*($BL295-$BK295)/($BL$33-$BK$33)</f>
        <v>0.19139952650421901</v>
      </c>
      <c r="M295">
        <f t="shared" si="680"/>
        <v>0.18577012866585962</v>
      </c>
      <c r="N295">
        <f t="shared" si="680"/>
        <v>0.18014073082750026</v>
      </c>
      <c r="O295">
        <f t="shared" si="680"/>
        <v>0.17451133298914087</v>
      </c>
      <c r="P295">
        <f t="shared" si="680"/>
        <v>0.16888193515078148</v>
      </c>
      <c r="Q295">
        <f t="shared" si="680"/>
        <v>0.16325253731242212</v>
      </c>
      <c r="R295">
        <f t="shared" si="680"/>
        <v>0.15762313947406273</v>
      </c>
      <c r="S295">
        <f t="shared" si="680"/>
        <v>0.15199374163570334</v>
      </c>
      <c r="T295">
        <f t="shared" si="680"/>
        <v>0.14636434379734395</v>
      </c>
      <c r="U295">
        <f t="shared" si="680"/>
        <v>0.14073494595898456</v>
      </c>
      <c r="V295">
        <f t="shared" si="680"/>
        <v>0.1351055481206252</v>
      </c>
      <c r="W295">
        <f t="shared" si="680"/>
        <v>0.12947615028226581</v>
      </c>
      <c r="X295">
        <f t="shared" si="680"/>
        <v>0.12384675244390643</v>
      </c>
      <c r="Y295">
        <f t="shared" si="680"/>
        <v>0.11821735460554704</v>
      </c>
      <c r="Z295">
        <f t="shared" ref="Z295:AN297" si="681">$Y295+(Z$33-$Y$33)*($BM295-$BL295)/($BM$33-$BL$33)</f>
        <v>0.11164972379412776</v>
      </c>
      <c r="AA295">
        <f t="shared" si="681"/>
        <v>0.10508209298270849</v>
      </c>
      <c r="AB295">
        <f t="shared" si="681"/>
        <v>9.8514462171289202E-2</v>
      </c>
      <c r="AC295">
        <f t="shared" si="681"/>
        <v>9.1946831359869918E-2</v>
      </c>
      <c r="AD295">
        <f t="shared" si="681"/>
        <v>8.5379200548450648E-2</v>
      </c>
      <c r="AE295">
        <f t="shared" si="681"/>
        <v>7.8811569737031378E-2</v>
      </c>
      <c r="AF295">
        <f t="shared" si="681"/>
        <v>7.2243938925612095E-2</v>
      </c>
      <c r="AG295">
        <f t="shared" si="681"/>
        <v>6.5676308114192811E-2</v>
      </c>
      <c r="AH295">
        <f t="shared" si="681"/>
        <v>5.9108677302773534E-2</v>
      </c>
      <c r="AI295">
        <f t="shared" si="681"/>
        <v>5.2541046491354257E-2</v>
      </c>
      <c r="AJ295">
        <f t="shared" si="681"/>
        <v>4.5973415679934987E-2</v>
      </c>
      <c r="AK295">
        <f t="shared" si="681"/>
        <v>3.9405784868515703E-2</v>
      </c>
      <c r="AL295">
        <f t="shared" si="681"/>
        <v>3.2838154057096419E-2</v>
      </c>
      <c r="AM295">
        <f t="shared" si="681"/>
        <v>2.6270523245677149E-2</v>
      </c>
      <c r="AN295">
        <f t="shared" si="681"/>
        <v>1.9702892434257865E-2</v>
      </c>
      <c r="AO295">
        <f t="shared" si="660"/>
        <v>1.9702892434257865E-2</v>
      </c>
      <c r="AP295">
        <f t="shared" si="663"/>
        <v>1.9702892434257865E-2</v>
      </c>
      <c r="AQ295">
        <f t="shared" ref="AQ295:BH295" si="682">AP295</f>
        <v>1.9702892434257865E-2</v>
      </c>
      <c r="AR295">
        <f t="shared" si="682"/>
        <v>1.9702892434257865E-2</v>
      </c>
      <c r="AS295">
        <f t="shared" si="682"/>
        <v>1.9702892434257865E-2</v>
      </c>
      <c r="AT295">
        <f t="shared" si="682"/>
        <v>1.9702892434257865E-2</v>
      </c>
      <c r="AU295">
        <f t="shared" si="682"/>
        <v>1.9702892434257865E-2</v>
      </c>
      <c r="AV295">
        <f t="shared" si="682"/>
        <v>1.9702892434257865E-2</v>
      </c>
      <c r="AW295">
        <f t="shared" si="682"/>
        <v>1.9702892434257865E-2</v>
      </c>
      <c r="AX295">
        <f t="shared" si="682"/>
        <v>1.9702892434257865E-2</v>
      </c>
      <c r="AY295">
        <f t="shared" si="682"/>
        <v>1.9702892434257865E-2</v>
      </c>
      <c r="AZ295">
        <f t="shared" si="682"/>
        <v>1.9702892434257865E-2</v>
      </c>
      <c r="BA295">
        <f t="shared" si="682"/>
        <v>1.9702892434257865E-2</v>
      </c>
      <c r="BB295">
        <f t="shared" si="682"/>
        <v>1.9702892434257865E-2</v>
      </c>
      <c r="BC295">
        <f t="shared" si="682"/>
        <v>1.9702892434257865E-2</v>
      </c>
      <c r="BD295">
        <f t="shared" si="682"/>
        <v>1.9702892434257865E-2</v>
      </c>
      <c r="BE295">
        <f t="shared" si="682"/>
        <v>1.9702892434257865E-2</v>
      </c>
      <c r="BF295">
        <f t="shared" si="682"/>
        <v>1.9702892434257865E-2</v>
      </c>
      <c r="BG295">
        <f t="shared" si="682"/>
        <v>1.9702892434257865E-2</v>
      </c>
      <c r="BH295">
        <f t="shared" si="682"/>
        <v>1.9702892434257865E-2</v>
      </c>
      <c r="BK295">
        <f t="shared" ref="BK295:BK300" si="683">K295</f>
        <v>0.1970289243425784</v>
      </c>
      <c r="BL295">
        <f t="shared" si="667"/>
        <v>0.11821735460554704</v>
      </c>
      <c r="BM295">
        <f t="shared" si="668"/>
        <v>1.9702892434257858E-2</v>
      </c>
      <c r="BN295">
        <f t="shared" ref="BN295:BN327" si="684">INDEX($N$7:$N$28,MATCH(BP295,$H$7:$H$28,0))</f>
        <v>0.4</v>
      </c>
      <c r="BO295">
        <f t="shared" ref="BO295:BO327" si="685">INDEX($O$7:$O$28,MATCH(BP295,$H$7:$H$28,0))</f>
        <v>0.89999999999999991</v>
      </c>
      <c r="BP295" t="str">
        <f t="shared" si="669"/>
        <v>-HT-Total</v>
      </c>
    </row>
    <row r="296" spans="1:68" hidden="1" x14ac:dyDescent="0.25">
      <c r="A296" t="str">
        <f t="shared" si="665"/>
        <v>freight-HT-LPG</v>
      </c>
      <c r="B296" s="1">
        <v>262</v>
      </c>
      <c r="C296" t="s">
        <v>50</v>
      </c>
      <c r="D296" t="s">
        <v>36</v>
      </c>
      <c r="E296" t="s">
        <v>39</v>
      </c>
      <c r="F296" t="s">
        <v>48</v>
      </c>
      <c r="G296">
        <v>2.1975564306939309E-3</v>
      </c>
      <c r="H296">
        <f>Reference!H296</f>
        <v>1.8730438599978241E-3</v>
      </c>
      <c r="I296">
        <f>Reference!I296</f>
        <v>1.548166580179008E-3</v>
      </c>
      <c r="J296">
        <f>Reference!J296</f>
        <v>1.2229239760647159E-3</v>
      </c>
      <c r="K296">
        <f>Reference!K296</f>
        <v>1.1809335415199941E-3</v>
      </c>
      <c r="L296">
        <f t="shared" si="680"/>
        <v>1.1471925831908515E-3</v>
      </c>
      <c r="M296">
        <f t="shared" si="680"/>
        <v>1.1134516248617087E-3</v>
      </c>
      <c r="N296">
        <f t="shared" si="680"/>
        <v>1.0797106665325661E-3</v>
      </c>
      <c r="O296">
        <f t="shared" si="680"/>
        <v>1.0459697082034233E-3</v>
      </c>
      <c r="P296">
        <f t="shared" si="680"/>
        <v>1.0122287498742807E-3</v>
      </c>
      <c r="Q296">
        <f t="shared" si="680"/>
        <v>9.7848779154513792E-4</v>
      </c>
      <c r="R296">
        <f t="shared" si="680"/>
        <v>9.4474683321599533E-4</v>
      </c>
      <c r="S296">
        <f t="shared" si="680"/>
        <v>9.1100587488685252E-4</v>
      </c>
      <c r="T296">
        <f t="shared" si="680"/>
        <v>8.7726491655770993E-4</v>
      </c>
      <c r="U296">
        <f t="shared" si="680"/>
        <v>8.4352395822856723E-4</v>
      </c>
      <c r="V296">
        <f t="shared" si="680"/>
        <v>8.0978299989942454E-4</v>
      </c>
      <c r="W296">
        <f t="shared" si="680"/>
        <v>7.7604204157028173E-4</v>
      </c>
      <c r="X296">
        <f t="shared" si="680"/>
        <v>7.4230108324113914E-4</v>
      </c>
      <c r="Y296">
        <f t="shared" si="680"/>
        <v>7.0856012491199644E-4</v>
      </c>
      <c r="Z296">
        <f t="shared" si="681"/>
        <v>6.6919567352799665E-4</v>
      </c>
      <c r="AA296">
        <f t="shared" si="681"/>
        <v>6.2983122214399685E-4</v>
      </c>
      <c r="AB296">
        <f t="shared" si="681"/>
        <v>5.9046677075999705E-4</v>
      </c>
      <c r="AC296">
        <f t="shared" si="681"/>
        <v>5.5110231937599726E-4</v>
      </c>
      <c r="AD296">
        <f t="shared" si="681"/>
        <v>5.1173786799199746E-4</v>
      </c>
      <c r="AE296">
        <f t="shared" si="681"/>
        <v>4.7237341660799766E-4</v>
      </c>
      <c r="AF296">
        <f t="shared" si="681"/>
        <v>4.3300896522399787E-4</v>
      </c>
      <c r="AG296">
        <f t="shared" si="681"/>
        <v>3.9364451383999807E-4</v>
      </c>
      <c r="AH296">
        <f t="shared" si="681"/>
        <v>3.5428006245599828E-4</v>
      </c>
      <c r="AI296">
        <f t="shared" si="681"/>
        <v>3.1491561107199848E-4</v>
      </c>
      <c r="AJ296">
        <f t="shared" si="681"/>
        <v>2.7555115968799868E-4</v>
      </c>
      <c r="AK296">
        <f t="shared" si="681"/>
        <v>2.3618670830399894E-4</v>
      </c>
      <c r="AL296">
        <f t="shared" si="681"/>
        <v>1.9682225691999909E-4</v>
      </c>
      <c r="AM296">
        <f t="shared" si="681"/>
        <v>1.5745780553599929E-4</v>
      </c>
      <c r="AN296">
        <f t="shared" si="681"/>
        <v>1.180933541519995E-4</v>
      </c>
      <c r="AO296">
        <f t="shared" si="660"/>
        <v>1.180933541519995E-4</v>
      </c>
      <c r="AP296">
        <f t="shared" si="663"/>
        <v>1.180933541519995E-4</v>
      </c>
      <c r="AQ296">
        <f t="shared" ref="AQ296:BH296" si="686">AP296</f>
        <v>1.180933541519995E-4</v>
      </c>
      <c r="AR296">
        <f t="shared" si="686"/>
        <v>1.180933541519995E-4</v>
      </c>
      <c r="AS296">
        <f t="shared" si="686"/>
        <v>1.180933541519995E-4</v>
      </c>
      <c r="AT296">
        <f t="shared" si="686"/>
        <v>1.180933541519995E-4</v>
      </c>
      <c r="AU296">
        <f t="shared" si="686"/>
        <v>1.180933541519995E-4</v>
      </c>
      <c r="AV296">
        <f t="shared" si="686"/>
        <v>1.180933541519995E-4</v>
      </c>
      <c r="AW296">
        <f t="shared" si="686"/>
        <v>1.180933541519995E-4</v>
      </c>
      <c r="AX296">
        <f t="shared" si="686"/>
        <v>1.180933541519995E-4</v>
      </c>
      <c r="AY296">
        <f t="shared" si="686"/>
        <v>1.180933541519995E-4</v>
      </c>
      <c r="AZ296">
        <f t="shared" si="686"/>
        <v>1.180933541519995E-4</v>
      </c>
      <c r="BA296">
        <f t="shared" si="686"/>
        <v>1.180933541519995E-4</v>
      </c>
      <c r="BB296">
        <f t="shared" si="686"/>
        <v>1.180933541519995E-4</v>
      </c>
      <c r="BC296">
        <f t="shared" si="686"/>
        <v>1.180933541519995E-4</v>
      </c>
      <c r="BD296">
        <f t="shared" si="686"/>
        <v>1.180933541519995E-4</v>
      </c>
      <c r="BE296">
        <f t="shared" si="686"/>
        <v>1.180933541519995E-4</v>
      </c>
      <c r="BF296">
        <f t="shared" si="686"/>
        <v>1.180933541519995E-4</v>
      </c>
      <c r="BG296">
        <f t="shared" si="686"/>
        <v>1.180933541519995E-4</v>
      </c>
      <c r="BH296">
        <f t="shared" si="686"/>
        <v>1.180933541519995E-4</v>
      </c>
      <c r="BK296">
        <f t="shared" si="683"/>
        <v>1.1809335415199941E-3</v>
      </c>
      <c r="BL296">
        <f t="shared" si="667"/>
        <v>7.0856012491199644E-4</v>
      </c>
      <c r="BM296">
        <f t="shared" si="668"/>
        <v>1.1809335415199951E-4</v>
      </c>
      <c r="BN296">
        <f t="shared" si="684"/>
        <v>0.4</v>
      </c>
      <c r="BO296">
        <f t="shared" si="685"/>
        <v>0.89999999999999991</v>
      </c>
      <c r="BP296" t="str">
        <f t="shared" si="669"/>
        <v>-HT-Total</v>
      </c>
    </row>
    <row r="297" spans="1:68" hidden="1" x14ac:dyDescent="0.25">
      <c r="A297" t="str">
        <f t="shared" si="665"/>
        <v>freight-HT-PHEVD</v>
      </c>
      <c r="B297" s="1">
        <v>263</v>
      </c>
      <c r="C297" t="s">
        <v>50</v>
      </c>
      <c r="D297" t="s">
        <v>36</v>
      </c>
      <c r="E297" t="s">
        <v>39</v>
      </c>
      <c r="F297" t="s">
        <v>37</v>
      </c>
      <c r="G297">
        <v>1.3512697930545361E-3</v>
      </c>
      <c r="H297">
        <f>Reference!H297</f>
        <v>1.9805383004523852E-3</v>
      </c>
      <c r="I297">
        <f>Reference!I297</f>
        <v>2.6105140222573361E-3</v>
      </c>
      <c r="J297">
        <f>Reference!J297</f>
        <v>3.241198151362618E-3</v>
      </c>
      <c r="K297">
        <f>Reference!K297</f>
        <v>3.5690303601048881E-3</v>
      </c>
      <c r="L297">
        <f t="shared" si="680"/>
        <v>3.4670580641018912E-3</v>
      </c>
      <c r="M297">
        <f t="shared" si="680"/>
        <v>3.3650857680988947E-3</v>
      </c>
      <c r="N297">
        <f t="shared" si="680"/>
        <v>3.2631134720958977E-3</v>
      </c>
      <c r="O297">
        <f t="shared" si="680"/>
        <v>3.1611411760929008E-3</v>
      </c>
      <c r="P297">
        <f t="shared" si="680"/>
        <v>3.0591688800899039E-3</v>
      </c>
      <c r="Q297">
        <f t="shared" si="680"/>
        <v>2.9571965840869074E-3</v>
      </c>
      <c r="R297">
        <f t="shared" si="680"/>
        <v>2.8552242880839104E-3</v>
      </c>
      <c r="S297">
        <f t="shared" si="680"/>
        <v>2.7532519920809135E-3</v>
      </c>
      <c r="T297">
        <f t="shared" si="680"/>
        <v>2.651279696077917E-3</v>
      </c>
      <c r="U297">
        <f t="shared" si="680"/>
        <v>2.54930740007492E-3</v>
      </c>
      <c r="V297">
        <f t="shared" si="680"/>
        <v>2.4473351040719231E-3</v>
      </c>
      <c r="W297">
        <f t="shared" si="680"/>
        <v>2.3453628080689261E-3</v>
      </c>
      <c r="X297">
        <f t="shared" si="680"/>
        <v>2.2433905120659296E-3</v>
      </c>
      <c r="Y297">
        <f t="shared" si="680"/>
        <v>2.1414182160629327E-3</v>
      </c>
      <c r="Z297">
        <f t="shared" si="681"/>
        <v>2.0224505373927699E-3</v>
      </c>
      <c r="AA297">
        <f t="shared" si="681"/>
        <v>1.9034828587226069E-3</v>
      </c>
      <c r="AB297">
        <f t="shared" si="681"/>
        <v>1.7845151800524441E-3</v>
      </c>
      <c r="AC297">
        <f t="shared" si="681"/>
        <v>1.665547501382281E-3</v>
      </c>
      <c r="AD297">
        <f t="shared" si="681"/>
        <v>1.5465798227121182E-3</v>
      </c>
      <c r="AE297">
        <f t="shared" si="681"/>
        <v>1.4276121440419554E-3</v>
      </c>
      <c r="AF297">
        <f t="shared" si="681"/>
        <v>1.3086444653717924E-3</v>
      </c>
      <c r="AG297">
        <f t="shared" si="681"/>
        <v>1.1896767867016294E-3</v>
      </c>
      <c r="AH297">
        <f t="shared" si="681"/>
        <v>1.0707091080314666E-3</v>
      </c>
      <c r="AI297">
        <f t="shared" si="681"/>
        <v>9.5174142936130376E-4</v>
      </c>
      <c r="AJ297">
        <f t="shared" si="681"/>
        <v>8.3277375069114074E-4</v>
      </c>
      <c r="AK297">
        <f t="shared" si="681"/>
        <v>7.1380607202097793E-4</v>
      </c>
      <c r="AL297">
        <f t="shared" si="681"/>
        <v>5.948383933508149E-4</v>
      </c>
      <c r="AM297">
        <f t="shared" si="681"/>
        <v>4.758707146806521E-4</v>
      </c>
      <c r="AN297">
        <f t="shared" si="681"/>
        <v>3.5690303601048907E-4</v>
      </c>
      <c r="AO297">
        <f t="shared" si="660"/>
        <v>3.5690303601048907E-4</v>
      </c>
      <c r="AP297">
        <f t="shared" si="663"/>
        <v>3.5690303601048907E-4</v>
      </c>
      <c r="AQ297">
        <f t="shared" ref="AQ297:BH297" si="687">AP297</f>
        <v>3.5690303601048907E-4</v>
      </c>
      <c r="AR297">
        <f t="shared" si="687"/>
        <v>3.5690303601048907E-4</v>
      </c>
      <c r="AS297">
        <f t="shared" si="687"/>
        <v>3.5690303601048907E-4</v>
      </c>
      <c r="AT297">
        <f t="shared" si="687"/>
        <v>3.5690303601048907E-4</v>
      </c>
      <c r="AU297">
        <f t="shared" si="687"/>
        <v>3.5690303601048907E-4</v>
      </c>
      <c r="AV297">
        <f t="shared" si="687"/>
        <v>3.5690303601048907E-4</v>
      </c>
      <c r="AW297">
        <f t="shared" si="687"/>
        <v>3.5690303601048907E-4</v>
      </c>
      <c r="AX297">
        <f t="shared" si="687"/>
        <v>3.5690303601048907E-4</v>
      </c>
      <c r="AY297">
        <f t="shared" si="687"/>
        <v>3.5690303601048907E-4</v>
      </c>
      <c r="AZ297">
        <f t="shared" si="687"/>
        <v>3.5690303601048907E-4</v>
      </c>
      <c r="BA297">
        <f t="shared" si="687"/>
        <v>3.5690303601048907E-4</v>
      </c>
      <c r="BB297">
        <f t="shared" si="687"/>
        <v>3.5690303601048907E-4</v>
      </c>
      <c r="BC297">
        <f t="shared" si="687"/>
        <v>3.5690303601048907E-4</v>
      </c>
      <c r="BD297">
        <f t="shared" si="687"/>
        <v>3.5690303601048907E-4</v>
      </c>
      <c r="BE297">
        <f t="shared" si="687"/>
        <v>3.5690303601048907E-4</v>
      </c>
      <c r="BF297">
        <f t="shared" si="687"/>
        <v>3.5690303601048907E-4</v>
      </c>
      <c r="BG297">
        <f t="shared" si="687"/>
        <v>3.5690303601048907E-4</v>
      </c>
      <c r="BH297">
        <f t="shared" si="687"/>
        <v>3.5690303601048907E-4</v>
      </c>
      <c r="BK297">
        <f t="shared" si="683"/>
        <v>3.5690303601048881E-3</v>
      </c>
      <c r="BL297">
        <f t="shared" si="667"/>
        <v>2.1414182160629327E-3</v>
      </c>
      <c r="BM297">
        <f t="shared" si="668"/>
        <v>3.5690303601048913E-4</v>
      </c>
      <c r="BN297">
        <f t="shared" si="684"/>
        <v>0.4</v>
      </c>
      <c r="BO297">
        <f t="shared" si="685"/>
        <v>0.89999999999999991</v>
      </c>
      <c r="BP297" t="str">
        <f t="shared" si="669"/>
        <v>-HT-Total</v>
      </c>
    </row>
    <row r="298" spans="1:68" hidden="1" x14ac:dyDescent="0.25">
      <c r="A298" t="str">
        <f t="shared" si="665"/>
        <v>freight-LT-BEV</v>
      </c>
      <c r="B298" s="1">
        <v>264</v>
      </c>
      <c r="C298" t="s">
        <v>50</v>
      </c>
      <c r="D298" t="s">
        <v>36</v>
      </c>
      <c r="E298" t="s">
        <v>33</v>
      </c>
      <c r="F298" t="s">
        <v>29</v>
      </c>
      <c r="G298">
        <v>8.38807118710325E-3</v>
      </c>
      <c r="H298">
        <f>Reference!H455</f>
        <v>1.8487772969731191E-2</v>
      </c>
      <c r="I298">
        <f>Reference!I455</f>
        <v>1.9690330868178292E-2</v>
      </c>
      <c r="J298">
        <f>Reference!J455</f>
        <v>2.1794420058893101E-2</v>
      </c>
      <c r="K298">
        <f>Reference!K455</f>
        <v>2.4123350129739474E-2</v>
      </c>
      <c r="L298">
        <f t="shared" ref="L298:Y298" si="688">IF(K298=0,0.0000001,K298)*((INDEX($W$7:$W$29,MATCH($A298,$H$7:$H$28,0))/IF(K298=0,0.0000001,K298))^((L$33-$K$33)/($Y$33-$K$33)))</f>
        <v>2.9955436180464236E-2</v>
      </c>
      <c r="M298">
        <f t="shared" si="688"/>
        <v>4.4783465594010412E-2</v>
      </c>
      <c r="N298">
        <f t="shared" si="688"/>
        <v>7.5103033401598185E-2</v>
      </c>
      <c r="O298">
        <f t="shared" si="688"/>
        <v>0.12908911657528477</v>
      </c>
      <c r="P298">
        <f t="shared" si="688"/>
        <v>0.20937187112555294</v>
      </c>
      <c r="Q298">
        <f t="shared" si="688"/>
        <v>0.30404682915130021</v>
      </c>
      <c r="R298">
        <f t="shared" si="688"/>
        <v>0.38990180119569867</v>
      </c>
      <c r="S298">
        <f t="shared" si="688"/>
        <v>0.44944645895096014</v>
      </c>
      <c r="T298">
        <f t="shared" si="688"/>
        <v>0.48132357359511491</v>
      </c>
      <c r="U298">
        <f t="shared" si="688"/>
        <v>0.49459113364875507</v>
      </c>
      <c r="V298">
        <f t="shared" si="688"/>
        <v>0.49883599952478352</v>
      </c>
      <c r="W298">
        <f t="shared" si="688"/>
        <v>0.4998335480725658</v>
      </c>
      <c r="X298">
        <f t="shared" si="688"/>
        <v>0.49998810873855937</v>
      </c>
      <c r="Y298">
        <f t="shared" si="688"/>
        <v>0.49999999999999994</v>
      </c>
      <c r="Z298">
        <f t="shared" ref="Z298:AN298" si="689">IF(Y298=0,0.0000001,$Y298)*((INDEX($X$7:$X$29,MATCH($A298,$H$7:$H$28,0))/IF(Y298=0,0.0000001,$Y298))^((Z$33-$Y$33)/($AN$33-$Y$33)))</f>
        <v>0.50882240670252654</v>
      </c>
      <c r="AA298">
        <f t="shared" si="689"/>
        <v>0.51780048312510274</v>
      </c>
      <c r="AB298">
        <f t="shared" si="689"/>
        <v>0.52693697603089162</v>
      </c>
      <c r="AC298">
        <f t="shared" si="689"/>
        <v>0.53623468064917978</v>
      </c>
      <c r="AD298">
        <f t="shared" si="689"/>
        <v>0.54569644153055286</v>
      </c>
      <c r="AE298">
        <f t="shared" si="689"/>
        <v>0.55532515341716104</v>
      </c>
      <c r="AF298">
        <f t="shared" si="689"/>
        <v>0.56512376212833948</v>
      </c>
      <c r="AG298">
        <f t="shared" si="689"/>
        <v>0.57509526546185574</v>
      </c>
      <c r="AH298">
        <f t="shared" si="689"/>
        <v>0.58524271411105966</v>
      </c>
      <c r="AI298">
        <f t="shared" si="689"/>
        <v>0.59556921259821627</v>
      </c>
      <c r="AJ298">
        <f t="shared" si="689"/>
        <v>0.60607792022430629</v>
      </c>
      <c r="AK298">
        <f t="shared" si="689"/>
        <v>0.61677205203558705</v>
      </c>
      <c r="AL298">
        <f t="shared" si="689"/>
        <v>0.6276548798072068</v>
      </c>
      <c r="AM298">
        <f t="shared" si="689"/>
        <v>0.63872973304417602</v>
      </c>
      <c r="AN298">
        <f t="shared" si="689"/>
        <v>0.65</v>
      </c>
      <c r="AO298">
        <f t="shared" si="660"/>
        <v>0.65</v>
      </c>
      <c r="AP298">
        <f t="shared" si="663"/>
        <v>0.65</v>
      </c>
      <c r="AQ298">
        <f t="shared" ref="AQ298:BH298" si="690">AP298</f>
        <v>0.65</v>
      </c>
      <c r="AR298">
        <f t="shared" si="690"/>
        <v>0.65</v>
      </c>
      <c r="AS298">
        <f t="shared" si="690"/>
        <v>0.65</v>
      </c>
      <c r="AT298">
        <f t="shared" si="690"/>
        <v>0.65</v>
      </c>
      <c r="AU298">
        <f t="shared" si="690"/>
        <v>0.65</v>
      </c>
      <c r="AV298">
        <f t="shared" si="690"/>
        <v>0.65</v>
      </c>
      <c r="AW298">
        <f t="shared" si="690"/>
        <v>0.65</v>
      </c>
      <c r="AX298">
        <f t="shared" si="690"/>
        <v>0.65</v>
      </c>
      <c r="AY298">
        <f t="shared" si="690"/>
        <v>0.65</v>
      </c>
      <c r="AZ298">
        <f t="shared" si="690"/>
        <v>0.65</v>
      </c>
      <c r="BA298">
        <f t="shared" si="690"/>
        <v>0.65</v>
      </c>
      <c r="BB298">
        <f t="shared" si="690"/>
        <v>0.65</v>
      </c>
      <c r="BC298">
        <f t="shared" si="690"/>
        <v>0.65</v>
      </c>
      <c r="BD298">
        <f t="shared" si="690"/>
        <v>0.65</v>
      </c>
      <c r="BE298">
        <f t="shared" si="690"/>
        <v>0.65</v>
      </c>
      <c r="BF298">
        <f t="shared" si="690"/>
        <v>0.65</v>
      </c>
      <c r="BG298">
        <f t="shared" si="690"/>
        <v>0.65</v>
      </c>
      <c r="BH298">
        <f t="shared" si="690"/>
        <v>0.65</v>
      </c>
      <c r="BK298">
        <f t="shared" si="683"/>
        <v>2.4123350129739474E-2</v>
      </c>
      <c r="BL298">
        <f t="shared" si="667"/>
        <v>1.1337974560977552E-2</v>
      </c>
      <c r="BM298">
        <f t="shared" si="668"/>
        <v>0</v>
      </c>
      <c r="BN298">
        <f t="shared" si="684"/>
        <v>0.53</v>
      </c>
      <c r="BO298">
        <f t="shared" si="685"/>
        <v>1</v>
      </c>
      <c r="BP298" t="str">
        <f t="shared" si="669"/>
        <v>-LT-Total</v>
      </c>
    </row>
    <row r="299" spans="1:68" hidden="1" x14ac:dyDescent="0.25">
      <c r="A299" t="str">
        <f t="shared" si="665"/>
        <v>freight-LT-CNG</v>
      </c>
      <c r="B299" s="1">
        <v>265</v>
      </c>
      <c r="C299" t="s">
        <v>50</v>
      </c>
      <c r="D299" t="s">
        <v>36</v>
      </c>
      <c r="E299" t="s">
        <v>33</v>
      </c>
      <c r="F299" t="s">
        <v>45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K299">
        <f t="shared" si="683"/>
        <v>0</v>
      </c>
      <c r="BL299">
        <f t="shared" si="667"/>
        <v>0</v>
      </c>
      <c r="BM299">
        <f t="shared" si="668"/>
        <v>0</v>
      </c>
      <c r="BN299">
        <f t="shared" si="684"/>
        <v>0.53</v>
      </c>
      <c r="BO299">
        <f t="shared" si="685"/>
        <v>1</v>
      </c>
      <c r="BP299" t="str">
        <f t="shared" si="669"/>
        <v>-LT-Total</v>
      </c>
    </row>
    <row r="300" spans="1:68" hidden="1" x14ac:dyDescent="0.25">
      <c r="A300" t="str">
        <f t="shared" si="665"/>
        <v>freight-LT-D</v>
      </c>
      <c r="B300" s="1">
        <v>266</v>
      </c>
      <c r="C300" t="s">
        <v>50</v>
      </c>
      <c r="D300" t="s">
        <v>36</v>
      </c>
      <c r="E300" t="s">
        <v>33</v>
      </c>
      <c r="F300" t="s">
        <v>46</v>
      </c>
      <c r="G300">
        <v>0.30729210424287512</v>
      </c>
      <c r="H300">
        <f>Reference!H300</f>
        <v>0.30474375997505659</v>
      </c>
      <c r="I300">
        <f>Reference!I300</f>
        <v>0.30224363540352978</v>
      </c>
      <c r="J300">
        <f>Reference!J300</f>
        <v>0.29979037473786652</v>
      </c>
      <c r="K300">
        <f>Reference!K300</f>
        <v>0.30015520196132017</v>
      </c>
      <c r="L300">
        <f t="shared" ref="L300:Y300" si="691">$K300+(L$33-$K$33)*($BL300-$BK300)/($BL$33-$BK$33)</f>
        <v>0.28879218360135589</v>
      </c>
      <c r="M300">
        <f t="shared" si="691"/>
        <v>0.27742916524139166</v>
      </c>
      <c r="N300">
        <f t="shared" si="691"/>
        <v>0.26606614688142738</v>
      </c>
      <c r="O300">
        <f t="shared" si="691"/>
        <v>0.2547031285214631</v>
      </c>
      <c r="P300">
        <f t="shared" si="691"/>
        <v>0.24334011016149887</v>
      </c>
      <c r="Q300">
        <f t="shared" si="691"/>
        <v>0.23197709180153459</v>
      </c>
      <c r="R300">
        <f t="shared" si="691"/>
        <v>0.22061407344157033</v>
      </c>
      <c r="S300">
        <f t="shared" si="691"/>
        <v>0.20925105508160607</v>
      </c>
      <c r="T300">
        <f t="shared" si="691"/>
        <v>0.19788803672164179</v>
      </c>
      <c r="U300">
        <f t="shared" si="691"/>
        <v>0.18652501836167756</v>
      </c>
      <c r="V300">
        <f t="shared" si="691"/>
        <v>0.17516200000171328</v>
      </c>
      <c r="W300">
        <f t="shared" si="691"/>
        <v>0.16379898164174903</v>
      </c>
      <c r="X300">
        <f t="shared" si="691"/>
        <v>0.15243596328178474</v>
      </c>
      <c r="Y300">
        <f t="shared" si="691"/>
        <v>0.14107294492182049</v>
      </c>
      <c r="Z300">
        <f t="shared" ref="Z300:AN300" si="692">$Y300+(Z$33-$Y$33)*($BM300-$BL300)/($BM$33-$BL$33)</f>
        <v>0.13166808192703244</v>
      </c>
      <c r="AA300">
        <f t="shared" si="692"/>
        <v>0.12226321893224443</v>
      </c>
      <c r="AB300">
        <f t="shared" si="692"/>
        <v>0.11285835593745638</v>
      </c>
      <c r="AC300">
        <f t="shared" si="692"/>
        <v>0.10345349294266835</v>
      </c>
      <c r="AD300">
        <f t="shared" si="692"/>
        <v>9.4048629947880324E-2</v>
      </c>
      <c r="AE300">
        <f t="shared" si="692"/>
        <v>8.4643766953092295E-2</v>
      </c>
      <c r="AF300">
        <f t="shared" si="692"/>
        <v>7.5238903958304251E-2</v>
      </c>
      <c r="AG300">
        <f t="shared" si="692"/>
        <v>6.5834040963516222E-2</v>
      </c>
      <c r="AH300">
        <f t="shared" si="692"/>
        <v>5.6429177968728192E-2</v>
      </c>
      <c r="AI300">
        <f t="shared" si="692"/>
        <v>4.7024314973940176E-2</v>
      </c>
      <c r="AJ300">
        <f t="shared" si="692"/>
        <v>3.7619451979152133E-2</v>
      </c>
      <c r="AK300">
        <f t="shared" si="692"/>
        <v>2.8214588984364103E-2</v>
      </c>
      <c r="AL300">
        <f t="shared" si="692"/>
        <v>1.8809725989576073E-2</v>
      </c>
      <c r="AM300">
        <f t="shared" si="692"/>
        <v>9.4048629947880158E-3</v>
      </c>
      <c r="AN300">
        <f t="shared" si="692"/>
        <v>0</v>
      </c>
      <c r="AO300">
        <f t="shared" ref="AO300:BH300" si="693">AN300</f>
        <v>0</v>
      </c>
      <c r="AP300">
        <f t="shared" si="693"/>
        <v>0</v>
      </c>
      <c r="AQ300">
        <f t="shared" si="693"/>
        <v>0</v>
      </c>
      <c r="AR300">
        <f t="shared" si="693"/>
        <v>0</v>
      </c>
      <c r="AS300">
        <f t="shared" si="693"/>
        <v>0</v>
      </c>
      <c r="AT300">
        <f t="shared" si="693"/>
        <v>0</v>
      </c>
      <c r="AU300">
        <f t="shared" si="693"/>
        <v>0</v>
      </c>
      <c r="AV300">
        <f t="shared" si="693"/>
        <v>0</v>
      </c>
      <c r="AW300">
        <f t="shared" si="693"/>
        <v>0</v>
      </c>
      <c r="AX300">
        <f t="shared" si="693"/>
        <v>0</v>
      </c>
      <c r="AY300">
        <f t="shared" si="693"/>
        <v>0</v>
      </c>
      <c r="AZ300">
        <f t="shared" si="693"/>
        <v>0</v>
      </c>
      <c r="BA300">
        <f t="shared" si="693"/>
        <v>0</v>
      </c>
      <c r="BB300">
        <f t="shared" si="693"/>
        <v>0</v>
      </c>
      <c r="BC300">
        <f t="shared" si="693"/>
        <v>0</v>
      </c>
      <c r="BD300">
        <f t="shared" si="693"/>
        <v>0</v>
      </c>
      <c r="BE300">
        <f t="shared" si="693"/>
        <v>0</v>
      </c>
      <c r="BF300">
        <f t="shared" si="693"/>
        <v>0</v>
      </c>
      <c r="BG300">
        <f t="shared" si="693"/>
        <v>0</v>
      </c>
      <c r="BH300">
        <f t="shared" si="693"/>
        <v>0</v>
      </c>
      <c r="BK300">
        <f t="shared" si="683"/>
        <v>0.30015520196132017</v>
      </c>
      <c r="BL300">
        <f t="shared" si="667"/>
        <v>0.14107294492182049</v>
      </c>
      <c r="BM300">
        <f t="shared" si="668"/>
        <v>0</v>
      </c>
      <c r="BN300">
        <f t="shared" si="684"/>
        <v>0.53</v>
      </c>
      <c r="BO300">
        <f t="shared" si="685"/>
        <v>1</v>
      </c>
      <c r="BP300" t="str">
        <f t="shared" si="669"/>
        <v>-LT-Total</v>
      </c>
    </row>
    <row r="301" spans="1:68" hidden="1" x14ac:dyDescent="0.25">
      <c r="A301" t="str">
        <f t="shared" si="665"/>
        <v>freight-LT-FCEV</v>
      </c>
      <c r="B301" s="1">
        <v>267</v>
      </c>
      <c r="C301" t="s">
        <v>50</v>
      </c>
      <c r="D301" t="s">
        <v>36</v>
      </c>
      <c r="E301" t="s">
        <v>33</v>
      </c>
      <c r="F301" t="s">
        <v>30</v>
      </c>
      <c r="G301">
        <v>0</v>
      </c>
      <c r="H301">
        <v>0</v>
      </c>
      <c r="I301">
        <v>0</v>
      </c>
      <c r="J301">
        <v>0</v>
      </c>
      <c r="K301">
        <v>1.0000000000000001E-5</v>
      </c>
      <c r="L301">
        <f t="shared" ref="L301:Y301" si="694">IF(K301=0,0.0000001,K301)*((INDEX($W$7:$W$29,MATCH($A301,$H$7:$H$28,0))/IF(K301=0,0.0000001,K301))^((L$33-$K$33)/($Y$33-$K$33)))</f>
        <v>1.9874317922197354E-5</v>
      </c>
      <c r="M301">
        <f t="shared" si="694"/>
        <v>7.1164519646505186E-5</v>
      </c>
      <c r="N301">
        <f t="shared" si="694"/>
        <v>3.6687010414253123E-4</v>
      </c>
      <c r="O301">
        <f t="shared" si="694"/>
        <v>2.0449266429307081E-3</v>
      </c>
      <c r="P301">
        <f t="shared" si="694"/>
        <v>9.4819322883159217E-3</v>
      </c>
      <c r="Q301">
        <f t="shared" si="694"/>
        <v>3.0962592056486254E-2</v>
      </c>
      <c r="R301">
        <f t="shared" si="694"/>
        <v>6.8149752812999537E-2</v>
      </c>
      <c r="S301">
        <f t="shared" si="694"/>
        <v>0.10696732303682288</v>
      </c>
      <c r="T301">
        <f t="shared" si="694"/>
        <v>0.13293775945270911</v>
      </c>
      <c r="U301">
        <f t="shared" si="694"/>
        <v>0.14491307500983222</v>
      </c>
      <c r="V301">
        <f t="shared" si="694"/>
        <v>0.14889512168308153</v>
      </c>
      <c r="W301">
        <f t="shared" si="694"/>
        <v>0.14984165968861504</v>
      </c>
      <c r="X301">
        <f t="shared" si="694"/>
        <v>0.14998868443094099</v>
      </c>
      <c r="Y301">
        <f t="shared" si="694"/>
        <v>0.15</v>
      </c>
      <c r="Z301">
        <f t="shared" ref="Z301:AN301" si="695">IF(Y301=0,0.0000001,$Y301)*((INDEX($X$7:$X$29,MATCH($A301,$H$7:$H$28,0))/IF(Y301=0,0.0000001,$Y301))^((Z$33-$Y$33)/($AN$33-$Y$33)))</f>
        <v>0.15709411842309401</v>
      </c>
      <c r="AA301">
        <f t="shared" si="695"/>
        <v>0.16452374695419389</v>
      </c>
      <c r="AB301">
        <f t="shared" si="695"/>
        <v>0.17230475324955527</v>
      </c>
      <c r="AC301">
        <f t="shared" si="695"/>
        <v>0.18045375541231748</v>
      </c>
      <c r="AD301">
        <f t="shared" si="695"/>
        <v>0.18898815748423098</v>
      </c>
      <c r="AE301">
        <f t="shared" si="695"/>
        <v>0.19792618661593411</v>
      </c>
      <c r="AF301">
        <f t="shared" si="695"/>
        <v>0.2072869319951664</v>
      </c>
      <c r="AG301">
        <f t="shared" si="695"/>
        <v>0.21709038561605667</v>
      </c>
      <c r="AH301">
        <f t="shared" si="695"/>
        <v>0.22735748497655969</v>
      </c>
      <c r="AI301">
        <f t="shared" si="695"/>
        <v>0.2381101577952299</v>
      </c>
      <c r="AJ301">
        <f t="shared" si="695"/>
        <v>0.24937136884283631</v>
      </c>
      <c r="AK301">
        <f t="shared" si="695"/>
        <v>0.26116516898883724</v>
      </c>
      <c r="AL301">
        <f t="shared" si="695"/>
        <v>0.27351674656746505</v>
      </c>
      <c r="AM301">
        <f t="shared" si="695"/>
        <v>0.28645248117312494</v>
      </c>
      <c r="AN301">
        <f t="shared" si="695"/>
        <v>0.3</v>
      </c>
      <c r="AO301">
        <f t="shared" ref="AO301:BH301" si="696">AN301</f>
        <v>0.3</v>
      </c>
      <c r="AP301">
        <f t="shared" si="696"/>
        <v>0.3</v>
      </c>
      <c r="AQ301">
        <f t="shared" si="696"/>
        <v>0.3</v>
      </c>
      <c r="AR301">
        <f t="shared" si="696"/>
        <v>0.3</v>
      </c>
      <c r="AS301">
        <f t="shared" si="696"/>
        <v>0.3</v>
      </c>
      <c r="AT301">
        <f t="shared" si="696"/>
        <v>0.3</v>
      </c>
      <c r="AU301">
        <f t="shared" si="696"/>
        <v>0.3</v>
      </c>
      <c r="AV301">
        <f t="shared" si="696"/>
        <v>0.3</v>
      </c>
      <c r="AW301">
        <f t="shared" si="696"/>
        <v>0.3</v>
      </c>
      <c r="AX301">
        <f t="shared" si="696"/>
        <v>0.3</v>
      </c>
      <c r="AY301">
        <f t="shared" si="696"/>
        <v>0.3</v>
      </c>
      <c r="AZ301">
        <f t="shared" si="696"/>
        <v>0.3</v>
      </c>
      <c r="BA301">
        <f t="shared" si="696"/>
        <v>0.3</v>
      </c>
      <c r="BB301">
        <f t="shared" si="696"/>
        <v>0.3</v>
      </c>
      <c r="BC301">
        <f t="shared" si="696"/>
        <v>0.3</v>
      </c>
      <c r="BD301">
        <f t="shared" si="696"/>
        <v>0.3</v>
      </c>
      <c r="BE301">
        <f t="shared" si="696"/>
        <v>0.3</v>
      </c>
      <c r="BF301">
        <f t="shared" si="696"/>
        <v>0.3</v>
      </c>
      <c r="BG301">
        <f t="shared" si="696"/>
        <v>0.3</v>
      </c>
      <c r="BH301">
        <f t="shared" si="696"/>
        <v>0.3</v>
      </c>
      <c r="BK301">
        <f>G301</f>
        <v>0</v>
      </c>
      <c r="BL301">
        <f t="shared" si="667"/>
        <v>0</v>
      </c>
      <c r="BM301">
        <f t="shared" si="668"/>
        <v>0</v>
      </c>
      <c r="BN301">
        <f t="shared" si="684"/>
        <v>0.53</v>
      </c>
      <c r="BO301">
        <f t="shared" si="685"/>
        <v>1</v>
      </c>
      <c r="BP301" t="str">
        <f t="shared" si="669"/>
        <v>-LT-Total</v>
      </c>
    </row>
    <row r="302" spans="1:68" hidden="1" x14ac:dyDescent="0.25">
      <c r="A302" t="str">
        <f t="shared" si="665"/>
        <v>freight-LT-G</v>
      </c>
      <c r="B302" s="1">
        <v>268</v>
      </c>
      <c r="C302" t="s">
        <v>50</v>
      </c>
      <c r="D302" t="s">
        <v>36</v>
      </c>
      <c r="E302" t="s">
        <v>33</v>
      </c>
      <c r="F302" t="s">
        <v>47</v>
      </c>
      <c r="G302">
        <v>0.67344484321051523</v>
      </c>
      <c r="H302">
        <f>Reference!H302</f>
        <v>0.66748347918763207</v>
      </c>
      <c r="I302">
        <f>Reference!I302</f>
        <v>0.66163491592181178</v>
      </c>
      <c r="J302">
        <f>Reference!J302</f>
        <v>0.65589598180065456</v>
      </c>
      <c r="K302">
        <f>Reference!K302</f>
        <v>0.65255623992203859</v>
      </c>
      <c r="L302">
        <f t="shared" ref="L302:Y304" si="697">$K302+(L$33-$K$33)*($BL302-$BK302)/($BL$33-$BK$33)</f>
        <v>0.62785232512499001</v>
      </c>
      <c r="M302">
        <f t="shared" si="697"/>
        <v>0.60314841032794142</v>
      </c>
      <c r="N302">
        <f t="shared" si="697"/>
        <v>0.57844449553089272</v>
      </c>
      <c r="O302">
        <f t="shared" si="697"/>
        <v>0.55374058073384413</v>
      </c>
      <c r="P302">
        <f t="shared" si="697"/>
        <v>0.52903666593679555</v>
      </c>
      <c r="Q302">
        <f t="shared" si="697"/>
        <v>0.50433275113974696</v>
      </c>
      <c r="R302">
        <f t="shared" si="697"/>
        <v>0.47962883634269837</v>
      </c>
      <c r="S302">
        <f t="shared" si="697"/>
        <v>0.45492492154564973</v>
      </c>
      <c r="T302">
        <f t="shared" si="697"/>
        <v>0.43022100674860114</v>
      </c>
      <c r="U302">
        <f t="shared" si="697"/>
        <v>0.4055170919515525</v>
      </c>
      <c r="V302">
        <f t="shared" si="697"/>
        <v>0.38081317715450391</v>
      </c>
      <c r="W302">
        <f t="shared" si="697"/>
        <v>0.35610926235745527</v>
      </c>
      <c r="X302">
        <f t="shared" si="697"/>
        <v>0.33140534756040668</v>
      </c>
      <c r="Y302">
        <f t="shared" si="697"/>
        <v>0.3067014327633581</v>
      </c>
      <c r="Z302">
        <f t="shared" ref="Z302:AN304" si="698">$Y302+(Z$33-$Y$33)*($BM302-$BL302)/($BM$33-$BL$33)</f>
        <v>0.28625467057913423</v>
      </c>
      <c r="AA302">
        <f t="shared" si="698"/>
        <v>0.26580790839491036</v>
      </c>
      <c r="AB302">
        <f t="shared" si="698"/>
        <v>0.24536114621068647</v>
      </c>
      <c r="AC302">
        <f t="shared" si="698"/>
        <v>0.2249143840264626</v>
      </c>
      <c r="AD302">
        <f t="shared" si="698"/>
        <v>0.20446762184223871</v>
      </c>
      <c r="AE302">
        <f t="shared" si="698"/>
        <v>0.18402085965801485</v>
      </c>
      <c r="AF302">
        <f t="shared" si="698"/>
        <v>0.16357409747379098</v>
      </c>
      <c r="AG302">
        <f t="shared" si="698"/>
        <v>0.14312733528956711</v>
      </c>
      <c r="AH302">
        <f t="shared" si="698"/>
        <v>0.12268057310534325</v>
      </c>
      <c r="AI302">
        <f t="shared" si="698"/>
        <v>0.10223381092111936</v>
      </c>
      <c r="AJ302">
        <f t="shared" si="698"/>
        <v>8.178704873689549E-2</v>
      </c>
      <c r="AK302">
        <f t="shared" si="698"/>
        <v>6.1340286552671625E-2</v>
      </c>
      <c r="AL302">
        <f t="shared" si="698"/>
        <v>4.0893524368447731E-2</v>
      </c>
      <c r="AM302">
        <f t="shared" si="698"/>
        <v>2.0446762184223866E-2</v>
      </c>
      <c r="AN302">
        <f t="shared" si="698"/>
        <v>0</v>
      </c>
      <c r="AO302">
        <f t="shared" ref="AO302:BH302" si="699">AN302</f>
        <v>0</v>
      </c>
      <c r="AP302">
        <f t="shared" si="699"/>
        <v>0</v>
      </c>
      <c r="AQ302">
        <f t="shared" si="699"/>
        <v>0</v>
      </c>
      <c r="AR302">
        <f t="shared" si="699"/>
        <v>0</v>
      </c>
      <c r="AS302">
        <f t="shared" si="699"/>
        <v>0</v>
      </c>
      <c r="AT302">
        <f t="shared" si="699"/>
        <v>0</v>
      </c>
      <c r="AU302">
        <f t="shared" si="699"/>
        <v>0</v>
      </c>
      <c r="AV302">
        <f t="shared" si="699"/>
        <v>0</v>
      </c>
      <c r="AW302">
        <f t="shared" si="699"/>
        <v>0</v>
      </c>
      <c r="AX302">
        <f t="shared" si="699"/>
        <v>0</v>
      </c>
      <c r="AY302">
        <f t="shared" si="699"/>
        <v>0</v>
      </c>
      <c r="AZ302">
        <f t="shared" si="699"/>
        <v>0</v>
      </c>
      <c r="BA302">
        <f t="shared" si="699"/>
        <v>0</v>
      </c>
      <c r="BB302">
        <f t="shared" si="699"/>
        <v>0</v>
      </c>
      <c r="BC302">
        <f t="shared" si="699"/>
        <v>0</v>
      </c>
      <c r="BD302">
        <f t="shared" si="699"/>
        <v>0</v>
      </c>
      <c r="BE302">
        <f t="shared" si="699"/>
        <v>0</v>
      </c>
      <c r="BF302">
        <f t="shared" si="699"/>
        <v>0</v>
      </c>
      <c r="BG302">
        <f t="shared" si="699"/>
        <v>0</v>
      </c>
      <c r="BH302">
        <f t="shared" si="699"/>
        <v>0</v>
      </c>
      <c r="BK302">
        <f t="shared" ref="BK302:BK309" si="700">K302</f>
        <v>0.65255623992203859</v>
      </c>
      <c r="BL302">
        <f t="shared" si="667"/>
        <v>0.3067014327633581</v>
      </c>
      <c r="BM302">
        <f t="shared" si="668"/>
        <v>0</v>
      </c>
      <c r="BN302">
        <f t="shared" si="684"/>
        <v>0.53</v>
      </c>
      <c r="BO302">
        <f t="shared" si="685"/>
        <v>1</v>
      </c>
      <c r="BP302" t="str">
        <f t="shared" si="669"/>
        <v>-LT-Total</v>
      </c>
    </row>
    <row r="303" spans="1:68" hidden="1" x14ac:dyDescent="0.25">
      <c r="A303" t="str">
        <f t="shared" si="665"/>
        <v>freight-LT-LPG</v>
      </c>
      <c r="B303" s="1">
        <v>269</v>
      </c>
      <c r="C303" t="s">
        <v>50</v>
      </c>
      <c r="D303" t="s">
        <v>36</v>
      </c>
      <c r="E303" t="s">
        <v>33</v>
      </c>
      <c r="F303" t="s">
        <v>48</v>
      </c>
      <c r="G303">
        <v>1.2159294754180839E-3</v>
      </c>
      <c r="H303">
        <f>Reference!H303</f>
        <v>1.025898564876254E-3</v>
      </c>
      <c r="I303">
        <f>Reference!I303</f>
        <v>8.3946341370964893E-4</v>
      </c>
      <c r="J303">
        <f>Reference!J303</f>
        <v>6.5652292015870649E-4</v>
      </c>
      <c r="K303">
        <f>Reference!K303</f>
        <v>6.343977082605807E-4</v>
      </c>
      <c r="L303">
        <f t="shared" si="697"/>
        <v>6.1038122359071583E-4</v>
      </c>
      <c r="M303">
        <f t="shared" si="697"/>
        <v>5.8636473892085096E-4</v>
      </c>
      <c r="N303">
        <f t="shared" si="697"/>
        <v>5.6234825425098621E-4</v>
      </c>
      <c r="O303">
        <f t="shared" si="697"/>
        <v>5.3833176958112134E-4</v>
      </c>
      <c r="P303">
        <f t="shared" si="697"/>
        <v>5.1431528491125648E-4</v>
      </c>
      <c r="Q303">
        <f t="shared" si="697"/>
        <v>4.9029880024139172E-4</v>
      </c>
      <c r="R303">
        <f t="shared" si="697"/>
        <v>4.662823155715268E-4</v>
      </c>
      <c r="S303">
        <f t="shared" si="697"/>
        <v>4.4226583090166199E-4</v>
      </c>
      <c r="T303">
        <f t="shared" si="697"/>
        <v>4.1824934623179713E-4</v>
      </c>
      <c r="U303">
        <f t="shared" si="697"/>
        <v>3.9423286156193226E-4</v>
      </c>
      <c r="V303">
        <f t="shared" si="697"/>
        <v>3.7021637689206745E-4</v>
      </c>
      <c r="W303">
        <f t="shared" si="697"/>
        <v>3.4619989222220264E-4</v>
      </c>
      <c r="X303">
        <f t="shared" si="697"/>
        <v>3.2218340755233777E-4</v>
      </c>
      <c r="Y303">
        <f t="shared" si="697"/>
        <v>2.9816692288247291E-4</v>
      </c>
      <c r="Z303">
        <f t="shared" si="698"/>
        <v>2.7828912802364136E-4</v>
      </c>
      <c r="AA303">
        <f t="shared" si="698"/>
        <v>2.5841133316480987E-4</v>
      </c>
      <c r="AB303">
        <f t="shared" si="698"/>
        <v>2.3853353830597833E-4</v>
      </c>
      <c r="AC303">
        <f t="shared" si="698"/>
        <v>2.1865574344714678E-4</v>
      </c>
      <c r="AD303">
        <f t="shared" si="698"/>
        <v>1.9877794858831526E-4</v>
      </c>
      <c r="AE303">
        <f t="shared" si="698"/>
        <v>1.7890015372948374E-4</v>
      </c>
      <c r="AF303">
        <f t="shared" si="698"/>
        <v>1.5902235887065223E-4</v>
      </c>
      <c r="AG303">
        <f t="shared" si="698"/>
        <v>1.3914456401182068E-4</v>
      </c>
      <c r="AH303">
        <f t="shared" si="698"/>
        <v>1.1926676915298916E-4</v>
      </c>
      <c r="AI303">
        <f t="shared" si="698"/>
        <v>9.9388974294157618E-5</v>
      </c>
      <c r="AJ303">
        <f t="shared" si="698"/>
        <v>7.9511179435326127E-5</v>
      </c>
      <c r="AK303">
        <f t="shared" si="698"/>
        <v>5.9633384576494581E-5</v>
      </c>
      <c r="AL303">
        <f t="shared" si="698"/>
        <v>3.9755589717663036E-5</v>
      </c>
      <c r="AM303">
        <f t="shared" si="698"/>
        <v>1.9877794858831545E-5</v>
      </c>
      <c r="AN303">
        <f t="shared" si="698"/>
        <v>0</v>
      </c>
      <c r="AO303">
        <f t="shared" ref="AO303:BH303" si="701">AN303</f>
        <v>0</v>
      </c>
      <c r="AP303">
        <f t="shared" si="701"/>
        <v>0</v>
      </c>
      <c r="AQ303">
        <f t="shared" si="701"/>
        <v>0</v>
      </c>
      <c r="AR303">
        <f t="shared" si="701"/>
        <v>0</v>
      </c>
      <c r="AS303">
        <f t="shared" si="701"/>
        <v>0</v>
      </c>
      <c r="AT303">
        <f t="shared" si="701"/>
        <v>0</v>
      </c>
      <c r="AU303">
        <f t="shared" si="701"/>
        <v>0</v>
      </c>
      <c r="AV303">
        <f t="shared" si="701"/>
        <v>0</v>
      </c>
      <c r="AW303">
        <f t="shared" si="701"/>
        <v>0</v>
      </c>
      <c r="AX303">
        <f t="shared" si="701"/>
        <v>0</v>
      </c>
      <c r="AY303">
        <f t="shared" si="701"/>
        <v>0</v>
      </c>
      <c r="AZ303">
        <f t="shared" si="701"/>
        <v>0</v>
      </c>
      <c r="BA303">
        <f t="shared" si="701"/>
        <v>0</v>
      </c>
      <c r="BB303">
        <f t="shared" si="701"/>
        <v>0</v>
      </c>
      <c r="BC303">
        <f t="shared" si="701"/>
        <v>0</v>
      </c>
      <c r="BD303">
        <f t="shared" si="701"/>
        <v>0</v>
      </c>
      <c r="BE303">
        <f t="shared" si="701"/>
        <v>0</v>
      </c>
      <c r="BF303">
        <f t="shared" si="701"/>
        <v>0</v>
      </c>
      <c r="BG303">
        <f t="shared" si="701"/>
        <v>0</v>
      </c>
      <c r="BH303">
        <f t="shared" si="701"/>
        <v>0</v>
      </c>
      <c r="BK303">
        <f t="shared" si="700"/>
        <v>6.343977082605807E-4</v>
      </c>
      <c r="BL303">
        <f t="shared" si="667"/>
        <v>2.9816692288247291E-4</v>
      </c>
      <c r="BM303">
        <f t="shared" si="668"/>
        <v>0</v>
      </c>
      <c r="BN303">
        <f t="shared" si="684"/>
        <v>0.53</v>
      </c>
      <c r="BO303">
        <f t="shared" si="685"/>
        <v>1</v>
      </c>
      <c r="BP303" t="str">
        <f t="shared" si="669"/>
        <v>-LT-Total</v>
      </c>
    </row>
    <row r="304" spans="1:68" hidden="1" x14ac:dyDescent="0.25">
      <c r="A304" t="str">
        <f t="shared" si="665"/>
        <v>freight-LT-PHEVG</v>
      </c>
      <c r="B304" s="1">
        <v>270</v>
      </c>
      <c r="C304" t="s">
        <v>50</v>
      </c>
      <c r="D304" t="s">
        <v>36</v>
      </c>
      <c r="E304" t="s">
        <v>33</v>
      </c>
      <c r="F304" t="s">
        <v>31</v>
      </c>
      <c r="G304">
        <v>9.6076803265539891E-3</v>
      </c>
      <c r="H304">
        <f>Reference!H304</f>
        <v>1.42716107409752E-2</v>
      </c>
      <c r="I304">
        <f>Reference!I304</f>
        <v>1.8847290399426071E-2</v>
      </c>
      <c r="J304">
        <f>Reference!J304</f>
        <v>2.3337200643336921E-2</v>
      </c>
      <c r="K304">
        <f>Reference!K304</f>
        <v>2.4729344501441149E-2</v>
      </c>
      <c r="L304">
        <f t="shared" si="697"/>
        <v>2.3793162173886592E-2</v>
      </c>
      <c r="M304">
        <f t="shared" si="697"/>
        <v>2.2856979846332035E-2</v>
      </c>
      <c r="N304">
        <f t="shared" si="697"/>
        <v>2.1920797518777475E-2</v>
      </c>
      <c r="O304">
        <f t="shared" si="697"/>
        <v>2.0984615191222918E-2</v>
      </c>
      <c r="P304">
        <f t="shared" si="697"/>
        <v>2.004843286366836E-2</v>
      </c>
      <c r="Q304">
        <f t="shared" si="697"/>
        <v>1.9112250536113803E-2</v>
      </c>
      <c r="R304">
        <f t="shared" si="697"/>
        <v>1.8176068208559243E-2</v>
      </c>
      <c r="S304">
        <f t="shared" si="697"/>
        <v>1.7239885881004686E-2</v>
      </c>
      <c r="T304">
        <f t="shared" si="697"/>
        <v>1.6303703553450129E-2</v>
      </c>
      <c r="U304">
        <f t="shared" si="697"/>
        <v>1.5367521225895572E-2</v>
      </c>
      <c r="V304">
        <f t="shared" si="697"/>
        <v>1.4431338898341013E-2</v>
      </c>
      <c r="W304">
        <f t="shared" si="697"/>
        <v>1.3495156570786454E-2</v>
      </c>
      <c r="X304">
        <f t="shared" si="697"/>
        <v>1.2558974243231899E-2</v>
      </c>
      <c r="Y304">
        <f t="shared" si="697"/>
        <v>1.162279191567734E-2</v>
      </c>
      <c r="Z304">
        <f t="shared" si="698"/>
        <v>1.084793912129885E-2</v>
      </c>
      <c r="AA304">
        <f t="shared" si="698"/>
        <v>1.0073086326920361E-2</v>
      </c>
      <c r="AB304">
        <f t="shared" si="698"/>
        <v>9.2982335325418712E-3</v>
      </c>
      <c r="AC304">
        <f t="shared" si="698"/>
        <v>8.5233807381633817E-3</v>
      </c>
      <c r="AD304">
        <f t="shared" si="698"/>
        <v>7.7485279437848938E-3</v>
      </c>
      <c r="AE304">
        <f t="shared" si="698"/>
        <v>6.9736751494064043E-3</v>
      </c>
      <c r="AF304">
        <f t="shared" si="698"/>
        <v>6.1988223550279139E-3</v>
      </c>
      <c r="AG304">
        <f t="shared" si="698"/>
        <v>5.4239695606494252E-3</v>
      </c>
      <c r="AH304">
        <f t="shared" si="698"/>
        <v>4.6491167662709365E-3</v>
      </c>
      <c r="AI304">
        <f t="shared" si="698"/>
        <v>3.8742639718924469E-3</v>
      </c>
      <c r="AJ304">
        <f t="shared" si="698"/>
        <v>3.0994111775139565E-3</v>
      </c>
      <c r="AK304">
        <f t="shared" si="698"/>
        <v>2.3245583831354687E-3</v>
      </c>
      <c r="AL304">
        <f t="shared" si="698"/>
        <v>1.5497055887569791E-3</v>
      </c>
      <c r="AM304">
        <f t="shared" si="698"/>
        <v>7.7485279437848782E-4</v>
      </c>
      <c r="AN304">
        <f t="shared" si="698"/>
        <v>0</v>
      </c>
      <c r="AO304">
        <f t="shared" ref="AO304:BH304" si="702">AN304</f>
        <v>0</v>
      </c>
      <c r="AP304">
        <f t="shared" si="702"/>
        <v>0</v>
      </c>
      <c r="AQ304">
        <f t="shared" si="702"/>
        <v>0</v>
      </c>
      <c r="AR304">
        <f t="shared" si="702"/>
        <v>0</v>
      </c>
      <c r="AS304">
        <f t="shared" si="702"/>
        <v>0</v>
      </c>
      <c r="AT304">
        <f t="shared" si="702"/>
        <v>0</v>
      </c>
      <c r="AU304">
        <f t="shared" si="702"/>
        <v>0</v>
      </c>
      <c r="AV304">
        <f t="shared" si="702"/>
        <v>0</v>
      </c>
      <c r="AW304">
        <f t="shared" si="702"/>
        <v>0</v>
      </c>
      <c r="AX304">
        <f t="shared" si="702"/>
        <v>0</v>
      </c>
      <c r="AY304">
        <f t="shared" si="702"/>
        <v>0</v>
      </c>
      <c r="AZ304">
        <f t="shared" si="702"/>
        <v>0</v>
      </c>
      <c r="BA304">
        <f t="shared" si="702"/>
        <v>0</v>
      </c>
      <c r="BB304">
        <f t="shared" si="702"/>
        <v>0</v>
      </c>
      <c r="BC304">
        <f t="shared" si="702"/>
        <v>0</v>
      </c>
      <c r="BD304">
        <f t="shared" si="702"/>
        <v>0</v>
      </c>
      <c r="BE304">
        <f t="shared" si="702"/>
        <v>0</v>
      </c>
      <c r="BF304">
        <f t="shared" si="702"/>
        <v>0</v>
      </c>
      <c r="BG304">
        <f t="shared" si="702"/>
        <v>0</v>
      </c>
      <c r="BH304">
        <f t="shared" si="702"/>
        <v>0</v>
      </c>
      <c r="BK304">
        <f t="shared" si="700"/>
        <v>2.4729344501441149E-2</v>
      </c>
      <c r="BL304">
        <f t="shared" si="667"/>
        <v>1.162279191567734E-2</v>
      </c>
      <c r="BM304">
        <f t="shared" si="668"/>
        <v>0</v>
      </c>
      <c r="BN304">
        <f t="shared" si="684"/>
        <v>0.53</v>
      </c>
      <c r="BO304">
        <f t="shared" si="685"/>
        <v>1</v>
      </c>
      <c r="BP304" t="str">
        <f t="shared" si="669"/>
        <v>-LT-Total</v>
      </c>
    </row>
    <row r="305" spans="1:68" hidden="1" x14ac:dyDescent="0.25">
      <c r="A305" t="str">
        <f t="shared" si="665"/>
        <v>passenger-2W-BEV</v>
      </c>
      <c r="B305" s="1">
        <v>271</v>
      </c>
      <c r="C305" t="s">
        <v>50</v>
      </c>
      <c r="D305" t="s">
        <v>27</v>
      </c>
      <c r="E305" t="s">
        <v>35</v>
      </c>
      <c r="F305" t="s">
        <v>29</v>
      </c>
      <c r="G305">
        <v>1.1434982990376281E-2</v>
      </c>
      <c r="H305">
        <f>Reference!H307</f>
        <v>5.7682163760802069E-2</v>
      </c>
      <c r="I305">
        <f>Reference!I307</f>
        <v>5.9579019113671465E-2</v>
      </c>
      <c r="J305">
        <f>Reference!J307</f>
        <v>6.153825181154874E-2</v>
      </c>
      <c r="K305">
        <f>Reference!K307</f>
        <v>6.3561913108982321E-2</v>
      </c>
      <c r="L305">
        <f t="shared" ref="L305:Y305" si="703">IF(K305=0,0.0000001,K305)*((INDEX($W$7:$W$29,MATCH($A305,$H$7:$H$28,0))/IF(K305=0,0.0000001,K305))^((L$33-$K$33)/($Y$33-$K$33)))</f>
        <v>7.616592976060016E-2</v>
      </c>
      <c r="M305">
        <f t="shared" si="703"/>
        <v>0.10657735182152681</v>
      </c>
      <c r="N305">
        <f t="shared" si="703"/>
        <v>0.16415571597162609</v>
      </c>
      <c r="O305">
        <f t="shared" si="703"/>
        <v>0.25809524485191421</v>
      </c>
      <c r="P305">
        <f t="shared" si="703"/>
        <v>0.38658754200203016</v>
      </c>
      <c r="Q305">
        <f t="shared" si="703"/>
        <v>0.52796941942846776</v>
      </c>
      <c r="R305">
        <f t="shared" si="703"/>
        <v>0.64990425105762639</v>
      </c>
      <c r="S305">
        <f t="shared" si="703"/>
        <v>0.7318388157534097</v>
      </c>
      <c r="T305">
        <f t="shared" si="703"/>
        <v>0.77495707733457009</v>
      </c>
      <c r="U305">
        <f t="shared" si="703"/>
        <v>0.79276342384915111</v>
      </c>
      <c r="V305">
        <f t="shared" si="703"/>
        <v>0.79844376458403898</v>
      </c>
      <c r="W305">
        <f t="shared" si="703"/>
        <v>0.79977749508425966</v>
      </c>
      <c r="X305">
        <f t="shared" si="703"/>
        <v>0.79998410473903903</v>
      </c>
      <c r="Y305">
        <f t="shared" si="703"/>
        <v>0.79999999999999993</v>
      </c>
      <c r="Z305">
        <f t="shared" ref="Z305:AN305" si="704">IF(Y305=0,0.0000001,$Y305)*((INDEX($X$7:$X$29,MATCH($A305,$H$7:$H$28,0))/IF(Y305=0,0.0000001,$Y305))^((Z$33-$Y$33)/($AN$33-$Y$33)))</f>
        <v>0.8114460817365694</v>
      </c>
      <c r="AA305">
        <f t="shared" si="704"/>
        <v>0.82305592945703898</v>
      </c>
      <c r="AB305">
        <f t="shared" si="704"/>
        <v>0.83483188625995586</v>
      </c>
      <c r="AC305">
        <f t="shared" si="704"/>
        <v>0.84677632876798825</v>
      </c>
      <c r="AD305">
        <f t="shared" si="704"/>
        <v>0.85889166760757651</v>
      </c>
      <c r="AE305">
        <f t="shared" si="704"/>
        <v>0.87118034789544485</v>
      </c>
      <c r="AF305">
        <f t="shared" si="704"/>
        <v>0.88364484973207513</v>
      </c>
      <c r="AG305">
        <f t="shared" si="704"/>
        <v>0.89628768870224007</v>
      </c>
      <c r="AH305">
        <f t="shared" si="704"/>
        <v>0.90911141638269843</v>
      </c>
      <c r="AI305">
        <f t="shared" si="704"/>
        <v>0.92211862085715446</v>
      </c>
      <c r="AJ305">
        <f t="shared" si="704"/>
        <v>0.93531192723858403</v>
      </c>
      <c r="AK305">
        <f t="shared" si="704"/>
        <v>0.94869399819903544</v>
      </c>
      <c r="AL305">
        <f t="shared" si="704"/>
        <v>0.96226753450700919</v>
      </c>
      <c r="AM305">
        <f t="shared" si="704"/>
        <v>0.97603527557252712</v>
      </c>
      <c r="AN305">
        <f t="shared" si="704"/>
        <v>0.99</v>
      </c>
      <c r="AO305">
        <f t="shared" ref="AO305:BH305" si="705">AN305</f>
        <v>0.99</v>
      </c>
      <c r="AP305">
        <f t="shared" si="705"/>
        <v>0.99</v>
      </c>
      <c r="AQ305">
        <f t="shared" si="705"/>
        <v>0.99</v>
      </c>
      <c r="AR305">
        <f t="shared" si="705"/>
        <v>0.99</v>
      </c>
      <c r="AS305">
        <f t="shared" si="705"/>
        <v>0.99</v>
      </c>
      <c r="AT305">
        <f t="shared" si="705"/>
        <v>0.99</v>
      </c>
      <c r="AU305">
        <f t="shared" si="705"/>
        <v>0.99</v>
      </c>
      <c r="AV305">
        <f t="shared" si="705"/>
        <v>0.99</v>
      </c>
      <c r="AW305">
        <f t="shared" si="705"/>
        <v>0.99</v>
      </c>
      <c r="AX305">
        <f t="shared" si="705"/>
        <v>0.99</v>
      </c>
      <c r="AY305">
        <f t="shared" si="705"/>
        <v>0.99</v>
      </c>
      <c r="AZ305">
        <f t="shared" si="705"/>
        <v>0.99</v>
      </c>
      <c r="BA305">
        <f t="shared" si="705"/>
        <v>0.99</v>
      </c>
      <c r="BB305">
        <f t="shared" si="705"/>
        <v>0.99</v>
      </c>
      <c r="BC305">
        <f t="shared" si="705"/>
        <v>0.99</v>
      </c>
      <c r="BD305">
        <f t="shared" si="705"/>
        <v>0.99</v>
      </c>
      <c r="BE305">
        <f t="shared" si="705"/>
        <v>0.99</v>
      </c>
      <c r="BF305">
        <f t="shared" si="705"/>
        <v>0.99</v>
      </c>
      <c r="BG305">
        <f t="shared" si="705"/>
        <v>0.99</v>
      </c>
      <c r="BH305">
        <f t="shared" si="705"/>
        <v>0.99</v>
      </c>
      <c r="BK305">
        <f t="shared" si="700"/>
        <v>6.3561913108982321E-2</v>
      </c>
      <c r="BL305">
        <f t="shared" si="667"/>
        <v>1.2712382621796461E-2</v>
      </c>
      <c r="BM305">
        <f t="shared" si="668"/>
        <v>6.3561913108982381E-4</v>
      </c>
      <c r="BN305">
        <f t="shared" si="684"/>
        <v>0.8</v>
      </c>
      <c r="BO305">
        <f t="shared" si="685"/>
        <v>0.99</v>
      </c>
      <c r="BP305" t="str">
        <f t="shared" si="669"/>
        <v>-2W-Total</v>
      </c>
    </row>
    <row r="306" spans="1:68" hidden="1" x14ac:dyDescent="0.25">
      <c r="A306" t="str">
        <f t="shared" si="665"/>
        <v>passenger-2W-G</v>
      </c>
      <c r="B306" s="1">
        <v>272</v>
      </c>
      <c r="C306" t="s">
        <v>50</v>
      </c>
      <c r="D306" t="s">
        <v>27</v>
      </c>
      <c r="E306" t="s">
        <v>35</v>
      </c>
      <c r="F306" t="s">
        <v>47</v>
      </c>
      <c r="G306">
        <v>0.98856501700962374</v>
      </c>
      <c r="H306">
        <f>Reference!H306</f>
        <v>0.9828427127953655</v>
      </c>
      <c r="I306">
        <f>Reference!I306</f>
        <v>0.97711719649971773</v>
      </c>
      <c r="J306">
        <f>Reference!J306</f>
        <v>0.97138846541738133</v>
      </c>
      <c r="K306">
        <f>Reference!K306</f>
        <v>0.96566154260720871</v>
      </c>
      <c r="L306">
        <f t="shared" ref="L306:Y306" si="706">$K306+(L$33-$K$33)*($BL306-$BK306)/($BL$33-$BK$33)</f>
        <v>0.91048088302965391</v>
      </c>
      <c r="M306">
        <f t="shared" si="706"/>
        <v>0.85530022345209911</v>
      </c>
      <c r="N306">
        <f t="shared" si="706"/>
        <v>0.80011956387454441</v>
      </c>
      <c r="O306">
        <f t="shared" si="706"/>
        <v>0.74493890429698961</v>
      </c>
      <c r="P306">
        <f t="shared" si="706"/>
        <v>0.68975824471943481</v>
      </c>
      <c r="Q306">
        <f t="shared" si="706"/>
        <v>0.63457758514188001</v>
      </c>
      <c r="R306">
        <f t="shared" si="706"/>
        <v>0.5793969255643252</v>
      </c>
      <c r="S306">
        <f t="shared" si="706"/>
        <v>0.5242162659867704</v>
      </c>
      <c r="T306">
        <f t="shared" si="706"/>
        <v>0.4690356064092156</v>
      </c>
      <c r="U306">
        <f t="shared" si="706"/>
        <v>0.4138549468316608</v>
      </c>
      <c r="V306">
        <f t="shared" si="706"/>
        <v>0.35867428725410611</v>
      </c>
      <c r="W306">
        <f t="shared" si="706"/>
        <v>0.3034936276765513</v>
      </c>
      <c r="X306">
        <f t="shared" si="706"/>
        <v>0.2483129680989965</v>
      </c>
      <c r="Y306">
        <f t="shared" si="706"/>
        <v>0.1931323085214417</v>
      </c>
      <c r="Z306">
        <f t="shared" ref="Z306:AN306" si="707">$Y306+(Z$33-$Y$33)*($BM306-$BL306)/($BM$33-$BL$33)</f>
        <v>0.18090059564841707</v>
      </c>
      <c r="AA306">
        <f t="shared" si="707"/>
        <v>0.16866888277539241</v>
      </c>
      <c r="AB306">
        <f t="shared" si="707"/>
        <v>0.15643716990236778</v>
      </c>
      <c r="AC306">
        <f t="shared" si="707"/>
        <v>0.14420545702934315</v>
      </c>
      <c r="AD306">
        <f t="shared" si="707"/>
        <v>0.13197374415631849</v>
      </c>
      <c r="AE306">
        <f t="shared" si="707"/>
        <v>0.11974203128329386</v>
      </c>
      <c r="AF306">
        <f t="shared" si="707"/>
        <v>0.10751031841026921</v>
      </c>
      <c r="AG306">
        <f t="shared" si="707"/>
        <v>9.5278605537244584E-2</v>
      </c>
      <c r="AH306">
        <f t="shared" si="707"/>
        <v>8.304689266421994E-2</v>
      </c>
      <c r="AI306">
        <f t="shared" si="707"/>
        <v>7.0815179791195296E-2</v>
      </c>
      <c r="AJ306">
        <f t="shared" si="707"/>
        <v>5.8583466918170651E-2</v>
      </c>
      <c r="AK306">
        <f t="shared" si="707"/>
        <v>4.6351754045146021E-2</v>
      </c>
      <c r="AL306">
        <f t="shared" si="707"/>
        <v>3.412004117212139E-2</v>
      </c>
      <c r="AM306">
        <f t="shared" si="707"/>
        <v>2.1888328299096732E-2</v>
      </c>
      <c r="AN306">
        <f t="shared" si="707"/>
        <v>9.6566154260721015E-3</v>
      </c>
      <c r="AO306">
        <f t="shared" ref="AO306:BH306" si="708">AN306</f>
        <v>9.6566154260721015E-3</v>
      </c>
      <c r="AP306">
        <f t="shared" si="708"/>
        <v>9.6566154260721015E-3</v>
      </c>
      <c r="AQ306">
        <f t="shared" si="708"/>
        <v>9.6566154260721015E-3</v>
      </c>
      <c r="AR306">
        <f t="shared" si="708"/>
        <v>9.6566154260721015E-3</v>
      </c>
      <c r="AS306">
        <f t="shared" si="708"/>
        <v>9.6566154260721015E-3</v>
      </c>
      <c r="AT306">
        <f t="shared" si="708"/>
        <v>9.6566154260721015E-3</v>
      </c>
      <c r="AU306">
        <f t="shared" si="708"/>
        <v>9.6566154260721015E-3</v>
      </c>
      <c r="AV306">
        <f t="shared" si="708"/>
        <v>9.6566154260721015E-3</v>
      </c>
      <c r="AW306">
        <f t="shared" si="708"/>
        <v>9.6566154260721015E-3</v>
      </c>
      <c r="AX306">
        <f t="shared" si="708"/>
        <v>9.6566154260721015E-3</v>
      </c>
      <c r="AY306">
        <f t="shared" si="708"/>
        <v>9.6566154260721015E-3</v>
      </c>
      <c r="AZ306">
        <f t="shared" si="708"/>
        <v>9.6566154260721015E-3</v>
      </c>
      <c r="BA306">
        <f t="shared" si="708"/>
        <v>9.6566154260721015E-3</v>
      </c>
      <c r="BB306">
        <f t="shared" si="708"/>
        <v>9.6566154260721015E-3</v>
      </c>
      <c r="BC306">
        <f t="shared" si="708"/>
        <v>9.6566154260721015E-3</v>
      </c>
      <c r="BD306">
        <f t="shared" si="708"/>
        <v>9.6566154260721015E-3</v>
      </c>
      <c r="BE306">
        <f t="shared" si="708"/>
        <v>9.6566154260721015E-3</v>
      </c>
      <c r="BF306">
        <f t="shared" si="708"/>
        <v>9.6566154260721015E-3</v>
      </c>
      <c r="BG306">
        <f t="shared" si="708"/>
        <v>9.6566154260721015E-3</v>
      </c>
      <c r="BH306">
        <f t="shared" si="708"/>
        <v>9.6566154260721015E-3</v>
      </c>
      <c r="BK306">
        <f t="shared" si="700"/>
        <v>0.96566154260720871</v>
      </c>
      <c r="BL306">
        <f t="shared" si="667"/>
        <v>0.1931323085214417</v>
      </c>
      <c r="BM306">
        <f t="shared" si="668"/>
        <v>9.6566154260720963E-3</v>
      </c>
      <c r="BN306">
        <f t="shared" si="684"/>
        <v>0.8</v>
      </c>
      <c r="BO306">
        <f t="shared" si="685"/>
        <v>0.99</v>
      </c>
      <c r="BP306" t="str">
        <f t="shared" si="669"/>
        <v>-2W-Total</v>
      </c>
    </row>
    <row r="307" spans="1:68" hidden="1" x14ac:dyDescent="0.25">
      <c r="A307" t="str">
        <f t="shared" si="665"/>
        <v>passenger-BUS-BEV</v>
      </c>
      <c r="B307" s="1">
        <v>273</v>
      </c>
      <c r="C307" t="s">
        <v>50</v>
      </c>
      <c r="D307" t="s">
        <v>27</v>
      </c>
      <c r="E307" t="s">
        <v>34</v>
      </c>
      <c r="F307" t="s">
        <v>29</v>
      </c>
      <c r="G307">
        <v>5.584569980549571E-2</v>
      </c>
      <c r="H307">
        <f>Reference!H233</f>
        <v>3.6146460369222526E-2</v>
      </c>
      <c r="I307">
        <f>Reference!I233</f>
        <v>3.8375531554572108E-2</v>
      </c>
      <c r="J307">
        <f>Reference!J233</f>
        <v>4.074206456325382E-2</v>
      </c>
      <c r="K307">
        <f>Reference!K233</f>
        <v>5.045767275475041E-2</v>
      </c>
      <c r="L307">
        <f t="shared" ref="L307:Y307" si="709">IF(K307=0,0.0000001,K307)*((INDEX($W$7:$W$29,MATCH($A307,$H$7:$H$28,0))/IF(K307=0,0.0000001,K307))^((L$33-$K$33)/($Y$33-$K$33)))</f>
        <v>6.0218361232492183E-2</v>
      </c>
      <c r="M307">
        <f t="shared" si="709"/>
        <v>8.3629729535012742E-2</v>
      </c>
      <c r="N307">
        <f t="shared" si="709"/>
        <v>0.12756877444530393</v>
      </c>
      <c r="O307">
        <f t="shared" si="709"/>
        <v>0.19854576640079072</v>
      </c>
      <c r="P307">
        <f t="shared" si="709"/>
        <v>0.29470872603948878</v>
      </c>
      <c r="Q307">
        <f t="shared" si="709"/>
        <v>0.39968510302894972</v>
      </c>
      <c r="R307">
        <f t="shared" si="709"/>
        <v>0.48970507636471344</v>
      </c>
      <c r="S307">
        <f t="shared" si="709"/>
        <v>0.54997647999386623</v>
      </c>
      <c r="T307">
        <f t="shared" si="709"/>
        <v>0.58163254966451128</v>
      </c>
      <c r="U307">
        <f t="shared" si="709"/>
        <v>0.5946937573687836</v>
      </c>
      <c r="V307">
        <f t="shared" si="709"/>
        <v>0.59885897659399656</v>
      </c>
      <c r="W307">
        <f t="shared" si="709"/>
        <v>0.59983686364922439</v>
      </c>
      <c r="X307">
        <f t="shared" si="709"/>
        <v>0.59998834593227623</v>
      </c>
      <c r="Y307">
        <f t="shared" si="709"/>
        <v>0.6</v>
      </c>
      <c r="Z307">
        <f t="shared" ref="Z307:AN307" si="710">IF(Y307=0,0.0000001,$Y307)*((INDEX($X$7:$X$29,MATCH($A307,$H$7:$H$28,0))/IF(Y307=0,0.0000001,$Y307))^((Z$33-$Y$33)/($AN$33-$Y$33)))</f>
        <v>0.61161833970728019</v>
      </c>
      <c r="AA307">
        <f t="shared" si="710"/>
        <v>0.62346165577715007</v>
      </c>
      <c r="AB307">
        <f t="shared" si="710"/>
        <v>0.63553430462928728</v>
      </c>
      <c r="AC307">
        <f t="shared" si="710"/>
        <v>0.64784072704064266</v>
      </c>
      <c r="AD307">
        <f t="shared" si="710"/>
        <v>0.66038544977892533</v>
      </c>
      <c r="AE307">
        <f t="shared" si="710"/>
        <v>0.67317308726771974</v>
      </c>
      <c r="AF307">
        <f t="shared" si="710"/>
        <v>0.68620834328384472</v>
      </c>
      <c r="AG307">
        <f t="shared" si="710"/>
        <v>0.69949601268758077</v>
      </c>
      <c r="AH307">
        <f t="shared" si="710"/>
        <v>0.71304098318640141</v>
      </c>
      <c r="AI307">
        <f t="shared" si="710"/>
        <v>0.72684823713285596</v>
      </c>
      <c r="AJ307">
        <f t="shared" si="710"/>
        <v>0.74092285335726815</v>
      </c>
      <c r="AK307">
        <f t="shared" si="710"/>
        <v>0.75527000903592156</v>
      </c>
      <c r="AL307">
        <f t="shared" si="710"/>
        <v>0.76989498159542147</v>
      </c>
      <c r="AM307">
        <f t="shared" si="710"/>
        <v>0.78480315065393136</v>
      </c>
      <c r="AN307">
        <f t="shared" si="710"/>
        <v>0.8</v>
      </c>
      <c r="AO307">
        <f t="shared" ref="AO307:BH307" si="711">AN307</f>
        <v>0.8</v>
      </c>
      <c r="AP307">
        <f t="shared" si="711"/>
        <v>0.8</v>
      </c>
      <c r="AQ307">
        <f t="shared" si="711"/>
        <v>0.8</v>
      </c>
      <c r="AR307">
        <f t="shared" si="711"/>
        <v>0.8</v>
      </c>
      <c r="AS307">
        <f t="shared" si="711"/>
        <v>0.8</v>
      </c>
      <c r="AT307">
        <f t="shared" si="711"/>
        <v>0.8</v>
      </c>
      <c r="AU307">
        <f t="shared" si="711"/>
        <v>0.8</v>
      </c>
      <c r="AV307">
        <f t="shared" si="711"/>
        <v>0.8</v>
      </c>
      <c r="AW307">
        <f t="shared" si="711"/>
        <v>0.8</v>
      </c>
      <c r="AX307">
        <f t="shared" si="711"/>
        <v>0.8</v>
      </c>
      <c r="AY307">
        <f t="shared" si="711"/>
        <v>0.8</v>
      </c>
      <c r="AZ307">
        <f t="shared" si="711"/>
        <v>0.8</v>
      </c>
      <c r="BA307">
        <f t="shared" si="711"/>
        <v>0.8</v>
      </c>
      <c r="BB307">
        <f t="shared" si="711"/>
        <v>0.8</v>
      </c>
      <c r="BC307">
        <f t="shared" si="711"/>
        <v>0.8</v>
      </c>
      <c r="BD307">
        <f t="shared" si="711"/>
        <v>0.8</v>
      </c>
      <c r="BE307">
        <f t="shared" si="711"/>
        <v>0.8</v>
      </c>
      <c r="BF307">
        <f t="shared" si="711"/>
        <v>0.8</v>
      </c>
      <c r="BG307">
        <f t="shared" si="711"/>
        <v>0.8</v>
      </c>
      <c r="BH307">
        <f t="shared" si="711"/>
        <v>0.8</v>
      </c>
      <c r="BK307">
        <f t="shared" si="700"/>
        <v>5.045767275475041E-2</v>
      </c>
      <c r="BL307">
        <f t="shared" si="667"/>
        <v>1.866933891925765E-2</v>
      </c>
      <c r="BM307">
        <f t="shared" si="668"/>
        <v>2.5228836377375169E-3</v>
      </c>
      <c r="BN307">
        <f t="shared" si="684"/>
        <v>0.63</v>
      </c>
      <c r="BO307">
        <f t="shared" si="685"/>
        <v>0.95000000000000007</v>
      </c>
      <c r="BP307" t="str">
        <f t="shared" si="669"/>
        <v>-BUS-Total</v>
      </c>
    </row>
    <row r="308" spans="1:68" hidden="1" x14ac:dyDescent="0.25">
      <c r="A308" t="str">
        <f t="shared" si="665"/>
        <v>passenger-BUS-CNG</v>
      </c>
      <c r="B308" s="1">
        <v>274</v>
      </c>
      <c r="C308" t="s">
        <v>50</v>
      </c>
      <c r="D308" t="s">
        <v>27</v>
      </c>
      <c r="E308" t="s">
        <v>34</v>
      </c>
      <c r="F308" t="s">
        <v>45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K308">
        <f t="shared" si="700"/>
        <v>0</v>
      </c>
      <c r="BL308">
        <f t="shared" si="667"/>
        <v>0</v>
      </c>
      <c r="BM308">
        <f t="shared" si="668"/>
        <v>0</v>
      </c>
      <c r="BN308">
        <f t="shared" si="684"/>
        <v>0.63</v>
      </c>
      <c r="BO308">
        <f t="shared" si="685"/>
        <v>0.95000000000000007</v>
      </c>
      <c r="BP308" t="str">
        <f t="shared" si="669"/>
        <v>-BUS-Total</v>
      </c>
    </row>
    <row r="309" spans="1:68" hidden="1" x14ac:dyDescent="0.25">
      <c r="A309" t="str">
        <f t="shared" si="665"/>
        <v>passenger-BUS-D</v>
      </c>
      <c r="B309" s="1">
        <v>275</v>
      </c>
      <c r="C309" t="s">
        <v>50</v>
      </c>
      <c r="D309" t="s">
        <v>27</v>
      </c>
      <c r="E309" t="s">
        <v>34</v>
      </c>
      <c r="F309" t="s">
        <v>46</v>
      </c>
      <c r="G309">
        <v>0.74207848589152248</v>
      </c>
      <c r="H309">
        <f>Reference!H309</f>
        <v>0.74069877274593465</v>
      </c>
      <c r="I309">
        <f>Reference!I309</f>
        <v>0.73934433098975139</v>
      </c>
      <c r="J309">
        <f>Reference!J309</f>
        <v>0.73801447260237396</v>
      </c>
      <c r="K309">
        <f>Reference!K309</f>
        <v>0.7358505245379261</v>
      </c>
      <c r="L309">
        <f t="shared" ref="L309:Y309" si="712">$K309+(L$33-$K$33)*($BL309-$BK309)/($BL$33-$BK$33)</f>
        <v>0.70273725093371942</v>
      </c>
      <c r="M309">
        <f t="shared" si="712"/>
        <v>0.66962397732951273</v>
      </c>
      <c r="N309">
        <f t="shared" si="712"/>
        <v>0.63651070372530605</v>
      </c>
      <c r="O309">
        <f t="shared" si="712"/>
        <v>0.60339743012109937</v>
      </c>
      <c r="P309">
        <f t="shared" si="712"/>
        <v>0.57028415651689279</v>
      </c>
      <c r="Q309">
        <f t="shared" si="712"/>
        <v>0.537170882912686</v>
      </c>
      <c r="R309">
        <f t="shared" si="712"/>
        <v>0.50405760930847943</v>
      </c>
      <c r="S309">
        <f t="shared" si="712"/>
        <v>0.47094433570427269</v>
      </c>
      <c r="T309">
        <f t="shared" si="712"/>
        <v>0.437831062100066</v>
      </c>
      <c r="U309">
        <f t="shared" si="712"/>
        <v>0.40471778849585938</v>
      </c>
      <c r="V309">
        <f t="shared" si="712"/>
        <v>0.37160451489165264</v>
      </c>
      <c r="W309">
        <f t="shared" si="712"/>
        <v>0.33849124128744595</v>
      </c>
      <c r="X309">
        <f t="shared" si="712"/>
        <v>0.30537796768323933</v>
      </c>
      <c r="Y309">
        <f t="shared" si="712"/>
        <v>0.27226469407903264</v>
      </c>
      <c r="Z309">
        <f t="shared" ref="Z309:AN309" si="713">$Y309+(Z$33-$Y$33)*($BM309-$BL309)/($BM$33-$BL$33)</f>
        <v>0.25656654955555691</v>
      </c>
      <c r="AA309">
        <f t="shared" si="713"/>
        <v>0.24086840503208112</v>
      </c>
      <c r="AB309">
        <f t="shared" si="713"/>
        <v>0.22517026050860536</v>
      </c>
      <c r="AC309">
        <f t="shared" si="713"/>
        <v>0.2094721159851296</v>
      </c>
      <c r="AD309">
        <f t="shared" si="713"/>
        <v>0.19377397146165387</v>
      </c>
      <c r="AE309">
        <f t="shared" si="713"/>
        <v>0.17807582693817808</v>
      </c>
      <c r="AF309">
        <f t="shared" si="713"/>
        <v>0.16237768241470235</v>
      </c>
      <c r="AG309">
        <f t="shared" si="713"/>
        <v>0.14667953789122659</v>
      </c>
      <c r="AH309">
        <f t="shared" si="713"/>
        <v>0.13098139336775083</v>
      </c>
      <c r="AI309">
        <f t="shared" si="713"/>
        <v>0.11528324884427507</v>
      </c>
      <c r="AJ309">
        <f t="shared" si="713"/>
        <v>9.9585104320799311E-2</v>
      </c>
      <c r="AK309">
        <f t="shared" si="713"/>
        <v>8.3886959797323524E-2</v>
      </c>
      <c r="AL309">
        <f t="shared" si="713"/>
        <v>6.8188815273847764E-2</v>
      </c>
      <c r="AM309">
        <f t="shared" si="713"/>
        <v>5.2490670750372032E-2</v>
      </c>
      <c r="AN309">
        <f t="shared" si="713"/>
        <v>3.6792526226896272E-2</v>
      </c>
      <c r="AO309">
        <f t="shared" ref="AO309:BH309" si="714">AN309</f>
        <v>3.6792526226896272E-2</v>
      </c>
      <c r="AP309">
        <f t="shared" si="714"/>
        <v>3.6792526226896272E-2</v>
      </c>
      <c r="AQ309">
        <f t="shared" si="714"/>
        <v>3.6792526226896272E-2</v>
      </c>
      <c r="AR309">
        <f t="shared" si="714"/>
        <v>3.6792526226896272E-2</v>
      </c>
      <c r="AS309">
        <f t="shared" si="714"/>
        <v>3.6792526226896272E-2</v>
      </c>
      <c r="AT309">
        <f t="shared" si="714"/>
        <v>3.6792526226896272E-2</v>
      </c>
      <c r="AU309">
        <f t="shared" si="714"/>
        <v>3.6792526226896272E-2</v>
      </c>
      <c r="AV309">
        <f t="shared" si="714"/>
        <v>3.6792526226896272E-2</v>
      </c>
      <c r="AW309">
        <f t="shared" si="714"/>
        <v>3.6792526226896272E-2</v>
      </c>
      <c r="AX309">
        <f t="shared" si="714"/>
        <v>3.6792526226896272E-2</v>
      </c>
      <c r="AY309">
        <f t="shared" si="714"/>
        <v>3.6792526226896272E-2</v>
      </c>
      <c r="AZ309">
        <f t="shared" si="714"/>
        <v>3.6792526226896272E-2</v>
      </c>
      <c r="BA309">
        <f t="shared" si="714"/>
        <v>3.6792526226896272E-2</v>
      </c>
      <c r="BB309">
        <f t="shared" si="714"/>
        <v>3.6792526226896272E-2</v>
      </c>
      <c r="BC309">
        <f t="shared" si="714"/>
        <v>3.6792526226896272E-2</v>
      </c>
      <c r="BD309">
        <f t="shared" si="714"/>
        <v>3.6792526226896272E-2</v>
      </c>
      <c r="BE309">
        <f t="shared" si="714"/>
        <v>3.6792526226896272E-2</v>
      </c>
      <c r="BF309">
        <f t="shared" si="714"/>
        <v>3.6792526226896272E-2</v>
      </c>
      <c r="BG309">
        <f t="shared" si="714"/>
        <v>3.6792526226896272E-2</v>
      </c>
      <c r="BH309">
        <f t="shared" si="714"/>
        <v>3.6792526226896272E-2</v>
      </c>
      <c r="BK309">
        <f t="shared" si="700"/>
        <v>0.7358505245379261</v>
      </c>
      <c r="BL309">
        <f t="shared" si="667"/>
        <v>0.27226469407903264</v>
      </c>
      <c r="BM309">
        <f t="shared" si="668"/>
        <v>3.6792526226896258E-2</v>
      </c>
      <c r="BN309">
        <f t="shared" si="684"/>
        <v>0.63</v>
      </c>
      <c r="BO309">
        <f t="shared" si="685"/>
        <v>0.95000000000000007</v>
      </c>
      <c r="BP309" t="str">
        <f t="shared" si="669"/>
        <v>-BUS-Total</v>
      </c>
    </row>
    <row r="310" spans="1:68" hidden="1" x14ac:dyDescent="0.25">
      <c r="A310" t="str">
        <f t="shared" si="665"/>
        <v>passenger-BUS-FCEV</v>
      </c>
      <c r="B310" s="1">
        <v>276</v>
      </c>
      <c r="C310" t="s">
        <v>50</v>
      </c>
      <c r="D310" t="s">
        <v>27</v>
      </c>
      <c r="E310" t="s">
        <v>34</v>
      </c>
      <c r="F310" t="s">
        <v>30</v>
      </c>
      <c r="G310">
        <v>3.132238678253648E-4</v>
      </c>
      <c r="H310">
        <f>Reference!H310</f>
        <v>3.3350677282618316E-4</v>
      </c>
      <c r="I310">
        <f>Reference!I310</f>
        <v>3.5510310339105083E-4</v>
      </c>
      <c r="J310">
        <f>Reference!J310</f>
        <v>3.78097910784184E-4</v>
      </c>
      <c r="K310">
        <f>Reference!K310</f>
        <v>4.0258175378978553E-4</v>
      </c>
      <c r="L310">
        <f t="shared" ref="L310:Y310" si="715">IF(K310=0,0.0000001,K310)*((INDEX($W$7:$W$29,MATCH($A310,$H$7:$H$28,0))/IF(K310=0,0.0000001,K310))^((L$33-$K$33)/($Y$33-$K$33)))</f>
        <v>5.9694722597982699E-4</v>
      </c>
      <c r="M310">
        <f t="shared" si="715"/>
        <v>1.2406788412076747E-3</v>
      </c>
      <c r="N310">
        <f t="shared" si="715"/>
        <v>3.1780515545765794E-3</v>
      </c>
      <c r="O310">
        <f t="shared" si="715"/>
        <v>8.5136336039019819E-3</v>
      </c>
      <c r="P310">
        <f t="shared" si="715"/>
        <v>2.0521861736736015E-2</v>
      </c>
      <c r="Q310">
        <f t="shared" si="715"/>
        <v>4.0455819612375425E-2</v>
      </c>
      <c r="R310">
        <f t="shared" si="715"/>
        <v>6.3604889444425133E-2</v>
      </c>
      <c r="S310">
        <f t="shared" si="715"/>
        <v>8.2372385582998642E-2</v>
      </c>
      <c r="T310">
        <f t="shared" si="715"/>
        <v>9.3308673541730072E-2</v>
      </c>
      <c r="U310">
        <f t="shared" si="715"/>
        <v>9.8040674439049458E-2</v>
      </c>
      <c r="V310">
        <f t="shared" si="715"/>
        <v>9.9576874534797966E-2</v>
      </c>
      <c r="W310">
        <f t="shared" si="715"/>
        <v>9.9939443603622141E-2</v>
      </c>
      <c r="X310">
        <f t="shared" si="715"/>
        <v>9.9995673326519707E-2</v>
      </c>
      <c r="Y310">
        <f t="shared" si="715"/>
        <v>0.1</v>
      </c>
      <c r="Z310">
        <f t="shared" ref="Z310:AN310" si="716">IF(Y310=0,0.0000001,$Y310)*((INDEX($X$7:$X$29,MATCH($A310,$H$7:$H$28,0))/IF(Y310=0,0.0000001,$Y310))^((Z$33-$Y$33)/($AN$33-$Y$33)))</f>
        <v>0.10472941228206267</v>
      </c>
      <c r="AA310">
        <f t="shared" si="716"/>
        <v>0.1096824979694626</v>
      </c>
      <c r="AB310">
        <f t="shared" si="716"/>
        <v>0.11486983549970352</v>
      </c>
      <c r="AC310">
        <f t="shared" si="716"/>
        <v>0.12030250360821167</v>
      </c>
      <c r="AD310">
        <f t="shared" si="716"/>
        <v>0.12599210498948732</v>
      </c>
      <c r="AE310">
        <f t="shared" si="716"/>
        <v>0.13195079107728944</v>
      </c>
      <c r="AF310">
        <f t="shared" si="716"/>
        <v>0.1381912879967776</v>
      </c>
      <c r="AG310">
        <f t="shared" si="716"/>
        <v>0.14472692374403781</v>
      </c>
      <c r="AH310">
        <f t="shared" si="716"/>
        <v>0.1515716566510398</v>
      </c>
      <c r="AI310">
        <f t="shared" si="716"/>
        <v>0.15874010519681994</v>
      </c>
      <c r="AJ310">
        <f t="shared" si="716"/>
        <v>0.16624757922855757</v>
      </c>
      <c r="AK310">
        <f t="shared" si="716"/>
        <v>0.17411011265922482</v>
      </c>
      <c r="AL310">
        <f t="shared" si="716"/>
        <v>0.18234449771164338</v>
      </c>
      <c r="AM310">
        <f t="shared" si="716"/>
        <v>0.19096832078208331</v>
      </c>
      <c r="AN310">
        <f t="shared" si="716"/>
        <v>0.2</v>
      </c>
      <c r="AO310">
        <f t="shared" ref="AO310:BH310" si="717">AN310</f>
        <v>0.2</v>
      </c>
      <c r="AP310">
        <f t="shared" si="717"/>
        <v>0.2</v>
      </c>
      <c r="AQ310">
        <f t="shared" si="717"/>
        <v>0.2</v>
      </c>
      <c r="AR310">
        <f t="shared" si="717"/>
        <v>0.2</v>
      </c>
      <c r="AS310">
        <f t="shared" si="717"/>
        <v>0.2</v>
      </c>
      <c r="AT310">
        <f t="shared" si="717"/>
        <v>0.2</v>
      </c>
      <c r="AU310">
        <f t="shared" si="717"/>
        <v>0.2</v>
      </c>
      <c r="AV310">
        <f t="shared" si="717"/>
        <v>0.2</v>
      </c>
      <c r="AW310">
        <f t="shared" si="717"/>
        <v>0.2</v>
      </c>
      <c r="AX310">
        <f t="shared" si="717"/>
        <v>0.2</v>
      </c>
      <c r="AY310">
        <f t="shared" si="717"/>
        <v>0.2</v>
      </c>
      <c r="AZ310">
        <f t="shared" si="717"/>
        <v>0.2</v>
      </c>
      <c r="BA310">
        <f t="shared" si="717"/>
        <v>0.2</v>
      </c>
      <c r="BB310">
        <f t="shared" si="717"/>
        <v>0.2</v>
      </c>
      <c r="BC310">
        <f t="shared" si="717"/>
        <v>0.2</v>
      </c>
      <c r="BD310">
        <f t="shared" si="717"/>
        <v>0.2</v>
      </c>
      <c r="BE310">
        <f t="shared" si="717"/>
        <v>0.2</v>
      </c>
      <c r="BF310">
        <f t="shared" si="717"/>
        <v>0.2</v>
      </c>
      <c r="BG310">
        <f t="shared" si="717"/>
        <v>0.2</v>
      </c>
      <c r="BH310">
        <f t="shared" si="717"/>
        <v>0.2</v>
      </c>
      <c r="BK310">
        <f>G310</f>
        <v>3.132238678253648E-4</v>
      </c>
      <c r="BL310">
        <f t="shared" si="667"/>
        <v>1.1589283109538497E-4</v>
      </c>
      <c r="BM310">
        <f t="shared" si="668"/>
        <v>1.5661193391268218E-5</v>
      </c>
      <c r="BN310">
        <f t="shared" si="684"/>
        <v>0.63</v>
      </c>
      <c r="BO310">
        <f t="shared" si="685"/>
        <v>0.95000000000000007</v>
      </c>
      <c r="BP310" t="str">
        <f t="shared" si="669"/>
        <v>-BUS-Total</v>
      </c>
    </row>
    <row r="311" spans="1:68" hidden="1" x14ac:dyDescent="0.25">
      <c r="A311" t="str">
        <f t="shared" si="665"/>
        <v>passenger-BUS-G</v>
      </c>
      <c r="B311" s="1">
        <v>277</v>
      </c>
      <c r="C311" t="s">
        <v>50</v>
      </c>
      <c r="D311" t="s">
        <v>27</v>
      </c>
      <c r="E311" t="s">
        <v>34</v>
      </c>
      <c r="F311" t="s">
        <v>47</v>
      </c>
      <c r="G311">
        <v>0.18376040208276981</v>
      </c>
      <c r="H311">
        <f>Reference!H311</f>
        <v>0.17790155751778761</v>
      </c>
      <c r="I311">
        <f>Reference!I311</f>
        <v>0.17215002594242071</v>
      </c>
      <c r="J311">
        <f>Reference!J311</f>
        <v>0.1665028857307049</v>
      </c>
      <c r="K311">
        <f>Reference!K311</f>
        <v>0.1628831142904282</v>
      </c>
      <c r="L311">
        <f t="shared" ref="L311:Y313" si="718">$K311+(L$33-$K$33)*($BL311-$BK311)/($BL$33-$BK$33)</f>
        <v>0.15555337414735892</v>
      </c>
      <c r="M311">
        <f t="shared" si="718"/>
        <v>0.14822363400428967</v>
      </c>
      <c r="N311">
        <f t="shared" si="718"/>
        <v>0.14089389386122039</v>
      </c>
      <c r="O311">
        <f t="shared" si="718"/>
        <v>0.13356415371815111</v>
      </c>
      <c r="P311">
        <f t="shared" si="718"/>
        <v>0.12623441357508186</v>
      </c>
      <c r="Q311">
        <f t="shared" si="718"/>
        <v>0.11890467343201258</v>
      </c>
      <c r="R311">
        <f t="shared" si="718"/>
        <v>0.11157493328894331</v>
      </c>
      <c r="S311">
        <f t="shared" si="718"/>
        <v>0.10424519314587405</v>
      </c>
      <c r="T311">
        <f t="shared" si="718"/>
        <v>9.6915453002804783E-2</v>
      </c>
      <c r="U311">
        <f t="shared" si="718"/>
        <v>8.9585712859735503E-2</v>
      </c>
      <c r="V311">
        <f t="shared" si="718"/>
        <v>8.2255972716666237E-2</v>
      </c>
      <c r="W311">
        <f t="shared" si="718"/>
        <v>7.4926232573596957E-2</v>
      </c>
      <c r="X311">
        <f t="shared" si="718"/>
        <v>6.7596492430527691E-2</v>
      </c>
      <c r="Y311">
        <f t="shared" si="718"/>
        <v>6.0266752287458425E-2</v>
      </c>
      <c r="Z311">
        <f t="shared" ref="Z311:AN313" si="719">$Y311+(Z$33-$Y$33)*($BM311-$BL311)/($BM$33-$BL$33)</f>
        <v>5.6791912515929292E-2</v>
      </c>
      <c r="AA311">
        <f t="shared" si="719"/>
        <v>5.3317072744400153E-2</v>
      </c>
      <c r="AB311">
        <f t="shared" si="719"/>
        <v>4.984223297287102E-2</v>
      </c>
      <c r="AC311">
        <f t="shared" si="719"/>
        <v>4.636739320134188E-2</v>
      </c>
      <c r="AD311">
        <f t="shared" si="719"/>
        <v>4.2892553429812748E-2</v>
      </c>
      <c r="AE311">
        <f t="shared" si="719"/>
        <v>3.9417713658283615E-2</v>
      </c>
      <c r="AF311">
        <f t="shared" si="719"/>
        <v>3.5942873886754476E-2</v>
      </c>
      <c r="AG311">
        <f t="shared" si="719"/>
        <v>3.2468034115225343E-2</v>
      </c>
      <c r="AH311">
        <f t="shared" si="719"/>
        <v>2.8993194343696203E-2</v>
      </c>
      <c r="AI311">
        <f t="shared" si="719"/>
        <v>2.5518354572167071E-2</v>
      </c>
      <c r="AJ311">
        <f t="shared" si="719"/>
        <v>2.2043514800637938E-2</v>
      </c>
      <c r="AK311">
        <f t="shared" si="719"/>
        <v>1.8568675029108798E-2</v>
      </c>
      <c r="AL311">
        <f t="shared" si="719"/>
        <v>1.5093835257579659E-2</v>
      </c>
      <c r="AM311">
        <f t="shared" si="719"/>
        <v>1.1618995486050533E-2</v>
      </c>
      <c r="AN311">
        <f t="shared" si="719"/>
        <v>8.1441557145213936E-3</v>
      </c>
      <c r="AO311">
        <f t="shared" ref="AO311:BH311" si="720">AN311</f>
        <v>8.1441557145213936E-3</v>
      </c>
      <c r="AP311">
        <f t="shared" si="720"/>
        <v>8.1441557145213936E-3</v>
      </c>
      <c r="AQ311">
        <f t="shared" si="720"/>
        <v>8.1441557145213936E-3</v>
      </c>
      <c r="AR311">
        <f t="shared" si="720"/>
        <v>8.1441557145213936E-3</v>
      </c>
      <c r="AS311">
        <f t="shared" si="720"/>
        <v>8.1441557145213936E-3</v>
      </c>
      <c r="AT311">
        <f t="shared" si="720"/>
        <v>8.1441557145213936E-3</v>
      </c>
      <c r="AU311">
        <f t="shared" si="720"/>
        <v>8.1441557145213936E-3</v>
      </c>
      <c r="AV311">
        <f t="shared" si="720"/>
        <v>8.1441557145213936E-3</v>
      </c>
      <c r="AW311">
        <f t="shared" si="720"/>
        <v>8.1441557145213936E-3</v>
      </c>
      <c r="AX311">
        <f t="shared" si="720"/>
        <v>8.1441557145213936E-3</v>
      </c>
      <c r="AY311">
        <f t="shared" si="720"/>
        <v>8.1441557145213936E-3</v>
      </c>
      <c r="AZ311">
        <f t="shared" si="720"/>
        <v>8.1441557145213936E-3</v>
      </c>
      <c r="BA311">
        <f t="shared" si="720"/>
        <v>8.1441557145213936E-3</v>
      </c>
      <c r="BB311">
        <f t="shared" si="720"/>
        <v>8.1441557145213936E-3</v>
      </c>
      <c r="BC311">
        <f t="shared" si="720"/>
        <v>8.1441557145213936E-3</v>
      </c>
      <c r="BD311">
        <f t="shared" si="720"/>
        <v>8.1441557145213936E-3</v>
      </c>
      <c r="BE311">
        <f t="shared" si="720"/>
        <v>8.1441557145213936E-3</v>
      </c>
      <c r="BF311">
        <f t="shared" si="720"/>
        <v>8.1441557145213936E-3</v>
      </c>
      <c r="BG311">
        <f t="shared" si="720"/>
        <v>8.1441557145213936E-3</v>
      </c>
      <c r="BH311">
        <f t="shared" si="720"/>
        <v>8.1441557145213936E-3</v>
      </c>
      <c r="BK311">
        <f t="shared" ref="BK311:BK316" si="721">K311</f>
        <v>0.1628831142904282</v>
      </c>
      <c r="BL311">
        <f t="shared" si="667"/>
        <v>6.0266752287458432E-2</v>
      </c>
      <c r="BM311">
        <f t="shared" si="668"/>
        <v>8.1441557145213988E-3</v>
      </c>
      <c r="BN311">
        <f t="shared" si="684"/>
        <v>0.63</v>
      </c>
      <c r="BO311">
        <f t="shared" si="685"/>
        <v>0.95000000000000007</v>
      </c>
      <c r="BP311" t="str">
        <f t="shared" si="669"/>
        <v>-BUS-Total</v>
      </c>
    </row>
    <row r="312" spans="1:68" hidden="1" x14ac:dyDescent="0.25">
      <c r="A312" t="str">
        <f t="shared" si="665"/>
        <v>passenger-BUS-LPG</v>
      </c>
      <c r="B312" s="1">
        <v>278</v>
      </c>
      <c r="C312" t="s">
        <v>50</v>
      </c>
      <c r="D312" t="s">
        <v>27</v>
      </c>
      <c r="E312" t="s">
        <v>34</v>
      </c>
      <c r="F312" t="s">
        <v>48</v>
      </c>
      <c r="G312">
        <v>3.5458252361810958E-3</v>
      </c>
      <c r="H312">
        <f>Reference!H312</f>
        <v>2.9925995945180761E-3</v>
      </c>
      <c r="I312">
        <f>Reference!I312</f>
        <v>2.4495070596272641E-3</v>
      </c>
      <c r="J312">
        <f>Reference!J312</f>
        <v>1.916271754860824E-3</v>
      </c>
      <c r="K312">
        <f>Reference!K312</f>
        <v>1.852324321243112E-3</v>
      </c>
      <c r="L312">
        <f t="shared" si="718"/>
        <v>1.7689697267871719E-3</v>
      </c>
      <c r="M312">
        <f t="shared" si="718"/>
        <v>1.685615132331232E-3</v>
      </c>
      <c r="N312">
        <f t="shared" si="718"/>
        <v>1.6022605378752919E-3</v>
      </c>
      <c r="O312">
        <f t="shared" si="718"/>
        <v>1.5189059434193518E-3</v>
      </c>
      <c r="P312">
        <f t="shared" si="718"/>
        <v>1.4355513489634117E-3</v>
      </c>
      <c r="Q312">
        <f t="shared" si="718"/>
        <v>1.3521967545074716E-3</v>
      </c>
      <c r="R312">
        <f t="shared" si="718"/>
        <v>1.268842160051532E-3</v>
      </c>
      <c r="S312">
        <f t="shared" si="718"/>
        <v>1.1854875655955919E-3</v>
      </c>
      <c r="T312">
        <f t="shared" si="718"/>
        <v>1.1021329711396518E-3</v>
      </c>
      <c r="U312">
        <f t="shared" si="718"/>
        <v>1.0187783766837117E-3</v>
      </c>
      <c r="V312">
        <f t="shared" si="718"/>
        <v>9.3542378222777171E-4</v>
      </c>
      <c r="W312">
        <f t="shared" si="718"/>
        <v>8.5206918777183151E-4</v>
      </c>
      <c r="X312">
        <f t="shared" si="718"/>
        <v>7.6871459331589141E-4</v>
      </c>
      <c r="Y312">
        <f t="shared" si="718"/>
        <v>6.8535999885995175E-4</v>
      </c>
      <c r="Z312">
        <f t="shared" si="719"/>
        <v>6.4584374667343207E-4</v>
      </c>
      <c r="AA312">
        <f t="shared" si="719"/>
        <v>6.0632749448691228E-4</v>
      </c>
      <c r="AB312">
        <f t="shared" si="719"/>
        <v>5.668112423003926E-4</v>
      </c>
      <c r="AC312">
        <f t="shared" si="719"/>
        <v>5.2729499011387282E-4</v>
      </c>
      <c r="AD312">
        <f t="shared" si="719"/>
        <v>4.8777873792735314E-4</v>
      </c>
      <c r="AE312">
        <f t="shared" si="719"/>
        <v>4.4826248574083335E-4</v>
      </c>
      <c r="AF312">
        <f t="shared" si="719"/>
        <v>4.0874623355431362E-4</v>
      </c>
      <c r="AG312">
        <f t="shared" si="719"/>
        <v>3.6922998136779394E-4</v>
      </c>
      <c r="AH312">
        <f t="shared" si="719"/>
        <v>3.2971372918127421E-4</v>
      </c>
      <c r="AI312">
        <f t="shared" si="719"/>
        <v>2.9019747699475447E-4</v>
      </c>
      <c r="AJ312">
        <f t="shared" si="719"/>
        <v>2.5068122480823474E-4</v>
      </c>
      <c r="AK312">
        <f t="shared" si="719"/>
        <v>2.1116497262171501E-4</v>
      </c>
      <c r="AL312">
        <f t="shared" si="719"/>
        <v>1.7164872043519527E-4</v>
      </c>
      <c r="AM312">
        <f t="shared" si="719"/>
        <v>1.3213246824867549E-4</v>
      </c>
      <c r="AN312">
        <f t="shared" si="719"/>
        <v>9.2616216062155698E-5</v>
      </c>
      <c r="AO312">
        <f t="shared" ref="AO312:BH312" si="722">AN312</f>
        <v>9.2616216062155698E-5</v>
      </c>
      <c r="AP312">
        <f t="shared" si="722"/>
        <v>9.2616216062155698E-5</v>
      </c>
      <c r="AQ312">
        <f t="shared" si="722"/>
        <v>9.2616216062155698E-5</v>
      </c>
      <c r="AR312">
        <f t="shared" si="722"/>
        <v>9.2616216062155698E-5</v>
      </c>
      <c r="AS312">
        <f t="shared" si="722"/>
        <v>9.2616216062155698E-5</v>
      </c>
      <c r="AT312">
        <f t="shared" si="722"/>
        <v>9.2616216062155698E-5</v>
      </c>
      <c r="AU312">
        <f t="shared" si="722"/>
        <v>9.2616216062155698E-5</v>
      </c>
      <c r="AV312">
        <f t="shared" si="722"/>
        <v>9.2616216062155698E-5</v>
      </c>
      <c r="AW312">
        <f t="shared" si="722"/>
        <v>9.2616216062155698E-5</v>
      </c>
      <c r="AX312">
        <f t="shared" si="722"/>
        <v>9.2616216062155698E-5</v>
      </c>
      <c r="AY312">
        <f t="shared" si="722"/>
        <v>9.2616216062155698E-5</v>
      </c>
      <c r="AZ312">
        <f t="shared" si="722"/>
        <v>9.2616216062155698E-5</v>
      </c>
      <c r="BA312">
        <f t="shared" si="722"/>
        <v>9.2616216062155698E-5</v>
      </c>
      <c r="BB312">
        <f t="shared" si="722"/>
        <v>9.2616216062155698E-5</v>
      </c>
      <c r="BC312">
        <f t="shared" si="722"/>
        <v>9.2616216062155698E-5</v>
      </c>
      <c r="BD312">
        <f t="shared" si="722"/>
        <v>9.2616216062155698E-5</v>
      </c>
      <c r="BE312">
        <f t="shared" si="722"/>
        <v>9.2616216062155698E-5</v>
      </c>
      <c r="BF312">
        <f t="shared" si="722"/>
        <v>9.2616216062155698E-5</v>
      </c>
      <c r="BG312">
        <f t="shared" si="722"/>
        <v>9.2616216062155698E-5</v>
      </c>
      <c r="BH312">
        <f t="shared" si="722"/>
        <v>9.2616216062155698E-5</v>
      </c>
      <c r="BK312">
        <f t="shared" si="721"/>
        <v>1.852324321243112E-3</v>
      </c>
      <c r="BL312">
        <f t="shared" si="667"/>
        <v>6.8535999885995142E-4</v>
      </c>
      <c r="BM312">
        <f t="shared" si="668"/>
        <v>9.2616216062155481E-5</v>
      </c>
      <c r="BN312">
        <f t="shared" si="684"/>
        <v>0.63</v>
      </c>
      <c r="BO312">
        <f t="shared" si="685"/>
        <v>0.95000000000000007</v>
      </c>
      <c r="BP312" t="str">
        <f t="shared" si="669"/>
        <v>-BUS-Total</v>
      </c>
    </row>
    <row r="313" spans="1:68" hidden="1" x14ac:dyDescent="0.25">
      <c r="A313" t="str">
        <f t="shared" si="665"/>
        <v>passenger-BUS-PHEVD</v>
      </c>
      <c r="B313" s="1">
        <v>279</v>
      </c>
      <c r="C313" t="s">
        <v>50</v>
      </c>
      <c r="D313" t="s">
        <v>27</v>
      </c>
      <c r="E313" t="s">
        <v>34</v>
      </c>
      <c r="F313" t="s">
        <v>37</v>
      </c>
      <c r="G313">
        <v>1.091053788002436E-2</v>
      </c>
      <c r="H313">
        <f>Reference!H313</f>
        <v>1.6191770308402399E-2</v>
      </c>
      <c r="I313">
        <f>Reference!I313</f>
        <v>2.1376269526937261E-2</v>
      </c>
      <c r="J313">
        <f>Reference!J313</f>
        <v>2.6466669124148891E-2</v>
      </c>
      <c r="K313">
        <f>Reference!K313</f>
        <v>2.8449855986745379E-2</v>
      </c>
      <c r="L313">
        <f t="shared" si="718"/>
        <v>2.7169612467341838E-2</v>
      </c>
      <c r="M313">
        <f t="shared" si="718"/>
        <v>2.5889368947938297E-2</v>
      </c>
      <c r="N313">
        <f t="shared" si="718"/>
        <v>2.4609125428534752E-2</v>
      </c>
      <c r="O313">
        <f t="shared" si="718"/>
        <v>2.3328881909131211E-2</v>
      </c>
      <c r="P313">
        <f t="shared" si="718"/>
        <v>2.2048638389727669E-2</v>
      </c>
      <c r="Q313">
        <f t="shared" si="718"/>
        <v>2.0768394870324128E-2</v>
      </c>
      <c r="R313">
        <f t="shared" si="718"/>
        <v>1.9488151350920586E-2</v>
      </c>
      <c r="S313">
        <f t="shared" si="718"/>
        <v>1.8207907831517045E-2</v>
      </c>
      <c r="T313">
        <f t="shared" si="718"/>
        <v>1.69276643121135E-2</v>
      </c>
      <c r="U313">
        <f t="shared" si="718"/>
        <v>1.5647420792709955E-2</v>
      </c>
      <c r="V313">
        <f t="shared" si="718"/>
        <v>1.4367177273306416E-2</v>
      </c>
      <c r="W313">
        <f t="shared" si="718"/>
        <v>1.3086933753902874E-2</v>
      </c>
      <c r="X313">
        <f t="shared" si="718"/>
        <v>1.1806690234499331E-2</v>
      </c>
      <c r="Y313">
        <f t="shared" si="718"/>
        <v>1.052644671509579E-2</v>
      </c>
      <c r="Z313">
        <f t="shared" si="719"/>
        <v>9.9195164540452213E-3</v>
      </c>
      <c r="AA313">
        <f t="shared" si="719"/>
        <v>9.3125861929946527E-3</v>
      </c>
      <c r="AB313">
        <f t="shared" si="719"/>
        <v>8.7056559319440858E-3</v>
      </c>
      <c r="AC313">
        <f t="shared" si="719"/>
        <v>8.0987256708935172E-3</v>
      </c>
      <c r="AD313">
        <f t="shared" si="719"/>
        <v>7.4917954098429485E-3</v>
      </c>
      <c r="AE313">
        <f t="shared" si="719"/>
        <v>6.8848651487923808E-3</v>
      </c>
      <c r="AF313">
        <f t="shared" si="719"/>
        <v>6.277934887741813E-3</v>
      </c>
      <c r="AG313">
        <f t="shared" si="719"/>
        <v>5.6710046266912444E-3</v>
      </c>
      <c r="AH313">
        <f t="shared" si="719"/>
        <v>5.0640743656406766E-3</v>
      </c>
      <c r="AI313">
        <f t="shared" si="719"/>
        <v>4.457144104590108E-3</v>
      </c>
      <c r="AJ313">
        <f t="shared" si="719"/>
        <v>3.8502138435395402E-3</v>
      </c>
      <c r="AK313">
        <f t="shared" si="719"/>
        <v>3.2432835824889716E-3</v>
      </c>
      <c r="AL313">
        <f t="shared" si="719"/>
        <v>2.6363533214384029E-3</v>
      </c>
      <c r="AM313">
        <f t="shared" si="719"/>
        <v>2.029423060387836E-3</v>
      </c>
      <c r="AN313">
        <f t="shared" si="719"/>
        <v>1.4224927993372674E-3</v>
      </c>
      <c r="AO313">
        <f t="shared" ref="AO313:BH313" si="723">AN313</f>
        <v>1.4224927993372674E-3</v>
      </c>
      <c r="AP313">
        <f t="shared" si="723"/>
        <v>1.4224927993372674E-3</v>
      </c>
      <c r="AQ313">
        <f t="shared" si="723"/>
        <v>1.4224927993372674E-3</v>
      </c>
      <c r="AR313">
        <f t="shared" si="723"/>
        <v>1.4224927993372674E-3</v>
      </c>
      <c r="AS313">
        <f t="shared" si="723"/>
        <v>1.4224927993372674E-3</v>
      </c>
      <c r="AT313">
        <f t="shared" si="723"/>
        <v>1.4224927993372674E-3</v>
      </c>
      <c r="AU313">
        <f t="shared" si="723"/>
        <v>1.4224927993372674E-3</v>
      </c>
      <c r="AV313">
        <f t="shared" si="723"/>
        <v>1.4224927993372674E-3</v>
      </c>
      <c r="AW313">
        <f t="shared" si="723"/>
        <v>1.4224927993372674E-3</v>
      </c>
      <c r="AX313">
        <f t="shared" si="723"/>
        <v>1.4224927993372674E-3</v>
      </c>
      <c r="AY313">
        <f t="shared" si="723"/>
        <v>1.4224927993372674E-3</v>
      </c>
      <c r="AZ313">
        <f t="shared" si="723"/>
        <v>1.4224927993372674E-3</v>
      </c>
      <c r="BA313">
        <f t="shared" si="723"/>
        <v>1.4224927993372674E-3</v>
      </c>
      <c r="BB313">
        <f t="shared" si="723"/>
        <v>1.4224927993372674E-3</v>
      </c>
      <c r="BC313">
        <f t="shared" si="723"/>
        <v>1.4224927993372674E-3</v>
      </c>
      <c r="BD313">
        <f t="shared" si="723"/>
        <v>1.4224927993372674E-3</v>
      </c>
      <c r="BE313">
        <f t="shared" si="723"/>
        <v>1.4224927993372674E-3</v>
      </c>
      <c r="BF313">
        <f t="shared" si="723"/>
        <v>1.4224927993372674E-3</v>
      </c>
      <c r="BG313">
        <f t="shared" si="723"/>
        <v>1.4224927993372674E-3</v>
      </c>
      <c r="BH313">
        <f t="shared" si="723"/>
        <v>1.4224927993372674E-3</v>
      </c>
      <c r="BK313">
        <f t="shared" si="721"/>
        <v>2.8449855986745379E-2</v>
      </c>
      <c r="BL313">
        <f t="shared" si="667"/>
        <v>1.052644671509579E-2</v>
      </c>
      <c r="BM313">
        <f t="shared" si="668"/>
        <v>1.422492799337267E-3</v>
      </c>
      <c r="BN313">
        <f t="shared" si="684"/>
        <v>0.63</v>
      </c>
      <c r="BO313">
        <f t="shared" si="685"/>
        <v>0.95000000000000007</v>
      </c>
      <c r="BP313" t="str">
        <f t="shared" si="669"/>
        <v>-BUS-Total</v>
      </c>
    </row>
    <row r="314" spans="1:68" hidden="1" x14ac:dyDescent="0.25">
      <c r="A314" t="str">
        <f t="shared" si="665"/>
        <v>passenger-LT-BEV</v>
      </c>
      <c r="B314" s="1">
        <v>280</v>
      </c>
      <c r="C314" t="s">
        <v>50</v>
      </c>
      <c r="D314" t="s">
        <v>27</v>
      </c>
      <c r="E314" t="s">
        <v>33</v>
      </c>
      <c r="F314" t="s">
        <v>29</v>
      </c>
      <c r="G314">
        <v>8.38807118710325E-3</v>
      </c>
      <c r="H314">
        <f>Reference!H196</f>
        <v>4.3231975270916788E-2</v>
      </c>
      <c r="I314">
        <f>Reference!I196</f>
        <v>4.9927218156729493E-2</v>
      </c>
      <c r="J314">
        <f>Reference!J196</f>
        <v>5.7659338886293689E-2</v>
      </c>
      <c r="K314">
        <f>Reference!K196</f>
        <v>6.6588916497771045E-2</v>
      </c>
      <c r="L314">
        <f t="shared" ref="L314:Y314" si="724">IF(K314=0,0.0000001,K314)*((INDEX($W$7:$W$29,MATCH($A314,$H$7:$H$28,0))/IF(K314=0,0.0000001,K314))^((L$33-$K$33)/($Y$33-$K$33)))</f>
        <v>7.6902865726083972E-2</v>
      </c>
      <c r="M314">
        <f t="shared" si="724"/>
        <v>0.10048223969544021</v>
      </c>
      <c r="N314">
        <f t="shared" si="724"/>
        <v>0.14171665233050279</v>
      </c>
      <c r="O314">
        <f t="shared" si="724"/>
        <v>0.20317182905464612</v>
      </c>
      <c r="P314">
        <f t="shared" si="724"/>
        <v>0.28024920430613864</v>
      </c>
      <c r="Q314">
        <f t="shared" si="724"/>
        <v>0.35916848574658522</v>
      </c>
      <c r="R314">
        <f t="shared" si="724"/>
        <v>0.4237738109809201</v>
      </c>
      <c r="S314">
        <f t="shared" si="724"/>
        <v>0.46578252858232477</v>
      </c>
      <c r="T314">
        <f t="shared" si="724"/>
        <v>0.48750010660058585</v>
      </c>
      <c r="U314">
        <f t="shared" si="724"/>
        <v>0.4963962512729278</v>
      </c>
      <c r="V314">
        <f t="shared" si="724"/>
        <v>0.49922557211416191</v>
      </c>
      <c r="W314">
        <f t="shared" si="724"/>
        <v>0.49988929393701592</v>
      </c>
      <c r="X314">
        <f t="shared" si="724"/>
        <v>0.49999209161107006</v>
      </c>
      <c r="Y314">
        <f t="shared" si="724"/>
        <v>0.49999999999999994</v>
      </c>
      <c r="Z314">
        <f t="shared" ref="Z314:AN314" si="725">IF(Y314=0,0.0000001,$Y314)*((INDEX($X$7:$X$29,MATCH($A314,$H$7:$H$28,0))/IF(Y314=0,0.0000001,$Y314))^((Z$33-$Y$33)/($AN$33-$Y$33)))</f>
        <v>0.51591481967489683</v>
      </c>
      <c r="AA314">
        <f t="shared" si="725"/>
        <v>0.53233620232036272</v>
      </c>
      <c r="AB314">
        <f t="shared" si="725"/>
        <v>0.54928027165305882</v>
      </c>
      <c r="AC314">
        <f t="shared" si="725"/>
        <v>0.56676366460173244</v>
      </c>
      <c r="AD314">
        <f t="shared" si="725"/>
        <v>0.58480354764257314</v>
      </c>
      <c r="AE314">
        <f t="shared" si="725"/>
        <v>0.60341763365451628</v>
      </c>
      <c r="AF314">
        <f t="shared" si="725"/>
        <v>0.62262419931104551</v>
      </c>
      <c r="AG314">
        <f t="shared" si="725"/>
        <v>0.64244210302557037</v>
      </c>
      <c r="AH314">
        <f t="shared" si="725"/>
        <v>0.66289080346799734</v>
      </c>
      <c r="AI314">
        <f t="shared" si="725"/>
        <v>0.6839903786706788</v>
      </c>
      <c r="AJ314">
        <f t="shared" si="725"/>
        <v>0.70576154574249539</v>
      </c>
      <c r="AK314">
        <f t="shared" si="725"/>
        <v>0.72822568121043207</v>
      </c>
      <c r="AL314">
        <f t="shared" si="725"/>
        <v>0.75140484200861812</v>
      </c>
      <c r="AM314">
        <f t="shared" si="725"/>
        <v>0.77532178713544131</v>
      </c>
      <c r="AN314">
        <f t="shared" si="725"/>
        <v>0.8</v>
      </c>
      <c r="AO314">
        <f t="shared" ref="AO314:BH314" si="726">AN314</f>
        <v>0.8</v>
      </c>
      <c r="AP314">
        <f t="shared" si="726"/>
        <v>0.8</v>
      </c>
      <c r="AQ314">
        <f t="shared" si="726"/>
        <v>0.8</v>
      </c>
      <c r="AR314">
        <f t="shared" si="726"/>
        <v>0.8</v>
      </c>
      <c r="AS314">
        <f t="shared" si="726"/>
        <v>0.8</v>
      </c>
      <c r="AT314">
        <f t="shared" si="726"/>
        <v>0.8</v>
      </c>
      <c r="AU314">
        <f t="shared" si="726"/>
        <v>0.8</v>
      </c>
      <c r="AV314">
        <f t="shared" si="726"/>
        <v>0.8</v>
      </c>
      <c r="AW314">
        <f t="shared" si="726"/>
        <v>0.8</v>
      </c>
      <c r="AX314">
        <f t="shared" si="726"/>
        <v>0.8</v>
      </c>
      <c r="AY314">
        <f t="shared" si="726"/>
        <v>0.8</v>
      </c>
      <c r="AZ314">
        <f t="shared" si="726"/>
        <v>0.8</v>
      </c>
      <c r="BA314">
        <f t="shared" si="726"/>
        <v>0.8</v>
      </c>
      <c r="BB314">
        <f t="shared" si="726"/>
        <v>0.8</v>
      </c>
      <c r="BC314">
        <f t="shared" si="726"/>
        <v>0.8</v>
      </c>
      <c r="BD314">
        <f t="shared" si="726"/>
        <v>0.8</v>
      </c>
      <c r="BE314">
        <f t="shared" si="726"/>
        <v>0.8</v>
      </c>
      <c r="BF314">
        <f t="shared" si="726"/>
        <v>0.8</v>
      </c>
      <c r="BG314">
        <f t="shared" si="726"/>
        <v>0.8</v>
      </c>
      <c r="BH314">
        <f t="shared" si="726"/>
        <v>0.8</v>
      </c>
      <c r="BK314">
        <f t="shared" si="721"/>
        <v>6.6588916497771045E-2</v>
      </c>
      <c r="BL314">
        <f t="shared" si="667"/>
        <v>3.1296790753952392E-2</v>
      </c>
      <c r="BM314">
        <f t="shared" si="668"/>
        <v>0</v>
      </c>
      <c r="BN314">
        <f t="shared" si="684"/>
        <v>0.53</v>
      </c>
      <c r="BO314">
        <f t="shared" si="685"/>
        <v>1</v>
      </c>
      <c r="BP314" t="str">
        <f t="shared" si="669"/>
        <v>-LT-Total</v>
      </c>
    </row>
    <row r="315" spans="1:68" hidden="1" x14ac:dyDescent="0.25">
      <c r="A315" t="str">
        <f t="shared" si="665"/>
        <v>passenger-LT-CNG</v>
      </c>
      <c r="B315" s="1">
        <v>281</v>
      </c>
      <c r="C315" t="s">
        <v>50</v>
      </c>
      <c r="D315" t="s">
        <v>27</v>
      </c>
      <c r="E315" t="s">
        <v>33</v>
      </c>
      <c r="F315" t="s">
        <v>45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K315">
        <f t="shared" si="721"/>
        <v>0</v>
      </c>
      <c r="BL315">
        <f t="shared" si="667"/>
        <v>0</v>
      </c>
      <c r="BM315">
        <f t="shared" si="668"/>
        <v>0</v>
      </c>
      <c r="BN315">
        <f t="shared" si="684"/>
        <v>0.53</v>
      </c>
      <c r="BO315">
        <f t="shared" si="685"/>
        <v>1</v>
      </c>
      <c r="BP315" t="str">
        <f t="shared" si="669"/>
        <v>-LT-Total</v>
      </c>
    </row>
    <row r="316" spans="1:68" hidden="1" x14ac:dyDescent="0.25">
      <c r="A316" t="str">
        <f t="shared" si="665"/>
        <v>passenger-LT-D</v>
      </c>
      <c r="B316" s="1">
        <v>282</v>
      </c>
      <c r="C316" t="s">
        <v>50</v>
      </c>
      <c r="D316" t="s">
        <v>27</v>
      </c>
      <c r="E316" t="s">
        <v>33</v>
      </c>
      <c r="F316" t="s">
        <v>46</v>
      </c>
      <c r="G316">
        <v>0.30729210424287512</v>
      </c>
      <c r="H316">
        <f>Reference!H316</f>
        <v>0.30474375997505659</v>
      </c>
      <c r="I316">
        <f>Reference!I316</f>
        <v>0.30224363540352978</v>
      </c>
      <c r="J316">
        <f>Reference!J316</f>
        <v>0.29979037473786652</v>
      </c>
      <c r="K316">
        <f>Reference!K316</f>
        <v>0.30015520196132017</v>
      </c>
      <c r="L316">
        <f t="shared" ref="L316:Y316" si="727">$K316+(L$33-$K$33)*($BL316-$BK316)/($BL$33-$BK$33)</f>
        <v>0.28879218360135589</v>
      </c>
      <c r="M316">
        <f t="shared" si="727"/>
        <v>0.27742916524139166</v>
      </c>
      <c r="N316">
        <f t="shared" si="727"/>
        <v>0.26606614688142738</v>
      </c>
      <c r="O316">
        <f t="shared" si="727"/>
        <v>0.2547031285214631</v>
      </c>
      <c r="P316">
        <f t="shared" si="727"/>
        <v>0.24334011016149887</v>
      </c>
      <c r="Q316">
        <f t="shared" si="727"/>
        <v>0.23197709180153459</v>
      </c>
      <c r="R316">
        <f t="shared" si="727"/>
        <v>0.22061407344157033</v>
      </c>
      <c r="S316">
        <f t="shared" si="727"/>
        <v>0.20925105508160607</v>
      </c>
      <c r="T316">
        <f t="shared" si="727"/>
        <v>0.19788803672164179</v>
      </c>
      <c r="U316">
        <f t="shared" si="727"/>
        <v>0.18652501836167756</v>
      </c>
      <c r="V316">
        <f t="shared" si="727"/>
        <v>0.17516200000171328</v>
      </c>
      <c r="W316">
        <f t="shared" si="727"/>
        <v>0.16379898164174903</v>
      </c>
      <c r="X316">
        <f t="shared" si="727"/>
        <v>0.15243596328178474</v>
      </c>
      <c r="Y316">
        <f t="shared" si="727"/>
        <v>0.14107294492182049</v>
      </c>
      <c r="Z316">
        <f t="shared" ref="Z316:AN316" si="728">$Y316+(Z$33-$Y$33)*($BM316-$BL316)/($BM$33-$BL$33)</f>
        <v>0.13166808192703244</v>
      </c>
      <c r="AA316">
        <f t="shared" si="728"/>
        <v>0.12226321893224443</v>
      </c>
      <c r="AB316">
        <f t="shared" si="728"/>
        <v>0.11285835593745638</v>
      </c>
      <c r="AC316">
        <f t="shared" si="728"/>
        <v>0.10345349294266835</v>
      </c>
      <c r="AD316">
        <f t="shared" si="728"/>
        <v>9.4048629947880324E-2</v>
      </c>
      <c r="AE316">
        <f t="shared" si="728"/>
        <v>8.4643766953092295E-2</v>
      </c>
      <c r="AF316">
        <f t="shared" si="728"/>
        <v>7.5238903958304251E-2</v>
      </c>
      <c r="AG316">
        <f t="shared" si="728"/>
        <v>6.5834040963516222E-2</v>
      </c>
      <c r="AH316">
        <f t="shared" si="728"/>
        <v>5.6429177968728192E-2</v>
      </c>
      <c r="AI316">
        <f t="shared" si="728"/>
        <v>4.7024314973940176E-2</v>
      </c>
      <c r="AJ316">
        <f t="shared" si="728"/>
        <v>3.7619451979152133E-2</v>
      </c>
      <c r="AK316">
        <f t="shared" si="728"/>
        <v>2.8214588984364103E-2</v>
      </c>
      <c r="AL316">
        <f t="shared" si="728"/>
        <v>1.8809725989576073E-2</v>
      </c>
      <c r="AM316">
        <f t="shared" si="728"/>
        <v>9.4048629947880158E-3</v>
      </c>
      <c r="AN316">
        <f t="shared" si="728"/>
        <v>0</v>
      </c>
      <c r="AO316">
        <f t="shared" ref="AO316:BH316" si="729">AN316</f>
        <v>0</v>
      </c>
      <c r="AP316">
        <f t="shared" si="729"/>
        <v>0</v>
      </c>
      <c r="AQ316">
        <f t="shared" si="729"/>
        <v>0</v>
      </c>
      <c r="AR316">
        <f t="shared" si="729"/>
        <v>0</v>
      </c>
      <c r="AS316">
        <f t="shared" si="729"/>
        <v>0</v>
      </c>
      <c r="AT316">
        <f t="shared" si="729"/>
        <v>0</v>
      </c>
      <c r="AU316">
        <f t="shared" si="729"/>
        <v>0</v>
      </c>
      <c r="AV316">
        <f t="shared" si="729"/>
        <v>0</v>
      </c>
      <c r="AW316">
        <f t="shared" si="729"/>
        <v>0</v>
      </c>
      <c r="AX316">
        <f t="shared" si="729"/>
        <v>0</v>
      </c>
      <c r="AY316">
        <f t="shared" si="729"/>
        <v>0</v>
      </c>
      <c r="AZ316">
        <f t="shared" si="729"/>
        <v>0</v>
      </c>
      <c r="BA316">
        <f t="shared" si="729"/>
        <v>0</v>
      </c>
      <c r="BB316">
        <f t="shared" si="729"/>
        <v>0</v>
      </c>
      <c r="BC316">
        <f t="shared" si="729"/>
        <v>0</v>
      </c>
      <c r="BD316">
        <f t="shared" si="729"/>
        <v>0</v>
      </c>
      <c r="BE316">
        <f t="shared" si="729"/>
        <v>0</v>
      </c>
      <c r="BF316">
        <f t="shared" si="729"/>
        <v>0</v>
      </c>
      <c r="BG316">
        <f t="shared" si="729"/>
        <v>0</v>
      </c>
      <c r="BH316">
        <f t="shared" si="729"/>
        <v>0</v>
      </c>
      <c r="BK316">
        <f t="shared" si="721"/>
        <v>0.30015520196132017</v>
      </c>
      <c r="BL316">
        <f t="shared" si="667"/>
        <v>0.14107294492182049</v>
      </c>
      <c r="BM316">
        <f t="shared" si="668"/>
        <v>0</v>
      </c>
      <c r="BN316">
        <f t="shared" si="684"/>
        <v>0.53</v>
      </c>
      <c r="BO316">
        <f t="shared" si="685"/>
        <v>1</v>
      </c>
      <c r="BP316" t="str">
        <f t="shared" si="669"/>
        <v>-LT-Total</v>
      </c>
    </row>
    <row r="317" spans="1:68" hidden="1" x14ac:dyDescent="0.25">
      <c r="A317" t="str">
        <f t="shared" si="665"/>
        <v>passenger-LT-FCEV</v>
      </c>
      <c r="B317" s="1">
        <v>283</v>
      </c>
      <c r="C317" t="s">
        <v>50</v>
      </c>
      <c r="D317" t="s">
        <v>27</v>
      </c>
      <c r="E317" t="s">
        <v>33</v>
      </c>
      <c r="F317" t="s">
        <v>30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ref="L317:Y317" si="730">IF(K317=0,0.0000001,K317)*((INDEX($W$7:$W$29,MATCH($A317,$H$7:$H$28,0))/IF(K317=0,0.0000001,K317))^((L$33-$K$33)/($Y$33-$K$33)))</f>
        <v>2.6826957952797254E-7</v>
      </c>
      <c r="M317">
        <f t="shared" si="730"/>
        <v>1.6768329368110074E-6</v>
      </c>
      <c r="N317">
        <f t="shared" si="730"/>
        <v>1.7693486175942751E-5</v>
      </c>
      <c r="O317">
        <f t="shared" si="730"/>
        <v>2.0886550587638779E-4</v>
      </c>
      <c r="P317">
        <f t="shared" si="730"/>
        <v>1.8925927781536984E-3</v>
      </c>
      <c r="Q317">
        <f t="shared" si="730"/>
        <v>1.0362421292284886E-2</v>
      </c>
      <c r="R317">
        <f t="shared" si="730"/>
        <v>3.2190714953670853E-2</v>
      </c>
      <c r="S317">
        <f t="shared" si="730"/>
        <v>6.1521569958106953E-2</v>
      </c>
      <c r="T317">
        <f t="shared" si="730"/>
        <v>8.4072245320898312E-2</v>
      </c>
      <c r="U317">
        <f t="shared" si="730"/>
        <v>9.516388963555715E-2</v>
      </c>
      <c r="V317">
        <f t="shared" si="730"/>
        <v>9.8943415203042701E-2</v>
      </c>
      <c r="W317">
        <f t="shared" si="730"/>
        <v>9.9848371317425452E-2</v>
      </c>
      <c r="X317">
        <f t="shared" si="730"/>
        <v>9.9989161747724001E-2</v>
      </c>
      <c r="Y317">
        <f t="shared" si="730"/>
        <v>0.10000000000000002</v>
      </c>
      <c r="Z317">
        <f t="shared" ref="Z317:AN317" si="731">IF(Y317=0,0.0000001,$Y317)*((INDEX($X$7:$X$29,MATCH($A317,$H$7:$H$28,0))/IF(Y317=0,0.0000001,$Y317))^((Z$33-$Y$33)/($AN$33-$Y$33)))</f>
        <v>0.10469442075832291</v>
      </c>
      <c r="AA317">
        <f t="shared" si="731"/>
        <v>0.10960921737920755</v>
      </c>
      <c r="AB317">
        <f t="shared" si="731"/>
        <v>0.11475473523289234</v>
      </c>
      <c r="AC317">
        <f t="shared" si="731"/>
        <v>0.1201418053448237</v>
      </c>
      <c r="AD317">
        <f t="shared" si="731"/>
        <v>0.12578176719435502</v>
      </c>
      <c r="AE317">
        <f t="shared" si="731"/>
        <v>0.13168649258371221</v>
      </c>
      <c r="AF317">
        <f t="shared" si="731"/>
        <v>0.13786841062746932</v>
      </c>
      <c r="AG317">
        <f t="shared" si="731"/>
        <v>0.1443405339151351</v>
      </c>
      <c r="AH317">
        <f t="shared" si="731"/>
        <v>0.15111648590192128</v>
      </c>
      <c r="AI317">
        <f t="shared" si="731"/>
        <v>0.15821052958534917</v>
      </c>
      <c r="AJ317">
        <f t="shared" si="731"/>
        <v>0.1656375975280564</v>
      </c>
      <c r="AK317">
        <f t="shared" si="731"/>
        <v>0.17341332329000081</v>
      </c>
      <c r="AL317">
        <f t="shared" si="731"/>
        <v>0.1815540743362242</v>
      </c>
      <c r="AM317">
        <f t="shared" si="731"/>
        <v>0.1900769864894449</v>
      </c>
      <c r="AN317">
        <f t="shared" si="731"/>
        <v>0.19900000000000001</v>
      </c>
      <c r="AO317">
        <f t="shared" ref="AO317:BH317" si="732">AN317</f>
        <v>0.19900000000000001</v>
      </c>
      <c r="AP317">
        <f t="shared" si="732"/>
        <v>0.19900000000000001</v>
      </c>
      <c r="AQ317">
        <f t="shared" si="732"/>
        <v>0.19900000000000001</v>
      </c>
      <c r="AR317">
        <f t="shared" si="732"/>
        <v>0.19900000000000001</v>
      </c>
      <c r="AS317">
        <f t="shared" si="732"/>
        <v>0.19900000000000001</v>
      </c>
      <c r="AT317">
        <f t="shared" si="732"/>
        <v>0.19900000000000001</v>
      </c>
      <c r="AU317">
        <f t="shared" si="732"/>
        <v>0.19900000000000001</v>
      </c>
      <c r="AV317">
        <f t="shared" si="732"/>
        <v>0.19900000000000001</v>
      </c>
      <c r="AW317">
        <f t="shared" si="732"/>
        <v>0.19900000000000001</v>
      </c>
      <c r="AX317">
        <f t="shared" si="732"/>
        <v>0.19900000000000001</v>
      </c>
      <c r="AY317">
        <f t="shared" si="732"/>
        <v>0.19900000000000001</v>
      </c>
      <c r="AZ317">
        <f t="shared" si="732"/>
        <v>0.19900000000000001</v>
      </c>
      <c r="BA317">
        <f t="shared" si="732"/>
        <v>0.19900000000000001</v>
      </c>
      <c r="BB317">
        <f t="shared" si="732"/>
        <v>0.19900000000000001</v>
      </c>
      <c r="BC317">
        <f t="shared" si="732"/>
        <v>0.19900000000000001</v>
      </c>
      <c r="BD317">
        <f t="shared" si="732"/>
        <v>0.19900000000000001</v>
      </c>
      <c r="BE317">
        <f t="shared" si="732"/>
        <v>0.19900000000000001</v>
      </c>
      <c r="BF317">
        <f t="shared" si="732"/>
        <v>0.19900000000000001</v>
      </c>
      <c r="BG317">
        <f t="shared" si="732"/>
        <v>0.19900000000000001</v>
      </c>
      <c r="BH317">
        <f t="shared" si="732"/>
        <v>0.19900000000000001</v>
      </c>
      <c r="BK317">
        <f>G317</f>
        <v>0</v>
      </c>
      <c r="BL317">
        <f t="shared" si="667"/>
        <v>0</v>
      </c>
      <c r="BM317">
        <f t="shared" si="668"/>
        <v>0</v>
      </c>
      <c r="BN317">
        <f t="shared" si="684"/>
        <v>0.53</v>
      </c>
      <c r="BO317">
        <f t="shared" si="685"/>
        <v>1</v>
      </c>
      <c r="BP317" t="str">
        <f t="shared" si="669"/>
        <v>-LT-Total</v>
      </c>
    </row>
    <row r="318" spans="1:68" hidden="1" x14ac:dyDescent="0.25">
      <c r="A318" t="str">
        <f t="shared" si="665"/>
        <v>passenger-LT-G</v>
      </c>
      <c r="B318" s="1">
        <v>284</v>
      </c>
      <c r="C318" t="s">
        <v>50</v>
      </c>
      <c r="D318" t="s">
        <v>27</v>
      </c>
      <c r="E318" t="s">
        <v>33</v>
      </c>
      <c r="F318" t="s">
        <v>47</v>
      </c>
      <c r="G318">
        <v>0.67344484321051523</v>
      </c>
      <c r="H318">
        <f>Reference!H318</f>
        <v>0.66748347918763207</v>
      </c>
      <c r="I318">
        <f>Reference!I318</f>
        <v>0.66163491592181178</v>
      </c>
      <c r="J318">
        <f>Reference!J318</f>
        <v>0.65589598180065456</v>
      </c>
      <c r="K318">
        <f>Reference!K318</f>
        <v>0.65255623992203859</v>
      </c>
      <c r="L318">
        <f t="shared" ref="L318:Y320" si="733">$K318+(L$33-$K$33)*($BL318-$BK318)/($BL$33-$BK$33)</f>
        <v>0.62785232512499001</v>
      </c>
      <c r="M318">
        <f t="shared" si="733"/>
        <v>0.60314841032794142</v>
      </c>
      <c r="N318">
        <f t="shared" si="733"/>
        <v>0.57844449553089272</v>
      </c>
      <c r="O318">
        <f t="shared" si="733"/>
        <v>0.55374058073384413</v>
      </c>
      <c r="P318">
        <f t="shared" si="733"/>
        <v>0.52903666593679555</v>
      </c>
      <c r="Q318">
        <f t="shared" si="733"/>
        <v>0.50433275113974696</v>
      </c>
      <c r="R318">
        <f t="shared" si="733"/>
        <v>0.47962883634269837</v>
      </c>
      <c r="S318">
        <f t="shared" si="733"/>
        <v>0.45492492154564973</v>
      </c>
      <c r="T318">
        <f t="shared" si="733"/>
        <v>0.43022100674860114</v>
      </c>
      <c r="U318">
        <f t="shared" si="733"/>
        <v>0.4055170919515525</v>
      </c>
      <c r="V318">
        <f t="shared" si="733"/>
        <v>0.38081317715450391</v>
      </c>
      <c r="W318">
        <f t="shared" si="733"/>
        <v>0.35610926235745527</v>
      </c>
      <c r="X318">
        <f t="shared" si="733"/>
        <v>0.33140534756040668</v>
      </c>
      <c r="Y318">
        <f t="shared" si="733"/>
        <v>0.3067014327633581</v>
      </c>
      <c r="Z318">
        <f t="shared" ref="Z318:AN320" si="734">$Y318+(Z$33-$Y$33)*($BM318-$BL318)/($BM$33-$BL$33)</f>
        <v>0.28625467057913423</v>
      </c>
      <c r="AA318">
        <f t="shared" si="734"/>
        <v>0.26580790839491036</v>
      </c>
      <c r="AB318">
        <f t="shared" si="734"/>
        <v>0.24536114621068647</v>
      </c>
      <c r="AC318">
        <f t="shared" si="734"/>
        <v>0.2249143840264626</v>
      </c>
      <c r="AD318">
        <f t="shared" si="734"/>
        <v>0.20446762184223871</v>
      </c>
      <c r="AE318">
        <f t="shared" si="734"/>
        <v>0.18402085965801485</v>
      </c>
      <c r="AF318">
        <f t="shared" si="734"/>
        <v>0.16357409747379098</v>
      </c>
      <c r="AG318">
        <f t="shared" si="734"/>
        <v>0.14312733528956711</v>
      </c>
      <c r="AH318">
        <f t="shared" si="734"/>
        <v>0.12268057310534325</v>
      </c>
      <c r="AI318">
        <f t="shared" si="734"/>
        <v>0.10223381092111936</v>
      </c>
      <c r="AJ318">
        <f t="shared" si="734"/>
        <v>8.178704873689549E-2</v>
      </c>
      <c r="AK318">
        <f t="shared" si="734"/>
        <v>6.1340286552671625E-2</v>
      </c>
      <c r="AL318">
        <f t="shared" si="734"/>
        <v>4.0893524368447731E-2</v>
      </c>
      <c r="AM318">
        <f t="shared" si="734"/>
        <v>2.0446762184223866E-2</v>
      </c>
      <c r="AN318">
        <f t="shared" si="734"/>
        <v>0</v>
      </c>
      <c r="AO318">
        <f t="shared" ref="AO318:BH318" si="735">AN318</f>
        <v>0</v>
      </c>
      <c r="AP318">
        <f t="shared" si="735"/>
        <v>0</v>
      </c>
      <c r="AQ318">
        <f t="shared" si="735"/>
        <v>0</v>
      </c>
      <c r="AR318">
        <f t="shared" si="735"/>
        <v>0</v>
      </c>
      <c r="AS318">
        <f t="shared" si="735"/>
        <v>0</v>
      </c>
      <c r="AT318">
        <f t="shared" si="735"/>
        <v>0</v>
      </c>
      <c r="AU318">
        <f t="shared" si="735"/>
        <v>0</v>
      </c>
      <c r="AV318">
        <f t="shared" si="735"/>
        <v>0</v>
      </c>
      <c r="AW318">
        <f t="shared" si="735"/>
        <v>0</v>
      </c>
      <c r="AX318">
        <f t="shared" si="735"/>
        <v>0</v>
      </c>
      <c r="AY318">
        <f t="shared" si="735"/>
        <v>0</v>
      </c>
      <c r="AZ318">
        <f t="shared" si="735"/>
        <v>0</v>
      </c>
      <c r="BA318">
        <f t="shared" si="735"/>
        <v>0</v>
      </c>
      <c r="BB318">
        <f t="shared" si="735"/>
        <v>0</v>
      </c>
      <c r="BC318">
        <f t="shared" si="735"/>
        <v>0</v>
      </c>
      <c r="BD318">
        <f t="shared" si="735"/>
        <v>0</v>
      </c>
      <c r="BE318">
        <f t="shared" si="735"/>
        <v>0</v>
      </c>
      <c r="BF318">
        <f t="shared" si="735"/>
        <v>0</v>
      </c>
      <c r="BG318">
        <f t="shared" si="735"/>
        <v>0</v>
      </c>
      <c r="BH318">
        <f t="shared" si="735"/>
        <v>0</v>
      </c>
      <c r="BK318">
        <f t="shared" ref="BK318:BK323" si="736">K318</f>
        <v>0.65255623992203859</v>
      </c>
      <c r="BL318">
        <f t="shared" si="667"/>
        <v>0.3067014327633581</v>
      </c>
      <c r="BM318">
        <f t="shared" si="668"/>
        <v>0</v>
      </c>
      <c r="BN318">
        <f t="shared" si="684"/>
        <v>0.53</v>
      </c>
      <c r="BO318">
        <f t="shared" si="685"/>
        <v>1</v>
      </c>
      <c r="BP318" t="str">
        <f t="shared" si="669"/>
        <v>-LT-Total</v>
      </c>
    </row>
    <row r="319" spans="1:68" hidden="1" x14ac:dyDescent="0.25">
      <c r="A319" t="str">
        <f t="shared" si="665"/>
        <v>passenger-LT-LPG</v>
      </c>
      <c r="B319" s="1">
        <v>285</v>
      </c>
      <c r="C319" t="s">
        <v>50</v>
      </c>
      <c r="D319" t="s">
        <v>27</v>
      </c>
      <c r="E319" t="s">
        <v>33</v>
      </c>
      <c r="F319" t="s">
        <v>48</v>
      </c>
      <c r="G319">
        <v>1.2159294754180839E-3</v>
      </c>
      <c r="H319">
        <f>Reference!H319</f>
        <v>1.025898564876254E-3</v>
      </c>
      <c r="I319">
        <f>Reference!I319</f>
        <v>8.3946341370964893E-4</v>
      </c>
      <c r="J319">
        <f>Reference!J319</f>
        <v>6.5652292015870649E-4</v>
      </c>
      <c r="K319">
        <f>Reference!K319</f>
        <v>6.343977082605807E-4</v>
      </c>
      <c r="L319">
        <f t="shared" si="733"/>
        <v>6.1038122359071583E-4</v>
      </c>
      <c r="M319">
        <f t="shared" si="733"/>
        <v>5.8636473892085096E-4</v>
      </c>
      <c r="N319">
        <f t="shared" si="733"/>
        <v>5.6234825425098621E-4</v>
      </c>
      <c r="O319">
        <f t="shared" si="733"/>
        <v>5.3833176958112134E-4</v>
      </c>
      <c r="P319">
        <f t="shared" si="733"/>
        <v>5.1431528491125648E-4</v>
      </c>
      <c r="Q319">
        <f t="shared" si="733"/>
        <v>4.9029880024139172E-4</v>
      </c>
      <c r="R319">
        <f t="shared" si="733"/>
        <v>4.662823155715268E-4</v>
      </c>
      <c r="S319">
        <f t="shared" si="733"/>
        <v>4.4226583090166199E-4</v>
      </c>
      <c r="T319">
        <f t="shared" si="733"/>
        <v>4.1824934623179713E-4</v>
      </c>
      <c r="U319">
        <f t="shared" si="733"/>
        <v>3.9423286156193226E-4</v>
      </c>
      <c r="V319">
        <f t="shared" si="733"/>
        <v>3.7021637689206745E-4</v>
      </c>
      <c r="W319">
        <f t="shared" si="733"/>
        <v>3.4619989222220264E-4</v>
      </c>
      <c r="X319">
        <f t="shared" si="733"/>
        <v>3.2218340755233777E-4</v>
      </c>
      <c r="Y319">
        <f t="shared" si="733"/>
        <v>2.9816692288247291E-4</v>
      </c>
      <c r="Z319">
        <f t="shared" si="734"/>
        <v>2.7828912802364136E-4</v>
      </c>
      <c r="AA319">
        <f t="shared" si="734"/>
        <v>2.5841133316480987E-4</v>
      </c>
      <c r="AB319">
        <f t="shared" si="734"/>
        <v>2.3853353830597833E-4</v>
      </c>
      <c r="AC319">
        <f t="shared" si="734"/>
        <v>2.1865574344714678E-4</v>
      </c>
      <c r="AD319">
        <f t="shared" si="734"/>
        <v>1.9877794858831526E-4</v>
      </c>
      <c r="AE319">
        <f t="shared" si="734"/>
        <v>1.7890015372948374E-4</v>
      </c>
      <c r="AF319">
        <f t="shared" si="734"/>
        <v>1.5902235887065223E-4</v>
      </c>
      <c r="AG319">
        <f t="shared" si="734"/>
        <v>1.3914456401182068E-4</v>
      </c>
      <c r="AH319">
        <f t="shared" si="734"/>
        <v>1.1926676915298916E-4</v>
      </c>
      <c r="AI319">
        <f t="shared" si="734"/>
        <v>9.9388974294157618E-5</v>
      </c>
      <c r="AJ319">
        <f t="shared" si="734"/>
        <v>7.9511179435326127E-5</v>
      </c>
      <c r="AK319">
        <f t="shared" si="734"/>
        <v>5.9633384576494581E-5</v>
      </c>
      <c r="AL319">
        <f t="shared" si="734"/>
        <v>3.9755589717663036E-5</v>
      </c>
      <c r="AM319">
        <f t="shared" si="734"/>
        <v>1.9877794858831545E-5</v>
      </c>
      <c r="AN319">
        <f t="shared" si="734"/>
        <v>0</v>
      </c>
      <c r="AO319">
        <f t="shared" ref="AO319:BH319" si="737">AN319</f>
        <v>0</v>
      </c>
      <c r="AP319">
        <f t="shared" si="737"/>
        <v>0</v>
      </c>
      <c r="AQ319">
        <f t="shared" si="737"/>
        <v>0</v>
      </c>
      <c r="AR319">
        <f t="shared" si="737"/>
        <v>0</v>
      </c>
      <c r="AS319">
        <f t="shared" si="737"/>
        <v>0</v>
      </c>
      <c r="AT319">
        <f t="shared" si="737"/>
        <v>0</v>
      </c>
      <c r="AU319">
        <f t="shared" si="737"/>
        <v>0</v>
      </c>
      <c r="AV319">
        <f t="shared" si="737"/>
        <v>0</v>
      </c>
      <c r="AW319">
        <f t="shared" si="737"/>
        <v>0</v>
      </c>
      <c r="AX319">
        <f t="shared" si="737"/>
        <v>0</v>
      </c>
      <c r="AY319">
        <f t="shared" si="737"/>
        <v>0</v>
      </c>
      <c r="AZ319">
        <f t="shared" si="737"/>
        <v>0</v>
      </c>
      <c r="BA319">
        <f t="shared" si="737"/>
        <v>0</v>
      </c>
      <c r="BB319">
        <f t="shared" si="737"/>
        <v>0</v>
      </c>
      <c r="BC319">
        <f t="shared" si="737"/>
        <v>0</v>
      </c>
      <c r="BD319">
        <f t="shared" si="737"/>
        <v>0</v>
      </c>
      <c r="BE319">
        <f t="shared" si="737"/>
        <v>0</v>
      </c>
      <c r="BF319">
        <f t="shared" si="737"/>
        <v>0</v>
      </c>
      <c r="BG319">
        <f t="shared" si="737"/>
        <v>0</v>
      </c>
      <c r="BH319">
        <f t="shared" si="737"/>
        <v>0</v>
      </c>
      <c r="BK319">
        <f t="shared" si="736"/>
        <v>6.343977082605807E-4</v>
      </c>
      <c r="BL319">
        <f t="shared" si="667"/>
        <v>2.9816692288247291E-4</v>
      </c>
      <c r="BM319">
        <f t="shared" si="668"/>
        <v>0</v>
      </c>
      <c r="BN319">
        <f t="shared" si="684"/>
        <v>0.53</v>
      </c>
      <c r="BO319">
        <f t="shared" si="685"/>
        <v>1</v>
      </c>
      <c r="BP319" t="str">
        <f t="shared" si="669"/>
        <v>-LT-Total</v>
      </c>
    </row>
    <row r="320" spans="1:68" hidden="1" x14ac:dyDescent="0.25">
      <c r="A320" t="str">
        <f t="shared" si="665"/>
        <v>passenger-LT-PHEVG</v>
      </c>
      <c r="B320" s="1">
        <v>286</v>
      </c>
      <c r="C320" t="s">
        <v>50</v>
      </c>
      <c r="D320" t="s">
        <v>27</v>
      </c>
      <c r="E320" t="s">
        <v>33</v>
      </c>
      <c r="F320" t="s">
        <v>31</v>
      </c>
      <c r="G320">
        <v>9.6076803265539891E-3</v>
      </c>
      <c r="H320">
        <f>Reference!H320</f>
        <v>1.42716107409752E-2</v>
      </c>
      <c r="I320">
        <f>Reference!I320</f>
        <v>1.8847290399426071E-2</v>
      </c>
      <c r="J320">
        <f>Reference!J320</f>
        <v>2.3337200643336921E-2</v>
      </c>
      <c r="K320">
        <f>Reference!K320</f>
        <v>2.4729344501441149E-2</v>
      </c>
      <c r="L320">
        <f t="shared" si="733"/>
        <v>2.3793162173886592E-2</v>
      </c>
      <c r="M320">
        <f t="shared" si="733"/>
        <v>2.2856979846332035E-2</v>
      </c>
      <c r="N320">
        <f t="shared" si="733"/>
        <v>2.1920797518777475E-2</v>
      </c>
      <c r="O320">
        <f t="shared" si="733"/>
        <v>2.0984615191222918E-2</v>
      </c>
      <c r="P320">
        <f t="shared" si="733"/>
        <v>2.004843286366836E-2</v>
      </c>
      <c r="Q320">
        <f t="shared" si="733"/>
        <v>1.9112250536113803E-2</v>
      </c>
      <c r="R320">
        <f t="shared" si="733"/>
        <v>1.8176068208559243E-2</v>
      </c>
      <c r="S320">
        <f t="shared" si="733"/>
        <v>1.7239885881004686E-2</v>
      </c>
      <c r="T320">
        <f t="shared" si="733"/>
        <v>1.6303703553450129E-2</v>
      </c>
      <c r="U320">
        <f t="shared" si="733"/>
        <v>1.5367521225895572E-2</v>
      </c>
      <c r="V320">
        <f t="shared" si="733"/>
        <v>1.4431338898341013E-2</v>
      </c>
      <c r="W320">
        <f t="shared" si="733"/>
        <v>1.3495156570786454E-2</v>
      </c>
      <c r="X320">
        <f t="shared" si="733"/>
        <v>1.2558974243231899E-2</v>
      </c>
      <c r="Y320">
        <f t="shared" si="733"/>
        <v>1.162279191567734E-2</v>
      </c>
      <c r="Z320">
        <f t="shared" si="734"/>
        <v>1.084793912129885E-2</v>
      </c>
      <c r="AA320">
        <f t="shared" si="734"/>
        <v>1.0073086326920361E-2</v>
      </c>
      <c r="AB320">
        <f t="shared" si="734"/>
        <v>9.2982335325418712E-3</v>
      </c>
      <c r="AC320">
        <f t="shared" si="734"/>
        <v>8.5233807381633817E-3</v>
      </c>
      <c r="AD320">
        <f t="shared" si="734"/>
        <v>7.7485279437848938E-3</v>
      </c>
      <c r="AE320">
        <f t="shared" si="734"/>
        <v>6.9736751494064043E-3</v>
      </c>
      <c r="AF320">
        <f t="shared" si="734"/>
        <v>6.1988223550279139E-3</v>
      </c>
      <c r="AG320">
        <f t="shared" si="734"/>
        <v>5.4239695606494252E-3</v>
      </c>
      <c r="AH320">
        <f t="shared" si="734"/>
        <v>4.6491167662709365E-3</v>
      </c>
      <c r="AI320">
        <f t="shared" si="734"/>
        <v>3.8742639718924469E-3</v>
      </c>
      <c r="AJ320">
        <f t="shared" si="734"/>
        <v>3.0994111775139565E-3</v>
      </c>
      <c r="AK320">
        <f t="shared" si="734"/>
        <v>2.3245583831354687E-3</v>
      </c>
      <c r="AL320">
        <f t="shared" si="734"/>
        <v>1.5497055887569791E-3</v>
      </c>
      <c r="AM320">
        <f t="shared" si="734"/>
        <v>7.7485279437848782E-4</v>
      </c>
      <c r="AN320">
        <f t="shared" si="734"/>
        <v>0</v>
      </c>
      <c r="AO320">
        <f t="shared" ref="AO320:BH320" si="738">AN320</f>
        <v>0</v>
      </c>
      <c r="AP320">
        <f t="shared" si="738"/>
        <v>0</v>
      </c>
      <c r="AQ320">
        <f t="shared" si="738"/>
        <v>0</v>
      </c>
      <c r="AR320">
        <f t="shared" si="738"/>
        <v>0</v>
      </c>
      <c r="AS320">
        <f t="shared" si="738"/>
        <v>0</v>
      </c>
      <c r="AT320">
        <f t="shared" si="738"/>
        <v>0</v>
      </c>
      <c r="AU320">
        <f t="shared" si="738"/>
        <v>0</v>
      </c>
      <c r="AV320">
        <f t="shared" si="738"/>
        <v>0</v>
      </c>
      <c r="AW320">
        <f t="shared" si="738"/>
        <v>0</v>
      </c>
      <c r="AX320">
        <f t="shared" si="738"/>
        <v>0</v>
      </c>
      <c r="AY320">
        <f t="shared" si="738"/>
        <v>0</v>
      </c>
      <c r="AZ320">
        <f t="shared" si="738"/>
        <v>0</v>
      </c>
      <c r="BA320">
        <f t="shared" si="738"/>
        <v>0</v>
      </c>
      <c r="BB320">
        <f t="shared" si="738"/>
        <v>0</v>
      </c>
      <c r="BC320">
        <f t="shared" si="738"/>
        <v>0</v>
      </c>
      <c r="BD320">
        <f t="shared" si="738"/>
        <v>0</v>
      </c>
      <c r="BE320">
        <f t="shared" si="738"/>
        <v>0</v>
      </c>
      <c r="BF320">
        <f t="shared" si="738"/>
        <v>0</v>
      </c>
      <c r="BG320">
        <f t="shared" si="738"/>
        <v>0</v>
      </c>
      <c r="BH320">
        <f t="shared" si="738"/>
        <v>0</v>
      </c>
      <c r="BK320">
        <f t="shared" si="736"/>
        <v>2.4729344501441149E-2</v>
      </c>
      <c r="BL320">
        <f t="shared" si="667"/>
        <v>1.162279191567734E-2</v>
      </c>
      <c r="BM320">
        <f t="shared" si="668"/>
        <v>0</v>
      </c>
      <c r="BN320">
        <f t="shared" si="684"/>
        <v>0.53</v>
      </c>
      <c r="BO320">
        <f t="shared" si="685"/>
        <v>1</v>
      </c>
      <c r="BP320" t="str">
        <f t="shared" si="669"/>
        <v>-LT-Total</v>
      </c>
    </row>
    <row r="321" spans="1:68" hidden="1" x14ac:dyDescent="0.25">
      <c r="A321" t="str">
        <f t="shared" si="665"/>
        <v>passenger-LV-BEV</v>
      </c>
      <c r="B321" s="1">
        <v>287</v>
      </c>
      <c r="C321" t="s">
        <v>50</v>
      </c>
      <c r="D321" t="s">
        <v>27</v>
      </c>
      <c r="E321" t="s">
        <v>28</v>
      </c>
      <c r="F321" t="s">
        <v>29</v>
      </c>
      <c r="G321">
        <v>4.2942640471415931E-2</v>
      </c>
      <c r="H321">
        <f>Reference!H159</f>
        <v>1.294531157706982E-2</v>
      </c>
      <c r="I321">
        <f>Reference!I159</f>
        <v>1.4598859819311355E-2</v>
      </c>
      <c r="J321">
        <f>Reference!J159</f>
        <v>1.6463621347007004E-2</v>
      </c>
      <c r="K321">
        <f>Reference!K159</f>
        <v>1.8566575144387577E-2</v>
      </c>
      <c r="L321">
        <f t="shared" ref="L321:Y321" si="739">IF(K321=0,0.0000001,K321)*((INDEX($W$7:$W$29,MATCH($A321,$H$7:$H$28,0))/IF(K321=0,0.0000001,K321))^((L$33-$K$33)/($Y$33-$K$33)))</f>
        <v>2.3798384376529608E-2</v>
      </c>
      <c r="M321">
        <f t="shared" si="739"/>
        <v>3.7737800608366588E-2</v>
      </c>
      <c r="N321">
        <f t="shared" si="739"/>
        <v>6.826750231042325E-2</v>
      </c>
      <c r="O321">
        <f t="shared" si="739"/>
        <v>0.12703119016185896</v>
      </c>
      <c r="P321">
        <f t="shared" si="739"/>
        <v>0.22116208852939484</v>
      </c>
      <c r="Q321">
        <f t="shared" si="739"/>
        <v>0.33921178003974312</v>
      </c>
      <c r="R321">
        <f t="shared" si="739"/>
        <v>0.45113974334328588</v>
      </c>
      <c r="S321">
        <f t="shared" si="739"/>
        <v>0.53097844967361885</v>
      </c>
      <c r="T321">
        <f t="shared" si="739"/>
        <v>0.57437578662367017</v>
      </c>
      <c r="U321">
        <f t="shared" si="739"/>
        <v>0.59256432277678295</v>
      </c>
      <c r="V321">
        <f t="shared" si="739"/>
        <v>0.59839882544583034</v>
      </c>
      <c r="W321">
        <f t="shared" si="739"/>
        <v>0.59977099873681372</v>
      </c>
      <c r="X321">
        <f t="shared" si="739"/>
        <v>0.59998363986764713</v>
      </c>
      <c r="Y321">
        <f t="shared" si="739"/>
        <v>0.6</v>
      </c>
      <c r="Z321">
        <f t="shared" ref="Z321:AN321" si="740">IF(Y321=0,0.0000001,$Y321)*((INDEX($X$7:$X$29,MATCH($A321,$H$7:$H$28,0))/IF(Y321=0,0.0000001,$Y321))^((Z$33-$Y$33)/($AN$33-$Y$33)))</f>
        <v>0.61361097593229619</v>
      </c>
      <c r="AA321">
        <f t="shared" si="740"/>
        <v>0.62753071630764157</v>
      </c>
      <c r="AB321">
        <f t="shared" si="740"/>
        <v>0.64176622543504125</v>
      </c>
      <c r="AC321">
        <f t="shared" si="740"/>
        <v>0.65632466651596943</v>
      </c>
      <c r="AD321">
        <f t="shared" si="740"/>
        <v>0.67121336524883801</v>
      </c>
      <c r="AE321">
        <f t="shared" si="740"/>
        <v>0.68643981351523375</v>
      </c>
      <c r="AF321">
        <f t="shared" si="740"/>
        <v>0.70201167314977664</v>
      </c>
      <c r="AG321">
        <f t="shared" si="740"/>
        <v>0.71793677979549753</v>
      </c>
      <c r="AH321">
        <f t="shared" si="740"/>
        <v>0.73422314684667533</v>
      </c>
      <c r="AI321">
        <f t="shared" si="740"/>
        <v>0.75087896948111676</v>
      </c>
      <c r="AJ321">
        <f t="shared" si="740"/>
        <v>0.76791262878390809</v>
      </c>
      <c r="AK321">
        <f t="shared" si="740"/>
        <v>0.785332695964715</v>
      </c>
      <c r="AL321">
        <f t="shared" si="740"/>
        <v>0.8031479366707498</v>
      </c>
      <c r="AM321">
        <f t="shared" si="740"/>
        <v>0.82136731539758123</v>
      </c>
      <c r="AN321">
        <f t="shared" si="740"/>
        <v>0.84</v>
      </c>
      <c r="AO321">
        <f t="shared" ref="AO321:BH321" si="741">AN321</f>
        <v>0.84</v>
      </c>
      <c r="AP321">
        <f t="shared" si="741"/>
        <v>0.84</v>
      </c>
      <c r="AQ321">
        <f t="shared" si="741"/>
        <v>0.84</v>
      </c>
      <c r="AR321">
        <f t="shared" si="741"/>
        <v>0.84</v>
      </c>
      <c r="AS321">
        <f t="shared" si="741"/>
        <v>0.84</v>
      </c>
      <c r="AT321">
        <f t="shared" si="741"/>
        <v>0.84</v>
      </c>
      <c r="AU321">
        <f t="shared" si="741"/>
        <v>0.84</v>
      </c>
      <c r="AV321">
        <f t="shared" si="741"/>
        <v>0.84</v>
      </c>
      <c r="AW321">
        <f t="shared" si="741"/>
        <v>0.84</v>
      </c>
      <c r="AX321">
        <f t="shared" si="741"/>
        <v>0.84</v>
      </c>
      <c r="AY321">
        <f t="shared" si="741"/>
        <v>0.84</v>
      </c>
      <c r="AZ321">
        <f t="shared" si="741"/>
        <v>0.84</v>
      </c>
      <c r="BA321">
        <f t="shared" si="741"/>
        <v>0.84</v>
      </c>
      <c r="BB321">
        <f t="shared" si="741"/>
        <v>0.84</v>
      </c>
      <c r="BC321">
        <f t="shared" si="741"/>
        <v>0.84</v>
      </c>
      <c r="BD321">
        <f t="shared" si="741"/>
        <v>0.84</v>
      </c>
      <c r="BE321">
        <f t="shared" si="741"/>
        <v>0.84</v>
      </c>
      <c r="BF321">
        <f t="shared" si="741"/>
        <v>0.84</v>
      </c>
      <c r="BG321">
        <f t="shared" si="741"/>
        <v>0.84</v>
      </c>
      <c r="BH321">
        <f t="shared" si="741"/>
        <v>0.84</v>
      </c>
      <c r="BK321">
        <f t="shared" si="736"/>
        <v>1.8566575144387577E-2</v>
      </c>
      <c r="BL321">
        <f t="shared" si="667"/>
        <v>6.869632803423403E-3</v>
      </c>
      <c r="BM321">
        <f t="shared" si="668"/>
        <v>9.2832875721937755E-4</v>
      </c>
      <c r="BN321">
        <f t="shared" si="684"/>
        <v>0.63</v>
      </c>
      <c r="BO321">
        <f t="shared" si="685"/>
        <v>0.95000000000000007</v>
      </c>
      <c r="BP321" t="str">
        <f t="shared" si="669"/>
        <v>-LV-Total</v>
      </c>
    </row>
    <row r="322" spans="1:68" hidden="1" x14ac:dyDescent="0.25">
      <c r="A322" t="str">
        <f t="shared" si="665"/>
        <v>passenger-LV-CNG</v>
      </c>
      <c r="B322" s="1">
        <v>288</v>
      </c>
      <c r="C322" t="s">
        <v>50</v>
      </c>
      <c r="D322" t="s">
        <v>27</v>
      </c>
      <c r="E322" t="s">
        <v>28</v>
      </c>
      <c r="F322" t="s">
        <v>45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K322">
        <f t="shared" si="736"/>
        <v>0</v>
      </c>
      <c r="BL322">
        <f t="shared" si="667"/>
        <v>0</v>
      </c>
      <c r="BM322">
        <f t="shared" si="668"/>
        <v>0</v>
      </c>
      <c r="BN322">
        <f t="shared" si="684"/>
        <v>0.63</v>
      </c>
      <c r="BO322">
        <f t="shared" si="685"/>
        <v>0.95000000000000007</v>
      </c>
      <c r="BP322" t="str">
        <f t="shared" si="669"/>
        <v>-LV-Total</v>
      </c>
    </row>
    <row r="323" spans="1:68" hidden="1" x14ac:dyDescent="0.25">
      <c r="A323" t="str">
        <f t="shared" si="665"/>
        <v>passenger-LV-D</v>
      </c>
      <c r="B323" s="1">
        <v>289</v>
      </c>
      <c r="C323" t="s">
        <v>50</v>
      </c>
      <c r="D323" t="s">
        <v>27</v>
      </c>
      <c r="E323" t="s">
        <v>28</v>
      </c>
      <c r="F323" t="s">
        <v>46</v>
      </c>
      <c r="G323">
        <v>8.0751738750430534E-4</v>
      </c>
      <c r="H323">
        <f>Reference!H323</f>
        <v>6.8583134794236679E-4</v>
      </c>
      <c r="I323">
        <f>Reference!I323</f>
        <v>5.6486978669024329E-4</v>
      </c>
      <c r="J323">
        <f>Reference!J323</f>
        <v>4.4462625299549141E-4</v>
      </c>
      <c r="K323">
        <f>Reference!K323</f>
        <v>4.290569666134576E-4</v>
      </c>
      <c r="L323">
        <f t="shared" ref="L323:Y323" si="742">$K323+(L$33-$K$33)*($BL323-$BK323)/($BL$33-$BK$33)</f>
        <v>4.09749403115852E-4</v>
      </c>
      <c r="M323">
        <f t="shared" si="742"/>
        <v>3.904418396182464E-4</v>
      </c>
      <c r="N323">
        <f t="shared" si="742"/>
        <v>3.711342761206408E-4</v>
      </c>
      <c r="O323">
        <f t="shared" si="742"/>
        <v>3.518267126230352E-4</v>
      </c>
      <c r="P323">
        <f t="shared" si="742"/>
        <v>3.3251914912542965E-4</v>
      </c>
      <c r="Q323">
        <f t="shared" si="742"/>
        <v>3.1321158562782405E-4</v>
      </c>
      <c r="R323">
        <f t="shared" si="742"/>
        <v>2.9390402213021844E-4</v>
      </c>
      <c r="S323">
        <f t="shared" si="742"/>
        <v>2.7459645863261284E-4</v>
      </c>
      <c r="T323">
        <f t="shared" si="742"/>
        <v>2.5528889513500724E-4</v>
      </c>
      <c r="U323">
        <f t="shared" si="742"/>
        <v>2.3598133163740167E-4</v>
      </c>
      <c r="V323">
        <f t="shared" si="742"/>
        <v>2.1667376813979606E-4</v>
      </c>
      <c r="W323">
        <f t="shared" si="742"/>
        <v>1.9736620464219046E-4</v>
      </c>
      <c r="X323">
        <f t="shared" si="742"/>
        <v>1.7805864114458489E-4</v>
      </c>
      <c r="Y323">
        <f t="shared" si="742"/>
        <v>1.5875107764697929E-4</v>
      </c>
      <c r="Z323">
        <f t="shared" ref="Z323:AN323" si="743">$Y323+(Z$33-$Y$33)*($BM323-$BL323)/($BM$33-$BL$33)</f>
        <v>1.4959786235922552E-4</v>
      </c>
      <c r="AA323">
        <f t="shared" si="743"/>
        <v>1.4044464707147175E-4</v>
      </c>
      <c r="AB323">
        <f t="shared" si="743"/>
        <v>1.3129143178371801E-4</v>
      </c>
      <c r="AC323">
        <f t="shared" si="743"/>
        <v>1.2213821649596424E-4</v>
      </c>
      <c r="AD323">
        <f t="shared" si="743"/>
        <v>1.1298500120821047E-4</v>
      </c>
      <c r="AE323">
        <f t="shared" si="743"/>
        <v>1.038317859204567E-4</v>
      </c>
      <c r="AF323">
        <f t="shared" si="743"/>
        <v>9.4678570632702945E-5</v>
      </c>
      <c r="AG323">
        <f t="shared" si="743"/>
        <v>8.5525355344949177E-5</v>
      </c>
      <c r="AH323">
        <f t="shared" si="743"/>
        <v>7.6372140057195408E-5</v>
      </c>
      <c r="AI323">
        <f t="shared" si="743"/>
        <v>6.7218924769441639E-5</v>
      </c>
      <c r="AJ323">
        <f t="shared" si="743"/>
        <v>5.8065709481687898E-5</v>
      </c>
      <c r="AK323">
        <f t="shared" si="743"/>
        <v>4.8912494193934129E-5</v>
      </c>
      <c r="AL323">
        <f t="shared" si="743"/>
        <v>3.9759278906180361E-5</v>
      </c>
      <c r="AM323">
        <f t="shared" si="743"/>
        <v>3.0606063618426605E-5</v>
      </c>
      <c r="AN323">
        <f t="shared" si="743"/>
        <v>2.1452848330672837E-5</v>
      </c>
      <c r="AO323">
        <f t="shared" ref="AO323:BH323" si="744">AN323</f>
        <v>2.1452848330672837E-5</v>
      </c>
      <c r="AP323">
        <f t="shared" si="744"/>
        <v>2.1452848330672837E-5</v>
      </c>
      <c r="AQ323">
        <f t="shared" si="744"/>
        <v>2.1452848330672837E-5</v>
      </c>
      <c r="AR323">
        <f t="shared" si="744"/>
        <v>2.1452848330672837E-5</v>
      </c>
      <c r="AS323">
        <f t="shared" si="744"/>
        <v>2.1452848330672837E-5</v>
      </c>
      <c r="AT323">
        <f t="shared" si="744"/>
        <v>2.1452848330672837E-5</v>
      </c>
      <c r="AU323">
        <f t="shared" si="744"/>
        <v>2.1452848330672837E-5</v>
      </c>
      <c r="AV323">
        <f t="shared" si="744"/>
        <v>2.1452848330672837E-5</v>
      </c>
      <c r="AW323">
        <f t="shared" si="744"/>
        <v>2.1452848330672837E-5</v>
      </c>
      <c r="AX323">
        <f t="shared" si="744"/>
        <v>2.1452848330672837E-5</v>
      </c>
      <c r="AY323">
        <f t="shared" si="744"/>
        <v>2.1452848330672837E-5</v>
      </c>
      <c r="AZ323">
        <f t="shared" si="744"/>
        <v>2.1452848330672837E-5</v>
      </c>
      <c r="BA323">
        <f t="shared" si="744"/>
        <v>2.1452848330672837E-5</v>
      </c>
      <c r="BB323">
        <f t="shared" si="744"/>
        <v>2.1452848330672837E-5</v>
      </c>
      <c r="BC323">
        <f t="shared" si="744"/>
        <v>2.1452848330672837E-5</v>
      </c>
      <c r="BD323">
        <f t="shared" si="744"/>
        <v>2.1452848330672837E-5</v>
      </c>
      <c r="BE323">
        <f t="shared" si="744"/>
        <v>2.1452848330672837E-5</v>
      </c>
      <c r="BF323">
        <f t="shared" si="744"/>
        <v>2.1452848330672837E-5</v>
      </c>
      <c r="BG323">
        <f t="shared" si="744"/>
        <v>2.1452848330672837E-5</v>
      </c>
      <c r="BH323">
        <f t="shared" si="744"/>
        <v>2.1452848330672837E-5</v>
      </c>
      <c r="BK323">
        <f t="shared" si="736"/>
        <v>4.290569666134576E-4</v>
      </c>
      <c r="BL323">
        <f t="shared" si="667"/>
        <v>1.5875107764697931E-4</v>
      </c>
      <c r="BM323">
        <f t="shared" si="668"/>
        <v>2.145284833067285E-5</v>
      </c>
      <c r="BN323">
        <f t="shared" si="684"/>
        <v>0.63</v>
      </c>
      <c r="BO323">
        <f t="shared" si="685"/>
        <v>0.95000000000000007</v>
      </c>
      <c r="BP323" t="str">
        <f t="shared" si="669"/>
        <v>-LV-Total</v>
      </c>
    </row>
    <row r="324" spans="1:68" hidden="1" x14ac:dyDescent="0.25">
      <c r="A324" t="str">
        <f t="shared" si="665"/>
        <v>passenger-LV-FCEV</v>
      </c>
      <c r="B324" s="1">
        <v>290</v>
      </c>
      <c r="C324" t="s">
        <v>50</v>
      </c>
      <c r="D324" t="s">
        <v>27</v>
      </c>
      <c r="E324" t="s">
        <v>28</v>
      </c>
      <c r="F324" t="s">
        <v>30</v>
      </c>
      <c r="G324">
        <v>2.783229885209127E-4</v>
      </c>
      <c r="H324">
        <f>Reference!H324</f>
        <v>2.9823306111948606E-4</v>
      </c>
      <c r="I324">
        <f>Reference!I324</f>
        <v>3.1956741775937092E-4</v>
      </c>
      <c r="J324">
        <f>Reference!J324</f>
        <v>3.4242794581542697E-4</v>
      </c>
      <c r="K324">
        <f>Reference!K324</f>
        <v>3.669238212628596E-4</v>
      </c>
      <c r="L324">
        <f t="shared" ref="L324:Y324" si="745">IF(K324=0,0.0000001,K324)*((INDEX($W$7:$W$29,MATCH($A324,$H$7:$H$28,0))/IF(K324=0,0.0000001,K324))^((L$33-$K$33)/($Y$33-$K$33)))</f>
        <v>5.4768994960731592E-4</v>
      </c>
      <c r="M324">
        <f t="shared" si="745"/>
        <v>1.1523946481277736E-3</v>
      </c>
      <c r="N324">
        <f t="shared" si="745"/>
        <v>2.9989719043024385E-3</v>
      </c>
      <c r="O324">
        <f t="shared" si="745"/>
        <v>8.1681393971853502E-3</v>
      </c>
      <c r="P324">
        <f t="shared" si="745"/>
        <v>1.9982535376834597E-2</v>
      </c>
      <c r="Q324">
        <f t="shared" si="745"/>
        <v>3.9844810529765254E-2</v>
      </c>
      <c r="R324">
        <f t="shared" si="745"/>
        <v>6.3122745923926069E-2</v>
      </c>
      <c r="S324">
        <f t="shared" si="745"/>
        <v>8.2104200873721278E-2</v>
      </c>
      <c r="T324">
        <f t="shared" si="745"/>
        <v>9.320006314166368E-2</v>
      </c>
      <c r="U324">
        <f t="shared" si="745"/>
        <v>9.800805561747418E-2</v>
      </c>
      <c r="V324">
        <f t="shared" si="745"/>
        <v>9.9569774336806208E-2</v>
      </c>
      <c r="W324">
        <f t="shared" si="745"/>
        <v>9.9938425565297181E-2</v>
      </c>
      <c r="X324">
        <f t="shared" si="745"/>
        <v>9.9995600568239043E-2</v>
      </c>
      <c r="Y324">
        <f t="shared" si="745"/>
        <v>0.10000000000000002</v>
      </c>
      <c r="Z324">
        <f t="shared" ref="Z324:AN324" si="746">IF(Y324=0,0.0000001,$Y324)*((INDEX($X$7:$X$29,MATCH($A324,$H$7:$H$28,0))/IF(Y324=0,0.0000001,$Y324))^((Z$33-$Y$33)/($AN$33-$Y$33)))</f>
        <v>0.10273996590637166</v>
      </c>
      <c r="AA324">
        <f t="shared" si="746"/>
        <v>0.1055550059444241</v>
      </c>
      <c r="AB324">
        <f t="shared" si="746"/>
        <v>0.10844717711976988</v>
      </c>
      <c r="AC324">
        <f t="shared" si="746"/>
        <v>0.11141859279927405</v>
      </c>
      <c r="AD324">
        <f t="shared" si="746"/>
        <v>0.11447142425533319</v>
      </c>
      <c r="AE324">
        <f t="shared" si="746"/>
        <v>0.11760790225246738</v>
      </c>
      <c r="AF324">
        <f t="shared" si="746"/>
        <v>0.12083031867738385</v>
      </c>
      <c r="AG324">
        <f t="shared" si="746"/>
        <v>0.12414102821370439</v>
      </c>
      <c r="AH324">
        <f t="shared" si="746"/>
        <v>0.12754245006257908</v>
      </c>
      <c r="AI324">
        <f t="shared" si="746"/>
        <v>0.13103706971044482</v>
      </c>
      <c r="AJ324">
        <f t="shared" si="746"/>
        <v>0.13462744074521946</v>
      </c>
      <c r="AK324">
        <f t="shared" si="746"/>
        <v>0.13831618672225918</v>
      </c>
      <c r="AL324">
        <f t="shared" si="746"/>
        <v>0.14210600308144239</v>
      </c>
      <c r="AM324">
        <f t="shared" si="746"/>
        <v>0.14599965911678137</v>
      </c>
      <c r="AN324">
        <f t="shared" si="746"/>
        <v>0.15</v>
      </c>
      <c r="AO324">
        <f t="shared" ref="AO324:BH324" si="747">AN324</f>
        <v>0.15</v>
      </c>
      <c r="AP324">
        <f t="shared" si="747"/>
        <v>0.15</v>
      </c>
      <c r="AQ324">
        <f t="shared" si="747"/>
        <v>0.15</v>
      </c>
      <c r="AR324">
        <f t="shared" si="747"/>
        <v>0.15</v>
      </c>
      <c r="AS324">
        <f t="shared" si="747"/>
        <v>0.15</v>
      </c>
      <c r="AT324">
        <f t="shared" si="747"/>
        <v>0.15</v>
      </c>
      <c r="AU324">
        <f t="shared" si="747"/>
        <v>0.15</v>
      </c>
      <c r="AV324">
        <f t="shared" si="747"/>
        <v>0.15</v>
      </c>
      <c r="AW324">
        <f t="shared" si="747"/>
        <v>0.15</v>
      </c>
      <c r="AX324">
        <f t="shared" si="747"/>
        <v>0.15</v>
      </c>
      <c r="AY324">
        <f t="shared" si="747"/>
        <v>0.15</v>
      </c>
      <c r="AZ324">
        <f t="shared" si="747"/>
        <v>0.15</v>
      </c>
      <c r="BA324">
        <f t="shared" si="747"/>
        <v>0.15</v>
      </c>
      <c r="BB324">
        <f t="shared" si="747"/>
        <v>0.15</v>
      </c>
      <c r="BC324">
        <f t="shared" si="747"/>
        <v>0.15</v>
      </c>
      <c r="BD324">
        <f t="shared" si="747"/>
        <v>0.15</v>
      </c>
      <c r="BE324">
        <f t="shared" si="747"/>
        <v>0.15</v>
      </c>
      <c r="BF324">
        <f t="shared" si="747"/>
        <v>0.15</v>
      </c>
      <c r="BG324">
        <f t="shared" si="747"/>
        <v>0.15</v>
      </c>
      <c r="BH324">
        <f t="shared" si="747"/>
        <v>0.15</v>
      </c>
      <c r="BK324">
        <f>G324</f>
        <v>2.783229885209127E-4</v>
      </c>
      <c r="BL324">
        <f t="shared" si="667"/>
        <v>1.0297950575273769E-4</v>
      </c>
      <c r="BM324">
        <f t="shared" si="668"/>
        <v>1.3916149426045617E-5</v>
      </c>
      <c r="BN324">
        <f t="shared" si="684"/>
        <v>0.63</v>
      </c>
      <c r="BO324">
        <f t="shared" si="685"/>
        <v>0.95000000000000007</v>
      </c>
      <c r="BP324" t="str">
        <f t="shared" si="669"/>
        <v>-LV-Total</v>
      </c>
    </row>
    <row r="325" spans="1:68" hidden="1" x14ac:dyDescent="0.25">
      <c r="A325" t="str">
        <f t="shared" si="665"/>
        <v>passenger-LV-G</v>
      </c>
      <c r="B325" s="1">
        <v>291</v>
      </c>
      <c r="C325" t="s">
        <v>50</v>
      </c>
      <c r="D325" t="s">
        <v>27</v>
      </c>
      <c r="E325" t="s">
        <v>28</v>
      </c>
      <c r="F325" t="s">
        <v>47</v>
      </c>
      <c r="G325">
        <v>0.93185589745553143</v>
      </c>
      <c r="H325">
        <f>Reference!H325</f>
        <v>0.91922117973858986</v>
      </c>
      <c r="I325">
        <f>Reference!I325</f>
        <v>0.90666168493932653</v>
      </c>
      <c r="J325">
        <f>Reference!J325</f>
        <v>0.89417674327313446</v>
      </c>
      <c r="K325">
        <f>Reference!K325</f>
        <v>0.88313127364035537</v>
      </c>
      <c r="L325">
        <f t="shared" ref="L325:Y327" si="748">$K325+(L$33-$K$33)*($BL325-$BK325)/($BL$33-$BK$33)</f>
        <v>0.84339036632653941</v>
      </c>
      <c r="M325">
        <f t="shared" si="748"/>
        <v>0.80364945901272333</v>
      </c>
      <c r="N325">
        <f t="shared" si="748"/>
        <v>0.76390855169890737</v>
      </c>
      <c r="O325">
        <f t="shared" si="748"/>
        <v>0.7241676443850914</v>
      </c>
      <c r="P325">
        <f t="shared" si="748"/>
        <v>0.68442673707127533</v>
      </c>
      <c r="Q325">
        <f t="shared" si="748"/>
        <v>0.64468582975745936</v>
      </c>
      <c r="R325">
        <f t="shared" si="748"/>
        <v>0.6049449224436434</v>
      </c>
      <c r="S325">
        <f t="shared" si="748"/>
        <v>0.56520401512982743</v>
      </c>
      <c r="T325">
        <f t="shared" si="748"/>
        <v>0.52546310781601147</v>
      </c>
      <c r="U325">
        <f t="shared" si="748"/>
        <v>0.48572220050219539</v>
      </c>
      <c r="V325">
        <f t="shared" si="748"/>
        <v>0.44598129318837942</v>
      </c>
      <c r="W325">
        <f t="shared" si="748"/>
        <v>0.4062403858745634</v>
      </c>
      <c r="X325">
        <f t="shared" si="748"/>
        <v>0.36649947856074738</v>
      </c>
      <c r="Y325">
        <f t="shared" si="748"/>
        <v>0.32675857124693142</v>
      </c>
      <c r="Z325">
        <f t="shared" ref="Z325:AN327" si="749">$Y325+(Z$33-$Y$33)*($BM325-$BL325)/($BM$33-$BL$33)</f>
        <v>0.3079184374092705</v>
      </c>
      <c r="AA325">
        <f t="shared" si="749"/>
        <v>0.28907830357160957</v>
      </c>
      <c r="AB325">
        <f t="shared" si="749"/>
        <v>0.27023816973394865</v>
      </c>
      <c r="AC325">
        <f t="shared" si="749"/>
        <v>0.25139803589628773</v>
      </c>
      <c r="AD325">
        <f t="shared" si="749"/>
        <v>0.23255790205862681</v>
      </c>
      <c r="AE325">
        <f t="shared" si="749"/>
        <v>0.21371776822096591</v>
      </c>
      <c r="AF325">
        <f t="shared" si="749"/>
        <v>0.19487763438330499</v>
      </c>
      <c r="AG325">
        <f t="shared" si="749"/>
        <v>0.17603750054564407</v>
      </c>
      <c r="AH325">
        <f t="shared" si="749"/>
        <v>0.15719736670798315</v>
      </c>
      <c r="AI325">
        <f t="shared" si="749"/>
        <v>0.13835723287032223</v>
      </c>
      <c r="AJ325">
        <f t="shared" si="749"/>
        <v>0.11951709903266131</v>
      </c>
      <c r="AK325">
        <f t="shared" si="749"/>
        <v>0.10067696519500041</v>
      </c>
      <c r="AL325">
        <f t="shared" si="749"/>
        <v>8.183683135733949E-2</v>
      </c>
      <c r="AM325">
        <f t="shared" si="749"/>
        <v>6.2996697519678568E-2</v>
      </c>
      <c r="AN325">
        <f t="shared" si="749"/>
        <v>4.4156563682017647E-2</v>
      </c>
      <c r="AO325">
        <f t="shared" ref="AO325:BH325" si="750">AN325</f>
        <v>4.4156563682017647E-2</v>
      </c>
      <c r="AP325">
        <f t="shared" si="750"/>
        <v>4.4156563682017647E-2</v>
      </c>
      <c r="AQ325">
        <f t="shared" si="750"/>
        <v>4.4156563682017647E-2</v>
      </c>
      <c r="AR325">
        <f t="shared" si="750"/>
        <v>4.4156563682017647E-2</v>
      </c>
      <c r="AS325">
        <f t="shared" si="750"/>
        <v>4.4156563682017647E-2</v>
      </c>
      <c r="AT325">
        <f t="shared" si="750"/>
        <v>4.4156563682017647E-2</v>
      </c>
      <c r="AU325">
        <f t="shared" si="750"/>
        <v>4.4156563682017647E-2</v>
      </c>
      <c r="AV325">
        <f t="shared" si="750"/>
        <v>4.4156563682017647E-2</v>
      </c>
      <c r="AW325">
        <f t="shared" si="750"/>
        <v>4.4156563682017647E-2</v>
      </c>
      <c r="AX325">
        <f t="shared" si="750"/>
        <v>4.4156563682017647E-2</v>
      </c>
      <c r="AY325">
        <f t="shared" si="750"/>
        <v>4.4156563682017647E-2</v>
      </c>
      <c r="AZ325">
        <f t="shared" si="750"/>
        <v>4.4156563682017647E-2</v>
      </c>
      <c r="BA325">
        <f t="shared" si="750"/>
        <v>4.4156563682017647E-2</v>
      </c>
      <c r="BB325">
        <f t="shared" si="750"/>
        <v>4.4156563682017647E-2</v>
      </c>
      <c r="BC325">
        <f t="shared" si="750"/>
        <v>4.4156563682017647E-2</v>
      </c>
      <c r="BD325">
        <f t="shared" si="750"/>
        <v>4.4156563682017647E-2</v>
      </c>
      <c r="BE325">
        <f t="shared" si="750"/>
        <v>4.4156563682017647E-2</v>
      </c>
      <c r="BF325">
        <f t="shared" si="750"/>
        <v>4.4156563682017647E-2</v>
      </c>
      <c r="BG325">
        <f t="shared" si="750"/>
        <v>4.4156563682017647E-2</v>
      </c>
      <c r="BH325">
        <f t="shared" si="750"/>
        <v>4.4156563682017647E-2</v>
      </c>
      <c r="BK325">
        <f t="shared" ref="BK325:BK330" si="751">K325</f>
        <v>0.88313127364035537</v>
      </c>
      <c r="BL325">
        <f t="shared" si="667"/>
        <v>0.32675857124693147</v>
      </c>
      <c r="BM325">
        <f t="shared" si="668"/>
        <v>4.4156563682017709E-2</v>
      </c>
      <c r="BN325">
        <f t="shared" si="684"/>
        <v>0.63</v>
      </c>
      <c r="BO325">
        <f t="shared" si="685"/>
        <v>0.95000000000000007</v>
      </c>
      <c r="BP325" t="str">
        <f t="shared" si="669"/>
        <v>-LV-Total</v>
      </c>
    </row>
    <row r="326" spans="1:68" hidden="1" x14ac:dyDescent="0.25">
      <c r="A326" t="str">
        <f t="shared" si="665"/>
        <v>passenger-LV-LPG</v>
      </c>
      <c r="B326" s="1">
        <v>292</v>
      </c>
      <c r="C326" t="s">
        <v>50</v>
      </c>
      <c r="D326" t="s">
        <v>27</v>
      </c>
      <c r="E326" t="s">
        <v>28</v>
      </c>
      <c r="F326" t="s">
        <v>48</v>
      </c>
      <c r="G326">
        <v>4.5407075167128901E-3</v>
      </c>
      <c r="H326">
        <f>Reference!H326</f>
        <v>5.3675575218636038E-3</v>
      </c>
      <c r="I326">
        <f>Reference!I326</f>
        <v>6.1894847363938143E-3</v>
      </c>
      <c r="J326">
        <f>Reference!J326</f>
        <v>7.0065329928147083E-3</v>
      </c>
      <c r="K326">
        <f>Reference!K326</f>
        <v>7.6329077590645347E-3</v>
      </c>
      <c r="L326">
        <f t="shared" si="748"/>
        <v>7.2894269099066308E-3</v>
      </c>
      <c r="M326">
        <f t="shared" si="748"/>
        <v>6.9459460607487269E-3</v>
      </c>
      <c r="N326">
        <f t="shared" si="748"/>
        <v>6.6024652115908231E-3</v>
      </c>
      <c r="O326">
        <f t="shared" si="748"/>
        <v>6.2589843624329183E-3</v>
      </c>
      <c r="P326">
        <f t="shared" si="748"/>
        <v>5.9155035132750144E-3</v>
      </c>
      <c r="Q326">
        <f t="shared" si="748"/>
        <v>5.5720226641171105E-3</v>
      </c>
      <c r="R326">
        <f t="shared" si="748"/>
        <v>5.2285418149592058E-3</v>
      </c>
      <c r="S326">
        <f t="shared" si="748"/>
        <v>4.8850609658013019E-3</v>
      </c>
      <c r="T326">
        <f t="shared" si="748"/>
        <v>4.541580116643398E-3</v>
      </c>
      <c r="U326">
        <f t="shared" si="748"/>
        <v>4.1980992674854941E-3</v>
      </c>
      <c r="V326">
        <f t="shared" si="748"/>
        <v>3.8546184183275898E-3</v>
      </c>
      <c r="W326">
        <f t="shared" si="748"/>
        <v>3.5111375691696863E-3</v>
      </c>
      <c r="X326">
        <f t="shared" si="748"/>
        <v>3.1676567200117824E-3</v>
      </c>
      <c r="Y326">
        <f t="shared" si="748"/>
        <v>2.8241758708538777E-3</v>
      </c>
      <c r="Z326">
        <f t="shared" si="749"/>
        <v>2.6613405053271676E-3</v>
      </c>
      <c r="AA326">
        <f t="shared" si="749"/>
        <v>2.4985051398004575E-3</v>
      </c>
      <c r="AB326">
        <f t="shared" si="749"/>
        <v>2.3356697742737474E-3</v>
      </c>
      <c r="AC326">
        <f t="shared" si="749"/>
        <v>2.1728344087470373E-3</v>
      </c>
      <c r="AD326">
        <f t="shared" si="749"/>
        <v>2.0099990432203272E-3</v>
      </c>
      <c r="AE326">
        <f t="shared" si="749"/>
        <v>1.8471636776936171E-3</v>
      </c>
      <c r="AF326">
        <f t="shared" si="749"/>
        <v>1.684328312166907E-3</v>
      </c>
      <c r="AG326">
        <f t="shared" si="749"/>
        <v>1.5214929466401969E-3</v>
      </c>
      <c r="AH326">
        <f t="shared" si="749"/>
        <v>1.3586575811134869E-3</v>
      </c>
      <c r="AI326">
        <f t="shared" si="749"/>
        <v>1.1958222155867768E-3</v>
      </c>
      <c r="AJ326">
        <f t="shared" si="749"/>
        <v>1.0329868500600667E-3</v>
      </c>
      <c r="AK326">
        <f t="shared" si="749"/>
        <v>8.7015148453335658E-4</v>
      </c>
      <c r="AL326">
        <f t="shared" si="749"/>
        <v>7.0731611900664649E-4</v>
      </c>
      <c r="AM326">
        <f t="shared" si="749"/>
        <v>5.4448075347993639E-4</v>
      </c>
      <c r="AN326">
        <f t="shared" si="749"/>
        <v>3.816453879532263E-4</v>
      </c>
      <c r="AO326">
        <f t="shared" ref="AO326:BH326" si="752">AN326</f>
        <v>3.816453879532263E-4</v>
      </c>
      <c r="AP326">
        <f t="shared" si="752"/>
        <v>3.816453879532263E-4</v>
      </c>
      <c r="AQ326">
        <f t="shared" si="752"/>
        <v>3.816453879532263E-4</v>
      </c>
      <c r="AR326">
        <f t="shared" si="752"/>
        <v>3.816453879532263E-4</v>
      </c>
      <c r="AS326">
        <f t="shared" si="752"/>
        <v>3.816453879532263E-4</v>
      </c>
      <c r="AT326">
        <f t="shared" si="752"/>
        <v>3.816453879532263E-4</v>
      </c>
      <c r="AU326">
        <f t="shared" si="752"/>
        <v>3.816453879532263E-4</v>
      </c>
      <c r="AV326">
        <f t="shared" si="752"/>
        <v>3.816453879532263E-4</v>
      </c>
      <c r="AW326">
        <f t="shared" si="752"/>
        <v>3.816453879532263E-4</v>
      </c>
      <c r="AX326">
        <f t="shared" si="752"/>
        <v>3.816453879532263E-4</v>
      </c>
      <c r="AY326">
        <f t="shared" si="752"/>
        <v>3.816453879532263E-4</v>
      </c>
      <c r="AZ326">
        <f t="shared" si="752"/>
        <v>3.816453879532263E-4</v>
      </c>
      <c r="BA326">
        <f t="shared" si="752"/>
        <v>3.816453879532263E-4</v>
      </c>
      <c r="BB326">
        <f t="shared" si="752"/>
        <v>3.816453879532263E-4</v>
      </c>
      <c r="BC326">
        <f t="shared" si="752"/>
        <v>3.816453879532263E-4</v>
      </c>
      <c r="BD326">
        <f t="shared" si="752"/>
        <v>3.816453879532263E-4</v>
      </c>
      <c r="BE326">
        <f t="shared" si="752"/>
        <v>3.816453879532263E-4</v>
      </c>
      <c r="BF326">
        <f t="shared" si="752"/>
        <v>3.816453879532263E-4</v>
      </c>
      <c r="BG326">
        <f t="shared" si="752"/>
        <v>3.816453879532263E-4</v>
      </c>
      <c r="BH326">
        <f t="shared" si="752"/>
        <v>3.816453879532263E-4</v>
      </c>
      <c r="BK326">
        <f t="shared" si="751"/>
        <v>7.6329077590645347E-3</v>
      </c>
      <c r="BL326">
        <f t="shared" si="667"/>
        <v>2.8241758708538777E-3</v>
      </c>
      <c r="BM326">
        <f t="shared" si="668"/>
        <v>3.8164538795322625E-4</v>
      </c>
      <c r="BN326">
        <f t="shared" si="684"/>
        <v>0.63</v>
      </c>
      <c r="BO326">
        <f t="shared" si="685"/>
        <v>0.95000000000000007</v>
      </c>
      <c r="BP326" t="str">
        <f t="shared" si="669"/>
        <v>-LV-Total</v>
      </c>
    </row>
    <row r="327" spans="1:68" hidden="1" x14ac:dyDescent="0.25">
      <c r="A327" t="str">
        <f t="shared" si="665"/>
        <v>passenger-LV-PHEVG</v>
      </c>
      <c r="B327" s="1">
        <v>293</v>
      </c>
      <c r="C327" t="s">
        <v>50</v>
      </c>
      <c r="D327" t="s">
        <v>27</v>
      </c>
      <c r="E327" t="s">
        <v>28</v>
      </c>
      <c r="F327" t="s">
        <v>31</v>
      </c>
      <c r="G327">
        <v>1.440608346968548E-2</v>
      </c>
      <c r="H327">
        <f>Reference!H327</f>
        <v>1.9172659999888181E-2</v>
      </c>
      <c r="I327">
        <f>Reference!I327</f>
        <v>2.3910857914757239E-2</v>
      </c>
      <c r="J327">
        <f>Reference!J327</f>
        <v>2.8620929897388479E-2</v>
      </c>
      <c r="K327">
        <f>Reference!K327</f>
        <v>3.1740651417073523E-2</v>
      </c>
      <c r="L327">
        <f t="shared" si="748"/>
        <v>3.0312322103305214E-2</v>
      </c>
      <c r="M327">
        <f t="shared" si="748"/>
        <v>2.8883992789536905E-2</v>
      </c>
      <c r="N327">
        <f t="shared" si="748"/>
        <v>2.7455663475768596E-2</v>
      </c>
      <c r="O327">
        <f t="shared" si="748"/>
        <v>2.6027334162000287E-2</v>
      </c>
      <c r="P327">
        <f t="shared" si="748"/>
        <v>2.4599004848231978E-2</v>
      </c>
      <c r="Q327">
        <f t="shared" si="748"/>
        <v>2.3170675534463673E-2</v>
      </c>
      <c r="R327">
        <f t="shared" si="748"/>
        <v>2.1742346220695364E-2</v>
      </c>
      <c r="S327">
        <f t="shared" si="748"/>
        <v>2.0314016906927055E-2</v>
      </c>
      <c r="T327">
        <f t="shared" si="748"/>
        <v>1.8885687593158746E-2</v>
      </c>
      <c r="U327">
        <f t="shared" si="748"/>
        <v>1.7457358279390437E-2</v>
      </c>
      <c r="V327">
        <f t="shared" si="748"/>
        <v>1.6029028965622132E-2</v>
      </c>
      <c r="W327">
        <f t="shared" si="748"/>
        <v>1.4600699651853823E-2</v>
      </c>
      <c r="X327">
        <f t="shared" si="748"/>
        <v>1.3172370338085514E-2</v>
      </c>
      <c r="Y327">
        <f t="shared" si="748"/>
        <v>1.1744041024317205E-2</v>
      </c>
      <c r="Z327">
        <f t="shared" si="749"/>
        <v>1.1066907127419636E-2</v>
      </c>
      <c r="AA327">
        <f t="shared" si="749"/>
        <v>1.0389773230522068E-2</v>
      </c>
      <c r="AB327">
        <f t="shared" si="749"/>
        <v>9.7126393336244982E-3</v>
      </c>
      <c r="AC327">
        <f t="shared" si="749"/>
        <v>9.0355054367269299E-3</v>
      </c>
      <c r="AD327">
        <f t="shared" si="749"/>
        <v>8.3583715398293616E-3</v>
      </c>
      <c r="AE327">
        <f t="shared" si="749"/>
        <v>7.6812376429317934E-3</v>
      </c>
      <c r="AF327">
        <f t="shared" si="749"/>
        <v>7.0041037460342242E-3</v>
      </c>
      <c r="AG327">
        <f t="shared" si="749"/>
        <v>6.326969849136656E-3</v>
      </c>
      <c r="AH327">
        <f t="shared" si="749"/>
        <v>5.6498359522390877E-3</v>
      </c>
      <c r="AI327">
        <f t="shared" si="749"/>
        <v>4.9727020553415194E-3</v>
      </c>
      <c r="AJ327">
        <f t="shared" si="749"/>
        <v>4.2955681584439494E-3</v>
      </c>
      <c r="AK327">
        <f t="shared" si="749"/>
        <v>3.618434261546382E-3</v>
      </c>
      <c r="AL327">
        <f t="shared" si="749"/>
        <v>2.9413003646488137E-3</v>
      </c>
      <c r="AM327">
        <f t="shared" si="749"/>
        <v>2.2641664677512437E-3</v>
      </c>
      <c r="AN327">
        <f t="shared" si="749"/>
        <v>1.5870325708536755E-3</v>
      </c>
      <c r="AO327">
        <f t="shared" ref="AO327:BH327" si="753">AN327</f>
        <v>1.5870325708536755E-3</v>
      </c>
      <c r="AP327">
        <f t="shared" si="753"/>
        <v>1.5870325708536755E-3</v>
      </c>
      <c r="AQ327">
        <f t="shared" si="753"/>
        <v>1.5870325708536755E-3</v>
      </c>
      <c r="AR327">
        <f t="shared" si="753"/>
        <v>1.5870325708536755E-3</v>
      </c>
      <c r="AS327">
        <f t="shared" si="753"/>
        <v>1.5870325708536755E-3</v>
      </c>
      <c r="AT327">
        <f t="shared" si="753"/>
        <v>1.5870325708536755E-3</v>
      </c>
      <c r="AU327">
        <f t="shared" si="753"/>
        <v>1.5870325708536755E-3</v>
      </c>
      <c r="AV327">
        <f t="shared" si="753"/>
        <v>1.5870325708536755E-3</v>
      </c>
      <c r="AW327">
        <f t="shared" si="753"/>
        <v>1.5870325708536755E-3</v>
      </c>
      <c r="AX327">
        <f t="shared" si="753"/>
        <v>1.5870325708536755E-3</v>
      </c>
      <c r="AY327">
        <f t="shared" si="753"/>
        <v>1.5870325708536755E-3</v>
      </c>
      <c r="AZ327">
        <f t="shared" si="753"/>
        <v>1.5870325708536755E-3</v>
      </c>
      <c r="BA327">
        <f t="shared" si="753"/>
        <v>1.5870325708536755E-3</v>
      </c>
      <c r="BB327">
        <f t="shared" si="753"/>
        <v>1.5870325708536755E-3</v>
      </c>
      <c r="BC327">
        <f t="shared" si="753"/>
        <v>1.5870325708536755E-3</v>
      </c>
      <c r="BD327">
        <f t="shared" si="753"/>
        <v>1.5870325708536755E-3</v>
      </c>
      <c r="BE327">
        <f t="shared" si="753"/>
        <v>1.5870325708536755E-3</v>
      </c>
      <c r="BF327">
        <f t="shared" si="753"/>
        <v>1.5870325708536755E-3</v>
      </c>
      <c r="BG327">
        <f t="shared" si="753"/>
        <v>1.5870325708536755E-3</v>
      </c>
      <c r="BH327">
        <f t="shared" si="753"/>
        <v>1.5870325708536755E-3</v>
      </c>
      <c r="BK327">
        <f t="shared" si="751"/>
        <v>3.1740651417073523E-2</v>
      </c>
      <c r="BL327">
        <f t="shared" si="667"/>
        <v>1.1744041024317203E-2</v>
      </c>
      <c r="BM327">
        <f t="shared" si="668"/>
        <v>1.5870325708536739E-3</v>
      </c>
      <c r="BN327">
        <f t="shared" si="684"/>
        <v>0.63</v>
      </c>
      <c r="BO327">
        <f t="shared" si="685"/>
        <v>0.95000000000000007</v>
      </c>
      <c r="BP327" t="str">
        <f t="shared" si="669"/>
        <v>-LV-Total</v>
      </c>
    </row>
    <row r="328" spans="1:68" hidden="1" x14ac:dyDescent="0.25">
      <c r="A328" t="str">
        <f t="shared" si="665"/>
        <v>freight-HT-BEV</v>
      </c>
      <c r="B328" s="1">
        <v>294</v>
      </c>
      <c r="C328" t="s">
        <v>23</v>
      </c>
      <c r="D328" t="s">
        <v>36</v>
      </c>
      <c r="E328" t="s">
        <v>39</v>
      </c>
      <c r="F328" t="s">
        <v>29</v>
      </c>
      <c r="G328">
        <v>7.3499933003301158E-3</v>
      </c>
      <c r="H328">
        <f>Reference!H328</f>
        <v>7.7697407983951614E-3</v>
      </c>
      <c r="I328">
        <f>Reference!I328</f>
        <v>8.2134594696208589E-3</v>
      </c>
      <c r="J328">
        <f>Reference!J328</f>
        <v>8.6825182730727157E-3</v>
      </c>
      <c r="K328">
        <f>Reference!K328</f>
        <v>9.1783643470905816E-3</v>
      </c>
      <c r="L328">
        <f>IF(K328=0,0.0000001,K328)*((INDEX($L$7:$L$29,MATCH($A328,$H$7:$H$28,0))/IF(K328=0,0.0000001,K328))^((L$33-$K$33)/($Y$33-$K$33)))</f>
        <v>1.2211806545982806E-2</v>
      </c>
      <c r="M328">
        <f t="shared" ref="M328:Y328" si="754">IF(L328=0,0.0000001,L328)*((INDEX($L$7:$L$29,MATCH($A328,$H$7:$H$28,0))/IF(L328=0,0.0000001,L328))^((M$33-$K$33)/($Y$33-$K$33)))</f>
        <v>2.0753568631980066E-2</v>
      </c>
      <c r="N328">
        <f t="shared" si="754"/>
        <v>4.1040187139544812E-2</v>
      </c>
      <c r="O328">
        <f t="shared" si="754"/>
        <v>8.3835250679345164E-2</v>
      </c>
      <c r="P328">
        <f t="shared" si="754"/>
        <v>0.15863770944734376</v>
      </c>
      <c r="Q328">
        <f t="shared" si="754"/>
        <v>0.25946365618648659</v>
      </c>
      <c r="R328">
        <f t="shared" si="754"/>
        <v>0.360183048037027</v>
      </c>
      <c r="S328">
        <f t="shared" si="754"/>
        <v>0.43443159570225065</v>
      </c>
      <c r="T328">
        <f t="shared" si="754"/>
        <v>0.47551796875369923</v>
      </c>
      <c r="U328">
        <f t="shared" si="754"/>
        <v>0.49287927307744023</v>
      </c>
      <c r="V328">
        <f t="shared" si="754"/>
        <v>0.49846551982618231</v>
      </c>
      <c r="W328">
        <f t="shared" si="754"/>
        <v>0.49978049967566257</v>
      </c>
      <c r="X328">
        <f t="shared" si="754"/>
        <v>0.49998431820886402</v>
      </c>
      <c r="Y328">
        <f t="shared" si="754"/>
        <v>0.5</v>
      </c>
      <c r="Z328">
        <f>IF(Y328=0,0.0000001,$Y328)*((INDEX($M$7:$M$29,MATCH($A328,$H$7:$H$28,0))/IF(Y328=0,0.0000001,$Y328))^((Z$33-$Y$33)/($AN$33-$Y$33)))</f>
        <v>0.51134247994358017</v>
      </c>
      <c r="AA328">
        <f t="shared" ref="AA328:AN328" si="755">IF(Z328=0,0.0000001,$Y328)*((INDEX($M$7:$M$29,MATCH($A328,$H$7:$H$28,0))/IF(Z328=0,0.0000001,$Y328))^((AA$33-$Y$33)/($AN$33-$Y$33)))</f>
        <v>0.52294226358970131</v>
      </c>
      <c r="AB328">
        <f t="shared" si="755"/>
        <v>0.53480518786253439</v>
      </c>
      <c r="AC328">
        <f t="shared" si="755"/>
        <v>0.5469372220966412</v>
      </c>
      <c r="AD328">
        <f t="shared" si="755"/>
        <v>0.5593444710406984</v>
      </c>
      <c r="AE328">
        <f t="shared" si="755"/>
        <v>0.57203317792936148</v>
      </c>
      <c r="AF328">
        <f t="shared" si="755"/>
        <v>0.58500972762481385</v>
      </c>
      <c r="AG328">
        <f t="shared" si="755"/>
        <v>0.59828064982958129</v>
      </c>
      <c r="AH328">
        <f t="shared" si="755"/>
        <v>0.61185262237222948</v>
      </c>
      <c r="AI328">
        <f t="shared" si="755"/>
        <v>0.62573247456759729</v>
      </c>
      <c r="AJ328">
        <f t="shared" si="755"/>
        <v>0.63992719065325676</v>
      </c>
      <c r="AK328">
        <f t="shared" si="755"/>
        <v>0.65444391330392915</v>
      </c>
      <c r="AL328">
        <f t="shared" si="755"/>
        <v>0.66928994722562485</v>
      </c>
      <c r="AM328">
        <f t="shared" si="755"/>
        <v>0.68447276283131775</v>
      </c>
      <c r="AN328">
        <f t="shared" si="755"/>
        <v>0.7</v>
      </c>
      <c r="AO328">
        <f t="shared" ref="AO328:BH328" si="756">AN328</f>
        <v>0.7</v>
      </c>
      <c r="AP328">
        <f t="shared" si="756"/>
        <v>0.7</v>
      </c>
      <c r="AQ328">
        <f t="shared" si="756"/>
        <v>0.7</v>
      </c>
      <c r="AR328">
        <f t="shared" si="756"/>
        <v>0.7</v>
      </c>
      <c r="AS328">
        <f t="shared" si="756"/>
        <v>0.7</v>
      </c>
      <c r="AT328">
        <f t="shared" si="756"/>
        <v>0.7</v>
      </c>
      <c r="AU328">
        <f t="shared" si="756"/>
        <v>0.7</v>
      </c>
      <c r="AV328">
        <f t="shared" si="756"/>
        <v>0.7</v>
      </c>
      <c r="AW328">
        <f t="shared" si="756"/>
        <v>0.7</v>
      </c>
      <c r="AX328">
        <f t="shared" si="756"/>
        <v>0.7</v>
      </c>
      <c r="AY328">
        <f t="shared" si="756"/>
        <v>0.7</v>
      </c>
      <c r="AZ328">
        <f t="shared" si="756"/>
        <v>0.7</v>
      </c>
      <c r="BA328">
        <f t="shared" si="756"/>
        <v>0.7</v>
      </c>
      <c r="BB328">
        <f t="shared" si="756"/>
        <v>0.7</v>
      </c>
      <c r="BC328">
        <f t="shared" si="756"/>
        <v>0.7</v>
      </c>
      <c r="BD328">
        <f t="shared" si="756"/>
        <v>0.7</v>
      </c>
      <c r="BE328">
        <f t="shared" si="756"/>
        <v>0.7</v>
      </c>
      <c r="BF328">
        <f t="shared" si="756"/>
        <v>0.7</v>
      </c>
      <c r="BG328">
        <f t="shared" si="756"/>
        <v>0.7</v>
      </c>
      <c r="BH328">
        <f t="shared" si="756"/>
        <v>0.7</v>
      </c>
      <c r="BK328">
        <f t="shared" si="751"/>
        <v>9.1783643470905816E-3</v>
      </c>
      <c r="BL328">
        <f t="shared" si="667"/>
        <v>2.2945910867726454E-3</v>
      </c>
      <c r="BM328">
        <f t="shared" si="668"/>
        <v>4.4973985300743888E-4</v>
      </c>
      <c r="BN328">
        <f>INDEX($L$7:$L$28,MATCH(BP328,$H$7:$H$28,0))</f>
        <v>0.75</v>
      </c>
      <c r="BO328">
        <f>INDEX($M$7:$M$28,MATCH(BP328,$H$7:$H$28,0))</f>
        <v>0.95099999999999996</v>
      </c>
      <c r="BP328" t="str">
        <f t="shared" si="669"/>
        <v>-HT-Total</v>
      </c>
    </row>
    <row r="329" spans="1:68" hidden="1" x14ac:dyDescent="0.25">
      <c r="A329" t="str">
        <f t="shared" si="665"/>
        <v>freight-HT-CNG</v>
      </c>
      <c r="B329" s="1">
        <v>295</v>
      </c>
      <c r="C329" t="s">
        <v>23</v>
      </c>
      <c r="D329" t="s">
        <v>36</v>
      </c>
      <c r="E329" t="s">
        <v>39</v>
      </c>
      <c r="F329" t="s">
        <v>45</v>
      </c>
      <c r="G329">
        <v>0</v>
      </c>
      <c r="H329">
        <f>Reference!H329</f>
        <v>0</v>
      </c>
      <c r="I329">
        <f>Reference!I329</f>
        <v>0</v>
      </c>
      <c r="J329">
        <f>Reference!J329</f>
        <v>0</v>
      </c>
      <c r="K329">
        <f>Reference!K329</f>
        <v>0</v>
      </c>
      <c r="L329">
        <f>$K329+(L$33-$K$33)*($BL329-$BK329)/($BL$33-$BK$33)</f>
        <v>0</v>
      </c>
      <c r="M329">
        <f t="shared" ref="L329:Y330" si="757">$K329+(M$33-$K$33)*($BL329-$BK329)/($BL$33-$BK$33)</f>
        <v>0</v>
      </c>
      <c r="N329">
        <f t="shared" si="757"/>
        <v>0</v>
      </c>
      <c r="O329">
        <f t="shared" si="757"/>
        <v>0</v>
      </c>
      <c r="P329">
        <f t="shared" si="757"/>
        <v>0</v>
      </c>
      <c r="Q329">
        <f t="shared" si="757"/>
        <v>0</v>
      </c>
      <c r="R329">
        <f t="shared" si="757"/>
        <v>0</v>
      </c>
      <c r="S329">
        <f t="shared" si="757"/>
        <v>0</v>
      </c>
      <c r="T329">
        <f t="shared" si="757"/>
        <v>0</v>
      </c>
      <c r="U329">
        <f t="shared" si="757"/>
        <v>0</v>
      </c>
      <c r="V329">
        <f t="shared" si="757"/>
        <v>0</v>
      </c>
      <c r="W329">
        <f t="shared" si="757"/>
        <v>0</v>
      </c>
      <c r="X329">
        <f t="shared" si="757"/>
        <v>0</v>
      </c>
      <c r="Y329">
        <f t="shared" si="757"/>
        <v>0</v>
      </c>
      <c r="Z329">
        <f t="shared" ref="Z329:AN330" si="758">$Y329+(Z$33-$Y$33)*($BM329-$BL329)/($BM$33-$BL$33)</f>
        <v>0</v>
      </c>
      <c r="AA329">
        <f t="shared" si="758"/>
        <v>0</v>
      </c>
      <c r="AB329">
        <f t="shared" si="758"/>
        <v>0</v>
      </c>
      <c r="AC329">
        <f t="shared" si="758"/>
        <v>0</v>
      </c>
      <c r="AD329">
        <f t="shared" si="758"/>
        <v>0</v>
      </c>
      <c r="AE329">
        <f t="shared" si="758"/>
        <v>0</v>
      </c>
      <c r="AF329">
        <f t="shared" si="758"/>
        <v>0</v>
      </c>
      <c r="AG329">
        <f t="shared" si="758"/>
        <v>0</v>
      </c>
      <c r="AH329">
        <f t="shared" si="758"/>
        <v>0</v>
      </c>
      <c r="AI329">
        <f t="shared" si="758"/>
        <v>0</v>
      </c>
      <c r="AJ329">
        <f t="shared" si="758"/>
        <v>0</v>
      </c>
      <c r="AK329">
        <f t="shared" si="758"/>
        <v>0</v>
      </c>
      <c r="AL329">
        <f t="shared" si="758"/>
        <v>0</v>
      </c>
      <c r="AM329">
        <f t="shared" si="758"/>
        <v>0</v>
      </c>
      <c r="AN329">
        <f t="shared" si="758"/>
        <v>0</v>
      </c>
      <c r="AO329">
        <f t="shared" ref="AO329:BH329" si="759">AN329</f>
        <v>0</v>
      </c>
      <c r="AP329">
        <f t="shared" si="759"/>
        <v>0</v>
      </c>
      <c r="AQ329">
        <f t="shared" si="759"/>
        <v>0</v>
      </c>
      <c r="AR329">
        <f t="shared" si="759"/>
        <v>0</v>
      </c>
      <c r="AS329">
        <f t="shared" si="759"/>
        <v>0</v>
      </c>
      <c r="AT329">
        <f t="shared" si="759"/>
        <v>0</v>
      </c>
      <c r="AU329">
        <f t="shared" si="759"/>
        <v>0</v>
      </c>
      <c r="AV329">
        <f t="shared" si="759"/>
        <v>0</v>
      </c>
      <c r="AW329">
        <f t="shared" si="759"/>
        <v>0</v>
      </c>
      <c r="AX329">
        <f t="shared" si="759"/>
        <v>0</v>
      </c>
      <c r="AY329">
        <f t="shared" si="759"/>
        <v>0</v>
      </c>
      <c r="AZ329">
        <f t="shared" si="759"/>
        <v>0</v>
      </c>
      <c r="BA329">
        <f t="shared" si="759"/>
        <v>0</v>
      </c>
      <c r="BB329">
        <f t="shared" si="759"/>
        <v>0</v>
      </c>
      <c r="BC329">
        <f t="shared" si="759"/>
        <v>0</v>
      </c>
      <c r="BD329">
        <f t="shared" si="759"/>
        <v>0</v>
      </c>
      <c r="BE329">
        <f t="shared" si="759"/>
        <v>0</v>
      </c>
      <c r="BF329">
        <f t="shared" si="759"/>
        <v>0</v>
      </c>
      <c r="BG329">
        <f t="shared" si="759"/>
        <v>0</v>
      </c>
      <c r="BH329">
        <f t="shared" si="759"/>
        <v>0</v>
      </c>
      <c r="BK329">
        <f t="shared" si="751"/>
        <v>0</v>
      </c>
      <c r="BL329">
        <f t="shared" si="667"/>
        <v>0</v>
      </c>
      <c r="BM329">
        <f t="shared" si="668"/>
        <v>0</v>
      </c>
      <c r="BN329">
        <f t="shared" ref="BN329:BN364" si="760">INDEX($L$7:$L$28,MATCH(BP329,$H$7:$H$28,0))</f>
        <v>0.75</v>
      </c>
      <c r="BO329">
        <f t="shared" ref="BO329:BO364" si="761">INDEX($M$7:$M$28,MATCH(BP329,$H$7:$H$28,0))</f>
        <v>0.95099999999999996</v>
      </c>
      <c r="BP329" t="str">
        <f t="shared" si="669"/>
        <v>-HT-Total</v>
      </c>
    </row>
    <row r="330" spans="1:68" hidden="1" x14ac:dyDescent="0.25">
      <c r="A330" t="str">
        <f t="shared" si="665"/>
        <v>freight-HT-D</v>
      </c>
      <c r="B330" s="1">
        <v>296</v>
      </c>
      <c r="C330" t="s">
        <v>23</v>
      </c>
      <c r="D330" t="s">
        <v>36</v>
      </c>
      <c r="E330" t="s">
        <v>39</v>
      </c>
      <c r="F330" t="s">
        <v>46</v>
      </c>
      <c r="G330">
        <v>0.8685389114122265</v>
      </c>
      <c r="H330">
        <f>Reference!H330</f>
        <v>0.85293736480063931</v>
      </c>
      <c r="I330">
        <f>Reference!I330</f>
        <v>0.83742087890481975</v>
      </c>
      <c r="J330">
        <f>Reference!J330</f>
        <v>0.82198875998054366</v>
      </c>
      <c r="K330">
        <f>Reference!K330</f>
        <v>0.80906241989689176</v>
      </c>
      <c r="L330">
        <f t="shared" si="757"/>
        <v>0.76571979025955828</v>
      </c>
      <c r="M330">
        <f t="shared" si="757"/>
        <v>0.72237716062222479</v>
      </c>
      <c r="N330">
        <f t="shared" si="757"/>
        <v>0.6790345309848913</v>
      </c>
      <c r="O330">
        <f t="shared" si="757"/>
        <v>0.63569190134755782</v>
      </c>
      <c r="P330">
        <f t="shared" si="757"/>
        <v>0.59234927171022433</v>
      </c>
      <c r="Q330">
        <f t="shared" si="757"/>
        <v>0.54900664207289085</v>
      </c>
      <c r="R330">
        <f t="shared" si="757"/>
        <v>0.50566401243555736</v>
      </c>
      <c r="S330">
        <f t="shared" si="757"/>
        <v>0.46232138279822388</v>
      </c>
      <c r="T330">
        <f t="shared" si="757"/>
        <v>0.41897875316089039</v>
      </c>
      <c r="U330">
        <f t="shared" si="757"/>
        <v>0.37563612352355685</v>
      </c>
      <c r="V330">
        <f t="shared" si="757"/>
        <v>0.33229349388622342</v>
      </c>
      <c r="W330">
        <f t="shared" si="757"/>
        <v>0.28895086424888994</v>
      </c>
      <c r="X330">
        <f t="shared" si="757"/>
        <v>0.24560823461155645</v>
      </c>
      <c r="Y330">
        <f t="shared" si="757"/>
        <v>0.20226560497422297</v>
      </c>
      <c r="Z330">
        <f t="shared" si="758"/>
        <v>0.19142416854760463</v>
      </c>
      <c r="AA330">
        <f t="shared" si="758"/>
        <v>0.18058273212098627</v>
      </c>
      <c r="AB330">
        <f t="shared" si="758"/>
        <v>0.16974129569436791</v>
      </c>
      <c r="AC330">
        <f t="shared" si="758"/>
        <v>0.15889985926774958</v>
      </c>
      <c r="AD330">
        <f t="shared" si="758"/>
        <v>0.14805842284113124</v>
      </c>
      <c r="AE330">
        <f t="shared" si="758"/>
        <v>0.13721698641451288</v>
      </c>
      <c r="AF330">
        <f t="shared" si="758"/>
        <v>0.12637554998789455</v>
      </c>
      <c r="AG330">
        <f t="shared" si="758"/>
        <v>0.1155341135612762</v>
      </c>
      <c r="AH330">
        <f t="shared" si="758"/>
        <v>0.10469267713465784</v>
      </c>
      <c r="AI330">
        <f t="shared" si="758"/>
        <v>9.3851240708039504E-2</v>
      </c>
      <c r="AJ330">
        <f t="shared" si="758"/>
        <v>8.3009804281421157E-2</v>
      </c>
      <c r="AK330">
        <f t="shared" si="758"/>
        <v>7.2168367854802795E-2</v>
      </c>
      <c r="AL330">
        <f t="shared" si="758"/>
        <v>6.1326931428184434E-2</v>
      </c>
      <c r="AM330">
        <f t="shared" si="758"/>
        <v>5.0485495001566127E-2</v>
      </c>
      <c r="AN330">
        <f t="shared" si="758"/>
        <v>3.9644058574947766E-2</v>
      </c>
      <c r="AO330">
        <f t="shared" ref="AO330:BH330" si="762">AN330</f>
        <v>3.9644058574947766E-2</v>
      </c>
      <c r="AP330">
        <f t="shared" si="762"/>
        <v>3.9644058574947766E-2</v>
      </c>
      <c r="AQ330">
        <f t="shared" si="762"/>
        <v>3.9644058574947766E-2</v>
      </c>
      <c r="AR330">
        <f t="shared" si="762"/>
        <v>3.9644058574947766E-2</v>
      </c>
      <c r="AS330">
        <f t="shared" si="762"/>
        <v>3.9644058574947766E-2</v>
      </c>
      <c r="AT330">
        <f t="shared" si="762"/>
        <v>3.9644058574947766E-2</v>
      </c>
      <c r="AU330">
        <f t="shared" si="762"/>
        <v>3.9644058574947766E-2</v>
      </c>
      <c r="AV330">
        <f t="shared" si="762"/>
        <v>3.9644058574947766E-2</v>
      </c>
      <c r="AW330">
        <f t="shared" si="762"/>
        <v>3.9644058574947766E-2</v>
      </c>
      <c r="AX330">
        <f t="shared" si="762"/>
        <v>3.9644058574947766E-2</v>
      </c>
      <c r="AY330">
        <f t="shared" si="762"/>
        <v>3.9644058574947766E-2</v>
      </c>
      <c r="AZ330">
        <f t="shared" si="762"/>
        <v>3.9644058574947766E-2</v>
      </c>
      <c r="BA330">
        <f t="shared" si="762"/>
        <v>3.9644058574947766E-2</v>
      </c>
      <c r="BB330">
        <f t="shared" si="762"/>
        <v>3.9644058574947766E-2</v>
      </c>
      <c r="BC330">
        <f t="shared" si="762"/>
        <v>3.9644058574947766E-2</v>
      </c>
      <c r="BD330">
        <f t="shared" si="762"/>
        <v>3.9644058574947766E-2</v>
      </c>
      <c r="BE330">
        <f t="shared" si="762"/>
        <v>3.9644058574947766E-2</v>
      </c>
      <c r="BF330">
        <f t="shared" si="762"/>
        <v>3.9644058574947766E-2</v>
      </c>
      <c r="BG330">
        <f t="shared" si="762"/>
        <v>3.9644058574947766E-2</v>
      </c>
      <c r="BH330">
        <f t="shared" si="762"/>
        <v>3.9644058574947766E-2</v>
      </c>
      <c r="BK330">
        <f t="shared" si="751"/>
        <v>0.80906241989689176</v>
      </c>
      <c r="BL330">
        <f t="shared" si="667"/>
        <v>0.20226560497422294</v>
      </c>
      <c r="BM330">
        <f t="shared" si="668"/>
        <v>3.9644058574947731E-2</v>
      </c>
      <c r="BN330">
        <f t="shared" si="760"/>
        <v>0.75</v>
      </c>
      <c r="BO330">
        <f t="shared" si="761"/>
        <v>0.95099999999999996</v>
      </c>
      <c r="BP330" t="str">
        <f t="shared" si="669"/>
        <v>-HT-Total</v>
      </c>
    </row>
    <row r="331" spans="1:68" hidden="1" x14ac:dyDescent="0.25">
      <c r="A331" t="str">
        <f t="shared" si="665"/>
        <v>freight-HT-FCEV</v>
      </c>
      <c r="B331" s="1">
        <v>297</v>
      </c>
      <c r="C331" t="s">
        <v>23</v>
      </c>
      <c r="D331" t="s">
        <v>36</v>
      </c>
      <c r="E331" t="s">
        <v>39</v>
      </c>
      <c r="F331" t="s">
        <v>30</v>
      </c>
      <c r="G331">
        <v>0</v>
      </c>
      <c r="H331">
        <f>Reference!H331</f>
        <v>0</v>
      </c>
      <c r="I331">
        <f>Reference!I331</f>
        <v>0</v>
      </c>
      <c r="J331">
        <f>Reference!J331</f>
        <v>0</v>
      </c>
      <c r="K331">
        <f>Reference!K331</f>
        <v>1.0000000000000001E-5</v>
      </c>
      <c r="L331">
        <f>IF(K331=0,0.0000001,K331)*((INDEX($L$7:$L$29,MATCH($A331,$H$7:$H$28,0))/IF(K331=0,0.0000001,K331))^((L$33-$K$33)/($Y$33-$K$33)))</f>
        <v>1.9874317922197354E-5</v>
      </c>
      <c r="M331">
        <f t="shared" ref="M331:Y331" si="763">IF(L331=0,0.0000001,L331)*((INDEX($L$7:$L$29,MATCH($A331,$H$7:$H$28,0))/IF(L331=0,0.0000001,L331))^((M$33-$K$33)/($Y$33-$K$33)))</f>
        <v>7.1164519646505186E-5</v>
      </c>
      <c r="N331">
        <f t="shared" si="763"/>
        <v>3.6687010414253123E-4</v>
      </c>
      <c r="O331">
        <f t="shared" si="763"/>
        <v>2.0449266429307081E-3</v>
      </c>
      <c r="P331">
        <f t="shared" si="763"/>
        <v>9.4819322883159217E-3</v>
      </c>
      <c r="Q331">
        <f t="shared" si="763"/>
        <v>3.0962592056486254E-2</v>
      </c>
      <c r="R331">
        <f t="shared" si="763"/>
        <v>6.8149752812999537E-2</v>
      </c>
      <c r="S331">
        <f t="shared" si="763"/>
        <v>0.10696732303682288</v>
      </c>
      <c r="T331">
        <f t="shared" si="763"/>
        <v>0.13293775945270911</v>
      </c>
      <c r="U331">
        <f t="shared" si="763"/>
        <v>0.14491307500983222</v>
      </c>
      <c r="V331">
        <f t="shared" si="763"/>
        <v>0.14889512168308153</v>
      </c>
      <c r="W331">
        <f t="shared" si="763"/>
        <v>0.14984165968861504</v>
      </c>
      <c r="X331">
        <f t="shared" si="763"/>
        <v>0.14998868443094099</v>
      </c>
      <c r="Y331">
        <f t="shared" si="763"/>
        <v>0.15</v>
      </c>
      <c r="Z331">
        <f>IF(Y331=0,0.0000001,$Y331)*((INDEX($M$7:$M$29,MATCH($A331,$H$7:$H$28,0))/IF(Y331=0,0.0000001,$Y331))^((Z$33-$Y$33)/($AN$33-$Y$33)))</f>
        <v>0.15519623302069088</v>
      </c>
      <c r="AA331">
        <f t="shared" ref="AA331:AN331" si="764">IF(Z331=0,0.0000001,$Y331)*((INDEX($M$7:$M$29,MATCH($A331,$H$7:$H$28,0))/IF(Z331=0,0.0000001,$Y331))^((AA$33-$Y$33)/($AN$33-$Y$33)))</f>
        <v>0.16057247162541718</v>
      </c>
      <c r="AB331">
        <f t="shared" si="764"/>
        <v>0.1661349514872435</v>
      </c>
      <c r="AC331">
        <f t="shared" si="764"/>
        <v>0.17189012429263609</v>
      </c>
      <c r="AD331">
        <f t="shared" si="764"/>
        <v>0.17784466522450312</v>
      </c>
      <c r="AE331">
        <f t="shared" si="764"/>
        <v>0.18400548070445832</v>
      </c>
      <c r="AF331">
        <f t="shared" si="764"/>
        <v>0.19037971640328902</v>
      </c>
      <c r="AG331">
        <f t="shared" si="764"/>
        <v>0.19697476552891927</v>
      </c>
      <c r="AH331">
        <f t="shared" si="764"/>
        <v>0.20379827740148071</v>
      </c>
      <c r="AI331">
        <f t="shared" si="764"/>
        <v>0.2108581663254373</v>
      </c>
      <c r="AJ331">
        <f t="shared" si="764"/>
        <v>0.21816262076905443</v>
      </c>
      <c r="AK331">
        <f t="shared" si="764"/>
        <v>0.22572011286185856</v>
      </c>
      <c r="AL331">
        <f t="shared" si="764"/>
        <v>0.23353940822110433</v>
      </c>
      <c r="AM331">
        <f t="shared" si="764"/>
        <v>0.24162957611864505</v>
      </c>
      <c r="AN331">
        <f t="shared" si="764"/>
        <v>0.25</v>
      </c>
      <c r="AO331">
        <f t="shared" ref="AO331:BH331" si="765">AN331</f>
        <v>0.25</v>
      </c>
      <c r="AP331">
        <f t="shared" si="765"/>
        <v>0.25</v>
      </c>
      <c r="AQ331">
        <f t="shared" si="765"/>
        <v>0.25</v>
      </c>
      <c r="AR331">
        <f t="shared" si="765"/>
        <v>0.25</v>
      </c>
      <c r="AS331">
        <f t="shared" si="765"/>
        <v>0.25</v>
      </c>
      <c r="AT331">
        <f t="shared" si="765"/>
        <v>0.25</v>
      </c>
      <c r="AU331">
        <f t="shared" si="765"/>
        <v>0.25</v>
      </c>
      <c r="AV331">
        <f t="shared" si="765"/>
        <v>0.25</v>
      </c>
      <c r="AW331">
        <f t="shared" si="765"/>
        <v>0.25</v>
      </c>
      <c r="AX331">
        <f t="shared" si="765"/>
        <v>0.25</v>
      </c>
      <c r="AY331">
        <f t="shared" si="765"/>
        <v>0.25</v>
      </c>
      <c r="AZ331">
        <f t="shared" si="765"/>
        <v>0.25</v>
      </c>
      <c r="BA331">
        <f t="shared" si="765"/>
        <v>0.25</v>
      </c>
      <c r="BB331">
        <f t="shared" si="765"/>
        <v>0.25</v>
      </c>
      <c r="BC331">
        <f t="shared" si="765"/>
        <v>0.25</v>
      </c>
      <c r="BD331">
        <f t="shared" si="765"/>
        <v>0.25</v>
      </c>
      <c r="BE331">
        <f t="shared" si="765"/>
        <v>0.25</v>
      </c>
      <c r="BF331">
        <f t="shared" si="765"/>
        <v>0.25</v>
      </c>
      <c r="BG331">
        <f t="shared" si="765"/>
        <v>0.25</v>
      </c>
      <c r="BH331">
        <f t="shared" si="765"/>
        <v>0.25</v>
      </c>
      <c r="BK331">
        <f>G331</f>
        <v>0</v>
      </c>
      <c r="BL331">
        <f t="shared" si="667"/>
        <v>0</v>
      </c>
      <c r="BM331">
        <f t="shared" si="668"/>
        <v>0</v>
      </c>
      <c r="BN331">
        <f t="shared" si="760"/>
        <v>0.75</v>
      </c>
      <c r="BO331">
        <f t="shared" si="761"/>
        <v>0.95099999999999996</v>
      </c>
      <c r="BP331" t="str">
        <f t="shared" si="669"/>
        <v>-HT-Total</v>
      </c>
    </row>
    <row r="332" spans="1:68" hidden="1" x14ac:dyDescent="0.25">
      <c r="A332" t="str">
        <f t="shared" si="665"/>
        <v>freight-HT-G</v>
      </c>
      <c r="B332" s="1">
        <v>298</v>
      </c>
      <c r="C332" t="s">
        <v>23</v>
      </c>
      <c r="D332" t="s">
        <v>36</v>
      </c>
      <c r="E332" t="s">
        <v>39</v>
      </c>
      <c r="F332" t="s">
        <v>47</v>
      </c>
      <c r="G332">
        <v>0</v>
      </c>
      <c r="H332">
        <f>Reference!H332</f>
        <v>0</v>
      </c>
      <c r="I332">
        <f>Reference!I332</f>
        <v>0</v>
      </c>
      <c r="J332">
        <f>Reference!J332</f>
        <v>0</v>
      </c>
      <c r="K332">
        <f>Reference!K332</f>
        <v>0</v>
      </c>
      <c r="L332">
        <f t="shared" ref="L332:Y334" si="766">$K332+(L$33-$K$33)*($BL332-$BK332)/($BL$33-$BK$33)</f>
        <v>0</v>
      </c>
      <c r="M332">
        <f t="shared" si="766"/>
        <v>0</v>
      </c>
      <c r="N332">
        <f t="shared" si="766"/>
        <v>0</v>
      </c>
      <c r="O332">
        <f t="shared" si="766"/>
        <v>0</v>
      </c>
      <c r="P332">
        <f t="shared" si="766"/>
        <v>0</v>
      </c>
      <c r="Q332">
        <f t="shared" si="766"/>
        <v>0</v>
      </c>
      <c r="R332">
        <f t="shared" si="766"/>
        <v>0</v>
      </c>
      <c r="S332">
        <f t="shared" si="766"/>
        <v>0</v>
      </c>
      <c r="T332">
        <f t="shared" si="766"/>
        <v>0</v>
      </c>
      <c r="U332">
        <f t="shared" si="766"/>
        <v>0</v>
      </c>
      <c r="V332">
        <f t="shared" si="766"/>
        <v>0</v>
      </c>
      <c r="W332">
        <f t="shared" si="766"/>
        <v>0</v>
      </c>
      <c r="X332">
        <f t="shared" si="766"/>
        <v>0</v>
      </c>
      <c r="Y332">
        <f t="shared" si="766"/>
        <v>0</v>
      </c>
      <c r="Z332">
        <f t="shared" ref="Z332:AN334" si="767">$Y332+(Z$33-$Y$33)*($BM332-$BL332)/($BM$33-$BL$33)</f>
        <v>0</v>
      </c>
      <c r="AA332">
        <f t="shared" si="767"/>
        <v>0</v>
      </c>
      <c r="AB332">
        <f t="shared" si="767"/>
        <v>0</v>
      </c>
      <c r="AC332">
        <f t="shared" si="767"/>
        <v>0</v>
      </c>
      <c r="AD332">
        <f t="shared" si="767"/>
        <v>0</v>
      </c>
      <c r="AE332">
        <f t="shared" si="767"/>
        <v>0</v>
      </c>
      <c r="AF332">
        <f t="shared" si="767"/>
        <v>0</v>
      </c>
      <c r="AG332">
        <f t="shared" si="767"/>
        <v>0</v>
      </c>
      <c r="AH332">
        <f t="shared" si="767"/>
        <v>0</v>
      </c>
      <c r="AI332">
        <f t="shared" si="767"/>
        <v>0</v>
      </c>
      <c r="AJ332">
        <f t="shared" si="767"/>
        <v>0</v>
      </c>
      <c r="AK332">
        <f t="shared" si="767"/>
        <v>0</v>
      </c>
      <c r="AL332">
        <f t="shared" si="767"/>
        <v>0</v>
      </c>
      <c r="AM332">
        <f t="shared" si="767"/>
        <v>0</v>
      </c>
      <c r="AN332">
        <f t="shared" si="767"/>
        <v>0</v>
      </c>
      <c r="AO332">
        <f t="shared" ref="AO332:BH332" si="768">AN332</f>
        <v>0</v>
      </c>
      <c r="AP332">
        <f t="shared" si="768"/>
        <v>0</v>
      </c>
      <c r="AQ332">
        <f t="shared" si="768"/>
        <v>0</v>
      </c>
      <c r="AR332">
        <f t="shared" si="768"/>
        <v>0</v>
      </c>
      <c r="AS332">
        <f t="shared" si="768"/>
        <v>0</v>
      </c>
      <c r="AT332">
        <f t="shared" si="768"/>
        <v>0</v>
      </c>
      <c r="AU332">
        <f t="shared" si="768"/>
        <v>0</v>
      </c>
      <c r="AV332">
        <f t="shared" si="768"/>
        <v>0</v>
      </c>
      <c r="AW332">
        <f t="shared" si="768"/>
        <v>0</v>
      </c>
      <c r="AX332">
        <f t="shared" si="768"/>
        <v>0</v>
      </c>
      <c r="AY332">
        <f t="shared" si="768"/>
        <v>0</v>
      </c>
      <c r="AZ332">
        <f t="shared" si="768"/>
        <v>0</v>
      </c>
      <c r="BA332">
        <f t="shared" si="768"/>
        <v>0</v>
      </c>
      <c r="BB332">
        <f t="shared" si="768"/>
        <v>0</v>
      </c>
      <c r="BC332">
        <f t="shared" si="768"/>
        <v>0</v>
      </c>
      <c r="BD332">
        <f t="shared" si="768"/>
        <v>0</v>
      </c>
      <c r="BE332">
        <f t="shared" si="768"/>
        <v>0</v>
      </c>
      <c r="BF332">
        <f t="shared" si="768"/>
        <v>0</v>
      </c>
      <c r="BG332">
        <f t="shared" si="768"/>
        <v>0</v>
      </c>
      <c r="BH332">
        <f t="shared" si="768"/>
        <v>0</v>
      </c>
      <c r="BK332">
        <f t="shared" ref="BK332:BK337" si="769">K332</f>
        <v>0</v>
      </c>
      <c r="BL332">
        <f t="shared" si="667"/>
        <v>0</v>
      </c>
      <c r="BM332">
        <f t="shared" si="668"/>
        <v>0</v>
      </c>
      <c r="BN332">
        <f t="shared" si="760"/>
        <v>0.75</v>
      </c>
      <c r="BO332">
        <f t="shared" si="761"/>
        <v>0.95099999999999996</v>
      </c>
      <c r="BP332" t="str">
        <f t="shared" si="669"/>
        <v>-HT-Total</v>
      </c>
    </row>
    <row r="333" spans="1:68" hidden="1" x14ac:dyDescent="0.25">
      <c r="A333" t="str">
        <f t="shared" si="665"/>
        <v>freight-HT-LPG</v>
      </c>
      <c r="B333" s="1">
        <v>299</v>
      </c>
      <c r="C333" t="s">
        <v>23</v>
      </c>
      <c r="D333" t="s">
        <v>36</v>
      </c>
      <c r="E333" t="s">
        <v>39</v>
      </c>
      <c r="F333" t="s">
        <v>48</v>
      </c>
      <c r="G333">
        <f>Reference!G333</f>
        <v>0.130346782657768</v>
      </c>
      <c r="H333">
        <f>Reference!H333</f>
        <v>0.06</v>
      </c>
      <c r="I333">
        <f>Reference!I333 -0.01</f>
        <v>0.08</v>
      </c>
      <c r="J333">
        <f>Reference!J333 -0.01</f>
        <v>0.08</v>
      </c>
      <c r="K333">
        <f>Reference!K333 -0.01</f>
        <v>7.0000000000000007E-2</v>
      </c>
      <c r="L333">
        <f>Reference!L333 -0.01</f>
        <v>6.0000000000000005E-2</v>
      </c>
      <c r="M333">
        <f>Reference!M333 -0.01</f>
        <v>0.05</v>
      </c>
      <c r="N333">
        <f>Reference!N333 -0.01</f>
        <v>0.04</v>
      </c>
      <c r="O333">
        <f>Reference!O333 -0.01</f>
        <v>0.03</v>
      </c>
      <c r="P333">
        <v>0</v>
      </c>
      <c r="Q333">
        <v>0</v>
      </c>
      <c r="R333">
        <f>Reference!R333 -0.01</f>
        <v>0</v>
      </c>
      <c r="S333">
        <f>Reference!S333</f>
        <v>0</v>
      </c>
      <c r="T333">
        <f>Reference!T333</f>
        <v>0</v>
      </c>
      <c r="U333">
        <f>Reference!U333</f>
        <v>0</v>
      </c>
      <c r="V333">
        <f>Reference!V333</f>
        <v>0</v>
      </c>
      <c r="W333">
        <f>Reference!W333</f>
        <v>0</v>
      </c>
      <c r="X333">
        <f>Reference!X333</f>
        <v>0</v>
      </c>
      <c r="Y333">
        <f>Reference!Y333</f>
        <v>0</v>
      </c>
      <c r="Z333">
        <f>Reference!Z333</f>
        <v>0</v>
      </c>
      <c r="AA333">
        <f>Reference!AA333</f>
        <v>0</v>
      </c>
      <c r="AB333">
        <f>Reference!AB333</f>
        <v>0</v>
      </c>
      <c r="AC333">
        <f>Reference!AC333</f>
        <v>0</v>
      </c>
      <c r="AD333">
        <f>Reference!AD333</f>
        <v>0</v>
      </c>
      <c r="AE333">
        <f>Reference!AE333</f>
        <v>0</v>
      </c>
      <c r="AF333">
        <f>Reference!AF333</f>
        <v>0</v>
      </c>
      <c r="AG333">
        <f>Reference!AG333</f>
        <v>0</v>
      </c>
      <c r="AH333">
        <f>Reference!AH333</f>
        <v>0</v>
      </c>
      <c r="AI333">
        <f>Reference!AI333</f>
        <v>0</v>
      </c>
      <c r="AJ333">
        <f>Reference!AJ333</f>
        <v>0</v>
      </c>
      <c r="AK333">
        <f>Reference!AK333</f>
        <v>0</v>
      </c>
      <c r="AL333">
        <f>Reference!AL333</f>
        <v>0</v>
      </c>
      <c r="AM333">
        <f>Reference!AM333</f>
        <v>0</v>
      </c>
      <c r="AN333">
        <f>Reference!AN333</f>
        <v>0</v>
      </c>
      <c r="AO333">
        <f t="shared" ref="AO333:BH333" si="770">AN333</f>
        <v>0</v>
      </c>
      <c r="AP333">
        <f t="shared" si="770"/>
        <v>0</v>
      </c>
      <c r="AQ333">
        <f t="shared" si="770"/>
        <v>0</v>
      </c>
      <c r="AR333">
        <f t="shared" si="770"/>
        <v>0</v>
      </c>
      <c r="AS333">
        <f t="shared" si="770"/>
        <v>0</v>
      </c>
      <c r="AT333">
        <f t="shared" si="770"/>
        <v>0</v>
      </c>
      <c r="AU333">
        <f t="shared" si="770"/>
        <v>0</v>
      </c>
      <c r="AV333">
        <f t="shared" si="770"/>
        <v>0</v>
      </c>
      <c r="AW333">
        <f t="shared" si="770"/>
        <v>0</v>
      </c>
      <c r="AX333">
        <f t="shared" si="770"/>
        <v>0</v>
      </c>
      <c r="AY333">
        <f t="shared" si="770"/>
        <v>0</v>
      </c>
      <c r="AZ333">
        <f t="shared" si="770"/>
        <v>0</v>
      </c>
      <c r="BA333">
        <f t="shared" si="770"/>
        <v>0</v>
      </c>
      <c r="BB333">
        <f t="shared" si="770"/>
        <v>0</v>
      </c>
      <c r="BC333">
        <f t="shared" si="770"/>
        <v>0</v>
      </c>
      <c r="BD333">
        <f t="shared" si="770"/>
        <v>0</v>
      </c>
      <c r="BE333">
        <f t="shared" si="770"/>
        <v>0</v>
      </c>
      <c r="BF333">
        <f t="shared" si="770"/>
        <v>0</v>
      </c>
      <c r="BG333">
        <f t="shared" si="770"/>
        <v>0</v>
      </c>
      <c r="BH333">
        <f t="shared" si="770"/>
        <v>0</v>
      </c>
      <c r="BK333">
        <f t="shared" si="769"/>
        <v>7.0000000000000007E-2</v>
      </c>
      <c r="BL333">
        <f t="shared" si="667"/>
        <v>1.7500000000000002E-2</v>
      </c>
      <c r="BM333">
        <f t="shared" si="668"/>
        <v>3.4300000000000034E-3</v>
      </c>
      <c r="BN333">
        <f t="shared" si="760"/>
        <v>0.75</v>
      </c>
      <c r="BO333">
        <f t="shared" si="761"/>
        <v>0.95099999999999996</v>
      </c>
      <c r="BP333" t="str">
        <f t="shared" si="669"/>
        <v>-HT-Total</v>
      </c>
    </row>
    <row r="334" spans="1:68" hidden="1" x14ac:dyDescent="0.25">
      <c r="A334" t="str">
        <f t="shared" si="665"/>
        <v>freight-HT-PHEVD</v>
      </c>
      <c r="B334" s="1">
        <v>300</v>
      </c>
      <c r="C334" t="s">
        <v>23</v>
      </c>
      <c r="D334" t="s">
        <v>36</v>
      </c>
      <c r="E334" t="s">
        <v>39</v>
      </c>
      <c r="F334" t="s">
        <v>37</v>
      </c>
      <c r="G334">
        <v>5.571529650026842E-4</v>
      </c>
      <c r="H334">
        <f>Reference!H334</f>
        <v>8.3344499250269735E-4</v>
      </c>
      <c r="I334">
        <f>Reference!I334</f>
        <v>1.1082306566782771E-3</v>
      </c>
      <c r="J334">
        <f>Reference!J334</f>
        <v>1.381522243234373E-3</v>
      </c>
      <c r="K334">
        <f>Reference!K334</f>
        <v>1.656463592362944E-3</v>
      </c>
      <c r="L334">
        <f t="shared" si="766"/>
        <v>1.5677244713435006E-3</v>
      </c>
      <c r="M334">
        <f t="shared" si="766"/>
        <v>1.4789853503240572E-3</v>
      </c>
      <c r="N334">
        <f t="shared" si="766"/>
        <v>1.3902462293046136E-3</v>
      </c>
      <c r="O334">
        <f t="shared" si="766"/>
        <v>1.3015071082851703E-3</v>
      </c>
      <c r="P334">
        <f t="shared" si="766"/>
        <v>1.2127679872657269E-3</v>
      </c>
      <c r="Q334">
        <f t="shared" si="766"/>
        <v>1.1240288662462835E-3</v>
      </c>
      <c r="R334">
        <f t="shared" si="766"/>
        <v>1.0352897452268399E-3</v>
      </c>
      <c r="S334">
        <f t="shared" si="766"/>
        <v>9.465506242073966E-4</v>
      </c>
      <c r="T334">
        <f t="shared" si="766"/>
        <v>8.578115031879531E-4</v>
      </c>
      <c r="U334">
        <f t="shared" si="766"/>
        <v>7.6907238216850971E-4</v>
      </c>
      <c r="V334">
        <f t="shared" si="766"/>
        <v>6.8033326114906622E-4</v>
      </c>
      <c r="W334">
        <f t="shared" si="766"/>
        <v>5.9159414012962272E-4</v>
      </c>
      <c r="X334">
        <f t="shared" si="766"/>
        <v>5.0285501911017934E-4</v>
      </c>
      <c r="Y334">
        <f t="shared" si="766"/>
        <v>4.1411589809073595E-4</v>
      </c>
      <c r="Z334">
        <f t="shared" si="767"/>
        <v>3.9191928595307249E-4</v>
      </c>
      <c r="AA334">
        <f t="shared" si="767"/>
        <v>3.6972267381540908E-4</v>
      </c>
      <c r="AB334">
        <f t="shared" si="767"/>
        <v>3.4752606167774561E-4</v>
      </c>
      <c r="AC334">
        <f t="shared" si="767"/>
        <v>3.2532944954008215E-4</v>
      </c>
      <c r="AD334">
        <f t="shared" si="767"/>
        <v>3.0313283740241874E-4</v>
      </c>
      <c r="AE334">
        <f t="shared" si="767"/>
        <v>2.8093622526475528E-4</v>
      </c>
      <c r="AF334">
        <f t="shared" si="767"/>
        <v>2.5873961312709181E-4</v>
      </c>
      <c r="AG334">
        <f t="shared" si="767"/>
        <v>2.3654300098942838E-4</v>
      </c>
      <c r="AH334">
        <f t="shared" si="767"/>
        <v>2.1434638885176494E-4</v>
      </c>
      <c r="AI334">
        <f t="shared" si="767"/>
        <v>1.921497767141015E-4</v>
      </c>
      <c r="AJ334">
        <f t="shared" si="767"/>
        <v>1.6995316457643807E-4</v>
      </c>
      <c r="AK334">
        <f t="shared" si="767"/>
        <v>1.4775655243877455E-4</v>
      </c>
      <c r="AL334">
        <f t="shared" si="767"/>
        <v>1.2555994030111114E-4</v>
      </c>
      <c r="AM334">
        <f t="shared" si="767"/>
        <v>1.0336332816344768E-4</v>
      </c>
      <c r="AN334">
        <f t="shared" si="767"/>
        <v>8.1166716025784266E-5</v>
      </c>
      <c r="AO334">
        <f t="shared" ref="AO334:BH334" si="771">AN334</f>
        <v>8.1166716025784266E-5</v>
      </c>
      <c r="AP334">
        <f t="shared" si="771"/>
        <v>8.1166716025784266E-5</v>
      </c>
      <c r="AQ334">
        <f t="shared" si="771"/>
        <v>8.1166716025784266E-5</v>
      </c>
      <c r="AR334">
        <f t="shared" si="771"/>
        <v>8.1166716025784266E-5</v>
      </c>
      <c r="AS334">
        <f t="shared" si="771"/>
        <v>8.1166716025784266E-5</v>
      </c>
      <c r="AT334">
        <f t="shared" si="771"/>
        <v>8.1166716025784266E-5</v>
      </c>
      <c r="AU334">
        <f t="shared" si="771"/>
        <v>8.1166716025784266E-5</v>
      </c>
      <c r="AV334">
        <f t="shared" si="771"/>
        <v>8.1166716025784266E-5</v>
      </c>
      <c r="AW334">
        <f t="shared" si="771"/>
        <v>8.1166716025784266E-5</v>
      </c>
      <c r="AX334">
        <f t="shared" si="771"/>
        <v>8.1166716025784266E-5</v>
      </c>
      <c r="AY334">
        <f t="shared" si="771"/>
        <v>8.1166716025784266E-5</v>
      </c>
      <c r="AZ334">
        <f t="shared" si="771"/>
        <v>8.1166716025784266E-5</v>
      </c>
      <c r="BA334">
        <f t="shared" si="771"/>
        <v>8.1166716025784266E-5</v>
      </c>
      <c r="BB334">
        <f t="shared" si="771"/>
        <v>8.1166716025784266E-5</v>
      </c>
      <c r="BC334">
        <f t="shared" si="771"/>
        <v>8.1166716025784266E-5</v>
      </c>
      <c r="BD334">
        <f t="shared" si="771"/>
        <v>8.1166716025784266E-5</v>
      </c>
      <c r="BE334">
        <f t="shared" si="771"/>
        <v>8.1166716025784266E-5</v>
      </c>
      <c r="BF334">
        <f t="shared" si="771"/>
        <v>8.1166716025784266E-5</v>
      </c>
      <c r="BG334">
        <f t="shared" si="771"/>
        <v>8.1166716025784266E-5</v>
      </c>
      <c r="BH334">
        <f t="shared" si="771"/>
        <v>8.1166716025784266E-5</v>
      </c>
      <c r="BK334">
        <f t="shared" si="769"/>
        <v>1.656463592362944E-3</v>
      </c>
      <c r="BL334">
        <f t="shared" si="667"/>
        <v>4.14115898090736E-4</v>
      </c>
      <c r="BM334">
        <f t="shared" si="668"/>
        <v>8.1166716025784334E-5</v>
      </c>
      <c r="BN334">
        <f t="shared" si="760"/>
        <v>0.75</v>
      </c>
      <c r="BO334">
        <f t="shared" si="761"/>
        <v>0.95099999999999996</v>
      </c>
      <c r="BP334" t="str">
        <f t="shared" si="669"/>
        <v>-HT-Total</v>
      </c>
    </row>
    <row r="335" spans="1:68" hidden="1" x14ac:dyDescent="0.25">
      <c r="A335" t="str">
        <f t="shared" si="665"/>
        <v>freight-LT-BEV</v>
      </c>
      <c r="B335" s="1">
        <v>301</v>
      </c>
      <c r="C335" t="s">
        <v>23</v>
      </c>
      <c r="D335" t="s">
        <v>36</v>
      </c>
      <c r="E335" t="s">
        <v>33</v>
      </c>
      <c r="F335" t="s">
        <v>29</v>
      </c>
      <c r="G335">
        <v>6.2120027162927509E-4</v>
      </c>
      <c r="H335">
        <f>Reference!H335</f>
        <v>7.6983163255295967E-4</v>
      </c>
      <c r="I335">
        <f>Reference!I335</f>
        <v>9.5402524684154682E-4</v>
      </c>
      <c r="J335">
        <f>Reference!J335</f>
        <v>1.1822899100583017E-3</v>
      </c>
      <c r="K335">
        <f>Reference!K335</f>
        <v>1.4651702730649311E-3</v>
      </c>
      <c r="L335">
        <f>IF(K335=0,0.0000001,K335)*((INDEX($L$7:$L$29,MATCH($A335,$H$7:$H$28,0))/IF(K335=0,0.0000001,K335))^((L$33-$K$33)/($Y$33-$K$33)))</f>
        <v>2.3082516662138266E-3</v>
      </c>
      <c r="M335">
        <f t="shared" ref="M335:Y335" si="772">IF(L335=0,0.0000001,L335)*((INDEX($L$7:$L$29,MATCH($A335,$H$7:$H$28,0))/IF(L335=0,0.0000001,L335))^((M$33-$K$33)/($Y$33-$K$33)))</f>
        <v>5.3687598964274512E-3</v>
      </c>
      <c r="N335">
        <f t="shared" si="772"/>
        <v>1.5892969178297932E-2</v>
      </c>
      <c r="O335">
        <f t="shared" si="772"/>
        <v>4.9542787322491282E-2</v>
      </c>
      <c r="P335">
        <f t="shared" si="772"/>
        <v>0.13672606838487111</v>
      </c>
      <c r="Q335">
        <f t="shared" si="772"/>
        <v>0.29919320477584838</v>
      </c>
      <c r="R335">
        <f t="shared" si="772"/>
        <v>0.50429577041600404</v>
      </c>
      <c r="S335">
        <f t="shared" si="772"/>
        <v>0.67959063084434468</v>
      </c>
      <c r="T335">
        <f t="shared" si="772"/>
        <v>0.78472014768935439</v>
      </c>
      <c r="U335">
        <f t="shared" si="772"/>
        <v>0.83081334184517186</v>
      </c>
      <c r="V335">
        <f t="shared" si="772"/>
        <v>0.84585161630910988</v>
      </c>
      <c r="W335">
        <f t="shared" si="772"/>
        <v>0.84940613045026991</v>
      </c>
      <c r="X335">
        <f t="shared" si="772"/>
        <v>0.84995756698019975</v>
      </c>
      <c r="Y335">
        <f t="shared" si="772"/>
        <v>0.84999999999999987</v>
      </c>
      <c r="Z335">
        <f>IF(Y335=0,0.0000001,$Y335)*((INDEX($M$7:$M$29,MATCH($A335,$H$7:$H$28,0))/IF(Y335=0,0.0000001,$Y335))^((Z$33-$Y$33)/($AN$33-$Y$33)))</f>
        <v>0.85324515578944438</v>
      </c>
      <c r="AA335">
        <f t="shared" ref="AA335:AN335" si="773">IF(Z335=0,0.0000001,$Y335)*((INDEX($M$7:$M$29,MATCH($A335,$H$7:$H$28,0))/IF(Z335=0,0.0000001,$Y335))^((AA$33-$Y$33)/($AN$33-$Y$33)))</f>
        <v>0.85650270103312165</v>
      </c>
      <c r="AB335">
        <f t="shared" si="773"/>
        <v>0.85977268303186571</v>
      </c>
      <c r="AC335">
        <f t="shared" si="773"/>
        <v>0.86305514926709759</v>
      </c>
      <c r="AD335">
        <f t="shared" si="773"/>
        <v>0.86635014740151406</v>
      </c>
      <c r="AE335">
        <f t="shared" si="773"/>
        <v>0.86965772527978014</v>
      </c>
      <c r="AF335">
        <f t="shared" si="773"/>
        <v>0.8729779309292236</v>
      </c>
      <c r="AG335">
        <f t="shared" si="773"/>
        <v>0.876310812560532</v>
      </c>
      <c r="AH335">
        <f t="shared" si="773"/>
        <v>0.879656418568454</v>
      </c>
      <c r="AI335">
        <f t="shared" si="773"/>
        <v>0.88301479753250056</v>
      </c>
      <c r="AJ335">
        <f t="shared" si="773"/>
        <v>0.88638599821765074</v>
      </c>
      <c r="AK335">
        <f t="shared" si="773"/>
        <v>0.88977006957506088</v>
      </c>
      <c r="AL335">
        <f t="shared" si="773"/>
        <v>0.89316706074277374</v>
      </c>
      <c r="AM335">
        <f t="shared" si="773"/>
        <v>0.89657702104643333</v>
      </c>
      <c r="AN335">
        <f t="shared" si="773"/>
        <v>0.9</v>
      </c>
      <c r="AO335">
        <f t="shared" ref="AO335:BH335" si="774">AN335</f>
        <v>0.9</v>
      </c>
      <c r="AP335">
        <f t="shared" si="774"/>
        <v>0.9</v>
      </c>
      <c r="AQ335">
        <f t="shared" si="774"/>
        <v>0.9</v>
      </c>
      <c r="AR335">
        <f t="shared" si="774"/>
        <v>0.9</v>
      </c>
      <c r="AS335">
        <f t="shared" si="774"/>
        <v>0.9</v>
      </c>
      <c r="AT335">
        <f t="shared" si="774"/>
        <v>0.9</v>
      </c>
      <c r="AU335">
        <f t="shared" si="774"/>
        <v>0.9</v>
      </c>
      <c r="AV335">
        <f t="shared" si="774"/>
        <v>0.9</v>
      </c>
      <c r="AW335">
        <f t="shared" si="774"/>
        <v>0.9</v>
      </c>
      <c r="AX335">
        <f t="shared" si="774"/>
        <v>0.9</v>
      </c>
      <c r="AY335">
        <f t="shared" si="774"/>
        <v>0.9</v>
      </c>
      <c r="AZ335">
        <f t="shared" si="774"/>
        <v>0.9</v>
      </c>
      <c r="BA335">
        <f t="shared" si="774"/>
        <v>0.9</v>
      </c>
      <c r="BB335">
        <f t="shared" si="774"/>
        <v>0.9</v>
      </c>
      <c r="BC335">
        <f t="shared" si="774"/>
        <v>0.9</v>
      </c>
      <c r="BD335">
        <f t="shared" si="774"/>
        <v>0.9</v>
      </c>
      <c r="BE335">
        <f t="shared" si="774"/>
        <v>0.9</v>
      </c>
      <c r="BF335">
        <f t="shared" si="774"/>
        <v>0.9</v>
      </c>
      <c r="BG335">
        <f t="shared" si="774"/>
        <v>0.9</v>
      </c>
      <c r="BH335">
        <f t="shared" si="774"/>
        <v>0.9</v>
      </c>
      <c r="BK335">
        <f t="shared" si="769"/>
        <v>1.4651702730649311E-3</v>
      </c>
      <c r="BL335">
        <f t="shared" si="667"/>
        <v>1.4651702730649309E-4</v>
      </c>
      <c r="BM335">
        <f t="shared" si="668"/>
        <v>0</v>
      </c>
      <c r="BN335">
        <f t="shared" si="760"/>
        <v>0.9</v>
      </c>
      <c r="BO335">
        <f t="shared" si="761"/>
        <v>1</v>
      </c>
      <c r="BP335" t="str">
        <f t="shared" si="669"/>
        <v>-LT-Total</v>
      </c>
    </row>
    <row r="336" spans="1:68" hidden="1" x14ac:dyDescent="0.25">
      <c r="A336" t="str">
        <f t="shared" si="665"/>
        <v>freight-LT-CNG</v>
      </c>
      <c r="B336" s="1">
        <v>302</v>
      </c>
      <c r="C336" t="s">
        <v>23</v>
      </c>
      <c r="D336" t="s">
        <v>36</v>
      </c>
      <c r="E336" t="s">
        <v>33</v>
      </c>
      <c r="F336" t="s">
        <v>45</v>
      </c>
      <c r="G336">
        <v>5.3404825735999473E-2</v>
      </c>
      <c r="H336">
        <f>Reference!H336</f>
        <v>5.3437280964662701E-2</v>
      </c>
      <c r="I336">
        <f>Reference!I336</f>
        <v>5.3469740492178772E-2</v>
      </c>
      <c r="J336">
        <f>Reference!J336</f>
        <v>5.3502204319401968E-2</v>
      </c>
      <c r="K336">
        <f>Reference!K336</f>
        <v>4.3502204319401966E-2</v>
      </c>
      <c r="L336">
        <f t="shared" ref="L336:Y337" si="775">$K336+(L$33-$K$33)*($BL336-$BK336)/($BL$33-$BK$33)</f>
        <v>4.0705634041726127E-2</v>
      </c>
      <c r="M336">
        <f t="shared" si="775"/>
        <v>3.7909063764050281E-2</v>
      </c>
      <c r="N336">
        <f t="shared" si="775"/>
        <v>3.5112493486374442E-2</v>
      </c>
      <c r="O336">
        <f t="shared" si="775"/>
        <v>3.2315923208698603E-2</v>
      </c>
      <c r="P336">
        <f t="shared" si="775"/>
        <v>2.9519352931022761E-2</v>
      </c>
      <c r="Q336">
        <f t="shared" si="775"/>
        <v>2.6722782653346922E-2</v>
      </c>
      <c r="R336">
        <f t="shared" si="775"/>
        <v>2.392621237567108E-2</v>
      </c>
      <c r="S336">
        <f t="shared" si="775"/>
        <v>2.1129642097995237E-2</v>
      </c>
      <c r="T336">
        <f t="shared" si="775"/>
        <v>1.8333071820319399E-2</v>
      </c>
      <c r="U336">
        <f t="shared" si="775"/>
        <v>1.5536501542643556E-2</v>
      </c>
      <c r="V336">
        <f t="shared" si="775"/>
        <v>1.2739931264967717E-2</v>
      </c>
      <c r="W336">
        <f t="shared" si="775"/>
        <v>9.9433609872918785E-3</v>
      </c>
      <c r="X336">
        <f t="shared" si="775"/>
        <v>7.1467907096160327E-3</v>
      </c>
      <c r="Y336">
        <f t="shared" si="775"/>
        <v>4.3502204319401938E-3</v>
      </c>
      <c r="Z336">
        <f t="shared" ref="Z336:AN337" si="776">$Y336+(Z$33-$Y$33)*($BM336-$BL336)/($BM$33-$BL$33)</f>
        <v>4.0602057364775143E-3</v>
      </c>
      <c r="AA336">
        <f t="shared" si="776"/>
        <v>3.7701910410148343E-3</v>
      </c>
      <c r="AB336">
        <f t="shared" si="776"/>
        <v>3.4801763455521548E-3</v>
      </c>
      <c r="AC336">
        <f t="shared" si="776"/>
        <v>3.1901616500894748E-3</v>
      </c>
      <c r="AD336">
        <f t="shared" si="776"/>
        <v>2.9001469546267953E-3</v>
      </c>
      <c r="AE336">
        <f t="shared" si="776"/>
        <v>2.6101322591641158E-3</v>
      </c>
      <c r="AF336">
        <f t="shared" si="776"/>
        <v>2.3201175637014358E-3</v>
      </c>
      <c r="AG336">
        <f t="shared" si="776"/>
        <v>2.0301028682387563E-3</v>
      </c>
      <c r="AH336">
        <f t="shared" si="776"/>
        <v>1.7400881727760767E-3</v>
      </c>
      <c r="AI336">
        <f t="shared" si="776"/>
        <v>1.4500734773133972E-3</v>
      </c>
      <c r="AJ336">
        <f t="shared" si="776"/>
        <v>1.1600587818507168E-3</v>
      </c>
      <c r="AK336">
        <f t="shared" si="776"/>
        <v>8.7004408638803729E-4</v>
      </c>
      <c r="AL336">
        <f t="shared" si="776"/>
        <v>5.8002939092535776E-4</v>
      </c>
      <c r="AM336">
        <f t="shared" si="776"/>
        <v>2.9001469546267779E-4</v>
      </c>
      <c r="AN336">
        <f t="shared" si="776"/>
        <v>0</v>
      </c>
      <c r="AO336">
        <f t="shared" ref="AO336:BH336" si="777">AN336</f>
        <v>0</v>
      </c>
      <c r="AP336">
        <f t="shared" si="777"/>
        <v>0</v>
      </c>
      <c r="AQ336">
        <f t="shared" si="777"/>
        <v>0</v>
      </c>
      <c r="AR336">
        <f t="shared" si="777"/>
        <v>0</v>
      </c>
      <c r="AS336">
        <f t="shared" si="777"/>
        <v>0</v>
      </c>
      <c r="AT336">
        <f t="shared" si="777"/>
        <v>0</v>
      </c>
      <c r="AU336">
        <f t="shared" si="777"/>
        <v>0</v>
      </c>
      <c r="AV336">
        <f t="shared" si="777"/>
        <v>0</v>
      </c>
      <c r="AW336">
        <f t="shared" si="777"/>
        <v>0</v>
      </c>
      <c r="AX336">
        <f t="shared" si="777"/>
        <v>0</v>
      </c>
      <c r="AY336">
        <f t="shared" si="777"/>
        <v>0</v>
      </c>
      <c r="AZ336">
        <f t="shared" si="777"/>
        <v>0</v>
      </c>
      <c r="BA336">
        <f t="shared" si="777"/>
        <v>0</v>
      </c>
      <c r="BB336">
        <f t="shared" si="777"/>
        <v>0</v>
      </c>
      <c r="BC336">
        <f t="shared" si="777"/>
        <v>0</v>
      </c>
      <c r="BD336">
        <f t="shared" si="777"/>
        <v>0</v>
      </c>
      <c r="BE336">
        <f t="shared" si="777"/>
        <v>0</v>
      </c>
      <c r="BF336">
        <f t="shared" si="777"/>
        <v>0</v>
      </c>
      <c r="BG336">
        <f t="shared" si="777"/>
        <v>0</v>
      </c>
      <c r="BH336">
        <f t="shared" si="777"/>
        <v>0</v>
      </c>
      <c r="BK336">
        <f t="shared" si="769"/>
        <v>4.3502204319401966E-2</v>
      </c>
      <c r="BL336">
        <f t="shared" si="667"/>
        <v>4.3502204319401955E-3</v>
      </c>
      <c r="BM336">
        <f t="shared" si="668"/>
        <v>0</v>
      </c>
      <c r="BN336">
        <f t="shared" si="760"/>
        <v>0.9</v>
      </c>
      <c r="BO336">
        <f t="shared" si="761"/>
        <v>1</v>
      </c>
      <c r="BP336" t="str">
        <f t="shared" si="669"/>
        <v>-LT-Total</v>
      </c>
    </row>
    <row r="337" spans="1:68" hidden="1" x14ac:dyDescent="0.25">
      <c r="A337" t="str">
        <f t="shared" si="665"/>
        <v>freight-LT-D</v>
      </c>
      <c r="B337" s="1">
        <v>303</v>
      </c>
      <c r="C337" t="s">
        <v>23</v>
      </c>
      <c r="D337" t="s">
        <v>36</v>
      </c>
      <c r="E337" t="s">
        <v>33</v>
      </c>
      <c r="F337" t="s">
        <v>46</v>
      </c>
      <c r="G337">
        <v>0.57056576101532841</v>
      </c>
      <c r="H337">
        <f>Reference!H337</f>
        <v>0.56977520944564564</v>
      </c>
      <c r="I337">
        <f>Reference!I337</f>
        <v>0.56898455316356122</v>
      </c>
      <c r="J337">
        <f>Reference!J337</f>
        <v>0.56819379214826948</v>
      </c>
      <c r="K337">
        <f>Reference!K337</f>
        <v>0.56738800026566405</v>
      </c>
      <c r="L337">
        <f t="shared" si="775"/>
        <v>0.53091305739144279</v>
      </c>
      <c r="M337">
        <f t="shared" si="775"/>
        <v>0.49443811451722153</v>
      </c>
      <c r="N337">
        <f t="shared" si="775"/>
        <v>0.45796317164300027</v>
      </c>
      <c r="O337">
        <f t="shared" si="775"/>
        <v>0.42148822876877901</v>
      </c>
      <c r="P337">
        <f t="shared" si="775"/>
        <v>0.38501328589455774</v>
      </c>
      <c r="Q337">
        <f t="shared" si="775"/>
        <v>0.34853834302033648</v>
      </c>
      <c r="R337">
        <f t="shared" si="775"/>
        <v>0.31206340014611522</v>
      </c>
      <c r="S337">
        <f t="shared" si="775"/>
        <v>0.27558845727189396</v>
      </c>
      <c r="T337">
        <f t="shared" si="775"/>
        <v>0.23911351439767276</v>
      </c>
      <c r="U337">
        <f t="shared" si="775"/>
        <v>0.20263857152345144</v>
      </c>
      <c r="V337">
        <f t="shared" si="775"/>
        <v>0.16616362864923012</v>
      </c>
      <c r="W337">
        <f t="shared" si="775"/>
        <v>0.12968868577500892</v>
      </c>
      <c r="X337">
        <f t="shared" si="775"/>
        <v>9.3213742900787711E-2</v>
      </c>
      <c r="Y337">
        <f t="shared" si="775"/>
        <v>5.6738800026566394E-2</v>
      </c>
      <c r="Z337">
        <f t="shared" si="776"/>
        <v>5.2956213358128633E-2</v>
      </c>
      <c r="AA337">
        <f t="shared" si="776"/>
        <v>4.9173626689690872E-2</v>
      </c>
      <c r="AB337">
        <f t="shared" si="776"/>
        <v>4.5391040021253118E-2</v>
      </c>
      <c r="AC337">
        <f t="shared" si="776"/>
        <v>4.1608453352815357E-2</v>
      </c>
      <c r="AD337">
        <f t="shared" si="776"/>
        <v>3.7825866684377596E-2</v>
      </c>
      <c r="AE337">
        <f t="shared" si="776"/>
        <v>3.4043280015939835E-2</v>
      </c>
      <c r="AF337">
        <f t="shared" si="776"/>
        <v>3.0260693347502077E-2</v>
      </c>
      <c r="AG337">
        <f t="shared" si="776"/>
        <v>2.6478106679064316E-2</v>
      </c>
      <c r="AH337">
        <f t="shared" si="776"/>
        <v>2.2695520010626559E-2</v>
      </c>
      <c r="AI337">
        <f t="shared" si="776"/>
        <v>1.8912933342188798E-2</v>
      </c>
      <c r="AJ337">
        <f t="shared" si="776"/>
        <v>1.5130346673751037E-2</v>
      </c>
      <c r="AK337">
        <f t="shared" si="776"/>
        <v>1.1347760005313276E-2</v>
      </c>
      <c r="AL337">
        <f t="shared" si="776"/>
        <v>7.565173336875522E-3</v>
      </c>
      <c r="AM337">
        <f t="shared" si="776"/>
        <v>3.782586668437761E-3</v>
      </c>
      <c r="AN337">
        <f t="shared" si="776"/>
        <v>0</v>
      </c>
      <c r="AO337">
        <f t="shared" ref="AO337:BH337" si="778">AN337</f>
        <v>0</v>
      </c>
      <c r="AP337">
        <f t="shared" si="778"/>
        <v>0</v>
      </c>
      <c r="AQ337">
        <f t="shared" si="778"/>
        <v>0</v>
      </c>
      <c r="AR337">
        <f t="shared" si="778"/>
        <v>0</v>
      </c>
      <c r="AS337">
        <f t="shared" si="778"/>
        <v>0</v>
      </c>
      <c r="AT337">
        <f t="shared" si="778"/>
        <v>0</v>
      </c>
      <c r="AU337">
        <f t="shared" si="778"/>
        <v>0</v>
      </c>
      <c r="AV337">
        <f t="shared" si="778"/>
        <v>0</v>
      </c>
      <c r="AW337">
        <f t="shared" si="778"/>
        <v>0</v>
      </c>
      <c r="AX337">
        <f t="shared" si="778"/>
        <v>0</v>
      </c>
      <c r="AY337">
        <f t="shared" si="778"/>
        <v>0</v>
      </c>
      <c r="AZ337">
        <f t="shared" si="778"/>
        <v>0</v>
      </c>
      <c r="BA337">
        <f t="shared" si="778"/>
        <v>0</v>
      </c>
      <c r="BB337">
        <f t="shared" si="778"/>
        <v>0</v>
      </c>
      <c r="BC337">
        <f t="shared" si="778"/>
        <v>0</v>
      </c>
      <c r="BD337">
        <f t="shared" si="778"/>
        <v>0</v>
      </c>
      <c r="BE337">
        <f t="shared" si="778"/>
        <v>0</v>
      </c>
      <c r="BF337">
        <f t="shared" si="778"/>
        <v>0</v>
      </c>
      <c r="BG337">
        <f t="shared" si="778"/>
        <v>0</v>
      </c>
      <c r="BH337">
        <f t="shared" si="778"/>
        <v>0</v>
      </c>
      <c r="BK337">
        <f t="shared" si="769"/>
        <v>0.56738800026566405</v>
      </c>
      <c r="BL337">
        <f t="shared" si="667"/>
        <v>5.6738800026566394E-2</v>
      </c>
      <c r="BM337">
        <f t="shared" si="668"/>
        <v>0</v>
      </c>
      <c r="BN337">
        <f t="shared" si="760"/>
        <v>0.9</v>
      </c>
      <c r="BO337">
        <f t="shared" si="761"/>
        <v>1</v>
      </c>
      <c r="BP337" t="str">
        <f t="shared" si="669"/>
        <v>-LT-Total</v>
      </c>
    </row>
    <row r="338" spans="1:68" hidden="1" x14ac:dyDescent="0.25">
      <c r="A338" t="str">
        <f t="shared" si="665"/>
        <v>freight-LT-FCEV</v>
      </c>
      <c r="B338" s="1">
        <v>304</v>
      </c>
      <c r="C338" t="s">
        <v>23</v>
      </c>
      <c r="D338" t="s">
        <v>36</v>
      </c>
      <c r="E338" t="s">
        <v>33</v>
      </c>
      <c r="F338" t="s">
        <v>30</v>
      </c>
      <c r="H338">
        <v>0</v>
      </c>
      <c r="I338">
        <v>0</v>
      </c>
      <c r="J338">
        <v>0</v>
      </c>
      <c r="K338">
        <v>1E-4</v>
      </c>
      <c r="L338">
        <f>IF(K338=0,0.0000001,K338)*((INDEX($L$7:$L$29,MATCH($A338,$H$7:$H$28,0))/IF(K338=0,0.0000001,K338))^((L$33-$K$33)/($Y$33-$K$33)))</f>
        <v>1.558775502054779E-4</v>
      </c>
      <c r="M338">
        <f t="shared" ref="M338:Y338" si="779">IF(L338=0,0.0000001,L338)*((INDEX($L$7:$L$29,MATCH($A338,$H$7:$H$28,0))/IF(L338=0,0.0000001,L338))^((M$33-$K$33)/($Y$33-$K$33)))</f>
        <v>3.5547593480471075E-4</v>
      </c>
      <c r="N338">
        <f t="shared" si="779"/>
        <v>1.025959369456232E-3</v>
      </c>
      <c r="O338">
        <f t="shared" si="779"/>
        <v>3.1143693521770489E-3</v>
      </c>
      <c r="P338">
        <f t="shared" si="779"/>
        <v>8.3934692807220296E-3</v>
      </c>
      <c r="Q338">
        <f t="shared" si="779"/>
        <v>1.8034187318273678E-2</v>
      </c>
      <c r="R338">
        <f t="shared" si="779"/>
        <v>3.0028475917263667E-2</v>
      </c>
      <c r="S338">
        <f t="shared" si="779"/>
        <v>4.0185424046781007E-2</v>
      </c>
      <c r="T338">
        <f t="shared" si="779"/>
        <v>4.6246261411134998E-2</v>
      </c>
      <c r="U338">
        <f t="shared" si="779"/>
        <v>4.8897446819168189E-2</v>
      </c>
      <c r="V338">
        <f t="shared" si="779"/>
        <v>4.9761664607071356E-2</v>
      </c>
      <c r="W338">
        <f t="shared" si="779"/>
        <v>4.9965882325153116E-2</v>
      </c>
      <c r="X338">
        <f t="shared" si="779"/>
        <v>4.999756225083514E-2</v>
      </c>
      <c r="Y338">
        <f t="shared" si="779"/>
        <v>0.05</v>
      </c>
      <c r="Z338">
        <f>IF(Y338=0,0.0000001,$Y338)*((INDEX($M$7:$M$29,MATCH($A338,$H$7:$H$28,0))/IF(Y338=0,0.0000001,$Y338))^((Z$33-$Y$33)/($AN$33-$Y$33)))</f>
        <v>5.2364706141031336E-2</v>
      </c>
      <c r="AA338">
        <f t="shared" ref="AA338:AN338" si="780">IF(Z338=0,0.0000001,$Y338)*((INDEX($M$7:$M$29,MATCH($A338,$H$7:$H$28,0))/IF(Z338=0,0.0000001,$Y338))^((AA$33-$Y$33)/($AN$33-$Y$33)))</f>
        <v>5.4841248984731299E-2</v>
      </c>
      <c r="AB338">
        <f t="shared" si="780"/>
        <v>5.7434917749851759E-2</v>
      </c>
      <c r="AC338">
        <f t="shared" si="780"/>
        <v>6.0151251804105833E-2</v>
      </c>
      <c r="AD338">
        <f t="shared" si="780"/>
        <v>6.299605249474366E-2</v>
      </c>
      <c r="AE338">
        <f t="shared" si="780"/>
        <v>6.5975395538644718E-2</v>
      </c>
      <c r="AF338">
        <f t="shared" si="780"/>
        <v>6.90956439983888E-2</v>
      </c>
      <c r="AG338">
        <f t="shared" si="780"/>
        <v>7.2363461872018905E-2</v>
      </c>
      <c r="AH338">
        <f t="shared" si="780"/>
        <v>7.5785828325519902E-2</v>
      </c>
      <c r="AI338">
        <f t="shared" si="780"/>
        <v>7.9370052598409971E-2</v>
      </c>
      <c r="AJ338">
        <f t="shared" si="780"/>
        <v>8.3123789614278784E-2</v>
      </c>
      <c r="AK338">
        <f t="shared" si="780"/>
        <v>8.7055056329612412E-2</v>
      </c>
      <c r="AL338">
        <f t="shared" si="780"/>
        <v>9.1172248855821689E-2</v>
      </c>
      <c r="AM338">
        <f t="shared" si="780"/>
        <v>9.5484160391041656E-2</v>
      </c>
      <c r="AN338">
        <f t="shared" si="780"/>
        <v>0.1</v>
      </c>
      <c r="AO338">
        <f t="shared" ref="AO338:BH338" si="781">AN338</f>
        <v>0.1</v>
      </c>
      <c r="AP338">
        <f t="shared" si="781"/>
        <v>0.1</v>
      </c>
      <c r="AQ338">
        <f t="shared" si="781"/>
        <v>0.1</v>
      </c>
      <c r="AR338">
        <f t="shared" si="781"/>
        <v>0.1</v>
      </c>
      <c r="AS338">
        <f t="shared" si="781"/>
        <v>0.1</v>
      </c>
      <c r="AT338">
        <f t="shared" si="781"/>
        <v>0.1</v>
      </c>
      <c r="AU338">
        <f t="shared" si="781"/>
        <v>0.1</v>
      </c>
      <c r="AV338">
        <f t="shared" si="781"/>
        <v>0.1</v>
      </c>
      <c r="AW338">
        <f t="shared" si="781"/>
        <v>0.1</v>
      </c>
      <c r="AX338">
        <f t="shared" si="781"/>
        <v>0.1</v>
      </c>
      <c r="AY338">
        <f t="shared" si="781"/>
        <v>0.1</v>
      </c>
      <c r="AZ338">
        <f t="shared" si="781"/>
        <v>0.1</v>
      </c>
      <c r="BA338">
        <f t="shared" si="781"/>
        <v>0.1</v>
      </c>
      <c r="BB338">
        <f t="shared" si="781"/>
        <v>0.1</v>
      </c>
      <c r="BC338">
        <f t="shared" si="781"/>
        <v>0.1</v>
      </c>
      <c r="BD338">
        <f t="shared" si="781"/>
        <v>0.1</v>
      </c>
      <c r="BE338">
        <f t="shared" si="781"/>
        <v>0.1</v>
      </c>
      <c r="BF338">
        <f t="shared" si="781"/>
        <v>0.1</v>
      </c>
      <c r="BG338">
        <f t="shared" si="781"/>
        <v>0.1</v>
      </c>
      <c r="BH338">
        <f t="shared" si="781"/>
        <v>0.1</v>
      </c>
      <c r="BK338">
        <f>G338</f>
        <v>0</v>
      </c>
      <c r="BL338">
        <f t="shared" si="667"/>
        <v>0</v>
      </c>
      <c r="BM338">
        <f t="shared" si="668"/>
        <v>0</v>
      </c>
      <c r="BN338">
        <f t="shared" si="760"/>
        <v>0.9</v>
      </c>
      <c r="BO338">
        <f t="shared" si="761"/>
        <v>1</v>
      </c>
      <c r="BP338" t="str">
        <f t="shared" si="669"/>
        <v>-LT-Total</v>
      </c>
    </row>
    <row r="339" spans="1:68" hidden="1" x14ac:dyDescent="0.25">
      <c r="A339" t="str">
        <f t="shared" si="665"/>
        <v>freight-LT-G</v>
      </c>
      <c r="B339" s="1">
        <v>305</v>
      </c>
      <c r="C339" t="s">
        <v>23</v>
      </c>
      <c r="D339" t="s">
        <v>36</v>
      </c>
      <c r="E339" t="s">
        <v>33</v>
      </c>
      <c r="F339" t="s">
        <v>47</v>
      </c>
      <c r="G339">
        <v>0.2369726567043311</v>
      </c>
      <c r="H339">
        <f>Reference!H339</f>
        <v>0.23803420045523599</v>
      </c>
      <c r="I339">
        <f>Reference!I339</f>
        <v>0.2390958848127753</v>
      </c>
      <c r="J339">
        <f>Reference!J339</f>
        <v>0.24015770980488679</v>
      </c>
      <c r="K339">
        <f>Reference!K339</f>
        <v>0.24121560975247081</v>
      </c>
      <c r="L339">
        <f t="shared" ref="L339:Y341" si="782">$K339+(L$33-$K$33)*($BL339-$BK339)/($BL$33-$BK$33)</f>
        <v>0.22570889198266911</v>
      </c>
      <c r="M339">
        <f t="shared" si="782"/>
        <v>0.21020217421286741</v>
      </c>
      <c r="N339">
        <f t="shared" si="782"/>
        <v>0.19469545644306571</v>
      </c>
      <c r="O339">
        <f t="shared" si="782"/>
        <v>0.17918873867326401</v>
      </c>
      <c r="P339">
        <f t="shared" si="782"/>
        <v>0.16368202090346232</v>
      </c>
      <c r="Q339">
        <f t="shared" si="782"/>
        <v>0.14817530313366062</v>
      </c>
      <c r="R339">
        <f t="shared" si="782"/>
        <v>0.13266858536385895</v>
      </c>
      <c r="S339">
        <f t="shared" si="782"/>
        <v>0.11716186759405724</v>
      </c>
      <c r="T339">
        <f t="shared" si="782"/>
        <v>0.10165514982425555</v>
      </c>
      <c r="U339">
        <f t="shared" si="782"/>
        <v>8.6148432054453827E-2</v>
      </c>
      <c r="V339">
        <f t="shared" si="782"/>
        <v>7.0641714284652157E-2</v>
      </c>
      <c r="W339">
        <f t="shared" si="782"/>
        <v>5.5134996514850459E-2</v>
      </c>
      <c r="X339">
        <f t="shared" si="782"/>
        <v>3.9628278745048762E-2</v>
      </c>
      <c r="Y339">
        <f t="shared" si="782"/>
        <v>2.4121560975247064E-2</v>
      </c>
      <c r="Z339">
        <f t="shared" ref="Z339:AN341" si="783">$Y339+(Z$33-$Y$33)*($BM339-$BL339)/($BM$33-$BL$33)</f>
        <v>2.2513456910230593E-2</v>
      </c>
      <c r="AA339">
        <f t="shared" si="783"/>
        <v>2.0905352845214119E-2</v>
      </c>
      <c r="AB339">
        <f t="shared" si="783"/>
        <v>1.9297248780197649E-2</v>
      </c>
      <c r="AC339">
        <f t="shared" si="783"/>
        <v>1.7689144715181179E-2</v>
      </c>
      <c r="AD339">
        <f t="shared" si="783"/>
        <v>1.6081040650164705E-2</v>
      </c>
      <c r="AE339">
        <f t="shared" si="783"/>
        <v>1.4472936585148234E-2</v>
      </c>
      <c r="AF339">
        <f t="shared" si="783"/>
        <v>1.2864832520131762E-2</v>
      </c>
      <c r="AG339">
        <f t="shared" si="783"/>
        <v>1.1256728455115292E-2</v>
      </c>
      <c r="AH339">
        <f t="shared" si="783"/>
        <v>9.6486243900988193E-3</v>
      </c>
      <c r="AI339">
        <f t="shared" si="783"/>
        <v>8.0405203250823488E-3</v>
      </c>
      <c r="AJ339">
        <f t="shared" si="783"/>
        <v>6.4324162600658749E-3</v>
      </c>
      <c r="AK339">
        <f t="shared" si="783"/>
        <v>4.8243121950494045E-3</v>
      </c>
      <c r="AL339">
        <f t="shared" si="783"/>
        <v>3.216208130032934E-3</v>
      </c>
      <c r="AM339">
        <f t="shared" si="783"/>
        <v>1.6081040650164601E-3</v>
      </c>
      <c r="AN339">
        <f t="shared" si="783"/>
        <v>0</v>
      </c>
      <c r="AO339">
        <f t="shared" ref="AO339:BH339" si="784">AN339</f>
        <v>0</v>
      </c>
      <c r="AP339">
        <f t="shared" si="784"/>
        <v>0</v>
      </c>
      <c r="AQ339">
        <f t="shared" si="784"/>
        <v>0</v>
      </c>
      <c r="AR339">
        <f t="shared" si="784"/>
        <v>0</v>
      </c>
      <c r="AS339">
        <f t="shared" si="784"/>
        <v>0</v>
      </c>
      <c r="AT339">
        <f t="shared" si="784"/>
        <v>0</v>
      </c>
      <c r="AU339">
        <f t="shared" si="784"/>
        <v>0</v>
      </c>
      <c r="AV339">
        <f t="shared" si="784"/>
        <v>0</v>
      </c>
      <c r="AW339">
        <f t="shared" si="784"/>
        <v>0</v>
      </c>
      <c r="AX339">
        <f t="shared" si="784"/>
        <v>0</v>
      </c>
      <c r="AY339">
        <f t="shared" si="784"/>
        <v>0</v>
      </c>
      <c r="AZ339">
        <f t="shared" si="784"/>
        <v>0</v>
      </c>
      <c r="BA339">
        <f t="shared" si="784"/>
        <v>0</v>
      </c>
      <c r="BB339">
        <f t="shared" si="784"/>
        <v>0</v>
      </c>
      <c r="BC339">
        <f t="shared" si="784"/>
        <v>0</v>
      </c>
      <c r="BD339">
        <f t="shared" si="784"/>
        <v>0</v>
      </c>
      <c r="BE339">
        <f t="shared" si="784"/>
        <v>0</v>
      </c>
      <c r="BF339">
        <f t="shared" si="784"/>
        <v>0</v>
      </c>
      <c r="BG339">
        <f t="shared" si="784"/>
        <v>0</v>
      </c>
      <c r="BH339">
        <f t="shared" si="784"/>
        <v>0</v>
      </c>
      <c r="BK339">
        <f t="shared" ref="BK339:BK346" si="785">K339</f>
        <v>0.24121560975247081</v>
      </c>
      <c r="BL339">
        <f t="shared" si="667"/>
        <v>2.4121560975247074E-2</v>
      </c>
      <c r="BM339">
        <f t="shared" si="668"/>
        <v>0</v>
      </c>
      <c r="BN339">
        <f t="shared" si="760"/>
        <v>0.9</v>
      </c>
      <c r="BO339">
        <f t="shared" si="761"/>
        <v>1</v>
      </c>
      <c r="BP339" t="str">
        <f t="shared" si="669"/>
        <v>-LT-Total</v>
      </c>
    </row>
    <row r="340" spans="1:68" hidden="1" x14ac:dyDescent="0.25">
      <c r="A340" t="str">
        <f t="shared" si="665"/>
        <v>freight-LT-LPG</v>
      </c>
      <c r="B340" s="1">
        <v>306</v>
      </c>
      <c r="C340" t="s">
        <v>23</v>
      </c>
      <c r="D340" t="s">
        <v>36</v>
      </c>
      <c r="E340" t="s">
        <v>33</v>
      </c>
      <c r="F340" t="s">
        <v>48</v>
      </c>
      <c r="G340">
        <f>Reference!G340</f>
        <v>0.13781435600108249</v>
      </c>
      <c r="H340">
        <f>Reference!H340</f>
        <v>0.06</v>
      </c>
      <c r="I340">
        <f>H340-0.01</f>
        <v>4.9999999999999996E-2</v>
      </c>
      <c r="J340">
        <f t="shared" ref="J340:M340" si="786">I340-0.01</f>
        <v>3.9999999999999994E-2</v>
      </c>
      <c r="K340">
        <f t="shared" si="786"/>
        <v>2.9999999999999992E-2</v>
      </c>
      <c r="L340">
        <f t="shared" si="786"/>
        <v>1.999999999999999E-2</v>
      </c>
      <c r="M340">
        <f t="shared" si="786"/>
        <v>9.9999999999999898E-3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f>Reference!Z340</f>
        <v>0</v>
      </c>
      <c r="AA340">
        <f>Reference!AA340</f>
        <v>0</v>
      </c>
      <c r="AB340">
        <f>Reference!AB340</f>
        <v>0</v>
      </c>
      <c r="AC340">
        <f>Reference!AC340</f>
        <v>0</v>
      </c>
      <c r="AD340">
        <f>Reference!AD340</f>
        <v>0</v>
      </c>
      <c r="AE340">
        <f>Reference!AE340</f>
        <v>0</v>
      </c>
      <c r="AF340">
        <f>Reference!AF340</f>
        <v>0</v>
      </c>
      <c r="AG340">
        <f>Reference!AG340</f>
        <v>0</v>
      </c>
      <c r="AH340">
        <f>Reference!AH340</f>
        <v>0</v>
      </c>
      <c r="AI340">
        <f>Reference!AI340</f>
        <v>0</v>
      </c>
      <c r="AJ340">
        <f>Reference!AJ340</f>
        <v>0</v>
      </c>
      <c r="AK340">
        <f>Reference!AK340</f>
        <v>0</v>
      </c>
      <c r="AL340">
        <f>Reference!AL340</f>
        <v>0</v>
      </c>
      <c r="AM340">
        <f>Reference!AM340</f>
        <v>0</v>
      </c>
      <c r="AN340">
        <f>Reference!AN340</f>
        <v>0</v>
      </c>
      <c r="AO340">
        <f t="shared" ref="AO340:BH340" si="787">AN340</f>
        <v>0</v>
      </c>
      <c r="AP340">
        <f t="shared" si="787"/>
        <v>0</v>
      </c>
      <c r="AQ340">
        <f t="shared" si="787"/>
        <v>0</v>
      </c>
      <c r="AR340">
        <f t="shared" si="787"/>
        <v>0</v>
      </c>
      <c r="AS340">
        <f t="shared" si="787"/>
        <v>0</v>
      </c>
      <c r="AT340">
        <f t="shared" si="787"/>
        <v>0</v>
      </c>
      <c r="AU340">
        <f t="shared" si="787"/>
        <v>0</v>
      </c>
      <c r="AV340">
        <f t="shared" si="787"/>
        <v>0</v>
      </c>
      <c r="AW340">
        <f t="shared" si="787"/>
        <v>0</v>
      </c>
      <c r="AX340">
        <f t="shared" si="787"/>
        <v>0</v>
      </c>
      <c r="AY340">
        <f t="shared" si="787"/>
        <v>0</v>
      </c>
      <c r="AZ340">
        <f t="shared" si="787"/>
        <v>0</v>
      </c>
      <c r="BA340">
        <f t="shared" si="787"/>
        <v>0</v>
      </c>
      <c r="BB340">
        <f t="shared" si="787"/>
        <v>0</v>
      </c>
      <c r="BC340">
        <f t="shared" si="787"/>
        <v>0</v>
      </c>
      <c r="BD340">
        <f t="shared" si="787"/>
        <v>0</v>
      </c>
      <c r="BE340">
        <f t="shared" si="787"/>
        <v>0</v>
      </c>
      <c r="BF340">
        <f t="shared" si="787"/>
        <v>0</v>
      </c>
      <c r="BG340">
        <f t="shared" si="787"/>
        <v>0</v>
      </c>
      <c r="BH340">
        <f t="shared" si="787"/>
        <v>0</v>
      </c>
      <c r="BK340">
        <f t="shared" si="785"/>
        <v>2.9999999999999992E-2</v>
      </c>
      <c r="BL340">
        <f t="shared" si="667"/>
        <v>2.9999999999999983E-3</v>
      </c>
      <c r="BM340">
        <f t="shared" si="668"/>
        <v>0</v>
      </c>
      <c r="BN340">
        <f t="shared" si="760"/>
        <v>0.9</v>
      </c>
      <c r="BO340">
        <f t="shared" si="761"/>
        <v>1</v>
      </c>
      <c r="BP340" t="str">
        <f t="shared" si="669"/>
        <v>-LT-Total</v>
      </c>
    </row>
    <row r="341" spans="1:68" hidden="1" x14ac:dyDescent="0.25">
      <c r="A341" t="str">
        <f t="shared" si="665"/>
        <v>freight-LT-PHEVG</v>
      </c>
      <c r="B341" s="1">
        <v>307</v>
      </c>
      <c r="C341" t="s">
        <v>23</v>
      </c>
      <c r="D341" t="s">
        <v>36</v>
      </c>
      <c r="E341" t="s">
        <v>33</v>
      </c>
      <c r="F341" t="s">
        <v>31</v>
      </c>
      <c r="G341">
        <v>6.2120027162927509E-4</v>
      </c>
      <c r="H341">
        <f>Reference!H341</f>
        <v>9.318621141058735E-4</v>
      </c>
      <c r="I341">
        <f>Reference!I341</f>
        <v>1.2425651052549089E-3</v>
      </c>
      <c r="J341">
        <f>Reference!J341</f>
        <v>1.5533092532524361E-3</v>
      </c>
      <c r="K341">
        <f>Reference!K341</f>
        <v>1.8640304665186801E-3</v>
      </c>
      <c r="L341">
        <f t="shared" si="782"/>
        <v>1.7441999365281934E-3</v>
      </c>
      <c r="M341">
        <f t="shared" si="782"/>
        <v>1.624369406537707E-3</v>
      </c>
      <c r="N341">
        <f t="shared" si="782"/>
        <v>1.5045388765472204E-3</v>
      </c>
      <c r="O341">
        <f t="shared" si="782"/>
        <v>1.3847083465567337E-3</v>
      </c>
      <c r="P341">
        <f t="shared" si="782"/>
        <v>1.2648778165662471E-3</v>
      </c>
      <c r="Q341">
        <f t="shared" si="782"/>
        <v>1.1450472865757607E-3</v>
      </c>
      <c r="R341">
        <f t="shared" si="782"/>
        <v>1.025216756585274E-3</v>
      </c>
      <c r="S341">
        <f t="shared" si="782"/>
        <v>9.0538622659478752E-4</v>
      </c>
      <c r="T341">
        <f t="shared" si="782"/>
        <v>7.8555569660430078E-4</v>
      </c>
      <c r="U341">
        <f t="shared" si="782"/>
        <v>6.6572516661381437E-4</v>
      </c>
      <c r="V341">
        <f t="shared" si="782"/>
        <v>5.4589463662332773E-4</v>
      </c>
      <c r="W341">
        <f t="shared" si="782"/>
        <v>4.2606410663284132E-4</v>
      </c>
      <c r="X341">
        <f t="shared" si="782"/>
        <v>3.0623357664235468E-4</v>
      </c>
      <c r="Y341">
        <f t="shared" si="782"/>
        <v>1.8640304665186805E-4</v>
      </c>
      <c r="Z341">
        <f t="shared" si="783"/>
        <v>1.7397617687507684E-4</v>
      </c>
      <c r="AA341">
        <f t="shared" si="783"/>
        <v>1.6154930709828564E-4</v>
      </c>
      <c r="AB341">
        <f t="shared" si="783"/>
        <v>1.4912243732149446E-4</v>
      </c>
      <c r="AC341">
        <f t="shared" si="783"/>
        <v>1.3669556754470326E-4</v>
      </c>
      <c r="AD341">
        <f t="shared" si="783"/>
        <v>1.2426869776791205E-4</v>
      </c>
      <c r="AE341">
        <f t="shared" si="783"/>
        <v>1.1184182799112086E-4</v>
      </c>
      <c r="AF341">
        <f t="shared" si="783"/>
        <v>9.9414958214329667E-5</v>
      </c>
      <c r="AG341">
        <f t="shared" si="783"/>
        <v>8.6988088437538462E-5</v>
      </c>
      <c r="AH341">
        <f t="shared" si="783"/>
        <v>7.4561218660747257E-5</v>
      </c>
      <c r="AI341">
        <f t="shared" si="783"/>
        <v>6.2134348883956079E-5</v>
      </c>
      <c r="AJ341">
        <f t="shared" si="783"/>
        <v>4.9707479107164874E-5</v>
      </c>
      <c r="AK341">
        <f t="shared" si="783"/>
        <v>3.7280609330373669E-5</v>
      </c>
      <c r="AL341">
        <f t="shared" si="783"/>
        <v>2.4853739553582464E-5</v>
      </c>
      <c r="AM341">
        <f t="shared" si="783"/>
        <v>1.2426869776791286E-5</v>
      </c>
      <c r="AN341">
        <f t="shared" si="783"/>
        <v>0</v>
      </c>
      <c r="AO341">
        <f t="shared" ref="AO341:BH341" si="788">AN341</f>
        <v>0</v>
      </c>
      <c r="AP341">
        <f t="shared" si="788"/>
        <v>0</v>
      </c>
      <c r="AQ341">
        <f t="shared" si="788"/>
        <v>0</v>
      </c>
      <c r="AR341">
        <f t="shared" si="788"/>
        <v>0</v>
      </c>
      <c r="AS341">
        <f t="shared" si="788"/>
        <v>0</v>
      </c>
      <c r="AT341">
        <f t="shared" si="788"/>
        <v>0</v>
      </c>
      <c r="AU341">
        <f t="shared" si="788"/>
        <v>0</v>
      </c>
      <c r="AV341">
        <f t="shared" si="788"/>
        <v>0</v>
      </c>
      <c r="AW341">
        <f t="shared" si="788"/>
        <v>0</v>
      </c>
      <c r="AX341">
        <f t="shared" si="788"/>
        <v>0</v>
      </c>
      <c r="AY341">
        <f t="shared" si="788"/>
        <v>0</v>
      </c>
      <c r="AZ341">
        <f t="shared" si="788"/>
        <v>0</v>
      </c>
      <c r="BA341">
        <f t="shared" si="788"/>
        <v>0</v>
      </c>
      <c r="BB341">
        <f t="shared" si="788"/>
        <v>0</v>
      </c>
      <c r="BC341">
        <f t="shared" si="788"/>
        <v>0</v>
      </c>
      <c r="BD341">
        <f t="shared" si="788"/>
        <v>0</v>
      </c>
      <c r="BE341">
        <f t="shared" si="788"/>
        <v>0</v>
      </c>
      <c r="BF341">
        <f t="shared" si="788"/>
        <v>0</v>
      </c>
      <c r="BG341">
        <f t="shared" si="788"/>
        <v>0</v>
      </c>
      <c r="BH341">
        <f t="shared" si="788"/>
        <v>0</v>
      </c>
      <c r="BK341">
        <f t="shared" si="785"/>
        <v>1.8640304665186801E-3</v>
      </c>
      <c r="BL341">
        <f t="shared" si="667"/>
        <v>1.8640304665186797E-4</v>
      </c>
      <c r="BM341">
        <f t="shared" si="668"/>
        <v>0</v>
      </c>
      <c r="BN341">
        <f t="shared" si="760"/>
        <v>0.9</v>
      </c>
      <c r="BO341">
        <f t="shared" si="761"/>
        <v>1</v>
      </c>
      <c r="BP341" t="str">
        <f t="shared" si="669"/>
        <v>-LT-Total</v>
      </c>
    </row>
    <row r="342" spans="1:68" hidden="1" x14ac:dyDescent="0.25">
      <c r="A342" t="str">
        <f t="shared" si="665"/>
        <v>passenger-2W-BEV</v>
      </c>
      <c r="B342" s="1">
        <v>308</v>
      </c>
      <c r="C342" t="s">
        <v>23</v>
      </c>
      <c r="D342" t="s">
        <v>27</v>
      </c>
      <c r="E342" t="s">
        <v>35</v>
      </c>
      <c r="F342" t="s">
        <v>29</v>
      </c>
      <c r="G342">
        <v>2.857233131330014E-3</v>
      </c>
      <c r="H342">
        <f>Reference!H342</f>
        <v>3.4805043191209781E-3</v>
      </c>
      <c r="I342">
        <f>Reference!I342</f>
        <v>4.2397346518871139E-3</v>
      </c>
      <c r="J342">
        <f>Reference!J342</f>
        <v>5.1645819887826275E-3</v>
      </c>
      <c r="K342">
        <f>Reference!K342</f>
        <v>6.2911736957372462E-3</v>
      </c>
      <c r="L342">
        <f>IF(K342=0,0.0000001,K342)*((INDEX($L$7:$L$29,MATCH($A342,$H$7:$H$28,0))/IF(K342=0,0.0000001,K342))^((L$33-$K$33)/($Y$33-$K$33)))</f>
        <v>8.968023456327863E-3</v>
      </c>
      <c r="M342">
        <f t="shared" ref="M342:Y342" si="789">IF(L342=0,0.0000001,L342)*((INDEX($L$7:$L$29,MATCH($A342,$H$7:$H$28,0))/IF(L342=0,0.0000001,L342))^((M$33-$K$33)/($Y$33-$K$33)))</f>
        <v>1.7323348649165741E-2</v>
      </c>
      <c r="N342">
        <f t="shared" si="789"/>
        <v>4.03889629858179E-2</v>
      </c>
      <c r="O342">
        <f t="shared" si="789"/>
        <v>9.8039207099698045E-2</v>
      </c>
      <c r="P342">
        <f t="shared" si="789"/>
        <v>0.21640744118086969</v>
      </c>
      <c r="Q342">
        <f t="shared" si="789"/>
        <v>0.39860724125997837</v>
      </c>
      <c r="R342">
        <f t="shared" si="789"/>
        <v>0.5989545200881119</v>
      </c>
      <c r="S342">
        <f t="shared" si="789"/>
        <v>0.75587542433223975</v>
      </c>
      <c r="T342">
        <f t="shared" si="789"/>
        <v>0.84561725561014323</v>
      </c>
      <c r="U342">
        <f t="shared" si="789"/>
        <v>0.8841146823878252</v>
      </c>
      <c r="V342">
        <f t="shared" si="789"/>
        <v>0.89657214875517732</v>
      </c>
      <c r="W342">
        <f t="shared" si="789"/>
        <v>0.89950950574434063</v>
      </c>
      <c r="X342">
        <f t="shared" si="789"/>
        <v>0.89996495582783786</v>
      </c>
      <c r="Y342">
        <f t="shared" si="789"/>
        <v>0.9</v>
      </c>
      <c r="Z342">
        <f>IF(Y342=0,0.0000001,$Y342)*((INDEX($M$7:$M$29,MATCH($A342,$H$7:$H$28,0))/IF(Y342=0,0.0000001,$Y342))^((Z$33-$Y$33)/($AN$33-$Y$33)))</f>
        <v>0.90573681739023693</v>
      </c>
      <c r="AA342">
        <f t="shared" ref="AA342:AN342" si="790">IF(Z342=0,0.0000001,$Y342)*((INDEX($M$7:$M$29,MATCH($A342,$H$7:$H$28,0))/IF(Z342=0,0.0000001,$Y342))^((AA$33-$Y$33)/($AN$33-$Y$33)))</f>
        <v>0.91151020264021687</v>
      </c>
      <c r="AB342">
        <f t="shared" si="790"/>
        <v>0.91732038884231093</v>
      </c>
      <c r="AC342">
        <f t="shared" si="790"/>
        <v>0.92316761057467689</v>
      </c>
      <c r="AD342">
        <f t="shared" si="790"/>
        <v>0.92905210391073056</v>
      </c>
      <c r="AE342">
        <f t="shared" si="790"/>
        <v>0.93497410642867618</v>
      </c>
      <c r="AF342">
        <f t="shared" si="790"/>
        <v>0.94093385722109968</v>
      </c>
      <c r="AG342">
        <f t="shared" si="790"/>
        <v>0.94693159690462025</v>
      </c>
      <c r="AH342">
        <f t="shared" si="790"/>
        <v>0.95296756762960599</v>
      </c>
      <c r="AI342">
        <f t="shared" si="790"/>
        <v>0.95904201308994963</v>
      </c>
      <c r="AJ342">
        <f t="shared" si="790"/>
        <v>0.96515517853290744</v>
      </c>
      <c r="AK342">
        <f t="shared" si="790"/>
        <v>0.97130731076900167</v>
      </c>
      <c r="AL342">
        <f t="shared" si="790"/>
        <v>0.97749865818198367</v>
      </c>
      <c r="AM342">
        <f t="shared" si="790"/>
        <v>0.98372947073886308</v>
      </c>
      <c r="AN342">
        <f t="shared" si="790"/>
        <v>0.98999999999999988</v>
      </c>
      <c r="AO342">
        <f t="shared" ref="AO342:BH342" si="791">AN342</f>
        <v>0.98999999999999988</v>
      </c>
      <c r="AP342">
        <f t="shared" si="791"/>
        <v>0.98999999999999988</v>
      </c>
      <c r="AQ342">
        <f t="shared" si="791"/>
        <v>0.98999999999999988</v>
      </c>
      <c r="AR342">
        <f t="shared" si="791"/>
        <v>0.98999999999999988</v>
      </c>
      <c r="AS342">
        <f t="shared" si="791"/>
        <v>0.98999999999999988</v>
      </c>
      <c r="AT342">
        <f t="shared" si="791"/>
        <v>0.98999999999999988</v>
      </c>
      <c r="AU342">
        <f t="shared" si="791"/>
        <v>0.98999999999999988</v>
      </c>
      <c r="AV342">
        <f t="shared" si="791"/>
        <v>0.98999999999999988</v>
      </c>
      <c r="AW342">
        <f t="shared" si="791"/>
        <v>0.98999999999999988</v>
      </c>
      <c r="AX342">
        <f t="shared" si="791"/>
        <v>0.98999999999999988</v>
      </c>
      <c r="AY342">
        <f t="shared" si="791"/>
        <v>0.98999999999999988</v>
      </c>
      <c r="AZ342">
        <f t="shared" si="791"/>
        <v>0.98999999999999988</v>
      </c>
      <c r="BA342">
        <f t="shared" si="791"/>
        <v>0.98999999999999988</v>
      </c>
      <c r="BB342">
        <f t="shared" si="791"/>
        <v>0.98999999999999988</v>
      </c>
      <c r="BC342">
        <f t="shared" si="791"/>
        <v>0.98999999999999988</v>
      </c>
      <c r="BD342">
        <f t="shared" si="791"/>
        <v>0.98999999999999988</v>
      </c>
      <c r="BE342">
        <f t="shared" si="791"/>
        <v>0.98999999999999988</v>
      </c>
      <c r="BF342">
        <f t="shared" si="791"/>
        <v>0.98999999999999988</v>
      </c>
      <c r="BG342">
        <f t="shared" si="791"/>
        <v>0.98999999999999988</v>
      </c>
      <c r="BH342">
        <f t="shared" si="791"/>
        <v>0.98999999999999988</v>
      </c>
      <c r="BK342">
        <f t="shared" si="785"/>
        <v>6.2911736957372462E-3</v>
      </c>
      <c r="BL342">
        <f t="shared" si="667"/>
        <v>6.2911736957372449E-4</v>
      </c>
      <c r="BM342">
        <f t="shared" si="668"/>
        <v>6.2911736957372522E-5</v>
      </c>
      <c r="BN342">
        <f t="shared" si="760"/>
        <v>0.9</v>
      </c>
      <c r="BO342">
        <f t="shared" si="761"/>
        <v>0.99</v>
      </c>
      <c r="BP342" t="str">
        <f t="shared" si="669"/>
        <v>-2W-Total</v>
      </c>
    </row>
    <row r="343" spans="1:68" hidden="1" x14ac:dyDescent="0.25">
      <c r="A343" t="str">
        <f t="shared" si="665"/>
        <v>passenger-2W-G</v>
      </c>
      <c r="B343" s="1">
        <v>309</v>
      </c>
      <c r="C343" t="s">
        <v>23</v>
      </c>
      <c r="D343" t="s">
        <v>27</v>
      </c>
      <c r="E343" t="s">
        <v>35</v>
      </c>
      <c r="F343" t="s">
        <v>47</v>
      </c>
      <c r="G343">
        <v>0.99714276686866998</v>
      </c>
      <c r="H343">
        <f>Reference!H343</f>
        <v>0.99571408259415572</v>
      </c>
      <c r="I343">
        <f>Reference!I343</f>
        <v>0.99428535317755617</v>
      </c>
      <c r="J343">
        <f>Reference!J343</f>
        <v>0.9928565786167316</v>
      </c>
      <c r="K343">
        <f>Reference!K343</f>
        <v>0.99142782728651269</v>
      </c>
      <c r="L343">
        <f t="shared" ref="L343:Y343" si="792">$K343+(L$33-$K$33)*($BL343-$BK343)/($BL$33-$BK$33)</f>
        <v>0.92769318124666544</v>
      </c>
      <c r="M343">
        <f t="shared" si="792"/>
        <v>0.8639585352068182</v>
      </c>
      <c r="N343">
        <f t="shared" si="792"/>
        <v>0.80022388916697096</v>
      </c>
      <c r="O343">
        <f t="shared" si="792"/>
        <v>0.73648924312712372</v>
      </c>
      <c r="P343">
        <f t="shared" si="792"/>
        <v>0.67275459708727647</v>
      </c>
      <c r="Q343">
        <f t="shared" si="792"/>
        <v>0.60901995104742923</v>
      </c>
      <c r="R343">
        <f t="shared" si="792"/>
        <v>0.54528530500758199</v>
      </c>
      <c r="S343">
        <f t="shared" si="792"/>
        <v>0.48155065896773475</v>
      </c>
      <c r="T343">
        <f t="shared" si="792"/>
        <v>0.4178160129278875</v>
      </c>
      <c r="U343">
        <f t="shared" si="792"/>
        <v>0.35408136688804026</v>
      </c>
      <c r="V343">
        <f t="shared" si="792"/>
        <v>0.29034672084819302</v>
      </c>
      <c r="W343">
        <f t="shared" si="792"/>
        <v>0.22661207480834589</v>
      </c>
      <c r="X343">
        <f t="shared" si="792"/>
        <v>0.16287742876849853</v>
      </c>
      <c r="Y343">
        <f t="shared" si="792"/>
        <v>9.9142782728651291E-2</v>
      </c>
      <c r="Z343">
        <f t="shared" ref="Z343:AN343" si="793">$Y343+(Z$33-$Y$33)*($BM343-$BL343)/($BM$33-$BL$33)</f>
        <v>9.3194215764932212E-2</v>
      </c>
      <c r="AA343">
        <f t="shared" si="793"/>
        <v>8.7245648801213146E-2</v>
      </c>
      <c r="AB343">
        <f t="shared" si="793"/>
        <v>8.1297081837494067E-2</v>
      </c>
      <c r="AC343">
        <f t="shared" si="793"/>
        <v>7.5348514873774988E-2</v>
      </c>
      <c r="AD343">
        <f t="shared" si="793"/>
        <v>6.9399947910055923E-2</v>
      </c>
      <c r="AE343">
        <f t="shared" si="793"/>
        <v>6.3451380946336844E-2</v>
      </c>
      <c r="AF343">
        <f t="shared" si="793"/>
        <v>5.7502813982617772E-2</v>
      </c>
      <c r="AG343">
        <f t="shared" si="793"/>
        <v>5.1554247018898693E-2</v>
      </c>
      <c r="AH343">
        <f t="shared" si="793"/>
        <v>4.560568005517962E-2</v>
      </c>
      <c r="AI343">
        <f t="shared" si="793"/>
        <v>3.9657113091460548E-2</v>
      </c>
      <c r="AJ343">
        <f t="shared" si="793"/>
        <v>3.3708546127741476E-2</v>
      </c>
      <c r="AK343">
        <f t="shared" si="793"/>
        <v>2.7759979164022397E-2</v>
      </c>
      <c r="AL343">
        <f t="shared" si="793"/>
        <v>2.1811412200303318E-2</v>
      </c>
      <c r="AM343">
        <f t="shared" si="793"/>
        <v>1.5862845236584253E-2</v>
      </c>
      <c r="AN343">
        <f t="shared" si="793"/>
        <v>9.9142782728651735E-3</v>
      </c>
      <c r="AO343">
        <f t="shared" ref="AO343:BH343" si="794">AN343</f>
        <v>9.9142782728651735E-3</v>
      </c>
      <c r="AP343">
        <f t="shared" si="794"/>
        <v>9.9142782728651735E-3</v>
      </c>
      <c r="AQ343">
        <f t="shared" si="794"/>
        <v>9.9142782728651735E-3</v>
      </c>
      <c r="AR343">
        <f t="shared" si="794"/>
        <v>9.9142782728651735E-3</v>
      </c>
      <c r="AS343">
        <f t="shared" si="794"/>
        <v>9.9142782728651735E-3</v>
      </c>
      <c r="AT343">
        <f t="shared" si="794"/>
        <v>9.9142782728651735E-3</v>
      </c>
      <c r="AU343">
        <f t="shared" si="794"/>
        <v>9.9142782728651735E-3</v>
      </c>
      <c r="AV343">
        <f t="shared" si="794"/>
        <v>9.9142782728651735E-3</v>
      </c>
      <c r="AW343">
        <f t="shared" si="794"/>
        <v>9.9142782728651735E-3</v>
      </c>
      <c r="AX343">
        <f t="shared" si="794"/>
        <v>9.9142782728651735E-3</v>
      </c>
      <c r="AY343">
        <f t="shared" si="794"/>
        <v>9.9142782728651735E-3</v>
      </c>
      <c r="AZ343">
        <f t="shared" si="794"/>
        <v>9.9142782728651735E-3</v>
      </c>
      <c r="BA343">
        <f t="shared" si="794"/>
        <v>9.9142782728651735E-3</v>
      </c>
      <c r="BB343">
        <f t="shared" si="794"/>
        <v>9.9142782728651735E-3</v>
      </c>
      <c r="BC343">
        <f t="shared" si="794"/>
        <v>9.9142782728651735E-3</v>
      </c>
      <c r="BD343">
        <f t="shared" si="794"/>
        <v>9.9142782728651735E-3</v>
      </c>
      <c r="BE343">
        <f t="shared" si="794"/>
        <v>9.9142782728651735E-3</v>
      </c>
      <c r="BF343">
        <f t="shared" si="794"/>
        <v>9.9142782728651735E-3</v>
      </c>
      <c r="BG343">
        <f t="shared" si="794"/>
        <v>9.9142782728651735E-3</v>
      </c>
      <c r="BH343">
        <f t="shared" si="794"/>
        <v>9.9142782728651735E-3</v>
      </c>
      <c r="BK343">
        <f t="shared" si="785"/>
        <v>0.99142782728651269</v>
      </c>
      <c r="BL343">
        <f t="shared" si="667"/>
        <v>9.9142782728651249E-2</v>
      </c>
      <c r="BM343">
        <f t="shared" si="668"/>
        <v>9.9142782728651353E-3</v>
      </c>
      <c r="BN343">
        <f t="shared" si="760"/>
        <v>0.9</v>
      </c>
      <c r="BO343">
        <f t="shared" si="761"/>
        <v>0.99</v>
      </c>
      <c r="BP343" t="str">
        <f t="shared" si="669"/>
        <v>-2W-Total</v>
      </c>
    </row>
    <row r="344" spans="1:68" hidden="1" x14ac:dyDescent="0.25">
      <c r="A344" t="str">
        <f t="shared" si="665"/>
        <v>passenger-BUS-BEV</v>
      </c>
      <c r="B344" s="1">
        <v>310</v>
      </c>
      <c r="C344" t="s">
        <v>23</v>
      </c>
      <c r="D344" t="s">
        <v>27</v>
      </c>
      <c r="E344" t="s">
        <v>34</v>
      </c>
      <c r="F344" t="s">
        <v>29</v>
      </c>
      <c r="G344">
        <v>2.007355862855548E-2</v>
      </c>
      <c r="H344">
        <f>Reference!H344</f>
        <v>2.1946003531892921E-2</v>
      </c>
      <c r="I344">
        <f>Reference!I344</f>
        <v>2.3993108543132049E-2</v>
      </c>
      <c r="J344">
        <f>Reference!J344</f>
        <v>2.6231165812305082E-2</v>
      </c>
      <c r="K344">
        <f>Reference!K344</f>
        <v>2.8677987207689347E-2</v>
      </c>
      <c r="L344">
        <f>IF(K344=0,0.0000001,K344)*((INDEX($L$7:$L$29,MATCH($A344,$H$7:$H$28,0))/IF(K344=0,0.0000001,K344))^((L$33-$K$33)/($Y$33-$K$33)))</f>
        <v>3.6374884093115026E-2</v>
      </c>
      <c r="M344">
        <f t="shared" ref="M344:Y344" si="795">IF(L344=0,0.0000001,L344)*((INDEX($L$7:$L$29,MATCH($A344,$H$7:$H$28,0))/IF(L344=0,0.0000001,L344))^((M$33-$K$33)/($Y$33-$K$33)))</f>
        <v>5.6566212332470944E-2</v>
      </c>
      <c r="N344">
        <f t="shared" si="795"/>
        <v>9.9792949987095522E-2</v>
      </c>
      <c r="O344">
        <f t="shared" si="795"/>
        <v>0.18087675340366763</v>
      </c>
      <c r="P344">
        <f t="shared" si="795"/>
        <v>0.30760435524500296</v>
      </c>
      <c r="Q344">
        <f t="shared" si="795"/>
        <v>0.46333105679083636</v>
      </c>
      <c r="R344">
        <f t="shared" si="795"/>
        <v>0.60882250733088794</v>
      </c>
      <c r="S344">
        <f t="shared" si="795"/>
        <v>0.71164224464549697</v>
      </c>
      <c r="T344">
        <f t="shared" si="795"/>
        <v>0.76725024325969415</v>
      </c>
      <c r="U344">
        <f t="shared" si="795"/>
        <v>0.79050283032262436</v>
      </c>
      <c r="V344">
        <f t="shared" si="795"/>
        <v>0.79795533327088874</v>
      </c>
      <c r="W344">
        <f t="shared" si="795"/>
        <v>0.79970758429721611</v>
      </c>
      <c r="X344">
        <f t="shared" si="795"/>
        <v>0.79997910961864205</v>
      </c>
      <c r="Y344">
        <f t="shared" si="795"/>
        <v>0.8</v>
      </c>
      <c r="Z344">
        <f>IF(Y344=0,0.0000001,$Y344)*((INDEX($M$7:$M$29,MATCH($A344,$H$7:$H$28,0))/IF(Y344=0,0.0000001,$Y344))^((Z$33-$Y$33)/($AN$33-$Y$33)))</f>
        <v>0.80323985592132585</v>
      </c>
      <c r="AA344">
        <f t="shared" ref="AA344:AN344" si="796">IF(Z344=0,0.0000001,$Y344)*((INDEX($M$7:$M$29,MATCH($A344,$H$7:$H$28,0))/IF(Z344=0,0.0000001,$Y344))^((AA$33-$Y$33)/($AN$33-$Y$33)))</f>
        <v>0.80649283267564043</v>
      </c>
      <c r="AB344">
        <f t="shared" si="796"/>
        <v>0.80975898339995411</v>
      </c>
      <c r="AC344">
        <f t="shared" si="796"/>
        <v>0.8130383614464729</v>
      </c>
      <c r="AD344">
        <f t="shared" si="796"/>
        <v>0.81633102038346961</v>
      </c>
      <c r="AE344">
        <f t="shared" si="796"/>
        <v>0.81963701399615874</v>
      </c>
      <c r="AF344">
        <f t="shared" si="796"/>
        <v>0.82295639628757533</v>
      </c>
      <c r="AG344">
        <f t="shared" si="796"/>
        <v>0.82628922147945694</v>
      </c>
      <c r="AH344">
        <f t="shared" si="796"/>
        <v>0.82963554401312922</v>
      </c>
      <c r="AI344">
        <f t="shared" si="796"/>
        <v>0.83299541855039583</v>
      </c>
      <c r="AJ344">
        <f t="shared" si="796"/>
        <v>0.83636889997443054</v>
      </c>
      <c r="AK344">
        <f t="shared" si="796"/>
        <v>0.83975604339067422</v>
      </c>
      <c r="AL344">
        <f t="shared" si="796"/>
        <v>0.84315690412773481</v>
      </c>
      <c r="AM344">
        <f t="shared" si="796"/>
        <v>0.84657153773829086</v>
      </c>
      <c r="AN344">
        <f t="shared" si="796"/>
        <v>0.85000000000000009</v>
      </c>
      <c r="AO344">
        <f t="shared" ref="AO344:BH344" si="797">AN344</f>
        <v>0.85000000000000009</v>
      </c>
      <c r="AP344">
        <f t="shared" si="797"/>
        <v>0.85000000000000009</v>
      </c>
      <c r="AQ344">
        <f t="shared" si="797"/>
        <v>0.85000000000000009</v>
      </c>
      <c r="AR344">
        <f t="shared" si="797"/>
        <v>0.85000000000000009</v>
      </c>
      <c r="AS344">
        <f t="shared" si="797"/>
        <v>0.85000000000000009</v>
      </c>
      <c r="AT344">
        <f t="shared" si="797"/>
        <v>0.85000000000000009</v>
      </c>
      <c r="AU344">
        <f t="shared" si="797"/>
        <v>0.85000000000000009</v>
      </c>
      <c r="AV344">
        <f t="shared" si="797"/>
        <v>0.85000000000000009</v>
      </c>
      <c r="AW344">
        <f t="shared" si="797"/>
        <v>0.85000000000000009</v>
      </c>
      <c r="AX344">
        <f t="shared" si="797"/>
        <v>0.85000000000000009</v>
      </c>
      <c r="AY344">
        <f t="shared" si="797"/>
        <v>0.85000000000000009</v>
      </c>
      <c r="AZ344">
        <f t="shared" si="797"/>
        <v>0.85000000000000009</v>
      </c>
      <c r="BA344">
        <f t="shared" si="797"/>
        <v>0.85000000000000009</v>
      </c>
      <c r="BB344">
        <f t="shared" si="797"/>
        <v>0.85000000000000009</v>
      </c>
      <c r="BC344">
        <f t="shared" si="797"/>
        <v>0.85000000000000009</v>
      </c>
      <c r="BD344">
        <f t="shared" si="797"/>
        <v>0.85000000000000009</v>
      </c>
      <c r="BE344">
        <f t="shared" si="797"/>
        <v>0.85000000000000009</v>
      </c>
      <c r="BF344">
        <f t="shared" si="797"/>
        <v>0.85000000000000009</v>
      </c>
      <c r="BG344">
        <f t="shared" si="797"/>
        <v>0.85000000000000009</v>
      </c>
      <c r="BH344">
        <f t="shared" si="797"/>
        <v>0.85000000000000009</v>
      </c>
      <c r="BK344">
        <f t="shared" si="785"/>
        <v>2.8677987207689347E-2</v>
      </c>
      <c r="BL344">
        <f t="shared" si="667"/>
        <v>2.8677987207689341E-3</v>
      </c>
      <c r="BM344">
        <f t="shared" si="668"/>
        <v>0</v>
      </c>
      <c r="BN344">
        <f t="shared" si="760"/>
        <v>0.9</v>
      </c>
      <c r="BO344">
        <f t="shared" si="761"/>
        <v>1</v>
      </c>
      <c r="BP344" t="str">
        <f t="shared" si="669"/>
        <v>-BUS-Total</v>
      </c>
    </row>
    <row r="345" spans="1:68" hidden="1" x14ac:dyDescent="0.25">
      <c r="A345" t="str">
        <f t="shared" si="665"/>
        <v>passenger-BUS-CNG</v>
      </c>
      <c r="B345" s="1">
        <v>311</v>
      </c>
      <c r="C345" t="s">
        <v>23</v>
      </c>
      <c r="D345" t="s">
        <v>27</v>
      </c>
      <c r="E345" t="s">
        <v>34</v>
      </c>
      <c r="F345" t="s">
        <v>45</v>
      </c>
      <c r="G345">
        <v>0.70198112424521075</v>
      </c>
      <c r="H345">
        <f>Reference!H345</f>
        <v>0.68876576398378353</v>
      </c>
      <c r="I345">
        <f>Reference!I345</f>
        <v>0.6756005223180801</v>
      </c>
      <c r="J345">
        <f>Reference!J345</f>
        <v>0.66248511467928961</v>
      </c>
      <c r="K345">
        <f>Reference!K345</f>
        <v>0.65120305571189963</v>
      </c>
      <c r="L345">
        <f t="shared" ref="L345:Y346" si="798">$K345+(L$33-$K$33)*($BL345-$BK345)/($BL$33-$BK$33)</f>
        <v>0.60934000213042039</v>
      </c>
      <c r="M345">
        <f t="shared" si="798"/>
        <v>0.56747694854894115</v>
      </c>
      <c r="N345">
        <f t="shared" si="798"/>
        <v>0.5256138949674618</v>
      </c>
      <c r="O345">
        <f t="shared" si="798"/>
        <v>0.48375084138598257</v>
      </c>
      <c r="P345">
        <f t="shared" si="798"/>
        <v>0.44188778780450333</v>
      </c>
      <c r="Q345">
        <f t="shared" si="798"/>
        <v>0.40002473422302409</v>
      </c>
      <c r="R345">
        <f t="shared" si="798"/>
        <v>0.3581616806415448</v>
      </c>
      <c r="S345">
        <f t="shared" si="798"/>
        <v>0.31629862706006556</v>
      </c>
      <c r="T345">
        <f t="shared" si="798"/>
        <v>0.27443557347858627</v>
      </c>
      <c r="U345">
        <f t="shared" si="798"/>
        <v>0.23257251989710698</v>
      </c>
      <c r="V345">
        <f t="shared" si="798"/>
        <v>0.19070946631562774</v>
      </c>
      <c r="W345">
        <f t="shared" si="798"/>
        <v>0.14884641273414856</v>
      </c>
      <c r="X345">
        <f t="shared" si="798"/>
        <v>0.10698335915266921</v>
      </c>
      <c r="Y345">
        <f t="shared" si="798"/>
        <v>6.5120305571189974E-2</v>
      </c>
      <c r="Z345">
        <f t="shared" ref="Z345:AN346" si="799">$Y345+(Z$33-$Y$33)*($BM345-$BL345)/($BM$33-$BL$33)</f>
        <v>6.0778951866443977E-2</v>
      </c>
      <c r="AA345">
        <f t="shared" si="799"/>
        <v>5.643759816169798E-2</v>
      </c>
      <c r="AB345">
        <f t="shared" si="799"/>
        <v>5.2096244456951983E-2</v>
      </c>
      <c r="AC345">
        <f t="shared" si="799"/>
        <v>4.7754890752205986E-2</v>
      </c>
      <c r="AD345">
        <f t="shared" si="799"/>
        <v>4.3413537047459989E-2</v>
      </c>
      <c r="AE345">
        <f t="shared" si="799"/>
        <v>3.9072183342713993E-2</v>
      </c>
      <c r="AF345">
        <f t="shared" si="799"/>
        <v>3.4730829637968003E-2</v>
      </c>
      <c r="AG345">
        <f t="shared" si="799"/>
        <v>3.0389475933222006E-2</v>
      </c>
      <c r="AH345">
        <f t="shared" si="799"/>
        <v>2.6048122228476002E-2</v>
      </c>
      <c r="AI345">
        <f t="shared" si="799"/>
        <v>2.1706768523730005E-2</v>
      </c>
      <c r="AJ345">
        <f t="shared" si="799"/>
        <v>1.7365414818984015E-2</v>
      </c>
      <c r="AK345">
        <f t="shared" si="799"/>
        <v>1.3024061114238018E-2</v>
      </c>
      <c r="AL345">
        <f t="shared" si="799"/>
        <v>8.6827074094920215E-3</v>
      </c>
      <c r="AM345">
        <f t="shared" si="799"/>
        <v>4.3413537047460246E-3</v>
      </c>
      <c r="AN345">
        <f t="shared" si="799"/>
        <v>0</v>
      </c>
      <c r="AO345">
        <f t="shared" ref="AO345:BH345" si="800">AN345</f>
        <v>0</v>
      </c>
      <c r="AP345">
        <f t="shared" si="800"/>
        <v>0</v>
      </c>
      <c r="AQ345">
        <f t="shared" si="800"/>
        <v>0</v>
      </c>
      <c r="AR345">
        <f t="shared" si="800"/>
        <v>0</v>
      </c>
      <c r="AS345">
        <f t="shared" si="800"/>
        <v>0</v>
      </c>
      <c r="AT345">
        <f t="shared" si="800"/>
        <v>0</v>
      </c>
      <c r="AU345">
        <f t="shared" si="800"/>
        <v>0</v>
      </c>
      <c r="AV345">
        <f t="shared" si="800"/>
        <v>0</v>
      </c>
      <c r="AW345">
        <f t="shared" si="800"/>
        <v>0</v>
      </c>
      <c r="AX345">
        <f t="shared" si="800"/>
        <v>0</v>
      </c>
      <c r="AY345">
        <f t="shared" si="800"/>
        <v>0</v>
      </c>
      <c r="AZ345">
        <f t="shared" si="800"/>
        <v>0</v>
      </c>
      <c r="BA345">
        <f t="shared" si="800"/>
        <v>0</v>
      </c>
      <c r="BB345">
        <f t="shared" si="800"/>
        <v>0</v>
      </c>
      <c r="BC345">
        <f t="shared" si="800"/>
        <v>0</v>
      </c>
      <c r="BD345">
        <f t="shared" si="800"/>
        <v>0</v>
      </c>
      <c r="BE345">
        <f t="shared" si="800"/>
        <v>0</v>
      </c>
      <c r="BF345">
        <f t="shared" si="800"/>
        <v>0</v>
      </c>
      <c r="BG345">
        <f t="shared" si="800"/>
        <v>0</v>
      </c>
      <c r="BH345">
        <f t="shared" si="800"/>
        <v>0</v>
      </c>
      <c r="BK345">
        <f t="shared" si="785"/>
        <v>0.65120305571189963</v>
      </c>
      <c r="BL345">
        <f t="shared" si="667"/>
        <v>6.5120305571189946E-2</v>
      </c>
      <c r="BM345">
        <f t="shared" si="668"/>
        <v>0</v>
      </c>
      <c r="BN345">
        <f t="shared" si="760"/>
        <v>0.9</v>
      </c>
      <c r="BO345">
        <f t="shared" si="761"/>
        <v>1</v>
      </c>
      <c r="BP345" t="str">
        <f t="shared" si="669"/>
        <v>-BUS-Total</v>
      </c>
    </row>
    <row r="346" spans="1:68" hidden="1" x14ac:dyDescent="0.25">
      <c r="A346" t="str">
        <f t="shared" si="665"/>
        <v>passenger-BUS-D</v>
      </c>
      <c r="B346" s="1">
        <v>312</v>
      </c>
      <c r="C346" t="s">
        <v>23</v>
      </c>
      <c r="D346" t="s">
        <v>27</v>
      </c>
      <c r="E346" t="s">
        <v>34</v>
      </c>
      <c r="F346" t="s">
        <v>46</v>
      </c>
      <c r="G346">
        <v>0.1003028376480926</v>
      </c>
      <c r="H346">
        <f>Reference!H346</f>
        <v>0.1084007495759118</v>
      </c>
      <c r="I346">
        <f>Reference!I346</f>
        <v>0.11646795057598559</v>
      </c>
      <c r="J346">
        <f>Reference!J346</f>
        <v>0.1245046150221582</v>
      </c>
      <c r="K346">
        <f>Reference!K346</f>
        <v>0.13146871639774119</v>
      </c>
      <c r="L346">
        <f t="shared" si="798"/>
        <v>0.12301715605788639</v>
      </c>
      <c r="M346">
        <f t="shared" si="798"/>
        <v>0.1145655957180316</v>
      </c>
      <c r="N346">
        <f t="shared" si="798"/>
        <v>0.10611403537817682</v>
      </c>
      <c r="O346">
        <f t="shared" si="798"/>
        <v>9.7662475038322025E-2</v>
      </c>
      <c r="P346">
        <f t="shared" si="798"/>
        <v>8.9210914698467231E-2</v>
      </c>
      <c r="Q346">
        <f t="shared" si="798"/>
        <v>8.0759354358612451E-2</v>
      </c>
      <c r="R346">
        <f t="shared" si="798"/>
        <v>7.2307794018757643E-2</v>
      </c>
      <c r="S346">
        <f t="shared" si="798"/>
        <v>6.3856233678902863E-2</v>
      </c>
      <c r="T346">
        <f t="shared" si="798"/>
        <v>5.5404673339048069E-2</v>
      </c>
      <c r="U346">
        <f t="shared" si="798"/>
        <v>4.6953112999193275E-2</v>
      </c>
      <c r="V346">
        <f t="shared" si="798"/>
        <v>3.8501552659338481E-2</v>
      </c>
      <c r="W346">
        <f t="shared" si="798"/>
        <v>3.0049992319483701E-2</v>
      </c>
      <c r="X346">
        <f t="shared" si="798"/>
        <v>2.1598431979628907E-2</v>
      </c>
      <c r="Y346">
        <f t="shared" si="798"/>
        <v>1.3146871639774113E-2</v>
      </c>
      <c r="Z346">
        <f t="shared" si="799"/>
        <v>1.2270413530455838E-2</v>
      </c>
      <c r="AA346">
        <f t="shared" si="799"/>
        <v>1.1393955421137565E-2</v>
      </c>
      <c r="AB346">
        <f t="shared" si="799"/>
        <v>1.051749731181929E-2</v>
      </c>
      <c r="AC346">
        <f t="shared" si="799"/>
        <v>9.6410392025010148E-3</v>
      </c>
      <c r="AD346">
        <f t="shared" si="799"/>
        <v>8.7645810931827415E-3</v>
      </c>
      <c r="AE346">
        <f t="shared" si="799"/>
        <v>7.8881229838644665E-3</v>
      </c>
      <c r="AF346">
        <f t="shared" si="799"/>
        <v>7.0116648745461915E-3</v>
      </c>
      <c r="AG346">
        <f t="shared" si="799"/>
        <v>6.1352067652279173E-3</v>
      </c>
      <c r="AH346">
        <f t="shared" si="799"/>
        <v>5.2587486559096432E-3</v>
      </c>
      <c r="AI346">
        <f t="shared" si="799"/>
        <v>4.3822905465913699E-3</v>
      </c>
      <c r="AJ346">
        <f t="shared" si="799"/>
        <v>3.5058324372730949E-3</v>
      </c>
      <c r="AK346">
        <f t="shared" si="799"/>
        <v>2.6293743279548181E-3</v>
      </c>
      <c r="AL346">
        <f t="shared" si="799"/>
        <v>1.7529162186365448E-3</v>
      </c>
      <c r="AM346">
        <f t="shared" si="799"/>
        <v>8.7645810931826981E-4</v>
      </c>
      <c r="AN346">
        <f t="shared" si="799"/>
        <v>0</v>
      </c>
      <c r="AO346">
        <f t="shared" ref="AO346:BH346" si="801">AN346</f>
        <v>0</v>
      </c>
      <c r="AP346">
        <f t="shared" si="801"/>
        <v>0</v>
      </c>
      <c r="AQ346">
        <f t="shared" si="801"/>
        <v>0</v>
      </c>
      <c r="AR346">
        <f t="shared" si="801"/>
        <v>0</v>
      </c>
      <c r="AS346">
        <f t="shared" si="801"/>
        <v>0</v>
      </c>
      <c r="AT346">
        <f t="shared" si="801"/>
        <v>0</v>
      </c>
      <c r="AU346">
        <f t="shared" si="801"/>
        <v>0</v>
      </c>
      <c r="AV346">
        <f t="shared" si="801"/>
        <v>0</v>
      </c>
      <c r="AW346">
        <f t="shared" si="801"/>
        <v>0</v>
      </c>
      <c r="AX346">
        <f t="shared" si="801"/>
        <v>0</v>
      </c>
      <c r="AY346">
        <f t="shared" si="801"/>
        <v>0</v>
      </c>
      <c r="AZ346">
        <f t="shared" si="801"/>
        <v>0</v>
      </c>
      <c r="BA346">
        <f t="shared" si="801"/>
        <v>0</v>
      </c>
      <c r="BB346">
        <f t="shared" si="801"/>
        <v>0</v>
      </c>
      <c r="BC346">
        <f t="shared" si="801"/>
        <v>0</v>
      </c>
      <c r="BD346">
        <f t="shared" si="801"/>
        <v>0</v>
      </c>
      <c r="BE346">
        <f t="shared" si="801"/>
        <v>0</v>
      </c>
      <c r="BF346">
        <f t="shared" si="801"/>
        <v>0</v>
      </c>
      <c r="BG346">
        <f t="shared" si="801"/>
        <v>0</v>
      </c>
      <c r="BH346">
        <f t="shared" si="801"/>
        <v>0</v>
      </c>
      <c r="BK346">
        <f t="shared" si="785"/>
        <v>0.13146871639774119</v>
      </c>
      <c r="BL346">
        <f t="shared" si="667"/>
        <v>1.3146871639774117E-2</v>
      </c>
      <c r="BM346">
        <f t="shared" si="668"/>
        <v>0</v>
      </c>
      <c r="BN346">
        <f t="shared" si="760"/>
        <v>0.9</v>
      </c>
      <c r="BO346">
        <f t="shared" si="761"/>
        <v>1</v>
      </c>
      <c r="BP346" t="str">
        <f t="shared" si="669"/>
        <v>-BUS-Total</v>
      </c>
    </row>
    <row r="347" spans="1:68" hidden="1" x14ac:dyDescent="0.25">
      <c r="A347" t="str">
        <f t="shared" si="665"/>
        <v>passenger-BUS-FCEV</v>
      </c>
      <c r="B347" s="1">
        <v>313</v>
      </c>
      <c r="C347" t="s">
        <v>23</v>
      </c>
      <c r="D347" t="s">
        <v>27</v>
      </c>
      <c r="E347" t="s">
        <v>34</v>
      </c>
      <c r="F347" t="s">
        <v>30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f>IF(K347=0,0.0000001,K347)*((INDEX($L$7:$L$29,MATCH($A347,$H$7:$H$28,0))/IF(K347=0,0.0000001,K347))^((L$33-$K$33)/($Y$33-$K$33)))</f>
        <v>2.6826957952797254E-7</v>
      </c>
      <c r="M347">
        <f t="shared" ref="M347:Y347" si="802">IF(L347=0,0.0000001,L347)*((INDEX($L$7:$L$29,MATCH($A347,$H$7:$H$28,0))/IF(L347=0,0.0000001,L347))^((M$33-$K$33)/($Y$33-$K$33)))</f>
        <v>1.6768329368110074E-6</v>
      </c>
      <c r="N347">
        <f t="shared" si="802"/>
        <v>1.7693486175942751E-5</v>
      </c>
      <c r="O347">
        <f t="shared" si="802"/>
        <v>2.0886550587638779E-4</v>
      </c>
      <c r="P347">
        <f t="shared" si="802"/>
        <v>1.8925927781536984E-3</v>
      </c>
      <c r="Q347">
        <f t="shared" si="802"/>
        <v>1.0362421292284886E-2</v>
      </c>
      <c r="R347">
        <f t="shared" si="802"/>
        <v>3.2190714953670853E-2</v>
      </c>
      <c r="S347">
        <f t="shared" si="802"/>
        <v>6.1521569958106953E-2</v>
      </c>
      <c r="T347">
        <f t="shared" si="802"/>
        <v>8.4072245320898312E-2</v>
      </c>
      <c r="U347">
        <f t="shared" si="802"/>
        <v>9.516388963555715E-2</v>
      </c>
      <c r="V347">
        <f t="shared" si="802"/>
        <v>9.8943415203042701E-2</v>
      </c>
      <c r="W347">
        <f t="shared" si="802"/>
        <v>9.9848371317425452E-2</v>
      </c>
      <c r="X347">
        <f t="shared" si="802"/>
        <v>9.9989161747724001E-2</v>
      </c>
      <c r="Y347">
        <f t="shared" si="802"/>
        <v>0.10000000000000002</v>
      </c>
      <c r="Z347">
        <f>IF(Y347=0,0.0000001,$Y347)*((INDEX($M$7:$M$29,MATCH($A347,$H$7:$H$28,0))/IF(Y347=0,0.0000001,$Y347))^((Z$33-$Y$33)/($AN$33-$Y$33)))</f>
        <v>0.10273996590637166</v>
      </c>
      <c r="AA347">
        <f t="shared" ref="AA347:AN347" si="803">IF(Z347=0,0.0000001,$Y347)*((INDEX($M$7:$M$29,MATCH($A347,$H$7:$H$28,0))/IF(Z347=0,0.0000001,$Y347))^((AA$33-$Y$33)/($AN$33-$Y$33)))</f>
        <v>0.1055550059444241</v>
      </c>
      <c r="AB347">
        <f t="shared" si="803"/>
        <v>0.10844717711976988</v>
      </c>
      <c r="AC347">
        <f t="shared" si="803"/>
        <v>0.11141859279927405</v>
      </c>
      <c r="AD347">
        <f t="shared" si="803"/>
        <v>0.11447142425533319</v>
      </c>
      <c r="AE347">
        <f t="shared" si="803"/>
        <v>0.11760790225246738</v>
      </c>
      <c r="AF347">
        <f t="shared" si="803"/>
        <v>0.12083031867738385</v>
      </c>
      <c r="AG347">
        <f t="shared" si="803"/>
        <v>0.12414102821370439</v>
      </c>
      <c r="AH347">
        <f t="shared" si="803"/>
        <v>0.12754245006257908</v>
      </c>
      <c r="AI347">
        <f t="shared" si="803"/>
        <v>0.13103706971044482</v>
      </c>
      <c r="AJ347">
        <f t="shared" si="803"/>
        <v>0.13462744074521946</v>
      </c>
      <c r="AK347">
        <f t="shared" si="803"/>
        <v>0.13831618672225918</v>
      </c>
      <c r="AL347">
        <f t="shared" si="803"/>
        <v>0.14210600308144239</v>
      </c>
      <c r="AM347">
        <f t="shared" si="803"/>
        <v>0.14599965911678137</v>
      </c>
      <c r="AN347">
        <f t="shared" si="803"/>
        <v>0.15</v>
      </c>
      <c r="AO347">
        <f t="shared" ref="AO347:BH347" si="804">AN347</f>
        <v>0.15</v>
      </c>
      <c r="AP347">
        <f t="shared" si="804"/>
        <v>0.15</v>
      </c>
      <c r="AQ347">
        <f t="shared" si="804"/>
        <v>0.15</v>
      </c>
      <c r="AR347">
        <f t="shared" si="804"/>
        <v>0.15</v>
      </c>
      <c r="AS347">
        <f t="shared" si="804"/>
        <v>0.15</v>
      </c>
      <c r="AT347">
        <f t="shared" si="804"/>
        <v>0.15</v>
      </c>
      <c r="AU347">
        <f t="shared" si="804"/>
        <v>0.15</v>
      </c>
      <c r="AV347">
        <f t="shared" si="804"/>
        <v>0.15</v>
      </c>
      <c r="AW347">
        <f t="shared" si="804"/>
        <v>0.15</v>
      </c>
      <c r="AX347">
        <f t="shared" si="804"/>
        <v>0.15</v>
      </c>
      <c r="AY347">
        <f t="shared" si="804"/>
        <v>0.15</v>
      </c>
      <c r="AZ347">
        <f t="shared" si="804"/>
        <v>0.15</v>
      </c>
      <c r="BA347">
        <f t="shared" si="804"/>
        <v>0.15</v>
      </c>
      <c r="BB347">
        <f t="shared" si="804"/>
        <v>0.15</v>
      </c>
      <c r="BC347">
        <f t="shared" si="804"/>
        <v>0.15</v>
      </c>
      <c r="BD347">
        <f t="shared" si="804"/>
        <v>0.15</v>
      </c>
      <c r="BE347">
        <f t="shared" si="804"/>
        <v>0.15</v>
      </c>
      <c r="BF347">
        <f t="shared" si="804"/>
        <v>0.15</v>
      </c>
      <c r="BG347">
        <f t="shared" si="804"/>
        <v>0.15</v>
      </c>
      <c r="BH347">
        <f t="shared" si="804"/>
        <v>0.15</v>
      </c>
      <c r="BK347">
        <f>G347</f>
        <v>0</v>
      </c>
      <c r="BL347">
        <f t="shared" si="667"/>
        <v>0</v>
      </c>
      <c r="BM347">
        <f t="shared" si="668"/>
        <v>0</v>
      </c>
      <c r="BN347">
        <f t="shared" si="760"/>
        <v>0.9</v>
      </c>
      <c r="BO347">
        <f t="shared" si="761"/>
        <v>1</v>
      </c>
      <c r="BP347" t="str">
        <f t="shared" si="669"/>
        <v>-BUS-Total</v>
      </c>
    </row>
    <row r="348" spans="1:68" hidden="1" x14ac:dyDescent="0.25">
      <c r="A348" t="str">
        <f t="shared" si="665"/>
        <v>passenger-BUS-G</v>
      </c>
      <c r="B348" s="1">
        <v>314</v>
      </c>
      <c r="C348" t="s">
        <v>23</v>
      </c>
      <c r="D348" t="s">
        <v>27</v>
      </c>
      <c r="E348" t="s">
        <v>34</v>
      </c>
      <c r="F348" t="s">
        <v>47</v>
      </c>
      <c r="G348">
        <v>0.1019078963791991</v>
      </c>
      <c r="H348">
        <f>Reference!H348</f>
        <v>0.10170655540225711</v>
      </c>
      <c r="I348">
        <f>Reference!I348</f>
        <v>0.1015059780009442</v>
      </c>
      <c r="J348">
        <f>Reference!J348</f>
        <v>0.10130615983974781</v>
      </c>
      <c r="K348">
        <f>Reference!K348</f>
        <v>0.10124307434392291</v>
      </c>
      <c r="L348">
        <f t="shared" ref="L348:Y350" si="805">$K348+(L$33-$K$33)*($BL348-$BK348)/($BL$33-$BK$33)</f>
        <v>9.4734590993242149E-2</v>
      </c>
      <c r="M348">
        <f t="shared" si="805"/>
        <v>8.8226107642561391E-2</v>
      </c>
      <c r="N348">
        <f t="shared" si="805"/>
        <v>8.1717624291880633E-2</v>
      </c>
      <c r="O348">
        <f t="shared" si="805"/>
        <v>7.5209140941199876E-2</v>
      </c>
      <c r="P348">
        <f t="shared" si="805"/>
        <v>6.8700657590519104E-2</v>
      </c>
      <c r="Q348">
        <f t="shared" si="805"/>
        <v>6.2192174239838353E-2</v>
      </c>
      <c r="R348">
        <f t="shared" si="805"/>
        <v>5.5683690889157596E-2</v>
      </c>
      <c r="S348">
        <f t="shared" si="805"/>
        <v>4.9175207538476838E-2</v>
      </c>
      <c r="T348">
        <f t="shared" si="805"/>
        <v>4.266672418779608E-2</v>
      </c>
      <c r="U348">
        <f t="shared" si="805"/>
        <v>3.6158240837115316E-2</v>
      </c>
      <c r="V348">
        <f t="shared" si="805"/>
        <v>2.9649757486434558E-2</v>
      </c>
      <c r="W348">
        <f t="shared" si="805"/>
        <v>2.31412741357538E-2</v>
      </c>
      <c r="X348">
        <f t="shared" si="805"/>
        <v>1.6632790785073057E-2</v>
      </c>
      <c r="Y348">
        <f t="shared" si="805"/>
        <v>1.0124307434392285E-2</v>
      </c>
      <c r="Z348">
        <f t="shared" ref="Z348:AN350" si="806">$Y348+(Z$33-$Y$33)*($BM348-$BL348)/($BM$33-$BL$33)</f>
        <v>9.4493536054328E-3</v>
      </c>
      <c r="AA348">
        <f t="shared" si="806"/>
        <v>8.7743997764733132E-3</v>
      </c>
      <c r="AB348">
        <f t="shared" si="806"/>
        <v>8.0994459475138281E-3</v>
      </c>
      <c r="AC348">
        <f t="shared" si="806"/>
        <v>7.4244921185543412E-3</v>
      </c>
      <c r="AD348">
        <f t="shared" si="806"/>
        <v>6.7495382895948561E-3</v>
      </c>
      <c r="AE348">
        <f t="shared" si="806"/>
        <v>6.0745844606353693E-3</v>
      </c>
      <c r="AF348">
        <f t="shared" si="806"/>
        <v>5.3996306316758834E-3</v>
      </c>
      <c r="AG348">
        <f t="shared" si="806"/>
        <v>4.7246768027163983E-3</v>
      </c>
      <c r="AH348">
        <f t="shared" si="806"/>
        <v>4.0497229737569123E-3</v>
      </c>
      <c r="AI348">
        <f t="shared" si="806"/>
        <v>3.3747691447974263E-3</v>
      </c>
      <c r="AJ348">
        <f t="shared" si="806"/>
        <v>2.6998153158379395E-3</v>
      </c>
      <c r="AK348">
        <f t="shared" si="806"/>
        <v>2.0248614868784535E-3</v>
      </c>
      <c r="AL348">
        <f t="shared" si="806"/>
        <v>1.3499076579189685E-3</v>
      </c>
      <c r="AM348">
        <f t="shared" si="806"/>
        <v>6.7495382895948162E-4</v>
      </c>
      <c r="AN348">
        <f t="shared" si="806"/>
        <v>0</v>
      </c>
      <c r="AO348">
        <f t="shared" ref="AO348:BH348" si="807">AN348</f>
        <v>0</v>
      </c>
      <c r="AP348">
        <f t="shared" si="807"/>
        <v>0</v>
      </c>
      <c r="AQ348">
        <f t="shared" si="807"/>
        <v>0</v>
      </c>
      <c r="AR348">
        <f t="shared" si="807"/>
        <v>0</v>
      </c>
      <c r="AS348">
        <f t="shared" si="807"/>
        <v>0</v>
      </c>
      <c r="AT348">
        <f t="shared" si="807"/>
        <v>0</v>
      </c>
      <c r="AU348">
        <f t="shared" si="807"/>
        <v>0</v>
      </c>
      <c r="AV348">
        <f t="shared" si="807"/>
        <v>0</v>
      </c>
      <c r="AW348">
        <f t="shared" si="807"/>
        <v>0</v>
      </c>
      <c r="AX348">
        <f t="shared" si="807"/>
        <v>0</v>
      </c>
      <c r="AY348">
        <f t="shared" si="807"/>
        <v>0</v>
      </c>
      <c r="AZ348">
        <f t="shared" si="807"/>
        <v>0</v>
      </c>
      <c r="BA348">
        <f t="shared" si="807"/>
        <v>0</v>
      </c>
      <c r="BB348">
        <f t="shared" si="807"/>
        <v>0</v>
      </c>
      <c r="BC348">
        <f t="shared" si="807"/>
        <v>0</v>
      </c>
      <c r="BD348">
        <f t="shared" si="807"/>
        <v>0</v>
      </c>
      <c r="BE348">
        <f t="shared" si="807"/>
        <v>0</v>
      </c>
      <c r="BF348">
        <f t="shared" si="807"/>
        <v>0</v>
      </c>
      <c r="BG348">
        <f t="shared" si="807"/>
        <v>0</v>
      </c>
      <c r="BH348">
        <f t="shared" si="807"/>
        <v>0</v>
      </c>
      <c r="BK348">
        <f t="shared" ref="BK348:BK353" si="808">K348</f>
        <v>0.10124307434392291</v>
      </c>
      <c r="BL348">
        <f t="shared" si="667"/>
        <v>1.0124307434392289E-2</v>
      </c>
      <c r="BM348">
        <f t="shared" si="668"/>
        <v>0</v>
      </c>
      <c r="BN348">
        <f t="shared" si="760"/>
        <v>0.9</v>
      </c>
      <c r="BO348">
        <f t="shared" si="761"/>
        <v>1</v>
      </c>
      <c r="BP348" t="str">
        <f t="shared" si="669"/>
        <v>-BUS-Total</v>
      </c>
    </row>
    <row r="349" spans="1:68" hidden="1" x14ac:dyDescent="0.25">
      <c r="A349" t="str">
        <f t="shared" si="665"/>
        <v>passenger-BUS-LPG</v>
      </c>
      <c r="B349" s="1">
        <v>315</v>
      </c>
      <c r="C349" t="s">
        <v>23</v>
      </c>
      <c r="D349" t="s">
        <v>27</v>
      </c>
      <c r="E349" t="s">
        <v>34</v>
      </c>
      <c r="F349" t="s">
        <v>48</v>
      </c>
      <c r="G349">
        <v>7.5734583098942182E-2</v>
      </c>
      <c r="H349">
        <f>Reference!H349</f>
        <v>7.7165504900294613E-2</v>
      </c>
      <c r="I349">
        <f>Reference!I349</f>
        <v>7.8591000001969086E-2</v>
      </c>
      <c r="J349">
        <f>Reference!J349</f>
        <v>8.0011099216270989E-2</v>
      </c>
      <c r="K349">
        <f>Reference!K349</f>
        <v>8.1444626174109969E-2</v>
      </c>
      <c r="L349">
        <f t="shared" si="805"/>
        <v>7.6208900205774324E-2</v>
      </c>
      <c r="M349">
        <f t="shared" si="805"/>
        <v>7.0973174237438694E-2</v>
      </c>
      <c r="N349">
        <f t="shared" si="805"/>
        <v>6.5737448269103049E-2</v>
      </c>
      <c r="O349">
        <f t="shared" si="805"/>
        <v>6.0501722300767405E-2</v>
      </c>
      <c r="P349">
        <f t="shared" si="805"/>
        <v>5.526599633243176E-2</v>
      </c>
      <c r="Q349">
        <f t="shared" si="805"/>
        <v>5.0030270364096123E-2</v>
      </c>
      <c r="R349">
        <f t="shared" si="805"/>
        <v>4.4794544395760486E-2</v>
      </c>
      <c r="S349">
        <f t="shared" si="805"/>
        <v>3.9558818427424848E-2</v>
      </c>
      <c r="T349">
        <f t="shared" si="805"/>
        <v>3.4323092459089204E-2</v>
      </c>
      <c r="U349">
        <f t="shared" si="805"/>
        <v>2.9087366490753559E-2</v>
      </c>
      <c r="V349">
        <f t="shared" si="805"/>
        <v>2.3851640522417929E-2</v>
      </c>
      <c r="W349">
        <f t="shared" si="805"/>
        <v>1.8615914554082277E-2</v>
      </c>
      <c r="X349">
        <f t="shared" si="805"/>
        <v>1.3380188585746647E-2</v>
      </c>
      <c r="Y349">
        <f t="shared" si="805"/>
        <v>8.1444626174110024E-3</v>
      </c>
      <c r="Z349">
        <f t="shared" si="806"/>
        <v>7.6014984429169357E-3</v>
      </c>
      <c r="AA349">
        <f t="shared" si="806"/>
        <v>7.0585342684228699E-3</v>
      </c>
      <c r="AB349">
        <f t="shared" si="806"/>
        <v>6.5155700939288031E-3</v>
      </c>
      <c r="AC349">
        <f t="shared" si="806"/>
        <v>5.9726059194347373E-3</v>
      </c>
      <c r="AD349">
        <f t="shared" si="806"/>
        <v>5.4296417449406706E-3</v>
      </c>
      <c r="AE349">
        <f t="shared" si="806"/>
        <v>4.8866775704466039E-3</v>
      </c>
      <c r="AF349">
        <f t="shared" si="806"/>
        <v>4.343713395952538E-3</v>
      </c>
      <c r="AG349">
        <f t="shared" si="806"/>
        <v>3.8007492214584713E-3</v>
      </c>
      <c r="AH349">
        <f t="shared" si="806"/>
        <v>3.2577850469644046E-3</v>
      </c>
      <c r="AI349">
        <f t="shared" si="806"/>
        <v>2.7148208724703388E-3</v>
      </c>
      <c r="AJ349">
        <f t="shared" si="806"/>
        <v>2.1718566979762729E-3</v>
      </c>
      <c r="AK349">
        <f t="shared" si="806"/>
        <v>1.6288925234822062E-3</v>
      </c>
      <c r="AL349">
        <f t="shared" si="806"/>
        <v>1.0859283489881395E-3</v>
      </c>
      <c r="AM349">
        <f t="shared" si="806"/>
        <v>5.4296417449407365E-4</v>
      </c>
      <c r="AN349">
        <f t="shared" si="806"/>
        <v>0</v>
      </c>
      <c r="AO349">
        <f t="shared" ref="AO349:BH349" si="809">AN349</f>
        <v>0</v>
      </c>
      <c r="AP349">
        <f t="shared" si="809"/>
        <v>0</v>
      </c>
      <c r="AQ349">
        <f t="shared" si="809"/>
        <v>0</v>
      </c>
      <c r="AR349">
        <f t="shared" si="809"/>
        <v>0</v>
      </c>
      <c r="AS349">
        <f t="shared" si="809"/>
        <v>0</v>
      </c>
      <c r="AT349">
        <f t="shared" si="809"/>
        <v>0</v>
      </c>
      <c r="AU349">
        <f t="shared" si="809"/>
        <v>0</v>
      </c>
      <c r="AV349">
        <f t="shared" si="809"/>
        <v>0</v>
      </c>
      <c r="AW349">
        <f t="shared" si="809"/>
        <v>0</v>
      </c>
      <c r="AX349">
        <f t="shared" si="809"/>
        <v>0</v>
      </c>
      <c r="AY349">
        <f t="shared" si="809"/>
        <v>0</v>
      </c>
      <c r="AZ349">
        <f t="shared" si="809"/>
        <v>0</v>
      </c>
      <c r="BA349">
        <f t="shared" si="809"/>
        <v>0</v>
      </c>
      <c r="BB349">
        <f t="shared" si="809"/>
        <v>0</v>
      </c>
      <c r="BC349">
        <f t="shared" si="809"/>
        <v>0</v>
      </c>
      <c r="BD349">
        <f t="shared" si="809"/>
        <v>0</v>
      </c>
      <c r="BE349">
        <f t="shared" si="809"/>
        <v>0</v>
      </c>
      <c r="BF349">
        <f t="shared" si="809"/>
        <v>0</v>
      </c>
      <c r="BG349">
        <f t="shared" si="809"/>
        <v>0</v>
      </c>
      <c r="BH349">
        <f t="shared" si="809"/>
        <v>0</v>
      </c>
      <c r="BK349">
        <f t="shared" si="808"/>
        <v>8.1444626174109969E-2</v>
      </c>
      <c r="BL349">
        <f t="shared" si="667"/>
        <v>8.1444626174109955E-3</v>
      </c>
      <c r="BM349">
        <f t="shared" si="668"/>
        <v>0</v>
      </c>
      <c r="BN349">
        <f t="shared" si="760"/>
        <v>0.9</v>
      </c>
      <c r="BO349">
        <f t="shared" si="761"/>
        <v>1</v>
      </c>
      <c r="BP349" t="str">
        <f t="shared" si="669"/>
        <v>-BUS-Total</v>
      </c>
    </row>
    <row r="350" spans="1:68" hidden="1" x14ac:dyDescent="0.25">
      <c r="A350" t="str">
        <f t="shared" si="665"/>
        <v>passenger-BUS-PHEVD</v>
      </c>
      <c r="B350" s="1">
        <v>316</v>
      </c>
      <c r="C350" t="s">
        <v>23</v>
      </c>
      <c r="D350" t="s">
        <v>27</v>
      </c>
      <c r="E350" t="s">
        <v>34</v>
      </c>
      <c r="F350" t="s">
        <v>37</v>
      </c>
      <c r="G350">
        <v>0</v>
      </c>
      <c r="H350">
        <f>Reference!H350</f>
        <v>0</v>
      </c>
      <c r="I350">
        <f>Reference!I350</f>
        <v>0</v>
      </c>
      <c r="J350">
        <f>Reference!J350</f>
        <v>0</v>
      </c>
      <c r="K350">
        <f>Reference!K350</f>
        <v>0</v>
      </c>
      <c r="L350">
        <f t="shared" si="805"/>
        <v>0</v>
      </c>
      <c r="M350">
        <f t="shared" si="805"/>
        <v>0</v>
      </c>
      <c r="N350">
        <f t="shared" si="805"/>
        <v>0</v>
      </c>
      <c r="O350">
        <f t="shared" si="805"/>
        <v>0</v>
      </c>
      <c r="P350">
        <f t="shared" si="805"/>
        <v>0</v>
      </c>
      <c r="Q350">
        <f t="shared" si="805"/>
        <v>0</v>
      </c>
      <c r="R350">
        <f t="shared" si="805"/>
        <v>0</v>
      </c>
      <c r="S350">
        <f t="shared" si="805"/>
        <v>0</v>
      </c>
      <c r="T350">
        <f t="shared" si="805"/>
        <v>0</v>
      </c>
      <c r="U350">
        <f t="shared" si="805"/>
        <v>0</v>
      </c>
      <c r="V350">
        <f t="shared" si="805"/>
        <v>0</v>
      </c>
      <c r="W350">
        <f t="shared" si="805"/>
        <v>0</v>
      </c>
      <c r="X350">
        <f t="shared" si="805"/>
        <v>0</v>
      </c>
      <c r="Y350">
        <f t="shared" si="805"/>
        <v>0</v>
      </c>
      <c r="Z350">
        <f t="shared" si="806"/>
        <v>0</v>
      </c>
      <c r="AA350">
        <f t="shared" si="806"/>
        <v>0</v>
      </c>
      <c r="AB350">
        <f t="shared" si="806"/>
        <v>0</v>
      </c>
      <c r="AC350">
        <f t="shared" si="806"/>
        <v>0</v>
      </c>
      <c r="AD350">
        <f t="shared" si="806"/>
        <v>0</v>
      </c>
      <c r="AE350">
        <f t="shared" si="806"/>
        <v>0</v>
      </c>
      <c r="AF350">
        <f t="shared" si="806"/>
        <v>0</v>
      </c>
      <c r="AG350">
        <f t="shared" si="806"/>
        <v>0</v>
      </c>
      <c r="AH350">
        <f t="shared" si="806"/>
        <v>0</v>
      </c>
      <c r="AI350">
        <f t="shared" si="806"/>
        <v>0</v>
      </c>
      <c r="AJ350">
        <f t="shared" si="806"/>
        <v>0</v>
      </c>
      <c r="AK350">
        <f t="shared" si="806"/>
        <v>0</v>
      </c>
      <c r="AL350">
        <f t="shared" si="806"/>
        <v>0</v>
      </c>
      <c r="AM350">
        <f t="shared" si="806"/>
        <v>0</v>
      </c>
      <c r="AN350">
        <f t="shared" si="806"/>
        <v>0</v>
      </c>
      <c r="AO350">
        <f t="shared" ref="AO350:BH350" si="810">AN350</f>
        <v>0</v>
      </c>
      <c r="AP350">
        <f t="shared" si="810"/>
        <v>0</v>
      </c>
      <c r="AQ350">
        <f t="shared" si="810"/>
        <v>0</v>
      </c>
      <c r="AR350">
        <f t="shared" si="810"/>
        <v>0</v>
      </c>
      <c r="AS350">
        <f t="shared" si="810"/>
        <v>0</v>
      </c>
      <c r="AT350">
        <f t="shared" si="810"/>
        <v>0</v>
      </c>
      <c r="AU350">
        <f t="shared" si="810"/>
        <v>0</v>
      </c>
      <c r="AV350">
        <f t="shared" si="810"/>
        <v>0</v>
      </c>
      <c r="AW350">
        <f t="shared" si="810"/>
        <v>0</v>
      </c>
      <c r="AX350">
        <f t="shared" si="810"/>
        <v>0</v>
      </c>
      <c r="AY350">
        <f t="shared" si="810"/>
        <v>0</v>
      </c>
      <c r="AZ350">
        <f t="shared" si="810"/>
        <v>0</v>
      </c>
      <c r="BA350">
        <f t="shared" si="810"/>
        <v>0</v>
      </c>
      <c r="BB350">
        <f t="shared" si="810"/>
        <v>0</v>
      </c>
      <c r="BC350">
        <f t="shared" si="810"/>
        <v>0</v>
      </c>
      <c r="BD350">
        <f t="shared" si="810"/>
        <v>0</v>
      </c>
      <c r="BE350">
        <f t="shared" si="810"/>
        <v>0</v>
      </c>
      <c r="BF350">
        <f t="shared" si="810"/>
        <v>0</v>
      </c>
      <c r="BG350">
        <f t="shared" si="810"/>
        <v>0</v>
      </c>
      <c r="BH350">
        <f t="shared" si="810"/>
        <v>0</v>
      </c>
      <c r="BK350">
        <f t="shared" si="808"/>
        <v>0</v>
      </c>
      <c r="BL350">
        <f t="shared" si="667"/>
        <v>0</v>
      </c>
      <c r="BM350">
        <f t="shared" si="668"/>
        <v>0</v>
      </c>
      <c r="BN350">
        <f t="shared" si="760"/>
        <v>0.9</v>
      </c>
      <c r="BO350">
        <f t="shared" si="761"/>
        <v>1</v>
      </c>
      <c r="BP350" t="str">
        <f t="shared" si="669"/>
        <v>-BUS-Total</v>
      </c>
    </row>
    <row r="351" spans="1:68" hidden="1" x14ac:dyDescent="0.25">
      <c r="A351" t="str">
        <f t="shared" si="665"/>
        <v>passenger-LT-BEV</v>
      </c>
      <c r="B351" s="1">
        <v>317</v>
      </c>
      <c r="C351" t="s">
        <v>23</v>
      </c>
      <c r="D351" t="s">
        <v>27</v>
      </c>
      <c r="E351" t="s">
        <v>33</v>
      </c>
      <c r="F351" t="s">
        <v>29</v>
      </c>
      <c r="G351">
        <v>6.2120027162927509E-4</v>
      </c>
      <c r="H351">
        <f>Reference!H351</f>
        <v>7.8223418832595914E-4</v>
      </c>
      <c r="I351">
        <f>Reference!I351</f>
        <v>9.8501297139023318E-4</v>
      </c>
      <c r="J351">
        <f>Reference!J351</f>
        <v>1.2403581539735897E-3</v>
      </c>
      <c r="K351">
        <f>Reference!K351</f>
        <v>1.5618965382327619E-3</v>
      </c>
      <c r="L351">
        <f>IF(K351=0,0.0000001,K351)*((INDEX($L$7:$L$29,MATCH($A351,$H$7:$H$28,0))/IF(K351=0,0.0000001,K351))^((L$33-$K$33)/($Y$33-$K$33)))</f>
        <v>2.4388412299012215E-3</v>
      </c>
      <c r="M351">
        <f t="shared" ref="M351:Y351" si="811">IF(L351=0,0.0000001,L351)*((INDEX($L$7:$L$29,MATCH($A351,$H$7:$H$28,0))/IF(L351=0,0.0000001,L351))^((M$33-$K$33)/($Y$33-$K$33)))</f>
        <v>5.579544385500246E-3</v>
      </c>
      <c r="N351">
        <f t="shared" si="811"/>
        <v>1.6169776037381747E-2</v>
      </c>
      <c r="O351">
        <f t="shared" si="811"/>
        <v>4.9296295617103032E-2</v>
      </c>
      <c r="P351">
        <f t="shared" si="811"/>
        <v>0.13336921880634151</v>
      </c>
      <c r="Q351">
        <f t="shared" si="811"/>
        <v>0.28740803994644409</v>
      </c>
      <c r="R351">
        <f t="shared" si="811"/>
        <v>0.4795064462102207</v>
      </c>
      <c r="S351">
        <f t="shared" si="811"/>
        <v>0.64242209763399916</v>
      </c>
      <c r="T351">
        <f t="shared" si="811"/>
        <v>0.73971625094871896</v>
      </c>
      <c r="U351">
        <f t="shared" si="811"/>
        <v>0.78229149348409055</v>
      </c>
      <c r="V351">
        <f t="shared" si="811"/>
        <v>0.79617187934601841</v>
      </c>
      <c r="W351">
        <f t="shared" si="811"/>
        <v>0.7994520007688104</v>
      </c>
      <c r="X351">
        <f t="shared" si="811"/>
        <v>0.79996084474349582</v>
      </c>
      <c r="Y351">
        <f t="shared" si="811"/>
        <v>0.8</v>
      </c>
      <c r="Z351">
        <f>IF(Y351=0,0.0000001,$Y351)*((INDEX($M$7:$M$29,MATCH($A351,$H$7:$H$28,0))/IF(Y351=0,0.0000001,$Y351))^((Z$33-$Y$33)/($AN$33-$Y$33)))</f>
        <v>0.80921805035363337</v>
      </c>
      <c r="AA351">
        <f t="shared" ref="AA351:AN351" si="812">IF(Z351=0,0.0000001,$Y351)*((INDEX($M$7:$M$29,MATCH($A351,$H$7:$H$28,0))/IF(Z351=0,0.0000001,$Y351))^((AA$33-$Y$33)/($AN$33-$Y$33)))</f>
        <v>0.81854231627266927</v>
      </c>
      <c r="AB351">
        <f t="shared" si="812"/>
        <v>0.82797402163264566</v>
      </c>
      <c r="AC351">
        <f t="shared" si="812"/>
        <v>0.83751440441128322</v>
      </c>
      <c r="AD351">
        <f t="shared" si="812"/>
        <v>0.84716471685097872</v>
      </c>
      <c r="AE351">
        <f t="shared" si="812"/>
        <v>0.85692622562317089</v>
      </c>
      <c r="AF351">
        <f t="shared" si="812"/>
        <v>0.8668002119946</v>
      </c>
      <c r="AG351">
        <f t="shared" si="812"/>
        <v>0.87678797199548275</v>
      </c>
      <c r="AH351">
        <f t="shared" si="812"/>
        <v>0.88689081658962587</v>
      </c>
      <c r="AI351">
        <f t="shared" si="812"/>
        <v>0.89711007184649838</v>
      </c>
      <c r="AJ351">
        <f t="shared" si="812"/>
        <v>0.9074470791152891</v>
      </c>
      <c r="AK351">
        <f t="shared" si="812"/>
        <v>0.91790319520096697</v>
      </c>
      <c r="AL351">
        <f t="shared" si="812"/>
        <v>0.92847979254237123</v>
      </c>
      <c r="AM351">
        <f t="shared" si="812"/>
        <v>0.93917825939235433</v>
      </c>
      <c r="AN351">
        <f t="shared" si="812"/>
        <v>0.94999999999999984</v>
      </c>
      <c r="AO351">
        <f t="shared" ref="AO351:BH351" si="813">AN351</f>
        <v>0.94999999999999984</v>
      </c>
      <c r="AP351">
        <f t="shared" si="813"/>
        <v>0.94999999999999984</v>
      </c>
      <c r="AQ351">
        <f t="shared" si="813"/>
        <v>0.94999999999999984</v>
      </c>
      <c r="AR351">
        <f t="shared" si="813"/>
        <v>0.94999999999999984</v>
      </c>
      <c r="AS351">
        <f t="shared" si="813"/>
        <v>0.94999999999999984</v>
      </c>
      <c r="AT351">
        <f t="shared" si="813"/>
        <v>0.94999999999999984</v>
      </c>
      <c r="AU351">
        <f t="shared" si="813"/>
        <v>0.94999999999999984</v>
      </c>
      <c r="AV351">
        <f t="shared" si="813"/>
        <v>0.94999999999999984</v>
      </c>
      <c r="AW351">
        <f t="shared" si="813"/>
        <v>0.94999999999999984</v>
      </c>
      <c r="AX351">
        <f t="shared" si="813"/>
        <v>0.94999999999999984</v>
      </c>
      <c r="AY351">
        <f t="shared" si="813"/>
        <v>0.94999999999999984</v>
      </c>
      <c r="AZ351">
        <f t="shared" si="813"/>
        <v>0.94999999999999984</v>
      </c>
      <c r="BA351">
        <f t="shared" si="813"/>
        <v>0.94999999999999984</v>
      </c>
      <c r="BB351">
        <f t="shared" si="813"/>
        <v>0.94999999999999984</v>
      </c>
      <c r="BC351">
        <f t="shared" si="813"/>
        <v>0.94999999999999984</v>
      </c>
      <c r="BD351">
        <f t="shared" si="813"/>
        <v>0.94999999999999984</v>
      </c>
      <c r="BE351">
        <f t="shared" si="813"/>
        <v>0.94999999999999984</v>
      </c>
      <c r="BF351">
        <f t="shared" si="813"/>
        <v>0.94999999999999984</v>
      </c>
      <c r="BG351">
        <f t="shared" si="813"/>
        <v>0.94999999999999984</v>
      </c>
      <c r="BH351">
        <f t="shared" si="813"/>
        <v>0.94999999999999984</v>
      </c>
      <c r="BK351">
        <f t="shared" si="808"/>
        <v>1.5618965382327619E-3</v>
      </c>
      <c r="BL351">
        <f t="shared" si="667"/>
        <v>1.5618965382327616E-4</v>
      </c>
      <c r="BM351">
        <f t="shared" si="668"/>
        <v>0</v>
      </c>
      <c r="BN351">
        <f t="shared" si="760"/>
        <v>0.9</v>
      </c>
      <c r="BO351">
        <f t="shared" si="761"/>
        <v>1</v>
      </c>
      <c r="BP351" t="str">
        <f t="shared" si="669"/>
        <v>-LT-Total</v>
      </c>
    </row>
    <row r="352" spans="1:68" hidden="1" x14ac:dyDescent="0.25">
      <c r="A352" t="str">
        <f t="shared" si="665"/>
        <v>passenger-LT-CNG</v>
      </c>
      <c r="B352" s="1">
        <v>318</v>
      </c>
      <c r="C352" t="s">
        <v>23</v>
      </c>
      <c r="D352" t="s">
        <v>27</v>
      </c>
      <c r="E352" t="s">
        <v>33</v>
      </c>
      <c r="F352" t="s">
        <v>45</v>
      </c>
      <c r="G352">
        <v>5.3404825735999473E-2</v>
      </c>
      <c r="H352">
        <f>Reference!H352</f>
        <v>5.3437280964662673E-2</v>
      </c>
      <c r="I352">
        <f>Reference!I352</f>
        <v>5.3469740492178772E-2</v>
      </c>
      <c r="J352">
        <f>Reference!J352</f>
        <v>5.3502204319401968E-2</v>
      </c>
      <c r="K352">
        <f>Reference!K352</f>
        <v>4.3502204319401966E-2</v>
      </c>
      <c r="L352">
        <f t="shared" ref="L352:Y353" si="814">$K352+(L$33-$K$33)*($BL352-$BK352)/($BL$33-$BK$33)</f>
        <v>4.0705634041726127E-2</v>
      </c>
      <c r="M352">
        <f t="shared" si="814"/>
        <v>3.7909063764050281E-2</v>
      </c>
      <c r="N352">
        <f t="shared" si="814"/>
        <v>3.5112493486374442E-2</v>
      </c>
      <c r="O352">
        <f t="shared" si="814"/>
        <v>3.2315923208698603E-2</v>
      </c>
      <c r="P352">
        <f t="shared" si="814"/>
        <v>2.9519352931022761E-2</v>
      </c>
      <c r="Q352">
        <f t="shared" si="814"/>
        <v>2.6722782653346922E-2</v>
      </c>
      <c r="R352">
        <f t="shared" si="814"/>
        <v>2.392621237567108E-2</v>
      </c>
      <c r="S352">
        <f t="shared" si="814"/>
        <v>2.1129642097995237E-2</v>
      </c>
      <c r="T352">
        <f t="shared" si="814"/>
        <v>1.8333071820319399E-2</v>
      </c>
      <c r="U352">
        <f t="shared" si="814"/>
        <v>1.5536501542643556E-2</v>
      </c>
      <c r="V352">
        <f t="shared" si="814"/>
        <v>1.2739931264967717E-2</v>
      </c>
      <c r="W352">
        <f t="shared" si="814"/>
        <v>9.9433609872918785E-3</v>
      </c>
      <c r="X352">
        <f t="shared" si="814"/>
        <v>7.1467907096160327E-3</v>
      </c>
      <c r="Y352">
        <f t="shared" si="814"/>
        <v>4.3502204319401938E-3</v>
      </c>
      <c r="Z352">
        <f t="shared" ref="Z352:AN353" si="815">$Y352+(Z$33-$Y$33)*($BM352-$BL352)/($BM$33-$BL$33)</f>
        <v>4.0602057364775143E-3</v>
      </c>
      <c r="AA352">
        <f t="shared" si="815"/>
        <v>3.7701910410148343E-3</v>
      </c>
      <c r="AB352">
        <f t="shared" si="815"/>
        <v>3.4801763455521548E-3</v>
      </c>
      <c r="AC352">
        <f t="shared" si="815"/>
        <v>3.1901616500894748E-3</v>
      </c>
      <c r="AD352">
        <f t="shared" si="815"/>
        <v>2.9001469546267953E-3</v>
      </c>
      <c r="AE352">
        <f t="shared" si="815"/>
        <v>2.6101322591641158E-3</v>
      </c>
      <c r="AF352">
        <f t="shared" si="815"/>
        <v>2.3201175637014358E-3</v>
      </c>
      <c r="AG352">
        <f t="shared" si="815"/>
        <v>2.0301028682387563E-3</v>
      </c>
      <c r="AH352">
        <f t="shared" si="815"/>
        <v>1.7400881727760767E-3</v>
      </c>
      <c r="AI352">
        <f t="shared" si="815"/>
        <v>1.4500734773133972E-3</v>
      </c>
      <c r="AJ352">
        <f t="shared" si="815"/>
        <v>1.1600587818507168E-3</v>
      </c>
      <c r="AK352">
        <f t="shared" si="815"/>
        <v>8.7004408638803729E-4</v>
      </c>
      <c r="AL352">
        <f t="shared" si="815"/>
        <v>5.8002939092535776E-4</v>
      </c>
      <c r="AM352">
        <f t="shared" si="815"/>
        <v>2.9001469546267779E-4</v>
      </c>
      <c r="AN352">
        <f t="shared" si="815"/>
        <v>0</v>
      </c>
      <c r="AO352">
        <f t="shared" ref="AO352:BH352" si="816">AN352</f>
        <v>0</v>
      </c>
      <c r="AP352">
        <f t="shared" si="816"/>
        <v>0</v>
      </c>
      <c r="AQ352">
        <f t="shared" si="816"/>
        <v>0</v>
      </c>
      <c r="AR352">
        <f t="shared" si="816"/>
        <v>0</v>
      </c>
      <c r="AS352">
        <f t="shared" si="816"/>
        <v>0</v>
      </c>
      <c r="AT352">
        <f t="shared" si="816"/>
        <v>0</v>
      </c>
      <c r="AU352">
        <f t="shared" si="816"/>
        <v>0</v>
      </c>
      <c r="AV352">
        <f t="shared" si="816"/>
        <v>0</v>
      </c>
      <c r="AW352">
        <f t="shared" si="816"/>
        <v>0</v>
      </c>
      <c r="AX352">
        <f t="shared" si="816"/>
        <v>0</v>
      </c>
      <c r="AY352">
        <f t="shared" si="816"/>
        <v>0</v>
      </c>
      <c r="AZ352">
        <f t="shared" si="816"/>
        <v>0</v>
      </c>
      <c r="BA352">
        <f t="shared" si="816"/>
        <v>0</v>
      </c>
      <c r="BB352">
        <f t="shared" si="816"/>
        <v>0</v>
      </c>
      <c r="BC352">
        <f t="shared" si="816"/>
        <v>0</v>
      </c>
      <c r="BD352">
        <f t="shared" si="816"/>
        <v>0</v>
      </c>
      <c r="BE352">
        <f t="shared" si="816"/>
        <v>0</v>
      </c>
      <c r="BF352">
        <f t="shared" si="816"/>
        <v>0</v>
      </c>
      <c r="BG352">
        <f t="shared" si="816"/>
        <v>0</v>
      </c>
      <c r="BH352">
        <f t="shared" si="816"/>
        <v>0</v>
      </c>
      <c r="BK352">
        <f t="shared" si="808"/>
        <v>4.3502204319401966E-2</v>
      </c>
      <c r="BL352">
        <f t="shared" si="667"/>
        <v>4.3502204319401955E-3</v>
      </c>
      <c r="BM352">
        <f t="shared" si="668"/>
        <v>0</v>
      </c>
      <c r="BN352">
        <f t="shared" si="760"/>
        <v>0.9</v>
      </c>
      <c r="BO352">
        <f t="shared" si="761"/>
        <v>1</v>
      </c>
      <c r="BP352" t="str">
        <f t="shared" si="669"/>
        <v>-LT-Total</v>
      </c>
    </row>
    <row r="353" spans="1:68" hidden="1" x14ac:dyDescent="0.25">
      <c r="A353" t="str">
        <f t="shared" si="665"/>
        <v>passenger-LT-D</v>
      </c>
      <c r="B353" s="1">
        <v>319</v>
      </c>
      <c r="C353" t="s">
        <v>23</v>
      </c>
      <c r="D353" t="s">
        <v>27</v>
      </c>
      <c r="E353" t="s">
        <v>33</v>
      </c>
      <c r="F353" t="s">
        <v>46</v>
      </c>
      <c r="G353">
        <v>0.57056576101532841</v>
      </c>
      <c r="H353">
        <f>Reference!H353</f>
        <v>0.56977520944564564</v>
      </c>
      <c r="I353">
        <f>Reference!I353</f>
        <v>0.56898455316356122</v>
      </c>
      <c r="J353">
        <f>Reference!J353</f>
        <v>0.56819379214826948</v>
      </c>
      <c r="K353">
        <f>Reference!K353</f>
        <v>0.56738800026566405</v>
      </c>
      <c r="L353">
        <f t="shared" si="814"/>
        <v>0.53091305739144279</v>
      </c>
      <c r="M353">
        <f t="shared" si="814"/>
        <v>0.49443811451722153</v>
      </c>
      <c r="N353">
        <f t="shared" si="814"/>
        <v>0.45796317164300027</v>
      </c>
      <c r="O353">
        <f t="shared" si="814"/>
        <v>0.42148822876877901</v>
      </c>
      <c r="P353">
        <f t="shared" si="814"/>
        <v>0.38501328589455774</v>
      </c>
      <c r="Q353">
        <f t="shared" si="814"/>
        <v>0.34853834302033648</v>
      </c>
      <c r="R353">
        <f t="shared" si="814"/>
        <v>0.31206340014611522</v>
      </c>
      <c r="S353">
        <f t="shared" si="814"/>
        <v>0.27558845727189396</v>
      </c>
      <c r="T353">
        <f t="shared" si="814"/>
        <v>0.23911351439767276</v>
      </c>
      <c r="U353">
        <f t="shared" si="814"/>
        <v>0.20263857152345144</v>
      </c>
      <c r="V353">
        <f t="shared" si="814"/>
        <v>0.16616362864923012</v>
      </c>
      <c r="W353">
        <f t="shared" si="814"/>
        <v>0.12968868577500892</v>
      </c>
      <c r="X353">
        <f t="shared" si="814"/>
        <v>9.3213742900787711E-2</v>
      </c>
      <c r="Y353">
        <f t="shared" si="814"/>
        <v>5.6738800026566394E-2</v>
      </c>
      <c r="Z353">
        <f t="shared" si="815"/>
        <v>5.2956213358128633E-2</v>
      </c>
      <c r="AA353">
        <f t="shared" si="815"/>
        <v>4.9173626689690872E-2</v>
      </c>
      <c r="AB353">
        <f t="shared" si="815"/>
        <v>4.5391040021253118E-2</v>
      </c>
      <c r="AC353">
        <f t="shared" si="815"/>
        <v>4.1608453352815357E-2</v>
      </c>
      <c r="AD353">
        <f t="shared" si="815"/>
        <v>3.7825866684377596E-2</v>
      </c>
      <c r="AE353">
        <f t="shared" si="815"/>
        <v>3.4043280015939835E-2</v>
      </c>
      <c r="AF353">
        <f t="shared" si="815"/>
        <v>3.0260693347502077E-2</v>
      </c>
      <c r="AG353">
        <f t="shared" si="815"/>
        <v>2.6478106679064316E-2</v>
      </c>
      <c r="AH353">
        <f t="shared" si="815"/>
        <v>2.2695520010626559E-2</v>
      </c>
      <c r="AI353">
        <f t="shared" si="815"/>
        <v>1.8912933342188798E-2</v>
      </c>
      <c r="AJ353">
        <f t="shared" si="815"/>
        <v>1.5130346673751037E-2</v>
      </c>
      <c r="AK353">
        <f t="shared" si="815"/>
        <v>1.1347760005313276E-2</v>
      </c>
      <c r="AL353">
        <f t="shared" si="815"/>
        <v>7.565173336875522E-3</v>
      </c>
      <c r="AM353">
        <f t="shared" si="815"/>
        <v>3.782586668437761E-3</v>
      </c>
      <c r="AN353">
        <f t="shared" si="815"/>
        <v>0</v>
      </c>
      <c r="AO353">
        <f t="shared" ref="AO353:BH353" si="817">AN353</f>
        <v>0</v>
      </c>
      <c r="AP353">
        <f t="shared" si="817"/>
        <v>0</v>
      </c>
      <c r="AQ353">
        <f t="shared" si="817"/>
        <v>0</v>
      </c>
      <c r="AR353">
        <f t="shared" si="817"/>
        <v>0</v>
      </c>
      <c r="AS353">
        <f t="shared" si="817"/>
        <v>0</v>
      </c>
      <c r="AT353">
        <f t="shared" si="817"/>
        <v>0</v>
      </c>
      <c r="AU353">
        <f t="shared" si="817"/>
        <v>0</v>
      </c>
      <c r="AV353">
        <f t="shared" si="817"/>
        <v>0</v>
      </c>
      <c r="AW353">
        <f t="shared" si="817"/>
        <v>0</v>
      </c>
      <c r="AX353">
        <f t="shared" si="817"/>
        <v>0</v>
      </c>
      <c r="AY353">
        <f t="shared" si="817"/>
        <v>0</v>
      </c>
      <c r="AZ353">
        <f t="shared" si="817"/>
        <v>0</v>
      </c>
      <c r="BA353">
        <f t="shared" si="817"/>
        <v>0</v>
      </c>
      <c r="BB353">
        <f t="shared" si="817"/>
        <v>0</v>
      </c>
      <c r="BC353">
        <f t="shared" si="817"/>
        <v>0</v>
      </c>
      <c r="BD353">
        <f t="shared" si="817"/>
        <v>0</v>
      </c>
      <c r="BE353">
        <f t="shared" si="817"/>
        <v>0</v>
      </c>
      <c r="BF353">
        <f t="shared" si="817"/>
        <v>0</v>
      </c>
      <c r="BG353">
        <f t="shared" si="817"/>
        <v>0</v>
      </c>
      <c r="BH353">
        <f t="shared" si="817"/>
        <v>0</v>
      </c>
      <c r="BK353">
        <f t="shared" si="808"/>
        <v>0.56738800026566405</v>
      </c>
      <c r="BL353">
        <f t="shared" si="667"/>
        <v>5.6738800026566394E-2</v>
      </c>
      <c r="BM353">
        <f t="shared" si="668"/>
        <v>0</v>
      </c>
      <c r="BN353">
        <f t="shared" si="760"/>
        <v>0.9</v>
      </c>
      <c r="BO353">
        <f t="shared" si="761"/>
        <v>1</v>
      </c>
      <c r="BP353" t="str">
        <f t="shared" si="669"/>
        <v>-LT-Total</v>
      </c>
    </row>
    <row r="354" spans="1:68" hidden="1" x14ac:dyDescent="0.25">
      <c r="A354" t="str">
        <f t="shared" ref="A354:A417" si="818">D354&amp;"-"&amp;E354&amp;"-"&amp;F354</f>
        <v>passenger-LT-FCEV</v>
      </c>
      <c r="B354" s="1">
        <v>320</v>
      </c>
      <c r="C354" t="s">
        <v>23</v>
      </c>
      <c r="D354" t="s">
        <v>27</v>
      </c>
      <c r="E354" t="s">
        <v>33</v>
      </c>
      <c r="F354" t="s">
        <v>30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f>IF(K354=0,0.0000001,K354)*((INDEX($L$7:$L$29,MATCH($A354,$H$7:$H$28,0))/IF(K354=0,0.0000001,K354))^((L$33-$K$33)/($Y$33-$K$33)))</f>
        <v>2.6826957952797254E-7</v>
      </c>
      <c r="M354">
        <f t="shared" ref="M354:Y354" si="819">IF(L354=0,0.0000001,L354)*((INDEX($L$7:$L$29,MATCH($A354,$H$7:$H$28,0))/IF(L354=0,0.0000001,L354))^((M$33-$K$33)/($Y$33-$K$33)))</f>
        <v>1.6768329368110074E-6</v>
      </c>
      <c r="N354">
        <f t="shared" si="819"/>
        <v>1.7693486175942751E-5</v>
      </c>
      <c r="O354">
        <f t="shared" si="819"/>
        <v>2.0886550587638779E-4</v>
      </c>
      <c r="P354">
        <f t="shared" si="819"/>
        <v>1.8925927781536984E-3</v>
      </c>
      <c r="Q354">
        <f t="shared" si="819"/>
        <v>1.0362421292284886E-2</v>
      </c>
      <c r="R354">
        <f t="shared" si="819"/>
        <v>3.2190714953670853E-2</v>
      </c>
      <c r="S354">
        <f t="shared" si="819"/>
        <v>6.1521569958106953E-2</v>
      </c>
      <c r="T354">
        <f t="shared" si="819"/>
        <v>8.4072245320898312E-2</v>
      </c>
      <c r="U354">
        <f t="shared" si="819"/>
        <v>9.516388963555715E-2</v>
      </c>
      <c r="V354">
        <f t="shared" si="819"/>
        <v>9.8943415203042701E-2</v>
      </c>
      <c r="W354">
        <f t="shared" si="819"/>
        <v>9.9848371317425452E-2</v>
      </c>
      <c r="X354">
        <f t="shared" si="819"/>
        <v>9.9989161747724001E-2</v>
      </c>
      <c r="Y354">
        <f t="shared" si="819"/>
        <v>0.10000000000000002</v>
      </c>
      <c r="Z354">
        <f>IF(Y354=0,0.0000001,$Y354)*((INDEX($M$7:$M$29,MATCH($A354,$H$7:$H$28,0))/IF(Y354=0,0.0000001,$Y354))^((Z$33-$Y$33)/($AN$33-$Y$33)))</f>
        <v>9.548416039104167E-2</v>
      </c>
      <c r="AA354">
        <f t="shared" ref="AA354:AN354" si="820">IF(Z354=0,0.0000001,$Y354)*((INDEX($M$7:$M$29,MATCH($A354,$H$7:$H$28,0))/IF(Z354=0,0.0000001,$Y354))^((AA$33-$Y$33)/($AN$33-$Y$33)))</f>
        <v>9.1172248855821703E-2</v>
      </c>
      <c r="AB354">
        <f t="shared" si="820"/>
        <v>8.7055056329612426E-2</v>
      </c>
      <c r="AC354">
        <f t="shared" si="820"/>
        <v>8.3123789614278798E-2</v>
      </c>
      <c r="AD354">
        <f t="shared" si="820"/>
        <v>7.9370052598409985E-2</v>
      </c>
      <c r="AE354">
        <f t="shared" si="820"/>
        <v>7.5785828325519916E-2</v>
      </c>
      <c r="AF354">
        <f t="shared" si="820"/>
        <v>7.2363461872018905E-2</v>
      </c>
      <c r="AG354">
        <f t="shared" si="820"/>
        <v>6.9095643998388814E-2</v>
      </c>
      <c r="AH354">
        <f t="shared" si="820"/>
        <v>6.5975395538644718E-2</v>
      </c>
      <c r="AI354">
        <f t="shared" si="820"/>
        <v>6.2996052494743673E-2</v>
      </c>
      <c r="AJ354">
        <f t="shared" si="820"/>
        <v>6.015125180410584E-2</v>
      </c>
      <c r="AK354">
        <f t="shared" si="820"/>
        <v>5.7434917749851752E-2</v>
      </c>
      <c r="AL354">
        <f t="shared" si="820"/>
        <v>5.4841248984731306E-2</v>
      </c>
      <c r="AM354">
        <f t="shared" si="820"/>
        <v>5.2364706141031336E-2</v>
      </c>
      <c r="AN354">
        <f t="shared" si="820"/>
        <v>0.05</v>
      </c>
      <c r="AO354">
        <f t="shared" ref="AO354:BH354" si="821">AN354</f>
        <v>0.05</v>
      </c>
      <c r="AP354">
        <f t="shared" si="821"/>
        <v>0.05</v>
      </c>
      <c r="AQ354">
        <f t="shared" si="821"/>
        <v>0.05</v>
      </c>
      <c r="AR354">
        <f t="shared" si="821"/>
        <v>0.05</v>
      </c>
      <c r="AS354">
        <f t="shared" si="821"/>
        <v>0.05</v>
      </c>
      <c r="AT354">
        <f t="shared" si="821"/>
        <v>0.05</v>
      </c>
      <c r="AU354">
        <f t="shared" si="821"/>
        <v>0.05</v>
      </c>
      <c r="AV354">
        <f t="shared" si="821"/>
        <v>0.05</v>
      </c>
      <c r="AW354">
        <f t="shared" si="821"/>
        <v>0.05</v>
      </c>
      <c r="AX354">
        <f t="shared" si="821"/>
        <v>0.05</v>
      </c>
      <c r="AY354">
        <f t="shared" si="821"/>
        <v>0.05</v>
      </c>
      <c r="AZ354">
        <f t="shared" si="821"/>
        <v>0.05</v>
      </c>
      <c r="BA354">
        <f t="shared" si="821"/>
        <v>0.05</v>
      </c>
      <c r="BB354">
        <f t="shared" si="821"/>
        <v>0.05</v>
      </c>
      <c r="BC354">
        <f t="shared" si="821"/>
        <v>0.05</v>
      </c>
      <c r="BD354">
        <f t="shared" si="821"/>
        <v>0.05</v>
      </c>
      <c r="BE354">
        <f t="shared" si="821"/>
        <v>0.05</v>
      </c>
      <c r="BF354">
        <f t="shared" si="821"/>
        <v>0.05</v>
      </c>
      <c r="BG354">
        <f t="shared" si="821"/>
        <v>0.05</v>
      </c>
      <c r="BH354">
        <f t="shared" si="821"/>
        <v>0.05</v>
      </c>
      <c r="BK354">
        <f>G354</f>
        <v>0</v>
      </c>
      <c r="BL354">
        <f t="shared" ref="BL354:BL417" si="822">(1-BN354)*BK354</f>
        <v>0</v>
      </c>
      <c r="BM354">
        <f t="shared" ref="BM354:BM417" si="823">(1-BO354)*BK354</f>
        <v>0</v>
      </c>
      <c r="BN354">
        <f t="shared" si="760"/>
        <v>0.9</v>
      </c>
      <c r="BO354">
        <f t="shared" si="761"/>
        <v>1</v>
      </c>
      <c r="BP354" t="str">
        <f t="shared" ref="BP354:BP417" si="824">"-"&amp;E354&amp;"-"&amp;"Total"</f>
        <v>-LT-Total</v>
      </c>
    </row>
    <row r="355" spans="1:68" hidden="1" x14ac:dyDescent="0.25">
      <c r="A355" t="str">
        <f t="shared" si="818"/>
        <v>passenger-LT-G</v>
      </c>
      <c r="B355" s="1">
        <v>321</v>
      </c>
      <c r="C355" t="s">
        <v>23</v>
      </c>
      <c r="D355" t="s">
        <v>27</v>
      </c>
      <c r="E355" t="s">
        <v>33</v>
      </c>
      <c r="F355" t="s">
        <v>47</v>
      </c>
      <c r="G355">
        <v>0.2369726567043311</v>
      </c>
      <c r="H355">
        <f>Reference!H355</f>
        <v>0.23803420045523599</v>
      </c>
      <c r="I355">
        <f>Reference!I355</f>
        <v>0.2390958848127753</v>
      </c>
      <c r="J355">
        <f>Reference!J355</f>
        <v>0.24015770980488679</v>
      </c>
      <c r="K355">
        <f>Reference!K355</f>
        <v>0.24121560975247081</v>
      </c>
      <c r="L355">
        <f t="shared" ref="L355:Y357" si="825">$K355+(L$33-$K$33)*($BL355-$BK355)/($BL$33-$BK$33)</f>
        <v>0.22570889198266911</v>
      </c>
      <c r="M355">
        <f t="shared" si="825"/>
        <v>0.21020217421286741</v>
      </c>
      <c r="N355">
        <f t="shared" si="825"/>
        <v>0.19469545644306571</v>
      </c>
      <c r="O355">
        <f t="shared" si="825"/>
        <v>0.17918873867326401</v>
      </c>
      <c r="P355">
        <f t="shared" si="825"/>
        <v>0.16368202090346232</v>
      </c>
      <c r="Q355">
        <f t="shared" si="825"/>
        <v>0.14817530313366062</v>
      </c>
      <c r="R355">
        <f t="shared" si="825"/>
        <v>0.13266858536385895</v>
      </c>
      <c r="S355">
        <f t="shared" si="825"/>
        <v>0.11716186759405724</v>
      </c>
      <c r="T355">
        <f t="shared" si="825"/>
        <v>0.10165514982425555</v>
      </c>
      <c r="U355">
        <f t="shared" si="825"/>
        <v>8.6148432054453827E-2</v>
      </c>
      <c r="V355">
        <f t="shared" si="825"/>
        <v>7.0641714284652157E-2</v>
      </c>
      <c r="W355">
        <f t="shared" si="825"/>
        <v>5.5134996514850459E-2</v>
      </c>
      <c r="X355">
        <f t="shared" si="825"/>
        <v>3.9628278745048762E-2</v>
      </c>
      <c r="Y355">
        <f t="shared" si="825"/>
        <v>2.4121560975247064E-2</v>
      </c>
      <c r="Z355">
        <f t="shared" ref="Z355:AN357" si="826">$Y355+(Z$33-$Y$33)*($BM355-$BL355)/($BM$33-$BL$33)</f>
        <v>2.2513456910230593E-2</v>
      </c>
      <c r="AA355">
        <f t="shared" si="826"/>
        <v>2.0905352845214119E-2</v>
      </c>
      <c r="AB355">
        <f t="shared" si="826"/>
        <v>1.9297248780197649E-2</v>
      </c>
      <c r="AC355">
        <f t="shared" si="826"/>
        <v>1.7689144715181179E-2</v>
      </c>
      <c r="AD355">
        <f t="shared" si="826"/>
        <v>1.6081040650164705E-2</v>
      </c>
      <c r="AE355">
        <f t="shared" si="826"/>
        <v>1.4472936585148234E-2</v>
      </c>
      <c r="AF355">
        <f t="shared" si="826"/>
        <v>1.2864832520131762E-2</v>
      </c>
      <c r="AG355">
        <f t="shared" si="826"/>
        <v>1.1256728455115292E-2</v>
      </c>
      <c r="AH355">
        <f t="shared" si="826"/>
        <v>9.6486243900988193E-3</v>
      </c>
      <c r="AI355">
        <f t="shared" si="826"/>
        <v>8.0405203250823488E-3</v>
      </c>
      <c r="AJ355">
        <f t="shared" si="826"/>
        <v>6.4324162600658749E-3</v>
      </c>
      <c r="AK355">
        <f t="shared" si="826"/>
        <v>4.8243121950494045E-3</v>
      </c>
      <c r="AL355">
        <f t="shared" si="826"/>
        <v>3.216208130032934E-3</v>
      </c>
      <c r="AM355">
        <f t="shared" si="826"/>
        <v>1.6081040650164601E-3</v>
      </c>
      <c r="AN355">
        <f t="shared" si="826"/>
        <v>0</v>
      </c>
      <c r="AO355">
        <f t="shared" ref="AO355:BH355" si="827">AN355</f>
        <v>0</v>
      </c>
      <c r="AP355">
        <f t="shared" si="827"/>
        <v>0</v>
      </c>
      <c r="AQ355">
        <f t="shared" si="827"/>
        <v>0</v>
      </c>
      <c r="AR355">
        <f t="shared" si="827"/>
        <v>0</v>
      </c>
      <c r="AS355">
        <f t="shared" si="827"/>
        <v>0</v>
      </c>
      <c r="AT355">
        <f t="shared" si="827"/>
        <v>0</v>
      </c>
      <c r="AU355">
        <f t="shared" si="827"/>
        <v>0</v>
      </c>
      <c r="AV355">
        <f t="shared" si="827"/>
        <v>0</v>
      </c>
      <c r="AW355">
        <f t="shared" si="827"/>
        <v>0</v>
      </c>
      <c r="AX355">
        <f t="shared" si="827"/>
        <v>0</v>
      </c>
      <c r="AY355">
        <f t="shared" si="827"/>
        <v>0</v>
      </c>
      <c r="AZ355">
        <f t="shared" si="827"/>
        <v>0</v>
      </c>
      <c r="BA355">
        <f t="shared" si="827"/>
        <v>0</v>
      </c>
      <c r="BB355">
        <f t="shared" si="827"/>
        <v>0</v>
      </c>
      <c r="BC355">
        <f t="shared" si="827"/>
        <v>0</v>
      </c>
      <c r="BD355">
        <f t="shared" si="827"/>
        <v>0</v>
      </c>
      <c r="BE355">
        <f t="shared" si="827"/>
        <v>0</v>
      </c>
      <c r="BF355">
        <f t="shared" si="827"/>
        <v>0</v>
      </c>
      <c r="BG355">
        <f t="shared" si="827"/>
        <v>0</v>
      </c>
      <c r="BH355">
        <f t="shared" si="827"/>
        <v>0</v>
      </c>
      <c r="BK355">
        <f t="shared" ref="BK355:BK360" si="828">K355</f>
        <v>0.24121560975247081</v>
      </c>
      <c r="BL355">
        <f t="shared" si="822"/>
        <v>2.4121560975247074E-2</v>
      </c>
      <c r="BM355">
        <f t="shared" si="823"/>
        <v>0</v>
      </c>
      <c r="BN355">
        <f t="shared" si="760"/>
        <v>0.9</v>
      </c>
      <c r="BO355">
        <f t="shared" si="761"/>
        <v>1</v>
      </c>
      <c r="BP355" t="str">
        <f t="shared" si="824"/>
        <v>-LT-Total</v>
      </c>
    </row>
    <row r="356" spans="1:68" hidden="1" x14ac:dyDescent="0.25">
      <c r="A356" t="str">
        <f t="shared" si="818"/>
        <v>passenger-LT-LPG</v>
      </c>
      <c r="B356" s="1">
        <v>322</v>
      </c>
      <c r="C356" t="s">
        <v>23</v>
      </c>
      <c r="D356" t="s">
        <v>27</v>
      </c>
      <c r="E356" t="s">
        <v>33</v>
      </c>
      <c r="F356" t="s">
        <v>48</v>
      </c>
      <c r="G356">
        <f>Reference!G356</f>
        <v>0.13781435600108249</v>
      </c>
      <c r="H356">
        <f>Reference!H356</f>
        <v>0.06</v>
      </c>
      <c r="I356">
        <f>Reference!I356</f>
        <v>0.09</v>
      </c>
      <c r="J356">
        <f>Reference!J356</f>
        <v>0.09</v>
      </c>
      <c r="K356">
        <f>Reference!K356 -0.02</f>
        <v>0.06</v>
      </c>
      <c r="L356">
        <f>Reference!L356 -0.02</f>
        <v>0.05</v>
      </c>
      <c r="M356">
        <f>Reference!M356 -0.02</f>
        <v>4.0000000000000008E-2</v>
      </c>
      <c r="N356">
        <f>Reference!N356 -0.02</f>
        <v>3.0000000000000002E-2</v>
      </c>
      <c r="O356">
        <f>Reference!O356 -0.02</f>
        <v>0.02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f t="shared" ref="AO356:BH356" si="829">AN356</f>
        <v>0</v>
      </c>
      <c r="AP356">
        <f t="shared" si="829"/>
        <v>0</v>
      </c>
      <c r="AQ356">
        <f t="shared" si="829"/>
        <v>0</v>
      </c>
      <c r="AR356">
        <f t="shared" si="829"/>
        <v>0</v>
      </c>
      <c r="AS356">
        <f t="shared" si="829"/>
        <v>0</v>
      </c>
      <c r="AT356">
        <f t="shared" si="829"/>
        <v>0</v>
      </c>
      <c r="AU356">
        <f t="shared" si="829"/>
        <v>0</v>
      </c>
      <c r="AV356">
        <f t="shared" si="829"/>
        <v>0</v>
      </c>
      <c r="AW356">
        <f t="shared" si="829"/>
        <v>0</v>
      </c>
      <c r="AX356">
        <f t="shared" si="829"/>
        <v>0</v>
      </c>
      <c r="AY356">
        <f t="shared" si="829"/>
        <v>0</v>
      </c>
      <c r="AZ356">
        <f t="shared" si="829"/>
        <v>0</v>
      </c>
      <c r="BA356">
        <f t="shared" si="829"/>
        <v>0</v>
      </c>
      <c r="BB356">
        <f t="shared" si="829"/>
        <v>0</v>
      </c>
      <c r="BC356">
        <f t="shared" si="829"/>
        <v>0</v>
      </c>
      <c r="BD356">
        <f t="shared" si="829"/>
        <v>0</v>
      </c>
      <c r="BE356">
        <f t="shared" si="829"/>
        <v>0</v>
      </c>
      <c r="BF356">
        <f t="shared" si="829"/>
        <v>0</v>
      </c>
      <c r="BG356">
        <f t="shared" si="829"/>
        <v>0</v>
      </c>
      <c r="BH356">
        <f t="shared" si="829"/>
        <v>0</v>
      </c>
      <c r="BK356">
        <f t="shared" si="828"/>
        <v>0.06</v>
      </c>
      <c r="BL356">
        <f t="shared" si="822"/>
        <v>5.9999999999999984E-3</v>
      </c>
      <c r="BM356">
        <f t="shared" si="823"/>
        <v>0</v>
      </c>
      <c r="BN356">
        <f t="shared" si="760"/>
        <v>0.9</v>
      </c>
      <c r="BO356">
        <f t="shared" si="761"/>
        <v>1</v>
      </c>
      <c r="BP356" t="str">
        <f t="shared" si="824"/>
        <v>-LT-Total</v>
      </c>
    </row>
    <row r="357" spans="1:68" hidden="1" x14ac:dyDescent="0.25">
      <c r="A357" t="str">
        <f t="shared" si="818"/>
        <v>passenger-LT-PHEVG</v>
      </c>
      <c r="B357" s="1">
        <v>323</v>
      </c>
      <c r="C357" t="s">
        <v>23</v>
      </c>
      <c r="D357" t="s">
        <v>27</v>
      </c>
      <c r="E357" t="s">
        <v>33</v>
      </c>
      <c r="F357" t="s">
        <v>31</v>
      </c>
      <c r="G357">
        <v>6.2120027162927509E-4</v>
      </c>
      <c r="H357">
        <f>Reference!H357</f>
        <v>9.318621141058735E-4</v>
      </c>
      <c r="I357">
        <f>Reference!I357</f>
        <v>1.2425651052549089E-3</v>
      </c>
      <c r="J357">
        <f>Reference!J357</f>
        <v>1.5533092532524361E-3</v>
      </c>
      <c r="K357">
        <f>Reference!K357</f>
        <v>1.8640304665186801E-3</v>
      </c>
      <c r="L357">
        <f t="shared" si="825"/>
        <v>1.7441999365281934E-3</v>
      </c>
      <c r="M357">
        <f t="shared" si="825"/>
        <v>1.624369406537707E-3</v>
      </c>
      <c r="N357">
        <f t="shared" si="825"/>
        <v>1.5045388765472204E-3</v>
      </c>
      <c r="O357">
        <f t="shared" si="825"/>
        <v>1.3847083465567337E-3</v>
      </c>
      <c r="P357">
        <f t="shared" si="825"/>
        <v>1.2648778165662471E-3</v>
      </c>
      <c r="Q357">
        <f t="shared" si="825"/>
        <v>1.1450472865757607E-3</v>
      </c>
      <c r="R357">
        <f t="shared" si="825"/>
        <v>1.025216756585274E-3</v>
      </c>
      <c r="S357">
        <f t="shared" si="825"/>
        <v>9.0538622659478752E-4</v>
      </c>
      <c r="T357">
        <f t="shared" si="825"/>
        <v>7.8555569660430078E-4</v>
      </c>
      <c r="U357">
        <f t="shared" si="825"/>
        <v>6.6572516661381437E-4</v>
      </c>
      <c r="V357">
        <f t="shared" si="825"/>
        <v>5.4589463662332773E-4</v>
      </c>
      <c r="W357">
        <f t="shared" si="825"/>
        <v>4.2606410663284132E-4</v>
      </c>
      <c r="X357">
        <f t="shared" si="825"/>
        <v>3.0623357664235468E-4</v>
      </c>
      <c r="Y357">
        <f t="shared" si="825"/>
        <v>1.8640304665186805E-4</v>
      </c>
      <c r="Z357">
        <f t="shared" si="826"/>
        <v>1.7397617687507684E-4</v>
      </c>
      <c r="AA357">
        <f t="shared" si="826"/>
        <v>1.6154930709828564E-4</v>
      </c>
      <c r="AB357">
        <f t="shared" si="826"/>
        <v>1.4912243732149446E-4</v>
      </c>
      <c r="AC357">
        <f t="shared" si="826"/>
        <v>1.3669556754470326E-4</v>
      </c>
      <c r="AD357">
        <f t="shared" si="826"/>
        <v>1.2426869776791205E-4</v>
      </c>
      <c r="AE357">
        <f t="shared" si="826"/>
        <v>1.1184182799112086E-4</v>
      </c>
      <c r="AF357">
        <f t="shared" si="826"/>
        <v>9.9414958214329667E-5</v>
      </c>
      <c r="AG357">
        <f t="shared" si="826"/>
        <v>8.6988088437538462E-5</v>
      </c>
      <c r="AH357">
        <f t="shared" si="826"/>
        <v>7.4561218660747257E-5</v>
      </c>
      <c r="AI357">
        <f t="shared" si="826"/>
        <v>6.2134348883956079E-5</v>
      </c>
      <c r="AJ357">
        <f t="shared" si="826"/>
        <v>4.9707479107164874E-5</v>
      </c>
      <c r="AK357">
        <f t="shared" si="826"/>
        <v>3.7280609330373669E-5</v>
      </c>
      <c r="AL357">
        <f t="shared" si="826"/>
        <v>2.4853739553582464E-5</v>
      </c>
      <c r="AM357">
        <f t="shared" si="826"/>
        <v>1.2426869776791286E-5</v>
      </c>
      <c r="AN357">
        <f t="shared" si="826"/>
        <v>0</v>
      </c>
      <c r="AO357">
        <f t="shared" ref="AO357:BH357" si="830">AN357</f>
        <v>0</v>
      </c>
      <c r="AP357">
        <f t="shared" si="830"/>
        <v>0</v>
      </c>
      <c r="AQ357">
        <f t="shared" si="830"/>
        <v>0</v>
      </c>
      <c r="AR357">
        <f t="shared" si="830"/>
        <v>0</v>
      </c>
      <c r="AS357">
        <f t="shared" si="830"/>
        <v>0</v>
      </c>
      <c r="AT357">
        <f t="shared" si="830"/>
        <v>0</v>
      </c>
      <c r="AU357">
        <f t="shared" si="830"/>
        <v>0</v>
      </c>
      <c r="AV357">
        <f t="shared" si="830"/>
        <v>0</v>
      </c>
      <c r="AW357">
        <f t="shared" si="830"/>
        <v>0</v>
      </c>
      <c r="AX357">
        <f t="shared" si="830"/>
        <v>0</v>
      </c>
      <c r="AY357">
        <f t="shared" si="830"/>
        <v>0</v>
      </c>
      <c r="AZ357">
        <f t="shared" si="830"/>
        <v>0</v>
      </c>
      <c r="BA357">
        <f t="shared" si="830"/>
        <v>0</v>
      </c>
      <c r="BB357">
        <f t="shared" si="830"/>
        <v>0</v>
      </c>
      <c r="BC357">
        <f t="shared" si="830"/>
        <v>0</v>
      </c>
      <c r="BD357">
        <f t="shared" si="830"/>
        <v>0</v>
      </c>
      <c r="BE357">
        <f t="shared" si="830"/>
        <v>0</v>
      </c>
      <c r="BF357">
        <f t="shared" si="830"/>
        <v>0</v>
      </c>
      <c r="BG357">
        <f t="shared" si="830"/>
        <v>0</v>
      </c>
      <c r="BH357">
        <f t="shared" si="830"/>
        <v>0</v>
      </c>
      <c r="BK357">
        <f t="shared" si="828"/>
        <v>1.8640304665186801E-3</v>
      </c>
      <c r="BL357">
        <f t="shared" si="822"/>
        <v>1.8640304665186797E-4</v>
      </c>
      <c r="BM357">
        <f t="shared" si="823"/>
        <v>0</v>
      </c>
      <c r="BN357">
        <f t="shared" si="760"/>
        <v>0.9</v>
      </c>
      <c r="BO357">
        <f t="shared" si="761"/>
        <v>1</v>
      </c>
      <c r="BP357" t="str">
        <f t="shared" si="824"/>
        <v>-LT-Total</v>
      </c>
    </row>
    <row r="358" spans="1:68" hidden="1" x14ac:dyDescent="0.25">
      <c r="A358" t="str">
        <f t="shared" si="818"/>
        <v>passenger-LV-BEV</v>
      </c>
      <c r="B358" s="1">
        <v>324</v>
      </c>
      <c r="C358" t="s">
        <v>23</v>
      </c>
      <c r="D358" t="s">
        <v>27</v>
      </c>
      <c r="E358" t="s">
        <v>28</v>
      </c>
      <c r="F358" t="s">
        <v>29</v>
      </c>
      <c r="G358">
        <v>1.85978831103722E-2</v>
      </c>
      <c r="H358">
        <f>Reference!H358</f>
        <v>2.0018440426568061E-2</v>
      </c>
      <c r="I358">
        <f>Reference!I358</f>
        <v>2.1547503806417595E-2</v>
      </c>
      <c r="J358">
        <f>Reference!J358</f>
        <v>2.3193361240637814E-2</v>
      </c>
      <c r="K358">
        <f>Reference!K358</f>
        <v>2.4964933779406298E-2</v>
      </c>
      <c r="L358">
        <f>IF(K358=0,0.0000001,K358)*((INDEX($L$7:$L$29,MATCH($A358,$H$7:$H$28,0))/IF(K358=0,0.0000001,K358))^((L$33-$K$33)/($Y$33-$K$33)))</f>
        <v>3.2250646495260049E-2</v>
      </c>
      <c r="M358">
        <f t="shared" ref="M358:Y358" si="831">IF(L358=0,0.0000001,L358)*((INDEX($L$7:$L$29,MATCH($A358,$H$7:$H$28,0))/IF(L358=0,0.0000001,L358))^((M$33-$K$33)/($Y$33-$K$33)))</f>
        <v>5.1888077482203948E-2</v>
      </c>
      <c r="N358">
        <f t="shared" si="831"/>
        <v>9.5632402146204082E-2</v>
      </c>
      <c r="O358">
        <f t="shared" si="831"/>
        <v>0.18146262617388684</v>
      </c>
      <c r="P358">
        <f t="shared" si="831"/>
        <v>0.32148749963568207</v>
      </c>
      <c r="Q358">
        <f t="shared" si="831"/>
        <v>0.49976878541785713</v>
      </c>
      <c r="R358">
        <f t="shared" si="831"/>
        <v>0.67066527185778113</v>
      </c>
      <c r="S358">
        <f t="shared" si="831"/>
        <v>0.79341099265343429</v>
      </c>
      <c r="T358">
        <f t="shared" si="831"/>
        <v>0.86038132472519468</v>
      </c>
      <c r="U358">
        <f t="shared" si="831"/>
        <v>0.8884977999617274</v>
      </c>
      <c r="V358">
        <f t="shared" si="831"/>
        <v>0.89752277280573334</v>
      </c>
      <c r="W358">
        <f t="shared" si="831"/>
        <v>0.89964569222860835</v>
      </c>
      <c r="X358">
        <f t="shared" si="831"/>
        <v>0.89997468767518662</v>
      </c>
      <c r="Y358">
        <f t="shared" si="831"/>
        <v>0.90000000000000013</v>
      </c>
      <c r="Z358">
        <f>IF(Y358=0,0.0000001,$Y358)*((INDEX($M$7:$M$29,MATCH($A358,$H$7:$H$28,0))/IF(Y358=0,0.0000001,$Y358))^((Z$33-$Y$33)/($AN$33-$Y$33)))</f>
        <v>0.90324988683595109</v>
      </c>
      <c r="AA358">
        <f t="shared" ref="AA358:AN358" si="832">IF(Z358=0,0.0000001,$Y358)*((INDEX($M$7:$M$29,MATCH($A358,$H$7:$H$28,0))/IF(Z358=0,0.0000001,$Y358))^((AA$33-$Y$33)/($AN$33-$Y$33)))</f>
        <v>0.90651150896573163</v>
      </c>
      <c r="AB358">
        <f t="shared" si="832"/>
        <v>0.90978490876531593</v>
      </c>
      <c r="AC358">
        <f t="shared" si="832"/>
        <v>0.91307012876369731</v>
      </c>
      <c r="AD358">
        <f t="shared" si="832"/>
        <v>0.91636721164344104</v>
      </c>
      <c r="AE358">
        <f t="shared" si="832"/>
        <v>0.91967620024123797</v>
      </c>
      <c r="AF358">
        <f t="shared" si="832"/>
        <v>0.92299713754846169</v>
      </c>
      <c r="AG358">
        <f t="shared" si="832"/>
        <v>0.92633006671172746</v>
      </c>
      <c r="AH358">
        <f t="shared" si="832"/>
        <v>0.92967503103345206</v>
      </c>
      <c r="AI358">
        <f t="shared" si="832"/>
        <v>0.9330320739724165</v>
      </c>
      <c r="AJ358">
        <f t="shared" si="832"/>
        <v>0.93640123914433093</v>
      </c>
      <c r="AK358">
        <f t="shared" si="832"/>
        <v>0.93978257032240142</v>
      </c>
      <c r="AL358">
        <f t="shared" si="832"/>
        <v>0.94317611143789815</v>
      </c>
      <c r="AM358">
        <f t="shared" si="832"/>
        <v>0.94658190658072638</v>
      </c>
      <c r="AN358">
        <f t="shared" si="832"/>
        <v>0.95</v>
      </c>
      <c r="AO358">
        <f t="shared" ref="AO358:BH358" si="833">AN358</f>
        <v>0.95</v>
      </c>
      <c r="AP358">
        <f t="shared" si="833"/>
        <v>0.95</v>
      </c>
      <c r="AQ358">
        <f t="shared" si="833"/>
        <v>0.95</v>
      </c>
      <c r="AR358">
        <f t="shared" si="833"/>
        <v>0.95</v>
      </c>
      <c r="AS358">
        <f t="shared" si="833"/>
        <v>0.95</v>
      </c>
      <c r="AT358">
        <f t="shared" si="833"/>
        <v>0.95</v>
      </c>
      <c r="AU358">
        <f t="shared" si="833"/>
        <v>0.95</v>
      </c>
      <c r="AV358">
        <f t="shared" si="833"/>
        <v>0.95</v>
      </c>
      <c r="AW358">
        <f t="shared" si="833"/>
        <v>0.95</v>
      </c>
      <c r="AX358">
        <f t="shared" si="833"/>
        <v>0.95</v>
      </c>
      <c r="AY358">
        <f t="shared" si="833"/>
        <v>0.95</v>
      </c>
      <c r="AZ358">
        <f t="shared" si="833"/>
        <v>0.95</v>
      </c>
      <c r="BA358">
        <f t="shared" si="833"/>
        <v>0.95</v>
      </c>
      <c r="BB358">
        <f t="shared" si="833"/>
        <v>0.95</v>
      </c>
      <c r="BC358">
        <f t="shared" si="833"/>
        <v>0.95</v>
      </c>
      <c r="BD358">
        <f t="shared" si="833"/>
        <v>0.95</v>
      </c>
      <c r="BE358">
        <f t="shared" si="833"/>
        <v>0.95</v>
      </c>
      <c r="BF358">
        <f t="shared" si="833"/>
        <v>0.95</v>
      </c>
      <c r="BG358">
        <f t="shared" si="833"/>
        <v>0.95</v>
      </c>
      <c r="BH358">
        <f t="shared" si="833"/>
        <v>0.95</v>
      </c>
      <c r="BK358">
        <f t="shared" si="828"/>
        <v>2.4964933779406298E-2</v>
      </c>
      <c r="BL358">
        <f t="shared" si="822"/>
        <v>1.2482466889703133E-3</v>
      </c>
      <c r="BM358">
        <f t="shared" si="823"/>
        <v>0</v>
      </c>
      <c r="BN358">
        <f t="shared" si="760"/>
        <v>0.95000000000000007</v>
      </c>
      <c r="BO358">
        <f t="shared" si="761"/>
        <v>1</v>
      </c>
      <c r="BP358" t="str">
        <f t="shared" si="824"/>
        <v>-LV-Total</v>
      </c>
    </row>
    <row r="359" spans="1:68" hidden="1" x14ac:dyDescent="0.25">
      <c r="A359" t="str">
        <f t="shared" si="818"/>
        <v>passenger-LV-CNG</v>
      </c>
      <c r="B359" s="1">
        <v>325</v>
      </c>
      <c r="C359" t="s">
        <v>23</v>
      </c>
      <c r="D359" t="s">
        <v>27</v>
      </c>
      <c r="E359" t="s">
        <v>28</v>
      </c>
      <c r="F359" t="s">
        <v>45</v>
      </c>
      <c r="G359">
        <f>0</f>
        <v>0</v>
      </c>
      <c r="H359">
        <f>0</f>
        <v>0</v>
      </c>
      <c r="I359">
        <f>0</f>
        <v>0</v>
      </c>
      <c r="J359">
        <f>0</f>
        <v>0</v>
      </c>
      <c r="K359">
        <f>0</f>
        <v>0</v>
      </c>
      <c r="L359">
        <f>0</f>
        <v>0</v>
      </c>
      <c r="M359">
        <f>0</f>
        <v>0</v>
      </c>
      <c r="N359">
        <f>0</f>
        <v>0</v>
      </c>
      <c r="O359">
        <f>0</f>
        <v>0</v>
      </c>
      <c r="P359">
        <f>0</f>
        <v>0</v>
      </c>
      <c r="Q359">
        <f>0</f>
        <v>0</v>
      </c>
      <c r="R359">
        <f>0</f>
        <v>0</v>
      </c>
      <c r="S359">
        <f>0</f>
        <v>0</v>
      </c>
      <c r="T359">
        <f>0</f>
        <v>0</v>
      </c>
      <c r="U359">
        <f>0</f>
        <v>0</v>
      </c>
      <c r="V359">
        <f>0</f>
        <v>0</v>
      </c>
      <c r="W359">
        <f>0</f>
        <v>0</v>
      </c>
      <c r="X359">
        <f>0</f>
        <v>0</v>
      </c>
      <c r="Y359">
        <f>0</f>
        <v>0</v>
      </c>
      <c r="Z359">
        <f>0</f>
        <v>0</v>
      </c>
      <c r="AA359">
        <f>0</f>
        <v>0</v>
      </c>
      <c r="AB359">
        <f>0</f>
        <v>0</v>
      </c>
      <c r="AC359">
        <f>0</f>
        <v>0</v>
      </c>
      <c r="AD359">
        <f>0</f>
        <v>0</v>
      </c>
      <c r="AE359">
        <f>0</f>
        <v>0</v>
      </c>
      <c r="AF359">
        <f>0</f>
        <v>0</v>
      </c>
      <c r="AG359">
        <f>0</f>
        <v>0</v>
      </c>
      <c r="AH359">
        <f>0</f>
        <v>0</v>
      </c>
      <c r="AI359">
        <f>0</f>
        <v>0</v>
      </c>
      <c r="AJ359">
        <f>0</f>
        <v>0</v>
      </c>
      <c r="AK359">
        <f>0</f>
        <v>0</v>
      </c>
      <c r="AL359">
        <f>0</f>
        <v>0</v>
      </c>
      <c r="AM359">
        <f>0</f>
        <v>0</v>
      </c>
      <c r="AN359">
        <f>0</f>
        <v>0</v>
      </c>
      <c r="AO359">
        <f t="shared" ref="AO359:BH359" si="834">AN359</f>
        <v>0</v>
      </c>
      <c r="AP359">
        <f t="shared" si="834"/>
        <v>0</v>
      </c>
      <c r="AQ359">
        <f t="shared" si="834"/>
        <v>0</v>
      </c>
      <c r="AR359">
        <f t="shared" si="834"/>
        <v>0</v>
      </c>
      <c r="AS359">
        <f t="shared" si="834"/>
        <v>0</v>
      </c>
      <c r="AT359">
        <f t="shared" si="834"/>
        <v>0</v>
      </c>
      <c r="AU359">
        <f t="shared" si="834"/>
        <v>0</v>
      </c>
      <c r="AV359">
        <f t="shared" si="834"/>
        <v>0</v>
      </c>
      <c r="AW359">
        <f t="shared" si="834"/>
        <v>0</v>
      </c>
      <c r="AX359">
        <f t="shared" si="834"/>
        <v>0</v>
      </c>
      <c r="AY359">
        <f t="shared" si="834"/>
        <v>0</v>
      </c>
      <c r="AZ359">
        <f t="shared" si="834"/>
        <v>0</v>
      </c>
      <c r="BA359">
        <f t="shared" si="834"/>
        <v>0</v>
      </c>
      <c r="BB359">
        <f t="shared" si="834"/>
        <v>0</v>
      </c>
      <c r="BC359">
        <f t="shared" si="834"/>
        <v>0</v>
      </c>
      <c r="BD359">
        <f t="shared" si="834"/>
        <v>0</v>
      </c>
      <c r="BE359">
        <f t="shared" si="834"/>
        <v>0</v>
      </c>
      <c r="BF359">
        <f t="shared" si="834"/>
        <v>0</v>
      </c>
      <c r="BG359">
        <f t="shared" si="834"/>
        <v>0</v>
      </c>
      <c r="BH359">
        <f t="shared" si="834"/>
        <v>0</v>
      </c>
      <c r="BK359">
        <f t="shared" si="828"/>
        <v>0</v>
      </c>
      <c r="BL359">
        <f t="shared" si="822"/>
        <v>0</v>
      </c>
      <c r="BM359">
        <f t="shared" si="823"/>
        <v>0</v>
      </c>
      <c r="BN359">
        <f t="shared" si="760"/>
        <v>0.95000000000000007</v>
      </c>
      <c r="BO359">
        <f t="shared" si="761"/>
        <v>1</v>
      </c>
      <c r="BP359" t="str">
        <f t="shared" si="824"/>
        <v>-LV-Total</v>
      </c>
    </row>
    <row r="360" spans="1:68" hidden="1" x14ac:dyDescent="0.25">
      <c r="A360" t="str">
        <f t="shared" si="818"/>
        <v>passenger-LV-D</v>
      </c>
      <c r="B360" s="1">
        <v>326</v>
      </c>
      <c r="C360" t="s">
        <v>23</v>
      </c>
      <c r="D360" t="s">
        <v>27</v>
      </c>
      <c r="E360" t="s">
        <v>28</v>
      </c>
      <c r="F360" t="s">
        <v>46</v>
      </c>
      <c r="G360">
        <v>5.722974588350244E-3</v>
      </c>
      <c r="H360">
        <f>Reference!H360</f>
        <v>5.689426295931041E-3</v>
      </c>
      <c r="I360">
        <f>Reference!I360</f>
        <v>5.6559993447462863E-3</v>
      </c>
      <c r="J360">
        <f>Reference!J360</f>
        <v>5.622693077663451E-3</v>
      </c>
      <c r="K360">
        <f>Reference!K360</f>
        <v>5.5949600927841982E-3</v>
      </c>
      <c r="L360">
        <f t="shared" ref="L360:Y360" si="835">$K360+(L$33-$K$33)*($BL360-$BK360)/($BL$33-$BK$33)</f>
        <v>5.2153020864881272E-3</v>
      </c>
      <c r="M360">
        <f t="shared" si="835"/>
        <v>4.835644080192057E-3</v>
      </c>
      <c r="N360">
        <f t="shared" si="835"/>
        <v>4.4559860738959869E-3</v>
      </c>
      <c r="O360">
        <f t="shared" si="835"/>
        <v>4.0763280675999158E-3</v>
      </c>
      <c r="P360">
        <f t="shared" si="835"/>
        <v>3.6966700613038452E-3</v>
      </c>
      <c r="Q360">
        <f t="shared" si="835"/>
        <v>3.3170120550077746E-3</v>
      </c>
      <c r="R360">
        <f t="shared" si="835"/>
        <v>2.937354048711704E-3</v>
      </c>
      <c r="S360">
        <f t="shared" si="835"/>
        <v>2.5576960424156334E-3</v>
      </c>
      <c r="T360">
        <f t="shared" si="835"/>
        <v>2.1780380361195628E-3</v>
      </c>
      <c r="U360">
        <f t="shared" si="835"/>
        <v>1.7983800298234922E-3</v>
      </c>
      <c r="V360">
        <f t="shared" si="835"/>
        <v>1.4187220235274212E-3</v>
      </c>
      <c r="W360">
        <f t="shared" si="835"/>
        <v>1.039064017231351E-3</v>
      </c>
      <c r="X360">
        <f t="shared" si="835"/>
        <v>6.5940601093527999E-4</v>
      </c>
      <c r="Y360">
        <f t="shared" si="835"/>
        <v>2.7974800463920983E-4</v>
      </c>
      <c r="Z360">
        <f t="shared" ref="Z360:AN360" si="836">$Y360+(Z$33-$Y$33)*($BM360-$BL360)/($BM$33-$BL$33)</f>
        <v>2.6109813766326254E-4</v>
      </c>
      <c r="AA360">
        <f t="shared" si="836"/>
        <v>2.4244827068731521E-4</v>
      </c>
      <c r="AB360">
        <f t="shared" si="836"/>
        <v>2.2379840371136793E-4</v>
      </c>
      <c r="AC360">
        <f t="shared" si="836"/>
        <v>2.0514853673542062E-4</v>
      </c>
      <c r="AD360">
        <f t="shared" si="836"/>
        <v>1.8649866975947331E-4</v>
      </c>
      <c r="AE360">
        <f t="shared" si="836"/>
        <v>1.6784880278352603E-4</v>
      </c>
      <c r="AF360">
        <f t="shared" si="836"/>
        <v>1.4919893580757869E-4</v>
      </c>
      <c r="AG360">
        <f t="shared" si="836"/>
        <v>1.3054906883163141E-4</v>
      </c>
      <c r="AH360">
        <f t="shared" si="836"/>
        <v>1.118992018556841E-4</v>
      </c>
      <c r="AI360">
        <f t="shared" si="836"/>
        <v>9.3249334879736789E-5</v>
      </c>
      <c r="AJ360">
        <f t="shared" si="836"/>
        <v>7.459946790378948E-5</v>
      </c>
      <c r="AK360">
        <f t="shared" si="836"/>
        <v>5.5949600927842198E-5</v>
      </c>
      <c r="AL360">
        <f t="shared" si="836"/>
        <v>3.7299733951894862E-5</v>
      </c>
      <c r="AM360">
        <f t="shared" si="836"/>
        <v>1.8649866975947553E-5</v>
      </c>
      <c r="AN360">
        <f t="shared" si="836"/>
        <v>0</v>
      </c>
      <c r="AO360">
        <f t="shared" ref="AO360:BH360" si="837">AN360</f>
        <v>0</v>
      </c>
      <c r="AP360">
        <f t="shared" si="837"/>
        <v>0</v>
      </c>
      <c r="AQ360">
        <f t="shared" si="837"/>
        <v>0</v>
      </c>
      <c r="AR360">
        <f t="shared" si="837"/>
        <v>0</v>
      </c>
      <c r="AS360">
        <f t="shared" si="837"/>
        <v>0</v>
      </c>
      <c r="AT360">
        <f t="shared" si="837"/>
        <v>0</v>
      </c>
      <c r="AU360">
        <f t="shared" si="837"/>
        <v>0</v>
      </c>
      <c r="AV360">
        <f t="shared" si="837"/>
        <v>0</v>
      </c>
      <c r="AW360">
        <f t="shared" si="837"/>
        <v>0</v>
      </c>
      <c r="AX360">
        <f t="shared" si="837"/>
        <v>0</v>
      </c>
      <c r="AY360">
        <f t="shared" si="837"/>
        <v>0</v>
      </c>
      <c r="AZ360">
        <f t="shared" si="837"/>
        <v>0</v>
      </c>
      <c r="BA360">
        <f t="shared" si="837"/>
        <v>0</v>
      </c>
      <c r="BB360">
        <f t="shared" si="837"/>
        <v>0</v>
      </c>
      <c r="BC360">
        <f t="shared" si="837"/>
        <v>0</v>
      </c>
      <c r="BD360">
        <f t="shared" si="837"/>
        <v>0</v>
      </c>
      <c r="BE360">
        <f t="shared" si="837"/>
        <v>0</v>
      </c>
      <c r="BF360">
        <f t="shared" si="837"/>
        <v>0</v>
      </c>
      <c r="BG360">
        <f t="shared" si="837"/>
        <v>0</v>
      </c>
      <c r="BH360">
        <f t="shared" si="837"/>
        <v>0</v>
      </c>
      <c r="BK360">
        <f t="shared" si="828"/>
        <v>5.5949600927841982E-3</v>
      </c>
      <c r="BL360">
        <f t="shared" si="822"/>
        <v>2.7974800463920955E-4</v>
      </c>
      <c r="BM360">
        <f t="shared" si="823"/>
        <v>0</v>
      </c>
      <c r="BN360">
        <f t="shared" si="760"/>
        <v>0.95000000000000007</v>
      </c>
      <c r="BO360">
        <f t="shared" si="761"/>
        <v>1</v>
      </c>
      <c r="BP360" t="str">
        <f t="shared" si="824"/>
        <v>-LV-Total</v>
      </c>
    </row>
    <row r="361" spans="1:68" hidden="1" x14ac:dyDescent="0.25">
      <c r="A361" t="str">
        <f t="shared" si="818"/>
        <v>passenger-LV-FCEV</v>
      </c>
      <c r="B361" s="1">
        <v>327</v>
      </c>
      <c r="C361" t="s">
        <v>23</v>
      </c>
      <c r="D361" t="s">
        <v>27</v>
      </c>
      <c r="E361" t="s">
        <v>28</v>
      </c>
      <c r="F361" t="s">
        <v>30</v>
      </c>
      <c r="G361">
        <v>1.0540024825696701E-3</v>
      </c>
      <c r="H361">
        <f>Reference!H361</f>
        <v>1.0503760734820076E-3</v>
      </c>
      <c r="I361">
        <f>Reference!I361</f>
        <v>1.0467621414454798E-3</v>
      </c>
      <c r="J361">
        <f>Reference!J361</f>
        <v>1.0431606435314482E-3</v>
      </c>
      <c r="K361">
        <f>Reference!K361</f>
        <v>1.0395715369589744E-3</v>
      </c>
      <c r="L361">
        <f>IF(K361=0,0.0000001,K361)*((INDEX($L$7:$L$29,MATCH($A361,$H$7:$H$28,0))/IF(K361=0,0.0000001,K361))^((L$33-$K$33)/($Y$33-$K$33)))</f>
        <v>1.370899115419243E-3</v>
      </c>
      <c r="M361">
        <f t="shared" ref="M361:Y361" si="838">IF(L361=0,0.0000001,L361)*((INDEX($L$7:$L$29,MATCH($A361,$H$7:$H$28,0))/IF(L361=0,0.0000001,L361))^((M$33-$K$33)/($Y$33-$K$33)))</f>
        <v>2.2916235838890899E-3</v>
      </c>
      <c r="N361">
        <f t="shared" si="838"/>
        <v>4.436441133940006E-3</v>
      </c>
      <c r="O361">
        <f t="shared" si="838"/>
        <v>8.8631410490354664E-3</v>
      </c>
      <c r="P361">
        <f t="shared" si="838"/>
        <v>1.6441388734083233E-2</v>
      </c>
      <c r="Q361">
        <f t="shared" si="838"/>
        <v>2.6482074352509301E-2</v>
      </c>
      <c r="R361">
        <f t="shared" si="838"/>
        <v>3.6388235978478879E-2</v>
      </c>
      <c r="S361">
        <f t="shared" si="838"/>
        <v>4.3633825376642899E-2</v>
      </c>
      <c r="T361">
        <f t="shared" si="838"/>
        <v>4.7626226990233417E-2</v>
      </c>
      <c r="U361">
        <f t="shared" si="838"/>
        <v>4.9309957162782941E-2</v>
      </c>
      <c r="V361">
        <f t="shared" si="838"/>
        <v>4.9851325331526967E-2</v>
      </c>
      <c r="W361">
        <f t="shared" si="838"/>
        <v>4.9978733645404019E-2</v>
      </c>
      <c r="X361">
        <f t="shared" si="838"/>
        <v>4.9998480674622744E-2</v>
      </c>
      <c r="Y361">
        <f t="shared" si="838"/>
        <v>0.05</v>
      </c>
      <c r="Z361">
        <f>IF(Y361=0,0.0000001,$Y361)*((INDEX($M$7:$M$29,MATCH($A361,$H$7:$H$28,0))/IF(Y361=0,0.0000001,$Y361))^((Z$33-$Y$33)/($AN$33-$Y$33)))</f>
        <v>0.05</v>
      </c>
      <c r="AA361">
        <f t="shared" ref="AA361:AN361" si="839">IF(Z361=0,0.0000001,$Y361)*((INDEX($M$7:$M$29,MATCH($A361,$H$7:$H$28,0))/IF(Z361=0,0.0000001,$Y361))^((AA$33-$Y$33)/($AN$33-$Y$33)))</f>
        <v>0.05</v>
      </c>
      <c r="AB361">
        <f t="shared" si="839"/>
        <v>0.05</v>
      </c>
      <c r="AC361">
        <f t="shared" si="839"/>
        <v>0.05</v>
      </c>
      <c r="AD361">
        <f t="shared" si="839"/>
        <v>0.05</v>
      </c>
      <c r="AE361">
        <f t="shared" si="839"/>
        <v>0.05</v>
      </c>
      <c r="AF361">
        <f t="shared" si="839"/>
        <v>0.05</v>
      </c>
      <c r="AG361">
        <f t="shared" si="839"/>
        <v>0.05</v>
      </c>
      <c r="AH361">
        <f t="shared" si="839"/>
        <v>0.05</v>
      </c>
      <c r="AI361">
        <f t="shared" si="839"/>
        <v>0.05</v>
      </c>
      <c r="AJ361">
        <f t="shared" si="839"/>
        <v>0.05</v>
      </c>
      <c r="AK361">
        <f t="shared" si="839"/>
        <v>0.05</v>
      </c>
      <c r="AL361">
        <f t="shared" si="839"/>
        <v>0.05</v>
      </c>
      <c r="AM361">
        <f t="shared" si="839"/>
        <v>0.05</v>
      </c>
      <c r="AN361">
        <f t="shared" si="839"/>
        <v>0.05</v>
      </c>
      <c r="AO361">
        <f t="shared" ref="AO361:BH361" si="840">AN361</f>
        <v>0.05</v>
      </c>
      <c r="AP361">
        <f t="shared" si="840"/>
        <v>0.05</v>
      </c>
      <c r="AQ361">
        <f t="shared" si="840"/>
        <v>0.05</v>
      </c>
      <c r="AR361">
        <f t="shared" si="840"/>
        <v>0.05</v>
      </c>
      <c r="AS361">
        <f t="shared" si="840"/>
        <v>0.05</v>
      </c>
      <c r="AT361">
        <f t="shared" si="840"/>
        <v>0.05</v>
      </c>
      <c r="AU361">
        <f t="shared" si="840"/>
        <v>0.05</v>
      </c>
      <c r="AV361">
        <f t="shared" si="840"/>
        <v>0.05</v>
      </c>
      <c r="AW361">
        <f t="shared" si="840"/>
        <v>0.05</v>
      </c>
      <c r="AX361">
        <f t="shared" si="840"/>
        <v>0.05</v>
      </c>
      <c r="AY361">
        <f t="shared" si="840"/>
        <v>0.05</v>
      </c>
      <c r="AZ361">
        <f t="shared" si="840"/>
        <v>0.05</v>
      </c>
      <c r="BA361">
        <f t="shared" si="840"/>
        <v>0.05</v>
      </c>
      <c r="BB361">
        <f t="shared" si="840"/>
        <v>0.05</v>
      </c>
      <c r="BC361">
        <f t="shared" si="840"/>
        <v>0.05</v>
      </c>
      <c r="BD361">
        <f t="shared" si="840"/>
        <v>0.05</v>
      </c>
      <c r="BE361">
        <f t="shared" si="840"/>
        <v>0.05</v>
      </c>
      <c r="BF361">
        <f t="shared" si="840"/>
        <v>0.05</v>
      </c>
      <c r="BG361">
        <f t="shared" si="840"/>
        <v>0.05</v>
      </c>
      <c r="BH361">
        <f t="shared" si="840"/>
        <v>0.05</v>
      </c>
      <c r="BK361">
        <f>G361</f>
        <v>1.0540024825696701E-3</v>
      </c>
      <c r="BL361">
        <f t="shared" si="822"/>
        <v>5.2700124128483432E-5</v>
      </c>
      <c r="BM361">
        <f t="shared" si="823"/>
        <v>0</v>
      </c>
      <c r="BN361">
        <f t="shared" si="760"/>
        <v>0.95000000000000007</v>
      </c>
      <c r="BO361">
        <f t="shared" si="761"/>
        <v>1</v>
      </c>
      <c r="BP361" t="str">
        <f t="shared" si="824"/>
        <v>-LV-Total</v>
      </c>
    </row>
    <row r="362" spans="1:68" hidden="1" x14ac:dyDescent="0.25">
      <c r="A362" t="str">
        <f t="shared" si="818"/>
        <v>passenger-LV-G</v>
      </c>
      <c r="B362" s="1">
        <v>328</v>
      </c>
      <c r="C362" t="s">
        <v>23</v>
      </c>
      <c r="D362" t="s">
        <v>27</v>
      </c>
      <c r="E362" t="s">
        <v>28</v>
      </c>
      <c r="F362" t="s">
        <v>47</v>
      </c>
      <c r="G362">
        <v>0.70486330106315953</v>
      </c>
      <c r="H362">
        <f>Reference!H362</f>
        <v>0.69851601262315688</v>
      </c>
      <c r="I362">
        <f>Reference!I362</f>
        <v>0.69219168176934287</v>
      </c>
      <c r="J362">
        <f>Reference!J362</f>
        <v>0.68589018417319314</v>
      </c>
      <c r="K362">
        <f>Reference!K362</f>
        <v>0.6803902115112469</v>
      </c>
      <c r="L362">
        <f t="shared" ref="L362:Y364" si="841">$K362+(L$33-$K$33)*($BL362-$BK362)/($BL$33-$BK$33)</f>
        <v>0.63422087573012653</v>
      </c>
      <c r="M362">
        <f t="shared" si="841"/>
        <v>0.58805153994900627</v>
      </c>
      <c r="N362">
        <f t="shared" si="841"/>
        <v>0.54188220416788591</v>
      </c>
      <c r="O362">
        <f t="shared" si="841"/>
        <v>0.49571286838676559</v>
      </c>
      <c r="P362">
        <f t="shared" si="841"/>
        <v>0.44954353260564528</v>
      </c>
      <c r="Q362">
        <f t="shared" si="841"/>
        <v>0.40337419682452497</v>
      </c>
      <c r="R362">
        <f t="shared" si="841"/>
        <v>0.3572048610434046</v>
      </c>
      <c r="S362">
        <f t="shared" si="841"/>
        <v>0.31103552526228428</v>
      </c>
      <c r="T362">
        <f t="shared" si="841"/>
        <v>0.26486618948116392</v>
      </c>
      <c r="U362">
        <f t="shared" si="841"/>
        <v>0.2186968537000436</v>
      </c>
      <c r="V362">
        <f t="shared" si="841"/>
        <v>0.17252751791892329</v>
      </c>
      <c r="W362">
        <f t="shared" si="841"/>
        <v>0.12635818213780303</v>
      </c>
      <c r="X362">
        <f t="shared" si="841"/>
        <v>8.0188846356682553E-2</v>
      </c>
      <c r="Y362">
        <f t="shared" si="841"/>
        <v>3.4019510575562295E-2</v>
      </c>
      <c r="Z362">
        <f t="shared" ref="Z362:AN364" si="842">$Y362+(Z$33-$Y$33)*($BM362-$BL362)/($BM$33-$BL$33)</f>
        <v>3.1751543203858139E-2</v>
      </c>
      <c r="AA362">
        <f t="shared" si="842"/>
        <v>2.948357583215399E-2</v>
      </c>
      <c r="AB362">
        <f t="shared" si="842"/>
        <v>2.7215608460449833E-2</v>
      </c>
      <c r="AC362">
        <f t="shared" si="842"/>
        <v>2.4947641088745681E-2</v>
      </c>
      <c r="AD362">
        <f t="shared" si="842"/>
        <v>2.2679673717041528E-2</v>
      </c>
      <c r="AE362">
        <f t="shared" si="842"/>
        <v>2.0411706345337371E-2</v>
      </c>
      <c r="AF362">
        <f t="shared" si="842"/>
        <v>1.8143738973633219E-2</v>
      </c>
      <c r="AG362">
        <f t="shared" si="842"/>
        <v>1.5875771601929066E-2</v>
      </c>
      <c r="AH362">
        <f t="shared" si="842"/>
        <v>1.3607804230224913E-2</v>
      </c>
      <c r="AI362">
        <f t="shared" si="842"/>
        <v>1.133983685852076E-2</v>
      </c>
      <c r="AJ362">
        <f t="shared" si="842"/>
        <v>9.0718694868166076E-3</v>
      </c>
      <c r="AK362">
        <f t="shared" si="842"/>
        <v>6.8039021151124514E-3</v>
      </c>
      <c r="AL362">
        <f t="shared" si="842"/>
        <v>4.5359347434082986E-3</v>
      </c>
      <c r="AM362">
        <f t="shared" si="842"/>
        <v>2.2679673717041424E-3</v>
      </c>
      <c r="AN362">
        <f t="shared" si="842"/>
        <v>0</v>
      </c>
      <c r="AO362">
        <f t="shared" ref="AO362:BH362" si="843">AN362</f>
        <v>0</v>
      </c>
      <c r="AP362">
        <f t="shared" si="843"/>
        <v>0</v>
      </c>
      <c r="AQ362">
        <f t="shared" si="843"/>
        <v>0</v>
      </c>
      <c r="AR362">
        <f t="shared" si="843"/>
        <v>0</v>
      </c>
      <c r="AS362">
        <f t="shared" si="843"/>
        <v>0</v>
      </c>
      <c r="AT362">
        <f t="shared" si="843"/>
        <v>0</v>
      </c>
      <c r="AU362">
        <f t="shared" si="843"/>
        <v>0</v>
      </c>
      <c r="AV362">
        <f t="shared" si="843"/>
        <v>0</v>
      </c>
      <c r="AW362">
        <f t="shared" si="843"/>
        <v>0</v>
      </c>
      <c r="AX362">
        <f t="shared" si="843"/>
        <v>0</v>
      </c>
      <c r="AY362">
        <f t="shared" si="843"/>
        <v>0</v>
      </c>
      <c r="AZ362">
        <f t="shared" si="843"/>
        <v>0</v>
      </c>
      <c r="BA362">
        <f t="shared" si="843"/>
        <v>0</v>
      </c>
      <c r="BB362">
        <f t="shared" si="843"/>
        <v>0</v>
      </c>
      <c r="BC362">
        <f t="shared" si="843"/>
        <v>0</v>
      </c>
      <c r="BD362">
        <f t="shared" si="843"/>
        <v>0</v>
      </c>
      <c r="BE362">
        <f t="shared" si="843"/>
        <v>0</v>
      </c>
      <c r="BF362">
        <f t="shared" si="843"/>
        <v>0</v>
      </c>
      <c r="BG362">
        <f t="shared" si="843"/>
        <v>0</v>
      </c>
      <c r="BH362">
        <f t="shared" si="843"/>
        <v>0</v>
      </c>
      <c r="BK362">
        <f t="shared" ref="BK362:BK367" si="844">K362</f>
        <v>0.6803902115112469</v>
      </c>
      <c r="BL362">
        <f t="shared" si="822"/>
        <v>3.4019510575562302E-2</v>
      </c>
      <c r="BM362">
        <f t="shared" si="823"/>
        <v>0</v>
      </c>
      <c r="BN362">
        <f t="shared" si="760"/>
        <v>0.95000000000000007</v>
      </c>
      <c r="BO362">
        <f t="shared" si="761"/>
        <v>1</v>
      </c>
      <c r="BP362" t="str">
        <f t="shared" si="824"/>
        <v>-LV-Total</v>
      </c>
    </row>
    <row r="363" spans="1:68" hidden="1" x14ac:dyDescent="0.25">
      <c r="A363" t="str">
        <f t="shared" si="818"/>
        <v>passenger-LV-LPG</v>
      </c>
      <c r="B363" s="1">
        <v>329</v>
      </c>
      <c r="C363" t="s">
        <v>23</v>
      </c>
      <c r="D363" t="s">
        <v>27</v>
      </c>
      <c r="E363" t="s">
        <v>28</v>
      </c>
      <c r="F363" t="s">
        <v>48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f t="shared" ref="AO363:BH363" si="845">AN363</f>
        <v>0</v>
      </c>
      <c r="AP363">
        <f t="shared" si="845"/>
        <v>0</v>
      </c>
      <c r="AQ363">
        <f t="shared" si="845"/>
        <v>0</v>
      </c>
      <c r="AR363">
        <f t="shared" si="845"/>
        <v>0</v>
      </c>
      <c r="AS363">
        <f t="shared" si="845"/>
        <v>0</v>
      </c>
      <c r="AT363">
        <f t="shared" si="845"/>
        <v>0</v>
      </c>
      <c r="AU363">
        <f t="shared" si="845"/>
        <v>0</v>
      </c>
      <c r="AV363">
        <f t="shared" si="845"/>
        <v>0</v>
      </c>
      <c r="AW363">
        <f t="shared" si="845"/>
        <v>0</v>
      </c>
      <c r="AX363">
        <f t="shared" si="845"/>
        <v>0</v>
      </c>
      <c r="AY363">
        <f t="shared" si="845"/>
        <v>0</v>
      </c>
      <c r="AZ363">
        <f t="shared" si="845"/>
        <v>0</v>
      </c>
      <c r="BA363">
        <f t="shared" si="845"/>
        <v>0</v>
      </c>
      <c r="BB363">
        <f t="shared" si="845"/>
        <v>0</v>
      </c>
      <c r="BC363">
        <f t="shared" si="845"/>
        <v>0</v>
      </c>
      <c r="BD363">
        <f t="shared" si="845"/>
        <v>0</v>
      </c>
      <c r="BE363">
        <f t="shared" si="845"/>
        <v>0</v>
      </c>
      <c r="BF363">
        <f t="shared" si="845"/>
        <v>0</v>
      </c>
      <c r="BG363">
        <f t="shared" si="845"/>
        <v>0</v>
      </c>
      <c r="BH363">
        <f t="shared" si="845"/>
        <v>0</v>
      </c>
      <c r="BK363">
        <f t="shared" si="844"/>
        <v>0</v>
      </c>
      <c r="BL363">
        <f t="shared" si="822"/>
        <v>0</v>
      </c>
      <c r="BM363">
        <f t="shared" si="823"/>
        <v>0</v>
      </c>
      <c r="BN363">
        <f t="shared" si="760"/>
        <v>0.95000000000000007</v>
      </c>
      <c r="BO363">
        <f t="shared" si="761"/>
        <v>1</v>
      </c>
      <c r="BP363" t="str">
        <f t="shared" si="824"/>
        <v>-LV-Total</v>
      </c>
    </row>
    <row r="364" spans="1:68" hidden="1" x14ac:dyDescent="0.25">
      <c r="A364" t="str">
        <f t="shared" si="818"/>
        <v>passenger-LV-PHEVG</v>
      </c>
      <c r="B364" s="1">
        <v>330</v>
      </c>
      <c r="C364" t="s">
        <v>23</v>
      </c>
      <c r="D364" t="s">
        <v>27</v>
      </c>
      <c r="E364" t="s">
        <v>28</v>
      </c>
      <c r="F364" t="s">
        <v>31</v>
      </c>
      <c r="G364">
        <v>2.6757778667961729E-3</v>
      </c>
      <c r="H364">
        <f>Reference!H364</f>
        <v>3.2872937368756639E-3</v>
      </c>
      <c r="I364">
        <f>Reference!I364</f>
        <v>3.8965978076292451E-3</v>
      </c>
      <c r="J364">
        <f>Reference!J364</f>
        <v>4.503702057221501E-3</v>
      </c>
      <c r="K364">
        <f>Reference!K364</f>
        <v>4.9505230676162764E-3</v>
      </c>
      <c r="L364">
        <f t="shared" si="841"/>
        <v>4.6145947165994574E-3</v>
      </c>
      <c r="M364">
        <f t="shared" si="841"/>
        <v>4.2786663655826392E-3</v>
      </c>
      <c r="N364">
        <f t="shared" si="841"/>
        <v>3.9427380145658202E-3</v>
      </c>
      <c r="O364">
        <f t="shared" si="841"/>
        <v>3.6068096635490012E-3</v>
      </c>
      <c r="P364">
        <f t="shared" si="841"/>
        <v>3.2708813125321826E-3</v>
      </c>
      <c r="Q364">
        <f t="shared" si="841"/>
        <v>2.9349529615153636E-3</v>
      </c>
      <c r="R364">
        <f t="shared" si="841"/>
        <v>2.5990246104985455E-3</v>
      </c>
      <c r="S364">
        <f t="shared" si="841"/>
        <v>2.2630962594817265E-3</v>
      </c>
      <c r="T364">
        <f t="shared" si="841"/>
        <v>1.9271679084649075E-3</v>
      </c>
      <c r="U364">
        <f t="shared" si="841"/>
        <v>1.5912395574480889E-3</v>
      </c>
      <c r="V364">
        <f t="shared" si="841"/>
        <v>1.2553112064312704E-3</v>
      </c>
      <c r="W364">
        <f t="shared" si="841"/>
        <v>9.1938285541445092E-4</v>
      </c>
      <c r="X364">
        <f t="shared" si="841"/>
        <v>5.8345450439763191E-4</v>
      </c>
      <c r="Y364">
        <f t="shared" si="841"/>
        <v>2.4752615338081464E-4</v>
      </c>
      <c r="Z364">
        <f t="shared" si="842"/>
        <v>2.3102440982209374E-4</v>
      </c>
      <c r="AA364">
        <f t="shared" si="842"/>
        <v>2.1452266626337285E-4</v>
      </c>
      <c r="AB364">
        <f t="shared" si="842"/>
        <v>1.9802092270465195E-4</v>
      </c>
      <c r="AC364">
        <f t="shared" si="842"/>
        <v>1.8151917914593105E-4</v>
      </c>
      <c r="AD364">
        <f t="shared" si="842"/>
        <v>1.6501743558721012E-4</v>
      </c>
      <c r="AE364">
        <f t="shared" si="842"/>
        <v>1.4851569202848925E-4</v>
      </c>
      <c r="AF364">
        <f t="shared" si="842"/>
        <v>1.3201394846976833E-4</v>
      </c>
      <c r="AG364">
        <f t="shared" si="842"/>
        <v>1.1551220491104743E-4</v>
      </c>
      <c r="AH364">
        <f t="shared" si="842"/>
        <v>9.9010461352326556E-5</v>
      </c>
      <c r="AI364">
        <f t="shared" si="842"/>
        <v>8.2508717793605631E-5</v>
      </c>
      <c r="AJ364">
        <f t="shared" si="842"/>
        <v>6.6006974234884732E-5</v>
      </c>
      <c r="AK364">
        <f t="shared" si="842"/>
        <v>4.9505230676163861E-5</v>
      </c>
      <c r="AL364">
        <f t="shared" si="842"/>
        <v>3.3003487117442935E-5</v>
      </c>
      <c r="AM364">
        <f t="shared" si="842"/>
        <v>1.6501743558722037E-5</v>
      </c>
      <c r="AN364">
        <f t="shared" si="842"/>
        <v>1.1384122811097797E-18</v>
      </c>
      <c r="AO364">
        <f t="shared" ref="AO364:BH364" si="846">AN364</f>
        <v>1.1384122811097797E-18</v>
      </c>
      <c r="AP364">
        <f t="shared" si="846"/>
        <v>1.1384122811097797E-18</v>
      </c>
      <c r="AQ364">
        <f t="shared" si="846"/>
        <v>1.1384122811097797E-18</v>
      </c>
      <c r="AR364">
        <f t="shared" si="846"/>
        <v>1.1384122811097797E-18</v>
      </c>
      <c r="AS364">
        <f t="shared" si="846"/>
        <v>1.1384122811097797E-18</v>
      </c>
      <c r="AT364">
        <f t="shared" si="846"/>
        <v>1.1384122811097797E-18</v>
      </c>
      <c r="AU364">
        <f t="shared" si="846"/>
        <v>1.1384122811097797E-18</v>
      </c>
      <c r="AV364">
        <f t="shared" si="846"/>
        <v>1.1384122811097797E-18</v>
      </c>
      <c r="AW364">
        <f t="shared" si="846"/>
        <v>1.1384122811097797E-18</v>
      </c>
      <c r="AX364">
        <f t="shared" si="846"/>
        <v>1.1384122811097797E-18</v>
      </c>
      <c r="AY364">
        <f t="shared" si="846"/>
        <v>1.1384122811097797E-18</v>
      </c>
      <c r="AZ364">
        <f t="shared" si="846"/>
        <v>1.1384122811097797E-18</v>
      </c>
      <c r="BA364">
        <f t="shared" si="846"/>
        <v>1.1384122811097797E-18</v>
      </c>
      <c r="BB364">
        <f t="shared" si="846"/>
        <v>1.1384122811097797E-18</v>
      </c>
      <c r="BC364">
        <f t="shared" si="846"/>
        <v>1.1384122811097797E-18</v>
      </c>
      <c r="BD364">
        <f t="shared" si="846"/>
        <v>1.1384122811097797E-18</v>
      </c>
      <c r="BE364">
        <f t="shared" si="846"/>
        <v>1.1384122811097797E-18</v>
      </c>
      <c r="BF364">
        <f t="shared" si="846"/>
        <v>1.1384122811097797E-18</v>
      </c>
      <c r="BG364">
        <f t="shared" si="846"/>
        <v>1.1384122811097797E-18</v>
      </c>
      <c r="BH364">
        <f t="shared" si="846"/>
        <v>1.1384122811097797E-18</v>
      </c>
      <c r="BK364">
        <f t="shared" si="844"/>
        <v>4.9505230676162764E-3</v>
      </c>
      <c r="BL364">
        <f t="shared" si="822"/>
        <v>2.475261533808135E-4</v>
      </c>
      <c r="BM364">
        <f t="shared" si="823"/>
        <v>0</v>
      </c>
      <c r="BN364">
        <f t="shared" si="760"/>
        <v>0.95000000000000007</v>
      </c>
      <c r="BO364">
        <f t="shared" si="761"/>
        <v>1</v>
      </c>
      <c r="BP364" t="str">
        <f t="shared" si="824"/>
        <v>-LV-Total</v>
      </c>
    </row>
    <row r="365" spans="1:68" hidden="1" x14ac:dyDescent="0.25">
      <c r="A365" t="str">
        <f t="shared" si="818"/>
        <v>freight-HT-BEV</v>
      </c>
      <c r="B365" s="1">
        <v>331</v>
      </c>
      <c r="C365" t="s">
        <v>25</v>
      </c>
      <c r="D365" t="s">
        <v>36</v>
      </c>
      <c r="E365" t="s">
        <v>39</v>
      </c>
      <c r="F365" t="s">
        <v>29</v>
      </c>
      <c r="G365">
        <v>6.7744797161574052E-4</v>
      </c>
      <c r="H365">
        <f>Reference!H365</f>
        <v>8.1695403544704075E-4</v>
      </c>
      <c r="I365">
        <f>Reference!I365</f>
        <v>9.8518841888535838E-4</v>
      </c>
      <c r="J365">
        <f>Reference!J365</f>
        <v>1.1880671109907894E-3</v>
      </c>
      <c r="K365">
        <f>Reference!K365</f>
        <v>1.4327243734908847E-3</v>
      </c>
      <c r="L365">
        <f>Reference!L365</f>
        <v>1.7295729650279902E-3</v>
      </c>
      <c r="M365">
        <f>IF(L365=0,0.0000001,L365)*((INDEX($P$7:$P$29,MATCH($A365,$H$7:$H$28,0))/IF(L365=0,0.0000001,L365))^((M$33-$K$33)/($Y$33-$K$33)))</f>
        <v>3.0878905909843303E-3</v>
      </c>
      <c r="N365">
        <f t="shared" ref="N365:Y365" si="847">IF(M365=0,0.0000001,M365)*((INDEX($P$7:$P$29,MATCH($A365,$H$7:$H$28,0))/IF(M365=0,0.0000001,M365))^((N$33-$K$33)/($Y$33-$K$33)))</f>
        <v>6.505876005160215E-3</v>
      </c>
      <c r="O365">
        <f t="shared" si="847"/>
        <v>1.4202384717753558E-2</v>
      </c>
      <c r="P365">
        <f t="shared" si="847"/>
        <v>2.8516051450568781E-2</v>
      </c>
      <c r="Q365">
        <f t="shared" si="847"/>
        <v>4.8822780401231322E-2</v>
      </c>
      <c r="R365">
        <f t="shared" si="847"/>
        <v>6.987329990864273E-2</v>
      </c>
      <c r="S365">
        <f t="shared" si="847"/>
        <v>8.5758317464513678E-2</v>
      </c>
      <c r="T365">
        <f t="shared" si="847"/>
        <v>9.4660782444293462E-2</v>
      </c>
      <c r="U365">
        <f t="shared" si="847"/>
        <v>9.8444499258660403E-2</v>
      </c>
      <c r="V365">
        <f t="shared" si="847"/>
        <v>9.9664622452891344E-2</v>
      </c>
      <c r="W365">
        <f t="shared" si="847"/>
        <v>9.9952019914383863E-2</v>
      </c>
      <c r="X365">
        <f t="shared" si="847"/>
        <v>9.999657208734411E-2</v>
      </c>
      <c r="Y365">
        <f t="shared" si="847"/>
        <v>0.1</v>
      </c>
      <c r="Z365">
        <f>IF(Y365=0,0.0000001,$Y365)*((INDEX($Q$7:$Q$29,MATCH($A365,$H$7:$H$28,0))/IF(Y365=0,0.0000001,$Y365))^((Z$33-$Y$33)/($AN$33-$Y$33)))</f>
        <v>0.11385179164293642</v>
      </c>
      <c r="AA365">
        <f t="shared" ref="AA365:AN365" si="848">IF(Z365=0,0.0000001,$Y365)*((INDEX($Q$7:$Q$29,MATCH($A365,$H$7:$H$28,0))/IF(Z365=0,0.0000001,$Y365))^((AA$33-$Y$33)/($AN$33-$Y$33)))</f>
        <v>0.12962230460306609</v>
      </c>
      <c r="AB365">
        <f t="shared" si="848"/>
        <v>0.14757731615945521</v>
      </c>
      <c r="AC365">
        <f t="shared" si="848"/>
        <v>0.1680194185061005</v>
      </c>
      <c r="AD365">
        <f t="shared" si="848"/>
        <v>0.19129311827723891</v>
      </c>
      <c r="AE365">
        <f t="shared" si="848"/>
        <v>0.21779064244827798</v>
      </c>
      <c r="AF365">
        <f t="shared" si="848"/>
        <v>0.24795854845802612</v>
      </c>
      <c r="AG365">
        <f t="shared" si="848"/>
        <v>0.28230524995128142</v>
      </c>
      <c r="AH365">
        <f t="shared" si="848"/>
        <v>0.32140958497160388</v>
      </c>
      <c r="AI365">
        <f>IF(AH365=0,0.0000001,$Y365)*((INDEX($Q$7:$Q$29,MATCH($A365,$H$7:$H$28,0))/IF(AH365=0,0.0000001,$Y365))^((AI$33-$Y$33)/($AN$33-$Y$33)))</f>
        <v>0.36593057100229709</v>
      </c>
      <c r="AJ365">
        <f t="shared" si="848"/>
        <v>0.41661851125534288</v>
      </c>
      <c r="AK365">
        <f t="shared" si="848"/>
        <v>0.47432763938033667</v>
      </c>
      <c r="AL365">
        <f t="shared" si="848"/>
        <v>0.54003051569215976</v>
      </c>
      <c r="AM365">
        <f t="shared" si="848"/>
        <v>0.61483441753411283</v>
      </c>
      <c r="AN365">
        <f t="shared" si="848"/>
        <v>0.7</v>
      </c>
      <c r="AO365">
        <f t="shared" ref="AO365:BH365" si="849">AN365</f>
        <v>0.7</v>
      </c>
      <c r="AP365">
        <f t="shared" si="849"/>
        <v>0.7</v>
      </c>
      <c r="AQ365">
        <f t="shared" si="849"/>
        <v>0.7</v>
      </c>
      <c r="AR365">
        <f t="shared" si="849"/>
        <v>0.7</v>
      </c>
      <c r="AS365">
        <f t="shared" si="849"/>
        <v>0.7</v>
      </c>
      <c r="AT365">
        <f t="shared" si="849"/>
        <v>0.7</v>
      </c>
      <c r="AU365">
        <f t="shared" si="849"/>
        <v>0.7</v>
      </c>
      <c r="AV365">
        <f t="shared" si="849"/>
        <v>0.7</v>
      </c>
      <c r="AW365">
        <f t="shared" si="849"/>
        <v>0.7</v>
      </c>
      <c r="AX365">
        <f t="shared" si="849"/>
        <v>0.7</v>
      </c>
      <c r="AY365">
        <f t="shared" si="849"/>
        <v>0.7</v>
      </c>
      <c r="AZ365">
        <f t="shared" si="849"/>
        <v>0.7</v>
      </c>
      <c r="BA365">
        <f t="shared" si="849"/>
        <v>0.7</v>
      </c>
      <c r="BB365">
        <f t="shared" si="849"/>
        <v>0.7</v>
      </c>
      <c r="BC365">
        <f t="shared" si="849"/>
        <v>0.7</v>
      </c>
      <c r="BD365">
        <f t="shared" si="849"/>
        <v>0.7</v>
      </c>
      <c r="BE365">
        <f t="shared" si="849"/>
        <v>0.7</v>
      </c>
      <c r="BF365">
        <f t="shared" si="849"/>
        <v>0.7</v>
      </c>
      <c r="BG365">
        <f t="shared" si="849"/>
        <v>0.7</v>
      </c>
      <c r="BH365">
        <f t="shared" si="849"/>
        <v>0.7</v>
      </c>
      <c r="BK365">
        <f t="shared" si="844"/>
        <v>1.4327243734908847E-3</v>
      </c>
      <c r="BL365">
        <f t="shared" si="822"/>
        <v>1.217815717467252E-3</v>
      </c>
      <c r="BM365">
        <f t="shared" si="823"/>
        <v>1.4327243734908859E-4</v>
      </c>
      <c r="BN365">
        <f>INDEX($P$7:$P$28,MATCH(BP365,$H$7:$H$28,0))</f>
        <v>0.15</v>
      </c>
      <c r="BO365">
        <f>INDEX($Q$7:$Q$28,MATCH(BP365,$H$7:$H$28,0))</f>
        <v>0.89999999999999991</v>
      </c>
      <c r="BP365" t="str">
        <f t="shared" si="824"/>
        <v>-HT-Total</v>
      </c>
    </row>
    <row r="366" spans="1:68" hidden="1" x14ac:dyDescent="0.25">
      <c r="A366" t="str">
        <f t="shared" si="818"/>
        <v>freight-HT-CNG</v>
      </c>
      <c r="B366" s="1">
        <v>332</v>
      </c>
      <c r="C366" t="s">
        <v>25</v>
      </c>
      <c r="D366" t="s">
        <v>36</v>
      </c>
      <c r="E366" t="s">
        <v>39</v>
      </c>
      <c r="F366" t="s">
        <v>45</v>
      </c>
      <c r="G366">
        <v>5.2869384133563983E-3</v>
      </c>
      <c r="H366">
        <f>Reference!H366</f>
        <v>5.4477831811598444E-3</v>
      </c>
      <c r="I366">
        <f>Reference!I366</f>
        <v>5.6085806732425669E-3</v>
      </c>
      <c r="J366">
        <f>Reference!J366</f>
        <v>5.7693309104445232E-3</v>
      </c>
      <c r="K366">
        <f>Reference!K366</f>
        <v>5.918243338274432E-3</v>
      </c>
      <c r="L366">
        <f t="shared" ref="L366:Y367" si="850">$K366+(L$33-$K$33)*($BL366-$BK366)/($BL$33-$BK$33)</f>
        <v>5.8548335882214917E-3</v>
      </c>
      <c r="M366">
        <f t="shared" si="850"/>
        <v>5.7914238381685515E-3</v>
      </c>
      <c r="N366">
        <f t="shared" si="850"/>
        <v>5.7280140881156112E-3</v>
      </c>
      <c r="AO366">
        <f t="shared" ref="AO366:BH366" si="851">AN366</f>
        <v>0</v>
      </c>
      <c r="AP366">
        <f t="shared" si="851"/>
        <v>0</v>
      </c>
      <c r="AQ366">
        <f t="shared" si="851"/>
        <v>0</v>
      </c>
      <c r="AR366">
        <f t="shared" si="851"/>
        <v>0</v>
      </c>
      <c r="AS366">
        <f t="shared" si="851"/>
        <v>0</v>
      </c>
      <c r="AT366">
        <f t="shared" si="851"/>
        <v>0</v>
      </c>
      <c r="AU366">
        <f t="shared" si="851"/>
        <v>0</v>
      </c>
      <c r="AV366">
        <f t="shared" si="851"/>
        <v>0</v>
      </c>
      <c r="AW366">
        <f t="shared" si="851"/>
        <v>0</v>
      </c>
      <c r="AX366">
        <f t="shared" si="851"/>
        <v>0</v>
      </c>
      <c r="AY366">
        <f t="shared" si="851"/>
        <v>0</v>
      </c>
      <c r="AZ366">
        <f t="shared" si="851"/>
        <v>0</v>
      </c>
      <c r="BA366">
        <f t="shared" si="851"/>
        <v>0</v>
      </c>
      <c r="BB366">
        <f t="shared" si="851"/>
        <v>0</v>
      </c>
      <c r="BC366">
        <f t="shared" si="851"/>
        <v>0</v>
      </c>
      <c r="BD366">
        <f t="shared" si="851"/>
        <v>0</v>
      </c>
      <c r="BE366">
        <f t="shared" si="851"/>
        <v>0</v>
      </c>
      <c r="BF366">
        <f t="shared" si="851"/>
        <v>0</v>
      </c>
      <c r="BG366">
        <f t="shared" si="851"/>
        <v>0</v>
      </c>
      <c r="BH366">
        <f t="shared" si="851"/>
        <v>0</v>
      </c>
      <c r="BK366">
        <f t="shared" si="844"/>
        <v>5.918243338274432E-3</v>
      </c>
      <c r="BL366">
        <f t="shared" si="822"/>
        <v>5.0305068375332673E-3</v>
      </c>
      <c r="BM366">
        <f t="shared" si="823"/>
        <v>5.9182433382744368E-4</v>
      </c>
      <c r="BN366">
        <f t="shared" ref="BN366:BN401" si="852">INDEX($P$7:$P$28,MATCH(BP366,$H$7:$H$28,0))</f>
        <v>0.15</v>
      </c>
      <c r="BO366">
        <f t="shared" ref="BO366:BO401" si="853">INDEX($Q$7:$Q$28,MATCH(BP366,$H$7:$H$28,0))</f>
        <v>0.89999999999999991</v>
      </c>
      <c r="BP366" t="str">
        <f t="shared" si="824"/>
        <v>-HT-Total</v>
      </c>
    </row>
    <row r="367" spans="1:68" hidden="1" x14ac:dyDescent="0.25">
      <c r="A367" t="str">
        <f t="shared" si="818"/>
        <v>freight-HT-D</v>
      </c>
      <c r="B367" s="1">
        <v>333</v>
      </c>
      <c r="C367" t="s">
        <v>25</v>
      </c>
      <c r="D367" t="s">
        <v>36</v>
      </c>
      <c r="E367" t="s">
        <v>39</v>
      </c>
      <c r="F367" t="s">
        <v>46</v>
      </c>
      <c r="G367">
        <v>0.90346780633814561</v>
      </c>
      <c r="H367">
        <f>Reference!H367</f>
        <v>0.90281668613812371</v>
      </c>
      <c r="I367">
        <f>Reference!I367</f>
        <v>0.90216575731626836</v>
      </c>
      <c r="J367">
        <f>Reference!J367</f>
        <v>0.90151501978821635</v>
      </c>
      <c r="K367">
        <f>Reference!K367</f>
        <v>0.90096470486163061</v>
      </c>
      <c r="L367">
        <f t="shared" si="850"/>
        <v>0.89131151159525601</v>
      </c>
      <c r="M367">
        <f>$K367+(M$33-$K$33)*($BL367-$BK367)/($BL$33-$BK$33)</f>
        <v>0.88165831832888142</v>
      </c>
      <c r="N367">
        <f t="shared" si="850"/>
        <v>0.87200512506250671</v>
      </c>
      <c r="O367">
        <f t="shared" si="850"/>
        <v>0.86235193179613212</v>
      </c>
      <c r="P367">
        <f t="shared" si="850"/>
        <v>0.85269873852975753</v>
      </c>
      <c r="Q367">
        <f t="shared" si="850"/>
        <v>0.84304554526338293</v>
      </c>
      <c r="R367">
        <f t="shared" si="850"/>
        <v>0.83339235199700834</v>
      </c>
      <c r="S367">
        <f t="shared" si="850"/>
        <v>0.82373915873063364</v>
      </c>
      <c r="T367">
        <f t="shared" si="850"/>
        <v>0.81408596546425904</v>
      </c>
      <c r="U367">
        <f t="shared" si="850"/>
        <v>0.80443277219788445</v>
      </c>
      <c r="V367">
        <f t="shared" si="850"/>
        <v>0.79477957893150986</v>
      </c>
      <c r="W367">
        <f t="shared" si="850"/>
        <v>0.78512638566513515</v>
      </c>
      <c r="X367">
        <f t="shared" si="850"/>
        <v>0.77547319239876056</v>
      </c>
      <c r="Y367">
        <f t="shared" si="850"/>
        <v>0.76581999913238596</v>
      </c>
      <c r="Z367">
        <f t="shared" ref="Z367:AN367" si="854">$Y367+(Z$33-$Y$33)*($BM367-$BL367)/($BM$33-$BL$33)</f>
        <v>0.72077176388930442</v>
      </c>
      <c r="AA367">
        <f t="shared" si="854"/>
        <v>0.67572352864622287</v>
      </c>
      <c r="AB367">
        <f t="shared" si="854"/>
        <v>0.63067529340314143</v>
      </c>
      <c r="AC367">
        <f t="shared" si="854"/>
        <v>0.58562705816005989</v>
      </c>
      <c r="AD367">
        <f t="shared" si="854"/>
        <v>0.54057882291697834</v>
      </c>
      <c r="AE367">
        <f t="shared" si="854"/>
        <v>0.49553058767389679</v>
      </c>
      <c r="AF367">
        <f t="shared" si="854"/>
        <v>0.4504823524308153</v>
      </c>
      <c r="AG367">
        <f t="shared" si="854"/>
        <v>0.40543411718773376</v>
      </c>
      <c r="AH367">
        <f t="shared" si="854"/>
        <v>0.36038588194465221</v>
      </c>
      <c r="AI367">
        <f t="shared" si="854"/>
        <v>0.31533764670157072</v>
      </c>
      <c r="AJ367">
        <f t="shared" si="854"/>
        <v>0.27028941145848923</v>
      </c>
      <c r="AK367">
        <f t="shared" si="854"/>
        <v>0.22524117621540762</v>
      </c>
      <c r="AL367">
        <f t="shared" si="854"/>
        <v>0.18019294097232608</v>
      </c>
      <c r="AM367">
        <f t="shared" si="854"/>
        <v>0.13514470572924464</v>
      </c>
      <c r="AN367">
        <f t="shared" si="854"/>
        <v>9.0096470486163094E-2</v>
      </c>
      <c r="AO367">
        <f t="shared" ref="AO367:BH367" si="855">AN367</f>
        <v>9.0096470486163094E-2</v>
      </c>
      <c r="AP367">
        <f t="shared" si="855"/>
        <v>9.0096470486163094E-2</v>
      </c>
      <c r="AQ367">
        <f t="shared" si="855"/>
        <v>9.0096470486163094E-2</v>
      </c>
      <c r="AR367">
        <f t="shared" si="855"/>
        <v>9.0096470486163094E-2</v>
      </c>
      <c r="AS367">
        <f t="shared" si="855"/>
        <v>9.0096470486163094E-2</v>
      </c>
      <c r="AT367">
        <f t="shared" si="855"/>
        <v>9.0096470486163094E-2</v>
      </c>
      <c r="AU367">
        <f t="shared" si="855"/>
        <v>9.0096470486163094E-2</v>
      </c>
      <c r="AV367">
        <f t="shared" si="855"/>
        <v>9.0096470486163094E-2</v>
      </c>
      <c r="AW367">
        <f t="shared" si="855"/>
        <v>9.0096470486163094E-2</v>
      </c>
      <c r="AX367">
        <f t="shared" si="855"/>
        <v>9.0096470486163094E-2</v>
      </c>
      <c r="AY367">
        <f t="shared" si="855"/>
        <v>9.0096470486163094E-2</v>
      </c>
      <c r="AZ367">
        <f t="shared" si="855"/>
        <v>9.0096470486163094E-2</v>
      </c>
      <c r="BA367">
        <f t="shared" si="855"/>
        <v>9.0096470486163094E-2</v>
      </c>
      <c r="BB367">
        <f t="shared" si="855"/>
        <v>9.0096470486163094E-2</v>
      </c>
      <c r="BC367">
        <f t="shared" si="855"/>
        <v>9.0096470486163094E-2</v>
      </c>
      <c r="BD367">
        <f t="shared" si="855"/>
        <v>9.0096470486163094E-2</v>
      </c>
      <c r="BE367">
        <f t="shared" si="855"/>
        <v>9.0096470486163094E-2</v>
      </c>
      <c r="BF367">
        <f t="shared" si="855"/>
        <v>9.0096470486163094E-2</v>
      </c>
      <c r="BG367">
        <f t="shared" si="855"/>
        <v>9.0096470486163094E-2</v>
      </c>
      <c r="BH367">
        <f t="shared" si="855"/>
        <v>9.0096470486163094E-2</v>
      </c>
      <c r="BK367">
        <f t="shared" si="844"/>
        <v>0.90096470486163061</v>
      </c>
      <c r="BL367">
        <f t="shared" si="822"/>
        <v>0.76581999913238596</v>
      </c>
      <c r="BM367">
        <f t="shared" si="823"/>
        <v>9.0096470486163135E-2</v>
      </c>
      <c r="BN367">
        <f t="shared" si="852"/>
        <v>0.15</v>
      </c>
      <c r="BO367">
        <f t="shared" si="853"/>
        <v>0.89999999999999991</v>
      </c>
      <c r="BP367" t="str">
        <f t="shared" si="824"/>
        <v>-HT-Total</v>
      </c>
    </row>
    <row r="368" spans="1:68" hidden="1" x14ac:dyDescent="0.25">
      <c r="A368" t="str">
        <f t="shared" si="818"/>
        <v>freight-HT-FCEV</v>
      </c>
      <c r="B368" s="1">
        <v>334</v>
      </c>
      <c r="C368" t="s">
        <v>25</v>
      </c>
      <c r="D368" t="s">
        <v>36</v>
      </c>
      <c r="E368" t="s">
        <v>39</v>
      </c>
      <c r="F368" t="s">
        <v>30</v>
      </c>
      <c r="G368">
        <v>0</v>
      </c>
      <c r="H368">
        <f>Reference!H368</f>
        <v>1.2915496650148837E-7</v>
      </c>
      <c r="I368">
        <f>Reference!I368</f>
        <v>0</v>
      </c>
      <c r="J368">
        <f>Reference!J368</f>
        <v>2.1544346900318838E-7</v>
      </c>
      <c r="K368">
        <f>Reference!K368</f>
        <v>0</v>
      </c>
      <c r="L368">
        <f>Reference!L368</f>
        <v>1.93069772888325E-7</v>
      </c>
      <c r="M368">
        <f>IF(L368=0,0.0000001,L368)*((INDEX($P$7:$P$29,MATCH($A368,$H$7:$H$28,0))/IF(L368=0,0.0000001,L368))^((M$33-$K$33)/($Y$33-$K$33)))</f>
        <v>1.145609301773497E-6</v>
      </c>
      <c r="N368">
        <f t="shared" ref="N368:Y368" si="856">IF(M368=0,0.0000001,M368)*((INDEX($P$7:$P$29,MATCH($A368,$H$7:$H$28,0))/IF(M368=0,0.0000001,M368))^((N$33-$K$33)/($Y$33-$K$33)))</f>
        <v>1.1305974191665733E-5</v>
      </c>
      <c r="O368">
        <f t="shared" si="856"/>
        <v>1.2443017393555018E-4</v>
      </c>
      <c r="P368">
        <f t="shared" si="856"/>
        <v>1.0591111209082237E-3</v>
      </c>
      <c r="Q368">
        <f t="shared" si="856"/>
        <v>5.5256363975142182E-3</v>
      </c>
      <c r="R368">
        <f t="shared" si="856"/>
        <v>1.662172734332118E-2</v>
      </c>
      <c r="S368">
        <f t="shared" si="856"/>
        <v>3.1187956918195408E-2</v>
      </c>
      <c r="T368">
        <f t="shared" si="856"/>
        <v>4.2243681731626945E-2</v>
      </c>
      <c r="U368">
        <f t="shared" si="856"/>
        <v>4.7648953154971897E-2</v>
      </c>
      <c r="V368">
        <f t="shared" si="856"/>
        <v>4.9486628556970551E-2</v>
      </c>
      <c r="W368">
        <f t="shared" si="856"/>
        <v>4.9926336441500622E-2</v>
      </c>
      <c r="X368">
        <f t="shared" si="856"/>
        <v>4.9994734714747961E-2</v>
      </c>
      <c r="Y368">
        <f t="shared" si="856"/>
        <v>0.05</v>
      </c>
      <c r="Z368">
        <f>IF(Y368=0,0.0000001,$Y368)*((INDEX($Q$7:$Q$29,MATCH($A368,$H$7:$H$28,0))/IF(Y368=0,0.0000001,$Y368))^((Z$33-$Y$33)/($AN$33-$Y$33)))</f>
        <v>5.4841248984731299E-2</v>
      </c>
      <c r="AA368">
        <f t="shared" ref="AA368:AN368" si="857">IF(Z368=0,0.0000001,$Y368)*((INDEX($Q$7:$Q$29,MATCH($A368,$H$7:$H$28,0))/IF(Z368=0,0.0000001,$Y368))^((AA$33-$Y$33)/($AN$33-$Y$33)))</f>
        <v>6.0151251804105833E-2</v>
      </c>
      <c r="AB368">
        <f t="shared" si="857"/>
        <v>6.5975395538644718E-2</v>
      </c>
      <c r="AC368">
        <f t="shared" si="857"/>
        <v>7.2363461872018905E-2</v>
      </c>
      <c r="AD368">
        <f t="shared" si="857"/>
        <v>7.9370052598409971E-2</v>
      </c>
      <c r="AE368">
        <f t="shared" si="857"/>
        <v>8.7055056329612412E-2</v>
      </c>
      <c r="AF368">
        <f t="shared" si="857"/>
        <v>9.5484160391041656E-2</v>
      </c>
      <c r="AG368">
        <f t="shared" si="857"/>
        <v>0.10472941228206267</v>
      </c>
      <c r="AH368">
        <f t="shared" si="857"/>
        <v>0.11486983549970352</v>
      </c>
      <c r="AI368">
        <f t="shared" si="857"/>
        <v>0.12599210498948729</v>
      </c>
      <c r="AJ368">
        <f t="shared" si="857"/>
        <v>0.1381912879967776</v>
      </c>
      <c r="AK368">
        <f t="shared" si="857"/>
        <v>0.1515716566510398</v>
      </c>
      <c r="AL368">
        <f t="shared" si="857"/>
        <v>0.1662475792285576</v>
      </c>
      <c r="AM368">
        <f t="shared" si="857"/>
        <v>0.18234449771164338</v>
      </c>
      <c r="AN368">
        <f t="shared" si="857"/>
        <v>0.2</v>
      </c>
      <c r="AO368">
        <f t="shared" ref="AO368:BH368" si="858">AN368</f>
        <v>0.2</v>
      </c>
      <c r="AP368">
        <f t="shared" si="858"/>
        <v>0.2</v>
      </c>
      <c r="AQ368">
        <f t="shared" si="858"/>
        <v>0.2</v>
      </c>
      <c r="AR368">
        <f t="shared" si="858"/>
        <v>0.2</v>
      </c>
      <c r="AS368">
        <f t="shared" si="858"/>
        <v>0.2</v>
      </c>
      <c r="AT368">
        <f t="shared" si="858"/>
        <v>0.2</v>
      </c>
      <c r="AU368">
        <f t="shared" si="858"/>
        <v>0.2</v>
      </c>
      <c r="AV368">
        <f t="shared" si="858"/>
        <v>0.2</v>
      </c>
      <c r="AW368">
        <f t="shared" si="858"/>
        <v>0.2</v>
      </c>
      <c r="AX368">
        <f t="shared" si="858"/>
        <v>0.2</v>
      </c>
      <c r="AY368">
        <f t="shared" si="858"/>
        <v>0.2</v>
      </c>
      <c r="AZ368">
        <f t="shared" si="858"/>
        <v>0.2</v>
      </c>
      <c r="BA368">
        <f t="shared" si="858"/>
        <v>0.2</v>
      </c>
      <c r="BB368">
        <f t="shared" si="858"/>
        <v>0.2</v>
      </c>
      <c r="BC368">
        <f t="shared" si="858"/>
        <v>0.2</v>
      </c>
      <c r="BD368">
        <f t="shared" si="858"/>
        <v>0.2</v>
      </c>
      <c r="BE368">
        <f t="shared" si="858"/>
        <v>0.2</v>
      </c>
      <c r="BF368">
        <f t="shared" si="858"/>
        <v>0.2</v>
      </c>
      <c r="BG368">
        <f t="shared" si="858"/>
        <v>0.2</v>
      </c>
      <c r="BH368">
        <f t="shared" si="858"/>
        <v>0.2</v>
      </c>
      <c r="BK368">
        <f>G368</f>
        <v>0</v>
      </c>
      <c r="BL368">
        <f t="shared" si="822"/>
        <v>0</v>
      </c>
      <c r="BM368">
        <f t="shared" si="823"/>
        <v>0</v>
      </c>
      <c r="BN368">
        <f t="shared" si="852"/>
        <v>0.15</v>
      </c>
      <c r="BO368">
        <f t="shared" si="853"/>
        <v>0.89999999999999991</v>
      </c>
      <c r="BP368" t="str">
        <f t="shared" si="824"/>
        <v>-HT-Total</v>
      </c>
    </row>
    <row r="369" spans="1:68" hidden="1" x14ac:dyDescent="0.25">
      <c r="A369" t="str">
        <f t="shared" si="818"/>
        <v>freight-HT-G</v>
      </c>
      <c r="B369" s="1">
        <v>335</v>
      </c>
      <c r="C369" t="s">
        <v>25</v>
      </c>
      <c r="D369" t="s">
        <v>36</v>
      </c>
      <c r="E369" t="s">
        <v>39</v>
      </c>
      <c r="F369" t="s">
        <v>47</v>
      </c>
      <c r="G369">
        <v>9.0567807276882198E-2</v>
      </c>
      <c r="H369">
        <f>Reference!H369</f>
        <v>9.0799555140953253E-2</v>
      </c>
      <c r="I369">
        <f>Reference!I369</f>
        <v>9.1031234889365653E-2</v>
      </c>
      <c r="J369">
        <f>Reference!J369</f>
        <v>9.1262846552145963E-2</v>
      </c>
      <c r="K369">
        <f>Reference!K369</f>
        <v>9.1502092363031778E-2</v>
      </c>
      <c r="L369">
        <f t="shared" ref="L369:Y371" si="859">$K369+(L$33-$K$33)*($BL369-$BK369)/($BL$33-$BK$33)</f>
        <v>9.0521712801999291E-2</v>
      </c>
      <c r="M369">
        <f t="shared" si="859"/>
        <v>8.9541333240966817E-2</v>
      </c>
      <c r="N369">
        <f t="shared" si="859"/>
        <v>8.8560953679934329E-2</v>
      </c>
      <c r="O369">
        <f t="shared" si="859"/>
        <v>8.7580574118901841E-2</v>
      </c>
      <c r="P369">
        <f t="shared" si="859"/>
        <v>8.6600194557869353E-2</v>
      </c>
      <c r="Q369">
        <f t="shared" si="859"/>
        <v>8.5619814996836879E-2</v>
      </c>
      <c r="R369">
        <f t="shared" si="859"/>
        <v>8.4639435435804392E-2</v>
      </c>
      <c r="S369">
        <f t="shared" si="859"/>
        <v>8.3659055874771904E-2</v>
      </c>
      <c r="T369">
        <f t="shared" si="859"/>
        <v>8.267867631373943E-2</v>
      </c>
      <c r="U369">
        <f t="shared" si="859"/>
        <v>8.1698296752706942E-2</v>
      </c>
      <c r="V369">
        <f t="shared" si="859"/>
        <v>8.0717917191674454E-2</v>
      </c>
      <c r="W369">
        <f t="shared" si="859"/>
        <v>7.9737537630641966E-2</v>
      </c>
      <c r="X369">
        <f t="shared" si="859"/>
        <v>7.8757158069609493E-2</v>
      </c>
      <c r="Y369">
        <f t="shared" si="859"/>
        <v>7.7776778508577005E-2</v>
      </c>
      <c r="Z369">
        <f t="shared" ref="Z369:AN371" si="860">$Y369+(Z$33-$Y$33)*($BM369-$BL369)/($BM$33-$BL$33)</f>
        <v>7.3201673890425423E-2</v>
      </c>
      <c r="AA369">
        <f t="shared" si="860"/>
        <v>6.8626569272273827E-2</v>
      </c>
      <c r="AB369">
        <f t="shared" si="860"/>
        <v>6.4051464654122245E-2</v>
      </c>
      <c r="AC369">
        <f t="shared" si="860"/>
        <v>5.9476360035970656E-2</v>
      </c>
      <c r="AD369">
        <f t="shared" si="860"/>
        <v>5.4901255417819067E-2</v>
      </c>
      <c r="AE369">
        <f t="shared" si="860"/>
        <v>5.0326150799667478E-2</v>
      </c>
      <c r="AF369">
        <f t="shared" si="860"/>
        <v>4.5751046181515896E-2</v>
      </c>
      <c r="AG369">
        <f t="shared" si="860"/>
        <v>4.1175941563364307E-2</v>
      </c>
      <c r="AH369">
        <f t="shared" si="860"/>
        <v>3.6600836945212718E-2</v>
      </c>
      <c r="AI369">
        <f t="shared" si="860"/>
        <v>3.2025732327061122E-2</v>
      </c>
      <c r="AJ369">
        <f t="shared" si="860"/>
        <v>2.745062770890954E-2</v>
      </c>
      <c r="AK369">
        <f t="shared" si="860"/>
        <v>2.2875523090757952E-2</v>
      </c>
      <c r="AL369">
        <f t="shared" si="860"/>
        <v>1.8300418472606363E-2</v>
      </c>
      <c r="AM369">
        <f t="shared" si="860"/>
        <v>1.3725313854454788E-2</v>
      </c>
      <c r="AN369">
        <f t="shared" si="860"/>
        <v>9.1502092363031917E-3</v>
      </c>
      <c r="AO369">
        <f t="shared" ref="AO369:BH369" si="861">AN369</f>
        <v>9.1502092363031917E-3</v>
      </c>
      <c r="AP369">
        <f t="shared" si="861"/>
        <v>9.1502092363031917E-3</v>
      </c>
      <c r="AQ369">
        <f t="shared" si="861"/>
        <v>9.1502092363031917E-3</v>
      </c>
      <c r="AR369">
        <f t="shared" si="861"/>
        <v>9.1502092363031917E-3</v>
      </c>
      <c r="AS369">
        <f t="shared" si="861"/>
        <v>9.1502092363031917E-3</v>
      </c>
      <c r="AT369">
        <f t="shared" si="861"/>
        <v>9.1502092363031917E-3</v>
      </c>
      <c r="AU369">
        <f t="shared" si="861"/>
        <v>9.1502092363031917E-3</v>
      </c>
      <c r="AV369">
        <f t="shared" si="861"/>
        <v>9.1502092363031917E-3</v>
      </c>
      <c r="AW369">
        <f t="shared" si="861"/>
        <v>9.1502092363031917E-3</v>
      </c>
      <c r="AX369">
        <f t="shared" si="861"/>
        <v>9.1502092363031917E-3</v>
      </c>
      <c r="AY369">
        <f t="shared" si="861"/>
        <v>9.1502092363031917E-3</v>
      </c>
      <c r="AZ369">
        <f t="shared" si="861"/>
        <v>9.1502092363031917E-3</v>
      </c>
      <c r="BA369">
        <f t="shared" si="861"/>
        <v>9.1502092363031917E-3</v>
      </c>
      <c r="BB369">
        <f t="shared" si="861"/>
        <v>9.1502092363031917E-3</v>
      </c>
      <c r="BC369">
        <f t="shared" si="861"/>
        <v>9.1502092363031917E-3</v>
      </c>
      <c r="BD369">
        <f t="shared" si="861"/>
        <v>9.1502092363031917E-3</v>
      </c>
      <c r="BE369">
        <f t="shared" si="861"/>
        <v>9.1502092363031917E-3</v>
      </c>
      <c r="BF369">
        <f t="shared" si="861"/>
        <v>9.1502092363031917E-3</v>
      </c>
      <c r="BG369">
        <f t="shared" si="861"/>
        <v>9.1502092363031917E-3</v>
      </c>
      <c r="BH369">
        <f t="shared" si="861"/>
        <v>9.1502092363031917E-3</v>
      </c>
      <c r="BK369">
        <f t="shared" ref="BK369:BK374" si="862">K369</f>
        <v>9.1502092363031778E-2</v>
      </c>
      <c r="BL369">
        <f t="shared" si="822"/>
        <v>7.7776778508577005E-2</v>
      </c>
      <c r="BM369">
        <f t="shared" si="823"/>
        <v>9.1502092363031865E-3</v>
      </c>
      <c r="BN369">
        <f t="shared" si="852"/>
        <v>0.15</v>
      </c>
      <c r="BO369">
        <f t="shared" si="853"/>
        <v>0.89999999999999991</v>
      </c>
      <c r="BP369" t="str">
        <f t="shared" si="824"/>
        <v>-HT-Total</v>
      </c>
    </row>
    <row r="370" spans="1:68" hidden="1" x14ac:dyDescent="0.25">
      <c r="A370" t="str">
        <f t="shared" si="818"/>
        <v>freight-HT-LPG</v>
      </c>
      <c r="B370" s="1">
        <v>336</v>
      </c>
      <c r="C370" t="s">
        <v>25</v>
      </c>
      <c r="D370" t="s">
        <v>36</v>
      </c>
      <c r="E370" t="s">
        <v>39</v>
      </c>
      <c r="F370" t="s">
        <v>48</v>
      </c>
      <c r="G370">
        <v>0</v>
      </c>
      <c r="H370">
        <f>Reference!H370</f>
        <v>0</v>
      </c>
      <c r="I370">
        <f>Reference!I370</f>
        <v>0</v>
      </c>
      <c r="J370">
        <f>Reference!J370</f>
        <v>0</v>
      </c>
      <c r="K370">
        <f>Reference!K370</f>
        <v>0</v>
      </c>
      <c r="L370">
        <f t="shared" si="859"/>
        <v>0</v>
      </c>
      <c r="M370">
        <f t="shared" si="859"/>
        <v>0</v>
      </c>
      <c r="N370">
        <f t="shared" si="859"/>
        <v>0</v>
      </c>
      <c r="O370">
        <f t="shared" si="859"/>
        <v>0</v>
      </c>
      <c r="P370">
        <f t="shared" si="859"/>
        <v>0</v>
      </c>
      <c r="Q370">
        <f t="shared" si="859"/>
        <v>0</v>
      </c>
      <c r="R370">
        <f t="shared" si="859"/>
        <v>0</v>
      </c>
      <c r="S370">
        <f t="shared" si="859"/>
        <v>0</v>
      </c>
      <c r="T370">
        <f t="shared" si="859"/>
        <v>0</v>
      </c>
      <c r="U370">
        <f t="shared" si="859"/>
        <v>0</v>
      </c>
      <c r="V370">
        <f t="shared" si="859"/>
        <v>0</v>
      </c>
      <c r="W370">
        <f t="shared" si="859"/>
        <v>0</v>
      </c>
      <c r="X370">
        <f t="shared" si="859"/>
        <v>0</v>
      </c>
      <c r="Y370">
        <f t="shared" si="859"/>
        <v>0</v>
      </c>
      <c r="Z370">
        <f t="shared" si="860"/>
        <v>0</v>
      </c>
      <c r="AA370">
        <f t="shared" si="860"/>
        <v>0</v>
      </c>
      <c r="AB370">
        <f t="shared" si="860"/>
        <v>0</v>
      </c>
      <c r="AC370">
        <f t="shared" si="860"/>
        <v>0</v>
      </c>
      <c r="AD370">
        <f t="shared" si="860"/>
        <v>0</v>
      </c>
      <c r="AE370">
        <f t="shared" si="860"/>
        <v>0</v>
      </c>
      <c r="AF370">
        <f t="shared" si="860"/>
        <v>0</v>
      </c>
      <c r="AG370">
        <f t="shared" si="860"/>
        <v>0</v>
      </c>
      <c r="AH370">
        <f t="shared" si="860"/>
        <v>0</v>
      </c>
      <c r="AI370">
        <f t="shared" si="860"/>
        <v>0</v>
      </c>
      <c r="AJ370">
        <f t="shared" si="860"/>
        <v>0</v>
      </c>
      <c r="AK370">
        <f t="shared" si="860"/>
        <v>0</v>
      </c>
      <c r="AL370">
        <f t="shared" si="860"/>
        <v>0</v>
      </c>
      <c r="AM370">
        <f t="shared" si="860"/>
        <v>0</v>
      </c>
      <c r="AN370">
        <f t="shared" si="860"/>
        <v>0</v>
      </c>
      <c r="AO370">
        <f t="shared" ref="AO370:BH370" si="863">AN370</f>
        <v>0</v>
      </c>
      <c r="AP370">
        <f t="shared" si="863"/>
        <v>0</v>
      </c>
      <c r="AQ370">
        <f t="shared" si="863"/>
        <v>0</v>
      </c>
      <c r="AR370">
        <f t="shared" si="863"/>
        <v>0</v>
      </c>
      <c r="AS370">
        <f t="shared" si="863"/>
        <v>0</v>
      </c>
      <c r="AT370">
        <f t="shared" si="863"/>
        <v>0</v>
      </c>
      <c r="AU370">
        <f t="shared" si="863"/>
        <v>0</v>
      </c>
      <c r="AV370">
        <f t="shared" si="863"/>
        <v>0</v>
      </c>
      <c r="AW370">
        <f t="shared" si="863"/>
        <v>0</v>
      </c>
      <c r="AX370">
        <f t="shared" si="863"/>
        <v>0</v>
      </c>
      <c r="AY370">
        <f t="shared" si="863"/>
        <v>0</v>
      </c>
      <c r="AZ370">
        <f t="shared" si="863"/>
        <v>0</v>
      </c>
      <c r="BA370">
        <f t="shared" si="863"/>
        <v>0</v>
      </c>
      <c r="BB370">
        <f t="shared" si="863"/>
        <v>0</v>
      </c>
      <c r="BC370">
        <f t="shared" si="863"/>
        <v>0</v>
      </c>
      <c r="BD370">
        <f t="shared" si="863"/>
        <v>0</v>
      </c>
      <c r="BE370">
        <f t="shared" si="863"/>
        <v>0</v>
      </c>
      <c r="BF370">
        <f t="shared" si="863"/>
        <v>0</v>
      </c>
      <c r="BG370">
        <f t="shared" si="863"/>
        <v>0</v>
      </c>
      <c r="BH370">
        <f t="shared" si="863"/>
        <v>0</v>
      </c>
      <c r="BK370">
        <f t="shared" si="862"/>
        <v>0</v>
      </c>
      <c r="BL370">
        <f t="shared" si="822"/>
        <v>0</v>
      </c>
      <c r="BM370">
        <f t="shared" si="823"/>
        <v>0</v>
      </c>
      <c r="BN370">
        <f t="shared" si="852"/>
        <v>0.15</v>
      </c>
      <c r="BO370">
        <f t="shared" si="853"/>
        <v>0.89999999999999991</v>
      </c>
      <c r="BP370" t="str">
        <f t="shared" si="824"/>
        <v>-HT-Total</v>
      </c>
    </row>
    <row r="371" spans="1:68" hidden="1" x14ac:dyDescent="0.25">
      <c r="A371" t="str">
        <f t="shared" si="818"/>
        <v>freight-HT-PHEVD</v>
      </c>
      <c r="B371" s="1">
        <v>337</v>
      </c>
      <c r="C371" t="s">
        <v>25</v>
      </c>
      <c r="D371" t="s">
        <v>36</v>
      </c>
      <c r="E371" t="s">
        <v>39</v>
      </c>
      <c r="F371" t="s">
        <v>37</v>
      </c>
      <c r="G371">
        <v>0</v>
      </c>
      <c r="H371">
        <f>Reference!H371</f>
        <v>0</v>
      </c>
      <c r="I371">
        <f>Reference!I371</f>
        <v>0</v>
      </c>
      <c r="J371">
        <f>Reference!J371</f>
        <v>0</v>
      </c>
      <c r="K371">
        <f>Reference!K371</f>
        <v>0</v>
      </c>
      <c r="L371">
        <f t="shared" si="859"/>
        <v>0</v>
      </c>
      <c r="M371">
        <f t="shared" si="859"/>
        <v>0</v>
      </c>
      <c r="N371">
        <f t="shared" si="859"/>
        <v>0</v>
      </c>
      <c r="O371">
        <f t="shared" si="859"/>
        <v>0</v>
      </c>
      <c r="P371">
        <f t="shared" si="859"/>
        <v>0</v>
      </c>
      <c r="Q371">
        <f t="shared" si="859"/>
        <v>0</v>
      </c>
      <c r="R371">
        <f t="shared" si="859"/>
        <v>0</v>
      </c>
      <c r="S371">
        <f t="shared" si="859"/>
        <v>0</v>
      </c>
      <c r="T371">
        <f t="shared" si="859"/>
        <v>0</v>
      </c>
      <c r="U371">
        <f t="shared" si="859"/>
        <v>0</v>
      </c>
      <c r="V371">
        <f t="shared" si="859"/>
        <v>0</v>
      </c>
      <c r="W371">
        <f t="shared" si="859"/>
        <v>0</v>
      </c>
      <c r="X371">
        <f t="shared" si="859"/>
        <v>0</v>
      </c>
      <c r="Y371">
        <f t="shared" si="859"/>
        <v>0</v>
      </c>
      <c r="Z371">
        <f t="shared" si="860"/>
        <v>0</v>
      </c>
      <c r="AA371">
        <f t="shared" si="860"/>
        <v>0</v>
      </c>
      <c r="AB371">
        <f t="shared" si="860"/>
        <v>0</v>
      </c>
      <c r="AC371">
        <f t="shared" si="860"/>
        <v>0</v>
      </c>
      <c r="AD371">
        <f t="shared" si="860"/>
        <v>0</v>
      </c>
      <c r="AE371">
        <f t="shared" si="860"/>
        <v>0</v>
      </c>
      <c r="AF371">
        <f t="shared" si="860"/>
        <v>0</v>
      </c>
      <c r="AG371">
        <f t="shared" si="860"/>
        <v>0</v>
      </c>
      <c r="AH371">
        <f t="shared" si="860"/>
        <v>0</v>
      </c>
      <c r="AI371">
        <f t="shared" si="860"/>
        <v>0</v>
      </c>
      <c r="AJ371">
        <f t="shared" si="860"/>
        <v>0</v>
      </c>
      <c r="AK371">
        <f t="shared" si="860"/>
        <v>0</v>
      </c>
      <c r="AL371">
        <f t="shared" si="860"/>
        <v>0</v>
      </c>
      <c r="AM371">
        <f t="shared" si="860"/>
        <v>0</v>
      </c>
      <c r="AN371">
        <f t="shared" si="860"/>
        <v>0</v>
      </c>
      <c r="AO371">
        <f t="shared" ref="AO371:BH371" si="864">AN371</f>
        <v>0</v>
      </c>
      <c r="AP371">
        <f t="shared" si="864"/>
        <v>0</v>
      </c>
      <c r="AQ371">
        <f t="shared" si="864"/>
        <v>0</v>
      </c>
      <c r="AR371">
        <f t="shared" si="864"/>
        <v>0</v>
      </c>
      <c r="AS371">
        <f t="shared" si="864"/>
        <v>0</v>
      </c>
      <c r="AT371">
        <f t="shared" si="864"/>
        <v>0</v>
      </c>
      <c r="AU371">
        <f t="shared" si="864"/>
        <v>0</v>
      </c>
      <c r="AV371">
        <f t="shared" si="864"/>
        <v>0</v>
      </c>
      <c r="AW371">
        <f t="shared" si="864"/>
        <v>0</v>
      </c>
      <c r="AX371">
        <f t="shared" si="864"/>
        <v>0</v>
      </c>
      <c r="AY371">
        <f t="shared" si="864"/>
        <v>0</v>
      </c>
      <c r="AZ371">
        <f t="shared" si="864"/>
        <v>0</v>
      </c>
      <c r="BA371">
        <f t="shared" si="864"/>
        <v>0</v>
      </c>
      <c r="BB371">
        <f t="shared" si="864"/>
        <v>0</v>
      </c>
      <c r="BC371">
        <f t="shared" si="864"/>
        <v>0</v>
      </c>
      <c r="BD371">
        <f t="shared" si="864"/>
        <v>0</v>
      </c>
      <c r="BE371">
        <f t="shared" si="864"/>
        <v>0</v>
      </c>
      <c r="BF371">
        <f t="shared" si="864"/>
        <v>0</v>
      </c>
      <c r="BG371">
        <f t="shared" si="864"/>
        <v>0</v>
      </c>
      <c r="BH371">
        <f t="shared" si="864"/>
        <v>0</v>
      </c>
      <c r="BK371">
        <f t="shared" si="862"/>
        <v>0</v>
      </c>
      <c r="BL371">
        <f t="shared" si="822"/>
        <v>0</v>
      </c>
      <c r="BM371">
        <f t="shared" si="823"/>
        <v>0</v>
      </c>
      <c r="BN371">
        <f t="shared" si="852"/>
        <v>0.15</v>
      </c>
      <c r="BO371">
        <f t="shared" si="853"/>
        <v>0.89999999999999991</v>
      </c>
      <c r="BP371" t="str">
        <f t="shared" si="824"/>
        <v>-HT-Total</v>
      </c>
    </row>
    <row r="372" spans="1:68" hidden="1" x14ac:dyDescent="0.25">
      <c r="A372" t="str">
        <f t="shared" si="818"/>
        <v>freight-LT-BEV</v>
      </c>
      <c r="B372" s="1">
        <v>338</v>
      </c>
      <c r="C372" t="s">
        <v>25</v>
      </c>
      <c r="D372" t="s">
        <v>36</v>
      </c>
      <c r="E372" t="s">
        <v>33</v>
      </c>
      <c r="F372" t="s">
        <v>29</v>
      </c>
      <c r="G372">
        <v>3.4153874688376031E-3</v>
      </c>
      <c r="H372">
        <f>Reference!H372</f>
        <v>3.8529748826335282E-3</v>
      </c>
      <c r="I372">
        <f>Reference!I372</f>
        <v>4.3466270171850689E-3</v>
      </c>
      <c r="J372">
        <f>Reference!J372</f>
        <v>4.9035270153667829E-3</v>
      </c>
      <c r="K372">
        <f>Reference!K372</f>
        <v>5.5317783410832998E-3</v>
      </c>
      <c r="L372">
        <f>Reference!L372</f>
        <v>6.2418260496268797E-3</v>
      </c>
      <c r="M372">
        <f>IF(L372=0,0.0000001,L372)*((INDEX($P$7:$P$29,MATCH($A372,$H$7:$H$28,0))/IF(L372=0,0.0000001,L372))^((M$33-$K$33)/($Y$33-$K$33)))</f>
        <v>1.0853509099484763E-2</v>
      </c>
      <c r="N372">
        <f t="shared" ref="N372:Y372" si="865">IF(M372=0,0.0000001,M372)*((INDEX($P$7:$P$29,MATCH($A372,$H$7:$H$28,0))/IF(M372=0,0.0000001,M372))^((N$33-$K$33)/($Y$33-$K$33)))</f>
        <v>2.2104158066788223E-2</v>
      </c>
      <c r="O372">
        <f t="shared" si="865"/>
        <v>4.6567989174600075E-2</v>
      </c>
      <c r="P372">
        <f t="shared" si="865"/>
        <v>9.0579124205841063E-2</v>
      </c>
      <c r="Q372">
        <f t="shared" si="865"/>
        <v>0.15133005020816895</v>
      </c>
      <c r="R372">
        <f t="shared" si="865"/>
        <v>0.21307044624360902</v>
      </c>
      <c r="S372">
        <f t="shared" si="865"/>
        <v>0.25908148683194349</v>
      </c>
      <c r="T372">
        <f t="shared" si="865"/>
        <v>0.28469291345531894</v>
      </c>
      <c r="U372">
        <f t="shared" si="865"/>
        <v>0.29554444319696721</v>
      </c>
      <c r="V372">
        <f t="shared" si="865"/>
        <v>0.29903961735501561</v>
      </c>
      <c r="W372">
        <f t="shared" si="865"/>
        <v>0.29986261387380947</v>
      </c>
      <c r="X372">
        <f t="shared" si="865"/>
        <v>0.29999018461814131</v>
      </c>
      <c r="Y372">
        <f t="shared" si="865"/>
        <v>0.3</v>
      </c>
      <c r="Z372">
        <f>IF(Y372=0,0.0000001,$Y372)*((INDEX($Q$7:$Q$29,MATCH($A372,$H$7:$H$28,0))/IF(Y372=0,0.0000001,$Y372))^((Z$33-$Y$33)/($AN$33-$Y$33)))</f>
        <v>0.3200036833010122</v>
      </c>
      <c r="AA372">
        <f t="shared" ref="AA372:AN372" si="866">IF(Z372=0,0.0000001,$Y372)*((INDEX($Q$7:$Q$29,MATCH($A372,$H$7:$H$28,0))/IF(Z372=0,0.0000001,$Y372))^((AA$33-$Y$33)/($AN$33-$Y$33)))</f>
        <v>0.3413411910873817</v>
      </c>
      <c r="AB372">
        <f t="shared" si="866"/>
        <v>0.36410146136772253</v>
      </c>
      <c r="AC372">
        <f t="shared" si="866"/>
        <v>0.38837936244317472</v>
      </c>
      <c r="AD372">
        <f t="shared" si="866"/>
        <v>0.41427608833304902</v>
      </c>
      <c r="AE372">
        <f t="shared" si="866"/>
        <v>0.44189958056703726</v>
      </c>
      <c r="AF372">
        <f t="shared" si="866"/>
        <v>0.471364978102081</v>
      </c>
      <c r="AG372">
        <f t="shared" si="866"/>
        <v>0.50279509723922289</v>
      </c>
      <c r="AH372">
        <f t="shared" si="866"/>
        <v>0.53632094354080639</v>
      </c>
      <c r="AI372">
        <f t="shared" si="866"/>
        <v>0.57208225788177414</v>
      </c>
      <c r="AJ372">
        <f t="shared" si="866"/>
        <v>0.61022809891109075</v>
      </c>
      <c r="AK372">
        <f t="shared" si="866"/>
        <v>0.65091746435107822</v>
      </c>
      <c r="AL372">
        <f t="shared" si="866"/>
        <v>0.69431995372433442</v>
      </c>
      <c r="AM372">
        <f t="shared" si="866"/>
        <v>0.74061647527058438</v>
      </c>
      <c r="AN372">
        <f t="shared" si="866"/>
        <v>0.79000000000000015</v>
      </c>
      <c r="AO372">
        <f t="shared" ref="AO372:BH372" si="867">AN372</f>
        <v>0.79000000000000015</v>
      </c>
      <c r="AP372">
        <f t="shared" si="867"/>
        <v>0.79000000000000015</v>
      </c>
      <c r="AQ372">
        <f t="shared" si="867"/>
        <v>0.79000000000000015</v>
      </c>
      <c r="AR372">
        <f t="shared" si="867"/>
        <v>0.79000000000000015</v>
      </c>
      <c r="AS372">
        <f t="shared" si="867"/>
        <v>0.79000000000000015</v>
      </c>
      <c r="AT372">
        <f t="shared" si="867"/>
        <v>0.79000000000000015</v>
      </c>
      <c r="AU372">
        <f t="shared" si="867"/>
        <v>0.79000000000000015</v>
      </c>
      <c r="AV372">
        <f t="shared" si="867"/>
        <v>0.79000000000000015</v>
      </c>
      <c r="AW372">
        <f t="shared" si="867"/>
        <v>0.79000000000000015</v>
      </c>
      <c r="AX372">
        <f t="shared" si="867"/>
        <v>0.79000000000000015</v>
      </c>
      <c r="AY372">
        <f t="shared" si="867"/>
        <v>0.79000000000000015</v>
      </c>
      <c r="AZ372">
        <f t="shared" si="867"/>
        <v>0.79000000000000015</v>
      </c>
      <c r="BA372">
        <f t="shared" si="867"/>
        <v>0.79000000000000015</v>
      </c>
      <c r="BB372">
        <f t="shared" si="867"/>
        <v>0.79000000000000015</v>
      </c>
      <c r="BC372">
        <f t="shared" si="867"/>
        <v>0.79000000000000015</v>
      </c>
      <c r="BD372">
        <f t="shared" si="867"/>
        <v>0.79000000000000015</v>
      </c>
      <c r="BE372">
        <f t="shared" si="867"/>
        <v>0.79000000000000015</v>
      </c>
      <c r="BF372">
        <f t="shared" si="867"/>
        <v>0.79000000000000015</v>
      </c>
      <c r="BG372">
        <f t="shared" si="867"/>
        <v>0.79000000000000015</v>
      </c>
      <c r="BH372">
        <f t="shared" si="867"/>
        <v>0.79000000000000015</v>
      </c>
      <c r="BK372">
        <f t="shared" si="862"/>
        <v>5.5317783410832998E-3</v>
      </c>
      <c r="BL372">
        <f t="shared" si="822"/>
        <v>3.595655921704145E-3</v>
      </c>
      <c r="BM372">
        <f t="shared" si="823"/>
        <v>5.5317783410833051E-5</v>
      </c>
      <c r="BN372">
        <f t="shared" si="852"/>
        <v>0.35</v>
      </c>
      <c r="BO372">
        <f t="shared" si="853"/>
        <v>0.99</v>
      </c>
      <c r="BP372" t="str">
        <f t="shared" si="824"/>
        <v>-LT-Total</v>
      </c>
    </row>
    <row r="373" spans="1:68" hidden="1" x14ac:dyDescent="0.25">
      <c r="A373" t="str">
        <f t="shared" si="818"/>
        <v>freight-LT-CNG</v>
      </c>
      <c r="B373" s="1">
        <v>339</v>
      </c>
      <c r="C373" t="s">
        <v>25</v>
      </c>
      <c r="D373" t="s">
        <v>36</v>
      </c>
      <c r="E373" t="s">
        <v>33</v>
      </c>
      <c r="F373" t="s">
        <v>45</v>
      </c>
      <c r="G373">
        <v>2.4353062406776479E-3</v>
      </c>
      <c r="H373">
        <f>Reference!H373</f>
        <v>2.782577926975545E-3</v>
      </c>
      <c r="I373">
        <f>Reference!I373</f>
        <v>3.12954818326798E-3</v>
      </c>
      <c r="J373">
        <f>Reference!J373</f>
        <v>3.4762174018442022E-3</v>
      </c>
      <c r="K373">
        <f>Reference!K373</f>
        <v>3.7534597240640711E-3</v>
      </c>
      <c r="L373">
        <f t="shared" ref="L373:Y374" si="868">$K373+(L$33-$K$33)*($BL373-$BK373)/($BL$33-$BK$33)</f>
        <v>3.6596232309624695E-3</v>
      </c>
      <c r="M373">
        <f t="shared" si="868"/>
        <v>3.5657867378608675E-3</v>
      </c>
      <c r="N373">
        <f t="shared" si="868"/>
        <v>3.4719502447592659E-3</v>
      </c>
      <c r="AO373">
        <f t="shared" ref="AO373:BH373" si="869">AN373</f>
        <v>0</v>
      </c>
      <c r="AP373">
        <f t="shared" si="869"/>
        <v>0</v>
      </c>
      <c r="AQ373">
        <f t="shared" si="869"/>
        <v>0</v>
      </c>
      <c r="AR373">
        <f t="shared" si="869"/>
        <v>0</v>
      </c>
      <c r="AS373">
        <f t="shared" si="869"/>
        <v>0</v>
      </c>
      <c r="AT373">
        <f t="shared" si="869"/>
        <v>0</v>
      </c>
      <c r="AU373">
        <f t="shared" si="869"/>
        <v>0</v>
      </c>
      <c r="AV373">
        <f t="shared" si="869"/>
        <v>0</v>
      </c>
      <c r="AW373">
        <f t="shared" si="869"/>
        <v>0</v>
      </c>
      <c r="AX373">
        <f t="shared" si="869"/>
        <v>0</v>
      </c>
      <c r="AY373">
        <f t="shared" si="869"/>
        <v>0</v>
      </c>
      <c r="AZ373">
        <f t="shared" si="869"/>
        <v>0</v>
      </c>
      <c r="BA373">
        <f t="shared" si="869"/>
        <v>0</v>
      </c>
      <c r="BB373">
        <f t="shared" si="869"/>
        <v>0</v>
      </c>
      <c r="BC373">
        <f t="shared" si="869"/>
        <v>0</v>
      </c>
      <c r="BD373">
        <f t="shared" si="869"/>
        <v>0</v>
      </c>
      <c r="BE373">
        <f t="shared" si="869"/>
        <v>0</v>
      </c>
      <c r="BF373">
        <f t="shared" si="869"/>
        <v>0</v>
      </c>
      <c r="BG373">
        <f t="shared" si="869"/>
        <v>0</v>
      </c>
      <c r="BH373">
        <f t="shared" si="869"/>
        <v>0</v>
      </c>
      <c r="BK373">
        <f t="shared" si="862"/>
        <v>3.7534597240640711E-3</v>
      </c>
      <c r="BL373">
        <f t="shared" si="822"/>
        <v>2.4397488206416465E-3</v>
      </c>
      <c r="BM373">
        <f t="shared" si="823"/>
        <v>3.7534597240640742E-5</v>
      </c>
      <c r="BN373">
        <f t="shared" si="852"/>
        <v>0.35</v>
      </c>
      <c r="BO373">
        <f t="shared" si="853"/>
        <v>0.99</v>
      </c>
      <c r="BP373" t="str">
        <f t="shared" si="824"/>
        <v>-LT-Total</v>
      </c>
    </row>
    <row r="374" spans="1:68" hidden="1" x14ac:dyDescent="0.25">
      <c r="A374" t="str">
        <f t="shared" si="818"/>
        <v>freight-LT-D</v>
      </c>
      <c r="B374" s="1">
        <v>340</v>
      </c>
      <c r="C374" t="s">
        <v>25</v>
      </c>
      <c r="D374" t="s">
        <v>36</v>
      </c>
      <c r="E374" t="s">
        <v>33</v>
      </c>
      <c r="F374" t="s">
        <v>46</v>
      </c>
      <c r="G374">
        <v>0.91679904968293102</v>
      </c>
      <c r="H374">
        <f>Reference!H374</f>
        <v>0.91642433060266049</v>
      </c>
      <c r="I374">
        <f>Reference!I374</f>
        <v>0.91604993677658964</v>
      </c>
      <c r="J374">
        <f>Reference!J374</f>
        <v>0.91567586778142374</v>
      </c>
      <c r="K374">
        <f>Reference!K374</f>
        <v>0.91562780614201811</v>
      </c>
      <c r="L374">
        <f t="shared" si="868"/>
        <v>0.89273711098846764</v>
      </c>
      <c r="M374">
        <f t="shared" si="868"/>
        <v>0.86984641583491717</v>
      </c>
      <c r="N374">
        <f t="shared" si="868"/>
        <v>0.84695572068136671</v>
      </c>
      <c r="O374">
        <f t="shared" si="868"/>
        <v>0.82406502552781635</v>
      </c>
      <c r="P374">
        <f t="shared" si="868"/>
        <v>0.80117433037426589</v>
      </c>
      <c r="Q374">
        <f t="shared" si="868"/>
        <v>0.77828363522071542</v>
      </c>
      <c r="R374">
        <f t="shared" si="868"/>
        <v>0.75539294006716495</v>
      </c>
      <c r="S374">
        <f t="shared" si="868"/>
        <v>0.73250224491361449</v>
      </c>
      <c r="T374">
        <f t="shared" si="868"/>
        <v>0.70961154976006402</v>
      </c>
      <c r="U374">
        <f t="shared" si="868"/>
        <v>0.68672085460651355</v>
      </c>
      <c r="V374">
        <f t="shared" si="868"/>
        <v>0.6638301594529632</v>
      </c>
      <c r="W374">
        <f t="shared" si="868"/>
        <v>0.64093946429941262</v>
      </c>
      <c r="X374">
        <f t="shared" si="868"/>
        <v>0.61804876914586226</v>
      </c>
      <c r="Y374">
        <f t="shared" si="868"/>
        <v>0.5951580739923118</v>
      </c>
      <c r="Z374">
        <f t="shared" ref="Z374:AN374" si="870">$Y374+(Z$33-$Y$33)*($BM374-$BL374)/($BM$33-$BL$33)</f>
        <v>0.55609128759691906</v>
      </c>
      <c r="AA374">
        <f t="shared" si="870"/>
        <v>0.51702450120152621</v>
      </c>
      <c r="AB374">
        <f t="shared" si="870"/>
        <v>0.47795771480613347</v>
      </c>
      <c r="AC374">
        <f t="shared" si="870"/>
        <v>0.43889092841074073</v>
      </c>
      <c r="AD374">
        <f t="shared" si="870"/>
        <v>0.39982414201534794</v>
      </c>
      <c r="AE374">
        <f t="shared" si="870"/>
        <v>0.36075735561995514</v>
      </c>
      <c r="AF374">
        <f t="shared" si="870"/>
        <v>0.32169056922456235</v>
      </c>
      <c r="AG374">
        <f t="shared" si="870"/>
        <v>0.28262378282916961</v>
      </c>
      <c r="AH374">
        <f t="shared" si="870"/>
        <v>0.24355699643377682</v>
      </c>
      <c r="AI374">
        <f t="shared" si="870"/>
        <v>0.20449021003838408</v>
      </c>
      <c r="AJ374">
        <f t="shared" si="870"/>
        <v>0.16542342364299123</v>
      </c>
      <c r="AK374">
        <f t="shared" si="870"/>
        <v>0.12635663724759849</v>
      </c>
      <c r="AL374">
        <f t="shared" si="870"/>
        <v>8.7289850852205753E-2</v>
      </c>
      <c r="AM374">
        <f t="shared" si="870"/>
        <v>4.8223064456812903E-2</v>
      </c>
      <c r="AN374">
        <f t="shared" si="870"/>
        <v>9.1562780614201644E-3</v>
      </c>
      <c r="AO374">
        <f t="shared" ref="AO374:BH374" si="871">AN374</f>
        <v>9.1562780614201644E-3</v>
      </c>
      <c r="AP374">
        <f t="shared" si="871"/>
        <v>9.1562780614201644E-3</v>
      </c>
      <c r="AQ374">
        <f t="shared" si="871"/>
        <v>9.1562780614201644E-3</v>
      </c>
      <c r="AR374">
        <f t="shared" si="871"/>
        <v>9.1562780614201644E-3</v>
      </c>
      <c r="AS374">
        <f t="shared" si="871"/>
        <v>9.1562780614201644E-3</v>
      </c>
      <c r="AT374">
        <f t="shared" si="871"/>
        <v>9.1562780614201644E-3</v>
      </c>
      <c r="AU374">
        <f t="shared" si="871"/>
        <v>9.1562780614201644E-3</v>
      </c>
      <c r="AV374">
        <f t="shared" si="871"/>
        <v>9.1562780614201644E-3</v>
      </c>
      <c r="AW374">
        <f t="shared" si="871"/>
        <v>9.1562780614201644E-3</v>
      </c>
      <c r="AX374">
        <f t="shared" si="871"/>
        <v>9.1562780614201644E-3</v>
      </c>
      <c r="AY374">
        <f t="shared" si="871"/>
        <v>9.1562780614201644E-3</v>
      </c>
      <c r="AZ374">
        <f t="shared" si="871"/>
        <v>9.1562780614201644E-3</v>
      </c>
      <c r="BA374">
        <f t="shared" si="871"/>
        <v>9.1562780614201644E-3</v>
      </c>
      <c r="BB374">
        <f t="shared" si="871"/>
        <v>9.1562780614201644E-3</v>
      </c>
      <c r="BC374">
        <f t="shared" si="871"/>
        <v>9.1562780614201644E-3</v>
      </c>
      <c r="BD374">
        <f t="shared" si="871"/>
        <v>9.1562780614201644E-3</v>
      </c>
      <c r="BE374">
        <f t="shared" si="871"/>
        <v>9.1562780614201644E-3</v>
      </c>
      <c r="BF374">
        <f t="shared" si="871"/>
        <v>9.1562780614201644E-3</v>
      </c>
      <c r="BG374">
        <f t="shared" si="871"/>
        <v>9.1562780614201644E-3</v>
      </c>
      <c r="BH374">
        <f t="shared" si="871"/>
        <v>9.1562780614201644E-3</v>
      </c>
      <c r="BK374">
        <f t="shared" si="862"/>
        <v>0.91562780614201811</v>
      </c>
      <c r="BL374">
        <f t="shared" si="822"/>
        <v>0.5951580739923118</v>
      </c>
      <c r="BM374">
        <f t="shared" si="823"/>
        <v>9.1562780614201887E-3</v>
      </c>
      <c r="BN374">
        <f t="shared" si="852"/>
        <v>0.35</v>
      </c>
      <c r="BO374">
        <f t="shared" si="853"/>
        <v>0.99</v>
      </c>
      <c r="BP374" t="str">
        <f t="shared" si="824"/>
        <v>-LT-Total</v>
      </c>
    </row>
    <row r="375" spans="1:68" hidden="1" x14ac:dyDescent="0.25">
      <c r="A375" t="str">
        <f t="shared" si="818"/>
        <v>freight-LT-FCEV</v>
      </c>
      <c r="B375" s="1">
        <v>341</v>
      </c>
      <c r="C375" t="s">
        <v>25</v>
      </c>
      <c r="D375" t="s">
        <v>36</v>
      </c>
      <c r="E375" t="s">
        <v>33</v>
      </c>
      <c r="F375" t="s">
        <v>30</v>
      </c>
      <c r="G375">
        <v>0</v>
      </c>
      <c r="H375">
        <f>Reference!H375</f>
        <v>1.2915496650148837E-7</v>
      </c>
      <c r="I375">
        <f>Reference!I375</f>
        <v>0</v>
      </c>
      <c r="J375">
        <f>Reference!J375</f>
        <v>2.1544346900318838E-7</v>
      </c>
      <c r="K375">
        <f>Reference!K375</f>
        <v>0</v>
      </c>
      <c r="L375">
        <f>Reference!L375</f>
        <v>1.93069772888325E-7</v>
      </c>
      <c r="M375">
        <f>IF(L375=0,0.0000001,L375)*((INDEX($P$7:$P$29,MATCH($A375,$H$7:$H$28,0))/IF(L375=0,0.0000001,L375))^((M$33-$K$33)/($Y$33-$K$33)))</f>
        <v>1.145609301773497E-6</v>
      </c>
      <c r="N375">
        <f t="shared" ref="N375:Y375" si="872">IF(M375=0,0.0000001,M375)*((INDEX($P$7:$P$29,MATCH($A375,$H$7:$H$28,0))/IF(M375=0,0.0000001,M375))^((N$33-$K$33)/($Y$33-$K$33)))</f>
        <v>1.1305974191665733E-5</v>
      </c>
      <c r="O375">
        <f t="shared" si="872"/>
        <v>1.2443017393555018E-4</v>
      </c>
      <c r="P375">
        <f t="shared" si="872"/>
        <v>1.0591111209082237E-3</v>
      </c>
      <c r="Q375">
        <f t="shared" si="872"/>
        <v>5.5256363975142182E-3</v>
      </c>
      <c r="R375">
        <f t="shared" si="872"/>
        <v>1.662172734332118E-2</v>
      </c>
      <c r="S375">
        <f t="shared" si="872"/>
        <v>3.1187956918195408E-2</v>
      </c>
      <c r="T375">
        <f t="shared" si="872"/>
        <v>4.2243681731626945E-2</v>
      </c>
      <c r="U375">
        <f t="shared" si="872"/>
        <v>4.7648953154971897E-2</v>
      </c>
      <c r="V375">
        <f t="shared" si="872"/>
        <v>4.9486628556970551E-2</v>
      </c>
      <c r="W375">
        <f t="shared" si="872"/>
        <v>4.9926336441500622E-2</v>
      </c>
      <c r="X375">
        <f t="shared" si="872"/>
        <v>4.9994734714747961E-2</v>
      </c>
      <c r="Y375">
        <f t="shared" si="872"/>
        <v>0.05</v>
      </c>
      <c r="Z375">
        <f>IF(Y375=0,0.0000001,$Y375)*((INDEX($Q$7:$Q$29,MATCH($A375,$H$7:$H$28,0))/IF(Y375=0,0.0000001,$Y375))^((Z$33-$Y$33)/($AN$33-$Y$33)))</f>
        <v>5.4841248984731299E-2</v>
      </c>
      <c r="AA375">
        <f t="shared" ref="AA375:AN375" si="873">IF(Z375=0,0.0000001,$Y375)*((INDEX($Q$7:$Q$29,MATCH($A375,$H$7:$H$28,0))/IF(Z375=0,0.0000001,$Y375))^((AA$33-$Y$33)/($AN$33-$Y$33)))</f>
        <v>6.0151251804105833E-2</v>
      </c>
      <c r="AB375">
        <f t="shared" si="873"/>
        <v>6.5975395538644718E-2</v>
      </c>
      <c r="AC375">
        <f t="shared" si="873"/>
        <v>7.2363461872018905E-2</v>
      </c>
      <c r="AD375">
        <f t="shared" si="873"/>
        <v>7.9370052598409971E-2</v>
      </c>
      <c r="AE375">
        <f t="shared" si="873"/>
        <v>8.7055056329612412E-2</v>
      </c>
      <c r="AF375">
        <f t="shared" si="873"/>
        <v>9.5484160391041656E-2</v>
      </c>
      <c r="AG375">
        <f t="shared" si="873"/>
        <v>0.10472941228206267</v>
      </c>
      <c r="AH375">
        <f t="shared" si="873"/>
        <v>0.11486983549970352</v>
      </c>
      <c r="AI375">
        <f t="shared" si="873"/>
        <v>0.12599210498948729</v>
      </c>
      <c r="AJ375">
        <f t="shared" si="873"/>
        <v>0.1381912879967776</v>
      </c>
      <c r="AK375">
        <f t="shared" si="873"/>
        <v>0.1515716566510398</v>
      </c>
      <c r="AL375">
        <f t="shared" si="873"/>
        <v>0.1662475792285576</v>
      </c>
      <c r="AM375">
        <f t="shared" si="873"/>
        <v>0.18234449771164338</v>
      </c>
      <c r="AN375">
        <f t="shared" si="873"/>
        <v>0.2</v>
      </c>
      <c r="AO375">
        <f t="shared" ref="AO375:BH375" si="874">AN375</f>
        <v>0.2</v>
      </c>
      <c r="AP375">
        <f t="shared" si="874"/>
        <v>0.2</v>
      </c>
      <c r="AQ375">
        <f t="shared" si="874"/>
        <v>0.2</v>
      </c>
      <c r="AR375">
        <f t="shared" si="874"/>
        <v>0.2</v>
      </c>
      <c r="AS375">
        <f t="shared" si="874"/>
        <v>0.2</v>
      </c>
      <c r="AT375">
        <f t="shared" si="874"/>
        <v>0.2</v>
      </c>
      <c r="AU375">
        <f t="shared" si="874"/>
        <v>0.2</v>
      </c>
      <c r="AV375">
        <f t="shared" si="874"/>
        <v>0.2</v>
      </c>
      <c r="AW375">
        <f t="shared" si="874"/>
        <v>0.2</v>
      </c>
      <c r="AX375">
        <f t="shared" si="874"/>
        <v>0.2</v>
      </c>
      <c r="AY375">
        <f t="shared" si="874"/>
        <v>0.2</v>
      </c>
      <c r="AZ375">
        <f t="shared" si="874"/>
        <v>0.2</v>
      </c>
      <c r="BA375">
        <f t="shared" si="874"/>
        <v>0.2</v>
      </c>
      <c r="BB375">
        <f t="shared" si="874"/>
        <v>0.2</v>
      </c>
      <c r="BC375">
        <f t="shared" si="874"/>
        <v>0.2</v>
      </c>
      <c r="BD375">
        <f t="shared" si="874"/>
        <v>0.2</v>
      </c>
      <c r="BE375">
        <f t="shared" si="874"/>
        <v>0.2</v>
      </c>
      <c r="BF375">
        <f t="shared" si="874"/>
        <v>0.2</v>
      </c>
      <c r="BG375">
        <f t="shared" si="874"/>
        <v>0.2</v>
      </c>
      <c r="BH375">
        <f t="shared" si="874"/>
        <v>0.2</v>
      </c>
      <c r="BK375">
        <f>G375</f>
        <v>0</v>
      </c>
      <c r="BL375">
        <f t="shared" si="822"/>
        <v>0</v>
      </c>
      <c r="BM375">
        <f t="shared" si="823"/>
        <v>0</v>
      </c>
      <c r="BN375">
        <f t="shared" si="852"/>
        <v>0.35</v>
      </c>
      <c r="BO375">
        <f t="shared" si="853"/>
        <v>0.99</v>
      </c>
      <c r="BP375" t="str">
        <f t="shared" si="824"/>
        <v>-LT-Total</v>
      </c>
    </row>
    <row r="376" spans="1:68" hidden="1" x14ac:dyDescent="0.25">
      <c r="A376" t="str">
        <f t="shared" si="818"/>
        <v>freight-LT-G</v>
      </c>
      <c r="B376" s="1">
        <v>342</v>
      </c>
      <c r="C376" t="s">
        <v>25</v>
      </c>
      <c r="D376" t="s">
        <v>36</v>
      </c>
      <c r="E376" t="s">
        <v>33</v>
      </c>
      <c r="F376" t="s">
        <v>47</v>
      </c>
      <c r="G376">
        <v>7.7350256607553888E-2</v>
      </c>
      <c r="H376">
        <f>Reference!H376</f>
        <v>7.7105684197844734E-2</v>
      </c>
      <c r="I376">
        <f>Reference!I376</f>
        <v>7.68613240757067E-2</v>
      </c>
      <c r="J376">
        <f>Reference!J376</f>
        <v>7.661717596486288E-2</v>
      </c>
      <c r="K376">
        <f>Reference!K376</f>
        <v>7.6154702314978978E-2</v>
      </c>
      <c r="L376">
        <f t="shared" ref="L376:Y378" si="875">$K376+(L$33-$K$33)*($BL376-$BK376)/($BL$33-$BK$33)</f>
        <v>7.4250834757104506E-2</v>
      </c>
      <c r="M376">
        <f t="shared" si="875"/>
        <v>7.2346967199230033E-2</v>
      </c>
      <c r="N376">
        <f t="shared" si="875"/>
        <v>7.0443099641355561E-2</v>
      </c>
      <c r="O376">
        <f t="shared" si="875"/>
        <v>6.8539232083481075E-2</v>
      </c>
      <c r="P376">
        <f t="shared" si="875"/>
        <v>6.6635364525606602E-2</v>
      </c>
      <c r="Q376">
        <f t="shared" si="875"/>
        <v>6.473149696773213E-2</v>
      </c>
      <c r="R376">
        <f t="shared" si="875"/>
        <v>6.2827629409857658E-2</v>
      </c>
      <c r="S376">
        <f t="shared" si="875"/>
        <v>6.0923761851983185E-2</v>
      </c>
      <c r="T376">
        <f t="shared" si="875"/>
        <v>5.9019894294108713E-2</v>
      </c>
      <c r="U376">
        <f t="shared" si="875"/>
        <v>5.7116026736234234E-2</v>
      </c>
      <c r="V376">
        <f t="shared" si="875"/>
        <v>5.5212159178359754E-2</v>
      </c>
      <c r="W376">
        <f t="shared" si="875"/>
        <v>5.3308291620485282E-2</v>
      </c>
      <c r="X376">
        <f t="shared" si="875"/>
        <v>5.140442406261081E-2</v>
      </c>
      <c r="Y376">
        <f t="shared" si="875"/>
        <v>4.9500556504736337E-2</v>
      </c>
      <c r="Z376">
        <f t="shared" ref="Z376:AN378" si="876">$Y376+(Z$33-$Y$33)*($BM376-$BL376)/($BM$33-$BL$33)</f>
        <v>4.62512892059639E-2</v>
      </c>
      <c r="AA376">
        <f t="shared" si="876"/>
        <v>4.3002021907191462E-2</v>
      </c>
      <c r="AB376">
        <f t="shared" si="876"/>
        <v>3.9752754608419025E-2</v>
      </c>
      <c r="AC376">
        <f t="shared" si="876"/>
        <v>3.6503487309646587E-2</v>
      </c>
      <c r="AD376">
        <f t="shared" si="876"/>
        <v>3.325422001087415E-2</v>
      </c>
      <c r="AE376">
        <f t="shared" si="876"/>
        <v>3.0004952712101719E-2</v>
      </c>
      <c r="AF376">
        <f t="shared" si="876"/>
        <v>2.6755685413329282E-2</v>
      </c>
      <c r="AG376">
        <f t="shared" si="876"/>
        <v>2.3506418114556844E-2</v>
      </c>
      <c r="AH376">
        <f t="shared" si="876"/>
        <v>2.0257150815784407E-2</v>
      </c>
      <c r="AI376">
        <f t="shared" si="876"/>
        <v>1.7007883517011969E-2</v>
      </c>
      <c r="AJ376">
        <f t="shared" si="876"/>
        <v>1.3758616218239532E-2</v>
      </c>
      <c r="AK376">
        <f t="shared" si="876"/>
        <v>1.0509348919467101E-2</v>
      </c>
      <c r="AL376">
        <f t="shared" si="876"/>
        <v>7.2600816206946639E-3</v>
      </c>
      <c r="AM376">
        <f t="shared" si="876"/>
        <v>4.0108143219222264E-3</v>
      </c>
      <c r="AN376">
        <f t="shared" si="876"/>
        <v>7.6154702314978201E-4</v>
      </c>
      <c r="AO376">
        <f t="shared" ref="AO376:BH376" si="877">AN376</f>
        <v>7.6154702314978201E-4</v>
      </c>
      <c r="AP376">
        <f t="shared" si="877"/>
        <v>7.6154702314978201E-4</v>
      </c>
      <c r="AQ376">
        <f t="shared" si="877"/>
        <v>7.6154702314978201E-4</v>
      </c>
      <c r="AR376">
        <f t="shared" si="877"/>
        <v>7.6154702314978201E-4</v>
      </c>
      <c r="AS376">
        <f t="shared" si="877"/>
        <v>7.6154702314978201E-4</v>
      </c>
      <c r="AT376">
        <f t="shared" si="877"/>
        <v>7.6154702314978201E-4</v>
      </c>
      <c r="AU376">
        <f t="shared" si="877"/>
        <v>7.6154702314978201E-4</v>
      </c>
      <c r="AV376">
        <f t="shared" si="877"/>
        <v>7.6154702314978201E-4</v>
      </c>
      <c r="AW376">
        <f t="shared" si="877"/>
        <v>7.6154702314978201E-4</v>
      </c>
      <c r="AX376">
        <f t="shared" si="877"/>
        <v>7.6154702314978201E-4</v>
      </c>
      <c r="AY376">
        <f t="shared" si="877"/>
        <v>7.6154702314978201E-4</v>
      </c>
      <c r="AZ376">
        <f t="shared" si="877"/>
        <v>7.6154702314978201E-4</v>
      </c>
      <c r="BA376">
        <f t="shared" si="877"/>
        <v>7.6154702314978201E-4</v>
      </c>
      <c r="BB376">
        <f t="shared" si="877"/>
        <v>7.6154702314978201E-4</v>
      </c>
      <c r="BC376">
        <f t="shared" si="877"/>
        <v>7.6154702314978201E-4</v>
      </c>
      <c r="BD376">
        <f t="shared" si="877"/>
        <v>7.6154702314978201E-4</v>
      </c>
      <c r="BE376">
        <f t="shared" si="877"/>
        <v>7.6154702314978201E-4</v>
      </c>
      <c r="BF376">
        <f t="shared" si="877"/>
        <v>7.6154702314978201E-4</v>
      </c>
      <c r="BG376">
        <f t="shared" si="877"/>
        <v>7.6154702314978201E-4</v>
      </c>
      <c r="BH376">
        <f t="shared" si="877"/>
        <v>7.6154702314978201E-4</v>
      </c>
      <c r="BK376">
        <f t="shared" ref="BK376:BK383" si="878">K376</f>
        <v>7.6154702314978978E-2</v>
      </c>
      <c r="BL376">
        <f t="shared" si="822"/>
        <v>4.9500556504736337E-2</v>
      </c>
      <c r="BM376">
        <f t="shared" si="823"/>
        <v>7.6154702314979047E-4</v>
      </c>
      <c r="BN376">
        <f t="shared" si="852"/>
        <v>0.35</v>
      </c>
      <c r="BO376">
        <f t="shared" si="853"/>
        <v>0.99</v>
      </c>
      <c r="BP376" t="str">
        <f t="shared" si="824"/>
        <v>-LT-Total</v>
      </c>
    </row>
    <row r="377" spans="1:68" hidden="1" x14ac:dyDescent="0.25">
      <c r="A377" t="str">
        <f t="shared" si="818"/>
        <v>freight-LT-LPG</v>
      </c>
      <c r="B377" s="1">
        <v>343</v>
      </c>
      <c r="C377" t="s">
        <v>25</v>
      </c>
      <c r="D377" t="s">
        <v>36</v>
      </c>
      <c r="E377" t="s">
        <v>33</v>
      </c>
      <c r="F377" t="s">
        <v>48</v>
      </c>
      <c r="G377">
        <v>0</v>
      </c>
      <c r="H377">
        <f>Reference!H377</f>
        <v>0</v>
      </c>
      <c r="I377">
        <f>Reference!I377</f>
        <v>0</v>
      </c>
      <c r="J377">
        <f>Reference!J377</f>
        <v>0</v>
      </c>
      <c r="K377">
        <f>Reference!K377</f>
        <v>0</v>
      </c>
      <c r="L377">
        <f t="shared" si="875"/>
        <v>0</v>
      </c>
      <c r="M377">
        <f t="shared" si="875"/>
        <v>0</v>
      </c>
      <c r="N377">
        <f t="shared" si="875"/>
        <v>0</v>
      </c>
      <c r="O377">
        <f t="shared" si="875"/>
        <v>0</v>
      </c>
      <c r="P377">
        <f t="shared" si="875"/>
        <v>0</v>
      </c>
      <c r="Q377">
        <f t="shared" si="875"/>
        <v>0</v>
      </c>
      <c r="R377">
        <f t="shared" si="875"/>
        <v>0</v>
      </c>
      <c r="S377">
        <f t="shared" si="875"/>
        <v>0</v>
      </c>
      <c r="T377">
        <f t="shared" si="875"/>
        <v>0</v>
      </c>
      <c r="U377">
        <f t="shared" si="875"/>
        <v>0</v>
      </c>
      <c r="V377">
        <f t="shared" si="875"/>
        <v>0</v>
      </c>
      <c r="W377">
        <f t="shared" si="875"/>
        <v>0</v>
      </c>
      <c r="X377">
        <f t="shared" si="875"/>
        <v>0</v>
      </c>
      <c r="Y377">
        <f t="shared" si="875"/>
        <v>0</v>
      </c>
      <c r="Z377">
        <f t="shared" si="876"/>
        <v>0</v>
      </c>
      <c r="AA377">
        <f t="shared" si="876"/>
        <v>0</v>
      </c>
      <c r="AB377">
        <f t="shared" si="876"/>
        <v>0</v>
      </c>
      <c r="AC377">
        <f t="shared" si="876"/>
        <v>0</v>
      </c>
      <c r="AD377">
        <f t="shared" si="876"/>
        <v>0</v>
      </c>
      <c r="AE377">
        <f t="shared" si="876"/>
        <v>0</v>
      </c>
      <c r="AF377">
        <f t="shared" si="876"/>
        <v>0</v>
      </c>
      <c r="AG377">
        <f t="shared" si="876"/>
        <v>0</v>
      </c>
      <c r="AH377">
        <f t="shared" si="876"/>
        <v>0</v>
      </c>
      <c r="AI377">
        <f t="shared" si="876"/>
        <v>0</v>
      </c>
      <c r="AJ377">
        <f t="shared" si="876"/>
        <v>0</v>
      </c>
      <c r="AK377">
        <f t="shared" si="876"/>
        <v>0</v>
      </c>
      <c r="AL377">
        <f t="shared" si="876"/>
        <v>0</v>
      </c>
      <c r="AM377">
        <f t="shared" si="876"/>
        <v>0</v>
      </c>
      <c r="AN377">
        <f t="shared" si="876"/>
        <v>0</v>
      </c>
      <c r="AO377">
        <f t="shared" ref="AO377:BH377" si="879">AN377</f>
        <v>0</v>
      </c>
      <c r="AP377">
        <f t="shared" si="879"/>
        <v>0</v>
      </c>
      <c r="AQ377">
        <f t="shared" si="879"/>
        <v>0</v>
      </c>
      <c r="AR377">
        <f t="shared" si="879"/>
        <v>0</v>
      </c>
      <c r="AS377">
        <f t="shared" si="879"/>
        <v>0</v>
      </c>
      <c r="AT377">
        <f t="shared" si="879"/>
        <v>0</v>
      </c>
      <c r="AU377">
        <f t="shared" si="879"/>
        <v>0</v>
      </c>
      <c r="AV377">
        <f t="shared" si="879"/>
        <v>0</v>
      </c>
      <c r="AW377">
        <f t="shared" si="879"/>
        <v>0</v>
      </c>
      <c r="AX377">
        <f t="shared" si="879"/>
        <v>0</v>
      </c>
      <c r="AY377">
        <f t="shared" si="879"/>
        <v>0</v>
      </c>
      <c r="AZ377">
        <f t="shared" si="879"/>
        <v>0</v>
      </c>
      <c r="BA377">
        <f t="shared" si="879"/>
        <v>0</v>
      </c>
      <c r="BB377">
        <f t="shared" si="879"/>
        <v>0</v>
      </c>
      <c r="BC377">
        <f t="shared" si="879"/>
        <v>0</v>
      </c>
      <c r="BD377">
        <f t="shared" si="879"/>
        <v>0</v>
      </c>
      <c r="BE377">
        <f t="shared" si="879"/>
        <v>0</v>
      </c>
      <c r="BF377">
        <f t="shared" si="879"/>
        <v>0</v>
      </c>
      <c r="BG377">
        <f t="shared" si="879"/>
        <v>0</v>
      </c>
      <c r="BH377">
        <f t="shared" si="879"/>
        <v>0</v>
      </c>
      <c r="BK377">
        <f t="shared" si="878"/>
        <v>0</v>
      </c>
      <c r="BL377">
        <f t="shared" si="822"/>
        <v>0</v>
      </c>
      <c r="BM377">
        <f t="shared" si="823"/>
        <v>0</v>
      </c>
      <c r="BN377">
        <f t="shared" si="852"/>
        <v>0.35</v>
      </c>
      <c r="BO377">
        <f t="shared" si="853"/>
        <v>0.99</v>
      </c>
      <c r="BP377" t="str">
        <f t="shared" si="824"/>
        <v>-LT-Total</v>
      </c>
    </row>
    <row r="378" spans="1:68" hidden="1" x14ac:dyDescent="0.25">
      <c r="A378" t="str">
        <f t="shared" si="818"/>
        <v>freight-LT-PHEVG</v>
      </c>
      <c r="B378" s="1">
        <v>344</v>
      </c>
      <c r="C378" t="s">
        <v>25</v>
      </c>
      <c r="D378" t="s">
        <v>36</v>
      </c>
      <c r="E378" t="s">
        <v>33</v>
      </c>
      <c r="F378" t="s">
        <v>31</v>
      </c>
      <c r="G378">
        <v>0</v>
      </c>
      <c r="H378">
        <f>Reference!H378</f>
        <v>0</v>
      </c>
      <c r="I378">
        <f>Reference!I378</f>
        <v>0</v>
      </c>
      <c r="J378">
        <f>Reference!J378</f>
        <v>0</v>
      </c>
      <c r="K378">
        <f>Reference!K378</f>
        <v>0</v>
      </c>
      <c r="L378">
        <f t="shared" si="875"/>
        <v>0</v>
      </c>
      <c r="M378">
        <f t="shared" si="875"/>
        <v>0</v>
      </c>
      <c r="N378">
        <f t="shared" si="875"/>
        <v>0</v>
      </c>
      <c r="O378">
        <f t="shared" si="875"/>
        <v>0</v>
      </c>
      <c r="P378">
        <f t="shared" si="875"/>
        <v>0</v>
      </c>
      <c r="Q378">
        <f t="shared" si="875"/>
        <v>0</v>
      </c>
      <c r="R378">
        <f t="shared" si="875"/>
        <v>0</v>
      </c>
      <c r="S378">
        <f t="shared" si="875"/>
        <v>0</v>
      </c>
      <c r="T378">
        <f t="shared" si="875"/>
        <v>0</v>
      </c>
      <c r="U378">
        <f t="shared" si="875"/>
        <v>0</v>
      </c>
      <c r="V378">
        <f t="shared" si="875"/>
        <v>0</v>
      </c>
      <c r="W378">
        <f t="shared" si="875"/>
        <v>0</v>
      </c>
      <c r="X378">
        <f t="shared" si="875"/>
        <v>0</v>
      </c>
      <c r="Y378">
        <f t="shared" si="875"/>
        <v>0</v>
      </c>
      <c r="Z378">
        <f t="shared" si="876"/>
        <v>0</v>
      </c>
      <c r="AA378">
        <f t="shared" si="876"/>
        <v>0</v>
      </c>
      <c r="AB378">
        <f t="shared" si="876"/>
        <v>0</v>
      </c>
      <c r="AC378">
        <f t="shared" si="876"/>
        <v>0</v>
      </c>
      <c r="AD378">
        <f t="shared" si="876"/>
        <v>0</v>
      </c>
      <c r="AE378">
        <f t="shared" si="876"/>
        <v>0</v>
      </c>
      <c r="AF378">
        <f t="shared" si="876"/>
        <v>0</v>
      </c>
      <c r="AG378">
        <f t="shared" si="876"/>
        <v>0</v>
      </c>
      <c r="AH378">
        <f t="shared" si="876"/>
        <v>0</v>
      </c>
      <c r="AI378">
        <f t="shared" si="876"/>
        <v>0</v>
      </c>
      <c r="AJ378">
        <f t="shared" si="876"/>
        <v>0</v>
      </c>
      <c r="AK378">
        <f t="shared" si="876"/>
        <v>0</v>
      </c>
      <c r="AL378">
        <f t="shared" si="876"/>
        <v>0</v>
      </c>
      <c r="AM378">
        <f t="shared" si="876"/>
        <v>0</v>
      </c>
      <c r="AN378">
        <f t="shared" si="876"/>
        <v>0</v>
      </c>
      <c r="AO378">
        <f t="shared" ref="AO378:BH378" si="880">AN378</f>
        <v>0</v>
      </c>
      <c r="AP378">
        <f t="shared" si="880"/>
        <v>0</v>
      </c>
      <c r="AQ378">
        <f t="shared" si="880"/>
        <v>0</v>
      </c>
      <c r="AR378">
        <f t="shared" si="880"/>
        <v>0</v>
      </c>
      <c r="AS378">
        <f t="shared" si="880"/>
        <v>0</v>
      </c>
      <c r="AT378">
        <f t="shared" si="880"/>
        <v>0</v>
      </c>
      <c r="AU378">
        <f t="shared" si="880"/>
        <v>0</v>
      </c>
      <c r="AV378">
        <f t="shared" si="880"/>
        <v>0</v>
      </c>
      <c r="AW378">
        <f t="shared" si="880"/>
        <v>0</v>
      </c>
      <c r="AX378">
        <f t="shared" si="880"/>
        <v>0</v>
      </c>
      <c r="AY378">
        <f t="shared" si="880"/>
        <v>0</v>
      </c>
      <c r="AZ378">
        <f t="shared" si="880"/>
        <v>0</v>
      </c>
      <c r="BA378">
        <f t="shared" si="880"/>
        <v>0</v>
      </c>
      <c r="BB378">
        <f t="shared" si="880"/>
        <v>0</v>
      </c>
      <c r="BC378">
        <f t="shared" si="880"/>
        <v>0</v>
      </c>
      <c r="BD378">
        <f t="shared" si="880"/>
        <v>0</v>
      </c>
      <c r="BE378">
        <f t="shared" si="880"/>
        <v>0</v>
      </c>
      <c r="BF378">
        <f t="shared" si="880"/>
        <v>0</v>
      </c>
      <c r="BG378">
        <f t="shared" si="880"/>
        <v>0</v>
      </c>
      <c r="BH378">
        <f t="shared" si="880"/>
        <v>0</v>
      </c>
      <c r="BK378">
        <f t="shared" si="878"/>
        <v>0</v>
      </c>
      <c r="BL378">
        <f t="shared" si="822"/>
        <v>0</v>
      </c>
      <c r="BM378">
        <f t="shared" si="823"/>
        <v>0</v>
      </c>
      <c r="BN378">
        <f t="shared" si="852"/>
        <v>0.35</v>
      </c>
      <c r="BO378">
        <f t="shared" si="853"/>
        <v>0.99</v>
      </c>
      <c r="BP378" t="str">
        <f t="shared" si="824"/>
        <v>-LT-Total</v>
      </c>
    </row>
    <row r="379" spans="1:68" hidden="1" x14ac:dyDescent="0.25">
      <c r="A379" t="str">
        <f t="shared" si="818"/>
        <v>passenger-2W-BEV</v>
      </c>
      <c r="B379" s="1">
        <v>345</v>
      </c>
      <c r="C379" t="s">
        <v>25</v>
      </c>
      <c r="D379" t="s">
        <v>27</v>
      </c>
      <c r="E379" t="s">
        <v>35</v>
      </c>
      <c r="F379" t="s">
        <v>29</v>
      </c>
      <c r="G379">
        <v>6.0189187403786853E-3</v>
      </c>
      <c r="H379">
        <f>Reference!H379</f>
        <v>7.0353054232247022E-3</v>
      </c>
      <c r="I379">
        <f>Reference!I379</f>
        <v>8.2233245758923223E-3</v>
      </c>
      <c r="J379">
        <f>Reference!J379</f>
        <v>9.61195897156643E-3</v>
      </c>
      <c r="K379">
        <f>Reference!K379</f>
        <v>1.1235085568910683E-2</v>
      </c>
      <c r="L379">
        <f>Reference!L379</f>
        <v>1.3133859224705851E-2</v>
      </c>
      <c r="M379">
        <f>IF(L379=0,0.0000001,L379)*((INDEX($P$7:$P$29,MATCH($A379,$H$7:$H$28,0))/IF(L379=0,0.0000001,L379))^((M$33-$K$33)/($Y$33-$K$33)))</f>
        <v>2.2089666734926395E-2</v>
      </c>
      <c r="N379">
        <f t="shared" ref="N379:Y379" si="881">IF(M379=0,0.0000001,M379)*((INDEX($P$7:$P$29,MATCH($A379,$H$7:$H$28,0))/IF(M379=0,0.0000001,M379))^((N$33-$K$33)/($Y$33-$K$33)))</f>
        <v>4.3102190682734208E-2</v>
      </c>
      <c r="O379">
        <f t="shared" si="881"/>
        <v>8.6822806146663045E-2</v>
      </c>
      <c r="P379">
        <f t="shared" si="881"/>
        <v>0.16224915967414497</v>
      </c>
      <c r="Q379">
        <f t="shared" si="881"/>
        <v>0.26282267665605408</v>
      </c>
      <c r="R379">
        <f t="shared" si="881"/>
        <v>0.36250701831554522</v>
      </c>
      <c r="S379">
        <f t="shared" si="881"/>
        <v>0.43563068979867148</v>
      </c>
      <c r="T379">
        <f t="shared" si="881"/>
        <v>0.47598630295235805</v>
      </c>
      <c r="U379">
        <f t="shared" si="881"/>
        <v>0.49301791952530494</v>
      </c>
      <c r="V379">
        <f t="shared" si="881"/>
        <v>0.4984955631891631</v>
      </c>
      <c r="W379">
        <f t="shared" si="881"/>
        <v>0.49978480279580373</v>
      </c>
      <c r="X379">
        <f t="shared" si="881"/>
        <v>0.499984625698708</v>
      </c>
      <c r="Y379">
        <f t="shared" si="881"/>
        <v>0.49999999999999994</v>
      </c>
      <c r="Z379">
        <f>IF(Y379=0,0.0000001,$Y379)*((INDEX($Q$7:$Q$29,MATCH($A379,$H$7:$H$28,0))/IF(Y379=0,0.0000001,$Y379))^((Z$33-$Y$33)/($AN$33-$Y$33)))</f>
        <v>0.52329632366877976</v>
      </c>
      <c r="AA379">
        <f t="shared" ref="AA379:AN379" si="882">IF(Z379=0,0.0000001,$Y379)*((INDEX($Q$7:$Q$29,MATCH($A379,$H$7:$H$28,0))/IF(Z379=0,0.0000001,$Y379))^((AA$33-$Y$33)/($AN$33-$Y$33)))</f>
        <v>0.54767808473052071</v>
      </c>
      <c r="AB379">
        <f t="shared" si="882"/>
        <v>0.57319585658687999</v>
      </c>
      <c r="AC379">
        <f t="shared" si="882"/>
        <v>0.59990256898818306</v>
      </c>
      <c r="AD379">
        <f t="shared" si="882"/>
        <v>0.62785361782194549</v>
      </c>
      <c r="AE379">
        <f t="shared" si="882"/>
        <v>0.6571069800167344</v>
      </c>
      <c r="AF379">
        <f t="shared" si="882"/>
        <v>0.68772333379970307</v>
      </c>
      <c r="AG379">
        <f t="shared" si="882"/>
        <v>0.7197661845572435</v>
      </c>
      <c r="AH379">
        <f t="shared" si="882"/>
        <v>0.75330199655982011</v>
      </c>
      <c r="AI379">
        <f t="shared" si="882"/>
        <v>0.78840033082421146</v>
      </c>
      <c r="AJ379">
        <f t="shared" si="882"/>
        <v>0.82513398939911942</v>
      </c>
      <c r="AK379">
        <f t="shared" si="882"/>
        <v>0.86357916637342624</v>
      </c>
      <c r="AL379">
        <f t="shared" si="882"/>
        <v>0.90381560592032717</v>
      </c>
      <c r="AM379">
        <f t="shared" si="882"/>
        <v>0.94592676770515582</v>
      </c>
      <c r="AN379">
        <f t="shared" si="882"/>
        <v>0.99</v>
      </c>
      <c r="AO379">
        <f t="shared" ref="AO379:BH379" si="883">AN379</f>
        <v>0.99</v>
      </c>
      <c r="AP379">
        <f t="shared" si="883"/>
        <v>0.99</v>
      </c>
      <c r="AQ379">
        <f t="shared" si="883"/>
        <v>0.99</v>
      </c>
      <c r="AR379">
        <f t="shared" si="883"/>
        <v>0.99</v>
      </c>
      <c r="AS379">
        <f t="shared" si="883"/>
        <v>0.99</v>
      </c>
      <c r="AT379">
        <f t="shared" si="883"/>
        <v>0.99</v>
      </c>
      <c r="AU379">
        <f t="shared" si="883"/>
        <v>0.99</v>
      </c>
      <c r="AV379">
        <f t="shared" si="883"/>
        <v>0.99</v>
      </c>
      <c r="AW379">
        <f t="shared" si="883"/>
        <v>0.99</v>
      </c>
      <c r="AX379">
        <f t="shared" si="883"/>
        <v>0.99</v>
      </c>
      <c r="AY379">
        <f t="shared" si="883"/>
        <v>0.99</v>
      </c>
      <c r="AZ379">
        <f t="shared" si="883"/>
        <v>0.99</v>
      </c>
      <c r="BA379">
        <f t="shared" si="883"/>
        <v>0.99</v>
      </c>
      <c r="BB379">
        <f t="shared" si="883"/>
        <v>0.99</v>
      </c>
      <c r="BC379">
        <f t="shared" si="883"/>
        <v>0.99</v>
      </c>
      <c r="BD379">
        <f t="shared" si="883"/>
        <v>0.99</v>
      </c>
      <c r="BE379">
        <f t="shared" si="883"/>
        <v>0.99</v>
      </c>
      <c r="BF379">
        <f t="shared" si="883"/>
        <v>0.99</v>
      </c>
      <c r="BG379">
        <f t="shared" si="883"/>
        <v>0.99</v>
      </c>
      <c r="BH379">
        <f t="shared" si="883"/>
        <v>0.99</v>
      </c>
      <c r="BK379">
        <f t="shared" si="878"/>
        <v>1.1235085568910683E-2</v>
      </c>
      <c r="BL379">
        <f t="shared" si="822"/>
        <v>5.6175427844553415E-3</v>
      </c>
      <c r="BM379">
        <f t="shared" si="823"/>
        <v>1.1235085568910693E-4</v>
      </c>
      <c r="BN379">
        <f t="shared" si="852"/>
        <v>0.5</v>
      </c>
      <c r="BO379">
        <f t="shared" si="853"/>
        <v>0.99</v>
      </c>
      <c r="BP379" t="str">
        <f t="shared" si="824"/>
        <v>-2W-Total</v>
      </c>
    </row>
    <row r="380" spans="1:68" hidden="1" x14ac:dyDescent="0.25">
      <c r="A380" t="str">
        <f t="shared" si="818"/>
        <v>passenger-2W-G</v>
      </c>
      <c r="B380" s="1">
        <v>346</v>
      </c>
      <c r="C380" t="s">
        <v>25</v>
      </c>
      <c r="D380" t="s">
        <v>27</v>
      </c>
      <c r="E380" t="s">
        <v>35</v>
      </c>
      <c r="F380" t="s">
        <v>47</v>
      </c>
      <c r="G380">
        <v>0.99369607462770682</v>
      </c>
      <c r="H380">
        <f>Reference!H380</f>
        <v>0.99105727669881893</v>
      </c>
      <c r="I380">
        <f>Reference!I380</f>
        <v>0.98842499836610487</v>
      </c>
      <c r="J380">
        <f>Reference!J380</f>
        <v>0.98579921549773009</v>
      </c>
      <c r="K380">
        <f>Reference!K380</f>
        <v>0.9841756287880542</v>
      </c>
      <c r="L380">
        <f t="shared" ref="L380:Y380" si="884">$K380+(L$33-$K$33)*($BL380-$BK380)/($BL$33-$BK$33)</f>
        <v>0.94902649918848081</v>
      </c>
      <c r="M380">
        <f t="shared" si="884"/>
        <v>0.91387736958890753</v>
      </c>
      <c r="N380">
        <f t="shared" si="884"/>
        <v>0.87872823998933414</v>
      </c>
      <c r="O380">
        <f t="shared" si="884"/>
        <v>0.84357911038976074</v>
      </c>
      <c r="P380">
        <f t="shared" si="884"/>
        <v>0.80842998079018735</v>
      </c>
      <c r="Q380">
        <f t="shared" si="884"/>
        <v>0.77328085119061396</v>
      </c>
      <c r="R380">
        <f t="shared" si="884"/>
        <v>0.73813172159104068</v>
      </c>
      <c r="S380">
        <f t="shared" si="884"/>
        <v>0.70298259199146729</v>
      </c>
      <c r="T380">
        <f t="shared" si="884"/>
        <v>0.66783346239189401</v>
      </c>
      <c r="U380">
        <f t="shared" si="884"/>
        <v>0.63268433279232061</v>
      </c>
      <c r="V380">
        <f t="shared" si="884"/>
        <v>0.59753520319274722</v>
      </c>
      <c r="W380">
        <f t="shared" si="884"/>
        <v>0.56238607359317383</v>
      </c>
      <c r="X380">
        <f t="shared" si="884"/>
        <v>0.52723694399360044</v>
      </c>
      <c r="Y380">
        <f t="shared" si="884"/>
        <v>0.4920878143940271</v>
      </c>
      <c r="Z380">
        <f t="shared" ref="Z380:AN380" si="885">$Y380+(Z$33-$Y$33)*($BM380-$BL380)/($BM$33-$BL$33)</f>
        <v>0.45993807718695068</v>
      </c>
      <c r="AA380">
        <f t="shared" si="885"/>
        <v>0.4277883399798742</v>
      </c>
      <c r="AB380">
        <f t="shared" si="885"/>
        <v>0.39563860277279778</v>
      </c>
      <c r="AC380">
        <f t="shared" si="885"/>
        <v>0.36348886556572135</v>
      </c>
      <c r="AD380">
        <f t="shared" si="885"/>
        <v>0.33133912835864487</v>
      </c>
      <c r="AE380">
        <f t="shared" si="885"/>
        <v>0.29918939115156851</v>
      </c>
      <c r="AF380">
        <f t="shared" si="885"/>
        <v>0.26703965394449203</v>
      </c>
      <c r="AG380">
        <f t="shared" si="885"/>
        <v>0.2348899167374156</v>
      </c>
      <c r="AH380">
        <f t="shared" si="885"/>
        <v>0.20274017953033913</v>
      </c>
      <c r="AI380">
        <f t="shared" si="885"/>
        <v>0.1705904423232627</v>
      </c>
      <c r="AJ380">
        <f t="shared" si="885"/>
        <v>0.13844070511618628</v>
      </c>
      <c r="AK380">
        <f t="shared" si="885"/>
        <v>0.10629096790910986</v>
      </c>
      <c r="AL380">
        <f t="shared" si="885"/>
        <v>7.4141230702033378E-2</v>
      </c>
      <c r="AM380">
        <f t="shared" si="885"/>
        <v>4.1991493494956955E-2</v>
      </c>
      <c r="AN380">
        <f t="shared" si="885"/>
        <v>9.841756287880532E-3</v>
      </c>
      <c r="AO380">
        <f t="shared" ref="AO380:BH380" si="886">AN380</f>
        <v>9.841756287880532E-3</v>
      </c>
      <c r="AP380">
        <f t="shared" si="886"/>
        <v>9.841756287880532E-3</v>
      </c>
      <c r="AQ380">
        <f t="shared" si="886"/>
        <v>9.841756287880532E-3</v>
      </c>
      <c r="AR380">
        <f t="shared" si="886"/>
        <v>9.841756287880532E-3</v>
      </c>
      <c r="AS380">
        <f t="shared" si="886"/>
        <v>9.841756287880532E-3</v>
      </c>
      <c r="AT380">
        <f t="shared" si="886"/>
        <v>9.841756287880532E-3</v>
      </c>
      <c r="AU380">
        <f t="shared" si="886"/>
        <v>9.841756287880532E-3</v>
      </c>
      <c r="AV380">
        <f t="shared" si="886"/>
        <v>9.841756287880532E-3</v>
      </c>
      <c r="AW380">
        <f t="shared" si="886"/>
        <v>9.841756287880532E-3</v>
      </c>
      <c r="AX380">
        <f t="shared" si="886"/>
        <v>9.841756287880532E-3</v>
      </c>
      <c r="AY380">
        <f t="shared" si="886"/>
        <v>9.841756287880532E-3</v>
      </c>
      <c r="AZ380">
        <f t="shared" si="886"/>
        <v>9.841756287880532E-3</v>
      </c>
      <c r="BA380">
        <f t="shared" si="886"/>
        <v>9.841756287880532E-3</v>
      </c>
      <c r="BB380">
        <f t="shared" si="886"/>
        <v>9.841756287880532E-3</v>
      </c>
      <c r="BC380">
        <f t="shared" si="886"/>
        <v>9.841756287880532E-3</v>
      </c>
      <c r="BD380">
        <f t="shared" si="886"/>
        <v>9.841756287880532E-3</v>
      </c>
      <c r="BE380">
        <f t="shared" si="886"/>
        <v>9.841756287880532E-3</v>
      </c>
      <c r="BF380">
        <f t="shared" si="886"/>
        <v>9.841756287880532E-3</v>
      </c>
      <c r="BG380">
        <f t="shared" si="886"/>
        <v>9.841756287880532E-3</v>
      </c>
      <c r="BH380">
        <f t="shared" si="886"/>
        <v>9.841756287880532E-3</v>
      </c>
      <c r="BK380">
        <f t="shared" si="878"/>
        <v>0.9841756287880542</v>
      </c>
      <c r="BL380">
        <f t="shared" si="822"/>
        <v>0.4920878143940271</v>
      </c>
      <c r="BM380">
        <f t="shared" si="823"/>
        <v>9.8417562878805511E-3</v>
      </c>
      <c r="BN380">
        <f t="shared" si="852"/>
        <v>0.5</v>
      </c>
      <c r="BO380">
        <f t="shared" si="853"/>
        <v>0.99</v>
      </c>
      <c r="BP380" t="str">
        <f t="shared" si="824"/>
        <v>-2W-Total</v>
      </c>
    </row>
    <row r="381" spans="1:68" hidden="1" x14ac:dyDescent="0.25">
      <c r="A381" t="str">
        <f t="shared" si="818"/>
        <v>passenger-BUS-BEV</v>
      </c>
      <c r="B381" s="1">
        <v>347</v>
      </c>
      <c r="C381" t="s">
        <v>25</v>
      </c>
      <c r="D381" t="s">
        <v>27</v>
      </c>
      <c r="E381" t="s">
        <v>34</v>
      </c>
      <c r="F381" t="s">
        <v>29</v>
      </c>
      <c r="G381">
        <v>6.2074298076332263E-3</v>
      </c>
      <c r="H381">
        <f>Reference!H381</f>
        <v>7.2432493232315528E-3</v>
      </c>
      <c r="I381">
        <f>Reference!I381</f>
        <v>8.4519136557901931E-3</v>
      </c>
      <c r="J381">
        <f>Reference!J381</f>
        <v>9.8622650218344685E-3</v>
      </c>
      <c r="K381">
        <f>Reference!K381</f>
        <v>1.1507958472134457E-2</v>
      </c>
      <c r="L381">
        <f>Reference!L381</f>
        <v>1.3429809027202E-2</v>
      </c>
      <c r="M381">
        <f>IF(L381=0,0.0000001,L381)*((INDEX($P$7:$P$29,MATCH($A381,$H$7:$H$28,0))/IF(L381=0,0.0000001,L381))^((M$33-$K$33)/($Y$33-$K$33)))</f>
        <v>2.2515632247949918E-2</v>
      </c>
      <c r="N381">
        <f t="shared" ref="N381:Y381" si="887">IF(M381=0,0.0000001,M381)*((INDEX($P$7:$P$29,MATCH($A381,$H$7:$H$28,0))/IF(M381=0,0.0000001,M381))^((N$33-$K$33)/($Y$33-$K$33)))</f>
        <v>4.3753906099477331E-2</v>
      </c>
      <c r="O381">
        <f t="shared" si="887"/>
        <v>8.7758494810248874E-2</v>
      </c>
      <c r="P381">
        <f t="shared" si="887"/>
        <v>0.16337107982217203</v>
      </c>
      <c r="Q381">
        <f t="shared" si="887"/>
        <v>0.26385963760108583</v>
      </c>
      <c r="R381">
        <f t="shared" si="887"/>
        <v>0.36322144595348843</v>
      </c>
      <c r="S381">
        <f t="shared" si="887"/>
        <v>0.43599842834015329</v>
      </c>
      <c r="T381">
        <f t="shared" si="887"/>
        <v>0.47612976575308424</v>
      </c>
      <c r="U381">
        <f t="shared" si="887"/>
        <v>0.4930603709985254</v>
      </c>
      <c r="V381">
        <f t="shared" si="887"/>
        <v>0.49850476069109317</v>
      </c>
      <c r="W381">
        <f t="shared" si="887"/>
        <v>0.49978612011239726</v>
      </c>
      <c r="X381">
        <f t="shared" si="887"/>
        <v>0.49998471983025566</v>
      </c>
      <c r="Y381">
        <f t="shared" si="887"/>
        <v>0.49999999999999994</v>
      </c>
      <c r="Z381">
        <f>IF(Y381=0,0.0000001,$Y381)*((INDEX($Q$7:$Q$29,MATCH($A381,$H$7:$H$28,0))/IF(Y381=0,0.0000001,$Y381))^((Z$33-$Y$33)/($AN$33-$Y$33)))</f>
        <v>0.51998183386089047</v>
      </c>
      <c r="AA381">
        <f t="shared" ref="AA381:AN381" si="888">IF(Z381=0,0.0000001,$Y381)*((INDEX($Q$7:$Q$29,MATCH($A381,$H$7:$H$28,0))/IF(Z381=0,0.0000001,$Y381))^((AA$33-$Y$33)/($AN$33-$Y$33)))</f>
        <v>0.54076221509066946</v>
      </c>
      <c r="AB381">
        <f t="shared" si="888"/>
        <v>0.5623730565710473</v>
      </c>
      <c r="AC381">
        <f t="shared" si="888"/>
        <v>0.58484754653953508</v>
      </c>
      <c r="AD381">
        <f t="shared" si="888"/>
        <v>0.60822019955733997</v>
      </c>
      <c r="AE381">
        <f t="shared" si="888"/>
        <v>0.63252690951412494</v>
      </c>
      <c r="AF381">
        <f t="shared" si="888"/>
        <v>0.65780500475103243</v>
      </c>
      <c r="AG381">
        <f t="shared" si="888"/>
        <v>0.68409330538662738</v>
      </c>
      <c r="AH381">
        <f t="shared" si="888"/>
        <v>0.71143218293379351</v>
      </c>
      <c r="AI381">
        <f t="shared" si="888"/>
        <v>0.73986362229914093</v>
      </c>
      <c r="AJ381">
        <f t="shared" si="888"/>
        <v>0.76943128626013724</v>
      </c>
      <c r="AK381">
        <f t="shared" si="888"/>
        <v>0.80018058251898005</v>
      </c>
      <c r="AL381">
        <f t="shared" si="888"/>
        <v>0.83215873343618985</v>
      </c>
      <c r="AM381">
        <f t="shared" si="888"/>
        <v>0.86541484855101181</v>
      </c>
      <c r="AN381">
        <f t="shared" si="888"/>
        <v>0.9</v>
      </c>
      <c r="AO381">
        <f t="shared" ref="AO381:BH381" si="889">AN381</f>
        <v>0.9</v>
      </c>
      <c r="AP381">
        <f t="shared" si="889"/>
        <v>0.9</v>
      </c>
      <c r="AQ381">
        <f t="shared" si="889"/>
        <v>0.9</v>
      </c>
      <c r="AR381">
        <f t="shared" si="889"/>
        <v>0.9</v>
      </c>
      <c r="AS381">
        <f t="shared" si="889"/>
        <v>0.9</v>
      </c>
      <c r="AT381">
        <f t="shared" si="889"/>
        <v>0.9</v>
      </c>
      <c r="AU381">
        <f t="shared" si="889"/>
        <v>0.9</v>
      </c>
      <c r="AV381">
        <f t="shared" si="889"/>
        <v>0.9</v>
      </c>
      <c r="AW381">
        <f t="shared" si="889"/>
        <v>0.9</v>
      </c>
      <c r="AX381">
        <f t="shared" si="889"/>
        <v>0.9</v>
      </c>
      <c r="AY381">
        <f t="shared" si="889"/>
        <v>0.9</v>
      </c>
      <c r="AZ381">
        <f t="shared" si="889"/>
        <v>0.9</v>
      </c>
      <c r="BA381">
        <f t="shared" si="889"/>
        <v>0.9</v>
      </c>
      <c r="BB381">
        <f t="shared" si="889"/>
        <v>0.9</v>
      </c>
      <c r="BC381">
        <f t="shared" si="889"/>
        <v>0.9</v>
      </c>
      <c r="BD381">
        <f t="shared" si="889"/>
        <v>0.9</v>
      </c>
      <c r="BE381">
        <f t="shared" si="889"/>
        <v>0.9</v>
      </c>
      <c r="BF381">
        <f t="shared" si="889"/>
        <v>0.9</v>
      </c>
      <c r="BG381">
        <f t="shared" si="889"/>
        <v>0.9</v>
      </c>
      <c r="BH381">
        <f t="shared" si="889"/>
        <v>0.9</v>
      </c>
      <c r="BK381">
        <f t="shared" si="878"/>
        <v>1.1507958472134457E-2</v>
      </c>
      <c r="BL381">
        <f t="shared" si="822"/>
        <v>5.6388996513458836E-3</v>
      </c>
      <c r="BM381">
        <f t="shared" si="823"/>
        <v>5.7539792360672209E-4</v>
      </c>
      <c r="BN381">
        <f t="shared" si="852"/>
        <v>0.51</v>
      </c>
      <c r="BO381">
        <f t="shared" si="853"/>
        <v>0.95000000000000007</v>
      </c>
      <c r="BP381" t="str">
        <f t="shared" si="824"/>
        <v>-BUS-Total</v>
      </c>
    </row>
    <row r="382" spans="1:68" hidden="1" x14ac:dyDescent="0.25">
      <c r="A382" t="str">
        <f t="shared" si="818"/>
        <v>passenger-BUS-CNG</v>
      </c>
      <c r="B382" s="1">
        <v>348</v>
      </c>
      <c r="C382" t="s">
        <v>25</v>
      </c>
      <c r="D382" t="s">
        <v>27</v>
      </c>
      <c r="E382" t="s">
        <v>34</v>
      </c>
      <c r="F382" t="s">
        <v>45</v>
      </c>
      <c r="G382">
        <v>1.203494244752509E-2</v>
      </c>
      <c r="H382">
        <f>Reference!H382</f>
        <v>1.2300253131620781E-2</v>
      </c>
      <c r="I382">
        <f>Reference!I382</f>
        <v>1.25655983912017E-2</v>
      </c>
      <c r="J382">
        <f>Reference!J382</f>
        <v>1.283097823302717E-2</v>
      </c>
      <c r="K382">
        <f>Reference!K382</f>
        <v>1.3080021744249361E-2</v>
      </c>
      <c r="L382">
        <f t="shared" ref="L382:Y383" si="890">$K382+(L$33-$K$33)*($BL382-$BK382)/($BL$33-$BK$33)</f>
        <v>1.2603535237851706E-2</v>
      </c>
      <c r="M382">
        <f t="shared" si="890"/>
        <v>1.212704873145405E-2</v>
      </c>
      <c r="N382">
        <f t="shared" si="890"/>
        <v>1.1650562225056395E-2</v>
      </c>
      <c r="AP382">
        <f t="shared" ref="AP382:BH382" si="891">AO382</f>
        <v>0</v>
      </c>
      <c r="AQ382">
        <f t="shared" si="891"/>
        <v>0</v>
      </c>
      <c r="AR382">
        <f t="shared" si="891"/>
        <v>0</v>
      </c>
      <c r="AS382">
        <f t="shared" si="891"/>
        <v>0</v>
      </c>
      <c r="AT382">
        <f t="shared" si="891"/>
        <v>0</v>
      </c>
      <c r="AU382">
        <f t="shared" si="891"/>
        <v>0</v>
      </c>
      <c r="AV382">
        <f t="shared" si="891"/>
        <v>0</v>
      </c>
      <c r="AW382">
        <f t="shared" si="891"/>
        <v>0</v>
      </c>
      <c r="AX382">
        <f t="shared" si="891"/>
        <v>0</v>
      </c>
      <c r="AY382">
        <f t="shared" si="891"/>
        <v>0</v>
      </c>
      <c r="AZ382">
        <f t="shared" si="891"/>
        <v>0</v>
      </c>
      <c r="BA382">
        <f t="shared" si="891"/>
        <v>0</v>
      </c>
      <c r="BB382">
        <f t="shared" si="891"/>
        <v>0</v>
      </c>
      <c r="BC382">
        <f t="shared" si="891"/>
        <v>0</v>
      </c>
      <c r="BD382">
        <f t="shared" si="891"/>
        <v>0</v>
      </c>
      <c r="BE382">
        <f t="shared" si="891"/>
        <v>0</v>
      </c>
      <c r="BF382">
        <f t="shared" si="891"/>
        <v>0</v>
      </c>
      <c r="BG382">
        <f t="shared" si="891"/>
        <v>0</v>
      </c>
      <c r="BH382">
        <f t="shared" si="891"/>
        <v>0</v>
      </c>
      <c r="BK382">
        <f t="shared" si="878"/>
        <v>1.3080021744249361E-2</v>
      </c>
      <c r="BL382">
        <f t="shared" si="822"/>
        <v>6.4092106546821863E-3</v>
      </c>
      <c r="BM382">
        <f t="shared" si="823"/>
        <v>6.5400108721246715E-4</v>
      </c>
      <c r="BN382">
        <f t="shared" si="852"/>
        <v>0.51</v>
      </c>
      <c r="BO382">
        <f t="shared" si="853"/>
        <v>0.95000000000000007</v>
      </c>
      <c r="BP382" t="str">
        <f t="shared" si="824"/>
        <v>-BUS-Total</v>
      </c>
    </row>
    <row r="383" spans="1:68" hidden="1" x14ac:dyDescent="0.25">
      <c r="A383" t="str">
        <f t="shared" si="818"/>
        <v>passenger-BUS-D</v>
      </c>
      <c r="B383" s="1">
        <v>349</v>
      </c>
      <c r="C383" t="s">
        <v>25</v>
      </c>
      <c r="D383" t="s">
        <v>27</v>
      </c>
      <c r="E383" t="s">
        <v>34</v>
      </c>
      <c r="F383" t="s">
        <v>46</v>
      </c>
      <c r="G383">
        <v>0.94903360882395593</v>
      </c>
      <c r="H383">
        <f>Reference!H383</f>
        <v>0.94567365040397844</v>
      </c>
      <c r="I383">
        <f>Reference!I383</f>
        <v>0.94231325411172617</v>
      </c>
      <c r="J383">
        <f>Reference!J383</f>
        <v>0.93895241986159783</v>
      </c>
      <c r="K383">
        <f>Reference!K383</f>
        <v>0.93560915828302449</v>
      </c>
      <c r="L383">
        <f t="shared" si="890"/>
        <v>0.90152625323128577</v>
      </c>
      <c r="M383">
        <f t="shared" si="890"/>
        <v>0.86744334817954694</v>
      </c>
      <c r="N383">
        <f t="shared" si="890"/>
        <v>0.83336044312780821</v>
      </c>
      <c r="O383">
        <f t="shared" si="890"/>
        <v>0.79927753807606949</v>
      </c>
      <c r="P383">
        <f t="shared" si="890"/>
        <v>0.76519463302433077</v>
      </c>
      <c r="Q383">
        <f t="shared" si="890"/>
        <v>0.73111172797259205</v>
      </c>
      <c r="R383">
        <f t="shared" si="890"/>
        <v>0.69702882292085322</v>
      </c>
      <c r="S383">
        <f t="shared" si="890"/>
        <v>0.6629459178691145</v>
      </c>
      <c r="T383">
        <f t="shared" si="890"/>
        <v>0.62886301281737578</v>
      </c>
      <c r="U383">
        <f t="shared" si="890"/>
        <v>0.59478010776563695</v>
      </c>
      <c r="V383">
        <f t="shared" si="890"/>
        <v>0.56069720271389833</v>
      </c>
      <c r="W383">
        <f t="shared" si="890"/>
        <v>0.5266142976621595</v>
      </c>
      <c r="X383">
        <f t="shared" si="890"/>
        <v>0.49253139261042078</v>
      </c>
      <c r="Y383">
        <f t="shared" si="890"/>
        <v>0.45844848755868201</v>
      </c>
      <c r="Z383">
        <f t="shared" ref="Z383:AN383" si="892">$Y383+(Z$33-$Y$33)*($BM383-$BL383)/($BM$33-$BL$33)</f>
        <v>0.43100395224904664</v>
      </c>
      <c r="AA383">
        <f t="shared" si="892"/>
        <v>0.40355941693941122</v>
      </c>
      <c r="AB383">
        <f t="shared" si="892"/>
        <v>0.37611488162977585</v>
      </c>
      <c r="AC383">
        <f t="shared" si="892"/>
        <v>0.34867034632014043</v>
      </c>
      <c r="AD383">
        <f t="shared" si="892"/>
        <v>0.32122581101050507</v>
      </c>
      <c r="AE383">
        <f t="shared" si="892"/>
        <v>0.29378127570086965</v>
      </c>
      <c r="AF383">
        <f t="shared" si="892"/>
        <v>0.26633674039123428</v>
      </c>
      <c r="AG383">
        <f t="shared" si="892"/>
        <v>0.23889220508159889</v>
      </c>
      <c r="AH383">
        <f t="shared" si="892"/>
        <v>0.21144766977196347</v>
      </c>
      <c r="AI383">
        <f t="shared" si="892"/>
        <v>0.18400313446232808</v>
      </c>
      <c r="AJ383">
        <f t="shared" si="892"/>
        <v>0.15655859915269266</v>
      </c>
      <c r="AK383">
        <f t="shared" si="892"/>
        <v>0.12911406384305735</v>
      </c>
      <c r="AL383">
        <f t="shared" si="892"/>
        <v>0.10166952853342193</v>
      </c>
      <c r="AM383">
        <f t="shared" si="892"/>
        <v>7.4224993223786562E-2</v>
      </c>
      <c r="AN383">
        <f t="shared" si="892"/>
        <v>4.6780457914151141E-2</v>
      </c>
      <c r="AO383">
        <f t="shared" ref="AO383:BH383" si="893">AN383</f>
        <v>4.6780457914151141E-2</v>
      </c>
      <c r="AP383">
        <f t="shared" si="893"/>
        <v>4.6780457914151141E-2</v>
      </c>
      <c r="AQ383">
        <f t="shared" si="893"/>
        <v>4.6780457914151141E-2</v>
      </c>
      <c r="AR383">
        <f t="shared" si="893"/>
        <v>4.6780457914151141E-2</v>
      </c>
      <c r="AS383">
        <f t="shared" si="893"/>
        <v>4.6780457914151141E-2</v>
      </c>
      <c r="AT383">
        <f t="shared" si="893"/>
        <v>4.6780457914151141E-2</v>
      </c>
      <c r="AU383">
        <f t="shared" si="893"/>
        <v>4.6780457914151141E-2</v>
      </c>
      <c r="AV383">
        <f t="shared" si="893"/>
        <v>4.6780457914151141E-2</v>
      </c>
      <c r="AW383">
        <f t="shared" si="893"/>
        <v>4.6780457914151141E-2</v>
      </c>
      <c r="AX383">
        <f t="shared" si="893"/>
        <v>4.6780457914151141E-2</v>
      </c>
      <c r="AY383">
        <f t="shared" si="893"/>
        <v>4.6780457914151141E-2</v>
      </c>
      <c r="AZ383">
        <f t="shared" si="893"/>
        <v>4.6780457914151141E-2</v>
      </c>
      <c r="BA383">
        <f t="shared" si="893"/>
        <v>4.6780457914151141E-2</v>
      </c>
      <c r="BB383">
        <f t="shared" si="893"/>
        <v>4.6780457914151141E-2</v>
      </c>
      <c r="BC383">
        <f t="shared" si="893"/>
        <v>4.6780457914151141E-2</v>
      </c>
      <c r="BD383">
        <f t="shared" si="893"/>
        <v>4.6780457914151141E-2</v>
      </c>
      <c r="BE383">
        <f t="shared" si="893"/>
        <v>4.6780457914151141E-2</v>
      </c>
      <c r="BF383">
        <f t="shared" si="893"/>
        <v>4.6780457914151141E-2</v>
      </c>
      <c r="BG383">
        <f t="shared" si="893"/>
        <v>4.6780457914151141E-2</v>
      </c>
      <c r="BH383">
        <f t="shared" si="893"/>
        <v>4.6780457914151141E-2</v>
      </c>
      <c r="BK383">
        <f t="shared" si="878"/>
        <v>0.93560915828302449</v>
      </c>
      <c r="BL383">
        <f t="shared" si="822"/>
        <v>0.45844848755868201</v>
      </c>
      <c r="BM383">
        <f t="shared" si="823"/>
        <v>4.6780457914151162E-2</v>
      </c>
      <c r="BN383">
        <f t="shared" si="852"/>
        <v>0.51</v>
      </c>
      <c r="BO383">
        <f t="shared" si="853"/>
        <v>0.95000000000000007</v>
      </c>
      <c r="BP383" t="str">
        <f t="shared" si="824"/>
        <v>-BUS-Total</v>
      </c>
    </row>
    <row r="384" spans="1:68" hidden="1" x14ac:dyDescent="0.25">
      <c r="A384" t="str">
        <f t="shared" si="818"/>
        <v>passenger-BUS-FCEV</v>
      </c>
      <c r="B384" s="1">
        <v>350</v>
      </c>
      <c r="C384" t="s">
        <v>25</v>
      </c>
      <c r="D384" t="s">
        <v>27</v>
      </c>
      <c r="E384" t="s">
        <v>34</v>
      </c>
      <c r="F384" t="s">
        <v>30</v>
      </c>
      <c r="G384">
        <v>0</v>
      </c>
      <c r="H384">
        <f>Reference!H384</f>
        <v>1.2915496650148837E-7</v>
      </c>
      <c r="I384">
        <f>Reference!I384</f>
        <v>0</v>
      </c>
      <c r="J384">
        <f>Reference!J384</f>
        <v>2.1544346900318838E-7</v>
      </c>
      <c r="K384">
        <f>Reference!K384</f>
        <v>0</v>
      </c>
      <c r="L384">
        <f>Reference!L384</f>
        <v>1.93069772888325E-7</v>
      </c>
      <c r="M384">
        <f>IF(L384=0,0.0000001,L384)*((INDEX($P$7:$P$29,MATCH($A384,$H$7:$H$28,0))/IF(L384=0,0.0000001,L384))^((M$33-$K$33)/($Y$33-$K$33)))</f>
        <v>9.1029817799152157E-7</v>
      </c>
      <c r="N384">
        <f t="shared" ref="N384:Y384" si="894">IF(M384=0,0.0000001,M384)*((INDEX($P$7:$P$29,MATCH($A384,$H$7:$H$28,0))/IF(M384=0,0.0000001,M384))^((N$33-$K$33)/($Y$33-$K$33)))</f>
        <v>6.6845609307042154E-6</v>
      </c>
      <c r="O384">
        <f t="shared" si="894"/>
        <v>5.3975281844736925E-5</v>
      </c>
      <c r="P384">
        <f t="shared" si="894"/>
        <v>3.4843783365412089E-4</v>
      </c>
      <c r="Q384">
        <f t="shared" si="894"/>
        <v>1.4686852919351947E-3</v>
      </c>
      <c r="R384">
        <f t="shared" si="894"/>
        <v>3.8323430064846685E-3</v>
      </c>
      <c r="S384">
        <f t="shared" si="894"/>
        <v>6.6295603926868497E-3</v>
      </c>
      <c r="T384">
        <f t="shared" si="894"/>
        <v>8.634646191620108E-3</v>
      </c>
      <c r="U384">
        <f t="shared" si="894"/>
        <v>9.5892392920650226E-3</v>
      </c>
      <c r="V384">
        <f t="shared" si="894"/>
        <v>9.9105237108181154E-3</v>
      </c>
      <c r="W384">
        <f t="shared" si="894"/>
        <v>9.9871683833594217E-3</v>
      </c>
      <c r="X384">
        <f t="shared" si="894"/>
        <v>9.9990829094689631E-3</v>
      </c>
      <c r="Y384">
        <f t="shared" si="894"/>
        <v>0.01</v>
      </c>
      <c r="Z384">
        <f>IF(Y384=0,0.0000001,$Y384)*((INDEX($Q$7:$Q$29,MATCH($A384,$H$7:$H$28,0))/IF(Y384=0,0.0000001,$Y384))^((Z$33-$Y$33)/($AN$33-$Y$33)))</f>
        <v>1.1132635768448034E-2</v>
      </c>
      <c r="AA384">
        <f t="shared" ref="AA384:AN384" si="895">IF(Z384=0,0.0000001,$Y384)*((INDEX($Q$7:$Q$29,MATCH($A384,$H$7:$H$28,0))/IF(Z384=0,0.0000001,$Y384))^((AA$33-$Y$33)/($AN$33-$Y$33)))</f>
        <v>1.2393557915292855E-2</v>
      </c>
      <c r="AB384">
        <f t="shared" si="895"/>
        <v>1.379729661461215E-2</v>
      </c>
      <c r="AC384">
        <f t="shared" si="895"/>
        <v>1.5360027779971816E-2</v>
      </c>
      <c r="AD384">
        <f t="shared" si="895"/>
        <v>1.7099759466766968E-2</v>
      </c>
      <c r="AE384">
        <f t="shared" si="895"/>
        <v>1.9036539387158786E-2</v>
      </c>
      <c r="AF384">
        <f t="shared" si="895"/>
        <v>2.119268592889537E-2</v>
      </c>
      <c r="AG384">
        <f t="shared" si="895"/>
        <v>2.3593045340150595E-2</v>
      </c>
      <c r="AH384">
        <f t="shared" si="895"/>
        <v>2.6265278044037669E-2</v>
      </c>
      <c r="AI384">
        <f t="shared" si="895"/>
        <v>2.9240177382128658E-2</v>
      </c>
      <c r="AJ384">
        <f t="shared" si="895"/>
        <v>3.2552024460005068E-2</v>
      </c>
      <c r="AK384">
        <f t="shared" si="895"/>
        <v>3.6238983183884778E-2</v>
      </c>
      <c r="AL384">
        <f t="shared" si="895"/>
        <v>4.0343540040510238E-2</v>
      </c>
      <c r="AM384">
        <f t="shared" si="895"/>
        <v>4.491299368807998E-2</v>
      </c>
      <c r="AN384">
        <f t="shared" si="895"/>
        <v>0.05</v>
      </c>
      <c r="AO384">
        <f t="shared" ref="AO384:BH384" si="896">AN384</f>
        <v>0.05</v>
      </c>
      <c r="AP384">
        <f t="shared" si="896"/>
        <v>0.05</v>
      </c>
      <c r="AQ384">
        <f t="shared" si="896"/>
        <v>0.05</v>
      </c>
      <c r="AR384">
        <f t="shared" si="896"/>
        <v>0.05</v>
      </c>
      <c r="AS384">
        <f t="shared" si="896"/>
        <v>0.05</v>
      </c>
      <c r="AT384">
        <f t="shared" si="896"/>
        <v>0.05</v>
      </c>
      <c r="AU384">
        <f t="shared" si="896"/>
        <v>0.05</v>
      </c>
      <c r="AV384">
        <f t="shared" si="896"/>
        <v>0.05</v>
      </c>
      <c r="AW384">
        <f t="shared" si="896"/>
        <v>0.05</v>
      </c>
      <c r="AX384">
        <f t="shared" si="896"/>
        <v>0.05</v>
      </c>
      <c r="AY384">
        <f t="shared" si="896"/>
        <v>0.05</v>
      </c>
      <c r="AZ384">
        <f t="shared" si="896"/>
        <v>0.05</v>
      </c>
      <c r="BA384">
        <f t="shared" si="896"/>
        <v>0.05</v>
      </c>
      <c r="BB384">
        <f t="shared" si="896"/>
        <v>0.05</v>
      </c>
      <c r="BC384">
        <f t="shared" si="896"/>
        <v>0.05</v>
      </c>
      <c r="BD384">
        <f t="shared" si="896"/>
        <v>0.05</v>
      </c>
      <c r="BE384">
        <f t="shared" si="896"/>
        <v>0.05</v>
      </c>
      <c r="BF384">
        <f t="shared" si="896"/>
        <v>0.05</v>
      </c>
      <c r="BG384">
        <f t="shared" si="896"/>
        <v>0.05</v>
      </c>
      <c r="BH384">
        <f t="shared" si="896"/>
        <v>0.05</v>
      </c>
      <c r="BK384">
        <f>G384</f>
        <v>0</v>
      </c>
      <c r="BL384">
        <f t="shared" si="822"/>
        <v>0</v>
      </c>
      <c r="BM384">
        <f t="shared" si="823"/>
        <v>0</v>
      </c>
      <c r="BN384">
        <f t="shared" si="852"/>
        <v>0.51</v>
      </c>
      <c r="BO384">
        <f t="shared" si="853"/>
        <v>0.95000000000000007</v>
      </c>
      <c r="BP384" t="str">
        <f t="shared" si="824"/>
        <v>-BUS-Total</v>
      </c>
    </row>
    <row r="385" spans="1:68" hidden="1" x14ac:dyDescent="0.25">
      <c r="A385" t="str">
        <f t="shared" si="818"/>
        <v>passenger-BUS-G</v>
      </c>
      <c r="B385" s="1">
        <v>351</v>
      </c>
      <c r="C385" t="s">
        <v>25</v>
      </c>
      <c r="D385" t="s">
        <v>27</v>
      </c>
      <c r="E385" t="s">
        <v>34</v>
      </c>
      <c r="F385" t="s">
        <v>47</v>
      </c>
      <c r="G385">
        <v>3.2724018920885778E-2</v>
      </c>
      <c r="H385">
        <f>Reference!H385</f>
        <v>3.2714345074838037E-2</v>
      </c>
      <c r="I385">
        <f>Reference!I385</f>
        <v>3.2704669968087498E-2</v>
      </c>
      <c r="J385">
        <f>Reference!J385</f>
        <v>3.2694993600387703E-2</v>
      </c>
      <c r="K385">
        <f>Reference!K385</f>
        <v>3.26842772673821E-2</v>
      </c>
      <c r="L385">
        <f t="shared" ref="L385:Y387" si="897">$K385+(L$33-$K$33)*($BL385-$BK385)/($BL$33-$BK$33)</f>
        <v>3.1493635738356035E-2</v>
      </c>
      <c r="M385">
        <f t="shared" si="897"/>
        <v>3.0302994209329977E-2</v>
      </c>
      <c r="N385">
        <f t="shared" si="897"/>
        <v>2.9112352680303915E-2</v>
      </c>
      <c r="O385">
        <f t="shared" si="897"/>
        <v>2.7921711151277853E-2</v>
      </c>
      <c r="P385">
        <f t="shared" si="897"/>
        <v>2.6731069622251788E-2</v>
      </c>
      <c r="Q385">
        <f t="shared" si="897"/>
        <v>2.5540428093225726E-2</v>
      </c>
      <c r="R385">
        <f t="shared" si="897"/>
        <v>2.4349786564199664E-2</v>
      </c>
      <c r="S385">
        <f t="shared" si="897"/>
        <v>2.3159145035173603E-2</v>
      </c>
      <c r="T385">
        <f t="shared" si="897"/>
        <v>2.1968503506147541E-2</v>
      </c>
      <c r="U385">
        <f t="shared" si="897"/>
        <v>2.0777861977121476E-2</v>
      </c>
      <c r="V385">
        <f t="shared" si="897"/>
        <v>1.9587220448095414E-2</v>
      </c>
      <c r="W385">
        <f t="shared" si="897"/>
        <v>1.8396578919069352E-2</v>
      </c>
      <c r="X385">
        <f t="shared" si="897"/>
        <v>1.7205937390043294E-2</v>
      </c>
      <c r="Y385">
        <f t="shared" si="897"/>
        <v>1.6015295861017229E-2</v>
      </c>
      <c r="Z385">
        <f t="shared" ref="Z385:AN387" si="898">$Y385+(Z$33-$Y$33)*($BM385-$BL385)/($BM$33-$BL$33)</f>
        <v>1.5056557061174021E-2</v>
      </c>
      <c r="AA385">
        <f t="shared" si="898"/>
        <v>1.4097818261330813E-2</v>
      </c>
      <c r="AB385">
        <f t="shared" si="898"/>
        <v>1.3139079461487603E-2</v>
      </c>
      <c r="AC385">
        <f t="shared" si="898"/>
        <v>1.2180340661644395E-2</v>
      </c>
      <c r="AD385">
        <f t="shared" si="898"/>
        <v>1.1221601861801187E-2</v>
      </c>
      <c r="AE385">
        <f t="shared" si="898"/>
        <v>1.0262863061957977E-2</v>
      </c>
      <c r="AF385">
        <f t="shared" si="898"/>
        <v>9.3041242621147695E-3</v>
      </c>
      <c r="AG385">
        <f t="shared" si="898"/>
        <v>8.3453854622715616E-3</v>
      </c>
      <c r="AH385">
        <f t="shared" si="898"/>
        <v>7.3866466624283519E-3</v>
      </c>
      <c r="AI385">
        <f t="shared" si="898"/>
        <v>6.427907862585144E-3</v>
      </c>
      <c r="AJ385">
        <f t="shared" si="898"/>
        <v>5.4691690627419361E-3</v>
      </c>
      <c r="AK385">
        <f t="shared" si="898"/>
        <v>4.5104302628987281E-3</v>
      </c>
      <c r="AL385">
        <f t="shared" si="898"/>
        <v>3.5516914630555202E-3</v>
      </c>
      <c r="AM385">
        <f t="shared" si="898"/>
        <v>2.5929526632123105E-3</v>
      </c>
      <c r="AN385">
        <f t="shared" si="898"/>
        <v>1.6342138633691026E-3</v>
      </c>
      <c r="AO385">
        <f t="shared" ref="AO385:BH385" si="899">AN385</f>
        <v>1.6342138633691026E-3</v>
      </c>
      <c r="AP385">
        <f t="shared" si="899"/>
        <v>1.6342138633691026E-3</v>
      </c>
      <c r="AQ385">
        <f t="shared" si="899"/>
        <v>1.6342138633691026E-3</v>
      </c>
      <c r="AR385">
        <f t="shared" si="899"/>
        <v>1.6342138633691026E-3</v>
      </c>
      <c r="AS385">
        <f t="shared" si="899"/>
        <v>1.6342138633691026E-3</v>
      </c>
      <c r="AT385">
        <f t="shared" si="899"/>
        <v>1.6342138633691026E-3</v>
      </c>
      <c r="AU385">
        <f t="shared" si="899"/>
        <v>1.6342138633691026E-3</v>
      </c>
      <c r="AV385">
        <f t="shared" si="899"/>
        <v>1.6342138633691026E-3</v>
      </c>
      <c r="AW385">
        <f t="shared" si="899"/>
        <v>1.6342138633691026E-3</v>
      </c>
      <c r="AX385">
        <f t="shared" si="899"/>
        <v>1.6342138633691026E-3</v>
      </c>
      <c r="AY385">
        <f t="shared" si="899"/>
        <v>1.6342138633691026E-3</v>
      </c>
      <c r="AZ385">
        <f t="shared" si="899"/>
        <v>1.6342138633691026E-3</v>
      </c>
      <c r="BA385">
        <f t="shared" si="899"/>
        <v>1.6342138633691026E-3</v>
      </c>
      <c r="BB385">
        <f t="shared" si="899"/>
        <v>1.6342138633691026E-3</v>
      </c>
      <c r="BC385">
        <f t="shared" si="899"/>
        <v>1.6342138633691026E-3</v>
      </c>
      <c r="BD385">
        <f t="shared" si="899"/>
        <v>1.6342138633691026E-3</v>
      </c>
      <c r="BE385">
        <f t="shared" si="899"/>
        <v>1.6342138633691026E-3</v>
      </c>
      <c r="BF385">
        <f t="shared" si="899"/>
        <v>1.6342138633691026E-3</v>
      </c>
      <c r="BG385">
        <f t="shared" si="899"/>
        <v>1.6342138633691026E-3</v>
      </c>
      <c r="BH385">
        <f t="shared" si="899"/>
        <v>1.6342138633691026E-3</v>
      </c>
      <c r="BK385">
        <f t="shared" ref="BK385:BK390" si="900">K385</f>
        <v>3.26842772673821E-2</v>
      </c>
      <c r="BL385">
        <f t="shared" si="822"/>
        <v>1.6015295861017229E-2</v>
      </c>
      <c r="BM385">
        <f t="shared" si="823"/>
        <v>1.6342138633691028E-3</v>
      </c>
      <c r="BN385">
        <f t="shared" si="852"/>
        <v>0.51</v>
      </c>
      <c r="BO385">
        <f t="shared" si="853"/>
        <v>0.95000000000000007</v>
      </c>
      <c r="BP385" t="str">
        <f t="shared" si="824"/>
        <v>-BUS-Total</v>
      </c>
    </row>
    <row r="386" spans="1:68" hidden="1" x14ac:dyDescent="0.25">
      <c r="A386" t="str">
        <f t="shared" si="818"/>
        <v>passenger-BUS-LPG</v>
      </c>
      <c r="B386" s="1">
        <v>352</v>
      </c>
      <c r="C386" t="s">
        <v>25</v>
      </c>
      <c r="D386" t="s">
        <v>27</v>
      </c>
      <c r="E386" t="s">
        <v>34</v>
      </c>
      <c r="F386" t="s">
        <v>48</v>
      </c>
      <c r="G386">
        <v>0</v>
      </c>
      <c r="H386">
        <f>Reference!H386</f>
        <v>0</v>
      </c>
      <c r="I386">
        <f>Reference!I386</f>
        <v>0</v>
      </c>
      <c r="J386">
        <f>Reference!J386</f>
        <v>0</v>
      </c>
      <c r="K386">
        <f>Reference!K386</f>
        <v>0</v>
      </c>
      <c r="L386">
        <f t="shared" si="897"/>
        <v>0</v>
      </c>
      <c r="M386">
        <f t="shared" si="897"/>
        <v>0</v>
      </c>
      <c r="N386">
        <f t="shared" si="897"/>
        <v>0</v>
      </c>
      <c r="O386">
        <f t="shared" si="897"/>
        <v>0</v>
      </c>
      <c r="P386">
        <f t="shared" si="897"/>
        <v>0</v>
      </c>
      <c r="Q386">
        <f t="shared" si="897"/>
        <v>0</v>
      </c>
      <c r="R386">
        <f t="shared" si="897"/>
        <v>0</v>
      </c>
      <c r="S386">
        <f t="shared" si="897"/>
        <v>0</v>
      </c>
      <c r="T386">
        <f t="shared" si="897"/>
        <v>0</v>
      </c>
      <c r="U386">
        <f t="shared" si="897"/>
        <v>0</v>
      </c>
      <c r="V386">
        <f t="shared" si="897"/>
        <v>0</v>
      </c>
      <c r="W386">
        <f t="shared" si="897"/>
        <v>0</v>
      </c>
      <c r="X386">
        <f t="shared" si="897"/>
        <v>0</v>
      </c>
      <c r="Y386">
        <f t="shared" si="897"/>
        <v>0</v>
      </c>
      <c r="Z386">
        <f t="shared" si="898"/>
        <v>0</v>
      </c>
      <c r="AA386">
        <f t="shared" si="898"/>
        <v>0</v>
      </c>
      <c r="AB386">
        <f t="shared" si="898"/>
        <v>0</v>
      </c>
      <c r="AC386">
        <f t="shared" si="898"/>
        <v>0</v>
      </c>
      <c r="AD386">
        <f t="shared" si="898"/>
        <v>0</v>
      </c>
      <c r="AE386">
        <f t="shared" si="898"/>
        <v>0</v>
      </c>
      <c r="AF386">
        <f t="shared" si="898"/>
        <v>0</v>
      </c>
      <c r="AG386">
        <f t="shared" si="898"/>
        <v>0</v>
      </c>
      <c r="AH386">
        <f t="shared" si="898"/>
        <v>0</v>
      </c>
      <c r="AI386">
        <f t="shared" si="898"/>
        <v>0</v>
      </c>
      <c r="AJ386">
        <f t="shared" si="898"/>
        <v>0</v>
      </c>
      <c r="AK386">
        <f t="shared" si="898"/>
        <v>0</v>
      </c>
      <c r="AL386">
        <f t="shared" si="898"/>
        <v>0</v>
      </c>
      <c r="AM386">
        <f t="shared" si="898"/>
        <v>0</v>
      </c>
      <c r="AN386">
        <f t="shared" si="898"/>
        <v>0</v>
      </c>
      <c r="AO386">
        <f t="shared" ref="AO386:BH386" si="901">AN386</f>
        <v>0</v>
      </c>
      <c r="AP386">
        <f t="shared" si="901"/>
        <v>0</v>
      </c>
      <c r="AQ386">
        <f t="shared" si="901"/>
        <v>0</v>
      </c>
      <c r="AR386">
        <f t="shared" si="901"/>
        <v>0</v>
      </c>
      <c r="AS386">
        <f t="shared" si="901"/>
        <v>0</v>
      </c>
      <c r="AT386">
        <f t="shared" si="901"/>
        <v>0</v>
      </c>
      <c r="AU386">
        <f t="shared" si="901"/>
        <v>0</v>
      </c>
      <c r="AV386">
        <f t="shared" si="901"/>
        <v>0</v>
      </c>
      <c r="AW386">
        <f t="shared" si="901"/>
        <v>0</v>
      </c>
      <c r="AX386">
        <f t="shared" si="901"/>
        <v>0</v>
      </c>
      <c r="AY386">
        <f t="shared" si="901"/>
        <v>0</v>
      </c>
      <c r="AZ386">
        <f t="shared" si="901"/>
        <v>0</v>
      </c>
      <c r="BA386">
        <f t="shared" si="901"/>
        <v>0</v>
      </c>
      <c r="BB386">
        <f t="shared" si="901"/>
        <v>0</v>
      </c>
      <c r="BC386">
        <f t="shared" si="901"/>
        <v>0</v>
      </c>
      <c r="BD386">
        <f t="shared" si="901"/>
        <v>0</v>
      </c>
      <c r="BE386">
        <f t="shared" si="901"/>
        <v>0</v>
      </c>
      <c r="BF386">
        <f t="shared" si="901"/>
        <v>0</v>
      </c>
      <c r="BG386">
        <f t="shared" si="901"/>
        <v>0</v>
      </c>
      <c r="BH386">
        <f t="shared" si="901"/>
        <v>0</v>
      </c>
      <c r="BK386">
        <f t="shared" si="900"/>
        <v>0</v>
      </c>
      <c r="BL386">
        <f t="shared" si="822"/>
        <v>0</v>
      </c>
      <c r="BM386">
        <f t="shared" si="823"/>
        <v>0</v>
      </c>
      <c r="BN386">
        <f t="shared" si="852"/>
        <v>0.51</v>
      </c>
      <c r="BO386">
        <f t="shared" si="853"/>
        <v>0.95000000000000007</v>
      </c>
      <c r="BP386" t="str">
        <f t="shared" si="824"/>
        <v>-BUS-Total</v>
      </c>
    </row>
    <row r="387" spans="1:68" hidden="1" x14ac:dyDescent="0.25">
      <c r="A387" t="str">
        <f t="shared" si="818"/>
        <v>passenger-BUS-PHEVD</v>
      </c>
      <c r="B387" s="1">
        <v>353</v>
      </c>
      <c r="C387" t="s">
        <v>25</v>
      </c>
      <c r="D387" t="s">
        <v>27</v>
      </c>
      <c r="E387" t="s">
        <v>34</v>
      </c>
      <c r="F387" t="s">
        <v>37</v>
      </c>
      <c r="G387">
        <v>0</v>
      </c>
      <c r="H387">
        <f>Reference!H387</f>
        <v>0</v>
      </c>
      <c r="I387">
        <f>Reference!I387</f>
        <v>0</v>
      </c>
      <c r="J387">
        <f>Reference!J387</f>
        <v>0</v>
      </c>
      <c r="K387">
        <f>Reference!K387</f>
        <v>0</v>
      </c>
      <c r="L387">
        <f t="shared" si="897"/>
        <v>0</v>
      </c>
      <c r="M387">
        <f t="shared" si="897"/>
        <v>0</v>
      </c>
      <c r="N387">
        <f t="shared" si="897"/>
        <v>0</v>
      </c>
      <c r="O387">
        <f t="shared" si="897"/>
        <v>0</v>
      </c>
      <c r="P387">
        <f t="shared" si="897"/>
        <v>0</v>
      </c>
      <c r="Q387">
        <f t="shared" si="897"/>
        <v>0</v>
      </c>
      <c r="R387">
        <f t="shared" si="897"/>
        <v>0</v>
      </c>
      <c r="S387">
        <f t="shared" si="897"/>
        <v>0</v>
      </c>
      <c r="T387">
        <f t="shared" si="897"/>
        <v>0</v>
      </c>
      <c r="U387">
        <f t="shared" si="897"/>
        <v>0</v>
      </c>
      <c r="V387">
        <f t="shared" si="897"/>
        <v>0</v>
      </c>
      <c r="W387">
        <f t="shared" si="897"/>
        <v>0</v>
      </c>
      <c r="X387">
        <f t="shared" si="897"/>
        <v>0</v>
      </c>
      <c r="Y387">
        <f t="shared" si="897"/>
        <v>0</v>
      </c>
      <c r="Z387">
        <f t="shared" si="898"/>
        <v>0</v>
      </c>
      <c r="AA387">
        <f t="shared" si="898"/>
        <v>0</v>
      </c>
      <c r="AB387">
        <f t="shared" si="898"/>
        <v>0</v>
      </c>
      <c r="AC387">
        <f t="shared" si="898"/>
        <v>0</v>
      </c>
      <c r="AD387">
        <f t="shared" si="898"/>
        <v>0</v>
      </c>
      <c r="AE387">
        <f t="shared" si="898"/>
        <v>0</v>
      </c>
      <c r="AF387">
        <f t="shared" si="898"/>
        <v>0</v>
      </c>
      <c r="AG387">
        <f t="shared" si="898"/>
        <v>0</v>
      </c>
      <c r="AH387">
        <f t="shared" si="898"/>
        <v>0</v>
      </c>
      <c r="AI387">
        <f t="shared" si="898"/>
        <v>0</v>
      </c>
      <c r="AJ387">
        <f t="shared" si="898"/>
        <v>0</v>
      </c>
      <c r="AK387">
        <f t="shared" si="898"/>
        <v>0</v>
      </c>
      <c r="AL387">
        <f t="shared" si="898"/>
        <v>0</v>
      </c>
      <c r="AM387">
        <f t="shared" si="898"/>
        <v>0</v>
      </c>
      <c r="AN387">
        <f t="shared" si="898"/>
        <v>0</v>
      </c>
      <c r="AO387">
        <f t="shared" ref="AO387:BH387" si="902">AN387</f>
        <v>0</v>
      </c>
      <c r="AP387">
        <f t="shared" si="902"/>
        <v>0</v>
      </c>
      <c r="AQ387">
        <f t="shared" si="902"/>
        <v>0</v>
      </c>
      <c r="AR387">
        <f t="shared" si="902"/>
        <v>0</v>
      </c>
      <c r="AS387">
        <f t="shared" si="902"/>
        <v>0</v>
      </c>
      <c r="AT387">
        <f t="shared" si="902"/>
        <v>0</v>
      </c>
      <c r="AU387">
        <f t="shared" si="902"/>
        <v>0</v>
      </c>
      <c r="AV387">
        <f t="shared" si="902"/>
        <v>0</v>
      </c>
      <c r="AW387">
        <f t="shared" si="902"/>
        <v>0</v>
      </c>
      <c r="AX387">
        <f t="shared" si="902"/>
        <v>0</v>
      </c>
      <c r="AY387">
        <f t="shared" si="902"/>
        <v>0</v>
      </c>
      <c r="AZ387">
        <f t="shared" si="902"/>
        <v>0</v>
      </c>
      <c r="BA387">
        <f t="shared" si="902"/>
        <v>0</v>
      </c>
      <c r="BB387">
        <f t="shared" si="902"/>
        <v>0</v>
      </c>
      <c r="BC387">
        <f t="shared" si="902"/>
        <v>0</v>
      </c>
      <c r="BD387">
        <f t="shared" si="902"/>
        <v>0</v>
      </c>
      <c r="BE387">
        <f t="shared" si="902"/>
        <v>0</v>
      </c>
      <c r="BF387">
        <f t="shared" si="902"/>
        <v>0</v>
      </c>
      <c r="BG387">
        <f t="shared" si="902"/>
        <v>0</v>
      </c>
      <c r="BH387">
        <f t="shared" si="902"/>
        <v>0</v>
      </c>
      <c r="BK387">
        <f t="shared" si="900"/>
        <v>0</v>
      </c>
      <c r="BL387">
        <f t="shared" si="822"/>
        <v>0</v>
      </c>
      <c r="BM387">
        <f t="shared" si="823"/>
        <v>0</v>
      </c>
      <c r="BN387">
        <f t="shared" si="852"/>
        <v>0.51</v>
      </c>
      <c r="BO387">
        <f t="shared" si="853"/>
        <v>0.95000000000000007</v>
      </c>
      <c r="BP387" t="str">
        <f t="shared" si="824"/>
        <v>-BUS-Total</v>
      </c>
    </row>
    <row r="388" spans="1:68" hidden="1" x14ac:dyDescent="0.25">
      <c r="A388" t="str">
        <f t="shared" si="818"/>
        <v>passenger-LT-BEV</v>
      </c>
      <c r="B388" s="1">
        <v>354</v>
      </c>
      <c r="C388" t="s">
        <v>25</v>
      </c>
      <c r="D388" t="s">
        <v>27</v>
      </c>
      <c r="E388" t="s">
        <v>33</v>
      </c>
      <c r="F388" t="s">
        <v>29</v>
      </c>
      <c r="G388">
        <v>3.4153874688376031E-3</v>
      </c>
      <c r="H388">
        <f>Reference!H388</f>
        <v>3.9150491516725333E-3</v>
      </c>
      <c r="I388">
        <f>Reference!I388</f>
        <v>4.4878099483185259E-3</v>
      </c>
      <c r="J388">
        <f>Reference!J388</f>
        <v>5.1443640557162877E-3</v>
      </c>
      <c r="K388">
        <f>Reference!K388</f>
        <v>5.8969702020606604E-3</v>
      </c>
      <c r="L388">
        <f>Reference!L388</f>
        <v>6.7610923181199581E-3</v>
      </c>
      <c r="M388">
        <f>IF(L388=0,0.0000001,L388)*((INDEX($P$7:$P$29,MATCH($A388,$H$7:$H$28,0))/IF(L388=0,0.0000001,L388))^((M$33-$K$33)/($Y$33-$K$33)))</f>
        <v>1.1622980065173117E-2</v>
      </c>
      <c r="N388">
        <f t="shared" ref="N388:Y388" si="903">IF(M388=0,0.0000001,M388)*((INDEX($P$7:$P$29,MATCH($A388,$H$7:$H$28,0))/IF(M388=0,0.0000001,M388))^((N$33-$K$33)/($Y$33-$K$33)))</f>
        <v>2.3326354444858245E-2</v>
      </c>
      <c r="O388">
        <f t="shared" si="903"/>
        <v>4.8392984723583887E-2</v>
      </c>
      <c r="P388">
        <f t="shared" si="903"/>
        <v>9.2845437725096402E-2</v>
      </c>
      <c r="Q388">
        <f t="shared" si="903"/>
        <v>0.15348219628819276</v>
      </c>
      <c r="R388">
        <f t="shared" si="903"/>
        <v>0.21458019220435473</v>
      </c>
      <c r="S388">
        <f t="shared" si="903"/>
        <v>0.2598666562966101</v>
      </c>
      <c r="T388">
        <f t="shared" si="903"/>
        <v>0.28500075206397352</v>
      </c>
      <c r="U388">
        <f t="shared" si="903"/>
        <v>0.29563571435069436</v>
      </c>
      <c r="V388">
        <f t="shared" si="903"/>
        <v>0.29905940435738643</v>
      </c>
      <c r="W388">
        <f t="shared" si="903"/>
        <v>0.29986544828754874</v>
      </c>
      <c r="X388">
        <f t="shared" si="903"/>
        <v>0.29999038716150855</v>
      </c>
      <c r="Y388">
        <f t="shared" si="903"/>
        <v>0.30000000000000004</v>
      </c>
      <c r="Z388">
        <f>IF(Y388=0,0.0000001,$Y388)*((INDEX($Q$7:$Q$29,MATCH($A388,$H$7:$H$28,0))/IF(Y388=0,0.0000001,$Y388))^((Z$33-$Y$33)/($AN$33-$Y$33)))</f>
        <v>0.32396250225660872</v>
      </c>
      <c r="AA388">
        <f t="shared" ref="AA388:AN388" si="904">IF(Z388=0,0.0000001,$Y388)*((INDEX($Q$7:$Q$29,MATCH($A388,$H$7:$H$28,0))/IF(Z388=0,0.0000001,$Y388))^((AA$33-$Y$33)/($AN$33-$Y$33)))</f>
        <v>0.34983900956121072</v>
      </c>
      <c r="AB388">
        <f t="shared" si="904"/>
        <v>0.37778240308141153</v>
      </c>
      <c r="AC388">
        <f t="shared" si="904"/>
        <v>0.4079577753692295</v>
      </c>
      <c r="AD388">
        <f t="shared" si="904"/>
        <v>0.44054340574551692</v>
      </c>
      <c r="AE388">
        <f t="shared" si="904"/>
        <v>0.47573181359322037</v>
      </c>
      <c r="AF388">
        <f t="shared" si="904"/>
        <v>0.51373089578244735</v>
      </c>
      <c r="AG388">
        <f t="shared" si="904"/>
        <v>0.554765154947369</v>
      </c>
      <c r="AH388">
        <f t="shared" si="904"/>
        <v>0.5990770258717496</v>
      </c>
      <c r="AI388">
        <f t="shared" si="904"/>
        <v>0.64692830781953026</v>
      </c>
      <c r="AJ388">
        <f t="shared" si="904"/>
        <v>0.69860171127282877</v>
      </c>
      <c r="AK388">
        <f t="shared" si="904"/>
        <v>0.75440252821564846</v>
      </c>
      <c r="AL388">
        <f t="shared" si="904"/>
        <v>0.81466043583151093</v>
      </c>
      <c r="AM388">
        <f t="shared" si="904"/>
        <v>0.87973144427145245</v>
      </c>
      <c r="AN388">
        <f t="shared" si="904"/>
        <v>0.95</v>
      </c>
      <c r="AO388">
        <f t="shared" ref="AO388:BH388" si="905">AN388</f>
        <v>0.95</v>
      </c>
      <c r="AP388">
        <f t="shared" si="905"/>
        <v>0.95</v>
      </c>
      <c r="AQ388">
        <f t="shared" si="905"/>
        <v>0.95</v>
      </c>
      <c r="AR388">
        <f t="shared" si="905"/>
        <v>0.95</v>
      </c>
      <c r="AS388">
        <f t="shared" si="905"/>
        <v>0.95</v>
      </c>
      <c r="AT388">
        <f t="shared" si="905"/>
        <v>0.95</v>
      </c>
      <c r="AU388">
        <f t="shared" si="905"/>
        <v>0.95</v>
      </c>
      <c r="AV388">
        <f t="shared" si="905"/>
        <v>0.95</v>
      </c>
      <c r="AW388">
        <f t="shared" si="905"/>
        <v>0.95</v>
      </c>
      <c r="AX388">
        <f t="shared" si="905"/>
        <v>0.95</v>
      </c>
      <c r="AY388">
        <f t="shared" si="905"/>
        <v>0.95</v>
      </c>
      <c r="AZ388">
        <f t="shared" si="905"/>
        <v>0.95</v>
      </c>
      <c r="BA388">
        <f t="shared" si="905"/>
        <v>0.95</v>
      </c>
      <c r="BB388">
        <f t="shared" si="905"/>
        <v>0.95</v>
      </c>
      <c r="BC388">
        <f t="shared" si="905"/>
        <v>0.95</v>
      </c>
      <c r="BD388">
        <f t="shared" si="905"/>
        <v>0.95</v>
      </c>
      <c r="BE388">
        <f t="shared" si="905"/>
        <v>0.95</v>
      </c>
      <c r="BF388">
        <f t="shared" si="905"/>
        <v>0.95</v>
      </c>
      <c r="BG388">
        <f t="shared" si="905"/>
        <v>0.95</v>
      </c>
      <c r="BH388">
        <f t="shared" si="905"/>
        <v>0.95</v>
      </c>
      <c r="BK388">
        <f t="shared" si="900"/>
        <v>5.8969702020606604E-3</v>
      </c>
      <c r="BL388">
        <f t="shared" si="822"/>
        <v>3.8330306313394294E-3</v>
      </c>
      <c r="BM388">
        <f t="shared" si="823"/>
        <v>5.8969702020606656E-5</v>
      </c>
      <c r="BN388">
        <f t="shared" si="852"/>
        <v>0.35</v>
      </c>
      <c r="BO388">
        <f t="shared" si="853"/>
        <v>0.99</v>
      </c>
      <c r="BP388" t="str">
        <f t="shared" si="824"/>
        <v>-LT-Total</v>
      </c>
    </row>
    <row r="389" spans="1:68" hidden="1" x14ac:dyDescent="0.25">
      <c r="A389" t="str">
        <f t="shared" si="818"/>
        <v>passenger-LT-CNG</v>
      </c>
      <c r="B389" s="1">
        <v>355</v>
      </c>
      <c r="C389" t="s">
        <v>25</v>
      </c>
      <c r="D389" t="s">
        <v>27</v>
      </c>
      <c r="E389" t="s">
        <v>33</v>
      </c>
      <c r="F389" t="s">
        <v>45</v>
      </c>
      <c r="G389">
        <v>2.4353062406776479E-3</v>
      </c>
      <c r="H389">
        <f>Reference!H389</f>
        <v>2.782577926975545E-3</v>
      </c>
      <c r="I389">
        <f>Reference!I389</f>
        <v>3.12954818326798E-3</v>
      </c>
      <c r="J389">
        <f>Reference!J389</f>
        <v>3.4762174018442022E-3</v>
      </c>
      <c r="K389">
        <f>Reference!K389</f>
        <v>3.7534597240640711E-3</v>
      </c>
      <c r="L389">
        <f t="shared" ref="L389:Y390" si="906">$K389+(L$33-$K$33)*($BL389-$BK389)/($BL$33-$BK$33)</f>
        <v>3.6596232309624695E-3</v>
      </c>
      <c r="M389">
        <f t="shared" si="906"/>
        <v>3.5657867378608675E-3</v>
      </c>
      <c r="N389">
        <f t="shared" si="906"/>
        <v>3.4719502447592659E-3</v>
      </c>
      <c r="AN389">
        <f t="shared" ref="Z389:AN390" si="907">$Y389+(AN$33-$Y$33)*($BM389-$BL389)/($BM$33-$BL$33)</f>
        <v>-2.4022142234010058E-3</v>
      </c>
      <c r="AO389">
        <f t="shared" ref="AO389:BH389" si="908">AN389</f>
        <v>-2.4022142234010058E-3</v>
      </c>
      <c r="AP389">
        <f t="shared" si="908"/>
        <v>-2.4022142234010058E-3</v>
      </c>
      <c r="AQ389">
        <f t="shared" si="908"/>
        <v>-2.4022142234010058E-3</v>
      </c>
      <c r="AR389">
        <f t="shared" si="908"/>
        <v>-2.4022142234010058E-3</v>
      </c>
      <c r="AS389">
        <f t="shared" si="908"/>
        <v>-2.4022142234010058E-3</v>
      </c>
      <c r="AT389">
        <f t="shared" si="908"/>
        <v>-2.4022142234010058E-3</v>
      </c>
      <c r="AU389">
        <f t="shared" si="908"/>
        <v>-2.4022142234010058E-3</v>
      </c>
      <c r="AV389">
        <f t="shared" si="908"/>
        <v>-2.4022142234010058E-3</v>
      </c>
      <c r="AW389">
        <f t="shared" si="908"/>
        <v>-2.4022142234010058E-3</v>
      </c>
      <c r="AX389">
        <f t="shared" si="908"/>
        <v>-2.4022142234010058E-3</v>
      </c>
      <c r="AY389">
        <f t="shared" si="908"/>
        <v>-2.4022142234010058E-3</v>
      </c>
      <c r="AZ389">
        <f t="shared" si="908"/>
        <v>-2.4022142234010058E-3</v>
      </c>
      <c r="BA389">
        <f t="shared" si="908"/>
        <v>-2.4022142234010058E-3</v>
      </c>
      <c r="BB389">
        <f t="shared" si="908"/>
        <v>-2.4022142234010058E-3</v>
      </c>
      <c r="BC389">
        <f t="shared" si="908"/>
        <v>-2.4022142234010058E-3</v>
      </c>
      <c r="BD389">
        <f t="shared" si="908"/>
        <v>-2.4022142234010058E-3</v>
      </c>
      <c r="BE389">
        <f t="shared" si="908"/>
        <v>-2.4022142234010058E-3</v>
      </c>
      <c r="BF389">
        <f t="shared" si="908"/>
        <v>-2.4022142234010058E-3</v>
      </c>
      <c r="BG389">
        <f t="shared" si="908"/>
        <v>-2.4022142234010058E-3</v>
      </c>
      <c r="BH389">
        <f t="shared" si="908"/>
        <v>-2.4022142234010058E-3</v>
      </c>
      <c r="BK389">
        <f t="shared" si="900"/>
        <v>3.7534597240640711E-3</v>
      </c>
      <c r="BL389">
        <f t="shared" si="822"/>
        <v>2.4397488206416465E-3</v>
      </c>
      <c r="BM389">
        <f t="shared" si="823"/>
        <v>3.7534597240640742E-5</v>
      </c>
      <c r="BN389">
        <f t="shared" si="852"/>
        <v>0.35</v>
      </c>
      <c r="BO389">
        <f t="shared" si="853"/>
        <v>0.99</v>
      </c>
      <c r="BP389" t="str">
        <f t="shared" si="824"/>
        <v>-LT-Total</v>
      </c>
    </row>
    <row r="390" spans="1:68" hidden="1" x14ac:dyDescent="0.25">
      <c r="A390" t="str">
        <f t="shared" si="818"/>
        <v>passenger-LT-D</v>
      </c>
      <c r="B390" s="1">
        <v>356</v>
      </c>
      <c r="C390" t="s">
        <v>25</v>
      </c>
      <c r="D390" t="s">
        <v>27</v>
      </c>
      <c r="E390" t="s">
        <v>33</v>
      </c>
      <c r="F390" t="s">
        <v>46</v>
      </c>
      <c r="G390">
        <v>0.91679904968293102</v>
      </c>
      <c r="H390">
        <f>Reference!H390</f>
        <v>0.91642433060266049</v>
      </c>
      <c r="I390">
        <f>Reference!I390</f>
        <v>0.91604993677658964</v>
      </c>
      <c r="J390">
        <f>Reference!J390</f>
        <v>0.91567586778142374</v>
      </c>
      <c r="K390">
        <f>Reference!K390</f>
        <v>0.91562780614201811</v>
      </c>
      <c r="L390">
        <f t="shared" si="906"/>
        <v>0.89273711098846764</v>
      </c>
      <c r="M390">
        <f t="shared" si="906"/>
        <v>0.86984641583491717</v>
      </c>
      <c r="N390">
        <f t="shared" si="906"/>
        <v>0.84695572068136671</v>
      </c>
      <c r="O390">
        <f t="shared" si="906"/>
        <v>0.82406502552781635</v>
      </c>
      <c r="P390">
        <f t="shared" si="906"/>
        <v>0.80117433037426589</v>
      </c>
      <c r="Q390">
        <f t="shared" si="906"/>
        <v>0.77828363522071542</v>
      </c>
      <c r="R390">
        <f t="shared" si="906"/>
        <v>0.75539294006716495</v>
      </c>
      <c r="S390">
        <f t="shared" si="906"/>
        <v>0.73250224491361449</v>
      </c>
      <c r="T390">
        <f t="shared" si="906"/>
        <v>0.70961154976006402</v>
      </c>
      <c r="U390">
        <f t="shared" si="906"/>
        <v>0.68672085460651355</v>
      </c>
      <c r="V390">
        <f t="shared" si="906"/>
        <v>0.6638301594529632</v>
      </c>
      <c r="W390">
        <f t="shared" si="906"/>
        <v>0.64093946429941262</v>
      </c>
      <c r="X390">
        <f t="shared" si="906"/>
        <v>0.61804876914586226</v>
      </c>
      <c r="Y390">
        <f t="shared" si="906"/>
        <v>0.5951580739923118</v>
      </c>
      <c r="Z390">
        <f t="shared" si="907"/>
        <v>0.55609128759691906</v>
      </c>
      <c r="AA390">
        <f t="shared" si="907"/>
        <v>0.51702450120152621</v>
      </c>
      <c r="AB390">
        <f t="shared" si="907"/>
        <v>0.47795771480613347</v>
      </c>
      <c r="AC390">
        <f t="shared" si="907"/>
        <v>0.43889092841074073</v>
      </c>
      <c r="AD390">
        <f t="shared" si="907"/>
        <v>0.39982414201534794</v>
      </c>
      <c r="AE390">
        <f t="shared" si="907"/>
        <v>0.36075735561995514</v>
      </c>
      <c r="AF390">
        <f t="shared" si="907"/>
        <v>0.32169056922456235</v>
      </c>
      <c r="AG390">
        <f t="shared" si="907"/>
        <v>0.28262378282916961</v>
      </c>
      <c r="AH390">
        <f t="shared" si="907"/>
        <v>0.24355699643377682</v>
      </c>
      <c r="AI390">
        <f t="shared" si="907"/>
        <v>0.20449021003838408</v>
      </c>
      <c r="AJ390">
        <f t="shared" si="907"/>
        <v>0.16542342364299123</v>
      </c>
      <c r="AK390">
        <f t="shared" si="907"/>
        <v>0.12635663724759849</v>
      </c>
      <c r="AL390">
        <f t="shared" si="907"/>
        <v>8.7289850852205753E-2</v>
      </c>
      <c r="AM390">
        <f t="shared" si="907"/>
        <v>4.8223064456812903E-2</v>
      </c>
      <c r="AN390">
        <f t="shared" si="907"/>
        <v>9.1562780614201644E-3</v>
      </c>
      <c r="AO390">
        <f t="shared" ref="AO390:BH390" si="909">AN390</f>
        <v>9.1562780614201644E-3</v>
      </c>
      <c r="AP390">
        <f t="shared" si="909"/>
        <v>9.1562780614201644E-3</v>
      </c>
      <c r="AQ390">
        <f t="shared" si="909"/>
        <v>9.1562780614201644E-3</v>
      </c>
      <c r="AR390">
        <f t="shared" si="909"/>
        <v>9.1562780614201644E-3</v>
      </c>
      <c r="AS390">
        <f t="shared" si="909"/>
        <v>9.1562780614201644E-3</v>
      </c>
      <c r="AT390">
        <f t="shared" si="909"/>
        <v>9.1562780614201644E-3</v>
      </c>
      <c r="AU390">
        <f t="shared" si="909"/>
        <v>9.1562780614201644E-3</v>
      </c>
      <c r="AV390">
        <f t="shared" si="909"/>
        <v>9.1562780614201644E-3</v>
      </c>
      <c r="AW390">
        <f t="shared" si="909"/>
        <v>9.1562780614201644E-3</v>
      </c>
      <c r="AX390">
        <f t="shared" si="909"/>
        <v>9.1562780614201644E-3</v>
      </c>
      <c r="AY390">
        <f t="shared" si="909"/>
        <v>9.1562780614201644E-3</v>
      </c>
      <c r="AZ390">
        <f t="shared" si="909"/>
        <v>9.1562780614201644E-3</v>
      </c>
      <c r="BA390">
        <f t="shared" si="909"/>
        <v>9.1562780614201644E-3</v>
      </c>
      <c r="BB390">
        <f t="shared" si="909"/>
        <v>9.1562780614201644E-3</v>
      </c>
      <c r="BC390">
        <f t="shared" si="909"/>
        <v>9.1562780614201644E-3</v>
      </c>
      <c r="BD390">
        <f t="shared" si="909"/>
        <v>9.1562780614201644E-3</v>
      </c>
      <c r="BE390">
        <f t="shared" si="909"/>
        <v>9.1562780614201644E-3</v>
      </c>
      <c r="BF390">
        <f t="shared" si="909"/>
        <v>9.1562780614201644E-3</v>
      </c>
      <c r="BG390">
        <f t="shared" si="909"/>
        <v>9.1562780614201644E-3</v>
      </c>
      <c r="BH390">
        <f t="shared" si="909"/>
        <v>9.1562780614201644E-3</v>
      </c>
      <c r="BK390">
        <f t="shared" si="900"/>
        <v>0.91562780614201811</v>
      </c>
      <c r="BL390">
        <f t="shared" si="822"/>
        <v>0.5951580739923118</v>
      </c>
      <c r="BM390">
        <f t="shared" si="823"/>
        <v>9.1562780614201887E-3</v>
      </c>
      <c r="BN390">
        <f t="shared" si="852"/>
        <v>0.35</v>
      </c>
      <c r="BO390">
        <f t="shared" si="853"/>
        <v>0.99</v>
      </c>
      <c r="BP390" t="str">
        <f t="shared" si="824"/>
        <v>-LT-Total</v>
      </c>
    </row>
    <row r="391" spans="1:68" hidden="1" x14ac:dyDescent="0.25">
      <c r="A391" t="str">
        <f t="shared" si="818"/>
        <v>passenger-LT-FCEV</v>
      </c>
      <c r="B391" s="1">
        <v>357</v>
      </c>
      <c r="C391" t="s">
        <v>25</v>
      </c>
      <c r="D391" t="s">
        <v>27</v>
      </c>
      <c r="E391" t="s">
        <v>33</v>
      </c>
      <c r="F391" t="s">
        <v>30</v>
      </c>
      <c r="G391">
        <v>0</v>
      </c>
      <c r="H391">
        <f>Reference!H391</f>
        <v>1.2915496650148837E-7</v>
      </c>
      <c r="I391">
        <f>Reference!I391</f>
        <v>0</v>
      </c>
      <c r="J391">
        <f>Reference!J391</f>
        <v>2.1544346900318838E-7</v>
      </c>
      <c r="K391">
        <f>Reference!K391</f>
        <v>0</v>
      </c>
      <c r="L391">
        <f>Reference!L391</f>
        <v>1.93069772888325E-7</v>
      </c>
      <c r="M391">
        <f>IF(L391=0,0.0000001,L391)*((INDEX($P$7:$P$29,MATCH($A391,$H$7:$H$28,0))/IF(L391=0,0.0000001,L391))^((M$33-$K$33)/($Y$33-$K$33)))</f>
        <v>9.1029817799152157E-7</v>
      </c>
      <c r="N391">
        <f t="shared" ref="N391:Y391" si="910">IF(M391=0,0.0000001,M391)*((INDEX($P$7:$P$29,MATCH($A391,$H$7:$H$28,0))/IF(M391=0,0.0000001,M391))^((N$33-$K$33)/($Y$33-$K$33)))</f>
        <v>6.6845609307042154E-6</v>
      </c>
      <c r="O391">
        <f t="shared" si="910"/>
        <v>5.3975281844736925E-5</v>
      </c>
      <c r="P391">
        <f t="shared" si="910"/>
        <v>3.4843783365412089E-4</v>
      </c>
      <c r="Q391">
        <f t="shared" si="910"/>
        <v>1.4686852919351947E-3</v>
      </c>
      <c r="R391">
        <f t="shared" si="910"/>
        <v>3.8323430064846685E-3</v>
      </c>
      <c r="S391">
        <f t="shared" si="910"/>
        <v>6.6295603926868497E-3</v>
      </c>
      <c r="T391">
        <f t="shared" si="910"/>
        <v>8.634646191620108E-3</v>
      </c>
      <c r="U391">
        <f t="shared" si="910"/>
        <v>9.5892392920650226E-3</v>
      </c>
      <c r="V391">
        <f t="shared" si="910"/>
        <v>9.9105237108181154E-3</v>
      </c>
      <c r="W391">
        <f t="shared" si="910"/>
        <v>9.9871683833594217E-3</v>
      </c>
      <c r="X391">
        <f t="shared" si="910"/>
        <v>9.9990829094689631E-3</v>
      </c>
      <c r="Y391">
        <f t="shared" si="910"/>
        <v>0.01</v>
      </c>
      <c r="Z391">
        <f>IF(Y391=0,0.0000001,$Y391)*((INDEX($Q$7:$Q$29,MATCH($A391,$H$7:$H$28,0))/IF(Y391=0,0.0000001,$Y391))^((Z$33-$Y$33)/($AN$33-$Y$33)))</f>
        <v>1.1132635768448034E-2</v>
      </c>
      <c r="AA391">
        <f t="shared" ref="AA391:AN391" si="911">IF(Z391=0,0.0000001,$Y391)*((INDEX($Q$7:$Q$29,MATCH($A391,$H$7:$H$28,0))/IF(Z391=0,0.0000001,$Y391))^((AA$33-$Y$33)/($AN$33-$Y$33)))</f>
        <v>1.2393557915292855E-2</v>
      </c>
      <c r="AB391">
        <f t="shared" si="911"/>
        <v>1.379729661461215E-2</v>
      </c>
      <c r="AC391">
        <f t="shared" si="911"/>
        <v>1.5360027779971816E-2</v>
      </c>
      <c r="AD391">
        <f t="shared" si="911"/>
        <v>1.7099759466766968E-2</v>
      </c>
      <c r="AE391">
        <f t="shared" si="911"/>
        <v>1.9036539387158786E-2</v>
      </c>
      <c r="AF391">
        <f t="shared" si="911"/>
        <v>2.119268592889537E-2</v>
      </c>
      <c r="AG391">
        <f t="shared" si="911"/>
        <v>2.3593045340150595E-2</v>
      </c>
      <c r="AH391">
        <f t="shared" si="911"/>
        <v>2.6265278044037669E-2</v>
      </c>
      <c r="AI391">
        <f t="shared" si="911"/>
        <v>2.9240177382128658E-2</v>
      </c>
      <c r="AJ391">
        <f t="shared" si="911"/>
        <v>3.2552024460005068E-2</v>
      </c>
      <c r="AK391">
        <f t="shared" si="911"/>
        <v>3.6238983183884778E-2</v>
      </c>
      <c r="AL391">
        <f t="shared" si="911"/>
        <v>4.0343540040510238E-2</v>
      </c>
      <c r="AM391">
        <f t="shared" si="911"/>
        <v>4.491299368807998E-2</v>
      </c>
      <c r="AN391">
        <f t="shared" si="911"/>
        <v>0.05</v>
      </c>
      <c r="AO391">
        <f t="shared" ref="AO391:BH391" si="912">AN391</f>
        <v>0.05</v>
      </c>
      <c r="AP391">
        <f t="shared" si="912"/>
        <v>0.05</v>
      </c>
      <c r="AQ391">
        <f t="shared" si="912"/>
        <v>0.05</v>
      </c>
      <c r="AR391">
        <f t="shared" si="912"/>
        <v>0.05</v>
      </c>
      <c r="AS391">
        <f t="shared" si="912"/>
        <v>0.05</v>
      </c>
      <c r="AT391">
        <f t="shared" si="912"/>
        <v>0.05</v>
      </c>
      <c r="AU391">
        <f t="shared" si="912"/>
        <v>0.05</v>
      </c>
      <c r="AV391">
        <f t="shared" si="912"/>
        <v>0.05</v>
      </c>
      <c r="AW391">
        <f t="shared" si="912"/>
        <v>0.05</v>
      </c>
      <c r="AX391">
        <f t="shared" si="912"/>
        <v>0.05</v>
      </c>
      <c r="AY391">
        <f t="shared" si="912"/>
        <v>0.05</v>
      </c>
      <c r="AZ391">
        <f t="shared" si="912"/>
        <v>0.05</v>
      </c>
      <c r="BA391">
        <f t="shared" si="912"/>
        <v>0.05</v>
      </c>
      <c r="BB391">
        <f t="shared" si="912"/>
        <v>0.05</v>
      </c>
      <c r="BC391">
        <f t="shared" si="912"/>
        <v>0.05</v>
      </c>
      <c r="BD391">
        <f t="shared" si="912"/>
        <v>0.05</v>
      </c>
      <c r="BE391">
        <f t="shared" si="912"/>
        <v>0.05</v>
      </c>
      <c r="BF391">
        <f t="shared" si="912"/>
        <v>0.05</v>
      </c>
      <c r="BG391">
        <f t="shared" si="912"/>
        <v>0.05</v>
      </c>
      <c r="BH391">
        <f t="shared" si="912"/>
        <v>0.05</v>
      </c>
      <c r="BK391">
        <f>G391</f>
        <v>0</v>
      </c>
      <c r="BL391">
        <f t="shared" si="822"/>
        <v>0</v>
      </c>
      <c r="BM391">
        <f t="shared" si="823"/>
        <v>0</v>
      </c>
      <c r="BN391">
        <f t="shared" si="852"/>
        <v>0.35</v>
      </c>
      <c r="BO391">
        <f t="shared" si="853"/>
        <v>0.99</v>
      </c>
      <c r="BP391" t="str">
        <f t="shared" si="824"/>
        <v>-LT-Total</v>
      </c>
    </row>
    <row r="392" spans="1:68" hidden="1" x14ac:dyDescent="0.25">
      <c r="A392" t="str">
        <f t="shared" si="818"/>
        <v>passenger-LT-G</v>
      </c>
      <c r="B392" s="1">
        <v>358</v>
      </c>
      <c r="C392" t="s">
        <v>25</v>
      </c>
      <c r="D392" t="s">
        <v>27</v>
      </c>
      <c r="E392" t="s">
        <v>33</v>
      </c>
      <c r="F392" t="s">
        <v>47</v>
      </c>
      <c r="G392">
        <v>7.7350256607553888E-2</v>
      </c>
      <c r="H392">
        <f>Reference!H392</f>
        <v>7.7105684197844734E-2</v>
      </c>
      <c r="I392">
        <f>Reference!I392</f>
        <v>7.68613240757067E-2</v>
      </c>
      <c r="J392">
        <f>Reference!J392</f>
        <v>7.661717596486288E-2</v>
      </c>
      <c r="K392">
        <f>Reference!K392</f>
        <v>7.6154702314978978E-2</v>
      </c>
      <c r="L392">
        <f t="shared" ref="L392:Y394" si="913">$K392+(L$33-$K$33)*($BL392-$BK392)/($BL$33-$BK$33)</f>
        <v>7.4250834757104506E-2</v>
      </c>
      <c r="M392">
        <f t="shared" si="913"/>
        <v>7.2346967199230033E-2</v>
      </c>
      <c r="N392">
        <f t="shared" si="913"/>
        <v>7.0443099641355561E-2</v>
      </c>
      <c r="O392">
        <f t="shared" si="913"/>
        <v>6.8539232083481075E-2</v>
      </c>
      <c r="P392">
        <f t="shared" si="913"/>
        <v>6.6635364525606602E-2</v>
      </c>
      <c r="Q392">
        <f t="shared" si="913"/>
        <v>6.473149696773213E-2</v>
      </c>
      <c r="R392">
        <f t="shared" si="913"/>
        <v>6.2827629409857658E-2</v>
      </c>
      <c r="S392">
        <f t="shared" si="913"/>
        <v>6.0923761851983185E-2</v>
      </c>
      <c r="T392">
        <f t="shared" si="913"/>
        <v>5.9019894294108713E-2</v>
      </c>
      <c r="U392">
        <f t="shared" si="913"/>
        <v>5.7116026736234234E-2</v>
      </c>
      <c r="V392">
        <f t="shared" si="913"/>
        <v>5.5212159178359754E-2</v>
      </c>
      <c r="W392">
        <f t="shared" si="913"/>
        <v>5.3308291620485282E-2</v>
      </c>
      <c r="X392">
        <f t="shared" si="913"/>
        <v>5.140442406261081E-2</v>
      </c>
      <c r="Y392">
        <f t="shared" si="913"/>
        <v>4.9500556504736337E-2</v>
      </c>
      <c r="Z392">
        <f t="shared" ref="Z392:AN394" si="914">$Y392+(Z$33-$Y$33)*($BM392-$BL392)/($BM$33-$BL$33)</f>
        <v>4.62512892059639E-2</v>
      </c>
      <c r="AA392">
        <f t="shared" si="914"/>
        <v>4.3002021907191462E-2</v>
      </c>
      <c r="AB392">
        <f t="shared" si="914"/>
        <v>3.9752754608419025E-2</v>
      </c>
      <c r="AC392">
        <f t="shared" si="914"/>
        <v>3.6503487309646587E-2</v>
      </c>
      <c r="AD392">
        <f t="shared" si="914"/>
        <v>3.325422001087415E-2</v>
      </c>
      <c r="AE392">
        <f t="shared" si="914"/>
        <v>3.0004952712101719E-2</v>
      </c>
      <c r="AF392">
        <f t="shared" si="914"/>
        <v>2.6755685413329282E-2</v>
      </c>
      <c r="AG392">
        <f t="shared" si="914"/>
        <v>2.3506418114556844E-2</v>
      </c>
      <c r="AH392">
        <f t="shared" si="914"/>
        <v>2.0257150815784407E-2</v>
      </c>
      <c r="AI392">
        <f t="shared" si="914"/>
        <v>1.7007883517011969E-2</v>
      </c>
      <c r="AJ392">
        <f t="shared" si="914"/>
        <v>1.3758616218239532E-2</v>
      </c>
      <c r="AK392">
        <f t="shared" si="914"/>
        <v>1.0509348919467101E-2</v>
      </c>
      <c r="AL392">
        <f t="shared" si="914"/>
        <v>7.2600816206946639E-3</v>
      </c>
      <c r="AM392">
        <f t="shared" si="914"/>
        <v>4.0108143219222264E-3</v>
      </c>
      <c r="AN392">
        <f t="shared" si="914"/>
        <v>7.6154702314978201E-4</v>
      </c>
      <c r="AO392">
        <f t="shared" ref="AO392:BH392" si="915">AN392</f>
        <v>7.6154702314978201E-4</v>
      </c>
      <c r="AP392">
        <f t="shared" si="915"/>
        <v>7.6154702314978201E-4</v>
      </c>
      <c r="AQ392">
        <f t="shared" si="915"/>
        <v>7.6154702314978201E-4</v>
      </c>
      <c r="AR392">
        <f t="shared" si="915"/>
        <v>7.6154702314978201E-4</v>
      </c>
      <c r="AS392">
        <f t="shared" si="915"/>
        <v>7.6154702314978201E-4</v>
      </c>
      <c r="AT392">
        <f t="shared" si="915"/>
        <v>7.6154702314978201E-4</v>
      </c>
      <c r="AU392">
        <f t="shared" si="915"/>
        <v>7.6154702314978201E-4</v>
      </c>
      <c r="AV392">
        <f t="shared" si="915"/>
        <v>7.6154702314978201E-4</v>
      </c>
      <c r="AW392">
        <f t="shared" si="915"/>
        <v>7.6154702314978201E-4</v>
      </c>
      <c r="AX392">
        <f t="shared" si="915"/>
        <v>7.6154702314978201E-4</v>
      </c>
      <c r="AY392">
        <f t="shared" si="915"/>
        <v>7.6154702314978201E-4</v>
      </c>
      <c r="AZ392">
        <f t="shared" si="915"/>
        <v>7.6154702314978201E-4</v>
      </c>
      <c r="BA392">
        <f t="shared" si="915"/>
        <v>7.6154702314978201E-4</v>
      </c>
      <c r="BB392">
        <f t="shared" si="915"/>
        <v>7.6154702314978201E-4</v>
      </c>
      <c r="BC392">
        <f t="shared" si="915"/>
        <v>7.6154702314978201E-4</v>
      </c>
      <c r="BD392">
        <f t="shared" si="915"/>
        <v>7.6154702314978201E-4</v>
      </c>
      <c r="BE392">
        <f t="shared" si="915"/>
        <v>7.6154702314978201E-4</v>
      </c>
      <c r="BF392">
        <f t="shared" si="915"/>
        <v>7.6154702314978201E-4</v>
      </c>
      <c r="BG392">
        <f t="shared" si="915"/>
        <v>7.6154702314978201E-4</v>
      </c>
      <c r="BH392">
        <f t="shared" si="915"/>
        <v>7.6154702314978201E-4</v>
      </c>
      <c r="BK392">
        <f t="shared" ref="BK392:BK397" si="916">K392</f>
        <v>7.6154702314978978E-2</v>
      </c>
      <c r="BL392">
        <f t="shared" si="822"/>
        <v>4.9500556504736337E-2</v>
      </c>
      <c r="BM392">
        <f t="shared" si="823"/>
        <v>7.6154702314979047E-4</v>
      </c>
      <c r="BN392">
        <f t="shared" si="852"/>
        <v>0.35</v>
      </c>
      <c r="BO392">
        <f t="shared" si="853"/>
        <v>0.99</v>
      </c>
      <c r="BP392" t="str">
        <f t="shared" si="824"/>
        <v>-LT-Total</v>
      </c>
    </row>
    <row r="393" spans="1:68" hidden="1" x14ac:dyDescent="0.25">
      <c r="A393" t="str">
        <f t="shared" si="818"/>
        <v>passenger-LT-LPG</v>
      </c>
      <c r="B393" s="1">
        <v>359</v>
      </c>
      <c r="C393" t="s">
        <v>25</v>
      </c>
      <c r="D393" t="s">
        <v>27</v>
      </c>
      <c r="E393" t="s">
        <v>33</v>
      </c>
      <c r="F393" t="s">
        <v>48</v>
      </c>
      <c r="G393">
        <v>0</v>
      </c>
      <c r="H393">
        <f>Reference!H393</f>
        <v>0</v>
      </c>
      <c r="I393">
        <f>Reference!I393</f>
        <v>0</v>
      </c>
      <c r="J393">
        <f>Reference!J393</f>
        <v>0</v>
      </c>
      <c r="K393">
        <f>Reference!K393</f>
        <v>0</v>
      </c>
      <c r="L393">
        <f t="shared" si="913"/>
        <v>0</v>
      </c>
      <c r="M393">
        <f t="shared" si="913"/>
        <v>0</v>
      </c>
      <c r="N393">
        <f t="shared" si="913"/>
        <v>0</v>
      </c>
      <c r="O393">
        <f t="shared" si="913"/>
        <v>0</v>
      </c>
      <c r="P393">
        <f t="shared" si="913"/>
        <v>0</v>
      </c>
      <c r="Q393">
        <f t="shared" si="913"/>
        <v>0</v>
      </c>
      <c r="R393">
        <f t="shared" si="913"/>
        <v>0</v>
      </c>
      <c r="S393">
        <f t="shared" si="913"/>
        <v>0</v>
      </c>
      <c r="T393">
        <f t="shared" si="913"/>
        <v>0</v>
      </c>
      <c r="U393">
        <f t="shared" si="913"/>
        <v>0</v>
      </c>
      <c r="V393">
        <f t="shared" si="913"/>
        <v>0</v>
      </c>
      <c r="W393">
        <f t="shared" si="913"/>
        <v>0</v>
      </c>
      <c r="X393">
        <f t="shared" si="913"/>
        <v>0</v>
      </c>
      <c r="Y393">
        <f t="shared" si="913"/>
        <v>0</v>
      </c>
      <c r="Z393">
        <f t="shared" si="914"/>
        <v>0</v>
      </c>
      <c r="AA393">
        <f t="shared" si="914"/>
        <v>0</v>
      </c>
      <c r="AB393">
        <f t="shared" si="914"/>
        <v>0</v>
      </c>
      <c r="AC393">
        <f t="shared" si="914"/>
        <v>0</v>
      </c>
      <c r="AD393">
        <f t="shared" si="914"/>
        <v>0</v>
      </c>
      <c r="AE393">
        <f t="shared" si="914"/>
        <v>0</v>
      </c>
      <c r="AF393">
        <f t="shared" si="914"/>
        <v>0</v>
      </c>
      <c r="AG393">
        <f t="shared" si="914"/>
        <v>0</v>
      </c>
      <c r="AH393">
        <f t="shared" si="914"/>
        <v>0</v>
      </c>
      <c r="AI393">
        <f t="shared" si="914"/>
        <v>0</v>
      </c>
      <c r="AJ393">
        <f t="shared" si="914"/>
        <v>0</v>
      </c>
      <c r="AK393">
        <f t="shared" si="914"/>
        <v>0</v>
      </c>
      <c r="AL393">
        <f t="shared" si="914"/>
        <v>0</v>
      </c>
      <c r="AM393">
        <f t="shared" si="914"/>
        <v>0</v>
      </c>
      <c r="AN393">
        <f t="shared" si="914"/>
        <v>0</v>
      </c>
      <c r="AO393">
        <f t="shared" ref="AO393:BH393" si="917">AN393</f>
        <v>0</v>
      </c>
      <c r="AP393">
        <f t="shared" si="917"/>
        <v>0</v>
      </c>
      <c r="AQ393">
        <f t="shared" si="917"/>
        <v>0</v>
      </c>
      <c r="AR393">
        <f t="shared" si="917"/>
        <v>0</v>
      </c>
      <c r="AS393">
        <f t="shared" si="917"/>
        <v>0</v>
      </c>
      <c r="AT393">
        <f t="shared" si="917"/>
        <v>0</v>
      </c>
      <c r="AU393">
        <f t="shared" si="917"/>
        <v>0</v>
      </c>
      <c r="AV393">
        <f t="shared" si="917"/>
        <v>0</v>
      </c>
      <c r="AW393">
        <f t="shared" si="917"/>
        <v>0</v>
      </c>
      <c r="AX393">
        <f t="shared" si="917"/>
        <v>0</v>
      </c>
      <c r="AY393">
        <f t="shared" si="917"/>
        <v>0</v>
      </c>
      <c r="AZ393">
        <f t="shared" si="917"/>
        <v>0</v>
      </c>
      <c r="BA393">
        <f t="shared" si="917"/>
        <v>0</v>
      </c>
      <c r="BB393">
        <f t="shared" si="917"/>
        <v>0</v>
      </c>
      <c r="BC393">
        <f t="shared" si="917"/>
        <v>0</v>
      </c>
      <c r="BD393">
        <f t="shared" si="917"/>
        <v>0</v>
      </c>
      <c r="BE393">
        <f t="shared" si="917"/>
        <v>0</v>
      </c>
      <c r="BF393">
        <f t="shared" si="917"/>
        <v>0</v>
      </c>
      <c r="BG393">
        <f t="shared" si="917"/>
        <v>0</v>
      </c>
      <c r="BH393">
        <f t="shared" si="917"/>
        <v>0</v>
      </c>
      <c r="BK393">
        <f t="shared" si="916"/>
        <v>0</v>
      </c>
      <c r="BL393">
        <f t="shared" si="822"/>
        <v>0</v>
      </c>
      <c r="BM393">
        <f t="shared" si="823"/>
        <v>0</v>
      </c>
      <c r="BN393">
        <f t="shared" si="852"/>
        <v>0.35</v>
      </c>
      <c r="BO393">
        <f t="shared" si="853"/>
        <v>0.99</v>
      </c>
      <c r="BP393" t="str">
        <f t="shared" si="824"/>
        <v>-LT-Total</v>
      </c>
    </row>
    <row r="394" spans="1:68" hidden="1" x14ac:dyDescent="0.25">
      <c r="A394" t="str">
        <f t="shared" si="818"/>
        <v>passenger-LT-PHEVG</v>
      </c>
      <c r="B394" s="1">
        <v>360</v>
      </c>
      <c r="C394" t="s">
        <v>25</v>
      </c>
      <c r="D394" t="s">
        <v>27</v>
      </c>
      <c r="E394" t="s">
        <v>33</v>
      </c>
      <c r="F394" t="s">
        <v>31</v>
      </c>
      <c r="G394">
        <v>0</v>
      </c>
      <c r="H394">
        <f>Reference!H394</f>
        <v>0</v>
      </c>
      <c r="I394">
        <f>Reference!I394</f>
        <v>0</v>
      </c>
      <c r="J394">
        <f>Reference!J394</f>
        <v>0</v>
      </c>
      <c r="K394">
        <f>Reference!K394</f>
        <v>0</v>
      </c>
      <c r="L394">
        <f t="shared" si="913"/>
        <v>0</v>
      </c>
      <c r="M394">
        <f t="shared" si="913"/>
        <v>0</v>
      </c>
      <c r="N394">
        <f t="shared" si="913"/>
        <v>0</v>
      </c>
      <c r="O394">
        <f t="shared" si="913"/>
        <v>0</v>
      </c>
      <c r="P394">
        <f t="shared" si="913"/>
        <v>0</v>
      </c>
      <c r="Q394">
        <f t="shared" si="913"/>
        <v>0</v>
      </c>
      <c r="R394">
        <f t="shared" si="913"/>
        <v>0</v>
      </c>
      <c r="S394">
        <f t="shared" si="913"/>
        <v>0</v>
      </c>
      <c r="T394">
        <f t="shared" si="913"/>
        <v>0</v>
      </c>
      <c r="U394">
        <f t="shared" si="913"/>
        <v>0</v>
      </c>
      <c r="V394">
        <f t="shared" si="913"/>
        <v>0</v>
      </c>
      <c r="W394">
        <f t="shared" si="913"/>
        <v>0</v>
      </c>
      <c r="X394">
        <f t="shared" si="913"/>
        <v>0</v>
      </c>
      <c r="Y394">
        <f t="shared" si="913"/>
        <v>0</v>
      </c>
      <c r="Z394">
        <f t="shared" si="914"/>
        <v>0</v>
      </c>
      <c r="AA394">
        <f t="shared" si="914"/>
        <v>0</v>
      </c>
      <c r="AB394">
        <f t="shared" si="914"/>
        <v>0</v>
      </c>
      <c r="AC394">
        <f t="shared" si="914"/>
        <v>0</v>
      </c>
      <c r="AD394">
        <f t="shared" si="914"/>
        <v>0</v>
      </c>
      <c r="AE394">
        <f t="shared" si="914"/>
        <v>0</v>
      </c>
      <c r="AF394">
        <f t="shared" si="914"/>
        <v>0</v>
      </c>
      <c r="AG394">
        <f t="shared" si="914"/>
        <v>0</v>
      </c>
      <c r="AH394">
        <f t="shared" si="914"/>
        <v>0</v>
      </c>
      <c r="AI394">
        <f t="shared" si="914"/>
        <v>0</v>
      </c>
      <c r="AJ394">
        <f t="shared" si="914"/>
        <v>0</v>
      </c>
      <c r="AK394">
        <f t="shared" si="914"/>
        <v>0</v>
      </c>
      <c r="AL394">
        <f t="shared" si="914"/>
        <v>0</v>
      </c>
      <c r="AM394">
        <f t="shared" si="914"/>
        <v>0</v>
      </c>
      <c r="AN394">
        <f t="shared" si="914"/>
        <v>0</v>
      </c>
      <c r="AO394">
        <f t="shared" ref="AO394:BH394" si="918">AN394</f>
        <v>0</v>
      </c>
      <c r="AP394">
        <f t="shared" si="918"/>
        <v>0</v>
      </c>
      <c r="AQ394">
        <f t="shared" si="918"/>
        <v>0</v>
      </c>
      <c r="AR394">
        <f t="shared" si="918"/>
        <v>0</v>
      </c>
      <c r="AS394">
        <f t="shared" si="918"/>
        <v>0</v>
      </c>
      <c r="AT394">
        <f t="shared" si="918"/>
        <v>0</v>
      </c>
      <c r="AU394">
        <f t="shared" si="918"/>
        <v>0</v>
      </c>
      <c r="AV394">
        <f t="shared" si="918"/>
        <v>0</v>
      </c>
      <c r="AW394">
        <f t="shared" si="918"/>
        <v>0</v>
      </c>
      <c r="AX394">
        <f t="shared" si="918"/>
        <v>0</v>
      </c>
      <c r="AY394">
        <f t="shared" si="918"/>
        <v>0</v>
      </c>
      <c r="AZ394">
        <f t="shared" si="918"/>
        <v>0</v>
      </c>
      <c r="BA394">
        <f t="shared" si="918"/>
        <v>0</v>
      </c>
      <c r="BB394">
        <f t="shared" si="918"/>
        <v>0</v>
      </c>
      <c r="BC394">
        <f t="shared" si="918"/>
        <v>0</v>
      </c>
      <c r="BD394">
        <f t="shared" si="918"/>
        <v>0</v>
      </c>
      <c r="BE394">
        <f t="shared" si="918"/>
        <v>0</v>
      </c>
      <c r="BF394">
        <f t="shared" si="918"/>
        <v>0</v>
      </c>
      <c r="BG394">
        <f t="shared" si="918"/>
        <v>0</v>
      </c>
      <c r="BH394">
        <f t="shared" si="918"/>
        <v>0</v>
      </c>
      <c r="BK394">
        <f t="shared" si="916"/>
        <v>0</v>
      </c>
      <c r="BL394">
        <f t="shared" si="822"/>
        <v>0</v>
      </c>
      <c r="BM394">
        <f t="shared" si="823"/>
        <v>0</v>
      </c>
      <c r="BN394">
        <f t="shared" si="852"/>
        <v>0.35</v>
      </c>
      <c r="BO394">
        <f t="shared" si="853"/>
        <v>0.99</v>
      </c>
      <c r="BP394" t="str">
        <f t="shared" si="824"/>
        <v>-LT-Total</v>
      </c>
    </row>
    <row r="395" spans="1:68" hidden="1" x14ac:dyDescent="0.25">
      <c r="A395" t="str">
        <f t="shared" si="818"/>
        <v>passenger-LV-BEV</v>
      </c>
      <c r="B395" s="1">
        <v>361</v>
      </c>
      <c r="C395" t="s">
        <v>25</v>
      </c>
      <c r="D395" t="s">
        <v>27</v>
      </c>
      <c r="E395" t="s">
        <v>28</v>
      </c>
      <c r="F395" t="s">
        <v>29</v>
      </c>
      <c r="G395">
        <v>1.044087178359059E-3</v>
      </c>
      <c r="H395">
        <f>Reference!H395</f>
        <v>1.3181695977277619E-3</v>
      </c>
      <c r="I395">
        <f>Reference!I395</f>
        <v>1.664201155218308E-3</v>
      </c>
      <c r="J395">
        <f>Reference!J395</f>
        <v>2.101069156657899E-3</v>
      </c>
      <c r="K395">
        <f>Reference!K395</f>
        <v>2.6526189981403107E-3</v>
      </c>
      <c r="L395">
        <f>Reference!L395</f>
        <v>3.3512366871505874E-3</v>
      </c>
      <c r="M395">
        <f>IF(L395=0,0.0000001,L395)*((INDEX($P$7:$P$29,MATCH($A395,$H$7:$H$28,0))/IF(L395=0,0.0000001,L395))^((M$33-$K$33)/($Y$33-$K$33)))</f>
        <v>6.6358820406080309E-3</v>
      </c>
      <c r="N395">
        <f t="shared" ref="N395:Y395" si="919">IF(M395=0,0.0000001,M395)*((INDEX($P$7:$P$29,MATCH($A395,$H$7:$H$28,0))/IF(M395=0,0.0000001,M395))^((N$33-$K$33)/($Y$33-$K$33)))</f>
        <v>1.5972091900798339E-2</v>
      </c>
      <c r="O395">
        <f t="shared" si="919"/>
        <v>4.0085735354728744E-2</v>
      </c>
      <c r="P395">
        <f t="shared" si="919"/>
        <v>9.1159223659761562E-2</v>
      </c>
      <c r="Q395">
        <f t="shared" si="919"/>
        <v>0.17181245170251527</v>
      </c>
      <c r="R395">
        <f t="shared" si="919"/>
        <v>0.26215449773178817</v>
      </c>
      <c r="S395">
        <f t="shared" si="919"/>
        <v>0.33374593630010047</v>
      </c>
      <c r="T395">
        <f t="shared" si="919"/>
        <v>0.3749495586388662</v>
      </c>
      <c r="U395">
        <f t="shared" si="919"/>
        <v>0.39267666408667312</v>
      </c>
      <c r="V395">
        <f t="shared" si="919"/>
        <v>0.39841930194778635</v>
      </c>
      <c r="W395">
        <f t="shared" si="919"/>
        <v>0.3997738026145779</v>
      </c>
      <c r="X395">
        <f t="shared" si="919"/>
        <v>0.39998383880033822</v>
      </c>
      <c r="Y395">
        <f t="shared" si="919"/>
        <v>0.39999999999999997</v>
      </c>
      <c r="Z395">
        <f>IF(Y395=0,0.0000001,$Y395)*((INDEX($Q$7:$Q$29,MATCH($A395,$H$7:$H$28,0))/IF(Y395=0,0.0000001,$Y395))^((Z$33-$Y$33)/($AN$33-$Y$33)))</f>
        <v>0.4222200237776963</v>
      </c>
      <c r="AA395">
        <f t="shared" ref="AA395:AN395" si="920">IF(Z395=0,0.0000001,$Y395)*((INDEX($Q$7:$Q$29,MATCH($A395,$H$7:$H$28,0))/IF(Z395=0,0.0000001,$Y395))^((AA$33-$Y$33)/($AN$33-$Y$33)))</f>
        <v>0.44567437119709602</v>
      </c>
      <c r="AB395">
        <f t="shared" si="920"/>
        <v>0.47043160900986936</v>
      </c>
      <c r="AC395">
        <f t="shared" si="920"/>
        <v>0.4965641128548175</v>
      </c>
      <c r="AD395">
        <f t="shared" si="920"/>
        <v>0.52414827884177928</v>
      </c>
      <c r="AE395">
        <f t="shared" si="920"/>
        <v>0.55326474688903671</v>
      </c>
      <c r="AF395">
        <f t="shared" si="920"/>
        <v>0.58399863646712546</v>
      </c>
      <c r="AG395">
        <f t="shared" si="920"/>
        <v>0.61643979543822991</v>
      </c>
      <c r="AH395">
        <f t="shared" si="920"/>
        <v>0.6506830627186192</v>
      </c>
      <c r="AI395">
        <f t="shared" si="920"/>
        <v>0.68682854553199923</v>
      </c>
      <c r="AJ395">
        <f t="shared" si="920"/>
        <v>0.72498191206430318</v>
      </c>
      <c r="AK395">
        <f t="shared" si="920"/>
        <v>0.76525470037547449</v>
      </c>
      <c r="AL395">
        <f t="shared" si="920"/>
        <v>0.8077646444713168</v>
      </c>
      <c r="AM395">
        <f t="shared" si="920"/>
        <v>0.85263601848865445</v>
      </c>
      <c r="AN395">
        <f t="shared" si="920"/>
        <v>0.90000000000000013</v>
      </c>
      <c r="AO395">
        <f t="shared" ref="AO395:BH395" si="921">AN395</f>
        <v>0.90000000000000013</v>
      </c>
      <c r="AP395">
        <f t="shared" si="921"/>
        <v>0.90000000000000013</v>
      </c>
      <c r="AQ395">
        <f t="shared" si="921"/>
        <v>0.90000000000000013</v>
      </c>
      <c r="AR395">
        <f t="shared" si="921"/>
        <v>0.90000000000000013</v>
      </c>
      <c r="AS395">
        <f t="shared" si="921"/>
        <v>0.90000000000000013</v>
      </c>
      <c r="AT395">
        <f t="shared" si="921"/>
        <v>0.90000000000000013</v>
      </c>
      <c r="AU395">
        <f t="shared" si="921"/>
        <v>0.90000000000000013</v>
      </c>
      <c r="AV395">
        <f t="shared" si="921"/>
        <v>0.90000000000000013</v>
      </c>
      <c r="AW395">
        <f t="shared" si="921"/>
        <v>0.90000000000000013</v>
      </c>
      <c r="AX395">
        <f t="shared" si="921"/>
        <v>0.90000000000000013</v>
      </c>
      <c r="AY395">
        <f t="shared" si="921"/>
        <v>0.90000000000000013</v>
      </c>
      <c r="AZ395">
        <f t="shared" si="921"/>
        <v>0.90000000000000013</v>
      </c>
      <c r="BA395">
        <f t="shared" si="921"/>
        <v>0.90000000000000013</v>
      </c>
      <c r="BB395">
        <f t="shared" si="921"/>
        <v>0.90000000000000013</v>
      </c>
      <c r="BC395">
        <f t="shared" si="921"/>
        <v>0.90000000000000013</v>
      </c>
      <c r="BD395">
        <f t="shared" si="921"/>
        <v>0.90000000000000013</v>
      </c>
      <c r="BE395">
        <f t="shared" si="921"/>
        <v>0.90000000000000013</v>
      </c>
      <c r="BF395">
        <f t="shared" si="921"/>
        <v>0.90000000000000013</v>
      </c>
      <c r="BG395">
        <f t="shared" si="921"/>
        <v>0.90000000000000013</v>
      </c>
      <c r="BH395">
        <f t="shared" si="921"/>
        <v>0.90000000000000013</v>
      </c>
      <c r="BK395">
        <f t="shared" si="916"/>
        <v>2.6526189981403107E-3</v>
      </c>
      <c r="BL395">
        <f t="shared" si="822"/>
        <v>1.5650452089027832E-3</v>
      </c>
      <c r="BM395">
        <f t="shared" si="823"/>
        <v>1.3263094990701536E-4</v>
      </c>
      <c r="BN395">
        <f t="shared" si="852"/>
        <v>0.41000000000000003</v>
      </c>
      <c r="BO395">
        <f t="shared" si="853"/>
        <v>0.95000000000000007</v>
      </c>
      <c r="BP395" t="str">
        <f t="shared" si="824"/>
        <v>-LV-Total</v>
      </c>
    </row>
    <row r="396" spans="1:68" hidden="1" x14ac:dyDescent="0.25">
      <c r="A396" t="str">
        <f t="shared" si="818"/>
        <v>passenger-LV-CNG</v>
      </c>
      <c r="B396" s="1">
        <v>362</v>
      </c>
      <c r="C396" t="s">
        <v>25</v>
      </c>
      <c r="D396" t="s">
        <v>27</v>
      </c>
      <c r="E396" t="s">
        <v>28</v>
      </c>
      <c r="F396" t="s">
        <v>45</v>
      </c>
      <c r="G396">
        <v>1.333221025926209E-3</v>
      </c>
      <c r="H396">
        <f>Reference!H396</f>
        <v>1.908111646124437E-3</v>
      </c>
      <c r="I396">
        <f>Reference!I396</f>
        <v>2.4826138345364788E-3</v>
      </c>
      <c r="J396">
        <f>Reference!J396</f>
        <v>3.056727984702321E-3</v>
      </c>
      <c r="K396">
        <f>Reference!K396</f>
        <v>3.388247056760464E-3</v>
      </c>
      <c r="L396">
        <f t="shared" ref="L396:Y397" si="922">$K396+(L$33-$K$33)*($BL396-$BK396)/($BL$33-$BK$33)</f>
        <v>3.2890198215267648E-3</v>
      </c>
      <c r="M396">
        <f t="shared" si="922"/>
        <v>3.1897925862930652E-3</v>
      </c>
      <c r="N396">
        <f t="shared" si="922"/>
        <v>3.090565351059366E-3</v>
      </c>
      <c r="BK396">
        <f t="shared" si="916"/>
        <v>3.388247056760464E-3</v>
      </c>
      <c r="BL396">
        <f t="shared" si="822"/>
        <v>1.9990657634886737E-3</v>
      </c>
      <c r="BM396">
        <f t="shared" si="823"/>
        <v>1.6941235283802298E-4</v>
      </c>
      <c r="BN396">
        <f t="shared" si="852"/>
        <v>0.41000000000000003</v>
      </c>
      <c r="BO396">
        <f t="shared" si="853"/>
        <v>0.95000000000000007</v>
      </c>
      <c r="BP396" t="str">
        <f t="shared" si="824"/>
        <v>-LV-Total</v>
      </c>
    </row>
    <row r="397" spans="1:68" hidden="1" x14ac:dyDescent="0.25">
      <c r="A397" t="str">
        <f t="shared" si="818"/>
        <v>passenger-LV-D</v>
      </c>
      <c r="B397" s="1">
        <v>363</v>
      </c>
      <c r="C397" t="s">
        <v>25</v>
      </c>
      <c r="D397" t="s">
        <v>27</v>
      </c>
      <c r="E397" t="s">
        <v>28</v>
      </c>
      <c r="F397" t="s">
        <v>46</v>
      </c>
      <c r="G397">
        <v>2.4705382759909371E-3</v>
      </c>
      <c r="H397">
        <f>Reference!H397</f>
        <v>2.1038213887749038E-3</v>
      </c>
      <c r="I397">
        <f>Reference!I397</f>
        <v>1.7373522782498129E-3</v>
      </c>
      <c r="J397">
        <f>Reference!J397</f>
        <v>1.3711306933805009E-3</v>
      </c>
      <c r="K397">
        <f>Reference!K397</f>
        <v>1.3252397850876899E-3</v>
      </c>
      <c r="L397">
        <f t="shared" si="922"/>
        <v>1.2864291913815503E-3</v>
      </c>
      <c r="M397">
        <f t="shared" si="922"/>
        <v>1.2476185976754109E-3</v>
      </c>
      <c r="N397">
        <f t="shared" si="922"/>
        <v>1.2088080039692715E-3</v>
      </c>
      <c r="O397">
        <f t="shared" si="922"/>
        <v>1.1699974102631319E-3</v>
      </c>
      <c r="P397">
        <f t="shared" si="922"/>
        <v>1.1311868165569925E-3</v>
      </c>
      <c r="Q397">
        <f t="shared" si="922"/>
        <v>1.0923762228508529E-3</v>
      </c>
      <c r="R397">
        <f t="shared" si="922"/>
        <v>1.0535656291447136E-3</v>
      </c>
      <c r="S397">
        <f t="shared" si="922"/>
        <v>1.0147550354385739E-3</v>
      </c>
      <c r="T397">
        <f t="shared" si="922"/>
        <v>9.7594444173243445E-4</v>
      </c>
      <c r="U397">
        <f t="shared" si="922"/>
        <v>9.3713384802629495E-4</v>
      </c>
      <c r="V397">
        <f t="shared" si="922"/>
        <v>8.9832325432015545E-4</v>
      </c>
      <c r="W397">
        <f t="shared" si="922"/>
        <v>8.5951266061401596E-4</v>
      </c>
      <c r="X397">
        <f t="shared" si="922"/>
        <v>8.2070206690787646E-4</v>
      </c>
      <c r="Y397">
        <f t="shared" si="922"/>
        <v>7.8189147320173696E-4</v>
      </c>
      <c r="Z397">
        <f t="shared" ref="Z397:AN397" si="923">$Y397+(Z$33-$Y$33)*($BM397-$BL397)/($BM$33-$BL$33)</f>
        <v>7.3418284093858016E-4</v>
      </c>
      <c r="AA397">
        <f t="shared" si="923"/>
        <v>6.8647420867542326E-4</v>
      </c>
      <c r="AB397">
        <f t="shared" si="923"/>
        <v>6.3876557641226646E-4</v>
      </c>
      <c r="AC397">
        <f t="shared" si="923"/>
        <v>5.9105694414910966E-4</v>
      </c>
      <c r="AD397">
        <f t="shared" si="923"/>
        <v>5.4334831188595275E-4</v>
      </c>
      <c r="AE397">
        <f t="shared" si="923"/>
        <v>4.9563967962279595E-4</v>
      </c>
      <c r="AF397">
        <f t="shared" si="923"/>
        <v>4.479310473596391E-4</v>
      </c>
      <c r="AG397">
        <f t="shared" si="923"/>
        <v>4.002224150964823E-4</v>
      </c>
      <c r="AH397">
        <f t="shared" si="923"/>
        <v>3.5251378283332544E-4</v>
      </c>
      <c r="AI397">
        <f t="shared" si="923"/>
        <v>3.0480515057016864E-4</v>
      </c>
      <c r="AJ397">
        <f t="shared" si="923"/>
        <v>2.5709651830701185E-4</v>
      </c>
      <c r="AK397">
        <f t="shared" si="923"/>
        <v>2.0938788604385494E-4</v>
      </c>
      <c r="AL397">
        <f t="shared" si="923"/>
        <v>1.6167925378069814E-4</v>
      </c>
      <c r="AM397">
        <f t="shared" si="923"/>
        <v>1.1397062151754123E-4</v>
      </c>
      <c r="AN397">
        <f t="shared" si="923"/>
        <v>6.6261989254384431E-5</v>
      </c>
      <c r="AO397">
        <f t="shared" ref="AO397:BH397" si="924">AN397</f>
        <v>6.6261989254384431E-5</v>
      </c>
      <c r="AP397">
        <f t="shared" si="924"/>
        <v>6.6261989254384431E-5</v>
      </c>
      <c r="AQ397">
        <f t="shared" si="924"/>
        <v>6.6261989254384431E-5</v>
      </c>
      <c r="AR397">
        <f t="shared" si="924"/>
        <v>6.6261989254384431E-5</v>
      </c>
      <c r="AS397">
        <f t="shared" si="924"/>
        <v>6.6261989254384431E-5</v>
      </c>
      <c r="AT397">
        <f t="shared" si="924"/>
        <v>6.6261989254384431E-5</v>
      </c>
      <c r="AU397">
        <f t="shared" si="924"/>
        <v>6.6261989254384431E-5</v>
      </c>
      <c r="AV397">
        <f t="shared" si="924"/>
        <v>6.6261989254384431E-5</v>
      </c>
      <c r="AW397">
        <f t="shared" si="924"/>
        <v>6.6261989254384431E-5</v>
      </c>
      <c r="AX397">
        <f t="shared" si="924"/>
        <v>6.6261989254384431E-5</v>
      </c>
      <c r="AY397">
        <f t="shared" si="924"/>
        <v>6.6261989254384431E-5</v>
      </c>
      <c r="AZ397">
        <f t="shared" si="924"/>
        <v>6.6261989254384431E-5</v>
      </c>
      <c r="BA397">
        <f t="shared" si="924"/>
        <v>6.6261989254384431E-5</v>
      </c>
      <c r="BB397">
        <f t="shared" si="924"/>
        <v>6.6261989254384431E-5</v>
      </c>
      <c r="BC397">
        <f t="shared" si="924"/>
        <v>6.6261989254384431E-5</v>
      </c>
      <c r="BD397">
        <f t="shared" si="924"/>
        <v>6.6261989254384431E-5</v>
      </c>
      <c r="BE397">
        <f t="shared" si="924"/>
        <v>6.6261989254384431E-5</v>
      </c>
      <c r="BF397">
        <f t="shared" si="924"/>
        <v>6.6261989254384431E-5</v>
      </c>
      <c r="BG397">
        <f t="shared" si="924"/>
        <v>6.6261989254384431E-5</v>
      </c>
      <c r="BH397">
        <f t="shared" si="924"/>
        <v>6.6261989254384431E-5</v>
      </c>
      <c r="BK397">
        <f t="shared" si="916"/>
        <v>1.3252397850876899E-3</v>
      </c>
      <c r="BL397">
        <f t="shared" si="822"/>
        <v>7.8189147320173696E-4</v>
      </c>
      <c r="BM397">
        <f t="shared" si="823"/>
        <v>6.6261989254384404E-5</v>
      </c>
      <c r="BN397">
        <f t="shared" si="852"/>
        <v>0.41000000000000003</v>
      </c>
      <c r="BO397">
        <f t="shared" si="853"/>
        <v>0.95000000000000007</v>
      </c>
      <c r="BP397" t="str">
        <f t="shared" si="824"/>
        <v>-LV-Total</v>
      </c>
    </row>
    <row r="398" spans="1:68" hidden="1" x14ac:dyDescent="0.25">
      <c r="A398" t="str">
        <f t="shared" si="818"/>
        <v>passenger-LV-FCEV</v>
      </c>
      <c r="B398" s="1">
        <v>364</v>
      </c>
      <c r="C398" t="s">
        <v>25</v>
      </c>
      <c r="D398" t="s">
        <v>27</v>
      </c>
      <c r="E398" t="s">
        <v>28</v>
      </c>
      <c r="F398" t="s">
        <v>30</v>
      </c>
      <c r="G398">
        <v>0</v>
      </c>
      <c r="H398">
        <f>Reference!H398</f>
        <v>1.2915496650148837E-7</v>
      </c>
      <c r="I398">
        <f>Reference!I398</f>
        <v>0</v>
      </c>
      <c r="J398">
        <f>Reference!J398</f>
        <v>2.1544346900318838E-7</v>
      </c>
      <c r="K398">
        <f>Reference!K398</f>
        <v>0</v>
      </c>
      <c r="L398">
        <f>Reference!L398</f>
        <v>1.93069772888325E-7</v>
      </c>
      <c r="M398">
        <f>IF(L398=0,0.0000001,L398)*((INDEX($P$7:$P$29,MATCH($A398,$H$7:$H$28,0))/IF(L398=0,0.0000001,L398))^((M$33-$K$33)/($Y$33-$K$33)))</f>
        <v>9.1029817799152157E-7</v>
      </c>
      <c r="N398">
        <f t="shared" ref="N398:Y398" si="925">IF(M398=0,0.0000001,M398)*((INDEX($P$7:$P$29,MATCH($A398,$H$7:$H$28,0))/IF(M398=0,0.0000001,M398))^((N$33-$K$33)/($Y$33-$K$33)))</f>
        <v>6.6845609307042154E-6</v>
      </c>
      <c r="O398">
        <f t="shared" si="925"/>
        <v>5.3975281844736925E-5</v>
      </c>
      <c r="P398">
        <f t="shared" si="925"/>
        <v>3.4843783365412089E-4</v>
      </c>
      <c r="Q398">
        <f t="shared" si="925"/>
        <v>1.4686852919351947E-3</v>
      </c>
      <c r="R398">
        <f t="shared" si="925"/>
        <v>3.8323430064846685E-3</v>
      </c>
      <c r="S398">
        <f t="shared" si="925"/>
        <v>6.6295603926868497E-3</v>
      </c>
      <c r="T398">
        <f t="shared" si="925"/>
        <v>8.634646191620108E-3</v>
      </c>
      <c r="U398">
        <f t="shared" si="925"/>
        <v>9.5892392920650226E-3</v>
      </c>
      <c r="V398">
        <f t="shared" si="925"/>
        <v>9.9105237108181154E-3</v>
      </c>
      <c r="W398">
        <f t="shared" si="925"/>
        <v>9.9871683833594217E-3</v>
      </c>
      <c r="X398">
        <f t="shared" si="925"/>
        <v>9.9990829094689631E-3</v>
      </c>
      <c r="Y398">
        <f t="shared" si="925"/>
        <v>0.01</v>
      </c>
      <c r="Z398">
        <f>IF(Y398=0,0.0000001,$Y398)*((INDEX($Q$7:$Q$29,MATCH($A398,$H$7:$H$28,0))/IF(Y398=0,0.0000001,$Y398))^((Z$33-$Y$33)/($AN$33-$Y$33)))</f>
        <v>1.1132635768448034E-2</v>
      </c>
      <c r="AA398">
        <f t="shared" ref="AA398:AN398" si="926">IF(Z398=0,0.0000001,$Y398)*((INDEX($Q$7:$Q$29,MATCH($A398,$H$7:$H$28,0))/IF(Z398=0,0.0000001,$Y398))^((AA$33-$Y$33)/($AN$33-$Y$33)))</f>
        <v>1.2393557915292855E-2</v>
      </c>
      <c r="AB398">
        <f t="shared" si="926"/>
        <v>1.379729661461215E-2</v>
      </c>
      <c r="AC398">
        <f t="shared" si="926"/>
        <v>1.5360027779971816E-2</v>
      </c>
      <c r="AD398">
        <f t="shared" si="926"/>
        <v>1.7099759466766968E-2</v>
      </c>
      <c r="AE398">
        <f t="shared" si="926"/>
        <v>1.9036539387158786E-2</v>
      </c>
      <c r="AF398">
        <f t="shared" si="926"/>
        <v>2.119268592889537E-2</v>
      </c>
      <c r="AG398">
        <f t="shared" si="926"/>
        <v>2.3593045340150595E-2</v>
      </c>
      <c r="AH398">
        <f t="shared" si="926"/>
        <v>2.6265278044037669E-2</v>
      </c>
      <c r="AI398">
        <f t="shared" si="926"/>
        <v>2.9240177382128658E-2</v>
      </c>
      <c r="AJ398">
        <f t="shared" si="926"/>
        <v>3.2552024460005068E-2</v>
      </c>
      <c r="AK398">
        <f t="shared" si="926"/>
        <v>3.6238983183884778E-2</v>
      </c>
      <c r="AL398">
        <f t="shared" si="926"/>
        <v>4.0343540040510238E-2</v>
      </c>
      <c r="AM398">
        <f t="shared" si="926"/>
        <v>4.491299368807998E-2</v>
      </c>
      <c r="AN398">
        <f t="shared" si="926"/>
        <v>0.05</v>
      </c>
      <c r="AO398">
        <f t="shared" ref="AO398:BH398" si="927">AN398</f>
        <v>0.05</v>
      </c>
      <c r="AP398">
        <f t="shared" si="927"/>
        <v>0.05</v>
      </c>
      <c r="AQ398">
        <f t="shared" si="927"/>
        <v>0.05</v>
      </c>
      <c r="AR398">
        <f t="shared" si="927"/>
        <v>0.05</v>
      </c>
      <c r="AS398">
        <f t="shared" si="927"/>
        <v>0.05</v>
      </c>
      <c r="AT398">
        <f t="shared" si="927"/>
        <v>0.05</v>
      </c>
      <c r="AU398">
        <f t="shared" si="927"/>
        <v>0.05</v>
      </c>
      <c r="AV398">
        <f t="shared" si="927"/>
        <v>0.05</v>
      </c>
      <c r="AW398">
        <f t="shared" si="927"/>
        <v>0.05</v>
      </c>
      <c r="AX398">
        <f t="shared" si="927"/>
        <v>0.05</v>
      </c>
      <c r="AY398">
        <f t="shared" si="927"/>
        <v>0.05</v>
      </c>
      <c r="AZ398">
        <f t="shared" si="927"/>
        <v>0.05</v>
      </c>
      <c r="BA398">
        <f t="shared" si="927"/>
        <v>0.05</v>
      </c>
      <c r="BB398">
        <f t="shared" si="927"/>
        <v>0.05</v>
      </c>
      <c r="BC398">
        <f t="shared" si="927"/>
        <v>0.05</v>
      </c>
      <c r="BD398">
        <f t="shared" si="927"/>
        <v>0.05</v>
      </c>
      <c r="BE398">
        <f t="shared" si="927"/>
        <v>0.05</v>
      </c>
      <c r="BF398">
        <f t="shared" si="927"/>
        <v>0.05</v>
      </c>
      <c r="BG398">
        <f t="shared" si="927"/>
        <v>0.05</v>
      </c>
      <c r="BH398">
        <f t="shared" si="927"/>
        <v>0.05</v>
      </c>
      <c r="BK398">
        <f>G398</f>
        <v>0</v>
      </c>
      <c r="BL398">
        <f t="shared" si="822"/>
        <v>0</v>
      </c>
      <c r="BM398">
        <f t="shared" si="823"/>
        <v>0</v>
      </c>
      <c r="BN398">
        <f t="shared" si="852"/>
        <v>0.41000000000000003</v>
      </c>
      <c r="BO398">
        <f t="shared" si="853"/>
        <v>0.95000000000000007</v>
      </c>
      <c r="BP398" t="str">
        <f t="shared" si="824"/>
        <v>-LV-Total</v>
      </c>
    </row>
    <row r="399" spans="1:68" hidden="1" x14ac:dyDescent="0.25">
      <c r="A399" t="str">
        <f t="shared" si="818"/>
        <v>passenger-LV-G</v>
      </c>
      <c r="B399" s="1">
        <v>365</v>
      </c>
      <c r="C399" t="s">
        <v>25</v>
      </c>
      <c r="D399" t="s">
        <v>27</v>
      </c>
      <c r="E399" t="s">
        <v>28</v>
      </c>
      <c r="F399" t="s">
        <v>47</v>
      </c>
      <c r="G399">
        <v>0.99515215351972364</v>
      </c>
      <c r="H399">
        <f>Reference!H399</f>
        <v>0.99444186829625003</v>
      </c>
      <c r="I399">
        <f>Reference!I399</f>
        <v>0.99373206298556027</v>
      </c>
      <c r="J399">
        <f>Reference!J399</f>
        <v>0.99302273710143041</v>
      </c>
      <c r="K399">
        <f>Reference!K399</f>
        <v>0.99249382327373492</v>
      </c>
      <c r="L399">
        <f t="shared" ref="L399:Y401" si="928">$K399+(L$33-$K$33)*($BL399-$BK399)/($BL$33-$BK$33)</f>
        <v>0.96342793273500416</v>
      </c>
      <c r="M399">
        <f t="shared" si="928"/>
        <v>0.93436204219627328</v>
      </c>
      <c r="N399">
        <f t="shared" si="928"/>
        <v>0.90529615165754251</v>
      </c>
      <c r="O399">
        <f t="shared" si="928"/>
        <v>0.87623026111881164</v>
      </c>
      <c r="P399">
        <f t="shared" si="928"/>
        <v>0.84716437058008087</v>
      </c>
      <c r="Q399">
        <f t="shared" si="928"/>
        <v>0.81809848004135</v>
      </c>
      <c r="R399">
        <f t="shared" si="928"/>
        <v>0.78903258950261923</v>
      </c>
      <c r="S399">
        <f t="shared" si="928"/>
        <v>0.75996669896388847</v>
      </c>
      <c r="T399">
        <f t="shared" si="928"/>
        <v>0.73090080842515759</v>
      </c>
      <c r="U399">
        <f t="shared" si="928"/>
        <v>0.70183491788642671</v>
      </c>
      <c r="V399">
        <f t="shared" si="928"/>
        <v>0.67276902734769606</v>
      </c>
      <c r="W399">
        <f t="shared" si="928"/>
        <v>0.64370313680896518</v>
      </c>
      <c r="X399">
        <f t="shared" si="928"/>
        <v>0.61463724627023431</v>
      </c>
      <c r="Y399">
        <f t="shared" si="928"/>
        <v>0.58557135573150354</v>
      </c>
      <c r="Z399">
        <f t="shared" ref="Z399:AN401" si="929">$Y399+(Z$33-$Y$33)*($BM399-$BL399)/($BM$33-$BL$33)</f>
        <v>0.54984157809364909</v>
      </c>
      <c r="AA399">
        <f t="shared" si="929"/>
        <v>0.51411180045579463</v>
      </c>
      <c r="AB399">
        <f t="shared" si="929"/>
        <v>0.47838202281794018</v>
      </c>
      <c r="AC399">
        <f t="shared" si="929"/>
        <v>0.44265224518008572</v>
      </c>
      <c r="AD399">
        <f t="shared" si="929"/>
        <v>0.40692246754223127</v>
      </c>
      <c r="AE399">
        <f t="shared" si="929"/>
        <v>0.37119268990437682</v>
      </c>
      <c r="AF399">
        <f t="shared" si="929"/>
        <v>0.33546291226652236</v>
      </c>
      <c r="AG399">
        <f t="shared" si="929"/>
        <v>0.29973313462866791</v>
      </c>
      <c r="AH399">
        <f t="shared" si="929"/>
        <v>0.26400335699081345</v>
      </c>
      <c r="AI399">
        <f t="shared" si="929"/>
        <v>0.228273579352959</v>
      </c>
      <c r="AJ399">
        <f t="shared" si="929"/>
        <v>0.19254380171510455</v>
      </c>
      <c r="AK399">
        <f t="shared" si="929"/>
        <v>0.15681402407725009</v>
      </c>
      <c r="AL399">
        <f t="shared" si="929"/>
        <v>0.12108424643939564</v>
      </c>
      <c r="AM399">
        <f t="shared" si="929"/>
        <v>8.5354468801541183E-2</v>
      </c>
      <c r="AN399">
        <f t="shared" si="929"/>
        <v>4.9624691163686729E-2</v>
      </c>
      <c r="AO399">
        <f t="shared" ref="AO399:BH399" si="930">AN399</f>
        <v>4.9624691163686729E-2</v>
      </c>
      <c r="AP399">
        <f t="shared" si="930"/>
        <v>4.9624691163686729E-2</v>
      </c>
      <c r="AQ399">
        <f t="shared" si="930"/>
        <v>4.9624691163686729E-2</v>
      </c>
      <c r="AR399">
        <f t="shared" si="930"/>
        <v>4.9624691163686729E-2</v>
      </c>
      <c r="AS399">
        <f t="shared" si="930"/>
        <v>4.9624691163686729E-2</v>
      </c>
      <c r="AT399">
        <f t="shared" si="930"/>
        <v>4.9624691163686729E-2</v>
      </c>
      <c r="AU399">
        <f t="shared" si="930"/>
        <v>4.9624691163686729E-2</v>
      </c>
      <c r="AV399">
        <f t="shared" si="930"/>
        <v>4.9624691163686729E-2</v>
      </c>
      <c r="AW399">
        <f t="shared" si="930"/>
        <v>4.9624691163686729E-2</v>
      </c>
      <c r="AX399">
        <f t="shared" si="930"/>
        <v>4.9624691163686729E-2</v>
      </c>
      <c r="AY399">
        <f t="shared" si="930"/>
        <v>4.9624691163686729E-2</v>
      </c>
      <c r="AZ399">
        <f t="shared" si="930"/>
        <v>4.9624691163686729E-2</v>
      </c>
      <c r="BA399">
        <f t="shared" si="930"/>
        <v>4.9624691163686729E-2</v>
      </c>
      <c r="BB399">
        <f t="shared" si="930"/>
        <v>4.9624691163686729E-2</v>
      </c>
      <c r="BC399">
        <f t="shared" si="930"/>
        <v>4.9624691163686729E-2</v>
      </c>
      <c r="BD399">
        <f t="shared" si="930"/>
        <v>4.9624691163686729E-2</v>
      </c>
      <c r="BE399">
        <f t="shared" si="930"/>
        <v>4.9624691163686729E-2</v>
      </c>
      <c r="BF399">
        <f t="shared" si="930"/>
        <v>4.9624691163686729E-2</v>
      </c>
      <c r="BG399">
        <f t="shared" si="930"/>
        <v>4.9624691163686729E-2</v>
      </c>
      <c r="BH399">
        <f t="shared" si="930"/>
        <v>4.9624691163686729E-2</v>
      </c>
      <c r="BK399">
        <f t="shared" ref="BK399:BK404" si="931">K399</f>
        <v>0.99249382327373492</v>
      </c>
      <c r="BL399">
        <f t="shared" si="822"/>
        <v>0.58557135573150354</v>
      </c>
      <c r="BM399">
        <f t="shared" si="823"/>
        <v>4.9624691163686681E-2</v>
      </c>
      <c r="BN399">
        <f t="shared" si="852"/>
        <v>0.41000000000000003</v>
      </c>
      <c r="BO399">
        <f t="shared" si="853"/>
        <v>0.95000000000000007</v>
      </c>
      <c r="BP399" t="str">
        <f t="shared" si="824"/>
        <v>-LV-Total</v>
      </c>
    </row>
    <row r="400" spans="1:68" hidden="1" x14ac:dyDescent="0.25">
      <c r="A400" t="str">
        <f t="shared" si="818"/>
        <v>passenger-LV-LPG</v>
      </c>
      <c r="B400" s="1">
        <v>366</v>
      </c>
      <c r="C400" t="s">
        <v>25</v>
      </c>
      <c r="D400" t="s">
        <v>27</v>
      </c>
      <c r="E400" t="s">
        <v>28</v>
      </c>
      <c r="F400" t="s">
        <v>48</v>
      </c>
      <c r="G400">
        <v>0</v>
      </c>
      <c r="H400">
        <f>Reference!H400</f>
        <v>0</v>
      </c>
      <c r="I400">
        <f>Reference!I400</f>
        <v>0</v>
      </c>
      <c r="J400">
        <f>Reference!J400</f>
        <v>0</v>
      </c>
      <c r="K400">
        <f>Reference!K400</f>
        <v>0</v>
      </c>
      <c r="L400">
        <f t="shared" si="928"/>
        <v>0</v>
      </c>
      <c r="M400">
        <f t="shared" si="928"/>
        <v>0</v>
      </c>
      <c r="N400">
        <f t="shared" si="928"/>
        <v>0</v>
      </c>
      <c r="O400">
        <f t="shared" si="928"/>
        <v>0</v>
      </c>
      <c r="P400">
        <f t="shared" si="928"/>
        <v>0</v>
      </c>
      <c r="Q400">
        <f t="shared" si="928"/>
        <v>0</v>
      </c>
      <c r="R400">
        <f t="shared" si="928"/>
        <v>0</v>
      </c>
      <c r="S400">
        <f t="shared" si="928"/>
        <v>0</v>
      </c>
      <c r="T400">
        <f t="shared" si="928"/>
        <v>0</v>
      </c>
      <c r="U400">
        <f t="shared" si="928"/>
        <v>0</v>
      </c>
      <c r="V400">
        <f t="shared" si="928"/>
        <v>0</v>
      </c>
      <c r="W400">
        <f t="shared" si="928"/>
        <v>0</v>
      </c>
      <c r="X400">
        <f t="shared" si="928"/>
        <v>0</v>
      </c>
      <c r="Y400">
        <f t="shared" si="928"/>
        <v>0</v>
      </c>
      <c r="Z400">
        <f t="shared" si="929"/>
        <v>0</v>
      </c>
      <c r="AA400">
        <f t="shared" si="929"/>
        <v>0</v>
      </c>
      <c r="AB400">
        <f t="shared" si="929"/>
        <v>0</v>
      </c>
      <c r="AC400">
        <f t="shared" si="929"/>
        <v>0</v>
      </c>
      <c r="AD400">
        <f t="shared" si="929"/>
        <v>0</v>
      </c>
      <c r="AE400">
        <f t="shared" si="929"/>
        <v>0</v>
      </c>
      <c r="AF400">
        <f t="shared" si="929"/>
        <v>0</v>
      </c>
      <c r="AG400">
        <f t="shared" si="929"/>
        <v>0</v>
      </c>
      <c r="AH400">
        <f t="shared" si="929"/>
        <v>0</v>
      </c>
      <c r="AI400">
        <f t="shared" si="929"/>
        <v>0</v>
      </c>
      <c r="AJ400">
        <f t="shared" si="929"/>
        <v>0</v>
      </c>
      <c r="AK400">
        <f t="shared" si="929"/>
        <v>0</v>
      </c>
      <c r="AL400">
        <f t="shared" si="929"/>
        <v>0</v>
      </c>
      <c r="AM400">
        <f t="shared" si="929"/>
        <v>0</v>
      </c>
      <c r="AN400">
        <f t="shared" si="929"/>
        <v>0</v>
      </c>
      <c r="AO400">
        <f t="shared" ref="AO400:BH400" si="932">AN400</f>
        <v>0</v>
      </c>
      <c r="AP400">
        <f t="shared" si="932"/>
        <v>0</v>
      </c>
      <c r="AQ400">
        <f t="shared" si="932"/>
        <v>0</v>
      </c>
      <c r="AR400">
        <f t="shared" si="932"/>
        <v>0</v>
      </c>
      <c r="AS400">
        <f t="shared" si="932"/>
        <v>0</v>
      </c>
      <c r="AT400">
        <f t="shared" si="932"/>
        <v>0</v>
      </c>
      <c r="AU400">
        <f t="shared" si="932"/>
        <v>0</v>
      </c>
      <c r="AV400">
        <f t="shared" si="932"/>
        <v>0</v>
      </c>
      <c r="AW400">
        <f t="shared" si="932"/>
        <v>0</v>
      </c>
      <c r="AX400">
        <f t="shared" si="932"/>
        <v>0</v>
      </c>
      <c r="AY400">
        <f t="shared" si="932"/>
        <v>0</v>
      </c>
      <c r="AZ400">
        <f t="shared" si="932"/>
        <v>0</v>
      </c>
      <c r="BA400">
        <f t="shared" si="932"/>
        <v>0</v>
      </c>
      <c r="BB400">
        <f t="shared" si="932"/>
        <v>0</v>
      </c>
      <c r="BC400">
        <f t="shared" si="932"/>
        <v>0</v>
      </c>
      <c r="BD400">
        <f t="shared" si="932"/>
        <v>0</v>
      </c>
      <c r="BE400">
        <f t="shared" si="932"/>
        <v>0</v>
      </c>
      <c r="BF400">
        <f t="shared" si="932"/>
        <v>0</v>
      </c>
      <c r="BG400">
        <f t="shared" si="932"/>
        <v>0</v>
      </c>
      <c r="BH400">
        <f t="shared" si="932"/>
        <v>0</v>
      </c>
      <c r="BK400">
        <f t="shared" si="931"/>
        <v>0</v>
      </c>
      <c r="BL400">
        <f t="shared" si="822"/>
        <v>0</v>
      </c>
      <c r="BM400">
        <f t="shared" si="823"/>
        <v>0</v>
      </c>
      <c r="BN400">
        <f t="shared" si="852"/>
        <v>0.41000000000000003</v>
      </c>
      <c r="BO400">
        <f t="shared" si="853"/>
        <v>0.95000000000000007</v>
      </c>
      <c r="BP400" t="str">
        <f t="shared" si="824"/>
        <v>-LV-Total</v>
      </c>
    </row>
    <row r="401" spans="1:69" hidden="1" x14ac:dyDescent="0.25">
      <c r="A401" t="str">
        <f t="shared" si="818"/>
        <v>passenger-LV-PHEVG</v>
      </c>
      <c r="B401" s="1">
        <v>367</v>
      </c>
      <c r="C401" t="s">
        <v>25</v>
      </c>
      <c r="D401" t="s">
        <v>27</v>
      </c>
      <c r="E401" t="s">
        <v>28</v>
      </c>
      <c r="F401" t="s">
        <v>31</v>
      </c>
      <c r="G401">
        <v>0</v>
      </c>
      <c r="H401">
        <f>Reference!H401</f>
        <v>0</v>
      </c>
      <c r="I401">
        <f>Reference!I401</f>
        <v>0</v>
      </c>
      <c r="J401">
        <f>Reference!J401</f>
        <v>0</v>
      </c>
      <c r="K401">
        <f>Reference!K401</f>
        <v>0</v>
      </c>
      <c r="L401">
        <f t="shared" si="928"/>
        <v>0</v>
      </c>
      <c r="M401">
        <f t="shared" si="928"/>
        <v>0</v>
      </c>
      <c r="N401">
        <f t="shared" si="928"/>
        <v>0</v>
      </c>
      <c r="O401">
        <f t="shared" si="928"/>
        <v>0</v>
      </c>
      <c r="P401">
        <f t="shared" si="928"/>
        <v>0</v>
      </c>
      <c r="Q401">
        <f t="shared" si="928"/>
        <v>0</v>
      </c>
      <c r="R401">
        <f t="shared" si="928"/>
        <v>0</v>
      </c>
      <c r="S401">
        <f t="shared" si="928"/>
        <v>0</v>
      </c>
      <c r="T401">
        <f t="shared" si="928"/>
        <v>0</v>
      </c>
      <c r="U401">
        <f t="shared" si="928"/>
        <v>0</v>
      </c>
      <c r="V401">
        <f t="shared" si="928"/>
        <v>0</v>
      </c>
      <c r="W401">
        <f t="shared" si="928"/>
        <v>0</v>
      </c>
      <c r="X401">
        <f t="shared" si="928"/>
        <v>0</v>
      </c>
      <c r="Y401">
        <f t="shared" si="928"/>
        <v>0</v>
      </c>
      <c r="Z401">
        <f t="shared" si="929"/>
        <v>0</v>
      </c>
      <c r="AA401">
        <f t="shared" si="929"/>
        <v>0</v>
      </c>
      <c r="AB401">
        <f t="shared" si="929"/>
        <v>0</v>
      </c>
      <c r="AC401">
        <f t="shared" si="929"/>
        <v>0</v>
      </c>
      <c r="AD401">
        <f t="shared" si="929"/>
        <v>0</v>
      </c>
      <c r="AE401">
        <f t="shared" si="929"/>
        <v>0</v>
      </c>
      <c r="AF401">
        <f t="shared" si="929"/>
        <v>0</v>
      </c>
      <c r="AG401">
        <f t="shared" si="929"/>
        <v>0</v>
      </c>
      <c r="AH401">
        <f t="shared" si="929"/>
        <v>0</v>
      </c>
      <c r="AI401">
        <f t="shared" si="929"/>
        <v>0</v>
      </c>
      <c r="AJ401">
        <f t="shared" si="929"/>
        <v>0</v>
      </c>
      <c r="AK401">
        <f t="shared" si="929"/>
        <v>0</v>
      </c>
      <c r="AL401">
        <f t="shared" si="929"/>
        <v>0</v>
      </c>
      <c r="AM401">
        <f t="shared" si="929"/>
        <v>0</v>
      </c>
      <c r="AN401">
        <f t="shared" si="929"/>
        <v>0</v>
      </c>
      <c r="AO401">
        <f t="shared" ref="AO401:BH401" si="933">AN401</f>
        <v>0</v>
      </c>
      <c r="AP401">
        <f t="shared" si="933"/>
        <v>0</v>
      </c>
      <c r="AQ401">
        <f t="shared" si="933"/>
        <v>0</v>
      </c>
      <c r="AR401">
        <f t="shared" si="933"/>
        <v>0</v>
      </c>
      <c r="AS401">
        <f t="shared" si="933"/>
        <v>0</v>
      </c>
      <c r="AT401">
        <f t="shared" si="933"/>
        <v>0</v>
      </c>
      <c r="AU401">
        <f t="shared" si="933"/>
        <v>0</v>
      </c>
      <c r="AV401">
        <f t="shared" si="933"/>
        <v>0</v>
      </c>
      <c r="AW401">
        <f t="shared" si="933"/>
        <v>0</v>
      </c>
      <c r="AX401">
        <f t="shared" si="933"/>
        <v>0</v>
      </c>
      <c r="AY401">
        <f t="shared" si="933"/>
        <v>0</v>
      </c>
      <c r="AZ401">
        <f t="shared" si="933"/>
        <v>0</v>
      </c>
      <c r="BA401">
        <f t="shared" si="933"/>
        <v>0</v>
      </c>
      <c r="BB401">
        <f t="shared" si="933"/>
        <v>0</v>
      </c>
      <c r="BC401">
        <f t="shared" si="933"/>
        <v>0</v>
      </c>
      <c r="BD401">
        <f t="shared" si="933"/>
        <v>0</v>
      </c>
      <c r="BE401">
        <f t="shared" si="933"/>
        <v>0</v>
      </c>
      <c r="BF401">
        <f t="shared" si="933"/>
        <v>0</v>
      </c>
      <c r="BG401">
        <f t="shared" si="933"/>
        <v>0</v>
      </c>
      <c r="BH401">
        <f t="shared" si="933"/>
        <v>0</v>
      </c>
      <c r="BK401">
        <f t="shared" si="931"/>
        <v>0</v>
      </c>
      <c r="BL401">
        <f t="shared" si="822"/>
        <v>0</v>
      </c>
      <c r="BM401">
        <f t="shared" si="823"/>
        <v>0</v>
      </c>
      <c r="BN401">
        <f t="shared" si="852"/>
        <v>0.41000000000000003</v>
      </c>
      <c r="BO401">
        <f t="shared" si="853"/>
        <v>0.95000000000000007</v>
      </c>
      <c r="BP401" t="str">
        <f t="shared" si="824"/>
        <v>-LV-Total</v>
      </c>
    </row>
    <row r="402" spans="1:69" hidden="1" x14ac:dyDescent="0.25">
      <c r="A402" t="str">
        <f t="shared" si="818"/>
        <v>freight-HT-BEV</v>
      </c>
      <c r="B402" s="1">
        <v>368</v>
      </c>
      <c r="C402" t="s">
        <v>11</v>
      </c>
      <c r="D402" t="s">
        <v>36</v>
      </c>
      <c r="E402" t="s">
        <v>39</v>
      </c>
      <c r="F402" t="s">
        <v>29</v>
      </c>
      <c r="G402">
        <v>0</v>
      </c>
      <c r="H402">
        <f>Reference!H402</f>
        <v>1.5254239308390186E-7</v>
      </c>
      <c r="I402">
        <f>Reference!I402</f>
        <v>0</v>
      </c>
      <c r="J402">
        <f>Reference!J402</f>
        <v>3.5495366597555701E-7</v>
      </c>
      <c r="K402">
        <f>Reference!K402</f>
        <v>0</v>
      </c>
      <c r="L402">
        <f>Reference!L402</f>
        <v>2.3913602153749675E-7</v>
      </c>
      <c r="M402">
        <f t="shared" ref="M402:Y402" si="934">IF(L402=0,0.0000001,L402)*((INDEX($N$7:$N$29,MATCH($A402,$H$7:$H$28,0))/IF(L402=0,0.0000001,L402))^((M$33-$K$33)/($Y$33-$K$33)))</f>
        <v>1.7776894427764346E-6</v>
      </c>
      <c r="N402">
        <f t="shared" si="934"/>
        <v>2.3441434509158788E-5</v>
      </c>
      <c r="O402">
        <f t="shared" si="934"/>
        <v>3.4950381385076969E-4</v>
      </c>
      <c r="P402">
        <f t="shared" si="934"/>
        <v>3.9011348934443538E-3</v>
      </c>
      <c r="Q402">
        <f t="shared" si="934"/>
        <v>2.5086888810011147E-2</v>
      </c>
      <c r="R402">
        <f t="shared" si="934"/>
        <v>8.675290567469969E-2</v>
      </c>
      <c r="S402">
        <f t="shared" si="934"/>
        <v>0.17627511857305089</v>
      </c>
      <c r="T402">
        <f t="shared" si="934"/>
        <v>0.24811108577139152</v>
      </c>
      <c r="U402">
        <f t="shared" si="934"/>
        <v>0.28415607453537645</v>
      </c>
      <c r="V402">
        <f t="shared" si="934"/>
        <v>0.2965321317386645</v>
      </c>
      <c r="W402">
        <f t="shared" si="934"/>
        <v>0.29950211823101208</v>
      </c>
      <c r="X402">
        <f t="shared" si="934"/>
        <v>0.29996440958483772</v>
      </c>
      <c r="Y402">
        <f t="shared" si="934"/>
        <v>0.3</v>
      </c>
      <c r="Z402">
        <f t="shared" ref="Z402:AN402" si="935">IF(Y402=0,0.0000001,$Y402)*((INDEX($O$7:$O$28,MATCH($A402,$H$7:$H$28,0))/IF(Y402=0,0.0000001,$Y402))^((Z$33-$Y$33)/($AN$33-$Y$33)))</f>
        <v>0.31743370668280724</v>
      </c>
      <c r="AA402">
        <f t="shared" si="935"/>
        <v>0.33588052712795508</v>
      </c>
      <c r="AB402">
        <f t="shared" si="935"/>
        <v>0.35539933576267319</v>
      </c>
      <c r="AC402">
        <f t="shared" si="935"/>
        <v>0.37605242834584307</v>
      </c>
      <c r="AD402">
        <f t="shared" si="935"/>
        <v>0.39790572078963921</v>
      </c>
      <c r="AE402">
        <f t="shared" si="935"/>
        <v>0.42102895953516445</v>
      </c>
      <c r="AF402">
        <f t="shared" si="935"/>
        <v>0.44549594415350968</v>
      </c>
      <c r="AG402">
        <f t="shared" si="935"/>
        <v>0.47138476288268488</v>
      </c>
      <c r="AH402">
        <f t="shared" si="935"/>
        <v>0.49877804185215618</v>
      </c>
      <c r="AI402">
        <f t="shared" si="935"/>
        <v>0.52776320879040761</v>
      </c>
      <c r="AJ402">
        <f t="shared" si="935"/>
        <v>0.55843277205717146</v>
      </c>
      <c r="AK402">
        <f t="shared" si="935"/>
        <v>0.59088461589087715</v>
      </c>
      <c r="AL402">
        <f t="shared" si="935"/>
        <v>0.62522231281362639</v>
      </c>
      <c r="AM402">
        <f t="shared" si="935"/>
        <v>0.66155545419075668</v>
      </c>
      <c r="AN402">
        <f t="shared" si="935"/>
        <v>0.70000000000000007</v>
      </c>
      <c r="AO402">
        <f t="shared" ref="AO402:BH402" si="936">AN402</f>
        <v>0.70000000000000007</v>
      </c>
      <c r="AP402">
        <f t="shared" si="936"/>
        <v>0.70000000000000007</v>
      </c>
      <c r="AQ402">
        <f t="shared" si="936"/>
        <v>0.70000000000000007</v>
      </c>
      <c r="AR402">
        <f t="shared" si="936"/>
        <v>0.70000000000000007</v>
      </c>
      <c r="AS402">
        <f t="shared" si="936"/>
        <v>0.70000000000000007</v>
      </c>
      <c r="AT402">
        <f t="shared" si="936"/>
        <v>0.70000000000000007</v>
      </c>
      <c r="AU402">
        <f t="shared" si="936"/>
        <v>0.70000000000000007</v>
      </c>
      <c r="AV402">
        <f t="shared" si="936"/>
        <v>0.70000000000000007</v>
      </c>
      <c r="AW402">
        <f t="shared" si="936"/>
        <v>0.70000000000000007</v>
      </c>
      <c r="AX402">
        <f t="shared" si="936"/>
        <v>0.70000000000000007</v>
      </c>
      <c r="AY402">
        <f t="shared" si="936"/>
        <v>0.70000000000000007</v>
      </c>
      <c r="AZ402">
        <f t="shared" si="936"/>
        <v>0.70000000000000007</v>
      </c>
      <c r="BA402">
        <f t="shared" si="936"/>
        <v>0.70000000000000007</v>
      </c>
      <c r="BB402">
        <f t="shared" si="936"/>
        <v>0.70000000000000007</v>
      </c>
      <c r="BC402">
        <f t="shared" si="936"/>
        <v>0.70000000000000007</v>
      </c>
      <c r="BD402">
        <f t="shared" si="936"/>
        <v>0.70000000000000007</v>
      </c>
      <c r="BE402">
        <f t="shared" si="936"/>
        <v>0.70000000000000007</v>
      </c>
      <c r="BF402">
        <f t="shared" si="936"/>
        <v>0.70000000000000007</v>
      </c>
      <c r="BG402">
        <f t="shared" si="936"/>
        <v>0.70000000000000007</v>
      </c>
      <c r="BH402">
        <f t="shared" si="936"/>
        <v>0.70000000000000007</v>
      </c>
      <c r="BK402">
        <f t="shared" si="931"/>
        <v>0</v>
      </c>
      <c r="BL402">
        <f t="shared" si="822"/>
        <v>0</v>
      </c>
      <c r="BM402">
        <f t="shared" si="823"/>
        <v>0</v>
      </c>
      <c r="BN402">
        <f t="shared" ref="BN402:BN438" si="937">INDEX($N$7:$N$28,MATCH(BP402,$H$7:$H$28,0))</f>
        <v>0.4</v>
      </c>
      <c r="BO402">
        <f t="shared" ref="BO402" si="938">INDEX($O$7:$O$28,MATCH(BP402,$H$7:$H$28,0))</f>
        <v>0.89999999999999991</v>
      </c>
      <c r="BP402" t="str">
        <f t="shared" si="824"/>
        <v>-HT-Total</v>
      </c>
    </row>
    <row r="403" spans="1:69" hidden="1" x14ac:dyDescent="0.25">
      <c r="A403" t="str">
        <f t="shared" si="818"/>
        <v>freight-HT-CNG</v>
      </c>
      <c r="B403" s="1">
        <v>369</v>
      </c>
      <c r="C403" t="s">
        <v>11</v>
      </c>
      <c r="D403" t="s">
        <v>36</v>
      </c>
      <c r="E403" t="s">
        <v>39</v>
      </c>
      <c r="F403" t="s">
        <v>45</v>
      </c>
      <c r="G403">
        <v>1.4295195516011869E-4</v>
      </c>
      <c r="H403">
        <f>Reference!H403</f>
        <v>0.03</v>
      </c>
      <c r="I403">
        <f>Reference!I403</f>
        <v>0.03</v>
      </c>
      <c r="J403">
        <f>Reference!J403</f>
        <v>0.03</v>
      </c>
      <c r="K403">
        <f>Reference!K403</f>
        <v>0.03</v>
      </c>
      <c r="L403">
        <f t="shared" ref="L403:Y404" si="939">$K403+(L$33-$K$33)*($BL403-$BK403)/($BL$33-$BK$33)</f>
        <v>2.914285714285714E-2</v>
      </c>
      <c r="M403">
        <f t="shared" si="939"/>
        <v>2.8285714285714286E-2</v>
      </c>
      <c r="N403">
        <f t="shared" si="939"/>
        <v>2.7428571428571427E-2</v>
      </c>
      <c r="O403">
        <f t="shared" si="939"/>
        <v>2.6571428571428569E-2</v>
      </c>
      <c r="P403">
        <f t="shared" si="939"/>
        <v>2.5714285714285714E-2</v>
      </c>
      <c r="Q403">
        <f t="shared" si="939"/>
        <v>2.4857142857142855E-2</v>
      </c>
      <c r="R403">
        <f t="shared" si="939"/>
        <v>2.4E-2</v>
      </c>
      <c r="S403">
        <f t="shared" si="939"/>
        <v>2.3142857142857142E-2</v>
      </c>
      <c r="T403">
        <f t="shared" si="939"/>
        <v>2.2285714285714284E-2</v>
      </c>
      <c r="U403">
        <f t="shared" si="939"/>
        <v>2.1428571428571429E-2</v>
      </c>
      <c r="V403">
        <f t="shared" si="939"/>
        <v>2.057142857142857E-2</v>
      </c>
      <c r="W403">
        <f t="shared" si="939"/>
        <v>1.9714285714285712E-2</v>
      </c>
      <c r="X403">
        <f t="shared" si="939"/>
        <v>1.8857142857142857E-2</v>
      </c>
      <c r="Y403">
        <f t="shared" si="939"/>
        <v>1.7999999999999999E-2</v>
      </c>
      <c r="Z403">
        <f t="shared" ref="Z403:AN404" si="940">$Y403+(Z$33-$Y$33)*($BM403-$BL403)/($BM$33-$BL$33)</f>
        <v>1.6898E-2</v>
      </c>
      <c r="AA403">
        <f t="shared" si="940"/>
        <v>1.5795999999999998E-2</v>
      </c>
      <c r="AB403">
        <f t="shared" si="940"/>
        <v>1.4693999999999999E-2</v>
      </c>
      <c r="AC403">
        <f t="shared" si="940"/>
        <v>1.3592E-2</v>
      </c>
      <c r="AD403">
        <f t="shared" si="940"/>
        <v>1.2490000000000001E-2</v>
      </c>
      <c r="AE403">
        <f t="shared" si="940"/>
        <v>1.1388000000000001E-2</v>
      </c>
      <c r="AF403">
        <f t="shared" si="940"/>
        <v>1.0286E-2</v>
      </c>
      <c r="AG403">
        <f t="shared" si="940"/>
        <v>9.1840000000000012E-3</v>
      </c>
      <c r="AH403">
        <f t="shared" si="940"/>
        <v>8.0820000000000006E-3</v>
      </c>
      <c r="AI403">
        <f t="shared" si="940"/>
        <v>6.9800000000000018E-3</v>
      </c>
      <c r="AJ403">
        <f t="shared" si="940"/>
        <v>5.8780000000000013E-3</v>
      </c>
      <c r="AK403">
        <f t="shared" si="940"/>
        <v>4.7760000000000025E-3</v>
      </c>
      <c r="AL403">
        <f t="shared" si="940"/>
        <v>3.6740000000000019E-3</v>
      </c>
      <c r="AM403">
        <f t="shared" si="940"/>
        <v>2.5720000000000014E-3</v>
      </c>
      <c r="AN403">
        <f t="shared" si="940"/>
        <v>1.4700000000000026E-3</v>
      </c>
      <c r="AO403">
        <f t="shared" ref="AO403:BH403" si="941">AN403</f>
        <v>1.4700000000000026E-3</v>
      </c>
      <c r="AP403">
        <f t="shared" si="941"/>
        <v>1.4700000000000026E-3</v>
      </c>
      <c r="AQ403">
        <f t="shared" si="941"/>
        <v>1.4700000000000026E-3</v>
      </c>
      <c r="AR403">
        <f t="shared" si="941"/>
        <v>1.4700000000000026E-3</v>
      </c>
      <c r="AS403">
        <f t="shared" si="941"/>
        <v>1.4700000000000026E-3</v>
      </c>
      <c r="AT403">
        <f t="shared" si="941"/>
        <v>1.4700000000000026E-3</v>
      </c>
      <c r="AU403">
        <f t="shared" si="941"/>
        <v>1.4700000000000026E-3</v>
      </c>
      <c r="AV403">
        <f t="shared" si="941"/>
        <v>1.4700000000000026E-3</v>
      </c>
      <c r="AW403">
        <f t="shared" si="941"/>
        <v>1.4700000000000026E-3</v>
      </c>
      <c r="AX403">
        <f t="shared" si="941"/>
        <v>1.4700000000000026E-3</v>
      </c>
      <c r="AY403">
        <f t="shared" si="941"/>
        <v>1.4700000000000026E-3</v>
      </c>
      <c r="AZ403">
        <f t="shared" si="941"/>
        <v>1.4700000000000026E-3</v>
      </c>
      <c r="BA403">
        <f t="shared" si="941"/>
        <v>1.4700000000000026E-3</v>
      </c>
      <c r="BB403">
        <f t="shared" si="941"/>
        <v>1.4700000000000026E-3</v>
      </c>
      <c r="BC403">
        <f t="shared" si="941"/>
        <v>1.4700000000000026E-3</v>
      </c>
      <c r="BD403">
        <f t="shared" si="941"/>
        <v>1.4700000000000026E-3</v>
      </c>
      <c r="BE403">
        <f t="shared" si="941"/>
        <v>1.4700000000000026E-3</v>
      </c>
      <c r="BF403">
        <f t="shared" si="941"/>
        <v>1.4700000000000026E-3</v>
      </c>
      <c r="BG403">
        <f t="shared" si="941"/>
        <v>1.4700000000000026E-3</v>
      </c>
      <c r="BH403">
        <f t="shared" si="941"/>
        <v>1.4700000000000026E-3</v>
      </c>
      <c r="BJ403" s="2"/>
      <c r="BK403" s="2">
        <f t="shared" si="931"/>
        <v>0.03</v>
      </c>
      <c r="BL403">
        <f t="shared" si="822"/>
        <v>1.7999999999999999E-2</v>
      </c>
      <c r="BM403">
        <f t="shared" si="823"/>
        <v>1.4700000000000013E-3</v>
      </c>
      <c r="BN403">
        <f t="shared" si="937"/>
        <v>0.4</v>
      </c>
      <c r="BO403" s="2">
        <f>INDEX($M$7:$M$28,MATCH(BP403,$H$7:$H$28,0))</f>
        <v>0.95099999999999996</v>
      </c>
      <c r="BP403" s="2" t="str">
        <f t="shared" si="824"/>
        <v>-HT-Total</v>
      </c>
      <c r="BQ403" s="2"/>
    </row>
    <row r="404" spans="1:69" hidden="1" x14ac:dyDescent="0.25">
      <c r="A404" t="str">
        <f t="shared" si="818"/>
        <v>freight-HT-D</v>
      </c>
      <c r="B404" s="1">
        <v>370</v>
      </c>
      <c r="C404" t="s">
        <v>11</v>
      </c>
      <c r="D404" t="s">
        <v>36</v>
      </c>
      <c r="E404" t="s">
        <v>39</v>
      </c>
      <c r="F404" t="s">
        <v>46</v>
      </c>
      <c r="G404">
        <v>0.88545260634691403</v>
      </c>
      <c r="H404">
        <f>Reference!H404</f>
        <v>0.88594462519753658</v>
      </c>
      <c r="I404">
        <f>Reference!I404</f>
        <v>0.88643670696936261</v>
      </c>
      <c r="J404">
        <f>Reference!J404</f>
        <v>0.88692885167446278</v>
      </c>
      <c r="K404">
        <f>Reference!K404</f>
        <v>0.88738667739459753</v>
      </c>
      <c r="L404">
        <f t="shared" si="939"/>
        <v>0.86203277232618047</v>
      </c>
      <c r="M404">
        <f t="shared" si="939"/>
        <v>0.83667886725776341</v>
      </c>
      <c r="N404">
        <f t="shared" si="939"/>
        <v>0.81132496218934635</v>
      </c>
      <c r="O404">
        <f t="shared" si="939"/>
        <v>0.78597105712092918</v>
      </c>
      <c r="P404">
        <f t="shared" si="939"/>
        <v>0.76061715205251212</v>
      </c>
      <c r="Q404">
        <f t="shared" si="939"/>
        <v>0.73526324698409506</v>
      </c>
      <c r="R404">
        <f t="shared" si="939"/>
        <v>0.709909341915678</v>
      </c>
      <c r="S404">
        <f t="shared" si="939"/>
        <v>0.68455543684726095</v>
      </c>
      <c r="T404">
        <f t="shared" si="939"/>
        <v>0.65920153177884389</v>
      </c>
      <c r="U404">
        <f t="shared" si="939"/>
        <v>0.63384762671042671</v>
      </c>
      <c r="V404">
        <f t="shared" si="939"/>
        <v>0.60849372164200966</v>
      </c>
      <c r="W404">
        <f t="shared" si="939"/>
        <v>0.5831398165735926</v>
      </c>
      <c r="X404">
        <f t="shared" si="939"/>
        <v>0.55778591150517554</v>
      </c>
      <c r="Y404">
        <f t="shared" si="939"/>
        <v>0.53243200643675848</v>
      </c>
      <c r="Z404">
        <f t="shared" si="940"/>
        <v>0.49983533582046358</v>
      </c>
      <c r="AA404">
        <f t="shared" si="940"/>
        <v>0.46723866520416873</v>
      </c>
      <c r="AB404">
        <f t="shared" si="940"/>
        <v>0.43464199458787384</v>
      </c>
      <c r="AC404">
        <f t="shared" si="940"/>
        <v>0.40204532397157899</v>
      </c>
      <c r="AD404">
        <f t="shared" si="940"/>
        <v>0.3694486533552841</v>
      </c>
      <c r="AE404">
        <f t="shared" si="940"/>
        <v>0.3368519827389892</v>
      </c>
      <c r="AF404">
        <f t="shared" si="940"/>
        <v>0.30425531212269435</v>
      </c>
      <c r="AG404">
        <f t="shared" si="940"/>
        <v>0.27165864150639946</v>
      </c>
      <c r="AH404">
        <f t="shared" si="940"/>
        <v>0.23906197089010456</v>
      </c>
      <c r="AI404">
        <f t="shared" si="940"/>
        <v>0.20646530027380972</v>
      </c>
      <c r="AJ404">
        <f t="shared" si="940"/>
        <v>0.17386862965751487</v>
      </c>
      <c r="AK404">
        <f t="shared" si="940"/>
        <v>0.14127195904121997</v>
      </c>
      <c r="AL404">
        <f t="shared" si="940"/>
        <v>0.10867528842492508</v>
      </c>
      <c r="AM404">
        <f t="shared" si="940"/>
        <v>7.6078617808630233E-2</v>
      </c>
      <c r="AN404">
        <f t="shared" si="940"/>
        <v>4.3481947192335391E-2</v>
      </c>
      <c r="AO404">
        <f t="shared" ref="AO404:BH404" si="942">AN404</f>
        <v>4.3481947192335391E-2</v>
      </c>
      <c r="AP404">
        <f t="shared" si="942"/>
        <v>4.3481947192335391E-2</v>
      </c>
      <c r="AQ404">
        <f t="shared" si="942"/>
        <v>4.3481947192335391E-2</v>
      </c>
      <c r="AR404">
        <f t="shared" si="942"/>
        <v>4.3481947192335391E-2</v>
      </c>
      <c r="AS404">
        <f t="shared" si="942"/>
        <v>4.3481947192335391E-2</v>
      </c>
      <c r="AT404">
        <f t="shared" si="942"/>
        <v>4.3481947192335391E-2</v>
      </c>
      <c r="AU404">
        <f t="shared" si="942"/>
        <v>4.3481947192335391E-2</v>
      </c>
      <c r="AV404">
        <f t="shared" si="942"/>
        <v>4.3481947192335391E-2</v>
      </c>
      <c r="AW404">
        <f t="shared" si="942"/>
        <v>4.3481947192335391E-2</v>
      </c>
      <c r="AX404">
        <f t="shared" si="942"/>
        <v>4.3481947192335391E-2</v>
      </c>
      <c r="AY404">
        <f t="shared" si="942"/>
        <v>4.3481947192335391E-2</v>
      </c>
      <c r="AZ404">
        <f t="shared" si="942"/>
        <v>4.3481947192335391E-2</v>
      </c>
      <c r="BA404">
        <f t="shared" si="942"/>
        <v>4.3481947192335391E-2</v>
      </c>
      <c r="BB404">
        <f t="shared" si="942"/>
        <v>4.3481947192335391E-2</v>
      </c>
      <c r="BC404">
        <f t="shared" si="942"/>
        <v>4.3481947192335391E-2</v>
      </c>
      <c r="BD404">
        <f t="shared" si="942"/>
        <v>4.3481947192335391E-2</v>
      </c>
      <c r="BE404">
        <f t="shared" si="942"/>
        <v>4.3481947192335391E-2</v>
      </c>
      <c r="BF404">
        <f t="shared" si="942"/>
        <v>4.3481947192335391E-2</v>
      </c>
      <c r="BG404">
        <f t="shared" si="942"/>
        <v>4.3481947192335391E-2</v>
      </c>
      <c r="BH404">
        <f t="shared" si="942"/>
        <v>4.3481947192335391E-2</v>
      </c>
      <c r="BK404">
        <f t="shared" si="931"/>
        <v>0.88738667739459753</v>
      </c>
      <c r="BL404">
        <f t="shared" si="822"/>
        <v>0.53243200643675848</v>
      </c>
      <c r="BM404">
        <f t="shared" si="823"/>
        <v>4.3481947192335321E-2</v>
      </c>
      <c r="BN404">
        <f t="shared" si="937"/>
        <v>0.4</v>
      </c>
      <c r="BO404">
        <f>INDEX($M$7:$M$28,MATCH(BP404,$H$7:$H$28,0))</f>
        <v>0.95099999999999996</v>
      </c>
      <c r="BP404" t="str">
        <f t="shared" si="824"/>
        <v>-HT-Total</v>
      </c>
    </row>
    <row r="405" spans="1:69" hidden="1" x14ac:dyDescent="0.25">
      <c r="A405" t="str">
        <f t="shared" si="818"/>
        <v>freight-HT-FCEV</v>
      </c>
      <c r="B405" s="1">
        <v>371</v>
      </c>
      <c r="C405" t="s">
        <v>11</v>
      </c>
      <c r="D405" t="s">
        <v>36</v>
      </c>
      <c r="E405" t="s">
        <v>39</v>
      </c>
      <c r="F405" t="s">
        <v>30</v>
      </c>
      <c r="G405">
        <v>0</v>
      </c>
      <c r="H405">
        <f>Reference!H405</f>
        <v>1.2915496650148837E-7</v>
      </c>
      <c r="I405">
        <f>Reference!I405</f>
        <v>0</v>
      </c>
      <c r="J405">
        <f>Reference!J405</f>
        <v>2.1544346900318838E-7</v>
      </c>
      <c r="K405">
        <f>Reference!K405</f>
        <v>0</v>
      </c>
      <c r="L405">
        <f>Reference!L405</f>
        <v>1.93069772888325E-7</v>
      </c>
      <c r="M405">
        <f t="shared" ref="M405:Y405" si="943">IF(L405=0,0.0000001,L405)*((INDEX($N$7:$N$29,MATCH($A405,$H$7:$H$28,0))/IF(L405=0,0.0000001,L405))^((M$33-$K$33)/($Y$33-$K$33)))</f>
        <v>1.2648552168552961E-6</v>
      </c>
      <c r="N405">
        <f t="shared" si="943"/>
        <v>1.4177625441333723E-5</v>
      </c>
      <c r="O405">
        <f t="shared" si="943"/>
        <v>1.7829754201830196E-4</v>
      </c>
      <c r="P405">
        <f t="shared" si="943"/>
        <v>1.7095395692582319E-3</v>
      </c>
      <c r="Q405">
        <f t="shared" si="943"/>
        <v>9.7772486802600572E-3</v>
      </c>
      <c r="R405">
        <f t="shared" si="943"/>
        <v>3.126859235760391E-2</v>
      </c>
      <c r="S405">
        <f t="shared" si="943"/>
        <v>6.0760012707426737E-2</v>
      </c>
      <c r="T405">
        <f t="shared" si="943"/>
        <v>8.3699075857266686E-2</v>
      </c>
      <c r="U405">
        <f t="shared" si="943"/>
        <v>9.5043011637836294E-2</v>
      </c>
      <c r="V405">
        <f t="shared" si="943"/>
        <v>9.8916470585964533E-2</v>
      </c>
      <c r="W405">
        <f t="shared" si="943"/>
        <v>9.98444864271541E-2</v>
      </c>
      <c r="X405">
        <f t="shared" si="943"/>
        <v>9.9988883859266131E-2</v>
      </c>
      <c r="Y405">
        <f t="shared" si="943"/>
        <v>0.1</v>
      </c>
      <c r="Z405">
        <f t="shared" ref="Z405:AN405" si="944">IF(Y405=0,0.0000001,$Y405)*((INDEX($O$7:$O$28,MATCH($A405,$H$7:$H$28,0))/IF(Y405=0,0.0000001,$Y405))^((Z$33-$Y$33)/($AN$33-$Y$33)))</f>
        <v>0.10472941228206267</v>
      </c>
      <c r="AA405">
        <f t="shared" si="944"/>
        <v>0.1096824979694626</v>
      </c>
      <c r="AB405">
        <f t="shared" si="944"/>
        <v>0.11486983549970352</v>
      </c>
      <c r="AC405">
        <f t="shared" si="944"/>
        <v>0.12030250360821167</v>
      </c>
      <c r="AD405">
        <f t="shared" si="944"/>
        <v>0.12599210498948732</v>
      </c>
      <c r="AE405">
        <f t="shared" si="944"/>
        <v>0.13195079107728944</v>
      </c>
      <c r="AF405">
        <f t="shared" si="944"/>
        <v>0.1381912879967776</v>
      </c>
      <c r="AG405">
        <f t="shared" si="944"/>
        <v>0.14472692374403781</v>
      </c>
      <c r="AH405">
        <f t="shared" si="944"/>
        <v>0.1515716566510398</v>
      </c>
      <c r="AI405">
        <f t="shared" si="944"/>
        <v>0.15874010519681994</v>
      </c>
      <c r="AJ405">
        <f t="shared" si="944"/>
        <v>0.16624757922855757</v>
      </c>
      <c r="AK405">
        <f t="shared" si="944"/>
        <v>0.17411011265922482</v>
      </c>
      <c r="AL405">
        <f t="shared" si="944"/>
        <v>0.18234449771164338</v>
      </c>
      <c r="AM405">
        <f t="shared" si="944"/>
        <v>0.19096832078208331</v>
      </c>
      <c r="AN405">
        <f t="shared" si="944"/>
        <v>0.2</v>
      </c>
      <c r="AO405">
        <f t="shared" ref="AO405:BH405" si="945">AN405</f>
        <v>0.2</v>
      </c>
      <c r="AP405">
        <f t="shared" si="945"/>
        <v>0.2</v>
      </c>
      <c r="AQ405">
        <f t="shared" si="945"/>
        <v>0.2</v>
      </c>
      <c r="AR405">
        <f t="shared" si="945"/>
        <v>0.2</v>
      </c>
      <c r="AS405">
        <f t="shared" si="945"/>
        <v>0.2</v>
      </c>
      <c r="AT405">
        <f t="shared" si="945"/>
        <v>0.2</v>
      </c>
      <c r="AU405">
        <f t="shared" si="945"/>
        <v>0.2</v>
      </c>
      <c r="AV405">
        <f t="shared" si="945"/>
        <v>0.2</v>
      </c>
      <c r="AW405">
        <f t="shared" si="945"/>
        <v>0.2</v>
      </c>
      <c r="AX405">
        <f t="shared" si="945"/>
        <v>0.2</v>
      </c>
      <c r="AY405">
        <f t="shared" si="945"/>
        <v>0.2</v>
      </c>
      <c r="AZ405">
        <f t="shared" si="945"/>
        <v>0.2</v>
      </c>
      <c r="BA405">
        <f t="shared" si="945"/>
        <v>0.2</v>
      </c>
      <c r="BB405">
        <f t="shared" si="945"/>
        <v>0.2</v>
      </c>
      <c r="BC405">
        <f t="shared" si="945"/>
        <v>0.2</v>
      </c>
      <c r="BD405">
        <f t="shared" si="945"/>
        <v>0.2</v>
      </c>
      <c r="BE405">
        <f t="shared" si="945"/>
        <v>0.2</v>
      </c>
      <c r="BF405">
        <f t="shared" si="945"/>
        <v>0.2</v>
      </c>
      <c r="BG405">
        <f t="shared" si="945"/>
        <v>0.2</v>
      </c>
      <c r="BH405">
        <f t="shared" si="945"/>
        <v>0.2</v>
      </c>
      <c r="BK405">
        <f>G405</f>
        <v>0</v>
      </c>
      <c r="BL405">
        <f t="shared" si="822"/>
        <v>0</v>
      </c>
      <c r="BM405">
        <f t="shared" si="823"/>
        <v>0</v>
      </c>
      <c r="BN405">
        <f t="shared" si="937"/>
        <v>0.4</v>
      </c>
      <c r="BO405">
        <f>INDEX($O$7:$O$28,MATCH(BP405,$H$7:$H$28,0))</f>
        <v>0.89999999999999991</v>
      </c>
      <c r="BP405" t="str">
        <f t="shared" si="824"/>
        <v>-HT-Total</v>
      </c>
    </row>
    <row r="406" spans="1:69" hidden="1" x14ac:dyDescent="0.25">
      <c r="A406" t="str">
        <f t="shared" si="818"/>
        <v>freight-HT-G</v>
      </c>
      <c r="B406" s="1">
        <v>372</v>
      </c>
      <c r="C406" t="s">
        <v>11</v>
      </c>
      <c r="D406" t="s">
        <v>36</v>
      </c>
      <c r="E406" t="s">
        <v>39</v>
      </c>
      <c r="F406" t="s">
        <v>47</v>
      </c>
      <c r="G406">
        <v>0.1144044416979258</v>
      </c>
      <c r="H406">
        <f>Reference!H406</f>
        <v>0.113933593128783</v>
      </c>
      <c r="I406">
        <f>Reference!I406</f>
        <v>0.11346268434577129</v>
      </c>
      <c r="J406">
        <f>Reference!J406</f>
        <v>0.1129917153373392</v>
      </c>
      <c r="K406">
        <f>Reference!K406</f>
        <v>0.1125365358157325</v>
      </c>
      <c r="L406">
        <f t="shared" ref="L406:Y408" si="946">$K406+(L$33-$K$33)*($BL406-$BK406)/($BL$33-$BK$33)</f>
        <v>0.10932120622099729</v>
      </c>
      <c r="M406">
        <f t="shared" si="946"/>
        <v>0.10610587662626207</v>
      </c>
      <c r="N406">
        <f t="shared" si="946"/>
        <v>0.10289054703152686</v>
      </c>
      <c r="O406">
        <f t="shared" si="946"/>
        <v>9.9675217436791641E-2</v>
      </c>
      <c r="P406">
        <f t="shared" si="946"/>
        <v>9.6459887842056433E-2</v>
      </c>
      <c r="Q406">
        <f t="shared" si="946"/>
        <v>9.3244558247321224E-2</v>
      </c>
      <c r="R406">
        <f t="shared" si="946"/>
        <v>9.0029228652586002E-2</v>
      </c>
      <c r="S406">
        <f t="shared" si="946"/>
        <v>8.681389905785078E-2</v>
      </c>
      <c r="T406">
        <f t="shared" si="946"/>
        <v>8.3598569463115571E-2</v>
      </c>
      <c r="U406">
        <f t="shared" si="946"/>
        <v>8.0383239868380363E-2</v>
      </c>
      <c r="V406">
        <f t="shared" si="946"/>
        <v>7.7167910273645141E-2</v>
      </c>
      <c r="W406">
        <f t="shared" si="946"/>
        <v>7.3952580678909932E-2</v>
      </c>
      <c r="X406">
        <f t="shared" si="946"/>
        <v>7.073725108417471E-2</v>
      </c>
      <c r="Y406">
        <f t="shared" si="946"/>
        <v>6.7521921489439501E-2</v>
      </c>
      <c r="Z406">
        <f t="shared" ref="Z406:AN408" si="947">$Y406+(Z$33-$Y$33)*($BM406-$BL406)/($BM$33-$BL$33)</f>
        <v>6.3388079407141598E-2</v>
      </c>
      <c r="AA406">
        <f t="shared" si="947"/>
        <v>5.9254237324843688E-2</v>
      </c>
      <c r="AB406">
        <f t="shared" si="947"/>
        <v>5.5120395242545778E-2</v>
      </c>
      <c r="AC406">
        <f t="shared" si="947"/>
        <v>5.0986553160247874E-2</v>
      </c>
      <c r="AD406">
        <f t="shared" si="947"/>
        <v>4.6852711077949964E-2</v>
      </c>
      <c r="AE406">
        <f t="shared" si="947"/>
        <v>4.2718868995652061E-2</v>
      </c>
      <c r="AF406">
        <f t="shared" si="947"/>
        <v>3.8585026913354151E-2</v>
      </c>
      <c r="AG406">
        <f t="shared" si="947"/>
        <v>3.4451184831056247E-2</v>
      </c>
      <c r="AH406">
        <f t="shared" si="947"/>
        <v>3.0317342748758337E-2</v>
      </c>
      <c r="AI406">
        <f t="shared" si="947"/>
        <v>2.6183500666460427E-2</v>
      </c>
      <c r="AJ406">
        <f t="shared" si="947"/>
        <v>2.2049658584162524E-2</v>
      </c>
      <c r="AK406">
        <f t="shared" si="947"/>
        <v>1.791581650186462E-2</v>
      </c>
      <c r="AL406">
        <f t="shared" si="947"/>
        <v>1.378197441956671E-2</v>
      </c>
      <c r="AM406">
        <f t="shared" si="947"/>
        <v>9.6481323372688069E-3</v>
      </c>
      <c r="AN406">
        <f t="shared" si="947"/>
        <v>5.5142902549708966E-3</v>
      </c>
      <c r="AO406">
        <f t="shared" ref="AO406:BH406" si="948">AN406</f>
        <v>5.5142902549708966E-3</v>
      </c>
      <c r="AP406">
        <f t="shared" si="948"/>
        <v>5.5142902549708966E-3</v>
      </c>
      <c r="AQ406">
        <f t="shared" si="948"/>
        <v>5.5142902549708966E-3</v>
      </c>
      <c r="AR406">
        <f t="shared" si="948"/>
        <v>5.5142902549708966E-3</v>
      </c>
      <c r="AS406">
        <f t="shared" si="948"/>
        <v>5.5142902549708966E-3</v>
      </c>
      <c r="AT406">
        <f t="shared" si="948"/>
        <v>5.5142902549708966E-3</v>
      </c>
      <c r="AU406">
        <f t="shared" si="948"/>
        <v>5.5142902549708966E-3</v>
      </c>
      <c r="AV406">
        <f t="shared" si="948"/>
        <v>5.5142902549708966E-3</v>
      </c>
      <c r="AW406">
        <f t="shared" si="948"/>
        <v>5.5142902549708966E-3</v>
      </c>
      <c r="AX406">
        <f t="shared" si="948"/>
        <v>5.5142902549708966E-3</v>
      </c>
      <c r="AY406">
        <f t="shared" si="948"/>
        <v>5.5142902549708966E-3</v>
      </c>
      <c r="AZ406">
        <f t="shared" si="948"/>
        <v>5.5142902549708966E-3</v>
      </c>
      <c r="BA406">
        <f t="shared" si="948"/>
        <v>5.5142902549708966E-3</v>
      </c>
      <c r="BB406">
        <f t="shared" si="948"/>
        <v>5.5142902549708966E-3</v>
      </c>
      <c r="BC406">
        <f t="shared" si="948"/>
        <v>5.5142902549708966E-3</v>
      </c>
      <c r="BD406">
        <f t="shared" si="948"/>
        <v>5.5142902549708966E-3</v>
      </c>
      <c r="BE406">
        <f t="shared" si="948"/>
        <v>5.5142902549708966E-3</v>
      </c>
      <c r="BF406">
        <f t="shared" si="948"/>
        <v>5.5142902549708966E-3</v>
      </c>
      <c r="BG406">
        <f t="shared" si="948"/>
        <v>5.5142902549708966E-3</v>
      </c>
      <c r="BH406">
        <f t="shared" si="948"/>
        <v>5.5142902549708966E-3</v>
      </c>
      <c r="BK406">
        <f t="shared" ref="BK406:BK411" si="949">K406</f>
        <v>0.1125365358157325</v>
      </c>
      <c r="BL406">
        <f t="shared" si="822"/>
        <v>6.7521921489439501E-2</v>
      </c>
      <c r="BM406">
        <f t="shared" si="823"/>
        <v>5.5142902549708975E-3</v>
      </c>
      <c r="BN406">
        <f t="shared" si="937"/>
        <v>0.4</v>
      </c>
      <c r="BO406">
        <f>INDEX($M$7:$M$28,MATCH(BP406,$H$7:$H$28,0))</f>
        <v>0.95099999999999996</v>
      </c>
      <c r="BP406" t="str">
        <f t="shared" si="824"/>
        <v>-HT-Total</v>
      </c>
    </row>
    <row r="407" spans="1:69" hidden="1" x14ac:dyDescent="0.25">
      <c r="A407" t="str">
        <f t="shared" si="818"/>
        <v>freight-HT-LPG</v>
      </c>
      <c r="B407" s="1">
        <v>373</v>
      </c>
      <c r="C407" t="s">
        <v>11</v>
      </c>
      <c r="D407" t="s">
        <v>36</v>
      </c>
      <c r="E407" t="s">
        <v>39</v>
      </c>
      <c r="F407" t="s">
        <v>48</v>
      </c>
      <c r="G407">
        <v>0</v>
      </c>
      <c r="H407">
        <f>Reference!H407</f>
        <v>0</v>
      </c>
      <c r="I407">
        <f>Reference!I407</f>
        <v>0</v>
      </c>
      <c r="J407">
        <f>Reference!J407</f>
        <v>0</v>
      </c>
      <c r="K407">
        <f>Reference!K407</f>
        <v>0</v>
      </c>
      <c r="L407">
        <f t="shared" si="946"/>
        <v>0</v>
      </c>
      <c r="M407">
        <f t="shared" si="946"/>
        <v>0</v>
      </c>
      <c r="N407">
        <f t="shared" si="946"/>
        <v>0</v>
      </c>
      <c r="O407">
        <f t="shared" si="946"/>
        <v>0</v>
      </c>
      <c r="P407">
        <f t="shared" si="946"/>
        <v>0</v>
      </c>
      <c r="Q407">
        <f t="shared" si="946"/>
        <v>0</v>
      </c>
      <c r="R407">
        <f t="shared" si="946"/>
        <v>0</v>
      </c>
      <c r="S407">
        <f t="shared" si="946"/>
        <v>0</v>
      </c>
      <c r="T407">
        <f t="shared" si="946"/>
        <v>0</v>
      </c>
      <c r="U407">
        <f t="shared" si="946"/>
        <v>0</v>
      </c>
      <c r="V407">
        <f t="shared" si="946"/>
        <v>0</v>
      </c>
      <c r="W407">
        <f t="shared" si="946"/>
        <v>0</v>
      </c>
      <c r="X407">
        <f t="shared" si="946"/>
        <v>0</v>
      </c>
      <c r="Y407">
        <f t="shared" si="946"/>
        <v>0</v>
      </c>
      <c r="Z407">
        <f t="shared" si="947"/>
        <v>0</v>
      </c>
      <c r="AA407">
        <f t="shared" si="947"/>
        <v>0</v>
      </c>
      <c r="AB407">
        <f t="shared" si="947"/>
        <v>0</v>
      </c>
      <c r="AC407">
        <f t="shared" si="947"/>
        <v>0</v>
      </c>
      <c r="AD407">
        <f t="shared" si="947"/>
        <v>0</v>
      </c>
      <c r="AE407">
        <f t="shared" si="947"/>
        <v>0</v>
      </c>
      <c r="AF407">
        <f t="shared" si="947"/>
        <v>0</v>
      </c>
      <c r="AG407">
        <f t="shared" si="947"/>
        <v>0</v>
      </c>
      <c r="AH407">
        <f t="shared" si="947"/>
        <v>0</v>
      </c>
      <c r="AI407">
        <f t="shared" si="947"/>
        <v>0</v>
      </c>
      <c r="AJ407">
        <f t="shared" si="947"/>
        <v>0</v>
      </c>
      <c r="AK407">
        <f t="shared" si="947"/>
        <v>0</v>
      </c>
      <c r="AL407">
        <f t="shared" si="947"/>
        <v>0</v>
      </c>
      <c r="AM407">
        <f t="shared" si="947"/>
        <v>0</v>
      </c>
      <c r="AN407">
        <f t="shared" si="947"/>
        <v>0</v>
      </c>
      <c r="AO407">
        <f t="shared" ref="AO407:BH407" si="950">AN407</f>
        <v>0</v>
      </c>
      <c r="AP407">
        <f t="shared" si="950"/>
        <v>0</v>
      </c>
      <c r="AQ407">
        <f t="shared" si="950"/>
        <v>0</v>
      </c>
      <c r="AR407">
        <f t="shared" si="950"/>
        <v>0</v>
      </c>
      <c r="AS407">
        <f t="shared" si="950"/>
        <v>0</v>
      </c>
      <c r="AT407">
        <f t="shared" si="950"/>
        <v>0</v>
      </c>
      <c r="AU407">
        <f t="shared" si="950"/>
        <v>0</v>
      </c>
      <c r="AV407">
        <f t="shared" si="950"/>
        <v>0</v>
      </c>
      <c r="AW407">
        <f t="shared" si="950"/>
        <v>0</v>
      </c>
      <c r="AX407">
        <f t="shared" si="950"/>
        <v>0</v>
      </c>
      <c r="AY407">
        <f t="shared" si="950"/>
        <v>0</v>
      </c>
      <c r="AZ407">
        <f t="shared" si="950"/>
        <v>0</v>
      </c>
      <c r="BA407">
        <f t="shared" si="950"/>
        <v>0</v>
      </c>
      <c r="BB407">
        <f t="shared" si="950"/>
        <v>0</v>
      </c>
      <c r="BC407">
        <f t="shared" si="950"/>
        <v>0</v>
      </c>
      <c r="BD407">
        <f t="shared" si="950"/>
        <v>0</v>
      </c>
      <c r="BE407">
        <f t="shared" si="950"/>
        <v>0</v>
      </c>
      <c r="BF407">
        <f t="shared" si="950"/>
        <v>0</v>
      </c>
      <c r="BG407">
        <f t="shared" si="950"/>
        <v>0</v>
      </c>
      <c r="BH407">
        <f t="shared" si="950"/>
        <v>0</v>
      </c>
      <c r="BK407">
        <f t="shared" si="949"/>
        <v>0</v>
      </c>
      <c r="BL407">
        <f t="shared" si="822"/>
        <v>0</v>
      </c>
      <c r="BM407">
        <f t="shared" si="823"/>
        <v>0</v>
      </c>
      <c r="BN407">
        <f t="shared" si="937"/>
        <v>0.4</v>
      </c>
      <c r="BO407">
        <f>INDEX($M$7:$M$28,MATCH(BP407,$H$7:$H$28,0))</f>
        <v>0.95099999999999996</v>
      </c>
      <c r="BP407" t="str">
        <f t="shared" si="824"/>
        <v>-HT-Total</v>
      </c>
    </row>
    <row r="408" spans="1:69" hidden="1" x14ac:dyDescent="0.25">
      <c r="A408" t="str">
        <f t="shared" si="818"/>
        <v>freight-HT-PHEVD</v>
      </c>
      <c r="B408" s="1">
        <v>374</v>
      </c>
      <c r="C408" t="s">
        <v>11</v>
      </c>
      <c r="D408" t="s">
        <v>36</v>
      </c>
      <c r="E408" t="s">
        <v>39</v>
      </c>
      <c r="F408" t="s">
        <v>37</v>
      </c>
      <c r="G408">
        <v>0</v>
      </c>
      <c r="H408">
        <f>Reference!H408</f>
        <v>0</v>
      </c>
      <c r="I408">
        <f>Reference!I408</f>
        <v>0</v>
      </c>
      <c r="J408">
        <f>Reference!J408</f>
        <v>0</v>
      </c>
      <c r="K408">
        <f>Reference!K408</f>
        <v>0</v>
      </c>
      <c r="L408">
        <f t="shared" si="946"/>
        <v>0</v>
      </c>
      <c r="M408">
        <f t="shared" si="946"/>
        <v>0</v>
      </c>
      <c r="N408">
        <f t="shared" si="946"/>
        <v>0</v>
      </c>
      <c r="O408">
        <f t="shared" si="946"/>
        <v>0</v>
      </c>
      <c r="P408">
        <f t="shared" si="946"/>
        <v>0</v>
      </c>
      <c r="Q408">
        <f t="shared" si="946"/>
        <v>0</v>
      </c>
      <c r="R408">
        <f t="shared" si="946"/>
        <v>0</v>
      </c>
      <c r="S408">
        <f t="shared" si="946"/>
        <v>0</v>
      </c>
      <c r="T408">
        <f t="shared" si="946"/>
        <v>0</v>
      </c>
      <c r="U408">
        <f t="shared" si="946"/>
        <v>0</v>
      </c>
      <c r="V408">
        <f t="shared" si="946"/>
        <v>0</v>
      </c>
      <c r="W408">
        <f t="shared" si="946"/>
        <v>0</v>
      </c>
      <c r="X408">
        <f t="shared" si="946"/>
        <v>0</v>
      </c>
      <c r="Y408">
        <f t="shared" si="946"/>
        <v>0</v>
      </c>
      <c r="Z408">
        <f t="shared" si="947"/>
        <v>0</v>
      </c>
      <c r="AA408">
        <f t="shared" si="947"/>
        <v>0</v>
      </c>
      <c r="AB408">
        <f t="shared" si="947"/>
        <v>0</v>
      </c>
      <c r="AC408">
        <f t="shared" si="947"/>
        <v>0</v>
      </c>
      <c r="AD408">
        <f t="shared" si="947"/>
        <v>0</v>
      </c>
      <c r="AE408">
        <f t="shared" si="947"/>
        <v>0</v>
      </c>
      <c r="AF408">
        <f t="shared" si="947"/>
        <v>0</v>
      </c>
      <c r="AG408">
        <f t="shared" si="947"/>
        <v>0</v>
      </c>
      <c r="AH408">
        <f t="shared" si="947"/>
        <v>0</v>
      </c>
      <c r="AI408">
        <f t="shared" si="947"/>
        <v>0</v>
      </c>
      <c r="AJ408">
        <f t="shared" si="947"/>
        <v>0</v>
      </c>
      <c r="AK408">
        <f t="shared" si="947"/>
        <v>0</v>
      </c>
      <c r="AL408">
        <f t="shared" si="947"/>
        <v>0</v>
      </c>
      <c r="AM408">
        <f t="shared" si="947"/>
        <v>0</v>
      </c>
      <c r="AN408">
        <f t="shared" si="947"/>
        <v>0</v>
      </c>
      <c r="AO408">
        <f t="shared" ref="AO408:BH408" si="951">AN408</f>
        <v>0</v>
      </c>
      <c r="AP408">
        <f t="shared" si="951"/>
        <v>0</v>
      </c>
      <c r="AQ408">
        <f t="shared" si="951"/>
        <v>0</v>
      </c>
      <c r="AR408">
        <f t="shared" si="951"/>
        <v>0</v>
      </c>
      <c r="AS408">
        <f t="shared" si="951"/>
        <v>0</v>
      </c>
      <c r="AT408">
        <f t="shared" si="951"/>
        <v>0</v>
      </c>
      <c r="AU408">
        <f t="shared" si="951"/>
        <v>0</v>
      </c>
      <c r="AV408">
        <f t="shared" si="951"/>
        <v>0</v>
      </c>
      <c r="AW408">
        <f t="shared" si="951"/>
        <v>0</v>
      </c>
      <c r="AX408">
        <f t="shared" si="951"/>
        <v>0</v>
      </c>
      <c r="AY408">
        <f t="shared" si="951"/>
        <v>0</v>
      </c>
      <c r="AZ408">
        <f t="shared" si="951"/>
        <v>0</v>
      </c>
      <c r="BA408">
        <f t="shared" si="951"/>
        <v>0</v>
      </c>
      <c r="BB408">
        <f t="shared" si="951"/>
        <v>0</v>
      </c>
      <c r="BC408">
        <f t="shared" si="951"/>
        <v>0</v>
      </c>
      <c r="BD408">
        <f t="shared" si="951"/>
        <v>0</v>
      </c>
      <c r="BE408">
        <f t="shared" si="951"/>
        <v>0</v>
      </c>
      <c r="BF408">
        <f t="shared" si="951"/>
        <v>0</v>
      </c>
      <c r="BG408">
        <f t="shared" si="951"/>
        <v>0</v>
      </c>
      <c r="BH408">
        <f t="shared" si="951"/>
        <v>0</v>
      </c>
      <c r="BK408">
        <f t="shared" si="949"/>
        <v>0</v>
      </c>
      <c r="BL408">
        <f t="shared" si="822"/>
        <v>0</v>
      </c>
      <c r="BM408">
        <f t="shared" si="823"/>
        <v>0</v>
      </c>
      <c r="BN408">
        <f t="shared" si="937"/>
        <v>0.4</v>
      </c>
      <c r="BO408">
        <f>INDEX($M$7:$M$28,MATCH(BP408,$H$7:$H$28,0))</f>
        <v>0.95099999999999996</v>
      </c>
      <c r="BP408" t="str">
        <f t="shared" si="824"/>
        <v>-HT-Total</v>
      </c>
    </row>
    <row r="409" spans="1:69" hidden="1" x14ac:dyDescent="0.25">
      <c r="A409" t="str">
        <f t="shared" si="818"/>
        <v>freight-LT-BEV</v>
      </c>
      <c r="B409" s="1">
        <v>375</v>
      </c>
      <c r="C409" t="s">
        <v>11</v>
      </c>
      <c r="D409" t="s">
        <v>36</v>
      </c>
      <c r="E409" t="s">
        <v>33</v>
      </c>
      <c r="F409" t="s">
        <v>29</v>
      </c>
      <c r="G409">
        <v>5.707662102989085E-4</v>
      </c>
      <c r="H409">
        <f>Reference!H409</f>
        <v>7.1061043933322169E-4</v>
      </c>
      <c r="I409">
        <f>Reference!I409</f>
        <v>8.8471809889535094E-4</v>
      </c>
      <c r="J409">
        <f>Reference!J409</f>
        <v>1.1014841201143198E-3</v>
      </c>
      <c r="K409">
        <f>Reference!K409</f>
        <v>1.3713602879593953E-3</v>
      </c>
      <c r="L409">
        <f>Reference!L409</f>
        <v>1.7094786822090477E-3</v>
      </c>
      <c r="M409">
        <f t="shared" ref="M409:Y409" si="952">IF(L409=0,0.0000001,L409)*((INDEX($N$7:$N$29,MATCH($A409,$H$7:$H$28,0))/IF(L409=0,0.0000001,L409))^((M$33-$K$33)/($Y$33-$K$33)))</f>
        <v>3.8473756454664109E-3</v>
      </c>
      <c r="N409">
        <f t="shared" si="952"/>
        <v>1.0917492299066453E-2</v>
      </c>
      <c r="O409">
        <f t="shared" si="952"/>
        <v>3.2557469320789539E-2</v>
      </c>
      <c r="P409">
        <f t="shared" si="952"/>
        <v>8.6364671857016115E-2</v>
      </c>
      <c r="Q409">
        <f t="shared" si="952"/>
        <v>0.18330707074894093</v>
      </c>
      <c r="R409">
        <f t="shared" si="952"/>
        <v>0.30274334901772898</v>
      </c>
      <c r="S409">
        <f t="shared" si="952"/>
        <v>0.40326103857486661</v>
      </c>
      <c r="T409">
        <f t="shared" si="952"/>
        <v>0.46304016969974199</v>
      </c>
      <c r="U409">
        <f t="shared" si="952"/>
        <v>0.48914886626718707</v>
      </c>
      <c r="V409">
        <f t="shared" si="952"/>
        <v>0.4976546722578068</v>
      </c>
      <c r="W409">
        <f t="shared" si="952"/>
        <v>0.49966427767910004</v>
      </c>
      <c r="X409">
        <f t="shared" si="952"/>
        <v>0.49997601235536454</v>
      </c>
      <c r="Y409">
        <f t="shared" si="952"/>
        <v>0.5</v>
      </c>
      <c r="Z409">
        <f t="shared" ref="Z409:AN409" si="953">IF(Y409=0,0.0000001,$Y409)*((INDEX($O$7:$O$28,MATCH($A409,$H$7:$H$28,0))/IF(Y409=0,0.0000001,$Y409))^((Z$33-$Y$33)/($AN$33-$Y$33)))</f>
        <v>0.51591481967489694</v>
      </c>
      <c r="AA409">
        <f t="shared" si="953"/>
        <v>0.53233620232036283</v>
      </c>
      <c r="AB409">
        <f t="shared" si="953"/>
        <v>0.54928027165305893</v>
      </c>
      <c r="AC409">
        <f t="shared" si="953"/>
        <v>0.56676366460173255</v>
      </c>
      <c r="AD409">
        <f t="shared" si="953"/>
        <v>0.58480354764257325</v>
      </c>
      <c r="AE409">
        <f t="shared" si="953"/>
        <v>0.60341763365451628</v>
      </c>
      <c r="AF409">
        <f t="shared" si="953"/>
        <v>0.62262419931104562</v>
      </c>
      <c r="AG409">
        <f t="shared" si="953"/>
        <v>0.64244210302557037</v>
      </c>
      <c r="AH409">
        <f t="shared" si="953"/>
        <v>0.66289080346799745</v>
      </c>
      <c r="AI409">
        <f t="shared" si="953"/>
        <v>0.6839903786706788</v>
      </c>
      <c r="AJ409">
        <f t="shared" si="953"/>
        <v>0.7057615457424955</v>
      </c>
      <c r="AK409">
        <f t="shared" si="953"/>
        <v>0.72822568121043219</v>
      </c>
      <c r="AL409">
        <f t="shared" si="953"/>
        <v>0.75140484200861823</v>
      </c>
      <c r="AM409">
        <f t="shared" si="953"/>
        <v>0.77532178713544131</v>
      </c>
      <c r="AN409">
        <f t="shared" si="953"/>
        <v>0.8</v>
      </c>
      <c r="AO409">
        <f t="shared" ref="AO409:BH409" si="954">AN409</f>
        <v>0.8</v>
      </c>
      <c r="AP409">
        <f t="shared" si="954"/>
        <v>0.8</v>
      </c>
      <c r="AQ409">
        <f t="shared" si="954"/>
        <v>0.8</v>
      </c>
      <c r="AR409">
        <f t="shared" si="954"/>
        <v>0.8</v>
      </c>
      <c r="AS409">
        <f t="shared" si="954"/>
        <v>0.8</v>
      </c>
      <c r="AT409">
        <f t="shared" si="954"/>
        <v>0.8</v>
      </c>
      <c r="AU409">
        <f t="shared" si="954"/>
        <v>0.8</v>
      </c>
      <c r="AV409">
        <f t="shared" si="954"/>
        <v>0.8</v>
      </c>
      <c r="AW409">
        <f t="shared" si="954"/>
        <v>0.8</v>
      </c>
      <c r="AX409">
        <f t="shared" si="954"/>
        <v>0.8</v>
      </c>
      <c r="AY409">
        <f t="shared" si="954"/>
        <v>0.8</v>
      </c>
      <c r="AZ409">
        <f t="shared" si="954"/>
        <v>0.8</v>
      </c>
      <c r="BA409">
        <f t="shared" si="954"/>
        <v>0.8</v>
      </c>
      <c r="BB409">
        <f t="shared" si="954"/>
        <v>0.8</v>
      </c>
      <c r="BC409">
        <f t="shared" si="954"/>
        <v>0.8</v>
      </c>
      <c r="BD409">
        <f t="shared" si="954"/>
        <v>0.8</v>
      </c>
      <c r="BE409">
        <f t="shared" si="954"/>
        <v>0.8</v>
      </c>
      <c r="BF409">
        <f t="shared" si="954"/>
        <v>0.8</v>
      </c>
      <c r="BG409">
        <f t="shared" si="954"/>
        <v>0.8</v>
      </c>
      <c r="BH409">
        <f t="shared" si="954"/>
        <v>0.8</v>
      </c>
      <c r="BK409">
        <f t="shared" si="949"/>
        <v>1.3713602879593953E-3</v>
      </c>
      <c r="BL409">
        <f t="shared" si="822"/>
        <v>6.4453933534091581E-4</v>
      </c>
      <c r="BM409">
        <f t="shared" si="823"/>
        <v>0</v>
      </c>
      <c r="BN409">
        <f t="shared" si="937"/>
        <v>0.53</v>
      </c>
      <c r="BO409">
        <f>INDEX($O$7:$O$28,MATCH(BP409,$H$7:$H$28,0))</f>
        <v>1</v>
      </c>
      <c r="BP409" t="str">
        <f t="shared" si="824"/>
        <v>-LT-Total</v>
      </c>
    </row>
    <row r="410" spans="1:69" hidden="1" x14ac:dyDescent="0.25">
      <c r="A410" t="str">
        <f t="shared" si="818"/>
        <v>freight-LT-CNG</v>
      </c>
      <c r="B410" s="1">
        <v>376</v>
      </c>
      <c r="C410" t="s">
        <v>11</v>
      </c>
      <c r="D410" t="s">
        <v>36</v>
      </c>
      <c r="E410" t="s">
        <v>33</v>
      </c>
      <c r="F410" t="s">
        <v>45</v>
      </c>
      <c r="G410">
        <v>3.373397488527522E-3</v>
      </c>
      <c r="H410">
        <f>Reference!H410</f>
        <v>0.03</v>
      </c>
      <c r="I410">
        <f>Reference!I410</f>
        <v>0.03</v>
      </c>
      <c r="J410">
        <f>Reference!J410</f>
        <v>0.03</v>
      </c>
      <c r="K410">
        <f>Reference!K410</f>
        <v>0.03</v>
      </c>
      <c r="L410">
        <f t="shared" ref="L410:Y411" si="955">$K410+(L$33-$K$33)*($BL410-$BK410)/($BL$33-$BK$33)</f>
        <v>2.8864285714285714E-2</v>
      </c>
      <c r="M410">
        <f t="shared" si="955"/>
        <v>2.7728571428571429E-2</v>
      </c>
      <c r="N410">
        <f t="shared" si="955"/>
        <v>2.659285714285714E-2</v>
      </c>
      <c r="O410">
        <f t="shared" si="955"/>
        <v>2.5457142857142855E-2</v>
      </c>
      <c r="P410">
        <f t="shared" si="955"/>
        <v>2.432142857142857E-2</v>
      </c>
      <c r="Q410">
        <f t="shared" si="955"/>
        <v>2.3185714285714282E-2</v>
      </c>
      <c r="R410">
        <f t="shared" si="955"/>
        <v>2.205E-2</v>
      </c>
      <c r="S410">
        <f t="shared" si="955"/>
        <v>2.0914285714285712E-2</v>
      </c>
      <c r="T410">
        <f t="shared" si="955"/>
        <v>1.9778571428571427E-2</v>
      </c>
      <c r="U410">
        <f t="shared" si="955"/>
        <v>1.8642857142857142E-2</v>
      </c>
      <c r="V410">
        <f t="shared" si="955"/>
        <v>1.7507142857142857E-2</v>
      </c>
      <c r="W410">
        <f t="shared" si="955"/>
        <v>1.6371428571428568E-2</v>
      </c>
      <c r="X410">
        <f t="shared" si="955"/>
        <v>1.5235714285714283E-2</v>
      </c>
      <c r="Y410">
        <f t="shared" si="955"/>
        <v>1.4099999999999998E-2</v>
      </c>
      <c r="Z410">
        <f t="shared" ref="Z410:AN411" si="956">$Y410+(Z$33-$Y$33)*($BM410-$BL410)/($BM$33-$BL$33)</f>
        <v>1.3159999999999998E-2</v>
      </c>
      <c r="AA410">
        <f t="shared" si="956"/>
        <v>1.2219999999999998E-2</v>
      </c>
      <c r="AB410">
        <f t="shared" si="956"/>
        <v>1.1279999999999998E-2</v>
      </c>
      <c r="AC410">
        <f t="shared" si="956"/>
        <v>1.0339999999999998E-2</v>
      </c>
      <c r="AD410">
        <f t="shared" si="956"/>
        <v>9.3999999999999986E-3</v>
      </c>
      <c r="AE410">
        <f t="shared" si="956"/>
        <v>8.4599999999999988E-3</v>
      </c>
      <c r="AF410">
        <f t="shared" si="956"/>
        <v>7.5199999999999989E-3</v>
      </c>
      <c r="AG410">
        <f t="shared" si="956"/>
        <v>6.579999999999999E-3</v>
      </c>
      <c r="AH410">
        <f t="shared" si="956"/>
        <v>5.6399999999999992E-3</v>
      </c>
      <c r="AI410">
        <f t="shared" si="956"/>
        <v>4.6999999999999993E-3</v>
      </c>
      <c r="AJ410">
        <f t="shared" si="956"/>
        <v>3.7599999999999995E-3</v>
      </c>
      <c r="AK410">
        <f t="shared" si="956"/>
        <v>2.8200000000000013E-3</v>
      </c>
      <c r="AL410">
        <f t="shared" si="956"/>
        <v>1.8799999999999997E-3</v>
      </c>
      <c r="AM410">
        <f t="shared" si="956"/>
        <v>9.3999999999999986E-4</v>
      </c>
      <c r="AN410">
        <f t="shared" si="956"/>
        <v>0</v>
      </c>
      <c r="AO410">
        <f t="shared" ref="AO410:BH410" si="957">AN410</f>
        <v>0</v>
      </c>
      <c r="AP410">
        <f t="shared" si="957"/>
        <v>0</v>
      </c>
      <c r="AQ410">
        <f t="shared" si="957"/>
        <v>0</v>
      </c>
      <c r="AR410">
        <f t="shared" si="957"/>
        <v>0</v>
      </c>
      <c r="AS410">
        <f t="shared" si="957"/>
        <v>0</v>
      </c>
      <c r="AT410">
        <f t="shared" si="957"/>
        <v>0</v>
      </c>
      <c r="AU410">
        <f t="shared" si="957"/>
        <v>0</v>
      </c>
      <c r="AV410">
        <f t="shared" si="957"/>
        <v>0</v>
      </c>
      <c r="AW410">
        <f t="shared" si="957"/>
        <v>0</v>
      </c>
      <c r="AX410">
        <f t="shared" si="957"/>
        <v>0</v>
      </c>
      <c r="AY410">
        <f t="shared" si="957"/>
        <v>0</v>
      </c>
      <c r="AZ410">
        <f t="shared" si="957"/>
        <v>0</v>
      </c>
      <c r="BA410">
        <f t="shared" si="957"/>
        <v>0</v>
      </c>
      <c r="BB410">
        <f t="shared" si="957"/>
        <v>0</v>
      </c>
      <c r="BC410">
        <f t="shared" si="957"/>
        <v>0</v>
      </c>
      <c r="BD410">
        <f t="shared" si="957"/>
        <v>0</v>
      </c>
      <c r="BE410">
        <f t="shared" si="957"/>
        <v>0</v>
      </c>
      <c r="BF410">
        <f t="shared" si="957"/>
        <v>0</v>
      </c>
      <c r="BG410">
        <f t="shared" si="957"/>
        <v>0</v>
      </c>
      <c r="BH410">
        <f t="shared" si="957"/>
        <v>0</v>
      </c>
      <c r="BK410">
        <f t="shared" si="949"/>
        <v>0.03</v>
      </c>
      <c r="BL410">
        <f t="shared" si="822"/>
        <v>1.4099999999999998E-2</v>
      </c>
      <c r="BM410">
        <f t="shared" si="823"/>
        <v>0</v>
      </c>
      <c r="BN410">
        <f t="shared" si="937"/>
        <v>0.53</v>
      </c>
      <c r="BO410">
        <f>INDEX($M$7:$M$28,MATCH(BP410,$H$7:$H$28,0))</f>
        <v>1</v>
      </c>
      <c r="BP410" t="str">
        <f t="shared" si="824"/>
        <v>-LT-Total</v>
      </c>
    </row>
    <row r="411" spans="1:69" hidden="1" x14ac:dyDescent="0.25">
      <c r="A411" t="str">
        <f t="shared" si="818"/>
        <v>freight-LT-D</v>
      </c>
      <c r="B411" s="1">
        <v>377</v>
      </c>
      <c r="C411" t="s">
        <v>11</v>
      </c>
      <c r="D411" t="s">
        <v>36</v>
      </c>
      <c r="E411" t="s">
        <v>33</v>
      </c>
      <c r="F411" t="s">
        <v>46</v>
      </c>
      <c r="G411">
        <v>3.3076250085331939E-3</v>
      </c>
      <c r="H411">
        <f>Reference!H411</f>
        <v>2.8159744457373912E-3</v>
      </c>
      <c r="I411">
        <f>Reference!I411</f>
        <v>2.324893111019923E-3</v>
      </c>
      <c r="J411">
        <f>Reference!J411</f>
        <v>1.834380016382917E-3</v>
      </c>
      <c r="K411">
        <f>Reference!K411</f>
        <v>1.772874978147643E-3</v>
      </c>
      <c r="L411">
        <f t="shared" si="955"/>
        <v>1.7057589968320537E-3</v>
      </c>
      <c r="M411">
        <f t="shared" si="955"/>
        <v>1.6386430155164644E-3</v>
      </c>
      <c r="N411">
        <f t="shared" si="955"/>
        <v>1.5715270342008749E-3</v>
      </c>
      <c r="O411">
        <f t="shared" si="955"/>
        <v>1.5044110528852855E-3</v>
      </c>
      <c r="P411">
        <f t="shared" si="955"/>
        <v>1.4372950715696962E-3</v>
      </c>
      <c r="Q411">
        <f t="shared" si="955"/>
        <v>1.3701790902541069E-3</v>
      </c>
      <c r="R411">
        <f t="shared" si="955"/>
        <v>1.3030631089385176E-3</v>
      </c>
      <c r="S411">
        <f t="shared" si="955"/>
        <v>1.2359471276229281E-3</v>
      </c>
      <c r="T411">
        <f t="shared" si="955"/>
        <v>1.1688311463073388E-3</v>
      </c>
      <c r="U411">
        <f t="shared" si="955"/>
        <v>1.1017151649917495E-3</v>
      </c>
      <c r="V411">
        <f t="shared" si="955"/>
        <v>1.0345991836761602E-3</v>
      </c>
      <c r="W411">
        <f t="shared" si="955"/>
        <v>9.6748320236057078E-4</v>
      </c>
      <c r="X411">
        <f t="shared" si="955"/>
        <v>9.0036722104498148E-4</v>
      </c>
      <c r="Y411">
        <f t="shared" si="955"/>
        <v>8.3325123972939218E-4</v>
      </c>
      <c r="Z411">
        <f t="shared" si="956"/>
        <v>7.7770115708076604E-4</v>
      </c>
      <c r="AA411">
        <f t="shared" si="956"/>
        <v>7.221510744321399E-4</v>
      </c>
      <c r="AB411">
        <f t="shared" si="956"/>
        <v>6.6660099178351376E-4</v>
      </c>
      <c r="AC411">
        <f t="shared" si="956"/>
        <v>6.1105090913488762E-4</v>
      </c>
      <c r="AD411">
        <f t="shared" si="956"/>
        <v>5.5550082648626138E-4</v>
      </c>
      <c r="AE411">
        <f t="shared" si="956"/>
        <v>4.9995074383763524E-4</v>
      </c>
      <c r="AF411">
        <f t="shared" si="956"/>
        <v>4.4440066118900916E-4</v>
      </c>
      <c r="AG411">
        <f t="shared" si="956"/>
        <v>3.8885057854038302E-4</v>
      </c>
      <c r="AH411">
        <f t="shared" si="956"/>
        <v>3.3330049589175694E-4</v>
      </c>
      <c r="AI411">
        <f t="shared" si="956"/>
        <v>2.7775041324313069E-4</v>
      </c>
      <c r="AJ411">
        <f t="shared" si="956"/>
        <v>2.2220033059450455E-4</v>
      </c>
      <c r="AK411">
        <f t="shared" si="956"/>
        <v>1.6665024794587841E-4</v>
      </c>
      <c r="AL411">
        <f t="shared" si="956"/>
        <v>1.1110016529725228E-4</v>
      </c>
      <c r="AM411">
        <f t="shared" si="956"/>
        <v>5.5550082648626138E-5</v>
      </c>
      <c r="AN411">
        <f t="shared" si="956"/>
        <v>0</v>
      </c>
      <c r="AO411">
        <f t="shared" ref="AO411:BH411" si="958">AN411</f>
        <v>0</v>
      </c>
      <c r="AP411">
        <f t="shared" si="958"/>
        <v>0</v>
      </c>
      <c r="AQ411">
        <f t="shared" si="958"/>
        <v>0</v>
      </c>
      <c r="AR411">
        <f t="shared" si="958"/>
        <v>0</v>
      </c>
      <c r="AS411">
        <f t="shared" si="958"/>
        <v>0</v>
      </c>
      <c r="AT411">
        <f t="shared" si="958"/>
        <v>0</v>
      </c>
      <c r="AU411">
        <f t="shared" si="958"/>
        <v>0</v>
      </c>
      <c r="AV411">
        <f t="shared" si="958"/>
        <v>0</v>
      </c>
      <c r="AW411">
        <f t="shared" si="958"/>
        <v>0</v>
      </c>
      <c r="AX411">
        <f t="shared" si="958"/>
        <v>0</v>
      </c>
      <c r="AY411">
        <f t="shared" si="958"/>
        <v>0</v>
      </c>
      <c r="AZ411">
        <f t="shared" si="958"/>
        <v>0</v>
      </c>
      <c r="BA411">
        <f t="shared" si="958"/>
        <v>0</v>
      </c>
      <c r="BB411">
        <f t="shared" si="958"/>
        <v>0</v>
      </c>
      <c r="BC411">
        <f t="shared" si="958"/>
        <v>0</v>
      </c>
      <c r="BD411">
        <f t="shared" si="958"/>
        <v>0</v>
      </c>
      <c r="BE411">
        <f t="shared" si="958"/>
        <v>0</v>
      </c>
      <c r="BF411">
        <f t="shared" si="958"/>
        <v>0</v>
      </c>
      <c r="BG411">
        <f t="shared" si="958"/>
        <v>0</v>
      </c>
      <c r="BH411">
        <f t="shared" si="958"/>
        <v>0</v>
      </c>
      <c r="BK411">
        <f t="shared" si="949"/>
        <v>1.772874978147643E-3</v>
      </c>
      <c r="BL411">
        <f t="shared" si="822"/>
        <v>8.3325123972939218E-4</v>
      </c>
      <c r="BM411">
        <f t="shared" si="823"/>
        <v>0</v>
      </c>
      <c r="BN411">
        <f t="shared" si="937"/>
        <v>0.53</v>
      </c>
      <c r="BO411">
        <f>INDEX($M$7:$M$28,MATCH(BP411,$H$7:$H$28,0))</f>
        <v>1</v>
      </c>
      <c r="BP411" t="str">
        <f t="shared" si="824"/>
        <v>-LT-Total</v>
      </c>
    </row>
    <row r="412" spans="1:69" hidden="1" x14ac:dyDescent="0.25">
      <c r="A412" t="str">
        <f t="shared" si="818"/>
        <v>freight-LT-FCEV</v>
      </c>
      <c r="B412" s="1">
        <v>378</v>
      </c>
      <c r="C412" t="s">
        <v>11</v>
      </c>
      <c r="D412" t="s">
        <v>36</v>
      </c>
      <c r="E412" t="s">
        <v>33</v>
      </c>
      <c r="F412" t="s">
        <v>30</v>
      </c>
      <c r="G412">
        <v>0</v>
      </c>
      <c r="H412">
        <f>Reference!H412</f>
        <v>1.2915496650148837E-7</v>
      </c>
      <c r="I412">
        <f>Reference!I412</f>
        <v>0</v>
      </c>
      <c r="J412">
        <f>Reference!J412</f>
        <v>2.1544346900318838E-7</v>
      </c>
      <c r="K412">
        <f>Reference!K412</f>
        <v>0</v>
      </c>
      <c r="L412">
        <f>Reference!L412</f>
        <v>1.93069772888325E-7</v>
      </c>
      <c r="M412">
        <f t="shared" ref="M412:Y412" si="959">IF(L412=0,0.0000001,L412)*((INDEX($N$7:$N$29,MATCH($A412,$H$7:$H$28,0))/IF(L412=0,0.0000001,L412))^((M$33-$K$33)/($Y$33-$K$33)))</f>
        <v>1.064985887230373E-6</v>
      </c>
      <c r="N412">
        <f t="shared" si="959"/>
        <v>9.5690226313179565E-6</v>
      </c>
      <c r="O412">
        <f t="shared" si="959"/>
        <v>9.5454674838068196E-5</v>
      </c>
      <c r="P412">
        <f t="shared" si="959"/>
        <v>7.4421539513942325E-4</v>
      </c>
      <c r="Q412">
        <f t="shared" si="959"/>
        <v>3.6285817256375814E-3</v>
      </c>
      <c r="R412">
        <f t="shared" si="959"/>
        <v>1.0433477453329136E-2</v>
      </c>
      <c r="S412">
        <f t="shared" si="959"/>
        <v>1.9078265791613546E-2</v>
      </c>
      <c r="T412">
        <f t="shared" si="959"/>
        <v>2.5521915655245975E-2</v>
      </c>
      <c r="U412">
        <f t="shared" si="959"/>
        <v>2.864585770276952E-2</v>
      </c>
      <c r="V412">
        <f t="shared" si="959"/>
        <v>2.9704538308740456E-2</v>
      </c>
      <c r="W412">
        <f t="shared" si="959"/>
        <v>2.9957611934672234E-2</v>
      </c>
      <c r="X412">
        <f t="shared" si="959"/>
        <v>2.9996970293040933E-2</v>
      </c>
      <c r="Y412">
        <f t="shared" si="959"/>
        <v>0.03</v>
      </c>
      <c r="Z412">
        <f t="shared" ref="Z412:AN412" si="960">IF(Y412=0,0.0000001,$Y412)*((INDEX($O$7:$O$28,MATCH($A412,$H$7:$H$28,0))/IF(Y412=0,0.0000001,$Y412))^((Z$33-$Y$33)/($AN$33-$Y$33)))</f>
        <v>3.4044621026320339E-2</v>
      </c>
      <c r="AA412">
        <f t="shared" si="960"/>
        <v>3.8634540694192442E-2</v>
      </c>
      <c r="AB412">
        <f t="shared" si="960"/>
        <v>4.3843276548657759E-2</v>
      </c>
      <c r="AC412">
        <f t="shared" si="960"/>
        <v>4.9754257821707046E-2</v>
      </c>
      <c r="AD412">
        <f t="shared" si="960"/>
        <v>5.6462161732861706E-2</v>
      </c>
      <c r="AE412">
        <f t="shared" si="960"/>
        <v>6.4074429950736117E-2</v>
      </c>
      <c r="AF412">
        <f t="shared" si="960"/>
        <v>7.2712989505010692E-2</v>
      </c>
      <c r="AG412">
        <f t="shared" si="960"/>
        <v>8.2516205712963225E-2</v>
      </c>
      <c r="AH412">
        <f t="shared" si="960"/>
        <v>9.3641098400924092E-2</v>
      </c>
      <c r="AI412">
        <f t="shared" si="960"/>
        <v>0.1062658569182611</v>
      </c>
      <c r="AJ412">
        <f t="shared" si="960"/>
        <v>0.12059269422731268</v>
      </c>
      <c r="AK412">
        <f t="shared" si="960"/>
        <v>0.13685108578372635</v>
      </c>
      <c r="AL412">
        <f t="shared" si="960"/>
        <v>0.15530144508491395</v>
      </c>
      <c r="AM412">
        <f t="shared" si="960"/>
        <v>0.17623929475852648</v>
      </c>
      <c r="AN412">
        <f t="shared" si="960"/>
        <v>0.2</v>
      </c>
      <c r="AO412">
        <f t="shared" ref="AO412:BH412" si="961">AN412</f>
        <v>0.2</v>
      </c>
      <c r="AP412">
        <f t="shared" si="961"/>
        <v>0.2</v>
      </c>
      <c r="AQ412">
        <f t="shared" si="961"/>
        <v>0.2</v>
      </c>
      <c r="AR412">
        <f t="shared" si="961"/>
        <v>0.2</v>
      </c>
      <c r="AS412">
        <f t="shared" si="961"/>
        <v>0.2</v>
      </c>
      <c r="AT412">
        <f t="shared" si="961"/>
        <v>0.2</v>
      </c>
      <c r="AU412">
        <f t="shared" si="961"/>
        <v>0.2</v>
      </c>
      <c r="AV412">
        <f t="shared" si="961"/>
        <v>0.2</v>
      </c>
      <c r="AW412">
        <f t="shared" si="961"/>
        <v>0.2</v>
      </c>
      <c r="AX412">
        <f t="shared" si="961"/>
        <v>0.2</v>
      </c>
      <c r="AY412">
        <f t="shared" si="961"/>
        <v>0.2</v>
      </c>
      <c r="AZ412">
        <f t="shared" si="961"/>
        <v>0.2</v>
      </c>
      <c r="BA412">
        <f t="shared" si="961"/>
        <v>0.2</v>
      </c>
      <c r="BB412">
        <f t="shared" si="961"/>
        <v>0.2</v>
      </c>
      <c r="BC412">
        <f t="shared" si="961"/>
        <v>0.2</v>
      </c>
      <c r="BD412">
        <f t="shared" si="961"/>
        <v>0.2</v>
      </c>
      <c r="BE412">
        <f t="shared" si="961"/>
        <v>0.2</v>
      </c>
      <c r="BF412">
        <f t="shared" si="961"/>
        <v>0.2</v>
      </c>
      <c r="BG412">
        <f t="shared" si="961"/>
        <v>0.2</v>
      </c>
      <c r="BH412">
        <f t="shared" si="961"/>
        <v>0.2</v>
      </c>
      <c r="BK412">
        <f>G412</f>
        <v>0</v>
      </c>
      <c r="BL412">
        <f t="shared" si="822"/>
        <v>0</v>
      </c>
      <c r="BM412">
        <f t="shared" si="823"/>
        <v>0</v>
      </c>
      <c r="BN412">
        <f t="shared" si="937"/>
        <v>0.53</v>
      </c>
      <c r="BO412">
        <f>INDEX($O$7:$O$28,MATCH(BP412,$H$7:$H$28,0))</f>
        <v>1</v>
      </c>
      <c r="BP412" t="str">
        <f t="shared" si="824"/>
        <v>-LT-Total</v>
      </c>
    </row>
    <row r="413" spans="1:69" hidden="1" x14ac:dyDescent="0.25">
      <c r="A413" t="str">
        <f t="shared" si="818"/>
        <v>freight-LT-G</v>
      </c>
      <c r="B413" s="1">
        <v>379</v>
      </c>
      <c r="C413" t="s">
        <v>11</v>
      </c>
      <c r="D413" t="s">
        <v>36</v>
      </c>
      <c r="E413" t="s">
        <v>33</v>
      </c>
      <c r="F413" t="s">
        <v>47</v>
      </c>
      <c r="G413">
        <v>0.98393843705580952</v>
      </c>
      <c r="H413">
        <f>Reference!H413</f>
        <v>0.98161929135771708</v>
      </c>
      <c r="I413">
        <f>Reference!I413</f>
        <v>0.97930283074319646</v>
      </c>
      <c r="J413">
        <f>Reference!J413</f>
        <v>0.97698905055180096</v>
      </c>
      <c r="K413">
        <f>Reference!K413</f>
        <v>0.97508434222922979</v>
      </c>
      <c r="L413">
        <f t="shared" ref="L413:Y415" si="962">$K413+(L$33-$K$33)*($BL413-$BK413)/($BL$33-$BK$33)</f>
        <v>0.9381704349876947</v>
      </c>
      <c r="M413">
        <f t="shared" si="962"/>
        <v>0.9012565277461595</v>
      </c>
      <c r="N413">
        <f t="shared" si="962"/>
        <v>0.8643426205046244</v>
      </c>
      <c r="O413">
        <f t="shared" si="962"/>
        <v>0.82742871326308931</v>
      </c>
      <c r="P413">
        <f t="shared" si="962"/>
        <v>0.79051480602155422</v>
      </c>
      <c r="Q413">
        <f t="shared" si="962"/>
        <v>0.75360089878001901</v>
      </c>
      <c r="R413">
        <f t="shared" si="962"/>
        <v>0.71668699153848392</v>
      </c>
      <c r="S413">
        <f t="shared" si="962"/>
        <v>0.67977308429694872</v>
      </c>
      <c r="T413">
        <f t="shared" si="962"/>
        <v>0.64285917705541373</v>
      </c>
      <c r="U413">
        <f t="shared" si="962"/>
        <v>0.60594526981387853</v>
      </c>
      <c r="V413">
        <f t="shared" si="962"/>
        <v>0.56903136257234332</v>
      </c>
      <c r="W413">
        <f t="shared" si="962"/>
        <v>0.53211745533080834</v>
      </c>
      <c r="X413">
        <f t="shared" si="962"/>
        <v>0.49520354808927319</v>
      </c>
      <c r="Y413">
        <f t="shared" si="962"/>
        <v>0.45828964084773804</v>
      </c>
      <c r="Z413">
        <f t="shared" ref="Z413:AN415" si="963">$Y413+(Z$33-$Y$33)*($BM413-$BL413)/($BM$33-$BL$33)</f>
        <v>0.42773699812455551</v>
      </c>
      <c r="AA413">
        <f t="shared" si="963"/>
        <v>0.39718435540137298</v>
      </c>
      <c r="AB413">
        <f t="shared" si="963"/>
        <v>0.36663171267819045</v>
      </c>
      <c r="AC413">
        <f t="shared" si="963"/>
        <v>0.33607906995500791</v>
      </c>
      <c r="AD413">
        <f t="shared" si="963"/>
        <v>0.30552642723182538</v>
      </c>
      <c r="AE413">
        <f t="shared" si="963"/>
        <v>0.27497378450864285</v>
      </c>
      <c r="AF413">
        <f t="shared" si="963"/>
        <v>0.24442114178546032</v>
      </c>
      <c r="AG413">
        <f t="shared" si="963"/>
        <v>0.21386849906227778</v>
      </c>
      <c r="AH413">
        <f t="shared" si="963"/>
        <v>0.18331585633909525</v>
      </c>
      <c r="AI413">
        <f t="shared" si="963"/>
        <v>0.15276321361591272</v>
      </c>
      <c r="AJ413">
        <f t="shared" si="963"/>
        <v>0.12221057089273019</v>
      </c>
      <c r="AK413">
        <f t="shared" si="963"/>
        <v>9.1657928169547653E-2</v>
      </c>
      <c r="AL413">
        <f t="shared" si="963"/>
        <v>6.1105285446365121E-2</v>
      </c>
      <c r="AM413">
        <f t="shared" si="963"/>
        <v>3.0552642723182588E-2</v>
      </c>
      <c r="AN413">
        <f t="shared" si="963"/>
        <v>0</v>
      </c>
      <c r="AO413">
        <f t="shared" ref="AO413:BH413" si="964">AN413</f>
        <v>0</v>
      </c>
      <c r="AP413">
        <f t="shared" si="964"/>
        <v>0</v>
      </c>
      <c r="AQ413">
        <f t="shared" si="964"/>
        <v>0</v>
      </c>
      <c r="AR413">
        <f t="shared" si="964"/>
        <v>0</v>
      </c>
      <c r="AS413">
        <f t="shared" si="964"/>
        <v>0</v>
      </c>
      <c r="AT413">
        <f t="shared" si="964"/>
        <v>0</v>
      </c>
      <c r="AU413">
        <f t="shared" si="964"/>
        <v>0</v>
      </c>
      <c r="AV413">
        <f t="shared" si="964"/>
        <v>0</v>
      </c>
      <c r="AW413">
        <f t="shared" si="964"/>
        <v>0</v>
      </c>
      <c r="AX413">
        <f t="shared" si="964"/>
        <v>0</v>
      </c>
      <c r="AY413">
        <f t="shared" si="964"/>
        <v>0</v>
      </c>
      <c r="AZ413">
        <f t="shared" si="964"/>
        <v>0</v>
      </c>
      <c r="BA413">
        <f t="shared" si="964"/>
        <v>0</v>
      </c>
      <c r="BB413">
        <f t="shared" si="964"/>
        <v>0</v>
      </c>
      <c r="BC413">
        <f t="shared" si="964"/>
        <v>0</v>
      </c>
      <c r="BD413">
        <f t="shared" si="964"/>
        <v>0</v>
      </c>
      <c r="BE413">
        <f t="shared" si="964"/>
        <v>0</v>
      </c>
      <c r="BF413">
        <f t="shared" si="964"/>
        <v>0</v>
      </c>
      <c r="BG413">
        <f t="shared" si="964"/>
        <v>0</v>
      </c>
      <c r="BH413">
        <f t="shared" si="964"/>
        <v>0</v>
      </c>
      <c r="BK413">
        <f t="shared" ref="BK413:BK420" si="965">K413</f>
        <v>0.97508434222922979</v>
      </c>
      <c r="BL413">
        <f t="shared" si="822"/>
        <v>0.45828964084773799</v>
      </c>
      <c r="BM413">
        <f t="shared" si="823"/>
        <v>0</v>
      </c>
      <c r="BN413">
        <f t="shared" si="937"/>
        <v>0.53</v>
      </c>
      <c r="BO413">
        <f>INDEX($M$7:$M$28,MATCH(BP413,$H$7:$H$28,0))</f>
        <v>1</v>
      </c>
      <c r="BP413" t="str">
        <f t="shared" si="824"/>
        <v>-LT-Total</v>
      </c>
    </row>
    <row r="414" spans="1:69" hidden="1" x14ac:dyDescent="0.25">
      <c r="A414" t="str">
        <f t="shared" si="818"/>
        <v>freight-LT-LPG</v>
      </c>
      <c r="B414" s="1">
        <v>380</v>
      </c>
      <c r="C414" t="s">
        <v>11</v>
      </c>
      <c r="D414" t="s">
        <v>36</v>
      </c>
      <c r="E414" t="s">
        <v>33</v>
      </c>
      <c r="F414" t="s">
        <v>48</v>
      </c>
      <c r="G414">
        <v>8.2390080265318192E-3</v>
      </c>
      <c r="H414">
        <f>Reference!H414</f>
        <v>8.9121474148357895E-3</v>
      </c>
      <c r="I414">
        <f>Reference!I414</f>
        <v>8.9121474148357895E-3</v>
      </c>
      <c r="J414">
        <f>Reference!J414</f>
        <v>8.9121474148357895E-3</v>
      </c>
      <c r="K414">
        <f>Reference!K414</f>
        <v>8.9121474148357895E-3</v>
      </c>
      <c r="L414">
        <f t="shared" si="962"/>
        <v>8.5747589769884346E-3</v>
      </c>
      <c r="M414">
        <f t="shared" si="962"/>
        <v>8.2373705391410798E-3</v>
      </c>
      <c r="N414">
        <f t="shared" si="962"/>
        <v>7.899982101293725E-3</v>
      </c>
      <c r="O414">
        <f t="shared" si="962"/>
        <v>7.5625936634463702E-3</v>
      </c>
      <c r="P414">
        <f t="shared" si="962"/>
        <v>7.2252052255990153E-3</v>
      </c>
      <c r="Q414">
        <f t="shared" si="962"/>
        <v>6.8878167877516605E-3</v>
      </c>
      <c r="R414">
        <f t="shared" si="962"/>
        <v>6.5504283499043057E-3</v>
      </c>
      <c r="S414">
        <f t="shared" si="962"/>
        <v>6.2130399120569509E-3</v>
      </c>
      <c r="T414">
        <f t="shared" si="962"/>
        <v>5.8756514742095952E-3</v>
      </c>
      <c r="U414">
        <f t="shared" si="962"/>
        <v>5.5382630363622412E-3</v>
      </c>
      <c r="V414">
        <f t="shared" si="962"/>
        <v>5.2008745985148855E-3</v>
      </c>
      <c r="W414">
        <f t="shared" si="962"/>
        <v>4.8634861606675307E-3</v>
      </c>
      <c r="X414">
        <f t="shared" si="962"/>
        <v>4.5260977228201759E-3</v>
      </c>
      <c r="Y414">
        <f t="shared" si="962"/>
        <v>4.188709284972821E-3</v>
      </c>
      <c r="Z414">
        <f t="shared" si="963"/>
        <v>3.9094619993079666E-3</v>
      </c>
      <c r="AA414">
        <f t="shared" si="963"/>
        <v>3.6302147136431117E-3</v>
      </c>
      <c r="AB414">
        <f t="shared" si="963"/>
        <v>3.3509674279782568E-3</v>
      </c>
      <c r="AC414">
        <f t="shared" si="963"/>
        <v>3.0717201423134024E-3</v>
      </c>
      <c r="AD414">
        <f t="shared" si="963"/>
        <v>2.7924728566485471E-3</v>
      </c>
      <c r="AE414">
        <f t="shared" si="963"/>
        <v>2.5132255709836926E-3</v>
      </c>
      <c r="AF414">
        <f t="shared" si="963"/>
        <v>2.2339782853188377E-3</v>
      </c>
      <c r="AG414">
        <f t="shared" si="963"/>
        <v>1.9547309996539833E-3</v>
      </c>
      <c r="AH414">
        <f t="shared" si="963"/>
        <v>1.6754837139891284E-3</v>
      </c>
      <c r="AI414">
        <f t="shared" si="963"/>
        <v>1.3962364283242735E-3</v>
      </c>
      <c r="AJ414">
        <f t="shared" si="963"/>
        <v>1.1169891426594187E-3</v>
      </c>
      <c r="AK414">
        <f t="shared" si="963"/>
        <v>8.3774185699456464E-4</v>
      </c>
      <c r="AL414">
        <f t="shared" si="963"/>
        <v>5.5849457132970976E-4</v>
      </c>
      <c r="AM414">
        <f t="shared" si="963"/>
        <v>2.7924728566485445E-4</v>
      </c>
      <c r="AN414">
        <f t="shared" si="963"/>
        <v>0</v>
      </c>
      <c r="AO414">
        <f t="shared" ref="AO414:BH414" si="966">AN414</f>
        <v>0</v>
      </c>
      <c r="AP414">
        <f t="shared" si="966"/>
        <v>0</v>
      </c>
      <c r="AQ414">
        <f t="shared" si="966"/>
        <v>0</v>
      </c>
      <c r="AR414">
        <f t="shared" si="966"/>
        <v>0</v>
      </c>
      <c r="AS414">
        <f t="shared" si="966"/>
        <v>0</v>
      </c>
      <c r="AT414">
        <f t="shared" si="966"/>
        <v>0</v>
      </c>
      <c r="AU414">
        <f t="shared" si="966"/>
        <v>0</v>
      </c>
      <c r="AV414">
        <f t="shared" si="966"/>
        <v>0</v>
      </c>
      <c r="AW414">
        <f t="shared" si="966"/>
        <v>0</v>
      </c>
      <c r="AX414">
        <f t="shared" si="966"/>
        <v>0</v>
      </c>
      <c r="AY414">
        <f t="shared" si="966"/>
        <v>0</v>
      </c>
      <c r="AZ414">
        <f t="shared" si="966"/>
        <v>0</v>
      </c>
      <c r="BA414">
        <f t="shared" si="966"/>
        <v>0</v>
      </c>
      <c r="BB414">
        <f t="shared" si="966"/>
        <v>0</v>
      </c>
      <c r="BC414">
        <f t="shared" si="966"/>
        <v>0</v>
      </c>
      <c r="BD414">
        <f t="shared" si="966"/>
        <v>0</v>
      </c>
      <c r="BE414">
        <f t="shared" si="966"/>
        <v>0</v>
      </c>
      <c r="BF414">
        <f t="shared" si="966"/>
        <v>0</v>
      </c>
      <c r="BG414">
        <f t="shared" si="966"/>
        <v>0</v>
      </c>
      <c r="BH414">
        <f t="shared" si="966"/>
        <v>0</v>
      </c>
      <c r="BK414">
        <f t="shared" si="965"/>
        <v>8.9121474148357895E-3</v>
      </c>
      <c r="BL414">
        <f t="shared" si="822"/>
        <v>4.188709284972821E-3</v>
      </c>
      <c r="BM414">
        <f t="shared" si="823"/>
        <v>0</v>
      </c>
      <c r="BN414">
        <f t="shared" si="937"/>
        <v>0.53</v>
      </c>
      <c r="BO414">
        <f>INDEX($M$7:$M$28,MATCH(BP414,$H$7:$H$28,0))</f>
        <v>1</v>
      </c>
      <c r="BP414" t="str">
        <f t="shared" si="824"/>
        <v>-LT-Total</v>
      </c>
    </row>
    <row r="415" spans="1:69" hidden="1" x14ac:dyDescent="0.25">
      <c r="A415" t="str">
        <f t="shared" si="818"/>
        <v>freight-LT-PHEVG</v>
      </c>
      <c r="B415" s="1">
        <v>381</v>
      </c>
      <c r="C415" t="s">
        <v>11</v>
      </c>
      <c r="D415" t="s">
        <v>36</v>
      </c>
      <c r="E415" t="s">
        <v>33</v>
      </c>
      <c r="F415" t="s">
        <v>31</v>
      </c>
      <c r="G415">
        <v>5.707662102989085E-4</v>
      </c>
      <c r="H415">
        <f>Reference!H415</f>
        <v>8.5565340783527581E-4</v>
      </c>
      <c r="I415">
        <f>Reference!I415</f>
        <v>1.1402107658387171E-3</v>
      </c>
      <c r="J415">
        <f>Reference!J415</f>
        <v>1.4244388568051571E-3</v>
      </c>
      <c r="K415">
        <f>Reference!K415</f>
        <v>1.708980530202162E-3</v>
      </c>
      <c r="L415">
        <f t="shared" si="962"/>
        <v>1.644283410130223E-3</v>
      </c>
      <c r="M415">
        <f t="shared" si="962"/>
        <v>1.579586290058284E-3</v>
      </c>
      <c r="N415">
        <f t="shared" si="962"/>
        <v>1.514889169986345E-3</v>
      </c>
      <c r="O415">
        <f t="shared" si="962"/>
        <v>1.450192049914406E-3</v>
      </c>
      <c r="P415">
        <f t="shared" si="962"/>
        <v>1.385494929842467E-3</v>
      </c>
      <c r="Q415">
        <f t="shared" si="962"/>
        <v>1.320797809770528E-3</v>
      </c>
      <c r="R415">
        <f t="shared" si="962"/>
        <v>1.2561006896985891E-3</v>
      </c>
      <c r="S415">
        <f t="shared" si="962"/>
        <v>1.1914035696266501E-3</v>
      </c>
      <c r="T415">
        <f t="shared" si="962"/>
        <v>1.1267064495547111E-3</v>
      </c>
      <c r="U415">
        <f t="shared" si="962"/>
        <v>1.0620093294827723E-3</v>
      </c>
      <c r="V415">
        <f t="shared" si="962"/>
        <v>9.9731220941083306E-4</v>
      </c>
      <c r="W415">
        <f t="shared" si="962"/>
        <v>9.3261508933889406E-4</v>
      </c>
      <c r="X415">
        <f t="shared" si="962"/>
        <v>8.6791796926695506E-4</v>
      </c>
      <c r="Y415">
        <f t="shared" si="962"/>
        <v>8.0322084919501595E-4</v>
      </c>
      <c r="Z415">
        <f t="shared" si="963"/>
        <v>7.4967279258201483E-4</v>
      </c>
      <c r="AA415">
        <f t="shared" si="963"/>
        <v>6.9612473596901382E-4</v>
      </c>
      <c r="AB415">
        <f t="shared" si="963"/>
        <v>6.425766793560127E-4</v>
      </c>
      <c r="AC415">
        <f t="shared" si="963"/>
        <v>5.8902862274301168E-4</v>
      </c>
      <c r="AD415">
        <f t="shared" si="963"/>
        <v>5.3548056613001056E-4</v>
      </c>
      <c r="AE415">
        <f t="shared" si="963"/>
        <v>4.819325095170095E-4</v>
      </c>
      <c r="AF415">
        <f t="shared" si="963"/>
        <v>4.2838445290400843E-4</v>
      </c>
      <c r="AG415">
        <f t="shared" si="963"/>
        <v>3.7483639629100736E-4</v>
      </c>
      <c r="AH415">
        <f t="shared" si="963"/>
        <v>3.2128833967800635E-4</v>
      </c>
      <c r="AI415">
        <f t="shared" si="963"/>
        <v>2.6774028306500528E-4</v>
      </c>
      <c r="AJ415">
        <f t="shared" si="963"/>
        <v>2.1419222645200416E-4</v>
      </c>
      <c r="AK415">
        <f t="shared" si="963"/>
        <v>1.6064416983900304E-4</v>
      </c>
      <c r="AL415">
        <f t="shared" si="963"/>
        <v>1.0709611322600203E-4</v>
      </c>
      <c r="AM415">
        <f t="shared" si="963"/>
        <v>5.3548056613000905E-5</v>
      </c>
      <c r="AN415">
        <f t="shared" si="963"/>
        <v>0</v>
      </c>
      <c r="AO415">
        <f t="shared" ref="AO415:BH415" si="967">AN415</f>
        <v>0</v>
      </c>
      <c r="AP415">
        <f t="shared" si="967"/>
        <v>0</v>
      </c>
      <c r="AQ415">
        <f t="shared" si="967"/>
        <v>0</v>
      </c>
      <c r="AR415">
        <f t="shared" si="967"/>
        <v>0</v>
      </c>
      <c r="AS415">
        <f t="shared" si="967"/>
        <v>0</v>
      </c>
      <c r="AT415">
        <f t="shared" si="967"/>
        <v>0</v>
      </c>
      <c r="AU415">
        <f t="shared" si="967"/>
        <v>0</v>
      </c>
      <c r="AV415">
        <f t="shared" si="967"/>
        <v>0</v>
      </c>
      <c r="AW415">
        <f t="shared" si="967"/>
        <v>0</v>
      </c>
      <c r="AX415">
        <f t="shared" si="967"/>
        <v>0</v>
      </c>
      <c r="AY415">
        <f t="shared" si="967"/>
        <v>0</v>
      </c>
      <c r="AZ415">
        <f t="shared" si="967"/>
        <v>0</v>
      </c>
      <c r="BA415">
        <f t="shared" si="967"/>
        <v>0</v>
      </c>
      <c r="BB415">
        <f t="shared" si="967"/>
        <v>0</v>
      </c>
      <c r="BC415">
        <f t="shared" si="967"/>
        <v>0</v>
      </c>
      <c r="BD415">
        <f t="shared" si="967"/>
        <v>0</v>
      </c>
      <c r="BE415">
        <f t="shared" si="967"/>
        <v>0</v>
      </c>
      <c r="BF415">
        <f t="shared" si="967"/>
        <v>0</v>
      </c>
      <c r="BG415">
        <f t="shared" si="967"/>
        <v>0</v>
      </c>
      <c r="BH415">
        <f t="shared" si="967"/>
        <v>0</v>
      </c>
      <c r="BK415">
        <f t="shared" si="965"/>
        <v>1.708980530202162E-3</v>
      </c>
      <c r="BL415">
        <f t="shared" si="822"/>
        <v>8.0322084919501606E-4</v>
      </c>
      <c r="BM415">
        <f t="shared" si="823"/>
        <v>0</v>
      </c>
      <c r="BN415">
        <f t="shared" si="937"/>
        <v>0.53</v>
      </c>
      <c r="BO415">
        <f>INDEX($M$7:$M$28,MATCH(BP415,$H$7:$H$28,0))</f>
        <v>1</v>
      </c>
      <c r="BP415" t="str">
        <f t="shared" si="824"/>
        <v>-LT-Total</v>
      </c>
    </row>
    <row r="416" spans="1:69" hidden="1" x14ac:dyDescent="0.25">
      <c r="A416" t="str">
        <f t="shared" si="818"/>
        <v>passenger-2W-BEV</v>
      </c>
      <c r="B416" s="1">
        <v>382</v>
      </c>
      <c r="C416" t="s">
        <v>11</v>
      </c>
      <c r="D416" t="s">
        <v>27</v>
      </c>
      <c r="E416" t="s">
        <v>35</v>
      </c>
      <c r="F416" t="s">
        <v>29</v>
      </c>
      <c r="G416">
        <v>1.8172218244458401E-3</v>
      </c>
      <c r="H416">
        <f>Reference!H416</f>
        <v>2.2697346903648133E-3</v>
      </c>
      <c r="I416">
        <f>Reference!I416</f>
        <v>2.8349293935078395E-3</v>
      </c>
      <c r="J416">
        <f>Reference!J416</f>
        <v>3.5408652386957934E-3</v>
      </c>
      <c r="K416">
        <f>Reference!K416</f>
        <v>4.4225886779813185E-3</v>
      </c>
      <c r="L416">
        <f>Reference!L416</f>
        <v>5.526038916670438E-3</v>
      </c>
      <c r="M416">
        <f t="shared" ref="M416:Y416" si="968">IF(L416=0,0.0000001,L416)*((INDEX($N$7:$N$29,MATCH($A416,$H$7:$H$28,0))/IF(L416=0,0.0000001,L416))^((M$33-$K$33)/($Y$33-$K$33)))</f>
        <v>1.1248171928356473E-2</v>
      </c>
      <c r="N416">
        <f t="shared" si="968"/>
        <v>2.8050513234595145E-2</v>
      </c>
      <c r="O416">
        <f t="shared" si="968"/>
        <v>7.3063036754417152E-2</v>
      </c>
      <c r="P416">
        <f t="shared" si="968"/>
        <v>0.1717549424760452</v>
      </c>
      <c r="Q416">
        <f t="shared" si="968"/>
        <v>0.33210270974261885</v>
      </c>
      <c r="R416">
        <f t="shared" si="968"/>
        <v>0.51544366112514672</v>
      </c>
      <c r="S416">
        <f t="shared" si="968"/>
        <v>0.662631285375196</v>
      </c>
      <c r="T416">
        <f t="shared" si="968"/>
        <v>0.74794429645876559</v>
      </c>
      <c r="U416">
        <f t="shared" si="968"/>
        <v>0.78476785648741909</v>
      </c>
      <c r="V416">
        <f t="shared" si="968"/>
        <v>0.79671127363636651</v>
      </c>
      <c r="W416">
        <f t="shared" si="968"/>
        <v>0.79952935210163367</v>
      </c>
      <c r="X416">
        <f t="shared" si="968"/>
        <v>0.79996637310702901</v>
      </c>
      <c r="Y416">
        <f t="shared" si="968"/>
        <v>0.8</v>
      </c>
      <c r="Z416">
        <f t="shared" ref="Z416:AN416" si="969">IF(Y416=0,0.0000001,$Y416)*((INDEX($O$7:$O$28,MATCH($A416,$H$7:$H$28,0))/IF(Y416=0,0.0000001,$Y416))^((Z$33-$Y$33)/($AN$33-$Y$33)))</f>
        <v>0.81144608173656951</v>
      </c>
      <c r="AA416">
        <f t="shared" si="969"/>
        <v>0.82305592945703909</v>
      </c>
      <c r="AB416">
        <f t="shared" si="969"/>
        <v>0.83483188625995597</v>
      </c>
      <c r="AC416">
        <f t="shared" si="969"/>
        <v>0.84677632876798814</v>
      </c>
      <c r="AD416">
        <f t="shared" si="969"/>
        <v>0.8588916676075764</v>
      </c>
      <c r="AE416">
        <f t="shared" si="969"/>
        <v>0.87118034789544496</v>
      </c>
      <c r="AF416">
        <f t="shared" si="969"/>
        <v>0.88364484973207524</v>
      </c>
      <c r="AG416">
        <f t="shared" si="969"/>
        <v>0.89628768870224007</v>
      </c>
      <c r="AH416">
        <f t="shared" si="969"/>
        <v>0.90911141638269855</v>
      </c>
      <c r="AI416">
        <f t="shared" si="969"/>
        <v>0.92211862085715435</v>
      </c>
      <c r="AJ416">
        <f t="shared" si="969"/>
        <v>0.93531192723858403</v>
      </c>
      <c r="AK416">
        <f t="shared" si="969"/>
        <v>0.94869399819903544</v>
      </c>
      <c r="AL416">
        <f t="shared" si="969"/>
        <v>0.96226753450700908</v>
      </c>
      <c r="AM416">
        <f t="shared" si="969"/>
        <v>0.97603527557252723</v>
      </c>
      <c r="AN416">
        <f t="shared" si="969"/>
        <v>0.98999999999999988</v>
      </c>
      <c r="AO416">
        <f t="shared" ref="AO416:BH416" si="970">AN416</f>
        <v>0.98999999999999988</v>
      </c>
      <c r="AP416">
        <f t="shared" si="970"/>
        <v>0.98999999999999988</v>
      </c>
      <c r="AQ416">
        <f t="shared" si="970"/>
        <v>0.98999999999999988</v>
      </c>
      <c r="AR416">
        <f t="shared" si="970"/>
        <v>0.98999999999999988</v>
      </c>
      <c r="AS416">
        <f t="shared" si="970"/>
        <v>0.98999999999999988</v>
      </c>
      <c r="AT416">
        <f t="shared" si="970"/>
        <v>0.98999999999999988</v>
      </c>
      <c r="AU416">
        <f t="shared" si="970"/>
        <v>0.98999999999999988</v>
      </c>
      <c r="AV416">
        <f t="shared" si="970"/>
        <v>0.98999999999999988</v>
      </c>
      <c r="AW416">
        <f t="shared" si="970"/>
        <v>0.98999999999999988</v>
      </c>
      <c r="AX416">
        <f t="shared" si="970"/>
        <v>0.98999999999999988</v>
      </c>
      <c r="AY416">
        <f t="shared" si="970"/>
        <v>0.98999999999999988</v>
      </c>
      <c r="AZ416">
        <f t="shared" si="970"/>
        <v>0.98999999999999988</v>
      </c>
      <c r="BA416">
        <f t="shared" si="970"/>
        <v>0.98999999999999988</v>
      </c>
      <c r="BB416">
        <f t="shared" si="970"/>
        <v>0.98999999999999988</v>
      </c>
      <c r="BC416">
        <f t="shared" si="970"/>
        <v>0.98999999999999988</v>
      </c>
      <c r="BD416">
        <f t="shared" si="970"/>
        <v>0.98999999999999988</v>
      </c>
      <c r="BE416">
        <f t="shared" si="970"/>
        <v>0.98999999999999988</v>
      </c>
      <c r="BF416">
        <f t="shared" si="970"/>
        <v>0.98999999999999988</v>
      </c>
      <c r="BG416">
        <f t="shared" si="970"/>
        <v>0.98999999999999988</v>
      </c>
      <c r="BH416">
        <f t="shared" si="970"/>
        <v>0.98999999999999988</v>
      </c>
      <c r="BK416">
        <f t="shared" si="965"/>
        <v>4.4225886779813185E-3</v>
      </c>
      <c r="BL416">
        <f t="shared" si="822"/>
        <v>8.8451773559626351E-4</v>
      </c>
      <c r="BM416">
        <f t="shared" si="823"/>
        <v>4.4225886779813227E-5</v>
      </c>
      <c r="BN416">
        <f t="shared" si="937"/>
        <v>0.8</v>
      </c>
      <c r="BO416">
        <f>INDEX($O$7:$O$28,MATCH(BP416,$H$7:$H$28,0))</f>
        <v>0.99</v>
      </c>
      <c r="BP416" t="str">
        <f t="shared" si="824"/>
        <v>-2W-Total</v>
      </c>
    </row>
    <row r="417" spans="1:68" hidden="1" x14ac:dyDescent="0.25">
      <c r="A417" t="str">
        <f t="shared" si="818"/>
        <v>passenger-2W-G</v>
      </c>
      <c r="B417" s="1">
        <v>383</v>
      </c>
      <c r="C417" t="s">
        <v>11</v>
      </c>
      <c r="D417" t="s">
        <v>27</v>
      </c>
      <c r="E417" t="s">
        <v>35</v>
      </c>
      <c r="F417" t="s">
        <v>47</v>
      </c>
      <c r="G417">
        <v>0.99818277817555412</v>
      </c>
      <c r="H417">
        <f>Reference!H417</f>
        <v>0.99777435257872316</v>
      </c>
      <c r="I417">
        <f>Reference!I417</f>
        <v>0.99736605045079096</v>
      </c>
      <c r="J417">
        <f>Reference!J417</f>
        <v>0.99695787173577877</v>
      </c>
      <c r="K417">
        <f>Reference!K417</f>
        <v>0.99665621455057651</v>
      </c>
      <c r="L417">
        <f t="shared" ref="L417:Y417" si="971">$K417+(L$33-$K$33)*($BL417-$BK417)/($BL$33-$BK$33)</f>
        <v>0.9397044308619722</v>
      </c>
      <c r="M417">
        <f t="shared" si="971"/>
        <v>0.88275264717336777</v>
      </c>
      <c r="N417">
        <f t="shared" si="971"/>
        <v>0.82580086348476334</v>
      </c>
      <c r="O417">
        <f t="shared" si="971"/>
        <v>0.76884907979615902</v>
      </c>
      <c r="P417">
        <f t="shared" si="971"/>
        <v>0.7118972961075547</v>
      </c>
      <c r="Q417">
        <f t="shared" si="971"/>
        <v>0.65494551241895027</v>
      </c>
      <c r="R417">
        <f t="shared" si="971"/>
        <v>0.59799372873034584</v>
      </c>
      <c r="S417">
        <f t="shared" si="971"/>
        <v>0.54104194504174152</v>
      </c>
      <c r="T417">
        <f t="shared" si="971"/>
        <v>0.4840901613531372</v>
      </c>
      <c r="U417">
        <f t="shared" si="971"/>
        <v>0.42713837766453278</v>
      </c>
      <c r="V417">
        <f t="shared" si="971"/>
        <v>0.37018659397592846</v>
      </c>
      <c r="W417">
        <f t="shared" si="971"/>
        <v>0.31323481028732403</v>
      </c>
      <c r="X417">
        <f t="shared" si="971"/>
        <v>0.25628302659871971</v>
      </c>
      <c r="Y417">
        <f t="shared" si="971"/>
        <v>0.19933124291011528</v>
      </c>
      <c r="Z417">
        <f t="shared" ref="Z417:AN417" si="972">$Y417+(Z$33-$Y$33)*($BM417-$BL417)/($BM$33-$BL$33)</f>
        <v>0.18670693085914131</v>
      </c>
      <c r="AA417">
        <f t="shared" si="972"/>
        <v>0.17408261880816736</v>
      </c>
      <c r="AB417">
        <f t="shared" si="972"/>
        <v>0.16145830675719339</v>
      </c>
      <c r="AC417">
        <f t="shared" si="972"/>
        <v>0.14883399470621941</v>
      </c>
      <c r="AD417">
        <f t="shared" si="972"/>
        <v>0.13620968265524547</v>
      </c>
      <c r="AE417">
        <f t="shared" si="972"/>
        <v>0.12358537060427149</v>
      </c>
      <c r="AF417">
        <f t="shared" si="972"/>
        <v>0.11096105855329753</v>
      </c>
      <c r="AG417">
        <f t="shared" si="972"/>
        <v>9.833674650232356E-2</v>
      </c>
      <c r="AH417">
        <f t="shared" si="972"/>
        <v>8.5712434451349601E-2</v>
      </c>
      <c r="AI417">
        <f t="shared" si="972"/>
        <v>7.3088122400375627E-2</v>
      </c>
      <c r="AJ417">
        <f t="shared" si="972"/>
        <v>6.0463810349401653E-2</v>
      </c>
      <c r="AK417">
        <f t="shared" si="972"/>
        <v>4.7839498298427707E-2</v>
      </c>
      <c r="AL417">
        <f t="shared" si="972"/>
        <v>3.5215186247453734E-2</v>
      </c>
      <c r="AM417">
        <f t="shared" si="972"/>
        <v>2.2590874196479788E-2</v>
      </c>
      <c r="AN417">
        <f t="shared" si="972"/>
        <v>9.966562145505814E-3</v>
      </c>
      <c r="AO417">
        <f t="shared" ref="AO417:BH417" si="973">AN417</f>
        <v>9.966562145505814E-3</v>
      </c>
      <c r="AP417">
        <f t="shared" si="973"/>
        <v>9.966562145505814E-3</v>
      </c>
      <c r="AQ417">
        <f t="shared" si="973"/>
        <v>9.966562145505814E-3</v>
      </c>
      <c r="AR417">
        <f t="shared" si="973"/>
        <v>9.966562145505814E-3</v>
      </c>
      <c r="AS417">
        <f t="shared" si="973"/>
        <v>9.966562145505814E-3</v>
      </c>
      <c r="AT417">
        <f t="shared" si="973"/>
        <v>9.966562145505814E-3</v>
      </c>
      <c r="AU417">
        <f t="shared" si="973"/>
        <v>9.966562145505814E-3</v>
      </c>
      <c r="AV417">
        <f t="shared" si="973"/>
        <v>9.966562145505814E-3</v>
      </c>
      <c r="AW417">
        <f t="shared" si="973"/>
        <v>9.966562145505814E-3</v>
      </c>
      <c r="AX417">
        <f t="shared" si="973"/>
        <v>9.966562145505814E-3</v>
      </c>
      <c r="AY417">
        <f t="shared" si="973"/>
        <v>9.966562145505814E-3</v>
      </c>
      <c r="AZ417">
        <f t="shared" si="973"/>
        <v>9.966562145505814E-3</v>
      </c>
      <c r="BA417">
        <f t="shared" si="973"/>
        <v>9.966562145505814E-3</v>
      </c>
      <c r="BB417">
        <f t="shared" si="973"/>
        <v>9.966562145505814E-3</v>
      </c>
      <c r="BC417">
        <f t="shared" si="973"/>
        <v>9.966562145505814E-3</v>
      </c>
      <c r="BD417">
        <f t="shared" si="973"/>
        <v>9.966562145505814E-3</v>
      </c>
      <c r="BE417">
        <f t="shared" si="973"/>
        <v>9.966562145505814E-3</v>
      </c>
      <c r="BF417">
        <f t="shared" si="973"/>
        <v>9.966562145505814E-3</v>
      </c>
      <c r="BG417">
        <f t="shared" si="973"/>
        <v>9.966562145505814E-3</v>
      </c>
      <c r="BH417">
        <f t="shared" si="973"/>
        <v>9.966562145505814E-3</v>
      </c>
      <c r="BK417">
        <f t="shared" si="965"/>
        <v>0.99665621455057651</v>
      </c>
      <c r="BL417">
        <f t="shared" si="822"/>
        <v>0.19933124291011525</v>
      </c>
      <c r="BM417">
        <f t="shared" si="823"/>
        <v>9.9665621455057741E-3</v>
      </c>
      <c r="BN417">
        <f t="shared" si="937"/>
        <v>0.8</v>
      </c>
      <c r="BO417">
        <f>INDEX($M$7:$M$28,MATCH(BP417,$H$7:$H$28,0))</f>
        <v>0.99</v>
      </c>
      <c r="BP417" t="str">
        <f t="shared" si="824"/>
        <v>-2W-Total</v>
      </c>
    </row>
    <row r="418" spans="1:68" hidden="1" x14ac:dyDescent="0.25">
      <c r="A418" t="str">
        <f t="shared" ref="A418:A481" si="974">D418&amp;"-"&amp;E418&amp;"-"&amp;F418</f>
        <v>passenger-BUS-BEV</v>
      </c>
      <c r="B418" s="1">
        <v>384</v>
      </c>
      <c r="C418" t="s">
        <v>11</v>
      </c>
      <c r="D418" t="s">
        <v>27</v>
      </c>
      <c r="E418" t="s">
        <v>34</v>
      </c>
      <c r="F418" t="s">
        <v>29</v>
      </c>
      <c r="G418">
        <v>2.8564866965751579E-3</v>
      </c>
      <c r="H418">
        <f>Reference!H418</f>
        <v>3.4796453906262054E-3</v>
      </c>
      <c r="I418">
        <f>Reference!I418</f>
        <v>4.238749670713764E-3</v>
      </c>
      <c r="J418">
        <f>Reference!J418</f>
        <v>5.1634568336696692E-3</v>
      </c>
      <c r="K418">
        <f>Reference!K418</f>
        <v>6.289894083006912E-3</v>
      </c>
      <c r="L418">
        <f>Reference!L418</f>
        <v>7.6639828259262473E-3</v>
      </c>
      <c r="M418">
        <f t="shared" ref="M418:Y418" si="975">IF(L418=0,0.0000001,L418)*((INDEX($N$7:$N$29,MATCH($A418,$H$7:$H$28,0))/IF(L418=0,0.0000001,L418))^((M$33-$K$33)/($Y$33-$K$33)))</f>
        <v>1.4288367992214246E-2</v>
      </c>
      <c r="N418">
        <f t="shared" si="975"/>
        <v>3.1827642753023175E-2</v>
      </c>
      <c r="O418">
        <f t="shared" si="975"/>
        <v>7.3652801024208917E-2</v>
      </c>
      <c r="P418">
        <f t="shared" si="975"/>
        <v>0.15578758069385429</v>
      </c>
      <c r="Q418">
        <f t="shared" si="975"/>
        <v>0.2776592554321774</v>
      </c>
      <c r="R418">
        <f t="shared" si="975"/>
        <v>0.40816118539041224</v>
      </c>
      <c r="S418">
        <f t="shared" si="975"/>
        <v>0.50867790356354836</v>
      </c>
      <c r="T418">
        <f t="shared" si="975"/>
        <v>0.56564130492806264</v>
      </c>
      <c r="U418">
        <f t="shared" si="975"/>
        <v>0.58997562496067191</v>
      </c>
      <c r="V418">
        <f t="shared" si="975"/>
        <v>0.59783767867421123</v>
      </c>
      <c r="W418">
        <f t="shared" si="975"/>
        <v>0.59969061878084406</v>
      </c>
      <c r="X418">
        <f t="shared" si="975"/>
        <v>0.59997789604926854</v>
      </c>
      <c r="Y418">
        <f t="shared" si="975"/>
        <v>0.6</v>
      </c>
      <c r="Z418">
        <f t="shared" ref="Z418:AN418" si="976">IF(Y418=0,0.0000001,$Y418)*((INDEX($O$7:$O$28,MATCH($A418,$H$7:$H$28,0))/IF(Y418=0,0.0000001,$Y418))^((Z$33-$Y$33)/($AN$33-$Y$33)))</f>
        <v>0.6164397954382298</v>
      </c>
      <c r="AA418">
        <f t="shared" si="976"/>
        <v>0.63333003566654444</v>
      </c>
      <c r="AB418">
        <f t="shared" si="976"/>
        <v>0.65068306271861909</v>
      </c>
      <c r="AC418">
        <f t="shared" si="976"/>
        <v>0.66851155679564411</v>
      </c>
      <c r="AD418">
        <f t="shared" si="976"/>
        <v>0.68682854553199912</v>
      </c>
      <c r="AE418">
        <f t="shared" si="976"/>
        <v>0.70564741351480409</v>
      </c>
      <c r="AF418">
        <f t="shared" si="976"/>
        <v>0.72498191206430307</v>
      </c>
      <c r="AG418">
        <f t="shared" si="976"/>
        <v>0.74484616928222624</v>
      </c>
      <c r="AH418">
        <f t="shared" si="976"/>
        <v>0.76525470037547438</v>
      </c>
      <c r="AI418">
        <f t="shared" si="976"/>
        <v>0.78622241826266892</v>
      </c>
      <c r="AJ418">
        <f t="shared" si="976"/>
        <v>0.8077646444713168</v>
      </c>
      <c r="AK418">
        <f t="shared" si="976"/>
        <v>0.82989712033355489</v>
      </c>
      <c r="AL418">
        <f t="shared" si="976"/>
        <v>0.85263601848865445</v>
      </c>
      <c r="AM418">
        <f t="shared" si="976"/>
        <v>0.8759979547006882</v>
      </c>
      <c r="AN418">
        <f t="shared" si="976"/>
        <v>0.89999999999999991</v>
      </c>
      <c r="AO418">
        <f t="shared" ref="AO418:BH418" si="977">AN418</f>
        <v>0.89999999999999991</v>
      </c>
      <c r="AP418">
        <f t="shared" si="977"/>
        <v>0.89999999999999991</v>
      </c>
      <c r="AQ418">
        <f t="shared" si="977"/>
        <v>0.89999999999999991</v>
      </c>
      <c r="AR418">
        <f t="shared" si="977"/>
        <v>0.89999999999999991</v>
      </c>
      <c r="AS418">
        <f t="shared" si="977"/>
        <v>0.89999999999999991</v>
      </c>
      <c r="AT418">
        <f t="shared" si="977"/>
        <v>0.89999999999999991</v>
      </c>
      <c r="AU418">
        <f t="shared" si="977"/>
        <v>0.89999999999999991</v>
      </c>
      <c r="AV418">
        <f t="shared" si="977"/>
        <v>0.89999999999999991</v>
      </c>
      <c r="AW418">
        <f t="shared" si="977"/>
        <v>0.89999999999999991</v>
      </c>
      <c r="AX418">
        <f t="shared" si="977"/>
        <v>0.89999999999999991</v>
      </c>
      <c r="AY418">
        <f t="shared" si="977"/>
        <v>0.89999999999999991</v>
      </c>
      <c r="AZ418">
        <f t="shared" si="977"/>
        <v>0.89999999999999991</v>
      </c>
      <c r="BA418">
        <f t="shared" si="977"/>
        <v>0.89999999999999991</v>
      </c>
      <c r="BB418">
        <f t="shared" si="977"/>
        <v>0.89999999999999991</v>
      </c>
      <c r="BC418">
        <f t="shared" si="977"/>
        <v>0.89999999999999991</v>
      </c>
      <c r="BD418">
        <f t="shared" si="977"/>
        <v>0.89999999999999991</v>
      </c>
      <c r="BE418">
        <f t="shared" si="977"/>
        <v>0.89999999999999991</v>
      </c>
      <c r="BF418">
        <f t="shared" si="977"/>
        <v>0.89999999999999991</v>
      </c>
      <c r="BG418">
        <f t="shared" si="977"/>
        <v>0.89999999999999991</v>
      </c>
      <c r="BH418">
        <f t="shared" si="977"/>
        <v>0.89999999999999991</v>
      </c>
      <c r="BK418">
        <f t="shared" si="965"/>
        <v>6.289894083006912E-3</v>
      </c>
      <c r="BL418">
        <f t="shared" ref="BL418:BL481" si="978">(1-BN418)*BK418</f>
        <v>2.3272608107125572E-3</v>
      </c>
      <c r="BM418">
        <f t="shared" ref="BM418:BM481" si="979">(1-BO418)*BK418</f>
        <v>3.144947041503452E-4</v>
      </c>
      <c r="BN418">
        <f t="shared" si="937"/>
        <v>0.63</v>
      </c>
      <c r="BO418">
        <f>INDEX($O$7:$O$28,MATCH(BP418,$H$7:$H$28,0))</f>
        <v>0.95000000000000007</v>
      </c>
      <c r="BP418" t="str">
        <f t="shared" ref="BP418:BP481" si="980">"-"&amp;E418&amp;"-"&amp;"Total"</f>
        <v>-BUS-Total</v>
      </c>
    </row>
    <row r="419" spans="1:68" hidden="1" x14ac:dyDescent="0.25">
      <c r="A419" t="str">
        <f t="shared" si="974"/>
        <v>passenger-BUS-CNG</v>
      </c>
      <c r="B419" s="1">
        <v>385</v>
      </c>
      <c r="C419" t="s">
        <v>11</v>
      </c>
      <c r="D419" t="s">
        <v>27</v>
      </c>
      <c r="E419" t="s">
        <v>34</v>
      </c>
      <c r="F419" t="s">
        <v>45</v>
      </c>
      <c r="G419">
        <v>8.1217828138520673E-2</v>
      </c>
      <c r="H419">
        <f>Reference!H419</f>
        <v>8.3638280979873941E-2</v>
      </c>
      <c r="I419">
        <f>Reference!I419</f>
        <v>8.6058178076858685E-2</v>
      </c>
      <c r="J419">
        <f>Reference!J419</f>
        <v>8.8477519620854178E-2</v>
      </c>
      <c r="K419">
        <f>Reference!K419</f>
        <v>9.0718740036431683E-2</v>
      </c>
      <c r="L419">
        <f t="shared" ref="L419:Y420" si="981">$K419+(L$33-$K$33)*($BL419-$BK419)/($BL$33-$BK$33)</f>
        <v>8.6636396734792259E-2</v>
      </c>
      <c r="M419">
        <f t="shared" si="981"/>
        <v>8.2554053433152835E-2</v>
      </c>
      <c r="N419">
        <f t="shared" si="981"/>
        <v>7.8471710131513411E-2</v>
      </c>
      <c r="O419">
        <f t="shared" si="981"/>
        <v>7.4389366829873987E-2</v>
      </c>
      <c r="P419">
        <f t="shared" si="981"/>
        <v>7.0307023528234563E-2</v>
      </c>
      <c r="Q419">
        <f t="shared" si="981"/>
        <v>6.6224680226595126E-2</v>
      </c>
      <c r="R419">
        <f t="shared" si="981"/>
        <v>6.2142336924955702E-2</v>
      </c>
      <c r="S419">
        <f t="shared" si="981"/>
        <v>5.8059993623316278E-2</v>
      </c>
      <c r="T419">
        <f t="shared" si="981"/>
        <v>5.3977650321676854E-2</v>
      </c>
      <c r="U419">
        <f t="shared" si="981"/>
        <v>4.989530702003743E-2</v>
      </c>
      <c r="V419">
        <f t="shared" si="981"/>
        <v>4.5812963718397999E-2</v>
      </c>
      <c r="W419">
        <f t="shared" si="981"/>
        <v>4.1730620416758575E-2</v>
      </c>
      <c r="X419">
        <f t="shared" si="981"/>
        <v>3.7648277115119151E-2</v>
      </c>
      <c r="Y419">
        <f t="shared" si="981"/>
        <v>3.3565933813479713E-2</v>
      </c>
      <c r="Z419">
        <f t="shared" ref="Z419:AN420" si="982">$Y419+(Z$33-$Y$33)*($BM419-$BL419)/($BM$33-$BL$33)</f>
        <v>3.1328204892581063E-2</v>
      </c>
      <c r="AA419">
        <f t="shared" si="982"/>
        <v>2.9090475971682416E-2</v>
      </c>
      <c r="AB419">
        <f t="shared" si="982"/>
        <v>2.6852747050783769E-2</v>
      </c>
      <c r="AC419">
        <f t="shared" si="982"/>
        <v>2.4615018129885119E-2</v>
      </c>
      <c r="AD419">
        <f t="shared" si="982"/>
        <v>2.2377289208986476E-2</v>
      </c>
      <c r="AE419">
        <f t="shared" si="982"/>
        <v>2.0139560288087825E-2</v>
      </c>
      <c r="AF419">
        <f t="shared" si="982"/>
        <v>1.7901831367189178E-2</v>
      </c>
      <c r="AG419">
        <f t="shared" si="982"/>
        <v>1.5664102446290528E-2</v>
      </c>
      <c r="AH419">
        <f t="shared" si="982"/>
        <v>1.3426373525391881E-2</v>
      </c>
      <c r="AI419">
        <f t="shared" si="982"/>
        <v>1.1188644604493234E-2</v>
      </c>
      <c r="AJ419">
        <f t="shared" si="982"/>
        <v>8.950915683594584E-3</v>
      </c>
      <c r="AK419">
        <f t="shared" si="982"/>
        <v>6.7131867626959371E-3</v>
      </c>
      <c r="AL419">
        <f t="shared" si="982"/>
        <v>4.4754578417972903E-3</v>
      </c>
      <c r="AM419">
        <f t="shared" si="982"/>
        <v>2.2377289208986434E-3</v>
      </c>
      <c r="AN419">
        <f t="shared" si="982"/>
        <v>0</v>
      </c>
      <c r="AO419">
        <f t="shared" ref="AO419:BH419" si="983">AN419</f>
        <v>0</v>
      </c>
      <c r="AP419">
        <f t="shared" si="983"/>
        <v>0</v>
      </c>
      <c r="AQ419">
        <f t="shared" si="983"/>
        <v>0</v>
      </c>
      <c r="AR419">
        <f t="shared" si="983"/>
        <v>0</v>
      </c>
      <c r="AS419">
        <f t="shared" si="983"/>
        <v>0</v>
      </c>
      <c r="AT419">
        <f t="shared" si="983"/>
        <v>0</v>
      </c>
      <c r="AU419">
        <f t="shared" si="983"/>
        <v>0</v>
      </c>
      <c r="AV419">
        <f t="shared" si="983"/>
        <v>0</v>
      </c>
      <c r="AW419">
        <f t="shared" si="983"/>
        <v>0</v>
      </c>
      <c r="AX419">
        <f t="shared" si="983"/>
        <v>0</v>
      </c>
      <c r="AY419">
        <f t="shared" si="983"/>
        <v>0</v>
      </c>
      <c r="AZ419">
        <f t="shared" si="983"/>
        <v>0</v>
      </c>
      <c r="BA419">
        <f t="shared" si="983"/>
        <v>0</v>
      </c>
      <c r="BB419">
        <f t="shared" si="983"/>
        <v>0</v>
      </c>
      <c r="BC419">
        <f t="shared" si="983"/>
        <v>0</v>
      </c>
      <c r="BD419">
        <f t="shared" si="983"/>
        <v>0</v>
      </c>
      <c r="BE419">
        <f t="shared" si="983"/>
        <v>0</v>
      </c>
      <c r="BF419">
        <f t="shared" si="983"/>
        <v>0</v>
      </c>
      <c r="BG419">
        <f t="shared" si="983"/>
        <v>0</v>
      </c>
      <c r="BH419">
        <f t="shared" si="983"/>
        <v>0</v>
      </c>
      <c r="BK419">
        <f t="shared" si="965"/>
        <v>9.0718740036431683E-2</v>
      </c>
      <c r="BL419">
        <f t="shared" si="978"/>
        <v>3.356593381347972E-2</v>
      </c>
      <c r="BM419">
        <f t="shared" si="979"/>
        <v>0</v>
      </c>
      <c r="BN419">
        <f t="shared" si="937"/>
        <v>0.63</v>
      </c>
      <c r="BO419">
        <f>INDEX($M$7:$M$28,MATCH(BP419,$H$7:$H$28,0))</f>
        <v>1</v>
      </c>
      <c r="BP419" t="str">
        <f t="shared" si="980"/>
        <v>-BUS-Total</v>
      </c>
    </row>
    <row r="420" spans="1:68" hidden="1" x14ac:dyDescent="0.25">
      <c r="A420" t="str">
        <f t="shared" si="974"/>
        <v>passenger-BUS-D</v>
      </c>
      <c r="B420" s="1">
        <v>386</v>
      </c>
      <c r="C420" t="s">
        <v>11</v>
      </c>
      <c r="D420" t="s">
        <v>27</v>
      </c>
      <c r="E420" t="s">
        <v>34</v>
      </c>
      <c r="F420" t="s">
        <v>46</v>
      </c>
      <c r="G420">
        <v>0.48319662597009949</v>
      </c>
      <c r="H420">
        <f>Reference!H420</f>
        <v>0.48049980162353889</v>
      </c>
      <c r="I420">
        <f>Reference!I420</f>
        <v>0.47780359647720311</v>
      </c>
      <c r="J420">
        <f>Reference!J420</f>
        <v>0.47510801031786082</v>
      </c>
      <c r="K420">
        <f>Reference!K420</f>
        <v>0.47250501546272389</v>
      </c>
      <c r="L420">
        <f t="shared" si="981"/>
        <v>0.45124228976690134</v>
      </c>
      <c r="M420">
        <f t="shared" si="981"/>
        <v>0.42997956407107873</v>
      </c>
      <c r="N420">
        <f t="shared" si="981"/>
        <v>0.40871683837525619</v>
      </c>
      <c r="O420">
        <f t="shared" si="981"/>
        <v>0.38745411267943358</v>
      </c>
      <c r="P420">
        <f t="shared" si="981"/>
        <v>0.36619138698361103</v>
      </c>
      <c r="Q420">
        <f t="shared" si="981"/>
        <v>0.34492866128778843</v>
      </c>
      <c r="R420">
        <f t="shared" si="981"/>
        <v>0.32366593559196588</v>
      </c>
      <c r="S420">
        <f t="shared" si="981"/>
        <v>0.30240320989614333</v>
      </c>
      <c r="T420">
        <f t="shared" si="981"/>
        <v>0.28114048420032078</v>
      </c>
      <c r="U420">
        <f t="shared" si="981"/>
        <v>0.25987775850449818</v>
      </c>
      <c r="V420">
        <f t="shared" si="981"/>
        <v>0.23861503280867558</v>
      </c>
      <c r="W420">
        <f t="shared" si="981"/>
        <v>0.21735230711285303</v>
      </c>
      <c r="X420">
        <f t="shared" si="981"/>
        <v>0.19608958141703048</v>
      </c>
      <c r="Y420">
        <f t="shared" si="981"/>
        <v>0.17482685572120787</v>
      </c>
      <c r="Z420">
        <f t="shared" si="982"/>
        <v>0.16317173200646068</v>
      </c>
      <c r="AA420">
        <f t="shared" si="982"/>
        <v>0.15151660829171348</v>
      </c>
      <c r="AB420">
        <f t="shared" si="982"/>
        <v>0.13986148457696629</v>
      </c>
      <c r="AC420">
        <f t="shared" si="982"/>
        <v>0.12820636086221912</v>
      </c>
      <c r="AD420">
        <f t="shared" si="982"/>
        <v>0.11655123714747193</v>
      </c>
      <c r="AE420">
        <f t="shared" si="982"/>
        <v>0.10489611343272473</v>
      </c>
      <c r="AF420">
        <f t="shared" si="982"/>
        <v>9.3240989717977549E-2</v>
      </c>
      <c r="AG420">
        <f t="shared" si="982"/>
        <v>8.1585866003230353E-2</v>
      </c>
      <c r="AH420">
        <f t="shared" si="982"/>
        <v>6.9930742288483172E-2</v>
      </c>
      <c r="AI420">
        <f t="shared" si="982"/>
        <v>5.8275618573735977E-2</v>
      </c>
      <c r="AJ420">
        <f t="shared" si="982"/>
        <v>4.6620494858988781E-2</v>
      </c>
      <c r="AK420">
        <f t="shared" si="982"/>
        <v>3.4965371144241586E-2</v>
      </c>
      <c r="AL420">
        <f t="shared" si="982"/>
        <v>2.3310247429494418E-2</v>
      </c>
      <c r="AM420">
        <f t="shared" si="982"/>
        <v>1.1655123714747223E-2</v>
      </c>
      <c r="AN420">
        <f t="shared" si="982"/>
        <v>0</v>
      </c>
      <c r="AO420">
        <f t="shared" ref="AO420:BH420" si="984">AN420</f>
        <v>0</v>
      </c>
      <c r="AP420">
        <f t="shared" si="984"/>
        <v>0</v>
      </c>
      <c r="AQ420">
        <f t="shared" si="984"/>
        <v>0</v>
      </c>
      <c r="AR420">
        <f t="shared" si="984"/>
        <v>0</v>
      </c>
      <c r="AS420">
        <f t="shared" si="984"/>
        <v>0</v>
      </c>
      <c r="AT420">
        <f t="shared" si="984"/>
        <v>0</v>
      </c>
      <c r="AU420">
        <f t="shared" si="984"/>
        <v>0</v>
      </c>
      <c r="AV420">
        <f t="shared" si="984"/>
        <v>0</v>
      </c>
      <c r="AW420">
        <f t="shared" si="984"/>
        <v>0</v>
      </c>
      <c r="AX420">
        <f t="shared" si="984"/>
        <v>0</v>
      </c>
      <c r="AY420">
        <f t="shared" si="984"/>
        <v>0</v>
      </c>
      <c r="AZ420">
        <f t="shared" si="984"/>
        <v>0</v>
      </c>
      <c r="BA420">
        <f t="shared" si="984"/>
        <v>0</v>
      </c>
      <c r="BB420">
        <f t="shared" si="984"/>
        <v>0</v>
      </c>
      <c r="BC420">
        <f t="shared" si="984"/>
        <v>0</v>
      </c>
      <c r="BD420">
        <f t="shared" si="984"/>
        <v>0</v>
      </c>
      <c r="BE420">
        <f t="shared" si="984"/>
        <v>0</v>
      </c>
      <c r="BF420">
        <f t="shared" si="984"/>
        <v>0</v>
      </c>
      <c r="BG420">
        <f t="shared" si="984"/>
        <v>0</v>
      </c>
      <c r="BH420">
        <f t="shared" si="984"/>
        <v>0</v>
      </c>
      <c r="BK420">
        <f t="shared" si="965"/>
        <v>0.47250501546272389</v>
      </c>
      <c r="BL420">
        <f t="shared" si="978"/>
        <v>0.17482685572120785</v>
      </c>
      <c r="BM420">
        <f t="shared" si="979"/>
        <v>0</v>
      </c>
      <c r="BN420">
        <f t="shared" si="937"/>
        <v>0.63</v>
      </c>
      <c r="BO420">
        <f>INDEX($M$7:$M$28,MATCH(BP420,$H$7:$H$28,0))</f>
        <v>1</v>
      </c>
      <c r="BP420" t="str">
        <f t="shared" si="980"/>
        <v>-BUS-Total</v>
      </c>
    </row>
    <row r="421" spans="1:68" hidden="1" x14ac:dyDescent="0.25">
      <c r="A421" t="str">
        <f t="shared" si="974"/>
        <v>passenger-BUS-FCEV</v>
      </c>
      <c r="B421" s="1">
        <v>387</v>
      </c>
      <c r="C421" t="s">
        <v>11</v>
      </c>
      <c r="D421" t="s">
        <v>27</v>
      </c>
      <c r="E421" t="s">
        <v>34</v>
      </c>
      <c r="F421" t="s">
        <v>30</v>
      </c>
      <c r="G421">
        <v>0</v>
      </c>
      <c r="H421">
        <f>Reference!H421</f>
        <v>1.2915496650148837E-7</v>
      </c>
      <c r="I421">
        <f>Reference!I421</f>
        <v>0</v>
      </c>
      <c r="J421">
        <f>Reference!J421</f>
        <v>2.1544346900318838E-7</v>
      </c>
      <c r="K421">
        <f>Reference!K421</f>
        <v>0</v>
      </c>
      <c r="L421">
        <f>Reference!L421</f>
        <v>1.93069772888325E-7</v>
      </c>
      <c r="M421">
        <f t="shared" ref="M421:Y421" si="985">IF(L421=0,0.0000001,L421)*((INDEX($N$7:$N$29,MATCH($A421,$H$7:$H$28,0))/IF(L421=0,0.0000001,L421))^((M$33-$K$33)/($Y$33-$K$33)))</f>
        <v>1.064985887230373E-6</v>
      </c>
      <c r="N421">
        <f t="shared" si="985"/>
        <v>9.5690226313179565E-6</v>
      </c>
      <c r="O421">
        <f t="shared" si="985"/>
        <v>9.5454674838068196E-5</v>
      </c>
      <c r="P421">
        <f t="shared" si="985"/>
        <v>7.4421539513942325E-4</v>
      </c>
      <c r="Q421">
        <f t="shared" si="985"/>
        <v>3.6285817256375814E-3</v>
      </c>
      <c r="R421">
        <f t="shared" si="985"/>
        <v>1.0433477453329136E-2</v>
      </c>
      <c r="S421">
        <f t="shared" si="985"/>
        <v>1.9078265791613546E-2</v>
      </c>
      <c r="T421">
        <f t="shared" si="985"/>
        <v>2.5521915655245975E-2</v>
      </c>
      <c r="U421">
        <f t="shared" si="985"/>
        <v>2.864585770276952E-2</v>
      </c>
      <c r="V421">
        <f t="shared" si="985"/>
        <v>2.9704538308740456E-2</v>
      </c>
      <c r="W421">
        <f t="shared" si="985"/>
        <v>2.9957611934672234E-2</v>
      </c>
      <c r="X421">
        <f t="shared" si="985"/>
        <v>2.9996970293040933E-2</v>
      </c>
      <c r="Y421">
        <f t="shared" si="985"/>
        <v>0.03</v>
      </c>
      <c r="Z421">
        <f t="shared" ref="Z421:AN421" si="986">IF(Y421=0,0.0000001,$Y421)*((INDEX($O$7:$O$28,MATCH($A421,$H$7:$H$28,0))/IF(Y421=0,0.0000001,$Y421))^((Z$33-$Y$33)/($AN$33-$Y$33)))</f>
        <v>3.1039246604138173E-2</v>
      </c>
      <c r="AA421">
        <f t="shared" si="986"/>
        <v>3.211449432508344E-2</v>
      </c>
      <c r="AB421">
        <f t="shared" si="986"/>
        <v>3.3226990297448702E-2</v>
      </c>
      <c r="AC421">
        <f t="shared" si="986"/>
        <v>3.4378024858527222E-2</v>
      </c>
      <c r="AD421">
        <f t="shared" si="986"/>
        <v>3.5568933044900629E-2</v>
      </c>
      <c r="AE421">
        <f t="shared" si="986"/>
        <v>3.6801096140891665E-2</v>
      </c>
      <c r="AF421">
        <f t="shared" si="986"/>
        <v>3.8075943280657804E-2</v>
      </c>
      <c r="AG421">
        <f t="shared" si="986"/>
        <v>3.939495310578385E-2</v>
      </c>
      <c r="AH421">
        <f t="shared" si="986"/>
        <v>4.0759655480296142E-2</v>
      </c>
      <c r="AI421">
        <f t="shared" si="986"/>
        <v>4.2171633265087459E-2</v>
      </c>
      <c r="AJ421">
        <f t="shared" si="986"/>
        <v>4.3632524153810887E-2</v>
      </c>
      <c r="AK421">
        <f t="shared" si="986"/>
        <v>4.5144022572371711E-2</v>
      </c>
      <c r="AL421">
        <f t="shared" si="986"/>
        <v>4.6707881644220864E-2</v>
      </c>
      <c r="AM421">
        <f t="shared" si="986"/>
        <v>4.8325915223729012E-2</v>
      </c>
      <c r="AN421">
        <f t="shared" si="986"/>
        <v>0.05</v>
      </c>
      <c r="AO421">
        <f t="shared" ref="AO421:BH421" si="987">AN421</f>
        <v>0.05</v>
      </c>
      <c r="AP421">
        <f t="shared" si="987"/>
        <v>0.05</v>
      </c>
      <c r="AQ421">
        <f t="shared" si="987"/>
        <v>0.05</v>
      </c>
      <c r="AR421">
        <f t="shared" si="987"/>
        <v>0.05</v>
      </c>
      <c r="AS421">
        <f t="shared" si="987"/>
        <v>0.05</v>
      </c>
      <c r="AT421">
        <f t="shared" si="987"/>
        <v>0.05</v>
      </c>
      <c r="AU421">
        <f t="shared" si="987"/>
        <v>0.05</v>
      </c>
      <c r="AV421">
        <f t="shared" si="987"/>
        <v>0.05</v>
      </c>
      <c r="AW421">
        <f t="shared" si="987"/>
        <v>0.05</v>
      </c>
      <c r="AX421">
        <f t="shared" si="987"/>
        <v>0.05</v>
      </c>
      <c r="AY421">
        <f t="shared" si="987"/>
        <v>0.05</v>
      </c>
      <c r="AZ421">
        <f t="shared" si="987"/>
        <v>0.05</v>
      </c>
      <c r="BA421">
        <f t="shared" si="987"/>
        <v>0.05</v>
      </c>
      <c r="BB421">
        <f t="shared" si="987"/>
        <v>0.05</v>
      </c>
      <c r="BC421">
        <f t="shared" si="987"/>
        <v>0.05</v>
      </c>
      <c r="BD421">
        <f t="shared" si="987"/>
        <v>0.05</v>
      </c>
      <c r="BE421">
        <f t="shared" si="987"/>
        <v>0.05</v>
      </c>
      <c r="BF421">
        <f t="shared" si="987"/>
        <v>0.05</v>
      </c>
      <c r="BG421">
        <f t="shared" si="987"/>
        <v>0.05</v>
      </c>
      <c r="BH421">
        <f t="shared" si="987"/>
        <v>0.05</v>
      </c>
      <c r="BK421">
        <f>G421</f>
        <v>0</v>
      </c>
      <c r="BL421">
        <f t="shared" si="978"/>
        <v>0</v>
      </c>
      <c r="BM421">
        <f t="shared" si="979"/>
        <v>0</v>
      </c>
      <c r="BN421">
        <f t="shared" si="937"/>
        <v>0.63</v>
      </c>
      <c r="BO421">
        <f>INDEX($O$7:$O$28,MATCH(BP421,$H$7:$H$28,0))</f>
        <v>0.95000000000000007</v>
      </c>
      <c r="BP421" t="str">
        <f t="shared" si="980"/>
        <v>-BUS-Total</v>
      </c>
    </row>
    <row r="422" spans="1:68" hidden="1" x14ac:dyDescent="0.25">
      <c r="A422" t="str">
        <f t="shared" si="974"/>
        <v>passenger-BUS-G</v>
      </c>
      <c r="B422" s="1">
        <v>388</v>
      </c>
      <c r="C422" t="s">
        <v>11</v>
      </c>
      <c r="D422" t="s">
        <v>27</v>
      </c>
      <c r="E422" t="s">
        <v>34</v>
      </c>
      <c r="F422" t="s">
        <v>47</v>
      </c>
      <c r="G422">
        <v>0.20244086602222949</v>
      </c>
      <c r="H422">
        <f>Reference!H422</f>
        <v>0.200708471425326</v>
      </c>
      <c r="I422">
        <f>Reference!I422</f>
        <v>0.19897647459223131</v>
      </c>
      <c r="J422">
        <f>Reference!J422</f>
        <v>0.19724487538596919</v>
      </c>
      <c r="K422">
        <f>Reference!K422</f>
        <v>0.19558743816527399</v>
      </c>
      <c r="L422">
        <f t="shared" ref="L422:Y424" si="988">$K422+(L$33-$K$33)*($BL422-$BK422)/($BL$33-$BK$33)</f>
        <v>0.18678600344783666</v>
      </c>
      <c r="M422">
        <f t="shared" si="988"/>
        <v>0.17798456873039933</v>
      </c>
      <c r="N422">
        <f t="shared" si="988"/>
        <v>0.16918313401296201</v>
      </c>
      <c r="O422">
        <f t="shared" si="988"/>
        <v>0.16038169929552468</v>
      </c>
      <c r="P422">
        <f t="shared" si="988"/>
        <v>0.15158026457808735</v>
      </c>
      <c r="Q422">
        <f t="shared" si="988"/>
        <v>0.14277882986065002</v>
      </c>
      <c r="R422">
        <f t="shared" si="988"/>
        <v>0.13397739514321269</v>
      </c>
      <c r="S422">
        <f t="shared" si="988"/>
        <v>0.12517596042577533</v>
      </c>
      <c r="T422">
        <f t="shared" si="988"/>
        <v>0.11637452570833802</v>
      </c>
      <c r="U422">
        <f t="shared" si="988"/>
        <v>0.10757309099090069</v>
      </c>
      <c r="V422">
        <f t="shared" si="988"/>
        <v>9.8771656273463362E-2</v>
      </c>
      <c r="W422">
        <f t="shared" si="988"/>
        <v>8.9970221556026034E-2</v>
      </c>
      <c r="X422">
        <f t="shared" si="988"/>
        <v>8.1168786838588705E-2</v>
      </c>
      <c r="Y422">
        <f t="shared" si="988"/>
        <v>7.2367352121151376E-2</v>
      </c>
      <c r="Z422">
        <f t="shared" ref="Z422:AN424" si="989">$Y422+(Z$33-$Y$33)*($BM422-$BL422)/($BM$33-$BL$33)</f>
        <v>6.7542861979741284E-2</v>
      </c>
      <c r="AA422">
        <f t="shared" si="989"/>
        <v>6.2718371838331191E-2</v>
      </c>
      <c r="AB422">
        <f t="shared" si="989"/>
        <v>5.7893881696921098E-2</v>
      </c>
      <c r="AC422">
        <f t="shared" si="989"/>
        <v>5.3069391555511006E-2</v>
      </c>
      <c r="AD422">
        <f t="shared" si="989"/>
        <v>4.824490141410092E-2</v>
      </c>
      <c r="AE422">
        <f t="shared" si="989"/>
        <v>4.342041127269082E-2</v>
      </c>
      <c r="AF422">
        <f t="shared" si="989"/>
        <v>3.8595921131280735E-2</v>
      </c>
      <c r="AG422">
        <f t="shared" si="989"/>
        <v>3.3771430989870642E-2</v>
      </c>
      <c r="AH422">
        <f t="shared" si="989"/>
        <v>2.8946940848460549E-2</v>
      </c>
      <c r="AI422">
        <f t="shared" si="989"/>
        <v>2.4122450707050463E-2</v>
      </c>
      <c r="AJ422">
        <f t="shared" si="989"/>
        <v>1.9297960565640364E-2</v>
      </c>
      <c r="AK422">
        <f t="shared" si="989"/>
        <v>1.4473470424230271E-2</v>
      </c>
      <c r="AL422">
        <f t="shared" si="989"/>
        <v>9.6489802828201854E-3</v>
      </c>
      <c r="AM422">
        <f t="shared" si="989"/>
        <v>4.8244901414100927E-3</v>
      </c>
      <c r="AN422">
        <f t="shared" si="989"/>
        <v>0</v>
      </c>
      <c r="AO422">
        <f t="shared" ref="AO422:BH422" si="990">AN422</f>
        <v>0</v>
      </c>
      <c r="AP422">
        <f t="shared" si="990"/>
        <v>0</v>
      </c>
      <c r="AQ422">
        <f t="shared" si="990"/>
        <v>0</v>
      </c>
      <c r="AR422">
        <f t="shared" si="990"/>
        <v>0</v>
      </c>
      <c r="AS422">
        <f t="shared" si="990"/>
        <v>0</v>
      </c>
      <c r="AT422">
        <f t="shared" si="990"/>
        <v>0</v>
      </c>
      <c r="AU422">
        <f t="shared" si="990"/>
        <v>0</v>
      </c>
      <c r="AV422">
        <f t="shared" si="990"/>
        <v>0</v>
      </c>
      <c r="AW422">
        <f t="shared" si="990"/>
        <v>0</v>
      </c>
      <c r="AX422">
        <f t="shared" si="990"/>
        <v>0</v>
      </c>
      <c r="AY422">
        <f t="shared" si="990"/>
        <v>0</v>
      </c>
      <c r="AZ422">
        <f t="shared" si="990"/>
        <v>0</v>
      </c>
      <c r="BA422">
        <f t="shared" si="990"/>
        <v>0</v>
      </c>
      <c r="BB422">
        <f t="shared" si="990"/>
        <v>0</v>
      </c>
      <c r="BC422">
        <f t="shared" si="990"/>
        <v>0</v>
      </c>
      <c r="BD422">
        <f t="shared" si="990"/>
        <v>0</v>
      </c>
      <c r="BE422">
        <f t="shared" si="990"/>
        <v>0</v>
      </c>
      <c r="BF422">
        <f t="shared" si="990"/>
        <v>0</v>
      </c>
      <c r="BG422">
        <f t="shared" si="990"/>
        <v>0</v>
      </c>
      <c r="BH422">
        <f t="shared" si="990"/>
        <v>0</v>
      </c>
      <c r="BK422">
        <f t="shared" ref="BK422:BK427" si="991">K422</f>
        <v>0.19558743816527399</v>
      </c>
      <c r="BL422">
        <f t="shared" si="978"/>
        <v>7.2367352121151376E-2</v>
      </c>
      <c r="BM422">
        <f t="shared" si="979"/>
        <v>0</v>
      </c>
      <c r="BN422">
        <f t="shared" si="937"/>
        <v>0.63</v>
      </c>
      <c r="BO422">
        <f>INDEX($M$7:$M$28,MATCH(BP422,$H$7:$H$28,0))</f>
        <v>1</v>
      </c>
      <c r="BP422" t="str">
        <f t="shared" si="980"/>
        <v>-BUS-Total</v>
      </c>
    </row>
    <row r="423" spans="1:68" hidden="1" x14ac:dyDescent="0.25">
      <c r="A423" t="str">
        <f t="shared" si="974"/>
        <v>passenger-BUS-LPG</v>
      </c>
      <c r="B423" s="1">
        <v>389</v>
      </c>
      <c r="C423" t="s">
        <v>11</v>
      </c>
      <c r="D423" t="s">
        <v>27</v>
      </c>
      <c r="E423" t="s">
        <v>34</v>
      </c>
      <c r="F423" t="s">
        <v>48</v>
      </c>
      <c r="G423">
        <v>0.23028819317257521</v>
      </c>
      <c r="H423">
        <f>Reference!H423</f>
        <v>7.0288193172574995E-2</v>
      </c>
      <c r="I423">
        <f>Reference!I423</f>
        <v>7.0288193172574995E-2</v>
      </c>
      <c r="J423">
        <f>Reference!J423</f>
        <v>7.0288193172574995E-2</v>
      </c>
      <c r="K423">
        <f>Reference!K423</f>
        <v>0</v>
      </c>
      <c r="L423">
        <f t="shared" si="988"/>
        <v>0</v>
      </c>
      <c r="M423">
        <f t="shared" si="988"/>
        <v>0</v>
      </c>
      <c r="N423">
        <f t="shared" si="988"/>
        <v>0</v>
      </c>
      <c r="O423">
        <f t="shared" si="988"/>
        <v>0</v>
      </c>
      <c r="P423">
        <f t="shared" si="988"/>
        <v>0</v>
      </c>
      <c r="Q423">
        <f t="shared" si="988"/>
        <v>0</v>
      </c>
      <c r="R423">
        <f t="shared" si="988"/>
        <v>0</v>
      </c>
      <c r="S423">
        <f t="shared" si="988"/>
        <v>0</v>
      </c>
      <c r="T423">
        <f t="shared" si="988"/>
        <v>0</v>
      </c>
      <c r="U423">
        <f t="shared" si="988"/>
        <v>0</v>
      </c>
      <c r="V423">
        <f t="shared" si="988"/>
        <v>0</v>
      </c>
      <c r="W423">
        <f t="shared" si="988"/>
        <v>0</v>
      </c>
      <c r="X423">
        <f t="shared" si="988"/>
        <v>0</v>
      </c>
      <c r="Y423">
        <f t="shared" si="988"/>
        <v>0</v>
      </c>
      <c r="Z423">
        <f t="shared" si="989"/>
        <v>0</v>
      </c>
      <c r="AA423">
        <f t="shared" si="989"/>
        <v>0</v>
      </c>
      <c r="AB423">
        <f t="shared" si="989"/>
        <v>0</v>
      </c>
      <c r="AC423">
        <f t="shared" si="989"/>
        <v>0</v>
      </c>
      <c r="AD423">
        <f t="shared" si="989"/>
        <v>0</v>
      </c>
      <c r="AE423">
        <f t="shared" si="989"/>
        <v>0</v>
      </c>
      <c r="AF423">
        <f t="shared" si="989"/>
        <v>0</v>
      </c>
      <c r="AG423">
        <f t="shared" si="989"/>
        <v>0</v>
      </c>
      <c r="AH423">
        <f t="shared" si="989"/>
        <v>0</v>
      </c>
      <c r="AI423">
        <f t="shared" si="989"/>
        <v>0</v>
      </c>
      <c r="AJ423">
        <f t="shared" si="989"/>
        <v>0</v>
      </c>
      <c r="AK423">
        <f t="shared" si="989"/>
        <v>0</v>
      </c>
      <c r="AL423">
        <f t="shared" si="989"/>
        <v>0</v>
      </c>
      <c r="AM423">
        <f t="shared" si="989"/>
        <v>0</v>
      </c>
      <c r="AN423">
        <f t="shared" si="989"/>
        <v>0</v>
      </c>
      <c r="AO423">
        <f t="shared" ref="AO423:BH423" si="992">AN423</f>
        <v>0</v>
      </c>
      <c r="AP423">
        <f t="shared" si="992"/>
        <v>0</v>
      </c>
      <c r="AQ423">
        <f t="shared" si="992"/>
        <v>0</v>
      </c>
      <c r="AR423">
        <f t="shared" si="992"/>
        <v>0</v>
      </c>
      <c r="AS423">
        <f t="shared" si="992"/>
        <v>0</v>
      </c>
      <c r="AT423">
        <f t="shared" si="992"/>
        <v>0</v>
      </c>
      <c r="AU423">
        <f t="shared" si="992"/>
        <v>0</v>
      </c>
      <c r="AV423">
        <f t="shared" si="992"/>
        <v>0</v>
      </c>
      <c r="AW423">
        <f t="shared" si="992"/>
        <v>0</v>
      </c>
      <c r="AX423">
        <f t="shared" si="992"/>
        <v>0</v>
      </c>
      <c r="AY423">
        <f t="shared" si="992"/>
        <v>0</v>
      </c>
      <c r="AZ423">
        <f t="shared" si="992"/>
        <v>0</v>
      </c>
      <c r="BA423">
        <f t="shared" si="992"/>
        <v>0</v>
      </c>
      <c r="BB423">
        <f t="shared" si="992"/>
        <v>0</v>
      </c>
      <c r="BC423">
        <f t="shared" si="992"/>
        <v>0</v>
      </c>
      <c r="BD423">
        <f t="shared" si="992"/>
        <v>0</v>
      </c>
      <c r="BE423">
        <f t="shared" si="992"/>
        <v>0</v>
      </c>
      <c r="BF423">
        <f t="shared" si="992"/>
        <v>0</v>
      </c>
      <c r="BG423">
        <f t="shared" si="992"/>
        <v>0</v>
      </c>
      <c r="BH423">
        <f t="shared" si="992"/>
        <v>0</v>
      </c>
      <c r="BK423">
        <f t="shared" si="991"/>
        <v>0</v>
      </c>
      <c r="BL423">
        <f t="shared" si="978"/>
        <v>0</v>
      </c>
      <c r="BM423">
        <f t="shared" si="979"/>
        <v>0</v>
      </c>
      <c r="BN423">
        <f t="shared" si="937"/>
        <v>0.63</v>
      </c>
      <c r="BO423">
        <f>INDEX($M$7:$M$28,MATCH(BP423,$H$7:$H$28,0))</f>
        <v>1</v>
      </c>
      <c r="BP423" t="str">
        <f t="shared" si="980"/>
        <v>-BUS-Total</v>
      </c>
    </row>
    <row r="424" spans="1:68" hidden="1" x14ac:dyDescent="0.25">
      <c r="A424" t="str">
        <f t="shared" si="974"/>
        <v>passenger-BUS-PHEVD</v>
      </c>
      <c r="B424" s="1">
        <v>390</v>
      </c>
      <c r="C424" t="s">
        <v>11</v>
      </c>
      <c r="D424" t="s">
        <v>27</v>
      </c>
      <c r="E424" t="s">
        <v>34</v>
      </c>
      <c r="F424" t="s">
        <v>37</v>
      </c>
      <c r="G424">
        <v>0</v>
      </c>
      <c r="H424">
        <f>Reference!H424</f>
        <v>0</v>
      </c>
      <c r="I424">
        <f>Reference!I424</f>
        <v>0</v>
      </c>
      <c r="J424">
        <f>Reference!J424</f>
        <v>0</v>
      </c>
      <c r="K424">
        <f>Reference!K424</f>
        <v>0</v>
      </c>
      <c r="L424">
        <f t="shared" si="988"/>
        <v>0</v>
      </c>
      <c r="M424">
        <f t="shared" si="988"/>
        <v>0</v>
      </c>
      <c r="N424">
        <f t="shared" si="988"/>
        <v>0</v>
      </c>
      <c r="O424">
        <f t="shared" si="988"/>
        <v>0</v>
      </c>
      <c r="P424">
        <f t="shared" si="988"/>
        <v>0</v>
      </c>
      <c r="Q424">
        <f t="shared" si="988"/>
        <v>0</v>
      </c>
      <c r="R424">
        <f t="shared" si="988"/>
        <v>0</v>
      </c>
      <c r="S424">
        <f t="shared" si="988"/>
        <v>0</v>
      </c>
      <c r="T424">
        <f t="shared" si="988"/>
        <v>0</v>
      </c>
      <c r="U424">
        <f t="shared" si="988"/>
        <v>0</v>
      </c>
      <c r="V424">
        <f t="shared" si="988"/>
        <v>0</v>
      </c>
      <c r="W424">
        <f t="shared" si="988"/>
        <v>0</v>
      </c>
      <c r="X424">
        <f t="shared" si="988"/>
        <v>0</v>
      </c>
      <c r="Y424">
        <f t="shared" si="988"/>
        <v>0</v>
      </c>
      <c r="Z424">
        <f t="shared" si="989"/>
        <v>0</v>
      </c>
      <c r="AA424">
        <f t="shared" si="989"/>
        <v>0</v>
      </c>
      <c r="AB424">
        <f t="shared" si="989"/>
        <v>0</v>
      </c>
      <c r="AC424">
        <f t="shared" si="989"/>
        <v>0</v>
      </c>
      <c r="AD424">
        <f t="shared" si="989"/>
        <v>0</v>
      </c>
      <c r="AE424">
        <f t="shared" si="989"/>
        <v>0</v>
      </c>
      <c r="AF424">
        <f t="shared" si="989"/>
        <v>0</v>
      </c>
      <c r="AG424">
        <f t="shared" si="989"/>
        <v>0</v>
      </c>
      <c r="AH424">
        <f t="shared" si="989"/>
        <v>0</v>
      </c>
      <c r="AI424">
        <f t="shared" si="989"/>
        <v>0</v>
      </c>
      <c r="AJ424">
        <f t="shared" si="989"/>
        <v>0</v>
      </c>
      <c r="AK424">
        <f t="shared" si="989"/>
        <v>0</v>
      </c>
      <c r="AL424">
        <f t="shared" si="989"/>
        <v>0</v>
      </c>
      <c r="AM424">
        <f t="shared" si="989"/>
        <v>0</v>
      </c>
      <c r="AN424">
        <f t="shared" si="989"/>
        <v>0</v>
      </c>
      <c r="AO424">
        <f t="shared" ref="AO424:BH424" si="993">AN424</f>
        <v>0</v>
      </c>
      <c r="AP424">
        <f t="shared" si="993"/>
        <v>0</v>
      </c>
      <c r="AQ424">
        <f t="shared" si="993"/>
        <v>0</v>
      </c>
      <c r="AR424">
        <f t="shared" si="993"/>
        <v>0</v>
      </c>
      <c r="AS424">
        <f t="shared" si="993"/>
        <v>0</v>
      </c>
      <c r="AT424">
        <f t="shared" si="993"/>
        <v>0</v>
      </c>
      <c r="AU424">
        <f t="shared" si="993"/>
        <v>0</v>
      </c>
      <c r="AV424">
        <f t="shared" si="993"/>
        <v>0</v>
      </c>
      <c r="AW424">
        <f t="shared" si="993"/>
        <v>0</v>
      </c>
      <c r="AX424">
        <f t="shared" si="993"/>
        <v>0</v>
      </c>
      <c r="AY424">
        <f t="shared" si="993"/>
        <v>0</v>
      </c>
      <c r="AZ424">
        <f t="shared" si="993"/>
        <v>0</v>
      </c>
      <c r="BA424">
        <f t="shared" si="993"/>
        <v>0</v>
      </c>
      <c r="BB424">
        <f t="shared" si="993"/>
        <v>0</v>
      </c>
      <c r="BC424">
        <f t="shared" si="993"/>
        <v>0</v>
      </c>
      <c r="BD424">
        <f t="shared" si="993"/>
        <v>0</v>
      </c>
      <c r="BE424">
        <f t="shared" si="993"/>
        <v>0</v>
      </c>
      <c r="BF424">
        <f t="shared" si="993"/>
        <v>0</v>
      </c>
      <c r="BG424">
        <f t="shared" si="993"/>
        <v>0</v>
      </c>
      <c r="BH424">
        <f t="shared" si="993"/>
        <v>0</v>
      </c>
      <c r="BK424">
        <f t="shared" si="991"/>
        <v>0</v>
      </c>
      <c r="BL424">
        <f t="shared" si="978"/>
        <v>0</v>
      </c>
      <c r="BM424">
        <f t="shared" si="979"/>
        <v>0</v>
      </c>
      <c r="BN424">
        <f t="shared" si="937"/>
        <v>0.63</v>
      </c>
      <c r="BO424">
        <f>INDEX($M$7:$M$28,MATCH(BP424,$H$7:$H$28,0))</f>
        <v>1</v>
      </c>
      <c r="BP424" t="str">
        <f t="shared" si="980"/>
        <v>-BUS-Total</v>
      </c>
    </row>
    <row r="425" spans="1:68" hidden="1" x14ac:dyDescent="0.25">
      <c r="A425" t="str">
        <f t="shared" si="974"/>
        <v>passenger-LT-BEV</v>
      </c>
      <c r="B425" s="1">
        <v>391</v>
      </c>
      <c r="C425" t="s">
        <v>11</v>
      </c>
      <c r="D425" t="s">
        <v>27</v>
      </c>
      <c r="E425" t="s">
        <v>33</v>
      </c>
      <c r="F425" t="s">
        <v>29</v>
      </c>
      <c r="G425">
        <v>5.707662102989085E-4</v>
      </c>
      <c r="H425">
        <f>Reference!H425</f>
        <v>7.2205889797537768E-4</v>
      </c>
      <c r="I425">
        <f>Reference!I425</f>
        <v>9.1345465575542323E-4</v>
      </c>
      <c r="J425">
        <f>Reference!J425</f>
        <v>1.1555835825316728E-3</v>
      </c>
      <c r="K425">
        <f>Reference!K425</f>
        <v>1.4618934917052752E-3</v>
      </c>
      <c r="L425">
        <f>Reference!L425</f>
        <v>1.851692612767433E-3</v>
      </c>
      <c r="M425">
        <f t="shared" ref="M425:Y425" si="994">IF(L425=0,0.0000001,L425)*((INDEX($N$7:$N$29,MATCH($A425,$H$7:$H$28,0))/IF(L425=0,0.0000001,L425))^((M$33-$K$33)/($Y$33-$K$33)))</f>
        <v>4.1201393964475034E-3</v>
      </c>
      <c r="N425">
        <f t="shared" si="994"/>
        <v>1.1521148837587812E-2</v>
      </c>
      <c r="O425">
        <f t="shared" si="994"/>
        <v>3.3833393784133699E-2</v>
      </c>
      <c r="P425">
        <f t="shared" si="994"/>
        <v>8.8525538669669473E-2</v>
      </c>
      <c r="Q425">
        <f t="shared" si="994"/>
        <v>0.18591397924603256</v>
      </c>
      <c r="R425">
        <f t="shared" si="994"/>
        <v>0.30488848719329548</v>
      </c>
      <c r="S425">
        <f t="shared" si="994"/>
        <v>0.40448315698112752</v>
      </c>
      <c r="T425">
        <f t="shared" si="994"/>
        <v>0.46354085529764305</v>
      </c>
      <c r="U425">
        <f t="shared" si="994"/>
        <v>0.48929992707173348</v>
      </c>
      <c r="V425">
        <f t="shared" si="994"/>
        <v>0.49768760132007261</v>
      </c>
      <c r="W425">
        <f t="shared" si="994"/>
        <v>0.49966900069300085</v>
      </c>
      <c r="X425">
        <f t="shared" si="994"/>
        <v>0.49997634992249257</v>
      </c>
      <c r="Y425">
        <f t="shared" si="994"/>
        <v>0.5</v>
      </c>
      <c r="Z425">
        <f t="shared" ref="Z425:AN425" si="995">IF(Y425=0,0.0000001,$Y425)*((INDEX($O$7:$O$28,MATCH($A425,$H$7:$H$28,0))/IF(Y425=0,0.0000001,$Y425))^((Z$33-$Y$33)/($AN$33-$Y$33)))</f>
        <v>0.52185948065733301</v>
      </c>
      <c r="AA425">
        <f t="shared" si="995"/>
        <v>0.54467463510388259</v>
      </c>
      <c r="AB425">
        <f t="shared" si="995"/>
        <v>0.56848724440506904</v>
      </c>
      <c r="AC425">
        <f t="shared" si="995"/>
        <v>0.59334091625109531</v>
      </c>
      <c r="AD425">
        <f t="shared" si="995"/>
        <v>0.61928116481508533</v>
      </c>
      <c r="AE425">
        <f t="shared" si="995"/>
        <v>0.64635549410253745</v>
      </c>
      <c r="AF425">
        <f t="shared" si="995"/>
        <v>0.67461348494472806</v>
      </c>
      <c r="AG425">
        <f t="shared" si="995"/>
        <v>0.70410688579537861</v>
      </c>
      <c r="AH425">
        <f t="shared" si="995"/>
        <v>0.73488970749685667</v>
      </c>
      <c r="AI425">
        <f t="shared" si="995"/>
        <v>0.76701832218945787</v>
      </c>
      <c r="AJ425">
        <f t="shared" si="995"/>
        <v>0.80055156654489878</v>
      </c>
      <c r="AK425">
        <f t="shared" si="995"/>
        <v>0.83555084951307057</v>
      </c>
      <c r="AL425">
        <f t="shared" si="995"/>
        <v>0.87208026477936873</v>
      </c>
      <c r="AM425">
        <f t="shared" si="995"/>
        <v>0.91020670813854165</v>
      </c>
      <c r="AN425">
        <f t="shared" si="995"/>
        <v>0.95</v>
      </c>
      <c r="AO425">
        <f t="shared" ref="AO425:BH425" si="996">AN425</f>
        <v>0.95</v>
      </c>
      <c r="AP425">
        <f t="shared" si="996"/>
        <v>0.95</v>
      </c>
      <c r="AQ425">
        <f t="shared" si="996"/>
        <v>0.95</v>
      </c>
      <c r="AR425">
        <f t="shared" si="996"/>
        <v>0.95</v>
      </c>
      <c r="AS425">
        <f t="shared" si="996"/>
        <v>0.95</v>
      </c>
      <c r="AT425">
        <f t="shared" si="996"/>
        <v>0.95</v>
      </c>
      <c r="AU425">
        <f t="shared" si="996"/>
        <v>0.95</v>
      </c>
      <c r="AV425">
        <f t="shared" si="996"/>
        <v>0.95</v>
      </c>
      <c r="AW425">
        <f t="shared" si="996"/>
        <v>0.95</v>
      </c>
      <c r="AX425">
        <f t="shared" si="996"/>
        <v>0.95</v>
      </c>
      <c r="AY425">
        <f t="shared" si="996"/>
        <v>0.95</v>
      </c>
      <c r="AZ425">
        <f t="shared" si="996"/>
        <v>0.95</v>
      </c>
      <c r="BA425">
        <f t="shared" si="996"/>
        <v>0.95</v>
      </c>
      <c r="BB425">
        <f t="shared" si="996"/>
        <v>0.95</v>
      </c>
      <c r="BC425">
        <f t="shared" si="996"/>
        <v>0.95</v>
      </c>
      <c r="BD425">
        <f t="shared" si="996"/>
        <v>0.95</v>
      </c>
      <c r="BE425">
        <f t="shared" si="996"/>
        <v>0.95</v>
      </c>
      <c r="BF425">
        <f t="shared" si="996"/>
        <v>0.95</v>
      </c>
      <c r="BG425">
        <f t="shared" si="996"/>
        <v>0.95</v>
      </c>
      <c r="BH425">
        <f t="shared" si="996"/>
        <v>0.95</v>
      </c>
      <c r="BK425">
        <f t="shared" si="991"/>
        <v>1.4618934917052752E-3</v>
      </c>
      <c r="BL425">
        <f t="shared" si="978"/>
        <v>6.8708994110147929E-4</v>
      </c>
      <c r="BM425">
        <f t="shared" si="979"/>
        <v>0</v>
      </c>
      <c r="BN425">
        <f t="shared" si="937"/>
        <v>0.53</v>
      </c>
      <c r="BO425">
        <f>INDEX($O$7:$O$28,MATCH(BP425,$H$7:$H$28,0))</f>
        <v>1</v>
      </c>
      <c r="BP425" t="str">
        <f t="shared" si="980"/>
        <v>-LT-Total</v>
      </c>
    </row>
    <row r="426" spans="1:68" hidden="1" x14ac:dyDescent="0.25">
      <c r="A426" t="str">
        <f t="shared" si="974"/>
        <v>passenger-LT-CNG</v>
      </c>
      <c r="B426" s="1">
        <v>392</v>
      </c>
      <c r="C426" t="s">
        <v>11</v>
      </c>
      <c r="D426" t="s">
        <v>27</v>
      </c>
      <c r="E426" t="s">
        <v>33</v>
      </c>
      <c r="F426" t="s">
        <v>45</v>
      </c>
      <c r="G426">
        <v>0.01</v>
      </c>
      <c r="H426">
        <f>Reference!H426</f>
        <v>0.03</v>
      </c>
      <c r="I426">
        <f>Reference!I426</f>
        <v>0.03</v>
      </c>
      <c r="J426">
        <f>Reference!J426</f>
        <v>0.03</v>
      </c>
      <c r="K426">
        <f>Reference!K426</f>
        <v>0.03</v>
      </c>
      <c r="L426">
        <f t="shared" ref="L426:Y427" si="997">$K426+(L$33-$K$33)*($BL426-$BK426)/($BL$33-$BK$33)</f>
        <v>2.8864285714285714E-2</v>
      </c>
      <c r="M426">
        <f t="shared" si="997"/>
        <v>2.7728571428571429E-2</v>
      </c>
      <c r="N426">
        <f t="shared" si="997"/>
        <v>2.659285714285714E-2</v>
      </c>
      <c r="O426">
        <f t="shared" si="997"/>
        <v>2.5457142857142855E-2</v>
      </c>
      <c r="P426">
        <f t="shared" si="997"/>
        <v>2.432142857142857E-2</v>
      </c>
      <c r="Q426">
        <f t="shared" si="997"/>
        <v>2.3185714285714282E-2</v>
      </c>
      <c r="R426">
        <f t="shared" si="997"/>
        <v>2.205E-2</v>
      </c>
      <c r="S426">
        <f t="shared" si="997"/>
        <v>2.0914285714285712E-2</v>
      </c>
      <c r="T426">
        <f t="shared" si="997"/>
        <v>1.9778571428571427E-2</v>
      </c>
      <c r="U426">
        <f t="shared" si="997"/>
        <v>1.8642857142857142E-2</v>
      </c>
      <c r="V426">
        <f t="shared" si="997"/>
        <v>1.7507142857142857E-2</v>
      </c>
      <c r="W426">
        <f t="shared" si="997"/>
        <v>1.6371428571428568E-2</v>
      </c>
      <c r="X426">
        <f t="shared" si="997"/>
        <v>1.5235714285714283E-2</v>
      </c>
      <c r="Y426">
        <f t="shared" si="997"/>
        <v>1.4099999999999998E-2</v>
      </c>
      <c r="Z426">
        <f t="shared" ref="Z426:AN427" si="998">$Y426+(Z$33-$Y$33)*($BM426-$BL426)/($BM$33-$BL$33)</f>
        <v>1.3159999999999998E-2</v>
      </c>
      <c r="AA426">
        <f t="shared" si="998"/>
        <v>1.2219999999999998E-2</v>
      </c>
      <c r="AB426">
        <f t="shared" si="998"/>
        <v>1.1279999999999998E-2</v>
      </c>
      <c r="AC426">
        <f t="shared" si="998"/>
        <v>1.0339999999999998E-2</v>
      </c>
      <c r="AD426">
        <f t="shared" si="998"/>
        <v>9.3999999999999986E-3</v>
      </c>
      <c r="AE426">
        <f t="shared" si="998"/>
        <v>8.4599999999999988E-3</v>
      </c>
      <c r="AF426">
        <f t="shared" si="998"/>
        <v>7.5199999999999989E-3</v>
      </c>
      <c r="AG426">
        <f t="shared" si="998"/>
        <v>6.579999999999999E-3</v>
      </c>
      <c r="AH426">
        <f t="shared" si="998"/>
        <v>5.6399999999999992E-3</v>
      </c>
      <c r="AI426">
        <f t="shared" si="998"/>
        <v>4.6999999999999993E-3</v>
      </c>
      <c r="AJ426">
        <f t="shared" si="998"/>
        <v>3.7599999999999995E-3</v>
      </c>
      <c r="AK426">
        <f t="shared" si="998"/>
        <v>2.8200000000000013E-3</v>
      </c>
      <c r="AL426">
        <f t="shared" si="998"/>
        <v>1.8799999999999997E-3</v>
      </c>
      <c r="AM426">
        <f t="shared" si="998"/>
        <v>9.3999999999999986E-4</v>
      </c>
      <c r="AN426">
        <f t="shared" si="998"/>
        <v>0</v>
      </c>
      <c r="AO426">
        <f t="shared" ref="AO426:BH426" si="999">AN426</f>
        <v>0</v>
      </c>
      <c r="AP426">
        <f t="shared" si="999"/>
        <v>0</v>
      </c>
      <c r="AQ426">
        <f t="shared" si="999"/>
        <v>0</v>
      </c>
      <c r="AR426">
        <f t="shared" si="999"/>
        <v>0</v>
      </c>
      <c r="AS426">
        <f t="shared" si="999"/>
        <v>0</v>
      </c>
      <c r="AT426">
        <f t="shared" si="999"/>
        <v>0</v>
      </c>
      <c r="AU426">
        <f t="shared" si="999"/>
        <v>0</v>
      </c>
      <c r="AV426">
        <f t="shared" si="999"/>
        <v>0</v>
      </c>
      <c r="AW426">
        <f t="shared" si="999"/>
        <v>0</v>
      </c>
      <c r="AX426">
        <f t="shared" si="999"/>
        <v>0</v>
      </c>
      <c r="AY426">
        <f t="shared" si="999"/>
        <v>0</v>
      </c>
      <c r="AZ426">
        <f t="shared" si="999"/>
        <v>0</v>
      </c>
      <c r="BA426">
        <f t="shared" si="999"/>
        <v>0</v>
      </c>
      <c r="BB426">
        <f t="shared" si="999"/>
        <v>0</v>
      </c>
      <c r="BC426">
        <f t="shared" si="999"/>
        <v>0</v>
      </c>
      <c r="BD426">
        <f t="shared" si="999"/>
        <v>0</v>
      </c>
      <c r="BE426">
        <f t="shared" si="999"/>
        <v>0</v>
      </c>
      <c r="BF426">
        <f t="shared" si="999"/>
        <v>0</v>
      </c>
      <c r="BG426">
        <f t="shared" si="999"/>
        <v>0</v>
      </c>
      <c r="BH426">
        <f t="shared" si="999"/>
        <v>0</v>
      </c>
      <c r="BK426">
        <f t="shared" si="991"/>
        <v>0.03</v>
      </c>
      <c r="BL426">
        <f t="shared" si="978"/>
        <v>1.4099999999999998E-2</v>
      </c>
      <c r="BM426">
        <f t="shared" si="979"/>
        <v>0</v>
      </c>
      <c r="BN426">
        <f t="shared" si="937"/>
        <v>0.53</v>
      </c>
      <c r="BO426">
        <f>INDEX($M$7:$M$28,MATCH(BP426,$H$7:$H$28,0))</f>
        <v>1</v>
      </c>
      <c r="BP426" t="str">
        <f t="shared" si="980"/>
        <v>-LT-Total</v>
      </c>
    </row>
    <row r="427" spans="1:68" hidden="1" x14ac:dyDescent="0.25">
      <c r="A427" t="str">
        <f t="shared" si="974"/>
        <v>passenger-LT-D</v>
      </c>
      <c r="B427" s="1">
        <v>393</v>
      </c>
      <c r="C427" t="s">
        <v>11</v>
      </c>
      <c r="D427" t="s">
        <v>27</v>
      </c>
      <c r="E427" t="s">
        <v>33</v>
      </c>
      <c r="F427" t="s">
        <v>46</v>
      </c>
      <c r="G427">
        <v>3.3076250085331939E-3</v>
      </c>
      <c r="H427">
        <f>Reference!H427</f>
        <v>2.8159744457373912E-3</v>
      </c>
      <c r="I427">
        <f>Reference!I427</f>
        <v>2.324893111019923E-3</v>
      </c>
      <c r="J427">
        <f>Reference!J427</f>
        <v>1.834380016382917E-3</v>
      </c>
      <c r="K427">
        <f>Reference!K427</f>
        <v>1.772874978147643E-3</v>
      </c>
      <c r="L427">
        <f t="shared" si="997"/>
        <v>1.7057589968320537E-3</v>
      </c>
      <c r="M427">
        <f t="shared" si="997"/>
        <v>1.6386430155164644E-3</v>
      </c>
      <c r="N427">
        <f t="shared" si="997"/>
        <v>1.5715270342008749E-3</v>
      </c>
      <c r="O427">
        <f t="shared" si="997"/>
        <v>1.5044110528852855E-3</v>
      </c>
      <c r="P427">
        <f t="shared" si="997"/>
        <v>1.4372950715696962E-3</v>
      </c>
      <c r="Q427">
        <f t="shared" si="997"/>
        <v>1.3701790902541069E-3</v>
      </c>
      <c r="R427">
        <f t="shared" si="997"/>
        <v>1.3030631089385176E-3</v>
      </c>
      <c r="S427">
        <f t="shared" si="997"/>
        <v>1.2359471276229281E-3</v>
      </c>
      <c r="T427">
        <f t="shared" si="997"/>
        <v>1.1688311463073388E-3</v>
      </c>
      <c r="U427">
        <f t="shared" si="997"/>
        <v>1.1017151649917495E-3</v>
      </c>
      <c r="V427">
        <f t="shared" si="997"/>
        <v>1.0345991836761602E-3</v>
      </c>
      <c r="W427">
        <f t="shared" si="997"/>
        <v>9.6748320236057078E-4</v>
      </c>
      <c r="X427">
        <f t="shared" si="997"/>
        <v>9.0036722104498148E-4</v>
      </c>
      <c r="Y427">
        <f t="shared" si="997"/>
        <v>8.3325123972939218E-4</v>
      </c>
      <c r="Z427">
        <f t="shared" si="998"/>
        <v>7.7770115708076604E-4</v>
      </c>
      <c r="AA427">
        <f t="shared" si="998"/>
        <v>7.221510744321399E-4</v>
      </c>
      <c r="AB427">
        <f t="shared" si="998"/>
        <v>6.6660099178351376E-4</v>
      </c>
      <c r="AC427">
        <f t="shared" si="998"/>
        <v>6.1105090913488762E-4</v>
      </c>
      <c r="AD427">
        <f t="shared" si="998"/>
        <v>5.5550082648626138E-4</v>
      </c>
      <c r="AE427">
        <f t="shared" si="998"/>
        <v>4.9995074383763524E-4</v>
      </c>
      <c r="AF427">
        <f t="shared" si="998"/>
        <v>4.4440066118900916E-4</v>
      </c>
      <c r="AG427">
        <f t="shared" si="998"/>
        <v>3.8885057854038302E-4</v>
      </c>
      <c r="AH427">
        <f t="shared" si="998"/>
        <v>3.3330049589175694E-4</v>
      </c>
      <c r="AI427">
        <f t="shared" si="998"/>
        <v>2.7775041324313069E-4</v>
      </c>
      <c r="AJ427">
        <f t="shared" si="998"/>
        <v>2.2220033059450455E-4</v>
      </c>
      <c r="AK427">
        <f t="shared" si="998"/>
        <v>1.6665024794587841E-4</v>
      </c>
      <c r="AL427">
        <f t="shared" si="998"/>
        <v>1.1110016529725228E-4</v>
      </c>
      <c r="AM427">
        <f t="shared" si="998"/>
        <v>5.5550082648626138E-5</v>
      </c>
      <c r="AN427">
        <f t="shared" si="998"/>
        <v>0</v>
      </c>
      <c r="AO427">
        <f t="shared" ref="AO427:BH427" si="1000">AN427</f>
        <v>0</v>
      </c>
      <c r="AP427">
        <f t="shared" si="1000"/>
        <v>0</v>
      </c>
      <c r="AQ427">
        <f t="shared" si="1000"/>
        <v>0</v>
      </c>
      <c r="AR427">
        <f t="shared" si="1000"/>
        <v>0</v>
      </c>
      <c r="AS427">
        <f t="shared" si="1000"/>
        <v>0</v>
      </c>
      <c r="AT427">
        <f t="shared" si="1000"/>
        <v>0</v>
      </c>
      <c r="AU427">
        <f t="shared" si="1000"/>
        <v>0</v>
      </c>
      <c r="AV427">
        <f t="shared" si="1000"/>
        <v>0</v>
      </c>
      <c r="AW427">
        <f t="shared" si="1000"/>
        <v>0</v>
      </c>
      <c r="AX427">
        <f t="shared" si="1000"/>
        <v>0</v>
      </c>
      <c r="AY427">
        <f t="shared" si="1000"/>
        <v>0</v>
      </c>
      <c r="AZ427">
        <f t="shared" si="1000"/>
        <v>0</v>
      </c>
      <c r="BA427">
        <f t="shared" si="1000"/>
        <v>0</v>
      </c>
      <c r="BB427">
        <f t="shared" si="1000"/>
        <v>0</v>
      </c>
      <c r="BC427">
        <f t="shared" si="1000"/>
        <v>0</v>
      </c>
      <c r="BD427">
        <f t="shared" si="1000"/>
        <v>0</v>
      </c>
      <c r="BE427">
        <f t="shared" si="1000"/>
        <v>0</v>
      </c>
      <c r="BF427">
        <f t="shared" si="1000"/>
        <v>0</v>
      </c>
      <c r="BG427">
        <f t="shared" si="1000"/>
        <v>0</v>
      </c>
      <c r="BH427">
        <f t="shared" si="1000"/>
        <v>0</v>
      </c>
      <c r="BK427">
        <f t="shared" si="991"/>
        <v>1.772874978147643E-3</v>
      </c>
      <c r="BL427">
        <f t="shared" si="978"/>
        <v>8.3325123972939218E-4</v>
      </c>
      <c r="BM427">
        <f t="shared" si="979"/>
        <v>0</v>
      </c>
      <c r="BN427">
        <f t="shared" si="937"/>
        <v>0.53</v>
      </c>
      <c r="BO427">
        <f>INDEX($M$7:$M$28,MATCH(BP427,$H$7:$H$28,0))</f>
        <v>1</v>
      </c>
      <c r="BP427" t="str">
        <f t="shared" si="980"/>
        <v>-LT-Total</v>
      </c>
    </row>
    <row r="428" spans="1:68" hidden="1" x14ac:dyDescent="0.25">
      <c r="A428" t="str">
        <f t="shared" si="974"/>
        <v>passenger-LT-FCEV</v>
      </c>
      <c r="B428" s="1">
        <v>394</v>
      </c>
      <c r="C428" t="s">
        <v>11</v>
      </c>
      <c r="D428" t="s">
        <v>27</v>
      </c>
      <c r="E428" t="s">
        <v>33</v>
      </c>
      <c r="F428" t="s">
        <v>30</v>
      </c>
      <c r="G428">
        <v>0</v>
      </c>
      <c r="H428">
        <f>Reference!H428</f>
        <v>1.2915496650148837E-7</v>
      </c>
      <c r="I428">
        <f>Reference!I428</f>
        <v>0</v>
      </c>
      <c r="J428">
        <f>Reference!J428</f>
        <v>2.1544346900318838E-7</v>
      </c>
      <c r="K428">
        <f>Reference!K428</f>
        <v>0</v>
      </c>
      <c r="L428">
        <f>Reference!L428</f>
        <v>1.93069772888325E-7</v>
      </c>
      <c r="M428">
        <f t="shared" ref="M428:Y428" si="1001">IF(L428=0,0.0000001,L428)*((INDEX($N$7:$N$29,MATCH($A428,$H$7:$H$28,0))/IF(L428=0,0.0000001,L428))^((M$33-$K$33)/($Y$33-$K$33)))</f>
        <v>1.064985887230373E-6</v>
      </c>
      <c r="N428">
        <f t="shared" si="1001"/>
        <v>9.5690226313179565E-6</v>
      </c>
      <c r="O428">
        <f t="shared" si="1001"/>
        <v>9.5454674838068196E-5</v>
      </c>
      <c r="P428">
        <f t="shared" si="1001"/>
        <v>7.4421539513942325E-4</v>
      </c>
      <c r="Q428">
        <f t="shared" si="1001"/>
        <v>3.6285817256375814E-3</v>
      </c>
      <c r="R428">
        <f t="shared" si="1001"/>
        <v>1.0433477453329136E-2</v>
      </c>
      <c r="S428">
        <f t="shared" si="1001"/>
        <v>1.9078265791613546E-2</v>
      </c>
      <c r="T428">
        <f t="shared" si="1001"/>
        <v>2.5521915655245975E-2</v>
      </c>
      <c r="U428">
        <f t="shared" si="1001"/>
        <v>2.864585770276952E-2</v>
      </c>
      <c r="V428">
        <f t="shared" si="1001"/>
        <v>2.9704538308740456E-2</v>
      </c>
      <c r="W428">
        <f t="shared" si="1001"/>
        <v>2.9957611934672234E-2</v>
      </c>
      <c r="X428">
        <f t="shared" si="1001"/>
        <v>2.9996970293040933E-2</v>
      </c>
      <c r="Y428">
        <f t="shared" si="1001"/>
        <v>0.03</v>
      </c>
      <c r="Z428">
        <f t="shared" ref="Z428:AN428" si="1002">IF(Y428=0,0.0000001,$Y428)*((INDEX($O$7:$O$28,MATCH($A428,$H$7:$H$28,0))/IF(Y428=0,0.0000001,$Y428))^((Z$33-$Y$33)/($AN$33-$Y$33)))</f>
        <v>3.1039246604138173E-2</v>
      </c>
      <c r="AA428">
        <f t="shared" si="1002"/>
        <v>3.211449432508344E-2</v>
      </c>
      <c r="AB428">
        <f t="shared" si="1002"/>
        <v>3.3226990297448702E-2</v>
      </c>
      <c r="AC428">
        <f t="shared" si="1002"/>
        <v>3.4378024858527222E-2</v>
      </c>
      <c r="AD428">
        <f t="shared" si="1002"/>
        <v>3.5568933044900629E-2</v>
      </c>
      <c r="AE428">
        <f t="shared" si="1002"/>
        <v>3.6801096140891665E-2</v>
      </c>
      <c r="AF428">
        <f t="shared" si="1002"/>
        <v>3.8075943280657804E-2</v>
      </c>
      <c r="AG428">
        <f t="shared" si="1002"/>
        <v>3.939495310578385E-2</v>
      </c>
      <c r="AH428">
        <f t="shared" si="1002"/>
        <v>4.0759655480296142E-2</v>
      </c>
      <c r="AI428">
        <f t="shared" si="1002"/>
        <v>4.2171633265087459E-2</v>
      </c>
      <c r="AJ428">
        <f t="shared" si="1002"/>
        <v>4.3632524153810887E-2</v>
      </c>
      <c r="AK428">
        <f t="shared" si="1002"/>
        <v>4.5144022572371711E-2</v>
      </c>
      <c r="AL428">
        <f t="shared" si="1002"/>
        <v>4.6707881644220864E-2</v>
      </c>
      <c r="AM428">
        <f t="shared" si="1002"/>
        <v>4.8325915223729012E-2</v>
      </c>
      <c r="AN428">
        <f t="shared" si="1002"/>
        <v>0.05</v>
      </c>
      <c r="AO428">
        <f t="shared" ref="AO428:BH428" si="1003">AN428</f>
        <v>0.05</v>
      </c>
      <c r="AP428">
        <f t="shared" si="1003"/>
        <v>0.05</v>
      </c>
      <c r="AQ428">
        <f t="shared" si="1003"/>
        <v>0.05</v>
      </c>
      <c r="AR428">
        <f t="shared" si="1003"/>
        <v>0.05</v>
      </c>
      <c r="AS428">
        <f t="shared" si="1003"/>
        <v>0.05</v>
      </c>
      <c r="AT428">
        <f t="shared" si="1003"/>
        <v>0.05</v>
      </c>
      <c r="AU428">
        <f t="shared" si="1003"/>
        <v>0.05</v>
      </c>
      <c r="AV428">
        <f t="shared" si="1003"/>
        <v>0.05</v>
      </c>
      <c r="AW428">
        <f t="shared" si="1003"/>
        <v>0.05</v>
      </c>
      <c r="AX428">
        <f t="shared" si="1003"/>
        <v>0.05</v>
      </c>
      <c r="AY428">
        <f t="shared" si="1003"/>
        <v>0.05</v>
      </c>
      <c r="AZ428">
        <f t="shared" si="1003"/>
        <v>0.05</v>
      </c>
      <c r="BA428">
        <f t="shared" si="1003"/>
        <v>0.05</v>
      </c>
      <c r="BB428">
        <f t="shared" si="1003"/>
        <v>0.05</v>
      </c>
      <c r="BC428">
        <f t="shared" si="1003"/>
        <v>0.05</v>
      </c>
      <c r="BD428">
        <f t="shared" si="1003"/>
        <v>0.05</v>
      </c>
      <c r="BE428">
        <f t="shared" si="1003"/>
        <v>0.05</v>
      </c>
      <c r="BF428">
        <f t="shared" si="1003"/>
        <v>0.05</v>
      </c>
      <c r="BG428">
        <f t="shared" si="1003"/>
        <v>0.05</v>
      </c>
      <c r="BH428">
        <f t="shared" si="1003"/>
        <v>0.05</v>
      </c>
      <c r="BK428">
        <f>G428</f>
        <v>0</v>
      </c>
      <c r="BL428">
        <f t="shared" si="978"/>
        <v>0</v>
      </c>
      <c r="BM428">
        <f t="shared" si="979"/>
        <v>0</v>
      </c>
      <c r="BN428">
        <f t="shared" si="937"/>
        <v>0.53</v>
      </c>
      <c r="BO428">
        <f>INDEX($O$7:$O$28,MATCH(BP428,$H$7:$H$28,0))</f>
        <v>1</v>
      </c>
      <c r="BP428" t="str">
        <f t="shared" si="980"/>
        <v>-LT-Total</v>
      </c>
    </row>
    <row r="429" spans="1:68" hidden="1" x14ac:dyDescent="0.25">
      <c r="A429" t="str">
        <f t="shared" si="974"/>
        <v>passenger-LT-G</v>
      </c>
      <c r="B429" s="1">
        <v>395</v>
      </c>
      <c r="C429" t="s">
        <v>11</v>
      </c>
      <c r="D429" t="s">
        <v>27</v>
      </c>
      <c r="E429" t="s">
        <v>33</v>
      </c>
      <c r="F429" t="s">
        <v>47</v>
      </c>
      <c r="G429">
        <v>0.98393843705580952</v>
      </c>
      <c r="H429">
        <f>Reference!H429</f>
        <v>0.98161929135771708</v>
      </c>
      <c r="I429">
        <f>Reference!I429</f>
        <v>0.97930283074319646</v>
      </c>
      <c r="J429">
        <f>Reference!J429</f>
        <v>0.97698905055180096</v>
      </c>
      <c r="K429">
        <f>Reference!K429</f>
        <v>0.97508434222922979</v>
      </c>
      <c r="L429">
        <f t="shared" ref="L429:Y431" si="1004">$K429+(L$33-$K$33)*($BL429-$BK429)/($BL$33-$BK$33)</f>
        <v>0.9381704349876947</v>
      </c>
      <c r="M429">
        <f t="shared" si="1004"/>
        <v>0.9012565277461595</v>
      </c>
      <c r="N429">
        <f t="shared" si="1004"/>
        <v>0.8643426205046244</v>
      </c>
      <c r="O429">
        <f t="shared" si="1004"/>
        <v>0.82742871326308931</v>
      </c>
      <c r="P429">
        <f t="shared" si="1004"/>
        <v>0.79051480602155422</v>
      </c>
      <c r="Q429">
        <f t="shared" si="1004"/>
        <v>0.75360089878001901</v>
      </c>
      <c r="R429">
        <f t="shared" si="1004"/>
        <v>0.71668699153848392</v>
      </c>
      <c r="S429">
        <f t="shared" si="1004"/>
        <v>0.67977308429694872</v>
      </c>
      <c r="T429">
        <f t="shared" si="1004"/>
        <v>0.64285917705541373</v>
      </c>
      <c r="U429">
        <f t="shared" si="1004"/>
        <v>0.60594526981387853</v>
      </c>
      <c r="V429">
        <f t="shared" si="1004"/>
        <v>0.56903136257234332</v>
      </c>
      <c r="W429">
        <f t="shared" si="1004"/>
        <v>0.53211745533080834</v>
      </c>
      <c r="X429">
        <f t="shared" si="1004"/>
        <v>0.49520354808927319</v>
      </c>
      <c r="Y429">
        <f t="shared" si="1004"/>
        <v>0.45828964084773804</v>
      </c>
      <c r="Z429">
        <f t="shared" ref="Z429:AN431" si="1005">$Y429+(Z$33-$Y$33)*($BM429-$BL429)/($BM$33-$BL$33)</f>
        <v>0.42773699812455551</v>
      </c>
      <c r="AA429">
        <f t="shared" si="1005"/>
        <v>0.39718435540137298</v>
      </c>
      <c r="AB429">
        <f t="shared" si="1005"/>
        <v>0.36663171267819045</v>
      </c>
      <c r="AC429">
        <f t="shared" si="1005"/>
        <v>0.33607906995500791</v>
      </c>
      <c r="AD429">
        <f t="shared" si="1005"/>
        <v>0.30552642723182538</v>
      </c>
      <c r="AE429">
        <f t="shared" si="1005"/>
        <v>0.27497378450864285</v>
      </c>
      <c r="AF429">
        <f t="shared" si="1005"/>
        <v>0.24442114178546032</v>
      </c>
      <c r="AG429">
        <f t="shared" si="1005"/>
        <v>0.21386849906227778</v>
      </c>
      <c r="AH429">
        <f t="shared" si="1005"/>
        <v>0.18331585633909525</v>
      </c>
      <c r="AI429">
        <f t="shared" si="1005"/>
        <v>0.15276321361591272</v>
      </c>
      <c r="AJ429">
        <f t="shared" si="1005"/>
        <v>0.12221057089273019</v>
      </c>
      <c r="AK429">
        <f t="shared" si="1005"/>
        <v>9.1657928169547653E-2</v>
      </c>
      <c r="AL429">
        <f t="shared" si="1005"/>
        <v>6.1105285446365121E-2</v>
      </c>
      <c r="AM429">
        <f t="shared" si="1005"/>
        <v>3.0552642723182588E-2</v>
      </c>
      <c r="AN429">
        <f t="shared" si="1005"/>
        <v>0</v>
      </c>
      <c r="AO429" s="6">
        <f t="shared" ref="AO429:BB429" si="1006">1- SUM(AO426:AO428,AO430:AO432)</f>
        <v>4.9999999999999933E-2</v>
      </c>
      <c r="AP429" s="6">
        <f t="shared" si="1006"/>
        <v>4.9999999999999933E-2</v>
      </c>
      <c r="AQ429" s="6">
        <f t="shared" si="1006"/>
        <v>4.9999999999999933E-2</v>
      </c>
      <c r="AR429" s="6">
        <f t="shared" si="1006"/>
        <v>4.9999999999999933E-2</v>
      </c>
      <c r="AS429" s="6">
        <f t="shared" si="1006"/>
        <v>4.9999999999999933E-2</v>
      </c>
      <c r="AT429" s="6">
        <f t="shared" si="1006"/>
        <v>4.9999999999999933E-2</v>
      </c>
      <c r="AU429" s="6">
        <f t="shared" si="1006"/>
        <v>4.9999999999999933E-2</v>
      </c>
      <c r="AV429" s="6">
        <f t="shared" si="1006"/>
        <v>4.9999999999999933E-2</v>
      </c>
      <c r="AW429" s="6">
        <f t="shared" si="1006"/>
        <v>4.9999999999999933E-2</v>
      </c>
      <c r="AX429" s="6">
        <f t="shared" si="1006"/>
        <v>4.9999999999999933E-2</v>
      </c>
      <c r="AY429" s="6">
        <f t="shared" si="1006"/>
        <v>4.9999999999999933E-2</v>
      </c>
      <c r="AZ429" s="6">
        <f t="shared" si="1006"/>
        <v>4.9999999999999933E-2</v>
      </c>
      <c r="BA429" s="6">
        <f t="shared" si="1006"/>
        <v>4.9999999999999933E-2</v>
      </c>
      <c r="BB429" s="6">
        <f t="shared" si="1006"/>
        <v>4.9999999999999933E-2</v>
      </c>
      <c r="BC429">
        <f t="shared" ref="BC429:BH438" si="1007">BB429</f>
        <v>4.9999999999999933E-2</v>
      </c>
      <c r="BD429">
        <f t="shared" si="1007"/>
        <v>4.9999999999999933E-2</v>
      </c>
      <c r="BE429">
        <f t="shared" si="1007"/>
        <v>4.9999999999999933E-2</v>
      </c>
      <c r="BF429">
        <f t="shared" si="1007"/>
        <v>4.9999999999999933E-2</v>
      </c>
      <c r="BG429">
        <f t="shared" si="1007"/>
        <v>4.9999999999999933E-2</v>
      </c>
      <c r="BH429">
        <f t="shared" si="1007"/>
        <v>4.9999999999999933E-2</v>
      </c>
      <c r="BK429">
        <f t="shared" ref="BK429:BK434" si="1008">K429</f>
        <v>0.97508434222922979</v>
      </c>
      <c r="BL429">
        <f t="shared" si="978"/>
        <v>0.45828964084773799</v>
      </c>
      <c r="BM429">
        <f t="shared" si="979"/>
        <v>0</v>
      </c>
      <c r="BN429">
        <f t="shared" si="937"/>
        <v>0.53</v>
      </c>
      <c r="BO429">
        <f>INDEX($M$7:$M$28,MATCH(BP429,$H$7:$H$28,0))</f>
        <v>1</v>
      </c>
      <c r="BP429" t="str">
        <f t="shared" si="980"/>
        <v>-LT-Total</v>
      </c>
    </row>
    <row r="430" spans="1:68" hidden="1" x14ac:dyDescent="0.25">
      <c r="A430" t="str">
        <f t="shared" si="974"/>
        <v>passenger-LT-LPG</v>
      </c>
      <c r="B430" s="1">
        <v>396</v>
      </c>
      <c r="C430" t="s">
        <v>11</v>
      </c>
      <c r="D430" t="s">
        <v>27</v>
      </c>
      <c r="E430" t="s">
        <v>33</v>
      </c>
      <c r="F430" t="s">
        <v>48</v>
      </c>
      <c r="G430">
        <v>8.2390080265318192E-3</v>
      </c>
      <c r="H430">
        <f>Reference!H430</f>
        <v>8.9121474148357895E-3</v>
      </c>
      <c r="I430">
        <f>Reference!I430</f>
        <v>9.5845074491240217E-3</v>
      </c>
      <c r="J430">
        <f>Reference!J430</f>
        <v>1.0256089482105799E-2</v>
      </c>
      <c r="K430">
        <f>Reference!K430</f>
        <v>1.0831222932553401E-2</v>
      </c>
      <c r="L430">
        <f t="shared" si="1004"/>
        <v>1.0421183778678164E-2</v>
      </c>
      <c r="M430">
        <f t="shared" si="1004"/>
        <v>1.0011144624802929E-2</v>
      </c>
      <c r="N430">
        <f t="shared" si="1004"/>
        <v>9.6011054709276931E-3</v>
      </c>
      <c r="O430">
        <f t="shared" si="1004"/>
        <v>9.1910663170524567E-3</v>
      </c>
      <c r="P430">
        <f t="shared" si="1004"/>
        <v>8.781027163177222E-3</v>
      </c>
      <c r="Q430">
        <f t="shared" si="1004"/>
        <v>8.3709880093019856E-3</v>
      </c>
      <c r="R430">
        <f t="shared" si="1004"/>
        <v>7.9609488554267492E-3</v>
      </c>
      <c r="S430">
        <f t="shared" si="1004"/>
        <v>7.5509097015515128E-3</v>
      </c>
      <c r="T430">
        <f t="shared" si="1004"/>
        <v>7.1408705476762773E-3</v>
      </c>
      <c r="U430">
        <f t="shared" si="1004"/>
        <v>6.7308313938010417E-3</v>
      </c>
      <c r="V430">
        <f t="shared" si="1004"/>
        <v>6.3207922399258053E-3</v>
      </c>
      <c r="W430">
        <f t="shared" si="1004"/>
        <v>5.9107530860505698E-3</v>
      </c>
      <c r="X430">
        <f t="shared" si="1004"/>
        <v>5.5007139321753334E-3</v>
      </c>
      <c r="Y430">
        <f t="shared" si="1004"/>
        <v>5.0906747783000979E-3</v>
      </c>
      <c r="Z430">
        <f t="shared" si="1005"/>
        <v>4.7512964597467584E-3</v>
      </c>
      <c r="AA430">
        <f t="shared" si="1005"/>
        <v>4.411918141193418E-3</v>
      </c>
      <c r="AB430">
        <f t="shared" si="1005"/>
        <v>4.0725398226400785E-3</v>
      </c>
      <c r="AC430">
        <f t="shared" si="1005"/>
        <v>3.7331615040867385E-3</v>
      </c>
      <c r="AD430">
        <f t="shared" si="1005"/>
        <v>3.3937831855333986E-3</v>
      </c>
      <c r="AE430">
        <f t="shared" si="1005"/>
        <v>3.0544048669800586E-3</v>
      </c>
      <c r="AF430">
        <f t="shared" si="1005"/>
        <v>2.7150265484267187E-3</v>
      </c>
      <c r="AG430">
        <f t="shared" si="1005"/>
        <v>2.3756482298733792E-3</v>
      </c>
      <c r="AH430">
        <f t="shared" si="1005"/>
        <v>2.0362699113200392E-3</v>
      </c>
      <c r="AI430">
        <f t="shared" si="1005"/>
        <v>1.6968915927666993E-3</v>
      </c>
      <c r="AJ430">
        <f t="shared" si="1005"/>
        <v>1.3575132742133593E-3</v>
      </c>
      <c r="AK430">
        <f t="shared" si="1005"/>
        <v>1.0181349556600194E-3</v>
      </c>
      <c r="AL430">
        <f t="shared" si="1005"/>
        <v>6.7875663710667989E-4</v>
      </c>
      <c r="AM430">
        <f t="shared" si="1005"/>
        <v>3.3937831855333951E-4</v>
      </c>
      <c r="AN430">
        <f t="shared" si="1005"/>
        <v>0</v>
      </c>
      <c r="AO430">
        <f t="shared" ref="AO430:BB430" si="1009">AN430</f>
        <v>0</v>
      </c>
      <c r="AP430">
        <f t="shared" si="1009"/>
        <v>0</v>
      </c>
      <c r="AQ430">
        <f t="shared" si="1009"/>
        <v>0</v>
      </c>
      <c r="AR430">
        <f t="shared" si="1009"/>
        <v>0</v>
      </c>
      <c r="AS430">
        <f t="shared" si="1009"/>
        <v>0</v>
      </c>
      <c r="AT430">
        <f t="shared" si="1009"/>
        <v>0</v>
      </c>
      <c r="AU430">
        <f t="shared" si="1009"/>
        <v>0</v>
      </c>
      <c r="AV430">
        <f t="shared" si="1009"/>
        <v>0</v>
      </c>
      <c r="AW430">
        <f t="shared" si="1009"/>
        <v>0</v>
      </c>
      <c r="AX430">
        <f t="shared" si="1009"/>
        <v>0</v>
      </c>
      <c r="AY430">
        <f t="shared" si="1009"/>
        <v>0</v>
      </c>
      <c r="AZ430">
        <f t="shared" si="1009"/>
        <v>0</v>
      </c>
      <c r="BA430">
        <f t="shared" si="1009"/>
        <v>0</v>
      </c>
      <c r="BB430">
        <f t="shared" si="1009"/>
        <v>0</v>
      </c>
      <c r="BC430">
        <f t="shared" si="1007"/>
        <v>0</v>
      </c>
      <c r="BD430">
        <f t="shared" si="1007"/>
        <v>0</v>
      </c>
      <c r="BE430">
        <f t="shared" si="1007"/>
        <v>0</v>
      </c>
      <c r="BF430">
        <f t="shared" si="1007"/>
        <v>0</v>
      </c>
      <c r="BG430">
        <f t="shared" si="1007"/>
        <v>0</v>
      </c>
      <c r="BH430">
        <f t="shared" si="1007"/>
        <v>0</v>
      </c>
      <c r="BK430">
        <f t="shared" si="1008"/>
        <v>1.0831222932553401E-2</v>
      </c>
      <c r="BL430">
        <f t="shared" si="978"/>
        <v>5.0906747783000979E-3</v>
      </c>
      <c r="BM430">
        <f t="shared" si="979"/>
        <v>0</v>
      </c>
      <c r="BN430">
        <f t="shared" si="937"/>
        <v>0.53</v>
      </c>
      <c r="BO430">
        <f>INDEX($M$7:$M$28,MATCH(BP430,$H$7:$H$28,0))</f>
        <v>1</v>
      </c>
      <c r="BP430" t="str">
        <f t="shared" si="980"/>
        <v>-LT-Total</v>
      </c>
    </row>
    <row r="431" spans="1:68" hidden="1" x14ac:dyDescent="0.25">
      <c r="A431" t="str">
        <f t="shared" si="974"/>
        <v>passenger-LT-PHEVG</v>
      </c>
      <c r="B431" s="1">
        <v>397</v>
      </c>
      <c r="C431" t="s">
        <v>11</v>
      </c>
      <c r="D431" t="s">
        <v>27</v>
      </c>
      <c r="E431" t="s">
        <v>33</v>
      </c>
      <c r="F431" t="s">
        <v>31</v>
      </c>
      <c r="G431">
        <v>5.707662102989085E-4</v>
      </c>
      <c r="H431">
        <f>Reference!H431</f>
        <v>8.5565340783527581E-4</v>
      </c>
      <c r="I431">
        <f>Reference!I431</f>
        <v>1.1402107658387171E-3</v>
      </c>
      <c r="J431">
        <f>Reference!J431</f>
        <v>1.4244388568051571E-3</v>
      </c>
      <c r="K431">
        <f>Reference!K431</f>
        <v>1.708980530202162E-3</v>
      </c>
      <c r="L431">
        <f t="shared" si="1004"/>
        <v>1.644283410130223E-3</v>
      </c>
      <c r="M431">
        <f t="shared" si="1004"/>
        <v>1.579586290058284E-3</v>
      </c>
      <c r="N431">
        <f t="shared" si="1004"/>
        <v>1.514889169986345E-3</v>
      </c>
      <c r="O431">
        <f t="shared" si="1004"/>
        <v>1.450192049914406E-3</v>
      </c>
      <c r="P431">
        <f t="shared" si="1004"/>
        <v>1.385494929842467E-3</v>
      </c>
      <c r="Q431">
        <f t="shared" si="1004"/>
        <v>1.320797809770528E-3</v>
      </c>
      <c r="R431">
        <f t="shared" si="1004"/>
        <v>1.2561006896985891E-3</v>
      </c>
      <c r="S431">
        <f t="shared" si="1004"/>
        <v>1.1914035696266501E-3</v>
      </c>
      <c r="T431">
        <f t="shared" si="1004"/>
        <v>1.1267064495547111E-3</v>
      </c>
      <c r="U431">
        <f t="shared" si="1004"/>
        <v>1.0620093294827723E-3</v>
      </c>
      <c r="V431">
        <f t="shared" si="1004"/>
        <v>9.9731220941083306E-4</v>
      </c>
      <c r="W431">
        <f t="shared" si="1004"/>
        <v>9.3261508933889406E-4</v>
      </c>
      <c r="X431">
        <f t="shared" si="1004"/>
        <v>8.6791796926695506E-4</v>
      </c>
      <c r="Y431">
        <f t="shared" si="1004"/>
        <v>8.0322084919501595E-4</v>
      </c>
      <c r="Z431">
        <f t="shared" si="1005"/>
        <v>7.4967279258201483E-4</v>
      </c>
      <c r="AA431">
        <f t="shared" si="1005"/>
        <v>6.9612473596901382E-4</v>
      </c>
      <c r="AB431">
        <f t="shared" si="1005"/>
        <v>6.425766793560127E-4</v>
      </c>
      <c r="AC431">
        <f t="shared" si="1005"/>
        <v>5.8902862274301168E-4</v>
      </c>
      <c r="AD431">
        <f t="shared" si="1005"/>
        <v>5.3548056613001056E-4</v>
      </c>
      <c r="AE431">
        <f t="shared" si="1005"/>
        <v>4.819325095170095E-4</v>
      </c>
      <c r="AF431">
        <f t="shared" si="1005"/>
        <v>4.2838445290400843E-4</v>
      </c>
      <c r="AG431">
        <f t="shared" si="1005"/>
        <v>3.7483639629100736E-4</v>
      </c>
      <c r="AH431">
        <f t="shared" si="1005"/>
        <v>3.2128833967800635E-4</v>
      </c>
      <c r="AI431">
        <f t="shared" si="1005"/>
        <v>2.6774028306500528E-4</v>
      </c>
      <c r="AJ431">
        <f t="shared" si="1005"/>
        <v>2.1419222645200416E-4</v>
      </c>
      <c r="AK431">
        <f t="shared" si="1005"/>
        <v>1.6064416983900304E-4</v>
      </c>
      <c r="AL431">
        <f t="shared" si="1005"/>
        <v>1.0709611322600203E-4</v>
      </c>
      <c r="AM431">
        <f t="shared" si="1005"/>
        <v>5.3548056613000905E-5</v>
      </c>
      <c r="AN431">
        <f t="shared" si="1005"/>
        <v>0</v>
      </c>
      <c r="AO431">
        <f t="shared" ref="AO431:BB431" si="1010">AN431</f>
        <v>0</v>
      </c>
      <c r="AP431">
        <f t="shared" si="1010"/>
        <v>0</v>
      </c>
      <c r="AQ431">
        <f t="shared" si="1010"/>
        <v>0</v>
      </c>
      <c r="AR431">
        <f t="shared" si="1010"/>
        <v>0</v>
      </c>
      <c r="AS431">
        <f t="shared" si="1010"/>
        <v>0</v>
      </c>
      <c r="AT431">
        <f t="shared" si="1010"/>
        <v>0</v>
      </c>
      <c r="AU431">
        <f t="shared" si="1010"/>
        <v>0</v>
      </c>
      <c r="AV431">
        <f t="shared" si="1010"/>
        <v>0</v>
      </c>
      <c r="AW431">
        <f t="shared" si="1010"/>
        <v>0</v>
      </c>
      <c r="AX431">
        <f t="shared" si="1010"/>
        <v>0</v>
      </c>
      <c r="AY431">
        <f t="shared" si="1010"/>
        <v>0</v>
      </c>
      <c r="AZ431">
        <f t="shared" si="1010"/>
        <v>0</v>
      </c>
      <c r="BA431">
        <f t="shared" si="1010"/>
        <v>0</v>
      </c>
      <c r="BB431">
        <f t="shared" si="1010"/>
        <v>0</v>
      </c>
      <c r="BC431">
        <f t="shared" si="1007"/>
        <v>0</v>
      </c>
      <c r="BD431">
        <f t="shared" si="1007"/>
        <v>0</v>
      </c>
      <c r="BE431">
        <f t="shared" si="1007"/>
        <v>0</v>
      </c>
      <c r="BF431">
        <f t="shared" si="1007"/>
        <v>0</v>
      </c>
      <c r="BG431">
        <f t="shared" si="1007"/>
        <v>0</v>
      </c>
      <c r="BH431">
        <f t="shared" si="1007"/>
        <v>0</v>
      </c>
      <c r="BK431">
        <f t="shared" si="1008"/>
        <v>1.708980530202162E-3</v>
      </c>
      <c r="BL431">
        <f t="shared" si="978"/>
        <v>8.0322084919501606E-4</v>
      </c>
      <c r="BM431">
        <f t="shared" si="979"/>
        <v>0</v>
      </c>
      <c r="BN431">
        <f t="shared" si="937"/>
        <v>0.53</v>
      </c>
      <c r="BO431">
        <f>INDEX($M$7:$M$28,MATCH(BP431,$H$7:$H$28,0))</f>
        <v>1</v>
      </c>
      <c r="BP431" t="str">
        <f t="shared" si="980"/>
        <v>-LT-Total</v>
      </c>
    </row>
    <row r="432" spans="1:68" hidden="1" x14ac:dyDescent="0.25">
      <c r="A432" t="str">
        <f t="shared" si="974"/>
        <v>passenger-LV-BEV</v>
      </c>
      <c r="B432" s="1">
        <v>398</v>
      </c>
      <c r="C432" t="s">
        <v>11</v>
      </c>
      <c r="D432" t="s">
        <v>27</v>
      </c>
      <c r="E432" t="s">
        <v>28</v>
      </c>
      <c r="F432" t="s">
        <v>29</v>
      </c>
      <c r="G432">
        <v>7.01714298828584E-3</v>
      </c>
      <c r="H432">
        <f>Reference!H432</f>
        <v>7.9730136341844629E-3</v>
      </c>
      <c r="I432">
        <f>Reference!I432</f>
        <v>9.0590923566772098E-3</v>
      </c>
      <c r="J432">
        <f>Reference!J432</f>
        <v>1.0293116015121661E-2</v>
      </c>
      <c r="K432">
        <f>Reference!K432</f>
        <v>1.1695237572300766E-2</v>
      </c>
      <c r="L432">
        <f>Reference!L432</f>
        <v>1.3289706962303322E-2</v>
      </c>
      <c r="M432">
        <f t="shared" ref="M432:Y432" si="1011">IF(L432=0,0.0000001,L432)*((INDEX($N$7:$N$29,MATCH($A432,$H$7:$H$28,0))/IF(L432=0,0.0000001,L432))^((M$33-$K$33)/($Y$33-$K$33)))</f>
        <v>2.2902977910895593E-2</v>
      </c>
      <c r="N432">
        <f t="shared" si="1011"/>
        <v>4.6111012716155884E-2</v>
      </c>
      <c r="O432">
        <f t="shared" si="1011"/>
        <v>9.5981912770887953E-2</v>
      </c>
      <c r="P432">
        <f t="shared" si="1011"/>
        <v>0.18469770103927885</v>
      </c>
      <c r="Q432">
        <f t="shared" si="1011"/>
        <v>0.30602513729299702</v>
      </c>
      <c r="R432">
        <f t="shared" si="1011"/>
        <v>0.42850330497651729</v>
      </c>
      <c r="S432">
        <f t="shared" si="1011"/>
        <v>0.51939212588003147</v>
      </c>
      <c r="T432">
        <f t="shared" si="1011"/>
        <v>0.56986783805504504</v>
      </c>
      <c r="U432">
        <f t="shared" si="1011"/>
        <v>0.5912318099839684</v>
      </c>
      <c r="V432">
        <f t="shared" si="1011"/>
        <v>0.59811022044595541</v>
      </c>
      <c r="W432">
        <f t="shared" si="1011"/>
        <v>0.59972966636517477</v>
      </c>
      <c r="X432">
        <f t="shared" si="1011"/>
        <v>0.59998068641418401</v>
      </c>
      <c r="Y432">
        <f t="shared" si="1011"/>
        <v>0.59999999999999987</v>
      </c>
      <c r="Z432">
        <f t="shared" ref="Z432:AN432" si="1012">IF(Y432=0,0.0000001,$Y432)*((INDEX($O$7:$O$28,MATCH($A432,$H$7:$H$28,0))/IF(Y432=0,0.0000001,$Y432))^((Z$33-$Y$33)/($AN$33-$Y$33)))</f>
        <v>0.61643979543822969</v>
      </c>
      <c r="AA432">
        <f t="shared" si="1012"/>
        <v>0.63333003566654433</v>
      </c>
      <c r="AB432">
        <f t="shared" si="1012"/>
        <v>0.65068306271861909</v>
      </c>
      <c r="AC432">
        <f t="shared" si="1012"/>
        <v>0.66851155679564411</v>
      </c>
      <c r="AD432">
        <f t="shared" si="1012"/>
        <v>0.68682854553199901</v>
      </c>
      <c r="AE432">
        <f t="shared" si="1012"/>
        <v>0.70564741351480409</v>
      </c>
      <c r="AF432">
        <f t="shared" si="1012"/>
        <v>0.72498191206430307</v>
      </c>
      <c r="AG432">
        <f t="shared" si="1012"/>
        <v>0.74484616928222624</v>
      </c>
      <c r="AH432">
        <f t="shared" si="1012"/>
        <v>0.76525470037547438</v>
      </c>
      <c r="AI432">
        <f t="shared" si="1012"/>
        <v>0.78622241826266903</v>
      </c>
      <c r="AJ432">
        <f t="shared" si="1012"/>
        <v>0.80776464447131668</v>
      </c>
      <c r="AK432">
        <f t="shared" si="1012"/>
        <v>0.82989712033355501</v>
      </c>
      <c r="AL432">
        <f t="shared" si="1012"/>
        <v>0.85263601848865456</v>
      </c>
      <c r="AM432">
        <f t="shared" si="1012"/>
        <v>0.87599795470068831</v>
      </c>
      <c r="AN432">
        <f t="shared" si="1012"/>
        <v>0.9</v>
      </c>
      <c r="AO432">
        <f t="shared" ref="AO432:BB432" si="1013">AN432</f>
        <v>0.9</v>
      </c>
      <c r="AP432">
        <f t="shared" si="1013"/>
        <v>0.9</v>
      </c>
      <c r="AQ432">
        <f t="shared" si="1013"/>
        <v>0.9</v>
      </c>
      <c r="AR432">
        <f t="shared" si="1013"/>
        <v>0.9</v>
      </c>
      <c r="AS432">
        <f t="shared" si="1013"/>
        <v>0.9</v>
      </c>
      <c r="AT432">
        <f t="shared" si="1013"/>
        <v>0.9</v>
      </c>
      <c r="AU432">
        <f t="shared" si="1013"/>
        <v>0.9</v>
      </c>
      <c r="AV432">
        <f t="shared" si="1013"/>
        <v>0.9</v>
      </c>
      <c r="AW432">
        <f t="shared" si="1013"/>
        <v>0.9</v>
      </c>
      <c r="AX432">
        <f t="shared" si="1013"/>
        <v>0.9</v>
      </c>
      <c r="AY432">
        <f t="shared" si="1013"/>
        <v>0.9</v>
      </c>
      <c r="AZ432">
        <f t="shared" si="1013"/>
        <v>0.9</v>
      </c>
      <c r="BA432">
        <f t="shared" si="1013"/>
        <v>0.9</v>
      </c>
      <c r="BB432">
        <f t="shared" si="1013"/>
        <v>0.9</v>
      </c>
      <c r="BC432">
        <f t="shared" si="1007"/>
        <v>0.9</v>
      </c>
      <c r="BD432">
        <f t="shared" si="1007"/>
        <v>0.9</v>
      </c>
      <c r="BE432">
        <f t="shared" si="1007"/>
        <v>0.9</v>
      </c>
      <c r="BF432">
        <f t="shared" si="1007"/>
        <v>0.9</v>
      </c>
      <c r="BG432">
        <f t="shared" si="1007"/>
        <v>0.9</v>
      </c>
      <c r="BH432">
        <f t="shared" si="1007"/>
        <v>0.9</v>
      </c>
      <c r="BK432">
        <f t="shared" si="1008"/>
        <v>1.1695237572300766E-2</v>
      </c>
      <c r="BL432">
        <f t="shared" si="978"/>
        <v>4.3272379017512833E-3</v>
      </c>
      <c r="BM432">
        <f t="shared" si="979"/>
        <v>5.8476187861503754E-4</v>
      </c>
      <c r="BN432">
        <f t="shared" si="937"/>
        <v>0.63</v>
      </c>
      <c r="BO432">
        <f>INDEX($O$7:$O$28,MATCH(BP432,$H$7:$H$28,0))</f>
        <v>0.95000000000000007</v>
      </c>
      <c r="BP432" t="str">
        <f t="shared" si="980"/>
        <v>-LV-Total</v>
      </c>
    </row>
    <row r="433" spans="1:68" hidden="1" x14ac:dyDescent="0.25">
      <c r="A433" t="str">
        <f t="shared" si="974"/>
        <v>passenger-LV-CNG</v>
      </c>
      <c r="B433" s="1">
        <v>399</v>
      </c>
      <c r="C433" t="s">
        <v>11</v>
      </c>
      <c r="D433" t="s">
        <v>27</v>
      </c>
      <c r="E433" t="s">
        <v>28</v>
      </c>
      <c r="F433" t="s">
        <v>45</v>
      </c>
      <c r="G433">
        <v>3.50857149414292E-3</v>
      </c>
      <c r="H433">
        <f>Reference!H433</f>
        <v>4.7521086979911264E-3</v>
      </c>
      <c r="I433">
        <f>Reference!I433</f>
        <v>5.9885618479403237E-3</v>
      </c>
      <c r="J433">
        <f>Reference!J433</f>
        <v>7.217991305615983E-3</v>
      </c>
      <c r="K433">
        <f>Reference!K433</f>
        <v>8.0193346782768613E-3</v>
      </c>
      <c r="L433">
        <f t="shared" ref="L433:Y434" si="1014">$K433+(L$33-$K$33)*($BL433-$BK433)/($BL$33-$BK$33)</f>
        <v>7.6584646177544026E-3</v>
      </c>
      <c r="M433">
        <f t="shared" si="1014"/>
        <v>7.2975945572319439E-3</v>
      </c>
      <c r="N433">
        <f t="shared" si="1014"/>
        <v>6.9367244967094852E-3</v>
      </c>
      <c r="O433">
        <f t="shared" si="1014"/>
        <v>6.5758544361870265E-3</v>
      </c>
      <c r="P433">
        <f t="shared" si="1014"/>
        <v>6.2149843756645669E-3</v>
      </c>
      <c r="Q433">
        <f t="shared" si="1014"/>
        <v>5.8541143151421091E-3</v>
      </c>
      <c r="R433">
        <f t="shared" si="1014"/>
        <v>5.4932442546196496E-3</v>
      </c>
      <c r="S433">
        <f t="shared" si="1014"/>
        <v>5.1323741940971918E-3</v>
      </c>
      <c r="T433">
        <f t="shared" si="1014"/>
        <v>4.7715041335747322E-3</v>
      </c>
      <c r="U433">
        <f t="shared" si="1014"/>
        <v>4.4106340730522735E-3</v>
      </c>
      <c r="V433">
        <f t="shared" si="1014"/>
        <v>4.0497640125298148E-3</v>
      </c>
      <c r="W433">
        <f t="shared" si="1014"/>
        <v>3.6888939520073561E-3</v>
      </c>
      <c r="X433">
        <f t="shared" si="1014"/>
        <v>3.3280238914848975E-3</v>
      </c>
      <c r="Y433">
        <f t="shared" si="1014"/>
        <v>2.9671538309624388E-3</v>
      </c>
      <c r="Z433">
        <f t="shared" ref="Z433:AN434" si="1015">$Y433+(Z$33-$Y$33)*($BM433-$BL433)/($BM$33-$BL$33)</f>
        <v>2.769343575564943E-3</v>
      </c>
      <c r="AA433">
        <f t="shared" si="1015"/>
        <v>2.5715333201674468E-3</v>
      </c>
      <c r="AB433">
        <f t="shared" si="1015"/>
        <v>2.373723064769951E-3</v>
      </c>
      <c r="AC433">
        <f t="shared" si="1015"/>
        <v>2.1759128093724552E-3</v>
      </c>
      <c r="AD433">
        <f t="shared" si="1015"/>
        <v>1.9781025539749595E-3</v>
      </c>
      <c r="AE433">
        <f t="shared" si="1015"/>
        <v>1.780292298577463E-3</v>
      </c>
      <c r="AF433">
        <f t="shared" si="1015"/>
        <v>1.5824820431799673E-3</v>
      </c>
      <c r="AG433">
        <f t="shared" si="1015"/>
        <v>1.3846717877824715E-3</v>
      </c>
      <c r="AH433">
        <f t="shared" si="1015"/>
        <v>1.1868615323849755E-3</v>
      </c>
      <c r="AI433">
        <f t="shared" si="1015"/>
        <v>9.8905127698747973E-4</v>
      </c>
      <c r="AJ433">
        <f t="shared" si="1015"/>
        <v>7.9124102158998396E-4</v>
      </c>
      <c r="AK433">
        <f t="shared" si="1015"/>
        <v>5.9343076619248732E-4</v>
      </c>
      <c r="AL433">
        <f t="shared" si="1015"/>
        <v>3.9562051079499155E-4</v>
      </c>
      <c r="AM433">
        <f t="shared" si="1015"/>
        <v>1.9781025539749577E-4</v>
      </c>
      <c r="AN433">
        <f t="shared" si="1015"/>
        <v>0</v>
      </c>
      <c r="AO433">
        <f t="shared" ref="AO433:BB433" si="1016">AN433</f>
        <v>0</v>
      </c>
      <c r="AP433">
        <f t="shared" si="1016"/>
        <v>0</v>
      </c>
      <c r="AQ433">
        <f t="shared" si="1016"/>
        <v>0</v>
      </c>
      <c r="AR433">
        <f t="shared" si="1016"/>
        <v>0</v>
      </c>
      <c r="AS433">
        <f t="shared" si="1016"/>
        <v>0</v>
      </c>
      <c r="AT433">
        <f t="shared" si="1016"/>
        <v>0</v>
      </c>
      <c r="AU433">
        <f t="shared" si="1016"/>
        <v>0</v>
      </c>
      <c r="AV433">
        <f t="shared" si="1016"/>
        <v>0</v>
      </c>
      <c r="AW433">
        <f t="shared" si="1016"/>
        <v>0</v>
      </c>
      <c r="AX433">
        <f t="shared" si="1016"/>
        <v>0</v>
      </c>
      <c r="AY433">
        <f t="shared" si="1016"/>
        <v>0</v>
      </c>
      <c r="AZ433">
        <f t="shared" si="1016"/>
        <v>0</v>
      </c>
      <c r="BA433">
        <f t="shared" si="1016"/>
        <v>0</v>
      </c>
      <c r="BB433">
        <f t="shared" si="1016"/>
        <v>0</v>
      </c>
      <c r="BC433">
        <f t="shared" si="1007"/>
        <v>0</v>
      </c>
      <c r="BD433">
        <f t="shared" si="1007"/>
        <v>0</v>
      </c>
      <c r="BE433">
        <f t="shared" si="1007"/>
        <v>0</v>
      </c>
      <c r="BF433">
        <f t="shared" si="1007"/>
        <v>0</v>
      </c>
      <c r="BG433">
        <f t="shared" si="1007"/>
        <v>0</v>
      </c>
      <c r="BH433">
        <f t="shared" si="1007"/>
        <v>0</v>
      </c>
      <c r="BK433">
        <f t="shared" si="1008"/>
        <v>8.0193346782768613E-3</v>
      </c>
      <c r="BL433">
        <f t="shared" si="978"/>
        <v>2.9671538309624388E-3</v>
      </c>
      <c r="BM433">
        <f t="shared" si="979"/>
        <v>0</v>
      </c>
      <c r="BN433">
        <f t="shared" si="937"/>
        <v>0.63</v>
      </c>
      <c r="BO433">
        <f>INDEX($M$7:$M$28,MATCH(BP433,$H$7:$H$28,0))</f>
        <v>1</v>
      </c>
      <c r="BP433" t="str">
        <f t="shared" si="980"/>
        <v>-LV-Total</v>
      </c>
    </row>
    <row r="434" spans="1:68" hidden="1" x14ac:dyDescent="0.25">
      <c r="A434" t="str">
        <f t="shared" si="974"/>
        <v>passenger-LV-D</v>
      </c>
      <c r="B434" s="1">
        <v>400</v>
      </c>
      <c r="C434" t="s">
        <v>11</v>
      </c>
      <c r="D434" t="s">
        <v>27</v>
      </c>
      <c r="E434" t="s">
        <v>28</v>
      </c>
      <c r="F434" t="s">
        <v>46</v>
      </c>
      <c r="G434">
        <v>7.6700879896937136E-4</v>
      </c>
      <c r="H434">
        <f>Reference!H434</f>
        <v>6.515115020705825E-4</v>
      </c>
      <c r="I434">
        <f>Reference!I434</f>
        <v>5.3667215820600057E-4</v>
      </c>
      <c r="J434">
        <f>Reference!J434</f>
        <v>4.2248516110622158E-4</v>
      </c>
      <c r="K434">
        <f>Reference!K434</f>
        <v>4.0817270430920177E-4</v>
      </c>
      <c r="L434">
        <f t="shared" si="1014"/>
        <v>3.8980493261528767E-4</v>
      </c>
      <c r="M434">
        <f t="shared" si="1014"/>
        <v>3.7143716092137363E-4</v>
      </c>
      <c r="N434">
        <f t="shared" si="1014"/>
        <v>3.5306938922745953E-4</v>
      </c>
      <c r="O434">
        <f t="shared" si="1014"/>
        <v>3.3470161753354548E-4</v>
      </c>
      <c r="P434">
        <f t="shared" si="1014"/>
        <v>3.1633384583963138E-4</v>
      </c>
      <c r="Q434">
        <f t="shared" si="1014"/>
        <v>2.9796607414571733E-4</v>
      </c>
      <c r="R434">
        <f t="shared" si="1014"/>
        <v>2.7959830245180323E-4</v>
      </c>
      <c r="S434">
        <f t="shared" si="1014"/>
        <v>2.6123053075788913E-4</v>
      </c>
      <c r="T434">
        <f t="shared" si="1014"/>
        <v>2.4286275906397508E-4</v>
      </c>
      <c r="U434">
        <f t="shared" si="1014"/>
        <v>2.2449498737006101E-4</v>
      </c>
      <c r="V434">
        <f t="shared" si="1014"/>
        <v>2.061272156761469E-4</v>
      </c>
      <c r="W434">
        <f t="shared" si="1014"/>
        <v>1.8775944398223283E-4</v>
      </c>
      <c r="X434">
        <f t="shared" si="1014"/>
        <v>1.6939167228831876E-4</v>
      </c>
      <c r="Y434">
        <f t="shared" si="1014"/>
        <v>1.5102390059440468E-4</v>
      </c>
      <c r="Z434">
        <f t="shared" si="1015"/>
        <v>1.4095564055477771E-4</v>
      </c>
      <c r="AA434">
        <f t="shared" si="1015"/>
        <v>1.3088738051515074E-4</v>
      </c>
      <c r="AB434">
        <f t="shared" si="1015"/>
        <v>1.2081912047552375E-4</v>
      </c>
      <c r="AC434">
        <f t="shared" si="1015"/>
        <v>1.1075086043589678E-4</v>
      </c>
      <c r="AD434">
        <f t="shared" si="1015"/>
        <v>1.0068260039626981E-4</v>
      </c>
      <c r="AE434">
        <f t="shared" si="1015"/>
        <v>9.0614340356642809E-5</v>
      </c>
      <c r="AF434">
        <f t="shared" si="1015"/>
        <v>8.0546080317015853E-5</v>
      </c>
      <c r="AG434">
        <f t="shared" si="1015"/>
        <v>7.047782027738887E-5</v>
      </c>
      <c r="AH434">
        <f t="shared" si="1015"/>
        <v>6.0409560237761886E-5</v>
      </c>
      <c r="AI434">
        <f t="shared" si="1015"/>
        <v>5.0341300198134917E-5</v>
      </c>
      <c r="AJ434">
        <f t="shared" si="1015"/>
        <v>4.0273040158507933E-5</v>
      </c>
      <c r="AK434">
        <f t="shared" si="1015"/>
        <v>3.020478011888095E-5</v>
      </c>
      <c r="AL434">
        <f t="shared" si="1015"/>
        <v>2.0136520079253967E-5</v>
      </c>
      <c r="AM434">
        <f t="shared" si="1015"/>
        <v>1.0068260039627024E-5</v>
      </c>
      <c r="AN434">
        <f t="shared" si="1015"/>
        <v>0</v>
      </c>
      <c r="AO434">
        <f t="shared" ref="AO434:BB434" si="1017">AN434</f>
        <v>0</v>
      </c>
      <c r="AP434">
        <f t="shared" si="1017"/>
        <v>0</v>
      </c>
      <c r="AQ434">
        <f t="shared" si="1017"/>
        <v>0</v>
      </c>
      <c r="AR434">
        <f t="shared" si="1017"/>
        <v>0</v>
      </c>
      <c r="AS434">
        <f t="shared" si="1017"/>
        <v>0</v>
      </c>
      <c r="AT434">
        <f t="shared" si="1017"/>
        <v>0</v>
      </c>
      <c r="AU434">
        <f t="shared" si="1017"/>
        <v>0</v>
      </c>
      <c r="AV434">
        <f t="shared" si="1017"/>
        <v>0</v>
      </c>
      <c r="AW434">
        <f t="shared" si="1017"/>
        <v>0</v>
      </c>
      <c r="AX434">
        <f t="shared" si="1017"/>
        <v>0</v>
      </c>
      <c r="AY434">
        <f t="shared" si="1017"/>
        <v>0</v>
      </c>
      <c r="AZ434">
        <f t="shared" si="1017"/>
        <v>0</v>
      </c>
      <c r="BA434">
        <f t="shared" si="1017"/>
        <v>0</v>
      </c>
      <c r="BB434">
        <f t="shared" si="1017"/>
        <v>0</v>
      </c>
      <c r="BC434">
        <f t="shared" si="1007"/>
        <v>0</v>
      </c>
      <c r="BD434">
        <f t="shared" si="1007"/>
        <v>0</v>
      </c>
      <c r="BE434">
        <f t="shared" si="1007"/>
        <v>0</v>
      </c>
      <c r="BF434">
        <f t="shared" si="1007"/>
        <v>0</v>
      </c>
      <c r="BG434">
        <f t="shared" si="1007"/>
        <v>0</v>
      </c>
      <c r="BH434">
        <f t="shared" si="1007"/>
        <v>0</v>
      </c>
      <c r="BK434">
        <f t="shared" si="1008"/>
        <v>4.0817270430920177E-4</v>
      </c>
      <c r="BL434">
        <f t="shared" si="978"/>
        <v>1.5102390059440466E-4</v>
      </c>
      <c r="BM434">
        <f t="shared" si="979"/>
        <v>0</v>
      </c>
      <c r="BN434">
        <f t="shared" si="937"/>
        <v>0.63</v>
      </c>
      <c r="BO434">
        <f>INDEX($M$7:$M$28,MATCH(BP434,$H$7:$H$28,0))</f>
        <v>1</v>
      </c>
      <c r="BP434" t="str">
        <f t="shared" si="980"/>
        <v>-LV-Total</v>
      </c>
    </row>
    <row r="435" spans="1:68" hidden="1" x14ac:dyDescent="0.25">
      <c r="A435" t="str">
        <f t="shared" si="974"/>
        <v>passenger-LV-FCEV</v>
      </c>
      <c r="B435" s="1">
        <v>401</v>
      </c>
      <c r="C435" t="s">
        <v>11</v>
      </c>
      <c r="D435" t="s">
        <v>27</v>
      </c>
      <c r="E435" t="s">
        <v>28</v>
      </c>
      <c r="F435" t="s">
        <v>30</v>
      </c>
      <c r="G435">
        <v>0</v>
      </c>
      <c r="H435">
        <f>Reference!H435</f>
        <v>1.2915496650148837E-7</v>
      </c>
      <c r="I435">
        <f>Reference!I435</f>
        <v>0</v>
      </c>
      <c r="J435">
        <f>Reference!J435</f>
        <v>2.1544346900318838E-7</v>
      </c>
      <c r="K435">
        <f>Reference!K435</f>
        <v>0</v>
      </c>
      <c r="L435">
        <f>Reference!L435</f>
        <v>1.93069772888325E-7</v>
      </c>
      <c r="M435">
        <f t="shared" ref="M435:Y435" si="1018">IF(L435=0,0.0000001,L435)*((INDEX($N$7:$N$29,MATCH($A435,$H$7:$H$28,0))/IF(L435=0,0.0000001,L435))^((M$33-$K$33)/($Y$33-$K$33)))</f>
        <v>1.064985887230373E-6</v>
      </c>
      <c r="N435">
        <f t="shared" si="1018"/>
        <v>9.5690226313179565E-6</v>
      </c>
      <c r="O435">
        <f t="shared" si="1018"/>
        <v>9.5454674838068196E-5</v>
      </c>
      <c r="P435">
        <f t="shared" si="1018"/>
        <v>7.4421539513942325E-4</v>
      </c>
      <c r="Q435">
        <f t="shared" si="1018"/>
        <v>3.6285817256375814E-3</v>
      </c>
      <c r="R435">
        <f t="shared" si="1018"/>
        <v>1.0433477453329136E-2</v>
      </c>
      <c r="S435">
        <f t="shared" si="1018"/>
        <v>1.9078265791613546E-2</v>
      </c>
      <c r="T435">
        <f t="shared" si="1018"/>
        <v>2.5521915655245975E-2</v>
      </c>
      <c r="U435">
        <f t="shared" si="1018"/>
        <v>2.864585770276952E-2</v>
      </c>
      <c r="V435">
        <f t="shared" si="1018"/>
        <v>2.9704538308740456E-2</v>
      </c>
      <c r="W435">
        <f t="shared" si="1018"/>
        <v>2.9957611934672234E-2</v>
      </c>
      <c r="X435">
        <f t="shared" si="1018"/>
        <v>2.9996970293040933E-2</v>
      </c>
      <c r="Y435">
        <f t="shared" si="1018"/>
        <v>0.03</v>
      </c>
      <c r="Z435">
        <f t="shared" ref="Z435:AN435" si="1019">IF(Y435=0,0.0000001,$Y435)*((INDEX($O$7:$O$28,MATCH($A435,$H$7:$H$28,0))/IF(Y435=0,0.0000001,$Y435))^((Z$33-$Y$33)/($AN$33-$Y$33)))</f>
        <v>3.1039246604138173E-2</v>
      </c>
      <c r="AA435">
        <f t="shared" si="1019"/>
        <v>3.211449432508344E-2</v>
      </c>
      <c r="AB435">
        <f t="shared" si="1019"/>
        <v>3.3226990297448702E-2</v>
      </c>
      <c r="AC435">
        <f t="shared" si="1019"/>
        <v>3.4378024858527222E-2</v>
      </c>
      <c r="AD435">
        <f t="shared" si="1019"/>
        <v>3.5568933044900629E-2</v>
      </c>
      <c r="AE435">
        <f t="shared" si="1019"/>
        <v>3.6801096140891665E-2</v>
      </c>
      <c r="AF435">
        <f t="shared" si="1019"/>
        <v>3.8075943280657804E-2</v>
      </c>
      <c r="AG435">
        <f t="shared" si="1019"/>
        <v>3.939495310578385E-2</v>
      </c>
      <c r="AH435">
        <f t="shared" si="1019"/>
        <v>4.0759655480296142E-2</v>
      </c>
      <c r="AI435">
        <f t="shared" si="1019"/>
        <v>4.2171633265087459E-2</v>
      </c>
      <c r="AJ435">
        <f t="shared" si="1019"/>
        <v>4.3632524153810887E-2</v>
      </c>
      <c r="AK435">
        <f t="shared" si="1019"/>
        <v>4.5144022572371711E-2</v>
      </c>
      <c r="AL435">
        <f t="shared" si="1019"/>
        <v>4.6707881644220864E-2</v>
      </c>
      <c r="AM435">
        <f t="shared" si="1019"/>
        <v>4.8325915223729012E-2</v>
      </c>
      <c r="AN435">
        <f t="shared" si="1019"/>
        <v>0.05</v>
      </c>
      <c r="AO435">
        <f t="shared" ref="AO435:BB435" si="1020">AN435</f>
        <v>0.05</v>
      </c>
      <c r="AP435">
        <f t="shared" si="1020"/>
        <v>0.05</v>
      </c>
      <c r="AQ435">
        <f t="shared" si="1020"/>
        <v>0.05</v>
      </c>
      <c r="AR435">
        <f t="shared" si="1020"/>
        <v>0.05</v>
      </c>
      <c r="AS435">
        <f t="shared" si="1020"/>
        <v>0.05</v>
      </c>
      <c r="AT435">
        <f t="shared" si="1020"/>
        <v>0.05</v>
      </c>
      <c r="AU435">
        <f t="shared" si="1020"/>
        <v>0.05</v>
      </c>
      <c r="AV435">
        <f t="shared" si="1020"/>
        <v>0.05</v>
      </c>
      <c r="AW435">
        <f t="shared" si="1020"/>
        <v>0.05</v>
      </c>
      <c r="AX435">
        <f t="shared" si="1020"/>
        <v>0.05</v>
      </c>
      <c r="AY435">
        <f t="shared" si="1020"/>
        <v>0.05</v>
      </c>
      <c r="AZ435">
        <f t="shared" si="1020"/>
        <v>0.05</v>
      </c>
      <c r="BA435">
        <f t="shared" si="1020"/>
        <v>0.05</v>
      </c>
      <c r="BB435">
        <f t="shared" si="1020"/>
        <v>0.05</v>
      </c>
      <c r="BC435">
        <f t="shared" si="1007"/>
        <v>0.05</v>
      </c>
      <c r="BD435">
        <f t="shared" si="1007"/>
        <v>0.05</v>
      </c>
      <c r="BE435">
        <f t="shared" si="1007"/>
        <v>0.05</v>
      </c>
      <c r="BF435">
        <f t="shared" si="1007"/>
        <v>0.05</v>
      </c>
      <c r="BG435">
        <f t="shared" si="1007"/>
        <v>0.05</v>
      </c>
      <c r="BH435">
        <f t="shared" si="1007"/>
        <v>0.05</v>
      </c>
      <c r="BK435">
        <f>G435</f>
        <v>0</v>
      </c>
      <c r="BL435">
        <f t="shared" si="978"/>
        <v>0</v>
      </c>
      <c r="BM435">
        <f t="shared" si="979"/>
        <v>0</v>
      </c>
      <c r="BN435">
        <f t="shared" si="937"/>
        <v>0.63</v>
      </c>
      <c r="BO435">
        <f>INDEX($O$7:$O$28,MATCH(BP435,$H$7:$H$28,0))</f>
        <v>0.95000000000000007</v>
      </c>
      <c r="BP435" t="str">
        <f t="shared" si="980"/>
        <v>-LV-Total</v>
      </c>
    </row>
    <row r="436" spans="1:68" hidden="1" x14ac:dyDescent="0.25">
      <c r="A436" t="str">
        <f t="shared" si="974"/>
        <v>passenger-LV-G</v>
      </c>
      <c r="B436" s="1">
        <v>402</v>
      </c>
      <c r="C436" t="s">
        <v>11</v>
      </c>
      <c r="D436" t="s">
        <v>27</v>
      </c>
      <c r="E436" t="s">
        <v>28</v>
      </c>
      <c r="F436" t="s">
        <v>47</v>
      </c>
      <c r="G436">
        <v>0.9618807325973181</v>
      </c>
      <c r="H436">
        <f>Reference!H436</f>
        <v>0.9553773113711107</v>
      </c>
      <c r="I436">
        <f>Reference!I436</f>
        <v>0.94891093816112038</v>
      </c>
      <c r="J436">
        <f>Reference!J436</f>
        <v>0.94248129728955676</v>
      </c>
      <c r="K436">
        <f>Reference!K436</f>
        <v>0.93832985606247432</v>
      </c>
      <c r="L436">
        <f t="shared" ref="L436:Y438" si="1021">$K436+(L$33-$K$33)*($BL436-$BK436)/($BL$33-$BK$33)</f>
        <v>0.89610501253966302</v>
      </c>
      <c r="M436">
        <f t="shared" si="1021"/>
        <v>0.8538801690168516</v>
      </c>
      <c r="N436">
        <f t="shared" si="1021"/>
        <v>0.81165532549404029</v>
      </c>
      <c r="O436">
        <f t="shared" si="1021"/>
        <v>0.76943048197122899</v>
      </c>
      <c r="P436">
        <f t="shared" si="1021"/>
        <v>0.72720563844841757</v>
      </c>
      <c r="Q436">
        <f t="shared" si="1021"/>
        <v>0.68498079492560626</v>
      </c>
      <c r="R436">
        <f t="shared" si="1021"/>
        <v>0.64275595140279496</v>
      </c>
      <c r="S436">
        <f t="shared" si="1021"/>
        <v>0.60053110787998354</v>
      </c>
      <c r="T436">
        <f t="shared" si="1021"/>
        <v>0.55830626435717223</v>
      </c>
      <c r="U436">
        <f t="shared" si="1021"/>
        <v>0.51608142083436093</v>
      </c>
      <c r="V436">
        <f t="shared" si="1021"/>
        <v>0.47385657731154951</v>
      </c>
      <c r="W436">
        <f t="shared" si="1021"/>
        <v>0.4316317337887382</v>
      </c>
      <c r="X436">
        <f t="shared" si="1021"/>
        <v>0.38940689026592679</v>
      </c>
      <c r="Y436">
        <f t="shared" si="1021"/>
        <v>0.34718204674311548</v>
      </c>
      <c r="Z436">
        <f t="shared" ref="Z436:AN438" si="1022">$Y436+(Z$33-$Y$33)*($BM436-$BL436)/($BM$33-$BL$33)</f>
        <v>0.32403657696024113</v>
      </c>
      <c r="AA436">
        <f t="shared" si="1022"/>
        <v>0.30089110717736678</v>
      </c>
      <c r="AB436">
        <f t="shared" si="1022"/>
        <v>0.27774563739449237</v>
      </c>
      <c r="AC436">
        <f t="shared" si="1022"/>
        <v>0.25460016761161802</v>
      </c>
      <c r="AD436">
        <f t="shared" si="1022"/>
        <v>0.23145469782874367</v>
      </c>
      <c r="AE436">
        <f t="shared" si="1022"/>
        <v>0.20830922804586929</v>
      </c>
      <c r="AF436">
        <f t="shared" si="1022"/>
        <v>0.18516375826299492</v>
      </c>
      <c r="AG436">
        <f t="shared" si="1022"/>
        <v>0.16201828848012056</v>
      </c>
      <c r="AH436">
        <f t="shared" si="1022"/>
        <v>0.13887281869724621</v>
      </c>
      <c r="AI436">
        <f t="shared" si="1022"/>
        <v>0.11572734891437184</v>
      </c>
      <c r="AJ436">
        <f t="shared" si="1022"/>
        <v>9.2581879131497458E-2</v>
      </c>
      <c r="AK436">
        <f t="shared" si="1022"/>
        <v>6.9436409348623107E-2</v>
      </c>
      <c r="AL436">
        <f t="shared" si="1022"/>
        <v>4.6290939565748757E-2</v>
      </c>
      <c r="AM436">
        <f t="shared" si="1022"/>
        <v>2.3145469782874351E-2</v>
      </c>
      <c r="AN436">
        <f t="shared" si="1022"/>
        <v>0</v>
      </c>
      <c r="AO436">
        <f t="shared" ref="AO436:BB436" si="1023">AN436</f>
        <v>0</v>
      </c>
      <c r="AP436">
        <f t="shared" si="1023"/>
        <v>0</v>
      </c>
      <c r="AQ436">
        <f t="shared" si="1023"/>
        <v>0</v>
      </c>
      <c r="AR436">
        <f t="shared" si="1023"/>
        <v>0</v>
      </c>
      <c r="AS436">
        <f t="shared" si="1023"/>
        <v>0</v>
      </c>
      <c r="AT436">
        <f t="shared" si="1023"/>
        <v>0</v>
      </c>
      <c r="AU436">
        <f t="shared" si="1023"/>
        <v>0</v>
      </c>
      <c r="AV436">
        <f t="shared" si="1023"/>
        <v>0</v>
      </c>
      <c r="AW436">
        <f t="shared" si="1023"/>
        <v>0</v>
      </c>
      <c r="AX436">
        <f t="shared" si="1023"/>
        <v>0</v>
      </c>
      <c r="AY436">
        <f t="shared" si="1023"/>
        <v>0</v>
      </c>
      <c r="AZ436">
        <f t="shared" si="1023"/>
        <v>0</v>
      </c>
      <c r="BA436">
        <f t="shared" si="1023"/>
        <v>0</v>
      </c>
      <c r="BB436">
        <f t="shared" si="1023"/>
        <v>0</v>
      </c>
      <c r="BC436">
        <f t="shared" si="1007"/>
        <v>0</v>
      </c>
      <c r="BD436">
        <f t="shared" si="1007"/>
        <v>0</v>
      </c>
      <c r="BE436">
        <f t="shared" si="1007"/>
        <v>0</v>
      </c>
      <c r="BF436">
        <f t="shared" si="1007"/>
        <v>0</v>
      </c>
      <c r="BG436">
        <f t="shared" si="1007"/>
        <v>0</v>
      </c>
      <c r="BH436">
        <f t="shared" si="1007"/>
        <v>0</v>
      </c>
      <c r="BK436">
        <f t="shared" ref="BK436:BK441" si="1024">K436</f>
        <v>0.93832985606247432</v>
      </c>
      <c r="BL436">
        <f t="shared" si="978"/>
        <v>0.34718204674311548</v>
      </c>
      <c r="BM436">
        <f t="shared" si="979"/>
        <v>0</v>
      </c>
      <c r="BN436">
        <f t="shared" si="937"/>
        <v>0.63</v>
      </c>
      <c r="BO436">
        <f>INDEX($M$7:$M$28,MATCH(BP436,$H$7:$H$28,0))</f>
        <v>1</v>
      </c>
      <c r="BP436" t="str">
        <f t="shared" si="980"/>
        <v>-LV-Total</v>
      </c>
    </row>
    <row r="437" spans="1:68" hidden="1" x14ac:dyDescent="0.25">
      <c r="A437" t="str">
        <f t="shared" si="974"/>
        <v>passenger-LV-LPG</v>
      </c>
      <c r="B437" s="1">
        <v>403</v>
      </c>
      <c r="C437" t="s">
        <v>11</v>
      </c>
      <c r="D437" t="s">
        <v>27</v>
      </c>
      <c r="E437" t="s">
        <v>28</v>
      </c>
      <c r="F437" t="s">
        <v>48</v>
      </c>
      <c r="G437">
        <v>2.0183427756539429E-2</v>
      </c>
      <c r="H437">
        <f>Reference!H437</f>
        <v>5.0183427756539398E-3</v>
      </c>
      <c r="I437">
        <f>Reference!I437</f>
        <v>5.0183427756539398E-3</v>
      </c>
      <c r="J437">
        <f>Reference!J437</f>
        <v>5.0183427756539398E-3</v>
      </c>
      <c r="K437">
        <f>Reference!K437</f>
        <v>5.0183427756539398E-3</v>
      </c>
      <c r="L437">
        <f t="shared" si="1021"/>
        <v>4.7925173507495124E-3</v>
      </c>
      <c r="M437">
        <f t="shared" si="1021"/>
        <v>4.566691925845085E-3</v>
      </c>
      <c r="N437">
        <f t="shared" si="1021"/>
        <v>4.3408665009406575E-3</v>
      </c>
      <c r="O437">
        <f t="shared" si="1021"/>
        <v>4.115041076036231E-3</v>
      </c>
      <c r="P437">
        <f t="shared" si="1021"/>
        <v>3.8892156511318035E-3</v>
      </c>
      <c r="Q437">
        <f t="shared" si="1021"/>
        <v>3.6633902262273761E-3</v>
      </c>
      <c r="R437">
        <f t="shared" si="1021"/>
        <v>3.4375648013229487E-3</v>
      </c>
      <c r="S437">
        <f t="shared" si="1021"/>
        <v>3.2117393764185213E-3</v>
      </c>
      <c r="T437">
        <f t="shared" si="1021"/>
        <v>2.9859139515140943E-3</v>
      </c>
      <c r="U437">
        <f t="shared" si="1021"/>
        <v>2.7600885266096668E-3</v>
      </c>
      <c r="V437">
        <f t="shared" si="1021"/>
        <v>2.5342631017052394E-3</v>
      </c>
      <c r="W437">
        <f t="shared" si="1021"/>
        <v>2.308437676800812E-3</v>
      </c>
      <c r="X437">
        <f t="shared" si="1021"/>
        <v>2.082612251896385E-3</v>
      </c>
      <c r="Y437">
        <f t="shared" si="1021"/>
        <v>1.8567868269919576E-3</v>
      </c>
      <c r="Z437">
        <f t="shared" si="1022"/>
        <v>1.7330010385258271E-3</v>
      </c>
      <c r="AA437">
        <f t="shared" si="1022"/>
        <v>1.6092152500596965E-3</v>
      </c>
      <c r="AB437">
        <f t="shared" si="1022"/>
        <v>1.485429461593566E-3</v>
      </c>
      <c r="AC437">
        <f t="shared" si="1022"/>
        <v>1.3616436731274354E-3</v>
      </c>
      <c r="AD437">
        <f t="shared" si="1022"/>
        <v>1.2378578846613049E-3</v>
      </c>
      <c r="AE437">
        <f t="shared" si="1022"/>
        <v>1.1140720961951745E-3</v>
      </c>
      <c r="AF437">
        <f t="shared" si="1022"/>
        <v>9.9028630772904401E-4</v>
      </c>
      <c r="AG437">
        <f t="shared" si="1022"/>
        <v>8.6650051926291335E-4</v>
      </c>
      <c r="AH437">
        <f t="shared" si="1022"/>
        <v>7.427147307967829E-4</v>
      </c>
      <c r="AI437">
        <f t="shared" si="1022"/>
        <v>6.1892894233065245E-4</v>
      </c>
      <c r="AJ437">
        <f t="shared" si="1022"/>
        <v>4.9514315386452201E-4</v>
      </c>
      <c r="AK437">
        <f t="shared" si="1022"/>
        <v>3.7135736539839134E-4</v>
      </c>
      <c r="AL437">
        <f t="shared" si="1022"/>
        <v>2.475715769322609E-4</v>
      </c>
      <c r="AM437">
        <f t="shared" si="1022"/>
        <v>1.2378578846613045E-4</v>
      </c>
      <c r="AN437">
        <f t="shared" si="1022"/>
        <v>0</v>
      </c>
      <c r="AO437">
        <f t="shared" ref="AO437:BB437" si="1025">AN437</f>
        <v>0</v>
      </c>
      <c r="AP437">
        <f t="shared" si="1025"/>
        <v>0</v>
      </c>
      <c r="AQ437">
        <f t="shared" si="1025"/>
        <v>0</v>
      </c>
      <c r="AR437">
        <f t="shared" si="1025"/>
        <v>0</v>
      </c>
      <c r="AS437">
        <f t="shared" si="1025"/>
        <v>0</v>
      </c>
      <c r="AT437">
        <f t="shared" si="1025"/>
        <v>0</v>
      </c>
      <c r="AU437">
        <f t="shared" si="1025"/>
        <v>0</v>
      </c>
      <c r="AV437">
        <f t="shared" si="1025"/>
        <v>0</v>
      </c>
      <c r="AW437">
        <f t="shared" si="1025"/>
        <v>0</v>
      </c>
      <c r="AX437">
        <f t="shared" si="1025"/>
        <v>0</v>
      </c>
      <c r="AY437">
        <f t="shared" si="1025"/>
        <v>0</v>
      </c>
      <c r="AZ437">
        <f t="shared" si="1025"/>
        <v>0</v>
      </c>
      <c r="BA437">
        <f t="shared" si="1025"/>
        <v>0</v>
      </c>
      <c r="BB437">
        <f t="shared" si="1025"/>
        <v>0</v>
      </c>
      <c r="BC437">
        <f t="shared" si="1007"/>
        <v>0</v>
      </c>
      <c r="BD437">
        <f t="shared" si="1007"/>
        <v>0</v>
      </c>
      <c r="BE437">
        <f t="shared" si="1007"/>
        <v>0</v>
      </c>
      <c r="BF437">
        <f t="shared" si="1007"/>
        <v>0</v>
      </c>
      <c r="BG437">
        <f t="shared" si="1007"/>
        <v>0</v>
      </c>
      <c r="BH437">
        <f t="shared" si="1007"/>
        <v>0</v>
      </c>
      <c r="BK437">
        <f t="shared" si="1024"/>
        <v>5.0183427756539398E-3</v>
      </c>
      <c r="BL437">
        <f t="shared" si="978"/>
        <v>1.8567868269919578E-3</v>
      </c>
      <c r="BM437">
        <f t="shared" si="979"/>
        <v>0</v>
      </c>
      <c r="BN437">
        <f t="shared" si="937"/>
        <v>0.63</v>
      </c>
      <c r="BO437">
        <f>INDEX($M$7:$M$28,MATCH(BP437,$H$7:$H$28,0))</f>
        <v>1</v>
      </c>
      <c r="BP437" t="str">
        <f t="shared" si="980"/>
        <v>-LV-Total</v>
      </c>
    </row>
    <row r="438" spans="1:68" hidden="1" x14ac:dyDescent="0.25">
      <c r="A438" t="str">
        <f t="shared" si="974"/>
        <v>passenger-LV-PHEVG</v>
      </c>
      <c r="B438" s="1">
        <v>404</v>
      </c>
      <c r="C438" t="s">
        <v>11</v>
      </c>
      <c r="D438" t="s">
        <v>27</v>
      </c>
      <c r="E438" t="s">
        <v>28</v>
      </c>
      <c r="F438" t="s">
        <v>31</v>
      </c>
      <c r="G438">
        <v>6.6431163647442107E-3</v>
      </c>
      <c r="H438">
        <f>Reference!H438</f>
        <v>9.4404953358393304E-3</v>
      </c>
      <c r="I438">
        <f>Reference!I438</f>
        <v>1.222193848825056E-2</v>
      </c>
      <c r="J438">
        <f>Reference!J438</f>
        <v>1.498758160749461E-2</v>
      </c>
      <c r="K438">
        <f>Reference!K438</f>
        <v>1.6616749934976069E-2</v>
      </c>
      <c r="L438">
        <f t="shared" si="1021"/>
        <v>1.5868996187902145E-2</v>
      </c>
      <c r="M438">
        <f t="shared" si="1021"/>
        <v>1.5121242440828223E-2</v>
      </c>
      <c r="N438">
        <f t="shared" si="1021"/>
        <v>1.4373488693754301E-2</v>
      </c>
      <c r="O438">
        <f t="shared" si="1021"/>
        <v>1.3625734946680377E-2</v>
      </c>
      <c r="P438">
        <f t="shared" si="1021"/>
        <v>1.2877981199606453E-2</v>
      </c>
      <c r="Q438">
        <f t="shared" si="1021"/>
        <v>1.2130227452532531E-2</v>
      </c>
      <c r="R438">
        <f t="shared" si="1021"/>
        <v>1.1382473705458607E-2</v>
      </c>
      <c r="S438">
        <f t="shared" si="1021"/>
        <v>1.0634719958384685E-2</v>
      </c>
      <c r="T438">
        <f t="shared" si="1021"/>
        <v>9.8869662113107611E-3</v>
      </c>
      <c r="U438">
        <f t="shared" si="1021"/>
        <v>9.1392124642368372E-3</v>
      </c>
      <c r="V438">
        <f t="shared" si="1021"/>
        <v>8.3914587171629151E-3</v>
      </c>
      <c r="W438">
        <f t="shared" si="1021"/>
        <v>7.6437049700889929E-3</v>
      </c>
      <c r="X438">
        <f t="shared" si="1021"/>
        <v>6.8959512230150673E-3</v>
      </c>
      <c r="Y438">
        <f t="shared" si="1021"/>
        <v>6.1481974759411452E-3</v>
      </c>
      <c r="Z438">
        <f t="shared" si="1022"/>
        <v>5.7383176442117358E-3</v>
      </c>
      <c r="AA438">
        <f t="shared" si="1022"/>
        <v>5.3284378124823263E-3</v>
      </c>
      <c r="AB438">
        <f t="shared" si="1022"/>
        <v>4.918557980752916E-3</v>
      </c>
      <c r="AC438">
        <f t="shared" si="1022"/>
        <v>4.5086781490235065E-3</v>
      </c>
      <c r="AD438">
        <f t="shared" si="1022"/>
        <v>4.0987983172940962E-3</v>
      </c>
      <c r="AE438">
        <f t="shared" si="1022"/>
        <v>3.6889184855646872E-3</v>
      </c>
      <c r="AF438">
        <f t="shared" si="1022"/>
        <v>3.2790386538352773E-3</v>
      </c>
      <c r="AG438">
        <f t="shared" si="1022"/>
        <v>2.8691588221058679E-3</v>
      </c>
      <c r="AH438">
        <f t="shared" si="1022"/>
        <v>2.4592789903764584E-3</v>
      </c>
      <c r="AI438">
        <f t="shared" si="1022"/>
        <v>2.0493991586470481E-3</v>
      </c>
      <c r="AJ438">
        <f t="shared" si="1022"/>
        <v>1.6395193269176387E-3</v>
      </c>
      <c r="AK438">
        <f t="shared" si="1022"/>
        <v>1.2296394951882292E-3</v>
      </c>
      <c r="AL438">
        <f t="shared" si="1022"/>
        <v>8.1975966345881977E-4</v>
      </c>
      <c r="AM438">
        <f t="shared" si="1022"/>
        <v>4.0987983172940945E-4</v>
      </c>
      <c r="AN438">
        <f t="shared" si="1022"/>
        <v>0</v>
      </c>
      <c r="AO438">
        <f t="shared" ref="AO438:BB438" si="1026">AN438</f>
        <v>0</v>
      </c>
      <c r="AP438">
        <f t="shared" si="1026"/>
        <v>0</v>
      </c>
      <c r="AQ438">
        <f t="shared" si="1026"/>
        <v>0</v>
      </c>
      <c r="AR438">
        <f t="shared" si="1026"/>
        <v>0</v>
      </c>
      <c r="AS438">
        <f t="shared" si="1026"/>
        <v>0</v>
      </c>
      <c r="AT438">
        <f t="shared" si="1026"/>
        <v>0</v>
      </c>
      <c r="AU438">
        <f t="shared" si="1026"/>
        <v>0</v>
      </c>
      <c r="AV438">
        <f t="shared" si="1026"/>
        <v>0</v>
      </c>
      <c r="AW438">
        <f t="shared" si="1026"/>
        <v>0</v>
      </c>
      <c r="AX438">
        <f t="shared" si="1026"/>
        <v>0</v>
      </c>
      <c r="AY438">
        <f t="shared" si="1026"/>
        <v>0</v>
      </c>
      <c r="AZ438">
        <f t="shared" si="1026"/>
        <v>0</v>
      </c>
      <c r="BA438">
        <f t="shared" si="1026"/>
        <v>0</v>
      </c>
      <c r="BB438">
        <f t="shared" si="1026"/>
        <v>0</v>
      </c>
      <c r="BC438">
        <f t="shared" si="1007"/>
        <v>0</v>
      </c>
      <c r="BD438">
        <f t="shared" si="1007"/>
        <v>0</v>
      </c>
      <c r="BE438">
        <f t="shared" si="1007"/>
        <v>0</v>
      </c>
      <c r="BF438">
        <f t="shared" si="1007"/>
        <v>0</v>
      </c>
      <c r="BG438">
        <f t="shared" si="1007"/>
        <v>0</v>
      </c>
      <c r="BH438">
        <f t="shared" si="1007"/>
        <v>0</v>
      </c>
      <c r="BK438">
        <f t="shared" si="1024"/>
        <v>1.6616749934976069E-2</v>
      </c>
      <c r="BL438">
        <f t="shared" si="978"/>
        <v>6.1481974759411452E-3</v>
      </c>
      <c r="BM438">
        <f t="shared" si="979"/>
        <v>0</v>
      </c>
      <c r="BN438">
        <f t="shared" si="937"/>
        <v>0.63</v>
      </c>
      <c r="BO438">
        <f>INDEX($M$7:$M$28,MATCH(BP438,$H$7:$H$28,0))</f>
        <v>1</v>
      </c>
      <c r="BP438" t="str">
        <f t="shared" si="980"/>
        <v>-LV-Total</v>
      </c>
    </row>
    <row r="439" spans="1:68" hidden="1" x14ac:dyDescent="0.25">
      <c r="A439" t="str">
        <f t="shared" si="974"/>
        <v>freight-HT-BEV</v>
      </c>
      <c r="B439" s="1">
        <v>405</v>
      </c>
      <c r="C439" t="s">
        <v>51</v>
      </c>
      <c r="D439" t="s">
        <v>36</v>
      </c>
      <c r="E439" t="s">
        <v>39</v>
      </c>
      <c r="F439" t="s">
        <v>29</v>
      </c>
      <c r="G439">
        <v>5.7159583580655606E-4</v>
      </c>
      <c r="H439">
        <f>Reference!H439</f>
        <v>7.458836681679496E-4</v>
      </c>
      <c r="I439">
        <f>Reference!I439</f>
        <v>9.7331437982686373E-4</v>
      </c>
      <c r="J439">
        <f>Reference!J439</f>
        <v>1.0307590915935255E-3</v>
      </c>
      <c r="K439">
        <f>Reference!K439</f>
        <v>1.2546229091203683E-3</v>
      </c>
      <c r="L439">
        <f>Reference!L439</f>
        <v>1.6721270496857224E-3</v>
      </c>
      <c r="M439">
        <f>IF(L439=0,0.0000001,L439)*((INDEX($L$7:$L$29,MATCH($A439,$H$7:$H$28,0))/IF(L439=0,0.0000001,L439))^((M$33-$K$33)/($Y$33-$K$33)))</f>
        <v>3.7752073125645038E-3</v>
      </c>
      <c r="N439">
        <f t="shared" ref="N439:Y439" si="1027">IF(M439=0,0.0000001,M439)*((INDEX($L$7:$L$29,MATCH($A439,$H$7:$H$28,0))/IF(M439=0,0.0000001,M439))^((N$33-$K$33)/($Y$33-$K$33)))</f>
        <v>1.0756261404930557E-2</v>
      </c>
      <c r="O439">
        <f t="shared" si="1027"/>
        <v>3.2213302429891538E-2</v>
      </c>
      <c r="P439">
        <f t="shared" si="1027"/>
        <v>8.5776651952444119E-2</v>
      </c>
      <c r="Q439">
        <f t="shared" si="1027"/>
        <v>0.18259285027846101</v>
      </c>
      <c r="R439">
        <f t="shared" si="1027"/>
        <v>0.30215298300567961</v>
      </c>
      <c r="S439">
        <f t="shared" si="1027"/>
        <v>0.4029238301895296</v>
      </c>
      <c r="T439">
        <f t="shared" si="1027"/>
        <v>0.46290184825832098</v>
      </c>
      <c r="U439">
        <f t="shared" si="1027"/>
        <v>0.48910711302703203</v>
      </c>
      <c r="V439">
        <f t="shared" si="1027"/>
        <v>0.49764556924819875</v>
      </c>
      <c r="W439">
        <f t="shared" si="1027"/>
        <v>0.4996629719875858</v>
      </c>
      <c r="X439">
        <f t="shared" si="1027"/>
        <v>0.49997591903338551</v>
      </c>
      <c r="Y439">
        <f t="shared" si="1027"/>
        <v>0.49999999999999994</v>
      </c>
      <c r="Z439">
        <f>IF(Y439=0,0.0000001,$Y439)*((INDEX($M$7:$M$29,MATCH($A439,$H$7:$H$28,0))/IF(Y439=0,0.0000001,$Y439))^((Z$33-$Y$33)/($AN$33-$Y$33)))</f>
        <v>0.51134247994358006</v>
      </c>
      <c r="AA439">
        <f t="shared" ref="AA439:AN439" si="1028">IF(Z439=0,0.0000001,$Y439)*((INDEX($M$7:$M$29,MATCH($A439,$H$7:$H$28,0))/IF(Z439=0,0.0000001,$Y439))^((AA$33-$Y$33)/($AN$33-$Y$33)))</f>
        <v>0.5229422635897012</v>
      </c>
      <c r="AB439">
        <f t="shared" si="1028"/>
        <v>0.53480518786253428</v>
      </c>
      <c r="AC439">
        <f t="shared" si="1028"/>
        <v>0.54693722209664108</v>
      </c>
      <c r="AD439">
        <f t="shared" si="1028"/>
        <v>0.55934447104069829</v>
      </c>
      <c r="AE439">
        <f t="shared" si="1028"/>
        <v>0.57203317792936137</v>
      </c>
      <c r="AF439">
        <f t="shared" si="1028"/>
        <v>0.58500972762481374</v>
      </c>
      <c r="AG439">
        <f t="shared" si="1028"/>
        <v>0.59828064982958118</v>
      </c>
      <c r="AH439">
        <f t="shared" si="1028"/>
        <v>0.61185262237222948</v>
      </c>
      <c r="AI439">
        <f t="shared" si="1028"/>
        <v>0.62573247456759729</v>
      </c>
      <c r="AJ439">
        <f t="shared" si="1028"/>
        <v>0.63992719065325676</v>
      </c>
      <c r="AK439">
        <f t="shared" si="1028"/>
        <v>0.65444391330392904</v>
      </c>
      <c r="AL439">
        <f t="shared" si="1028"/>
        <v>0.66928994722562485</v>
      </c>
      <c r="AM439">
        <f t="shared" si="1028"/>
        <v>0.68447276283131775</v>
      </c>
      <c r="AN439">
        <f t="shared" si="1028"/>
        <v>0.7</v>
      </c>
      <c r="AO439">
        <f t="shared" ref="AO439:BB439" si="1029">AN439</f>
        <v>0.7</v>
      </c>
      <c r="AP439">
        <f t="shared" si="1029"/>
        <v>0.7</v>
      </c>
      <c r="AQ439">
        <f t="shared" si="1029"/>
        <v>0.7</v>
      </c>
      <c r="AR439">
        <f t="shared" si="1029"/>
        <v>0.7</v>
      </c>
      <c r="AS439">
        <f t="shared" si="1029"/>
        <v>0.7</v>
      </c>
      <c r="AT439">
        <f t="shared" si="1029"/>
        <v>0.7</v>
      </c>
      <c r="AU439">
        <f t="shared" si="1029"/>
        <v>0.7</v>
      </c>
      <c r="AV439">
        <f t="shared" si="1029"/>
        <v>0.7</v>
      </c>
      <c r="AW439">
        <f t="shared" si="1029"/>
        <v>0.7</v>
      </c>
      <c r="AX439">
        <f t="shared" si="1029"/>
        <v>0.7</v>
      </c>
      <c r="AY439">
        <f t="shared" si="1029"/>
        <v>0.7</v>
      </c>
      <c r="AZ439">
        <f t="shared" si="1029"/>
        <v>0.7</v>
      </c>
      <c r="BA439">
        <f t="shared" si="1029"/>
        <v>0.7</v>
      </c>
      <c r="BB439">
        <f t="shared" si="1029"/>
        <v>0.7</v>
      </c>
      <c r="BC439">
        <f t="shared" ref="BC439:BH448" si="1030">BB439</f>
        <v>0.7</v>
      </c>
      <c r="BD439">
        <f t="shared" si="1030"/>
        <v>0.7</v>
      </c>
      <c r="BE439">
        <f t="shared" si="1030"/>
        <v>0.7</v>
      </c>
      <c r="BF439">
        <f t="shared" si="1030"/>
        <v>0.7</v>
      </c>
      <c r="BG439">
        <f t="shared" si="1030"/>
        <v>0.7</v>
      </c>
      <c r="BH439">
        <f t="shared" si="1030"/>
        <v>0.7</v>
      </c>
      <c r="BK439">
        <f t="shared" si="1024"/>
        <v>1.2546229091203683E-3</v>
      </c>
      <c r="BL439">
        <f t="shared" si="978"/>
        <v>3.1365572728009208E-4</v>
      </c>
      <c r="BM439">
        <f t="shared" si="979"/>
        <v>6.1476522546898105E-5</v>
      </c>
      <c r="BN439">
        <f>INDEX($L$7:$L$28,MATCH(BP439,$H$7:$H$28,0))</f>
        <v>0.75</v>
      </c>
      <c r="BO439">
        <f>INDEX($M$7:$M$28,MATCH(BP439,$H$7:$H$28,0))</f>
        <v>0.95099999999999996</v>
      </c>
      <c r="BP439" t="str">
        <f t="shared" si="980"/>
        <v>-HT-Total</v>
      </c>
    </row>
    <row r="440" spans="1:68" hidden="1" x14ac:dyDescent="0.25">
      <c r="A440" t="str">
        <f t="shared" si="974"/>
        <v>freight-HT-CNG</v>
      </c>
      <c r="B440" s="1">
        <v>406</v>
      </c>
      <c r="C440" t="s">
        <v>51</v>
      </c>
      <c r="D440" t="s">
        <v>36</v>
      </c>
      <c r="E440" t="s">
        <v>39</v>
      </c>
      <c r="F440" t="s">
        <v>45</v>
      </c>
      <c r="G440">
        <v>0</v>
      </c>
      <c r="H440">
        <f>Reference!H440</f>
        <v>0</v>
      </c>
      <c r="I440">
        <f>Reference!I440</f>
        <v>0</v>
      </c>
      <c r="J440">
        <f>Reference!J440</f>
        <v>0</v>
      </c>
      <c r="K440">
        <f>Reference!K440</f>
        <v>0</v>
      </c>
      <c r="L440">
        <f>Reference!L440</f>
        <v>0</v>
      </c>
      <c r="M440">
        <f t="shared" ref="M440:Y441" si="1031">$K440+(M$33-$K$33)*($BL440-$BK440)/($BL$33-$BK$33)</f>
        <v>0</v>
      </c>
      <c r="N440">
        <f t="shared" si="1031"/>
        <v>0</v>
      </c>
      <c r="O440">
        <f t="shared" si="1031"/>
        <v>0</v>
      </c>
      <c r="P440">
        <f t="shared" si="1031"/>
        <v>0</v>
      </c>
      <c r="Q440">
        <f t="shared" si="1031"/>
        <v>0</v>
      </c>
      <c r="R440">
        <f t="shared" si="1031"/>
        <v>0</v>
      </c>
      <c r="S440">
        <f t="shared" si="1031"/>
        <v>0</v>
      </c>
      <c r="T440">
        <f t="shared" si="1031"/>
        <v>0</v>
      </c>
      <c r="U440">
        <f t="shared" si="1031"/>
        <v>0</v>
      </c>
      <c r="V440">
        <f t="shared" si="1031"/>
        <v>0</v>
      </c>
      <c r="W440">
        <f t="shared" si="1031"/>
        <v>0</v>
      </c>
      <c r="X440">
        <f t="shared" si="1031"/>
        <v>0</v>
      </c>
      <c r="Y440">
        <f t="shared" si="1031"/>
        <v>0</v>
      </c>
      <c r="Z440">
        <f t="shared" ref="Z440:AN441" si="1032">$Y440+(Z$33-$Y$33)*($BM440-$BL440)/($BM$33-$BL$33)</f>
        <v>0</v>
      </c>
      <c r="AA440">
        <f t="shared" si="1032"/>
        <v>0</v>
      </c>
      <c r="AB440">
        <f t="shared" si="1032"/>
        <v>0</v>
      </c>
      <c r="AC440">
        <f t="shared" si="1032"/>
        <v>0</v>
      </c>
      <c r="AD440">
        <f t="shared" si="1032"/>
        <v>0</v>
      </c>
      <c r="AE440">
        <f t="shared" si="1032"/>
        <v>0</v>
      </c>
      <c r="AF440">
        <f t="shared" si="1032"/>
        <v>0</v>
      </c>
      <c r="AG440">
        <f t="shared" si="1032"/>
        <v>0</v>
      </c>
      <c r="AH440">
        <f t="shared" si="1032"/>
        <v>0</v>
      </c>
      <c r="AI440">
        <f t="shared" si="1032"/>
        <v>0</v>
      </c>
      <c r="AJ440">
        <f t="shared" si="1032"/>
        <v>0</v>
      </c>
      <c r="AK440">
        <f t="shared" si="1032"/>
        <v>0</v>
      </c>
      <c r="AL440">
        <f t="shared" si="1032"/>
        <v>0</v>
      </c>
      <c r="AM440">
        <f t="shared" si="1032"/>
        <v>0</v>
      </c>
      <c r="AN440">
        <f t="shared" si="1032"/>
        <v>0</v>
      </c>
      <c r="AO440">
        <f t="shared" ref="AO440:BB440" si="1033">AN440</f>
        <v>0</v>
      </c>
      <c r="AP440">
        <f t="shared" si="1033"/>
        <v>0</v>
      </c>
      <c r="AQ440">
        <f t="shared" si="1033"/>
        <v>0</v>
      </c>
      <c r="AR440">
        <f t="shared" si="1033"/>
        <v>0</v>
      </c>
      <c r="AS440">
        <f t="shared" si="1033"/>
        <v>0</v>
      </c>
      <c r="AT440">
        <f t="shared" si="1033"/>
        <v>0</v>
      </c>
      <c r="AU440">
        <f t="shared" si="1033"/>
        <v>0</v>
      </c>
      <c r="AV440">
        <f t="shared" si="1033"/>
        <v>0</v>
      </c>
      <c r="AW440">
        <f t="shared" si="1033"/>
        <v>0</v>
      </c>
      <c r="AX440">
        <f t="shared" si="1033"/>
        <v>0</v>
      </c>
      <c r="AY440">
        <f t="shared" si="1033"/>
        <v>0</v>
      </c>
      <c r="AZ440">
        <f t="shared" si="1033"/>
        <v>0</v>
      </c>
      <c r="BA440">
        <f t="shared" si="1033"/>
        <v>0</v>
      </c>
      <c r="BB440">
        <f t="shared" si="1033"/>
        <v>0</v>
      </c>
      <c r="BC440">
        <f t="shared" si="1030"/>
        <v>0</v>
      </c>
      <c r="BD440">
        <f t="shared" si="1030"/>
        <v>0</v>
      </c>
      <c r="BE440">
        <f t="shared" si="1030"/>
        <v>0</v>
      </c>
      <c r="BF440">
        <f t="shared" si="1030"/>
        <v>0</v>
      </c>
      <c r="BG440">
        <f t="shared" si="1030"/>
        <v>0</v>
      </c>
      <c r="BH440">
        <f t="shared" si="1030"/>
        <v>0</v>
      </c>
      <c r="BK440">
        <f t="shared" si="1024"/>
        <v>0</v>
      </c>
      <c r="BL440">
        <f t="shared" si="978"/>
        <v>0</v>
      </c>
      <c r="BM440">
        <f t="shared" si="979"/>
        <v>0</v>
      </c>
      <c r="BN440">
        <f t="shared" ref="BN440:BN475" si="1034">INDEX($L$7:$L$28,MATCH(BP440,$H$7:$H$28,0))</f>
        <v>0.75</v>
      </c>
      <c r="BO440">
        <f t="shared" ref="BO440:BO475" si="1035">INDEX($M$7:$M$28,MATCH(BP440,$H$7:$H$28,0))</f>
        <v>0.95099999999999996</v>
      </c>
      <c r="BP440" t="str">
        <f t="shared" si="980"/>
        <v>-HT-Total</v>
      </c>
    </row>
    <row r="441" spans="1:68" hidden="1" x14ac:dyDescent="0.25">
      <c r="A441" t="str">
        <f t="shared" si="974"/>
        <v>freight-HT-D</v>
      </c>
      <c r="B441" s="1">
        <v>407</v>
      </c>
      <c r="C441" t="s">
        <v>51</v>
      </c>
      <c r="D441" t="s">
        <v>36</v>
      </c>
      <c r="E441" t="s">
        <v>39</v>
      </c>
      <c r="F441" t="s">
        <v>46</v>
      </c>
      <c r="G441">
        <v>0.97708093441434629</v>
      </c>
      <c r="H441">
        <f>Reference!H441</f>
        <v>0.9769356712673225</v>
      </c>
      <c r="I441">
        <f>Reference!I441</f>
        <v>0.97679036558748678</v>
      </c>
      <c r="J441">
        <f>Reference!J441</f>
        <v>0.9766450173561555</v>
      </c>
      <c r="K441">
        <f>Reference!K441</f>
        <v>0.97646181394268339</v>
      </c>
      <c r="L441">
        <f>Reference!L441</f>
        <v>0.97627858594591876</v>
      </c>
      <c r="M441">
        <f t="shared" si="1031"/>
        <v>0.87184090530596736</v>
      </c>
      <c r="N441">
        <f t="shared" si="1031"/>
        <v>0.81953045098760924</v>
      </c>
      <c r="O441">
        <f t="shared" si="1031"/>
        <v>0.76721999666925123</v>
      </c>
      <c r="P441">
        <f t="shared" si="1031"/>
        <v>0.71490954235089321</v>
      </c>
      <c r="Q441">
        <f t="shared" si="1031"/>
        <v>0.6625990880325352</v>
      </c>
      <c r="R441">
        <f t="shared" si="1031"/>
        <v>0.61028863371417708</v>
      </c>
      <c r="S441">
        <f t="shared" si="1031"/>
        <v>0.55797817939581917</v>
      </c>
      <c r="T441">
        <f t="shared" si="1031"/>
        <v>0.50566772507746105</v>
      </c>
      <c r="U441">
        <f t="shared" si="1031"/>
        <v>0.45335727075910304</v>
      </c>
      <c r="V441">
        <f t="shared" si="1031"/>
        <v>0.40104681644074502</v>
      </c>
      <c r="W441">
        <f t="shared" si="1031"/>
        <v>0.3487363621223869</v>
      </c>
      <c r="X441">
        <f t="shared" si="1031"/>
        <v>0.296425907804029</v>
      </c>
      <c r="Y441">
        <f t="shared" si="1031"/>
        <v>0.24411545348567087</v>
      </c>
      <c r="Z441">
        <f t="shared" si="1032"/>
        <v>0.23103086517883892</v>
      </c>
      <c r="AA441">
        <f t="shared" si="1032"/>
        <v>0.21794627687200696</v>
      </c>
      <c r="AB441">
        <f t="shared" si="1032"/>
        <v>0.204861688565175</v>
      </c>
      <c r="AC441">
        <f t="shared" si="1032"/>
        <v>0.19177710025834305</v>
      </c>
      <c r="AD441">
        <f t="shared" si="1032"/>
        <v>0.17869251195151109</v>
      </c>
      <c r="AE441">
        <f t="shared" si="1032"/>
        <v>0.16560792364467913</v>
      </c>
      <c r="AF441">
        <f t="shared" si="1032"/>
        <v>0.15252333533784718</v>
      </c>
      <c r="AG441">
        <f t="shared" si="1032"/>
        <v>0.13943874703101522</v>
      </c>
      <c r="AH441">
        <f t="shared" si="1032"/>
        <v>0.12635415872418326</v>
      </c>
      <c r="AI441">
        <f t="shared" si="1032"/>
        <v>0.11326957041735133</v>
      </c>
      <c r="AJ441">
        <f t="shared" si="1032"/>
        <v>0.10018498211051938</v>
      </c>
      <c r="AK441">
        <f t="shared" si="1032"/>
        <v>8.710039380368742E-2</v>
      </c>
      <c r="AL441">
        <f t="shared" si="1032"/>
        <v>7.4015805496855464E-2</v>
      </c>
      <c r="AM441">
        <f t="shared" si="1032"/>
        <v>6.0931217190023507E-2</v>
      </c>
      <c r="AN441">
        <f t="shared" si="1032"/>
        <v>4.784662888319155E-2</v>
      </c>
      <c r="AO441">
        <f t="shared" ref="AO441:BB441" si="1036">AN441</f>
        <v>4.784662888319155E-2</v>
      </c>
      <c r="AP441">
        <f t="shared" si="1036"/>
        <v>4.784662888319155E-2</v>
      </c>
      <c r="AQ441">
        <f t="shared" si="1036"/>
        <v>4.784662888319155E-2</v>
      </c>
      <c r="AR441">
        <f t="shared" si="1036"/>
        <v>4.784662888319155E-2</v>
      </c>
      <c r="AS441">
        <f t="shared" si="1036"/>
        <v>4.784662888319155E-2</v>
      </c>
      <c r="AT441">
        <f t="shared" si="1036"/>
        <v>4.784662888319155E-2</v>
      </c>
      <c r="AU441">
        <f t="shared" si="1036"/>
        <v>4.784662888319155E-2</v>
      </c>
      <c r="AV441">
        <f t="shared" si="1036"/>
        <v>4.784662888319155E-2</v>
      </c>
      <c r="AW441">
        <f t="shared" si="1036"/>
        <v>4.784662888319155E-2</v>
      </c>
      <c r="AX441">
        <f t="shared" si="1036"/>
        <v>4.784662888319155E-2</v>
      </c>
      <c r="AY441">
        <f t="shared" si="1036"/>
        <v>4.784662888319155E-2</v>
      </c>
      <c r="AZ441">
        <f t="shared" si="1036"/>
        <v>4.784662888319155E-2</v>
      </c>
      <c r="BA441">
        <f t="shared" si="1036"/>
        <v>4.784662888319155E-2</v>
      </c>
      <c r="BB441">
        <f t="shared" si="1036"/>
        <v>4.784662888319155E-2</v>
      </c>
      <c r="BC441">
        <f t="shared" si="1030"/>
        <v>4.784662888319155E-2</v>
      </c>
      <c r="BD441">
        <f t="shared" si="1030"/>
        <v>4.784662888319155E-2</v>
      </c>
      <c r="BE441">
        <f t="shared" si="1030"/>
        <v>4.784662888319155E-2</v>
      </c>
      <c r="BF441">
        <f t="shared" si="1030"/>
        <v>4.784662888319155E-2</v>
      </c>
      <c r="BG441">
        <f t="shared" si="1030"/>
        <v>4.784662888319155E-2</v>
      </c>
      <c r="BH441">
        <f t="shared" si="1030"/>
        <v>4.784662888319155E-2</v>
      </c>
      <c r="BK441">
        <f t="shared" si="1024"/>
        <v>0.97646181394268339</v>
      </c>
      <c r="BL441">
        <f t="shared" si="978"/>
        <v>0.24411545348567085</v>
      </c>
      <c r="BM441">
        <f t="shared" si="979"/>
        <v>4.7846628883191529E-2</v>
      </c>
      <c r="BN441">
        <f t="shared" si="1034"/>
        <v>0.75</v>
      </c>
      <c r="BO441">
        <f t="shared" si="1035"/>
        <v>0.95099999999999996</v>
      </c>
      <c r="BP441" t="str">
        <f t="shared" si="980"/>
        <v>-HT-Total</v>
      </c>
    </row>
    <row r="442" spans="1:68" hidden="1" x14ac:dyDescent="0.25">
      <c r="A442" t="str">
        <f t="shared" si="974"/>
        <v>freight-HT-FCEV</v>
      </c>
      <c r="B442" s="1">
        <v>408</v>
      </c>
      <c r="C442" t="s">
        <v>51</v>
      </c>
      <c r="D442" t="s">
        <v>36</v>
      </c>
      <c r="E442" t="s">
        <v>39</v>
      </c>
      <c r="F442" t="s">
        <v>30</v>
      </c>
      <c r="G442">
        <v>0</v>
      </c>
      <c r="H442">
        <f>Reference!H442</f>
        <v>1.5254239308390186E-7</v>
      </c>
      <c r="I442">
        <f>Reference!I442</f>
        <v>0</v>
      </c>
      <c r="J442">
        <f>Reference!J442</f>
        <v>2.1544346900318838E-7</v>
      </c>
      <c r="K442">
        <f>Reference!K442</f>
        <v>0</v>
      </c>
      <c r="L442">
        <f>Reference!L442</f>
        <v>2.3913602153749675E-7</v>
      </c>
      <c r="M442">
        <f>IF(L442=0,0.0000001,L442)*((INDEX($L$7:$L$29,MATCH($A442,$H$7:$H$28,0))/IF(L442=0,0.0000001,L442))^((M$33-$K$33)/($Y$33-$K$33)))</f>
        <v>1.6100953960347348E-6</v>
      </c>
      <c r="N442">
        <f t="shared" ref="N442:Y442" si="1037">IF(M442=0,0.0000001,M442)*((INDEX($L$7:$L$29,MATCH($A442,$H$7:$H$28,0))/IF(M442=0,0.0000001,M442))^((N$33-$K$33)/($Y$33-$K$33)))</f>
        <v>1.8693416233405577E-5</v>
      </c>
      <c r="O442">
        <f t="shared" si="1037"/>
        <v>2.4391149679520177E-4</v>
      </c>
      <c r="P442">
        <f t="shared" si="1037"/>
        <v>2.4168702638470035E-3</v>
      </c>
      <c r="Q442">
        <f t="shared" si="1037"/>
        <v>1.4177917576021269E-2</v>
      </c>
      <c r="R442">
        <f t="shared" si="1037"/>
        <v>4.6116023640413645E-2</v>
      </c>
      <c r="S442">
        <f t="shared" si="1037"/>
        <v>9.0481561126041651E-2</v>
      </c>
      <c r="T442">
        <f t="shared" si="1037"/>
        <v>0.12522391237973385</v>
      </c>
      <c r="U442">
        <f t="shared" si="1037"/>
        <v>0.14245907459067439</v>
      </c>
      <c r="V442">
        <f t="shared" si="1037"/>
        <v>0.14835118329262473</v>
      </c>
      <c r="W442">
        <f t="shared" si="1037"/>
        <v>0.14976333751441798</v>
      </c>
      <c r="X442">
        <f t="shared" si="1037"/>
        <v>0.14998308314119857</v>
      </c>
      <c r="Y442">
        <f t="shared" si="1037"/>
        <v>0.15000000000000002</v>
      </c>
      <c r="Z442">
        <f>IF(Y442=0,0.0000001,$Y442)*((INDEX($M$7:$M$29,MATCH($A442,$H$7:$H$28,0))/IF(Y442=0,0.0000001,$Y442))^((Z$33-$Y$33)/($AN$33-$Y$33)))</f>
        <v>0.15519623302069091</v>
      </c>
      <c r="AA442">
        <f t="shared" ref="AA442:AN442" si="1038">IF(Z442=0,0.0000001,$Y442)*((INDEX($M$7:$M$29,MATCH($A442,$H$7:$H$28,0))/IF(Z442=0,0.0000001,$Y442))^((AA$33-$Y$33)/($AN$33-$Y$33)))</f>
        <v>0.16057247162541721</v>
      </c>
      <c r="AB442">
        <f t="shared" si="1038"/>
        <v>0.1661349514872435</v>
      </c>
      <c r="AC442">
        <f t="shared" si="1038"/>
        <v>0.17189012429263614</v>
      </c>
      <c r="AD442">
        <f t="shared" si="1038"/>
        <v>0.17784466522450318</v>
      </c>
      <c r="AE442">
        <f t="shared" si="1038"/>
        <v>0.18400548070445835</v>
      </c>
      <c r="AF442">
        <f t="shared" si="1038"/>
        <v>0.19037971640328907</v>
      </c>
      <c r="AG442">
        <f t="shared" si="1038"/>
        <v>0.19697476552891927</v>
      </c>
      <c r="AH442">
        <f t="shared" si="1038"/>
        <v>0.20379827740148071</v>
      </c>
      <c r="AI442">
        <f t="shared" si="1038"/>
        <v>0.21085816632543733</v>
      </c>
      <c r="AJ442">
        <f t="shared" si="1038"/>
        <v>0.21816262076905443</v>
      </c>
      <c r="AK442">
        <f t="shared" si="1038"/>
        <v>0.22572011286185859</v>
      </c>
      <c r="AL442">
        <f t="shared" si="1038"/>
        <v>0.23353940822110433</v>
      </c>
      <c r="AM442">
        <f t="shared" si="1038"/>
        <v>0.24162957611864505</v>
      </c>
      <c r="AN442">
        <f t="shared" si="1038"/>
        <v>0.25</v>
      </c>
      <c r="AO442">
        <f t="shared" ref="AO442:BB442" si="1039">AN442</f>
        <v>0.25</v>
      </c>
      <c r="AP442">
        <f t="shared" si="1039"/>
        <v>0.25</v>
      </c>
      <c r="AQ442">
        <f t="shared" si="1039"/>
        <v>0.25</v>
      </c>
      <c r="AR442">
        <f t="shared" si="1039"/>
        <v>0.25</v>
      </c>
      <c r="AS442">
        <f t="shared" si="1039"/>
        <v>0.25</v>
      </c>
      <c r="AT442">
        <f t="shared" si="1039"/>
        <v>0.25</v>
      </c>
      <c r="AU442">
        <f t="shared" si="1039"/>
        <v>0.25</v>
      </c>
      <c r="AV442">
        <f t="shared" si="1039"/>
        <v>0.25</v>
      </c>
      <c r="AW442">
        <f t="shared" si="1039"/>
        <v>0.25</v>
      </c>
      <c r="AX442">
        <f t="shared" si="1039"/>
        <v>0.25</v>
      </c>
      <c r="AY442">
        <f t="shared" si="1039"/>
        <v>0.25</v>
      </c>
      <c r="AZ442">
        <f t="shared" si="1039"/>
        <v>0.25</v>
      </c>
      <c r="BA442">
        <f t="shared" si="1039"/>
        <v>0.25</v>
      </c>
      <c r="BB442">
        <f t="shared" si="1039"/>
        <v>0.25</v>
      </c>
      <c r="BC442">
        <f t="shared" si="1030"/>
        <v>0.25</v>
      </c>
      <c r="BD442">
        <f t="shared" si="1030"/>
        <v>0.25</v>
      </c>
      <c r="BE442">
        <f t="shared" si="1030"/>
        <v>0.25</v>
      </c>
      <c r="BF442">
        <f t="shared" si="1030"/>
        <v>0.25</v>
      </c>
      <c r="BG442">
        <f t="shared" si="1030"/>
        <v>0.25</v>
      </c>
      <c r="BH442">
        <f t="shared" si="1030"/>
        <v>0.25</v>
      </c>
      <c r="BK442">
        <f>G442</f>
        <v>0</v>
      </c>
      <c r="BL442">
        <f t="shared" si="978"/>
        <v>0</v>
      </c>
      <c r="BM442">
        <f t="shared" si="979"/>
        <v>0</v>
      </c>
      <c r="BN442">
        <f t="shared" si="1034"/>
        <v>0.75</v>
      </c>
      <c r="BO442">
        <f t="shared" si="1035"/>
        <v>0.95099999999999996</v>
      </c>
      <c r="BP442" t="str">
        <f t="shared" si="980"/>
        <v>-HT-Total</v>
      </c>
    </row>
    <row r="443" spans="1:68" hidden="1" x14ac:dyDescent="0.25">
      <c r="A443" t="str">
        <f t="shared" si="974"/>
        <v>freight-HT-G</v>
      </c>
      <c r="B443" s="1">
        <v>409</v>
      </c>
      <c r="C443" t="s">
        <v>51</v>
      </c>
      <c r="D443" t="s">
        <v>36</v>
      </c>
      <c r="E443" t="s">
        <v>39</v>
      </c>
      <c r="F443" t="s">
        <v>47</v>
      </c>
      <c r="G443">
        <v>2.2347469749847249E-2</v>
      </c>
      <c r="H443">
        <f>Reference!H443</f>
        <v>2.2206809475595571E-2</v>
      </c>
      <c r="I443">
        <f>Reference!I443</f>
        <v>2.206610801624527E-2</v>
      </c>
      <c r="J443">
        <f>Reference!J443</f>
        <v>2.1925365353705269E-2</v>
      </c>
      <c r="K443">
        <f>Reference!K443</f>
        <v>2.182253021628721E-2</v>
      </c>
      <c r="L443">
        <f>Reference!L443</f>
        <v>2.1719681279856309E-2</v>
      </c>
      <c r="M443">
        <f t="shared" ref="M443:Y445" si="1040">$K443+(M$33-$K$33)*($BL443-$BK443)/($BL$33-$BK$33)</f>
        <v>1.9484401978827868E-2</v>
      </c>
      <c r="N443">
        <f t="shared" si="1040"/>
        <v>1.8315337860098195E-2</v>
      </c>
      <c r="O443">
        <f t="shared" si="1040"/>
        <v>1.7146273741368522E-2</v>
      </c>
      <c r="P443">
        <f t="shared" si="1040"/>
        <v>1.5977209622638849E-2</v>
      </c>
      <c r="Q443">
        <f t="shared" si="1040"/>
        <v>1.480814550390918E-2</v>
      </c>
      <c r="R443">
        <f t="shared" si="1040"/>
        <v>1.3639081385179507E-2</v>
      </c>
      <c r="S443">
        <f t="shared" si="1040"/>
        <v>1.2470017266449836E-2</v>
      </c>
      <c r="T443">
        <f t="shared" si="1040"/>
        <v>1.1300953147720163E-2</v>
      </c>
      <c r="U443">
        <f t="shared" si="1040"/>
        <v>1.013188902899049E-2</v>
      </c>
      <c r="V443">
        <f t="shared" si="1040"/>
        <v>8.962824910260821E-3</v>
      </c>
      <c r="W443">
        <f t="shared" si="1040"/>
        <v>7.7937607915311482E-3</v>
      </c>
      <c r="X443">
        <f t="shared" si="1040"/>
        <v>6.6246966728014754E-3</v>
      </c>
      <c r="Y443">
        <f t="shared" si="1040"/>
        <v>5.4556325540718043E-3</v>
      </c>
      <c r="Z443">
        <f t="shared" ref="Z443:AN445" si="1041">$Y443+(Z$33-$Y$33)*($BM443-$BL443)/($BM$33-$BL$33)</f>
        <v>5.1632106491735557E-3</v>
      </c>
      <c r="AA443">
        <f t="shared" si="1041"/>
        <v>4.8707887442753072E-3</v>
      </c>
      <c r="AB443">
        <f t="shared" si="1041"/>
        <v>4.5783668393770587E-3</v>
      </c>
      <c r="AC443">
        <f t="shared" si="1041"/>
        <v>4.2859449344788102E-3</v>
      </c>
      <c r="AD443">
        <f t="shared" si="1041"/>
        <v>3.9935230295805616E-3</v>
      </c>
      <c r="AE443">
        <f t="shared" si="1041"/>
        <v>3.7011011246823127E-3</v>
      </c>
      <c r="AF443">
        <f t="shared" si="1041"/>
        <v>3.4086792197840642E-3</v>
      </c>
      <c r="AG443">
        <f t="shared" si="1041"/>
        <v>3.1162573148858157E-3</v>
      </c>
      <c r="AH443">
        <f t="shared" si="1041"/>
        <v>2.8238354099875671E-3</v>
      </c>
      <c r="AI443">
        <f t="shared" si="1041"/>
        <v>2.5314135050893186E-3</v>
      </c>
      <c r="AJ443">
        <f t="shared" si="1041"/>
        <v>2.2389916001910701E-3</v>
      </c>
      <c r="AK443">
        <f t="shared" si="1041"/>
        <v>1.9465696952928211E-3</v>
      </c>
      <c r="AL443">
        <f t="shared" si="1041"/>
        <v>1.6541477903945726E-3</v>
      </c>
      <c r="AM443">
        <f t="shared" si="1041"/>
        <v>1.3617258854963241E-3</v>
      </c>
      <c r="AN443">
        <f t="shared" si="1041"/>
        <v>1.0693039805980764E-3</v>
      </c>
      <c r="AO443">
        <f t="shared" ref="AO443:BB443" si="1042">AN443</f>
        <v>1.0693039805980764E-3</v>
      </c>
      <c r="AP443">
        <f t="shared" si="1042"/>
        <v>1.0693039805980764E-3</v>
      </c>
      <c r="AQ443">
        <f t="shared" si="1042"/>
        <v>1.0693039805980764E-3</v>
      </c>
      <c r="AR443">
        <f t="shared" si="1042"/>
        <v>1.0693039805980764E-3</v>
      </c>
      <c r="AS443">
        <f t="shared" si="1042"/>
        <v>1.0693039805980764E-3</v>
      </c>
      <c r="AT443">
        <f t="shared" si="1042"/>
        <v>1.0693039805980764E-3</v>
      </c>
      <c r="AU443">
        <f t="shared" si="1042"/>
        <v>1.0693039805980764E-3</v>
      </c>
      <c r="AV443">
        <f t="shared" si="1042"/>
        <v>1.0693039805980764E-3</v>
      </c>
      <c r="AW443">
        <f t="shared" si="1042"/>
        <v>1.0693039805980764E-3</v>
      </c>
      <c r="AX443">
        <f t="shared" si="1042"/>
        <v>1.0693039805980764E-3</v>
      </c>
      <c r="AY443">
        <f t="shared" si="1042"/>
        <v>1.0693039805980764E-3</v>
      </c>
      <c r="AZ443">
        <f t="shared" si="1042"/>
        <v>1.0693039805980764E-3</v>
      </c>
      <c r="BA443">
        <f t="shared" si="1042"/>
        <v>1.0693039805980764E-3</v>
      </c>
      <c r="BB443">
        <f t="shared" si="1042"/>
        <v>1.0693039805980764E-3</v>
      </c>
      <c r="BC443">
        <f t="shared" si="1030"/>
        <v>1.0693039805980764E-3</v>
      </c>
      <c r="BD443">
        <f t="shared" si="1030"/>
        <v>1.0693039805980764E-3</v>
      </c>
      <c r="BE443">
        <f t="shared" si="1030"/>
        <v>1.0693039805980764E-3</v>
      </c>
      <c r="BF443">
        <f t="shared" si="1030"/>
        <v>1.0693039805980764E-3</v>
      </c>
      <c r="BG443">
        <f t="shared" si="1030"/>
        <v>1.0693039805980764E-3</v>
      </c>
      <c r="BH443">
        <f t="shared" si="1030"/>
        <v>1.0693039805980764E-3</v>
      </c>
      <c r="BK443">
        <f t="shared" ref="BK443:BK448" si="1043">K443</f>
        <v>2.182253021628721E-2</v>
      </c>
      <c r="BL443">
        <f t="shared" si="978"/>
        <v>5.4556325540718025E-3</v>
      </c>
      <c r="BM443">
        <f t="shared" si="979"/>
        <v>1.0693039805980743E-3</v>
      </c>
      <c r="BN443">
        <f t="shared" si="1034"/>
        <v>0.75</v>
      </c>
      <c r="BO443">
        <f t="shared" si="1035"/>
        <v>0.95099999999999996</v>
      </c>
      <c r="BP443" t="str">
        <f t="shared" si="980"/>
        <v>-HT-Total</v>
      </c>
    </row>
    <row r="444" spans="1:68" hidden="1" x14ac:dyDescent="0.25">
      <c r="A444" t="str">
        <f t="shared" si="974"/>
        <v>freight-HT-LPG</v>
      </c>
      <c r="B444" s="1">
        <v>410</v>
      </c>
      <c r="C444" t="s">
        <v>51</v>
      </c>
      <c r="D444" t="s">
        <v>36</v>
      </c>
      <c r="E444" t="s">
        <v>39</v>
      </c>
      <c r="F444" t="s">
        <v>48</v>
      </c>
      <c r="G444">
        <v>0</v>
      </c>
      <c r="H444">
        <f>Reference!H444</f>
        <v>0</v>
      </c>
      <c r="I444">
        <f>Reference!I444</f>
        <v>0</v>
      </c>
      <c r="J444">
        <f>Reference!J444</f>
        <v>0</v>
      </c>
      <c r="K444">
        <f>Reference!K444</f>
        <v>0</v>
      </c>
      <c r="L444">
        <f>Reference!L444</f>
        <v>0</v>
      </c>
      <c r="M444">
        <f t="shared" si="1040"/>
        <v>0</v>
      </c>
      <c r="N444">
        <f t="shared" si="1040"/>
        <v>0</v>
      </c>
      <c r="O444">
        <f t="shared" si="1040"/>
        <v>0</v>
      </c>
      <c r="P444">
        <f t="shared" si="1040"/>
        <v>0</v>
      </c>
      <c r="Q444">
        <f t="shared" si="1040"/>
        <v>0</v>
      </c>
      <c r="R444">
        <f t="shared" si="1040"/>
        <v>0</v>
      </c>
      <c r="S444">
        <f t="shared" si="1040"/>
        <v>0</v>
      </c>
      <c r="T444">
        <f t="shared" si="1040"/>
        <v>0</v>
      </c>
      <c r="U444">
        <f t="shared" si="1040"/>
        <v>0</v>
      </c>
      <c r="V444">
        <f t="shared" si="1040"/>
        <v>0</v>
      </c>
      <c r="W444">
        <f t="shared" si="1040"/>
        <v>0</v>
      </c>
      <c r="X444">
        <f t="shared" si="1040"/>
        <v>0</v>
      </c>
      <c r="Y444">
        <f t="shared" si="1040"/>
        <v>0</v>
      </c>
      <c r="Z444">
        <f t="shared" si="1041"/>
        <v>0</v>
      </c>
      <c r="AA444">
        <f t="shared" si="1041"/>
        <v>0</v>
      </c>
      <c r="AB444">
        <f t="shared" si="1041"/>
        <v>0</v>
      </c>
      <c r="AC444">
        <f t="shared" si="1041"/>
        <v>0</v>
      </c>
      <c r="AD444">
        <f t="shared" si="1041"/>
        <v>0</v>
      </c>
      <c r="AE444">
        <f t="shared" si="1041"/>
        <v>0</v>
      </c>
      <c r="AF444">
        <f t="shared" si="1041"/>
        <v>0</v>
      </c>
      <c r="AG444">
        <f t="shared" si="1041"/>
        <v>0</v>
      </c>
      <c r="AH444">
        <f t="shared" si="1041"/>
        <v>0</v>
      </c>
      <c r="AI444">
        <f t="shared" si="1041"/>
        <v>0</v>
      </c>
      <c r="AJ444">
        <f t="shared" si="1041"/>
        <v>0</v>
      </c>
      <c r="AK444">
        <f t="shared" si="1041"/>
        <v>0</v>
      </c>
      <c r="AL444">
        <f t="shared" si="1041"/>
        <v>0</v>
      </c>
      <c r="AM444">
        <f t="shared" si="1041"/>
        <v>0</v>
      </c>
      <c r="AN444">
        <f t="shared" si="1041"/>
        <v>0</v>
      </c>
      <c r="AO444">
        <f t="shared" ref="AO444:BB444" si="1044">AN444</f>
        <v>0</v>
      </c>
      <c r="AP444">
        <f t="shared" si="1044"/>
        <v>0</v>
      </c>
      <c r="AQ444">
        <f t="shared" si="1044"/>
        <v>0</v>
      </c>
      <c r="AR444">
        <f t="shared" si="1044"/>
        <v>0</v>
      </c>
      <c r="AS444">
        <f t="shared" si="1044"/>
        <v>0</v>
      </c>
      <c r="AT444">
        <f t="shared" si="1044"/>
        <v>0</v>
      </c>
      <c r="AU444">
        <f t="shared" si="1044"/>
        <v>0</v>
      </c>
      <c r="AV444">
        <f t="shared" si="1044"/>
        <v>0</v>
      </c>
      <c r="AW444">
        <f t="shared" si="1044"/>
        <v>0</v>
      </c>
      <c r="AX444">
        <f t="shared" si="1044"/>
        <v>0</v>
      </c>
      <c r="AY444">
        <f t="shared" si="1044"/>
        <v>0</v>
      </c>
      <c r="AZ444">
        <f t="shared" si="1044"/>
        <v>0</v>
      </c>
      <c r="BA444">
        <f t="shared" si="1044"/>
        <v>0</v>
      </c>
      <c r="BB444">
        <f t="shared" si="1044"/>
        <v>0</v>
      </c>
      <c r="BC444">
        <f t="shared" si="1030"/>
        <v>0</v>
      </c>
      <c r="BD444">
        <f t="shared" si="1030"/>
        <v>0</v>
      </c>
      <c r="BE444">
        <f t="shared" si="1030"/>
        <v>0</v>
      </c>
      <c r="BF444">
        <f t="shared" si="1030"/>
        <v>0</v>
      </c>
      <c r="BG444">
        <f t="shared" si="1030"/>
        <v>0</v>
      </c>
      <c r="BH444">
        <f t="shared" si="1030"/>
        <v>0</v>
      </c>
      <c r="BK444">
        <f t="shared" si="1043"/>
        <v>0</v>
      </c>
      <c r="BL444">
        <f t="shared" si="978"/>
        <v>0</v>
      </c>
      <c r="BM444">
        <f t="shared" si="979"/>
        <v>0</v>
      </c>
      <c r="BN444">
        <f t="shared" si="1034"/>
        <v>0.75</v>
      </c>
      <c r="BO444">
        <f t="shared" si="1035"/>
        <v>0.95099999999999996</v>
      </c>
      <c r="BP444" t="str">
        <f t="shared" si="980"/>
        <v>-HT-Total</v>
      </c>
    </row>
    <row r="445" spans="1:68" hidden="1" x14ac:dyDescent="0.25">
      <c r="A445" t="str">
        <f t="shared" si="974"/>
        <v>freight-HT-PHEVD</v>
      </c>
      <c r="B445" s="1">
        <v>411</v>
      </c>
      <c r="C445" t="s">
        <v>51</v>
      </c>
      <c r="D445" t="s">
        <v>36</v>
      </c>
      <c r="E445" t="s">
        <v>39</v>
      </c>
      <c r="F445" t="s">
        <v>37</v>
      </c>
      <c r="G445">
        <v>0</v>
      </c>
      <c r="H445">
        <f>Reference!H445</f>
        <v>0</v>
      </c>
      <c r="I445">
        <f>Reference!I445</f>
        <v>0</v>
      </c>
      <c r="J445">
        <f>Reference!J445</f>
        <v>0</v>
      </c>
      <c r="K445">
        <f>Reference!K445</f>
        <v>0</v>
      </c>
      <c r="L445">
        <f>Reference!L445</f>
        <v>0</v>
      </c>
      <c r="M445">
        <f t="shared" si="1040"/>
        <v>0</v>
      </c>
      <c r="N445">
        <f t="shared" si="1040"/>
        <v>0</v>
      </c>
      <c r="O445">
        <f t="shared" si="1040"/>
        <v>0</v>
      </c>
      <c r="P445">
        <f t="shared" si="1040"/>
        <v>0</v>
      </c>
      <c r="Q445">
        <f t="shared" si="1040"/>
        <v>0</v>
      </c>
      <c r="R445">
        <f t="shared" si="1040"/>
        <v>0</v>
      </c>
      <c r="S445">
        <f t="shared" si="1040"/>
        <v>0</v>
      </c>
      <c r="T445">
        <f t="shared" si="1040"/>
        <v>0</v>
      </c>
      <c r="U445">
        <f t="shared" si="1040"/>
        <v>0</v>
      </c>
      <c r="V445">
        <f t="shared" si="1040"/>
        <v>0</v>
      </c>
      <c r="W445">
        <f t="shared" si="1040"/>
        <v>0</v>
      </c>
      <c r="X445">
        <f t="shared" si="1040"/>
        <v>0</v>
      </c>
      <c r="Y445">
        <f t="shared" si="1040"/>
        <v>0</v>
      </c>
      <c r="Z445">
        <f t="shared" si="1041"/>
        <v>0</v>
      </c>
      <c r="AA445">
        <f t="shared" si="1041"/>
        <v>0</v>
      </c>
      <c r="AB445">
        <f t="shared" si="1041"/>
        <v>0</v>
      </c>
      <c r="AC445">
        <f t="shared" si="1041"/>
        <v>0</v>
      </c>
      <c r="AD445">
        <f t="shared" si="1041"/>
        <v>0</v>
      </c>
      <c r="AE445">
        <f t="shared" si="1041"/>
        <v>0</v>
      </c>
      <c r="AF445">
        <f t="shared" si="1041"/>
        <v>0</v>
      </c>
      <c r="AG445">
        <f t="shared" si="1041"/>
        <v>0</v>
      </c>
      <c r="AH445">
        <f t="shared" si="1041"/>
        <v>0</v>
      </c>
      <c r="AI445">
        <f t="shared" si="1041"/>
        <v>0</v>
      </c>
      <c r="AJ445">
        <f t="shared" si="1041"/>
        <v>0</v>
      </c>
      <c r="AK445">
        <f t="shared" si="1041"/>
        <v>0</v>
      </c>
      <c r="AL445">
        <f t="shared" si="1041"/>
        <v>0</v>
      </c>
      <c r="AM445">
        <f t="shared" si="1041"/>
        <v>0</v>
      </c>
      <c r="AN445">
        <f t="shared" si="1041"/>
        <v>0</v>
      </c>
      <c r="AO445">
        <f t="shared" ref="AO445:BB445" si="1045">AN445</f>
        <v>0</v>
      </c>
      <c r="AP445">
        <f t="shared" si="1045"/>
        <v>0</v>
      </c>
      <c r="AQ445">
        <f t="shared" si="1045"/>
        <v>0</v>
      </c>
      <c r="AR445">
        <f t="shared" si="1045"/>
        <v>0</v>
      </c>
      <c r="AS445">
        <f t="shared" si="1045"/>
        <v>0</v>
      </c>
      <c r="AT445">
        <f t="shared" si="1045"/>
        <v>0</v>
      </c>
      <c r="AU445">
        <f t="shared" si="1045"/>
        <v>0</v>
      </c>
      <c r="AV445">
        <f t="shared" si="1045"/>
        <v>0</v>
      </c>
      <c r="AW445">
        <f t="shared" si="1045"/>
        <v>0</v>
      </c>
      <c r="AX445">
        <f t="shared" si="1045"/>
        <v>0</v>
      </c>
      <c r="AY445">
        <f t="shared" si="1045"/>
        <v>0</v>
      </c>
      <c r="AZ445">
        <f t="shared" si="1045"/>
        <v>0</v>
      </c>
      <c r="BA445">
        <f t="shared" si="1045"/>
        <v>0</v>
      </c>
      <c r="BB445">
        <f t="shared" si="1045"/>
        <v>0</v>
      </c>
      <c r="BC445">
        <f t="shared" si="1030"/>
        <v>0</v>
      </c>
      <c r="BD445">
        <f t="shared" si="1030"/>
        <v>0</v>
      </c>
      <c r="BE445">
        <f t="shared" si="1030"/>
        <v>0</v>
      </c>
      <c r="BF445">
        <f t="shared" si="1030"/>
        <v>0</v>
      </c>
      <c r="BG445">
        <f t="shared" si="1030"/>
        <v>0</v>
      </c>
      <c r="BH445">
        <f t="shared" si="1030"/>
        <v>0</v>
      </c>
      <c r="BK445">
        <f t="shared" si="1043"/>
        <v>0</v>
      </c>
      <c r="BL445">
        <f t="shared" si="978"/>
        <v>0</v>
      </c>
      <c r="BM445">
        <f t="shared" si="979"/>
        <v>0</v>
      </c>
      <c r="BN445">
        <f t="shared" si="1034"/>
        <v>0.75</v>
      </c>
      <c r="BO445">
        <f t="shared" si="1035"/>
        <v>0.95099999999999996</v>
      </c>
      <c r="BP445" t="str">
        <f t="shared" si="980"/>
        <v>-HT-Total</v>
      </c>
    </row>
    <row r="446" spans="1:68" hidden="1" x14ac:dyDescent="0.25">
      <c r="A446" t="str">
        <f t="shared" si="974"/>
        <v>freight-LT-BEV</v>
      </c>
      <c r="B446" s="1">
        <v>412</v>
      </c>
      <c r="C446" t="s">
        <v>51</v>
      </c>
      <c r="D446" t="s">
        <v>36</v>
      </c>
      <c r="E446" t="s">
        <v>33</v>
      </c>
      <c r="F446" t="s">
        <v>29</v>
      </c>
      <c r="G446">
        <v>6.7524639676868206E-3</v>
      </c>
      <c r="H446">
        <f>Reference!H446</f>
        <v>7.8425346116724279E-3</v>
      </c>
      <c r="I446">
        <f>Reference!I446</f>
        <v>7.968066947375535E-3</v>
      </c>
      <c r="J446">
        <f>Reference!J446</f>
        <v>8.6556228320917548E-3</v>
      </c>
      <c r="K446">
        <f>Reference!K446</f>
        <v>9.4025071709650538E-3</v>
      </c>
      <c r="L446">
        <f>Reference!L446</f>
        <v>1.1132261793574141E-2</v>
      </c>
      <c r="M446">
        <f>IF(L446=0,0.0000001,L446)*((INDEX($L$7:$L$29,MATCH($A446,$H$7:$H$28,0))/IF(L446=0,0.0000001,L446))^((M$33-$K$33)/($Y$33-$K$33)))</f>
        <v>2.068044659113967E-2</v>
      </c>
      <c r="N446">
        <f t="shared" ref="N446:Y446" si="1046">IF(M446=0,0.0000001,M446)*((INDEX($L$7:$L$29,MATCH($A446,$H$7:$H$28,0))/IF(M446=0,0.0000001,M446))^((N$33-$K$33)/($Y$33-$K$33)))</f>
        <v>4.5855015473629912E-2</v>
      </c>
      <c r="O446">
        <f t="shared" si="1046"/>
        <v>0.10560432979968182</v>
      </c>
      <c r="P446">
        <f t="shared" si="1046"/>
        <v>0.22241255364372883</v>
      </c>
      <c r="Q446">
        <f t="shared" si="1046"/>
        <v>0.39509282023039444</v>
      </c>
      <c r="R446">
        <f t="shared" si="1046"/>
        <v>0.57950746086296012</v>
      </c>
      <c r="S446">
        <f t="shared" si="1046"/>
        <v>0.72130979258240291</v>
      </c>
      <c r="T446">
        <f t="shared" si="1046"/>
        <v>0.80159624962577236</v>
      </c>
      <c r="U446">
        <f t="shared" si="1046"/>
        <v>0.83587957203632191</v>
      </c>
      <c r="V446">
        <f t="shared" si="1046"/>
        <v>0.84695424929398944</v>
      </c>
      <c r="W446">
        <f t="shared" si="1046"/>
        <v>0.84956422308803914</v>
      </c>
      <c r="X446">
        <f t="shared" si="1046"/>
        <v>0.84996886566615126</v>
      </c>
      <c r="Y446">
        <f t="shared" si="1046"/>
        <v>0.85000000000000009</v>
      </c>
      <c r="Z446">
        <f>IF(Y446=0,0.0000001,$Y446)*((INDEX($M$7:$M$29,MATCH($A446,$H$7:$H$28,0))/IF(Y446=0,0.0000001,$Y446))^((Z$33-$Y$33)/($AN$33-$Y$33)))</f>
        <v>0.8532451557894446</v>
      </c>
      <c r="AA446">
        <f t="shared" ref="AA446:AN446" si="1047">IF(Z446=0,0.0000001,$Y446)*((INDEX($M$7:$M$29,MATCH($A446,$H$7:$H$28,0))/IF(Z446=0,0.0000001,$Y446))^((AA$33-$Y$33)/($AN$33-$Y$33)))</f>
        <v>0.85650270103312187</v>
      </c>
      <c r="AB446">
        <f t="shared" si="1047"/>
        <v>0.85977268303186594</v>
      </c>
      <c r="AC446">
        <f t="shared" si="1047"/>
        <v>0.86305514926709781</v>
      </c>
      <c r="AD446">
        <f t="shared" si="1047"/>
        <v>0.86635014740151428</v>
      </c>
      <c r="AE446">
        <f t="shared" si="1047"/>
        <v>0.86965772527978036</v>
      </c>
      <c r="AF446">
        <f t="shared" si="1047"/>
        <v>0.8729779309292236</v>
      </c>
      <c r="AG446">
        <f t="shared" si="1047"/>
        <v>0.87631081256053223</v>
      </c>
      <c r="AH446">
        <f t="shared" si="1047"/>
        <v>0.87965641856845411</v>
      </c>
      <c r="AI446">
        <f t="shared" si="1047"/>
        <v>0.88301479753250056</v>
      </c>
      <c r="AJ446">
        <f t="shared" si="1047"/>
        <v>0.88638599821765096</v>
      </c>
      <c r="AK446">
        <f t="shared" si="1047"/>
        <v>0.88977006957506088</v>
      </c>
      <c r="AL446">
        <f t="shared" si="1047"/>
        <v>0.89316706074277374</v>
      </c>
      <c r="AM446">
        <f t="shared" si="1047"/>
        <v>0.89657702104643333</v>
      </c>
      <c r="AN446">
        <f t="shared" si="1047"/>
        <v>0.90000000000000013</v>
      </c>
      <c r="AO446">
        <f t="shared" ref="AO446:BB446" si="1048">AN446</f>
        <v>0.90000000000000013</v>
      </c>
      <c r="AP446">
        <f t="shared" si="1048"/>
        <v>0.90000000000000013</v>
      </c>
      <c r="AQ446">
        <f t="shared" si="1048"/>
        <v>0.90000000000000013</v>
      </c>
      <c r="AR446">
        <f t="shared" si="1048"/>
        <v>0.90000000000000013</v>
      </c>
      <c r="AS446">
        <f t="shared" si="1048"/>
        <v>0.90000000000000013</v>
      </c>
      <c r="AT446">
        <f t="shared" si="1048"/>
        <v>0.90000000000000013</v>
      </c>
      <c r="AU446">
        <f t="shared" si="1048"/>
        <v>0.90000000000000013</v>
      </c>
      <c r="AV446">
        <f t="shared" si="1048"/>
        <v>0.90000000000000013</v>
      </c>
      <c r="AW446">
        <f t="shared" si="1048"/>
        <v>0.90000000000000013</v>
      </c>
      <c r="AX446">
        <f t="shared" si="1048"/>
        <v>0.90000000000000013</v>
      </c>
      <c r="AY446">
        <f t="shared" si="1048"/>
        <v>0.90000000000000013</v>
      </c>
      <c r="AZ446">
        <f t="shared" si="1048"/>
        <v>0.90000000000000013</v>
      </c>
      <c r="BA446">
        <f t="shared" si="1048"/>
        <v>0.90000000000000013</v>
      </c>
      <c r="BB446">
        <f t="shared" si="1048"/>
        <v>0.90000000000000013</v>
      </c>
      <c r="BC446">
        <f t="shared" si="1030"/>
        <v>0.90000000000000013</v>
      </c>
      <c r="BD446">
        <f t="shared" si="1030"/>
        <v>0.90000000000000013</v>
      </c>
      <c r="BE446">
        <f t="shared" si="1030"/>
        <v>0.90000000000000013</v>
      </c>
      <c r="BF446">
        <f t="shared" si="1030"/>
        <v>0.90000000000000013</v>
      </c>
      <c r="BG446">
        <f t="shared" si="1030"/>
        <v>0.90000000000000013</v>
      </c>
      <c r="BH446">
        <f t="shared" si="1030"/>
        <v>0.90000000000000013</v>
      </c>
      <c r="BK446">
        <f t="shared" si="1043"/>
        <v>9.4025071709650538E-3</v>
      </c>
      <c r="BL446">
        <f t="shared" si="978"/>
        <v>9.4025071709650512E-4</v>
      </c>
      <c r="BM446">
        <f t="shared" si="979"/>
        <v>0</v>
      </c>
      <c r="BN446">
        <f t="shared" si="1034"/>
        <v>0.9</v>
      </c>
      <c r="BO446">
        <f t="shared" si="1035"/>
        <v>1</v>
      </c>
      <c r="BP446" t="str">
        <f t="shared" si="980"/>
        <v>-LT-Total</v>
      </c>
    </row>
    <row r="447" spans="1:68" hidden="1" x14ac:dyDescent="0.25">
      <c r="A447" t="str">
        <f t="shared" si="974"/>
        <v>freight-LT-CNG</v>
      </c>
      <c r="B447" s="1">
        <v>413</v>
      </c>
      <c r="C447" t="s">
        <v>51</v>
      </c>
      <c r="D447" t="s">
        <v>36</v>
      </c>
      <c r="E447" t="s">
        <v>33</v>
      </c>
      <c r="F447" t="s">
        <v>45</v>
      </c>
      <c r="G447">
        <v>0</v>
      </c>
      <c r="H447">
        <f>Reference!H447</f>
        <v>0</v>
      </c>
      <c r="I447">
        <f>Reference!I447</f>
        <v>0</v>
      </c>
      <c r="J447">
        <f>Reference!J447</f>
        <v>0</v>
      </c>
      <c r="K447">
        <f>Reference!K447</f>
        <v>0</v>
      </c>
      <c r="L447">
        <f>Reference!L447</f>
        <v>0</v>
      </c>
      <c r="M447">
        <f t="shared" ref="M447:Y448" si="1049">$K447+(M$33-$K$33)*($BL447-$BK447)/($BL$33-$BK$33)</f>
        <v>0</v>
      </c>
      <c r="N447">
        <f t="shared" si="1049"/>
        <v>0</v>
      </c>
      <c r="O447">
        <f t="shared" si="1049"/>
        <v>0</v>
      </c>
      <c r="P447">
        <f t="shared" si="1049"/>
        <v>0</v>
      </c>
      <c r="Q447">
        <f t="shared" si="1049"/>
        <v>0</v>
      </c>
      <c r="R447">
        <f t="shared" si="1049"/>
        <v>0</v>
      </c>
      <c r="S447">
        <f t="shared" si="1049"/>
        <v>0</v>
      </c>
      <c r="T447">
        <f t="shared" si="1049"/>
        <v>0</v>
      </c>
      <c r="U447">
        <f t="shared" si="1049"/>
        <v>0</v>
      </c>
      <c r="V447">
        <f t="shared" si="1049"/>
        <v>0</v>
      </c>
      <c r="W447">
        <f t="shared" si="1049"/>
        <v>0</v>
      </c>
      <c r="X447">
        <f t="shared" si="1049"/>
        <v>0</v>
      </c>
      <c r="Y447">
        <f t="shared" si="1049"/>
        <v>0</v>
      </c>
      <c r="Z447">
        <f t="shared" ref="Z447:AN448" si="1050">$Y447+(Z$33-$Y$33)*($BM447-$BL447)/($BM$33-$BL$33)</f>
        <v>0</v>
      </c>
      <c r="AA447">
        <f t="shared" si="1050"/>
        <v>0</v>
      </c>
      <c r="AB447">
        <f t="shared" si="1050"/>
        <v>0</v>
      </c>
      <c r="AC447">
        <f t="shared" si="1050"/>
        <v>0</v>
      </c>
      <c r="AD447">
        <f t="shared" si="1050"/>
        <v>0</v>
      </c>
      <c r="AE447">
        <f t="shared" si="1050"/>
        <v>0</v>
      </c>
      <c r="AF447">
        <f t="shared" si="1050"/>
        <v>0</v>
      </c>
      <c r="AG447">
        <f t="shared" si="1050"/>
        <v>0</v>
      </c>
      <c r="AH447">
        <f t="shared" si="1050"/>
        <v>0</v>
      </c>
      <c r="AI447">
        <f t="shared" si="1050"/>
        <v>0</v>
      </c>
      <c r="AJ447">
        <f t="shared" si="1050"/>
        <v>0</v>
      </c>
      <c r="AK447">
        <f t="shared" si="1050"/>
        <v>0</v>
      </c>
      <c r="AL447">
        <f t="shared" si="1050"/>
        <v>0</v>
      </c>
      <c r="AM447">
        <f t="shared" si="1050"/>
        <v>0</v>
      </c>
      <c r="AN447">
        <f t="shared" si="1050"/>
        <v>0</v>
      </c>
      <c r="AO447">
        <f t="shared" ref="AO447:BB447" si="1051">AN447</f>
        <v>0</v>
      </c>
      <c r="AP447">
        <f t="shared" si="1051"/>
        <v>0</v>
      </c>
      <c r="AQ447">
        <f t="shared" si="1051"/>
        <v>0</v>
      </c>
      <c r="AR447">
        <f t="shared" si="1051"/>
        <v>0</v>
      </c>
      <c r="AS447">
        <f t="shared" si="1051"/>
        <v>0</v>
      </c>
      <c r="AT447">
        <f t="shared" si="1051"/>
        <v>0</v>
      </c>
      <c r="AU447">
        <f t="shared" si="1051"/>
        <v>0</v>
      </c>
      <c r="AV447">
        <f t="shared" si="1051"/>
        <v>0</v>
      </c>
      <c r="AW447">
        <f t="shared" si="1051"/>
        <v>0</v>
      </c>
      <c r="AX447">
        <f t="shared" si="1051"/>
        <v>0</v>
      </c>
      <c r="AY447">
        <f t="shared" si="1051"/>
        <v>0</v>
      </c>
      <c r="AZ447">
        <f t="shared" si="1051"/>
        <v>0</v>
      </c>
      <c r="BA447">
        <f t="shared" si="1051"/>
        <v>0</v>
      </c>
      <c r="BB447">
        <f t="shared" si="1051"/>
        <v>0</v>
      </c>
      <c r="BC447">
        <f t="shared" si="1030"/>
        <v>0</v>
      </c>
      <c r="BD447">
        <f t="shared" si="1030"/>
        <v>0</v>
      </c>
      <c r="BE447">
        <f t="shared" si="1030"/>
        <v>0</v>
      </c>
      <c r="BF447">
        <f t="shared" si="1030"/>
        <v>0</v>
      </c>
      <c r="BG447">
        <f t="shared" si="1030"/>
        <v>0</v>
      </c>
      <c r="BH447">
        <f t="shared" si="1030"/>
        <v>0</v>
      </c>
      <c r="BK447">
        <f t="shared" si="1043"/>
        <v>0</v>
      </c>
      <c r="BL447">
        <f t="shared" si="978"/>
        <v>0</v>
      </c>
      <c r="BM447">
        <f t="shared" si="979"/>
        <v>0</v>
      </c>
      <c r="BN447">
        <f t="shared" si="1034"/>
        <v>0.9</v>
      </c>
      <c r="BO447">
        <f t="shared" si="1035"/>
        <v>1</v>
      </c>
      <c r="BP447" t="str">
        <f t="shared" si="980"/>
        <v>-LT-Total</v>
      </c>
    </row>
    <row r="448" spans="1:68" hidden="1" x14ac:dyDescent="0.25">
      <c r="A448" t="str">
        <f t="shared" si="974"/>
        <v>freight-LT-D</v>
      </c>
      <c r="B448" s="1">
        <v>414</v>
      </c>
      <c r="C448" t="s">
        <v>51</v>
      </c>
      <c r="D448" t="s">
        <v>36</v>
      </c>
      <c r="E448" t="s">
        <v>33</v>
      </c>
      <c r="F448" t="s">
        <v>46</v>
      </c>
      <c r="G448">
        <v>0.86317002389458575</v>
      </c>
      <c r="H448">
        <f>Reference!H448</f>
        <v>0.85890697079836997</v>
      </c>
      <c r="I448">
        <f>Reference!I448</f>
        <v>0.85465570377588018</v>
      </c>
      <c r="J448">
        <f>Reference!J448</f>
        <v>0.85041617401710701</v>
      </c>
      <c r="K448">
        <f>Reference!K448</f>
        <v>0.84746859201177438</v>
      </c>
      <c r="L448">
        <f>Reference!L448</f>
        <v>0.84452137878950762</v>
      </c>
      <c r="M448">
        <f t="shared" si="1049"/>
        <v>0.73850834446740343</v>
      </c>
      <c r="N448">
        <f t="shared" si="1049"/>
        <v>0.68402822069521796</v>
      </c>
      <c r="O448">
        <f t="shared" si="1049"/>
        <v>0.62954809692303237</v>
      </c>
      <c r="P448">
        <f t="shared" si="1049"/>
        <v>0.5750679731508469</v>
      </c>
      <c r="Q448">
        <f t="shared" si="1049"/>
        <v>0.52058784937866143</v>
      </c>
      <c r="R448">
        <f t="shared" si="1049"/>
        <v>0.4661077256064759</v>
      </c>
      <c r="S448">
        <f t="shared" si="1049"/>
        <v>0.41162760183429042</v>
      </c>
      <c r="T448">
        <f t="shared" si="1049"/>
        <v>0.3571474780621049</v>
      </c>
      <c r="U448">
        <f t="shared" si="1049"/>
        <v>0.30266735428991942</v>
      </c>
      <c r="V448">
        <f t="shared" si="1049"/>
        <v>0.24818723051773395</v>
      </c>
      <c r="W448">
        <f t="shared" si="1049"/>
        <v>0.19370710674554847</v>
      </c>
      <c r="X448">
        <f t="shared" si="1049"/>
        <v>0.13922698297336289</v>
      </c>
      <c r="Y448">
        <f t="shared" si="1049"/>
        <v>8.4746859201177416E-2</v>
      </c>
      <c r="Z448">
        <f t="shared" si="1050"/>
        <v>7.9097068587765593E-2</v>
      </c>
      <c r="AA448">
        <f t="shared" si="1050"/>
        <v>7.3447277974353756E-2</v>
      </c>
      <c r="AB448">
        <f t="shared" si="1050"/>
        <v>6.7797487360941933E-2</v>
      </c>
      <c r="AC448">
        <f t="shared" si="1050"/>
        <v>6.214769674753011E-2</v>
      </c>
      <c r="AD448">
        <f t="shared" si="1050"/>
        <v>5.6497906134118273E-2</v>
      </c>
      <c r="AE448">
        <f t="shared" si="1050"/>
        <v>5.0848115520706449E-2</v>
      </c>
      <c r="AF448">
        <f t="shared" si="1050"/>
        <v>4.5198324907294619E-2</v>
      </c>
      <c r="AG448">
        <f t="shared" si="1050"/>
        <v>3.9548534293882796E-2</v>
      </c>
      <c r="AH448">
        <f t="shared" si="1050"/>
        <v>3.3898743680470966E-2</v>
      </c>
      <c r="AI448">
        <f t="shared" si="1050"/>
        <v>2.8248953067059136E-2</v>
      </c>
      <c r="AJ448">
        <f t="shared" si="1050"/>
        <v>2.2599162453647313E-2</v>
      </c>
      <c r="AK448">
        <f t="shared" si="1050"/>
        <v>1.6949371840235483E-2</v>
      </c>
      <c r="AL448">
        <f t="shared" si="1050"/>
        <v>1.129958122682366E-2</v>
      </c>
      <c r="AM448">
        <f t="shared" si="1050"/>
        <v>5.6497906134118231E-3</v>
      </c>
      <c r="AN448">
        <f t="shared" si="1050"/>
        <v>0</v>
      </c>
      <c r="AO448">
        <f t="shared" ref="AO448:BB448" si="1052">AN448</f>
        <v>0</v>
      </c>
      <c r="AP448">
        <f t="shared" si="1052"/>
        <v>0</v>
      </c>
      <c r="AQ448">
        <f t="shared" si="1052"/>
        <v>0</v>
      </c>
      <c r="AR448">
        <f t="shared" si="1052"/>
        <v>0</v>
      </c>
      <c r="AS448">
        <f t="shared" si="1052"/>
        <v>0</v>
      </c>
      <c r="AT448">
        <f t="shared" si="1052"/>
        <v>0</v>
      </c>
      <c r="AU448">
        <f t="shared" si="1052"/>
        <v>0</v>
      </c>
      <c r="AV448">
        <f t="shared" si="1052"/>
        <v>0</v>
      </c>
      <c r="AW448">
        <f t="shared" si="1052"/>
        <v>0</v>
      </c>
      <c r="AX448">
        <f t="shared" si="1052"/>
        <v>0</v>
      </c>
      <c r="AY448">
        <f t="shared" si="1052"/>
        <v>0</v>
      </c>
      <c r="AZ448">
        <f t="shared" si="1052"/>
        <v>0</v>
      </c>
      <c r="BA448">
        <f t="shared" si="1052"/>
        <v>0</v>
      </c>
      <c r="BB448">
        <f t="shared" si="1052"/>
        <v>0</v>
      </c>
      <c r="BC448">
        <f t="shared" si="1030"/>
        <v>0</v>
      </c>
      <c r="BD448">
        <f t="shared" si="1030"/>
        <v>0</v>
      </c>
      <c r="BE448">
        <f t="shared" si="1030"/>
        <v>0</v>
      </c>
      <c r="BF448">
        <f t="shared" si="1030"/>
        <v>0</v>
      </c>
      <c r="BG448">
        <f t="shared" si="1030"/>
        <v>0</v>
      </c>
      <c r="BH448">
        <f t="shared" si="1030"/>
        <v>0</v>
      </c>
      <c r="BK448">
        <f t="shared" si="1043"/>
        <v>0.84746859201177438</v>
      </c>
      <c r="BL448">
        <f t="shared" si="978"/>
        <v>8.4746859201177416E-2</v>
      </c>
      <c r="BM448">
        <f t="shared" si="979"/>
        <v>0</v>
      </c>
      <c r="BN448">
        <f t="shared" si="1034"/>
        <v>0.9</v>
      </c>
      <c r="BO448">
        <f t="shared" si="1035"/>
        <v>1</v>
      </c>
      <c r="BP448" t="str">
        <f t="shared" si="980"/>
        <v>-LT-Total</v>
      </c>
    </row>
    <row r="449" spans="1:68" hidden="1" x14ac:dyDescent="0.25">
      <c r="A449" t="str">
        <f t="shared" si="974"/>
        <v>freight-LT-FCEV</v>
      </c>
      <c r="B449" s="1">
        <v>415</v>
      </c>
      <c r="C449" t="s">
        <v>51</v>
      </c>
      <c r="D449" t="s">
        <v>36</v>
      </c>
      <c r="E449" t="s">
        <v>33</v>
      </c>
      <c r="F449" t="s">
        <v>30</v>
      </c>
      <c r="G449">
        <v>0</v>
      </c>
      <c r="H449">
        <f>Reference!H449</f>
        <v>1.5254239308390186E-7</v>
      </c>
      <c r="I449">
        <f>Reference!I449</f>
        <v>0</v>
      </c>
      <c r="J449">
        <f>Reference!J449</f>
        <v>2.1544346900318838E-7</v>
      </c>
      <c r="K449">
        <f>Reference!K449</f>
        <v>0</v>
      </c>
      <c r="L449">
        <f>Reference!L449</f>
        <v>2.3913602153749675E-7</v>
      </c>
      <c r="M449">
        <f>IF(L449=0,0.0000001,L449)*((INDEX($L$7:$L$29,MATCH($A449,$H$7:$H$28,0))/IF(L449=0,0.0000001,L449))^((M$33-$K$33)/($Y$33-$K$33)))</f>
        <v>1.3762312937447501E-6</v>
      </c>
      <c r="N449">
        <f t="shared" ref="N449:Y449" si="1053">IF(M449=0,0.0000001,M449)*((INDEX($L$7:$L$29,MATCH($A449,$H$7:$H$28,0))/IF(M449=0,0.0000001,M449))^((N$33-$K$33)/($Y$33-$K$33)))</f>
        <v>1.3058520669211157E-5</v>
      </c>
      <c r="O449">
        <f t="shared" si="1053"/>
        <v>1.3792086984766783E-4</v>
      </c>
      <c r="P449">
        <f t="shared" si="1053"/>
        <v>1.1315662702733348E-3</v>
      </c>
      <c r="Q449">
        <f t="shared" si="1053"/>
        <v>5.738577931716035E-3</v>
      </c>
      <c r="R449">
        <f t="shared" si="1053"/>
        <v>1.693897566518713E-2</v>
      </c>
      <c r="S449">
        <f t="shared" si="1053"/>
        <v>3.1441692890837279E-2</v>
      </c>
      <c r="T449">
        <f t="shared" si="1053"/>
        <v>4.2366105771029269E-2</v>
      </c>
      <c r="U449">
        <f t="shared" si="1053"/>
        <v>4.7688366316364222E-2</v>
      </c>
      <c r="V449">
        <f t="shared" si="1053"/>
        <v>4.9495397109635235E-2</v>
      </c>
      <c r="W449">
        <f t="shared" si="1053"/>
        <v>4.9927600126206312E-2</v>
      </c>
      <c r="X449">
        <f t="shared" si="1053"/>
        <v>4.9994825100538182E-2</v>
      </c>
      <c r="Y449">
        <f t="shared" si="1053"/>
        <v>0.05</v>
      </c>
      <c r="Z449">
        <f>IF(Y449=0,0.0000001,$Y449)*((INDEX($M$7:$M$29,MATCH($A449,$H$7:$H$28,0))/IF(Y449=0,0.0000001,$Y449))^((Z$33-$Y$33)/($AN$33-$Y$33)))</f>
        <v>5.2364706141031336E-2</v>
      </c>
      <c r="AA449">
        <f t="shared" ref="AA449:AN449" si="1054">IF(Z449=0,0.0000001,$Y449)*((INDEX($M$7:$M$29,MATCH($A449,$H$7:$H$28,0))/IF(Z449=0,0.0000001,$Y449))^((AA$33-$Y$33)/($AN$33-$Y$33)))</f>
        <v>5.4841248984731299E-2</v>
      </c>
      <c r="AB449">
        <f t="shared" si="1054"/>
        <v>5.7434917749851759E-2</v>
      </c>
      <c r="AC449">
        <f t="shared" si="1054"/>
        <v>6.0151251804105833E-2</v>
      </c>
      <c r="AD449">
        <f t="shared" si="1054"/>
        <v>6.299605249474366E-2</v>
      </c>
      <c r="AE449">
        <f t="shared" si="1054"/>
        <v>6.5975395538644718E-2</v>
      </c>
      <c r="AF449">
        <f t="shared" si="1054"/>
        <v>6.90956439983888E-2</v>
      </c>
      <c r="AG449">
        <f t="shared" si="1054"/>
        <v>7.2363461872018905E-2</v>
      </c>
      <c r="AH449">
        <f t="shared" si="1054"/>
        <v>7.5785828325519902E-2</v>
      </c>
      <c r="AI449">
        <f t="shared" si="1054"/>
        <v>7.9370052598409971E-2</v>
      </c>
      <c r="AJ449">
        <f t="shared" si="1054"/>
        <v>8.3123789614278784E-2</v>
      </c>
      <c r="AK449">
        <f t="shared" si="1054"/>
        <v>8.7055056329612412E-2</v>
      </c>
      <c r="AL449">
        <f t="shared" si="1054"/>
        <v>9.1172248855821689E-2</v>
      </c>
      <c r="AM449">
        <f t="shared" si="1054"/>
        <v>9.5484160391041656E-2</v>
      </c>
      <c r="AN449">
        <f t="shared" si="1054"/>
        <v>0.1</v>
      </c>
      <c r="AO449">
        <f t="shared" ref="AO449:BB449" si="1055">AN449</f>
        <v>0.1</v>
      </c>
      <c r="AP449">
        <f t="shared" si="1055"/>
        <v>0.1</v>
      </c>
      <c r="AQ449">
        <f t="shared" si="1055"/>
        <v>0.1</v>
      </c>
      <c r="AR449">
        <f t="shared" si="1055"/>
        <v>0.1</v>
      </c>
      <c r="AS449">
        <f t="shared" si="1055"/>
        <v>0.1</v>
      </c>
      <c r="AT449">
        <f t="shared" si="1055"/>
        <v>0.1</v>
      </c>
      <c r="AU449">
        <f t="shared" si="1055"/>
        <v>0.1</v>
      </c>
      <c r="AV449">
        <f t="shared" si="1055"/>
        <v>0.1</v>
      </c>
      <c r="AW449">
        <f t="shared" si="1055"/>
        <v>0.1</v>
      </c>
      <c r="AX449">
        <f t="shared" si="1055"/>
        <v>0.1</v>
      </c>
      <c r="AY449">
        <f t="shared" si="1055"/>
        <v>0.1</v>
      </c>
      <c r="AZ449">
        <f t="shared" si="1055"/>
        <v>0.1</v>
      </c>
      <c r="BA449">
        <f t="shared" si="1055"/>
        <v>0.1</v>
      </c>
      <c r="BB449">
        <f t="shared" si="1055"/>
        <v>0.1</v>
      </c>
      <c r="BC449">
        <f t="shared" ref="BC449:BH458" si="1056">BB449</f>
        <v>0.1</v>
      </c>
      <c r="BD449">
        <f t="shared" si="1056"/>
        <v>0.1</v>
      </c>
      <c r="BE449">
        <f t="shared" si="1056"/>
        <v>0.1</v>
      </c>
      <c r="BF449">
        <f t="shared" si="1056"/>
        <v>0.1</v>
      </c>
      <c r="BG449">
        <f t="shared" si="1056"/>
        <v>0.1</v>
      </c>
      <c r="BH449">
        <f t="shared" si="1056"/>
        <v>0.1</v>
      </c>
      <c r="BK449">
        <f>G449</f>
        <v>0</v>
      </c>
      <c r="BL449">
        <f t="shared" si="978"/>
        <v>0</v>
      </c>
      <c r="BM449">
        <f t="shared" si="979"/>
        <v>0</v>
      </c>
      <c r="BN449">
        <f t="shared" si="1034"/>
        <v>0.9</v>
      </c>
      <c r="BO449">
        <f t="shared" si="1035"/>
        <v>1</v>
      </c>
      <c r="BP449" t="str">
        <f t="shared" si="980"/>
        <v>-LT-Total</v>
      </c>
    </row>
    <row r="450" spans="1:68" hidden="1" x14ac:dyDescent="0.25">
      <c r="A450" t="str">
        <f t="shared" si="974"/>
        <v>freight-LT-G</v>
      </c>
      <c r="B450" s="1">
        <v>416</v>
      </c>
      <c r="C450" t="s">
        <v>51</v>
      </c>
      <c r="D450" t="s">
        <v>36</v>
      </c>
      <c r="E450" t="s">
        <v>33</v>
      </c>
      <c r="F450" t="s">
        <v>47</v>
      </c>
      <c r="G450">
        <v>0.1286529012338869</v>
      </c>
      <c r="H450">
        <f>Reference!H450</f>
        <v>0.12906276505186701</v>
      </c>
      <c r="I450">
        <f>Reference!I450</f>
        <v>0.12947149571830829</v>
      </c>
      <c r="J450">
        <f>Reference!J450</f>
        <v>0.12987909792596411</v>
      </c>
      <c r="K450">
        <f>Reference!K450</f>
        <v>0.13047962711958849</v>
      </c>
      <c r="L450">
        <f>Reference!L450</f>
        <v>0.13108008117874789</v>
      </c>
      <c r="M450">
        <f t="shared" ref="M450:Y452" si="1057">$K450+(M$33-$K$33)*($BL450-$BK450)/($BL$33-$BK$33)</f>
        <v>0.11370367506135569</v>
      </c>
      <c r="N450">
        <f t="shared" si="1057"/>
        <v>0.10531569903223928</v>
      </c>
      <c r="O450">
        <f t="shared" si="1057"/>
        <v>9.6927723003122884E-2</v>
      </c>
      <c r="P450">
        <f t="shared" si="1057"/>
        <v>8.8539746974006475E-2</v>
      </c>
      <c r="Q450">
        <f t="shared" si="1057"/>
        <v>8.0151770944890066E-2</v>
      </c>
      <c r="R450">
        <f t="shared" si="1057"/>
        <v>7.1763794915773671E-2</v>
      </c>
      <c r="S450">
        <f t="shared" si="1057"/>
        <v>6.3375818886657262E-2</v>
      </c>
      <c r="T450">
        <f t="shared" si="1057"/>
        <v>5.4987842857540867E-2</v>
      </c>
      <c r="U450">
        <f t="shared" si="1057"/>
        <v>4.6599866828424458E-2</v>
      </c>
      <c r="V450">
        <f t="shared" si="1057"/>
        <v>3.8211890799308063E-2</v>
      </c>
      <c r="W450">
        <f t="shared" si="1057"/>
        <v>2.9823914770191653E-2</v>
      </c>
      <c r="X450">
        <f t="shared" si="1057"/>
        <v>2.1435938741075258E-2</v>
      </c>
      <c r="Y450">
        <f t="shared" si="1057"/>
        <v>1.3047962711958849E-2</v>
      </c>
      <c r="Z450">
        <f t="shared" ref="Z450:AN452" si="1058">$Y450+(Z$33-$Y$33)*($BM450-$BL450)/($BM$33-$BL$33)</f>
        <v>1.2178098531161592E-2</v>
      </c>
      <c r="AA450">
        <f t="shared" si="1058"/>
        <v>1.1308234350364337E-2</v>
      </c>
      <c r="AB450">
        <f t="shared" si="1058"/>
        <v>1.043837016956708E-2</v>
      </c>
      <c r="AC450">
        <f t="shared" si="1058"/>
        <v>9.5685059887698244E-3</v>
      </c>
      <c r="AD450">
        <f t="shared" si="1058"/>
        <v>8.6986418079725673E-3</v>
      </c>
      <c r="AE450">
        <f t="shared" si="1058"/>
        <v>7.8287776271753103E-3</v>
      </c>
      <c r="AF450">
        <f t="shared" si="1058"/>
        <v>6.9589134463780549E-3</v>
      </c>
      <c r="AG450">
        <f t="shared" si="1058"/>
        <v>6.0890492655807978E-3</v>
      </c>
      <c r="AH450">
        <f t="shared" si="1058"/>
        <v>5.2191850847835407E-3</v>
      </c>
      <c r="AI450">
        <f t="shared" si="1058"/>
        <v>4.3493209039862854E-3</v>
      </c>
      <c r="AJ450">
        <f t="shared" si="1058"/>
        <v>3.4794567231890283E-3</v>
      </c>
      <c r="AK450">
        <f t="shared" si="1058"/>
        <v>2.609592542391773E-3</v>
      </c>
      <c r="AL450">
        <f t="shared" si="1058"/>
        <v>1.7397283615945176E-3</v>
      </c>
      <c r="AM450">
        <f t="shared" si="1058"/>
        <v>8.6986418079726055E-4</v>
      </c>
      <c r="AN450">
        <f t="shared" si="1058"/>
        <v>0</v>
      </c>
      <c r="AO450">
        <f t="shared" ref="AO450:BB450" si="1059">AN450</f>
        <v>0</v>
      </c>
      <c r="AP450">
        <f t="shared" si="1059"/>
        <v>0</v>
      </c>
      <c r="AQ450">
        <f t="shared" si="1059"/>
        <v>0</v>
      </c>
      <c r="AR450">
        <f t="shared" si="1059"/>
        <v>0</v>
      </c>
      <c r="AS450">
        <f t="shared" si="1059"/>
        <v>0</v>
      </c>
      <c r="AT450">
        <f t="shared" si="1059"/>
        <v>0</v>
      </c>
      <c r="AU450">
        <f t="shared" si="1059"/>
        <v>0</v>
      </c>
      <c r="AV450">
        <f t="shared" si="1059"/>
        <v>0</v>
      </c>
      <c r="AW450">
        <f t="shared" si="1059"/>
        <v>0</v>
      </c>
      <c r="AX450">
        <f t="shared" si="1059"/>
        <v>0</v>
      </c>
      <c r="AY450">
        <f t="shared" si="1059"/>
        <v>0</v>
      </c>
      <c r="AZ450">
        <f t="shared" si="1059"/>
        <v>0</v>
      </c>
      <c r="BA450">
        <f t="shared" si="1059"/>
        <v>0</v>
      </c>
      <c r="BB450">
        <f t="shared" si="1059"/>
        <v>0</v>
      </c>
      <c r="BC450">
        <f t="shared" si="1056"/>
        <v>0</v>
      </c>
      <c r="BD450">
        <f t="shared" si="1056"/>
        <v>0</v>
      </c>
      <c r="BE450">
        <f t="shared" si="1056"/>
        <v>0</v>
      </c>
      <c r="BF450">
        <f t="shared" si="1056"/>
        <v>0</v>
      </c>
      <c r="BG450">
        <f t="shared" si="1056"/>
        <v>0</v>
      </c>
      <c r="BH450">
        <f t="shared" si="1056"/>
        <v>0</v>
      </c>
      <c r="BK450">
        <f t="shared" ref="BK450:BK457" si="1060">K450</f>
        <v>0.13047962711958849</v>
      </c>
      <c r="BL450">
        <f t="shared" si="978"/>
        <v>1.3047962711958846E-2</v>
      </c>
      <c r="BM450">
        <f t="shared" si="979"/>
        <v>0</v>
      </c>
      <c r="BN450">
        <f t="shared" si="1034"/>
        <v>0.9</v>
      </c>
      <c r="BO450">
        <f t="shared" si="1035"/>
        <v>1</v>
      </c>
      <c r="BP450" t="str">
        <f t="shared" si="980"/>
        <v>-LT-Total</v>
      </c>
    </row>
    <row r="451" spans="1:68" hidden="1" x14ac:dyDescent="0.25">
      <c r="A451" t="str">
        <f t="shared" si="974"/>
        <v>freight-LT-LPG</v>
      </c>
      <c r="B451" s="1">
        <v>417</v>
      </c>
      <c r="C451" t="s">
        <v>51</v>
      </c>
      <c r="D451" t="s">
        <v>36</v>
      </c>
      <c r="E451" t="s">
        <v>33</v>
      </c>
      <c r="F451" t="s">
        <v>48</v>
      </c>
      <c r="G451">
        <v>0</v>
      </c>
      <c r="H451">
        <f>Reference!H451</f>
        <v>0</v>
      </c>
      <c r="I451">
        <f>Reference!I451</f>
        <v>0</v>
      </c>
      <c r="J451">
        <f>Reference!J451</f>
        <v>0</v>
      </c>
      <c r="K451">
        <f>Reference!K451</f>
        <v>0</v>
      </c>
      <c r="L451">
        <f>Reference!L451</f>
        <v>0</v>
      </c>
      <c r="M451">
        <f t="shared" si="1057"/>
        <v>0</v>
      </c>
      <c r="N451">
        <f t="shared" si="1057"/>
        <v>0</v>
      </c>
      <c r="O451">
        <f t="shared" si="1057"/>
        <v>0</v>
      </c>
      <c r="P451">
        <f t="shared" si="1057"/>
        <v>0</v>
      </c>
      <c r="Q451">
        <f t="shared" si="1057"/>
        <v>0</v>
      </c>
      <c r="R451">
        <f t="shared" si="1057"/>
        <v>0</v>
      </c>
      <c r="S451">
        <f t="shared" si="1057"/>
        <v>0</v>
      </c>
      <c r="T451">
        <f t="shared" si="1057"/>
        <v>0</v>
      </c>
      <c r="U451">
        <f t="shared" si="1057"/>
        <v>0</v>
      </c>
      <c r="V451">
        <f t="shared" si="1057"/>
        <v>0</v>
      </c>
      <c r="W451">
        <f t="shared" si="1057"/>
        <v>0</v>
      </c>
      <c r="X451">
        <f t="shared" si="1057"/>
        <v>0</v>
      </c>
      <c r="Y451">
        <f t="shared" si="1057"/>
        <v>0</v>
      </c>
      <c r="Z451">
        <f t="shared" si="1058"/>
        <v>0</v>
      </c>
      <c r="AA451">
        <f t="shared" si="1058"/>
        <v>0</v>
      </c>
      <c r="AB451">
        <f t="shared" si="1058"/>
        <v>0</v>
      </c>
      <c r="AC451">
        <f t="shared" si="1058"/>
        <v>0</v>
      </c>
      <c r="AD451">
        <f t="shared" si="1058"/>
        <v>0</v>
      </c>
      <c r="AE451">
        <f t="shared" si="1058"/>
        <v>0</v>
      </c>
      <c r="AF451">
        <f t="shared" si="1058"/>
        <v>0</v>
      </c>
      <c r="AG451">
        <f t="shared" si="1058"/>
        <v>0</v>
      </c>
      <c r="AH451">
        <f t="shared" si="1058"/>
        <v>0</v>
      </c>
      <c r="AI451">
        <f t="shared" si="1058"/>
        <v>0</v>
      </c>
      <c r="AJ451">
        <f t="shared" si="1058"/>
        <v>0</v>
      </c>
      <c r="AK451">
        <f t="shared" si="1058"/>
        <v>0</v>
      </c>
      <c r="AL451">
        <f t="shared" si="1058"/>
        <v>0</v>
      </c>
      <c r="AM451">
        <f t="shared" si="1058"/>
        <v>0</v>
      </c>
      <c r="AN451">
        <f t="shared" si="1058"/>
        <v>0</v>
      </c>
      <c r="AO451">
        <f t="shared" ref="AO451:BB451" si="1061">AN451</f>
        <v>0</v>
      </c>
      <c r="AP451">
        <f t="shared" si="1061"/>
        <v>0</v>
      </c>
      <c r="AQ451">
        <f t="shared" si="1061"/>
        <v>0</v>
      </c>
      <c r="AR451">
        <f t="shared" si="1061"/>
        <v>0</v>
      </c>
      <c r="AS451">
        <f t="shared" si="1061"/>
        <v>0</v>
      </c>
      <c r="AT451">
        <f t="shared" si="1061"/>
        <v>0</v>
      </c>
      <c r="AU451">
        <f t="shared" si="1061"/>
        <v>0</v>
      </c>
      <c r="AV451">
        <f t="shared" si="1061"/>
        <v>0</v>
      </c>
      <c r="AW451">
        <f t="shared" si="1061"/>
        <v>0</v>
      </c>
      <c r="AX451">
        <f t="shared" si="1061"/>
        <v>0</v>
      </c>
      <c r="AY451">
        <f t="shared" si="1061"/>
        <v>0</v>
      </c>
      <c r="AZ451">
        <f t="shared" si="1061"/>
        <v>0</v>
      </c>
      <c r="BA451">
        <f t="shared" si="1061"/>
        <v>0</v>
      </c>
      <c r="BB451">
        <f t="shared" si="1061"/>
        <v>0</v>
      </c>
      <c r="BC451">
        <f t="shared" si="1056"/>
        <v>0</v>
      </c>
      <c r="BD451">
        <f t="shared" si="1056"/>
        <v>0</v>
      </c>
      <c r="BE451">
        <f t="shared" si="1056"/>
        <v>0</v>
      </c>
      <c r="BF451">
        <f t="shared" si="1056"/>
        <v>0</v>
      </c>
      <c r="BG451">
        <f t="shared" si="1056"/>
        <v>0</v>
      </c>
      <c r="BH451">
        <f t="shared" si="1056"/>
        <v>0</v>
      </c>
      <c r="BK451">
        <f t="shared" si="1060"/>
        <v>0</v>
      </c>
      <c r="BL451">
        <f t="shared" si="978"/>
        <v>0</v>
      </c>
      <c r="BM451">
        <f t="shared" si="979"/>
        <v>0</v>
      </c>
      <c r="BN451">
        <f t="shared" si="1034"/>
        <v>0.9</v>
      </c>
      <c r="BO451">
        <f t="shared" si="1035"/>
        <v>1</v>
      </c>
      <c r="BP451" t="str">
        <f t="shared" si="980"/>
        <v>-LT-Total</v>
      </c>
    </row>
    <row r="452" spans="1:68" hidden="1" x14ac:dyDescent="0.25">
      <c r="A452" t="str">
        <f t="shared" si="974"/>
        <v>freight-LT-PHEVG</v>
      </c>
      <c r="B452" s="1">
        <v>418</v>
      </c>
      <c r="C452" t="s">
        <v>51</v>
      </c>
      <c r="D452" t="s">
        <v>36</v>
      </c>
      <c r="E452" t="s">
        <v>33</v>
      </c>
      <c r="F452" t="s">
        <v>31</v>
      </c>
      <c r="G452">
        <v>1.4246109038405759E-3</v>
      </c>
      <c r="H452">
        <f>Reference!H452</f>
        <v>2.1339582976465121E-3</v>
      </c>
      <c r="I452">
        <f>Reference!I452</f>
        <v>2.841344556910591E-3</v>
      </c>
      <c r="J452">
        <f>Reference!J452</f>
        <v>3.5467778033362418E-3</v>
      </c>
      <c r="K452">
        <f>Reference!K452</f>
        <v>4.255867096923765E-3</v>
      </c>
      <c r="L452">
        <f>Reference!L452</f>
        <v>4.9648676736839996E-3</v>
      </c>
      <c r="M452">
        <f t="shared" si="1057"/>
        <v>3.7086841844621381E-3</v>
      </c>
      <c r="N452">
        <f t="shared" si="1057"/>
        <v>3.4350927282313245E-3</v>
      </c>
      <c r="O452">
        <f t="shared" si="1057"/>
        <v>3.1615012720005112E-3</v>
      </c>
      <c r="P452">
        <f t="shared" si="1057"/>
        <v>2.8879098157696976E-3</v>
      </c>
      <c r="Q452">
        <f t="shared" si="1057"/>
        <v>2.6143183595388839E-3</v>
      </c>
      <c r="R452">
        <f t="shared" si="1057"/>
        <v>2.3407269033080707E-3</v>
      </c>
      <c r="S452">
        <f t="shared" si="1057"/>
        <v>2.0671354470772571E-3</v>
      </c>
      <c r="T452">
        <f t="shared" si="1057"/>
        <v>1.7935439908464434E-3</v>
      </c>
      <c r="U452">
        <f t="shared" si="1057"/>
        <v>1.5199525346156306E-3</v>
      </c>
      <c r="V452">
        <f t="shared" si="1057"/>
        <v>1.2463610783848169E-3</v>
      </c>
      <c r="W452">
        <f t="shared" si="1057"/>
        <v>9.7276962215400329E-4</v>
      </c>
      <c r="X452">
        <f t="shared" si="1057"/>
        <v>6.9917816592319007E-4</v>
      </c>
      <c r="Y452">
        <f t="shared" si="1057"/>
        <v>4.2558670969237641E-4</v>
      </c>
      <c r="Z452">
        <f t="shared" si="1058"/>
        <v>3.9721426237955131E-4</v>
      </c>
      <c r="AA452">
        <f t="shared" si="1058"/>
        <v>3.688418150667262E-4</v>
      </c>
      <c r="AB452">
        <f t="shared" si="1058"/>
        <v>3.4046936775390115E-4</v>
      </c>
      <c r="AC452">
        <f t="shared" si="1058"/>
        <v>3.1209692044107605E-4</v>
      </c>
      <c r="AD452">
        <f t="shared" si="1058"/>
        <v>2.8372447312825094E-4</v>
      </c>
      <c r="AE452">
        <f t="shared" si="1058"/>
        <v>2.5535202581542584E-4</v>
      </c>
      <c r="AF452">
        <f t="shared" si="1058"/>
        <v>2.2697957850260076E-4</v>
      </c>
      <c r="AG452">
        <f t="shared" si="1058"/>
        <v>1.9860713118977565E-4</v>
      </c>
      <c r="AH452">
        <f t="shared" si="1058"/>
        <v>1.7023468387695058E-4</v>
      </c>
      <c r="AI452">
        <f t="shared" si="1058"/>
        <v>1.4186223656412547E-4</v>
      </c>
      <c r="AJ452">
        <f t="shared" si="1058"/>
        <v>1.1348978925130037E-4</v>
      </c>
      <c r="AK452">
        <f t="shared" si="1058"/>
        <v>8.5117341938475261E-5</v>
      </c>
      <c r="AL452">
        <f t="shared" si="1058"/>
        <v>5.674489462565021E-5</v>
      </c>
      <c r="AM452">
        <f t="shared" si="1058"/>
        <v>2.8372447312825105E-5</v>
      </c>
      <c r="AN452">
        <f t="shared" si="1058"/>
        <v>0</v>
      </c>
      <c r="AO452">
        <f t="shared" ref="AO452:BB452" si="1062">AN452</f>
        <v>0</v>
      </c>
      <c r="AP452">
        <f t="shared" si="1062"/>
        <v>0</v>
      </c>
      <c r="AQ452">
        <f t="shared" si="1062"/>
        <v>0</v>
      </c>
      <c r="AR452">
        <f t="shared" si="1062"/>
        <v>0</v>
      </c>
      <c r="AS452">
        <f t="shared" si="1062"/>
        <v>0</v>
      </c>
      <c r="AT452">
        <f t="shared" si="1062"/>
        <v>0</v>
      </c>
      <c r="AU452">
        <f t="shared" si="1062"/>
        <v>0</v>
      </c>
      <c r="AV452">
        <f t="shared" si="1062"/>
        <v>0</v>
      </c>
      <c r="AW452">
        <f t="shared" si="1062"/>
        <v>0</v>
      </c>
      <c r="AX452">
        <f t="shared" si="1062"/>
        <v>0</v>
      </c>
      <c r="AY452">
        <f t="shared" si="1062"/>
        <v>0</v>
      </c>
      <c r="AZ452">
        <f t="shared" si="1062"/>
        <v>0</v>
      </c>
      <c r="BA452">
        <f t="shared" si="1062"/>
        <v>0</v>
      </c>
      <c r="BB452">
        <f t="shared" si="1062"/>
        <v>0</v>
      </c>
      <c r="BC452">
        <f t="shared" si="1056"/>
        <v>0</v>
      </c>
      <c r="BD452">
        <f t="shared" si="1056"/>
        <v>0</v>
      </c>
      <c r="BE452">
        <f t="shared" si="1056"/>
        <v>0</v>
      </c>
      <c r="BF452">
        <f t="shared" si="1056"/>
        <v>0</v>
      </c>
      <c r="BG452">
        <f t="shared" si="1056"/>
        <v>0</v>
      </c>
      <c r="BH452">
        <f t="shared" si="1056"/>
        <v>0</v>
      </c>
      <c r="BK452">
        <f t="shared" si="1060"/>
        <v>4.255867096923765E-3</v>
      </c>
      <c r="BL452">
        <f t="shared" si="978"/>
        <v>4.2558670969237641E-4</v>
      </c>
      <c r="BM452">
        <f t="shared" si="979"/>
        <v>0</v>
      </c>
      <c r="BN452">
        <f t="shared" si="1034"/>
        <v>0.9</v>
      </c>
      <c r="BO452">
        <f t="shared" si="1035"/>
        <v>1</v>
      </c>
      <c r="BP452" t="str">
        <f t="shared" si="980"/>
        <v>-LT-Total</v>
      </c>
    </row>
    <row r="453" spans="1:68" hidden="1" x14ac:dyDescent="0.25">
      <c r="A453" t="str">
        <f t="shared" si="974"/>
        <v>passenger-2W-BEV</v>
      </c>
      <c r="B453" s="1">
        <v>419</v>
      </c>
      <c r="C453" t="s">
        <v>51</v>
      </c>
      <c r="D453" t="s">
        <v>27</v>
      </c>
      <c r="E453" t="s">
        <v>35</v>
      </c>
      <c r="F453" t="s">
        <v>29</v>
      </c>
      <c r="G453">
        <v>3.073171390469974E-3</v>
      </c>
      <c r="H453">
        <f>Reference!H453</f>
        <v>3.8748531143432212E-3</v>
      </c>
      <c r="I453">
        <f>Reference!I453</f>
        <v>4.5235139040670806E-3</v>
      </c>
      <c r="J453">
        <f>Reference!J453</f>
        <v>5.4880808860493149E-3</v>
      </c>
      <c r="K453">
        <f>Reference!K453</f>
        <v>6.6583263477403903E-3</v>
      </c>
      <c r="L453">
        <f>Reference!L453</f>
        <v>8.4900954292614472E-3</v>
      </c>
      <c r="M453">
        <f>IF(L453=0,0.0000001,L453)*((INDEX($L$7:$L$29,MATCH($A453,$H$7:$H$28,0))/IF(L453=0,0.0000001,L453))^((M$33-$K$33)/($Y$33-$K$33)))</f>
        <v>1.6528955864116457E-2</v>
      </c>
      <c r="N453">
        <f t="shared" ref="N453:Y453" si="1063">IF(M453=0,0.0000001,M453)*((INDEX($L$7:$L$29,MATCH($A453,$H$7:$H$28,0))/IF(M453=0,0.0000001,M453))^((N$33-$K$33)/($Y$33-$K$33)))</f>
        <v>3.8926449768720721E-2</v>
      </c>
      <c r="O453">
        <f t="shared" si="1063"/>
        <v>9.54901176977411E-2</v>
      </c>
      <c r="P453">
        <f t="shared" si="1063"/>
        <v>0.21277325081866813</v>
      </c>
      <c r="Q453">
        <f t="shared" si="1063"/>
        <v>0.39476826675299392</v>
      </c>
      <c r="R453">
        <f t="shared" si="1063"/>
        <v>0.59606328529586061</v>
      </c>
      <c r="S453">
        <f t="shared" si="1063"/>
        <v>0.75430952791571004</v>
      </c>
      <c r="T453">
        <f t="shared" si="1063"/>
        <v>0.84499119262015943</v>
      </c>
      <c r="U453">
        <f t="shared" si="1063"/>
        <v>0.8839276143372945</v>
      </c>
      <c r="V453">
        <f t="shared" si="1063"/>
        <v>0.89653149453980596</v>
      </c>
      <c r="W453">
        <f t="shared" si="1063"/>
        <v>0.89950367885867</v>
      </c>
      <c r="X453">
        <f t="shared" si="1063"/>
        <v>0.89996453940972776</v>
      </c>
      <c r="Y453">
        <f t="shared" si="1063"/>
        <v>0.90000000000000013</v>
      </c>
      <c r="Z453">
        <f>IF(Y453=0,0.0000001,$Y453)*((INDEX($M$7:$M$29,MATCH($A453,$H$7:$H$28,0))/IF(Y453=0,0.0000001,$Y453))^((Z$33-$Y$33)/($AN$33-$Y$33)))</f>
        <v>0.90573681739023704</v>
      </c>
      <c r="AA453">
        <f t="shared" ref="AA453:AN453" si="1064">IF(Z453=0,0.0000001,$Y453)*((INDEX($M$7:$M$29,MATCH($A453,$H$7:$H$28,0))/IF(Z453=0,0.0000001,$Y453))^((AA$33-$Y$33)/($AN$33-$Y$33)))</f>
        <v>0.91151020264021698</v>
      </c>
      <c r="AB453">
        <f t="shared" si="1064"/>
        <v>0.91732038884231104</v>
      </c>
      <c r="AC453">
        <f t="shared" si="1064"/>
        <v>0.923167610574677</v>
      </c>
      <c r="AD453">
        <f t="shared" si="1064"/>
        <v>0.92905210391073068</v>
      </c>
      <c r="AE453">
        <f t="shared" si="1064"/>
        <v>0.93497410642867629</v>
      </c>
      <c r="AF453">
        <f t="shared" si="1064"/>
        <v>0.94093385722109979</v>
      </c>
      <c r="AG453">
        <f t="shared" si="1064"/>
        <v>0.94693159690462037</v>
      </c>
      <c r="AH453">
        <f t="shared" si="1064"/>
        <v>0.9529675676296061</v>
      </c>
      <c r="AI453">
        <f t="shared" si="1064"/>
        <v>0.95904201308994974</v>
      </c>
      <c r="AJ453">
        <f t="shared" si="1064"/>
        <v>0.96515517853290755</v>
      </c>
      <c r="AK453">
        <f t="shared" si="1064"/>
        <v>0.97130731076900179</v>
      </c>
      <c r="AL453">
        <f t="shared" si="1064"/>
        <v>0.97749865818198378</v>
      </c>
      <c r="AM453">
        <f t="shared" si="1064"/>
        <v>0.98372947073886319</v>
      </c>
      <c r="AN453">
        <f t="shared" si="1064"/>
        <v>0.99</v>
      </c>
      <c r="AO453">
        <f t="shared" ref="AO453:BB453" si="1065">AN453</f>
        <v>0.99</v>
      </c>
      <c r="AP453">
        <f t="shared" si="1065"/>
        <v>0.99</v>
      </c>
      <c r="AQ453">
        <f t="shared" si="1065"/>
        <v>0.99</v>
      </c>
      <c r="AR453">
        <f t="shared" si="1065"/>
        <v>0.99</v>
      </c>
      <c r="AS453">
        <f t="shared" si="1065"/>
        <v>0.99</v>
      </c>
      <c r="AT453">
        <f t="shared" si="1065"/>
        <v>0.99</v>
      </c>
      <c r="AU453">
        <f t="shared" si="1065"/>
        <v>0.99</v>
      </c>
      <c r="AV453">
        <f t="shared" si="1065"/>
        <v>0.99</v>
      </c>
      <c r="AW453">
        <f t="shared" si="1065"/>
        <v>0.99</v>
      </c>
      <c r="AX453">
        <f t="shared" si="1065"/>
        <v>0.99</v>
      </c>
      <c r="AY453">
        <f t="shared" si="1065"/>
        <v>0.99</v>
      </c>
      <c r="AZ453">
        <f t="shared" si="1065"/>
        <v>0.99</v>
      </c>
      <c r="BA453">
        <f t="shared" si="1065"/>
        <v>0.99</v>
      </c>
      <c r="BB453">
        <f t="shared" si="1065"/>
        <v>0.99</v>
      </c>
      <c r="BC453">
        <f t="shared" si="1056"/>
        <v>0.99</v>
      </c>
      <c r="BD453">
        <f t="shared" si="1056"/>
        <v>0.99</v>
      </c>
      <c r="BE453">
        <f t="shared" si="1056"/>
        <v>0.99</v>
      </c>
      <c r="BF453">
        <f t="shared" si="1056"/>
        <v>0.99</v>
      </c>
      <c r="BG453">
        <f t="shared" si="1056"/>
        <v>0.99</v>
      </c>
      <c r="BH453">
        <f t="shared" si="1056"/>
        <v>0.99</v>
      </c>
      <c r="BK453">
        <f t="shared" si="1060"/>
        <v>6.6583263477403903E-3</v>
      </c>
      <c r="BL453">
        <f t="shared" si="978"/>
        <v>6.6583263477403888E-4</v>
      </c>
      <c r="BM453">
        <f t="shared" si="979"/>
        <v>6.6583263477403966E-5</v>
      </c>
      <c r="BN453">
        <f t="shared" si="1034"/>
        <v>0.9</v>
      </c>
      <c r="BO453">
        <f t="shared" si="1035"/>
        <v>0.99</v>
      </c>
      <c r="BP453" t="str">
        <f t="shared" si="980"/>
        <v>-2W-Total</v>
      </c>
    </row>
    <row r="454" spans="1:68" hidden="1" x14ac:dyDescent="0.25">
      <c r="A454" t="str">
        <f t="shared" si="974"/>
        <v>passenger-2W-G</v>
      </c>
      <c r="B454" s="1">
        <v>420</v>
      </c>
      <c r="C454" t="s">
        <v>51</v>
      </c>
      <c r="D454" t="s">
        <v>27</v>
      </c>
      <c r="E454" t="s">
        <v>35</v>
      </c>
      <c r="F454" t="s">
        <v>47</v>
      </c>
      <c r="G454">
        <v>0.99692682860952997</v>
      </c>
      <c r="H454">
        <f>Reference!H454</f>
        <v>0.99664030495376099</v>
      </c>
      <c r="I454">
        <f>Reference!I454</f>
        <v>0.99635382264569916</v>
      </c>
      <c r="J454">
        <f>Reference!J454</f>
        <v>0.99606738167639464</v>
      </c>
      <c r="K454">
        <f>Reference!K454</f>
        <v>0.99582629250010424</v>
      </c>
      <c r="L454">
        <f>Reference!L454</f>
        <v>0.99558521625494101</v>
      </c>
      <c r="M454">
        <f t="shared" ref="M454:Y454" si="1066">$K454+(M$33-$K$33)*($BL454-$BK454)/($BL$33-$BK$33)</f>
        <v>0.86779148346437651</v>
      </c>
      <c r="N454">
        <f t="shared" si="1066"/>
        <v>0.80377407894651265</v>
      </c>
      <c r="O454">
        <f t="shared" si="1066"/>
        <v>0.73975667442864879</v>
      </c>
      <c r="P454">
        <f t="shared" si="1066"/>
        <v>0.67573926991078492</v>
      </c>
      <c r="Q454">
        <f t="shared" si="1066"/>
        <v>0.61172186539292117</v>
      </c>
      <c r="R454">
        <f t="shared" si="1066"/>
        <v>0.54770446087505731</v>
      </c>
      <c r="S454">
        <f t="shared" si="1066"/>
        <v>0.48368705635719345</v>
      </c>
      <c r="T454">
        <f t="shared" si="1066"/>
        <v>0.41966965183932969</v>
      </c>
      <c r="U454">
        <f t="shared" si="1066"/>
        <v>0.35565224732146572</v>
      </c>
      <c r="V454">
        <f t="shared" si="1066"/>
        <v>0.29163484280360197</v>
      </c>
      <c r="W454">
        <f t="shared" si="1066"/>
        <v>0.22761743828573811</v>
      </c>
      <c r="X454">
        <f t="shared" si="1066"/>
        <v>0.16360003376787424</v>
      </c>
      <c r="Y454">
        <f t="shared" si="1066"/>
        <v>9.9582629250010379E-2</v>
      </c>
      <c r="Z454">
        <f t="shared" ref="Z454:AN454" si="1067">$Y454+(Z$33-$Y$33)*($BM454-$BL454)/($BM$33-$BL$33)</f>
        <v>9.3607671495009759E-2</v>
      </c>
      <c r="AA454">
        <f t="shared" si="1067"/>
        <v>8.7632713740009138E-2</v>
      </c>
      <c r="AB454">
        <f t="shared" si="1067"/>
        <v>8.1657755985008504E-2</v>
      </c>
      <c r="AC454">
        <f t="shared" si="1067"/>
        <v>7.5682798230007883E-2</v>
      </c>
      <c r="AD454">
        <f t="shared" si="1067"/>
        <v>6.9707840475007263E-2</v>
      </c>
      <c r="AE454">
        <f t="shared" si="1067"/>
        <v>6.3732882720006628E-2</v>
      </c>
      <c r="AF454">
        <f t="shared" si="1067"/>
        <v>5.7757924965006008E-2</v>
      </c>
      <c r="AG454">
        <f t="shared" si="1067"/>
        <v>5.1782967210005387E-2</v>
      </c>
      <c r="AH454">
        <f t="shared" si="1067"/>
        <v>4.580800945500476E-2</v>
      </c>
      <c r="AI454">
        <f t="shared" si="1067"/>
        <v>3.9833051700004139E-2</v>
      </c>
      <c r="AJ454">
        <f t="shared" si="1067"/>
        <v>3.3858093945003512E-2</v>
      </c>
      <c r="AK454">
        <f t="shared" si="1067"/>
        <v>2.7883136190002891E-2</v>
      </c>
      <c r="AL454">
        <f t="shared" si="1067"/>
        <v>2.1908178435002271E-2</v>
      </c>
      <c r="AM454">
        <f t="shared" si="1067"/>
        <v>1.5933220680001636E-2</v>
      </c>
      <c r="AN454">
        <f t="shared" si="1067"/>
        <v>9.9582629250010157E-3</v>
      </c>
      <c r="AO454">
        <f t="shared" ref="AO454:BB454" si="1068">AN454</f>
        <v>9.9582629250010157E-3</v>
      </c>
      <c r="AP454">
        <f t="shared" si="1068"/>
        <v>9.9582629250010157E-3</v>
      </c>
      <c r="AQ454">
        <f t="shared" si="1068"/>
        <v>9.9582629250010157E-3</v>
      </c>
      <c r="AR454">
        <f t="shared" si="1068"/>
        <v>9.9582629250010157E-3</v>
      </c>
      <c r="AS454">
        <f t="shared" si="1068"/>
        <v>9.9582629250010157E-3</v>
      </c>
      <c r="AT454">
        <f t="shared" si="1068"/>
        <v>9.9582629250010157E-3</v>
      </c>
      <c r="AU454">
        <f t="shared" si="1068"/>
        <v>9.9582629250010157E-3</v>
      </c>
      <c r="AV454">
        <f t="shared" si="1068"/>
        <v>9.9582629250010157E-3</v>
      </c>
      <c r="AW454">
        <f t="shared" si="1068"/>
        <v>9.9582629250010157E-3</v>
      </c>
      <c r="AX454">
        <f t="shared" si="1068"/>
        <v>9.9582629250010157E-3</v>
      </c>
      <c r="AY454">
        <f t="shared" si="1068"/>
        <v>9.9582629250010157E-3</v>
      </c>
      <c r="AZ454">
        <f t="shared" si="1068"/>
        <v>9.9582629250010157E-3</v>
      </c>
      <c r="BA454">
        <f t="shared" si="1068"/>
        <v>9.9582629250010157E-3</v>
      </c>
      <c r="BB454">
        <f t="shared" si="1068"/>
        <v>9.9582629250010157E-3</v>
      </c>
      <c r="BC454">
        <f t="shared" si="1056"/>
        <v>9.9582629250010157E-3</v>
      </c>
      <c r="BD454">
        <f t="shared" si="1056"/>
        <v>9.9582629250010157E-3</v>
      </c>
      <c r="BE454">
        <f t="shared" si="1056"/>
        <v>9.9582629250010157E-3</v>
      </c>
      <c r="BF454">
        <f t="shared" si="1056"/>
        <v>9.9582629250010157E-3</v>
      </c>
      <c r="BG454">
        <f t="shared" si="1056"/>
        <v>9.9582629250010157E-3</v>
      </c>
      <c r="BH454">
        <f t="shared" si="1056"/>
        <v>9.9582629250010157E-3</v>
      </c>
      <c r="BK454">
        <f t="shared" si="1060"/>
        <v>0.99582629250010424</v>
      </c>
      <c r="BL454">
        <f t="shared" si="978"/>
        <v>9.9582629250010407E-2</v>
      </c>
      <c r="BM454">
        <f t="shared" si="979"/>
        <v>9.9582629250010504E-3</v>
      </c>
      <c r="BN454">
        <f t="shared" si="1034"/>
        <v>0.9</v>
      </c>
      <c r="BO454">
        <f t="shared" si="1035"/>
        <v>0.99</v>
      </c>
      <c r="BP454" t="str">
        <f t="shared" si="980"/>
        <v>-2W-Total</v>
      </c>
    </row>
    <row r="455" spans="1:68" hidden="1" x14ac:dyDescent="0.25">
      <c r="A455" t="str">
        <f t="shared" si="974"/>
        <v>passenger-BUS-BEV</v>
      </c>
      <c r="B455" s="1">
        <v>421</v>
      </c>
      <c r="C455" t="s">
        <v>51</v>
      </c>
      <c r="D455" t="s">
        <v>27</v>
      </c>
      <c r="E455" t="s">
        <v>34</v>
      </c>
      <c r="F455" t="s">
        <v>29</v>
      </c>
      <c r="G455">
        <v>1.6071943888936211E-2</v>
      </c>
      <c r="H455">
        <f>Reference!H455</f>
        <v>1.8487772969731191E-2</v>
      </c>
      <c r="I455">
        <f>Reference!I455</f>
        <v>1.9690330868178292E-2</v>
      </c>
      <c r="J455">
        <f>Reference!J455</f>
        <v>2.1794420058893101E-2</v>
      </c>
      <c r="K455">
        <f>Reference!K455</f>
        <v>2.4123350129739474E-2</v>
      </c>
      <c r="L455">
        <f>Reference!L455</f>
        <v>2.8057654393024406E-2</v>
      </c>
      <c r="M455">
        <f>IF(L455=0,0.0000001,L455)*((INDEX($L$7:$L$29,MATCH($A455,$H$7:$H$28,0))/IF(L455=0,0.0000001,L455))^((M$33-$K$33)/($Y$33-$K$33)))</f>
        <v>4.5280792809157526E-2</v>
      </c>
      <c r="N455">
        <f t="shared" ref="N455:Y455" si="1069">IF(M455=0,0.0000001,M455)*((INDEX($L$7:$L$29,MATCH($A455,$H$7:$H$28,0))/IF(M455=0,0.0000001,M455))^((N$33-$K$33)/($Y$33-$K$33)))</f>
        <v>8.3784949966138889E-2</v>
      </c>
      <c r="O455">
        <f t="shared" si="1069"/>
        <v>0.15964094592650432</v>
      </c>
      <c r="P455">
        <f t="shared" si="1069"/>
        <v>0.28387352957593731</v>
      </c>
      <c r="Q455">
        <f t="shared" si="1069"/>
        <v>0.4425548237221148</v>
      </c>
      <c r="R455">
        <f t="shared" si="1069"/>
        <v>0.59501584766936411</v>
      </c>
      <c r="S455">
        <f t="shared" si="1069"/>
        <v>0.70468044667134533</v>
      </c>
      <c r="T455">
        <f t="shared" si="1069"/>
        <v>0.764561127410879</v>
      </c>
      <c r="U455">
        <f t="shared" si="1069"/>
        <v>0.78971023366499105</v>
      </c>
      <c r="V455">
        <f t="shared" si="1069"/>
        <v>0.79778382236365353</v>
      </c>
      <c r="W455">
        <f t="shared" si="1069"/>
        <v>0.79968302667317637</v>
      </c>
      <c r="X455">
        <f t="shared" si="1069"/>
        <v>0.79997735488204469</v>
      </c>
      <c r="Y455">
        <f t="shared" si="1069"/>
        <v>0.8</v>
      </c>
      <c r="Z455">
        <f>IF(Y455=0,0.0000001,$Y455)*((INDEX($M$7:$M$29,MATCH($A455,$H$7:$H$28,0))/IF(Y455=0,0.0000001,$Y455))^((Z$33-$Y$33)/($AN$33-$Y$33)))</f>
        <v>0.80323985592132585</v>
      </c>
      <c r="AA455">
        <f t="shared" ref="AA455:AN455" si="1070">IF(Z455=0,0.0000001,$Y455)*((INDEX($M$7:$M$29,MATCH($A455,$H$7:$H$28,0))/IF(Z455=0,0.0000001,$Y455))^((AA$33-$Y$33)/($AN$33-$Y$33)))</f>
        <v>0.80649283267564043</v>
      </c>
      <c r="AB455">
        <f t="shared" si="1070"/>
        <v>0.80975898339995411</v>
      </c>
      <c r="AC455">
        <f t="shared" si="1070"/>
        <v>0.8130383614464729</v>
      </c>
      <c r="AD455">
        <f t="shared" si="1070"/>
        <v>0.81633102038346961</v>
      </c>
      <c r="AE455">
        <f t="shared" si="1070"/>
        <v>0.81963701399615874</v>
      </c>
      <c r="AF455">
        <f t="shared" si="1070"/>
        <v>0.82295639628757533</v>
      </c>
      <c r="AG455">
        <f t="shared" si="1070"/>
        <v>0.82628922147945694</v>
      </c>
      <c r="AH455">
        <f t="shared" si="1070"/>
        <v>0.82963554401312922</v>
      </c>
      <c r="AI455">
        <f t="shared" si="1070"/>
        <v>0.83299541855039583</v>
      </c>
      <c r="AJ455">
        <f t="shared" si="1070"/>
        <v>0.83636889997443054</v>
      </c>
      <c r="AK455">
        <f t="shared" si="1070"/>
        <v>0.83975604339067422</v>
      </c>
      <c r="AL455">
        <f t="shared" si="1070"/>
        <v>0.84315690412773481</v>
      </c>
      <c r="AM455">
        <f t="shared" si="1070"/>
        <v>0.84657153773829086</v>
      </c>
      <c r="AN455">
        <f t="shared" si="1070"/>
        <v>0.85000000000000009</v>
      </c>
      <c r="AO455">
        <f t="shared" ref="AO455:BB455" si="1071">AN455</f>
        <v>0.85000000000000009</v>
      </c>
      <c r="AP455">
        <f t="shared" si="1071"/>
        <v>0.85000000000000009</v>
      </c>
      <c r="AQ455">
        <f t="shared" si="1071"/>
        <v>0.85000000000000009</v>
      </c>
      <c r="AR455">
        <f t="shared" si="1071"/>
        <v>0.85000000000000009</v>
      </c>
      <c r="AS455">
        <f t="shared" si="1071"/>
        <v>0.85000000000000009</v>
      </c>
      <c r="AT455">
        <f t="shared" si="1071"/>
        <v>0.85000000000000009</v>
      </c>
      <c r="AU455">
        <f t="shared" si="1071"/>
        <v>0.85000000000000009</v>
      </c>
      <c r="AV455">
        <f t="shared" si="1071"/>
        <v>0.85000000000000009</v>
      </c>
      <c r="AW455">
        <f t="shared" si="1071"/>
        <v>0.85000000000000009</v>
      </c>
      <c r="AX455">
        <f t="shared" si="1071"/>
        <v>0.85000000000000009</v>
      </c>
      <c r="AY455">
        <f t="shared" si="1071"/>
        <v>0.85000000000000009</v>
      </c>
      <c r="AZ455">
        <f t="shared" si="1071"/>
        <v>0.85000000000000009</v>
      </c>
      <c r="BA455">
        <f t="shared" si="1071"/>
        <v>0.85000000000000009</v>
      </c>
      <c r="BB455">
        <f t="shared" si="1071"/>
        <v>0.85000000000000009</v>
      </c>
      <c r="BC455">
        <f t="shared" si="1056"/>
        <v>0.85000000000000009</v>
      </c>
      <c r="BD455">
        <f t="shared" si="1056"/>
        <v>0.85000000000000009</v>
      </c>
      <c r="BE455">
        <f t="shared" si="1056"/>
        <v>0.85000000000000009</v>
      </c>
      <c r="BF455">
        <f t="shared" si="1056"/>
        <v>0.85000000000000009</v>
      </c>
      <c r="BG455">
        <f t="shared" si="1056"/>
        <v>0.85000000000000009</v>
      </c>
      <c r="BH455">
        <f t="shared" si="1056"/>
        <v>0.85000000000000009</v>
      </c>
      <c r="BK455">
        <f t="shared" si="1060"/>
        <v>2.4123350129739474E-2</v>
      </c>
      <c r="BL455">
        <f t="shared" si="978"/>
        <v>2.4123350129739468E-3</v>
      </c>
      <c r="BM455">
        <f t="shared" si="979"/>
        <v>0</v>
      </c>
      <c r="BN455">
        <f t="shared" si="1034"/>
        <v>0.9</v>
      </c>
      <c r="BO455">
        <f t="shared" si="1035"/>
        <v>1</v>
      </c>
      <c r="BP455" t="str">
        <f t="shared" si="980"/>
        <v>-BUS-Total</v>
      </c>
    </row>
    <row r="456" spans="1:68" hidden="1" x14ac:dyDescent="0.25">
      <c r="A456" t="str">
        <f t="shared" si="974"/>
        <v>passenger-BUS-CNG</v>
      </c>
      <c r="B456" s="1">
        <v>422</v>
      </c>
      <c r="C456" t="s">
        <v>51</v>
      </c>
      <c r="D456" t="s">
        <v>27</v>
      </c>
      <c r="E456" t="s">
        <v>34</v>
      </c>
      <c r="F456" t="s">
        <v>45</v>
      </c>
      <c r="G456">
        <v>0</v>
      </c>
      <c r="H456">
        <f>Reference!H456</f>
        <v>0</v>
      </c>
      <c r="I456">
        <f>Reference!I456</f>
        <v>0</v>
      </c>
      <c r="J456">
        <f>Reference!J456</f>
        <v>0</v>
      </c>
      <c r="K456">
        <f>Reference!K456</f>
        <v>0</v>
      </c>
      <c r="L456">
        <f>Reference!L456</f>
        <v>0</v>
      </c>
      <c r="M456">
        <f t="shared" ref="M456:Y457" si="1072">$K456+(M$33-$K$33)*($BL456-$BK456)/($BL$33-$BK$33)</f>
        <v>0</v>
      </c>
      <c r="N456">
        <f t="shared" si="1072"/>
        <v>0</v>
      </c>
      <c r="O456">
        <f t="shared" si="1072"/>
        <v>0</v>
      </c>
      <c r="P456">
        <f t="shared" si="1072"/>
        <v>0</v>
      </c>
      <c r="Q456">
        <f t="shared" si="1072"/>
        <v>0</v>
      </c>
      <c r="R456">
        <f t="shared" si="1072"/>
        <v>0</v>
      </c>
      <c r="S456">
        <f t="shared" si="1072"/>
        <v>0</v>
      </c>
      <c r="T456">
        <f t="shared" si="1072"/>
        <v>0</v>
      </c>
      <c r="U456">
        <f t="shared" si="1072"/>
        <v>0</v>
      </c>
      <c r="V456">
        <f t="shared" si="1072"/>
        <v>0</v>
      </c>
      <c r="W456">
        <f t="shared" si="1072"/>
        <v>0</v>
      </c>
      <c r="X456">
        <f t="shared" si="1072"/>
        <v>0</v>
      </c>
      <c r="Y456">
        <f t="shared" si="1072"/>
        <v>0</v>
      </c>
      <c r="Z456">
        <f t="shared" ref="Z456:AN457" si="1073">$Y456+(Z$33-$Y$33)*($BM456-$BL456)/($BM$33-$BL$33)</f>
        <v>0</v>
      </c>
      <c r="AA456">
        <f t="shared" si="1073"/>
        <v>0</v>
      </c>
      <c r="AB456">
        <f t="shared" si="1073"/>
        <v>0</v>
      </c>
      <c r="AC456">
        <f t="shared" si="1073"/>
        <v>0</v>
      </c>
      <c r="AD456">
        <f t="shared" si="1073"/>
        <v>0</v>
      </c>
      <c r="AE456">
        <f t="shared" si="1073"/>
        <v>0</v>
      </c>
      <c r="AF456">
        <f t="shared" si="1073"/>
        <v>0</v>
      </c>
      <c r="AG456">
        <f t="shared" si="1073"/>
        <v>0</v>
      </c>
      <c r="AH456">
        <f t="shared" si="1073"/>
        <v>0</v>
      </c>
      <c r="AI456">
        <f t="shared" si="1073"/>
        <v>0</v>
      </c>
      <c r="AJ456">
        <f t="shared" si="1073"/>
        <v>0</v>
      </c>
      <c r="AK456">
        <f t="shared" si="1073"/>
        <v>0</v>
      </c>
      <c r="AL456">
        <f t="shared" si="1073"/>
        <v>0</v>
      </c>
      <c r="AM456">
        <f t="shared" si="1073"/>
        <v>0</v>
      </c>
      <c r="AN456">
        <f t="shared" si="1073"/>
        <v>0</v>
      </c>
      <c r="AO456">
        <f t="shared" ref="AO456:BB456" si="1074">AN456</f>
        <v>0</v>
      </c>
      <c r="AP456">
        <f t="shared" si="1074"/>
        <v>0</v>
      </c>
      <c r="AQ456">
        <f t="shared" si="1074"/>
        <v>0</v>
      </c>
      <c r="AR456">
        <f t="shared" si="1074"/>
        <v>0</v>
      </c>
      <c r="AS456">
        <f t="shared" si="1074"/>
        <v>0</v>
      </c>
      <c r="AT456">
        <f t="shared" si="1074"/>
        <v>0</v>
      </c>
      <c r="AU456">
        <f t="shared" si="1074"/>
        <v>0</v>
      </c>
      <c r="AV456">
        <f t="shared" si="1074"/>
        <v>0</v>
      </c>
      <c r="AW456">
        <f t="shared" si="1074"/>
        <v>0</v>
      </c>
      <c r="AX456">
        <f t="shared" si="1074"/>
        <v>0</v>
      </c>
      <c r="AY456">
        <f t="shared" si="1074"/>
        <v>0</v>
      </c>
      <c r="AZ456">
        <f t="shared" si="1074"/>
        <v>0</v>
      </c>
      <c r="BA456">
        <f t="shared" si="1074"/>
        <v>0</v>
      </c>
      <c r="BB456">
        <f t="shared" si="1074"/>
        <v>0</v>
      </c>
      <c r="BC456">
        <f t="shared" si="1056"/>
        <v>0</v>
      </c>
      <c r="BD456">
        <f t="shared" si="1056"/>
        <v>0</v>
      </c>
      <c r="BE456">
        <f t="shared" si="1056"/>
        <v>0</v>
      </c>
      <c r="BF456">
        <f t="shared" si="1056"/>
        <v>0</v>
      </c>
      <c r="BG456">
        <f t="shared" si="1056"/>
        <v>0</v>
      </c>
      <c r="BH456">
        <f t="shared" si="1056"/>
        <v>0</v>
      </c>
      <c r="BK456">
        <f t="shared" si="1060"/>
        <v>0</v>
      </c>
      <c r="BL456">
        <f t="shared" si="978"/>
        <v>0</v>
      </c>
      <c r="BM456">
        <f t="shared" si="979"/>
        <v>0</v>
      </c>
      <c r="BN456">
        <f t="shared" si="1034"/>
        <v>0.9</v>
      </c>
      <c r="BO456">
        <f t="shared" si="1035"/>
        <v>1</v>
      </c>
      <c r="BP456" t="str">
        <f t="shared" si="980"/>
        <v>-BUS-Total</v>
      </c>
    </row>
    <row r="457" spans="1:68" hidden="1" x14ac:dyDescent="0.25">
      <c r="A457" t="str">
        <f t="shared" si="974"/>
        <v>passenger-BUS-D</v>
      </c>
      <c r="B457" s="1">
        <v>423</v>
      </c>
      <c r="C457" t="s">
        <v>51</v>
      </c>
      <c r="D457" t="s">
        <v>27</v>
      </c>
      <c r="E457" t="s">
        <v>34</v>
      </c>
      <c r="F457" t="s">
        <v>46</v>
      </c>
      <c r="G457">
        <v>0.96474797380261734</v>
      </c>
      <c r="H457">
        <f>Reference!H457</f>
        <v>0.96123623731397634</v>
      </c>
      <c r="I457">
        <f>Reference!I457</f>
        <v>0.95772056476552847</v>
      </c>
      <c r="J457">
        <f>Reference!J457</f>
        <v>0.95420094953608148</v>
      </c>
      <c r="K457">
        <f>Reference!K457</f>
        <v>0.94994468033739354</v>
      </c>
      <c r="L457">
        <f>Reference!L457</f>
        <v>0.94569289867401785</v>
      </c>
      <c r="M457">
        <f t="shared" si="1072"/>
        <v>0.82780893572258585</v>
      </c>
      <c r="N457">
        <f t="shared" si="1072"/>
        <v>0.76674106341518189</v>
      </c>
      <c r="O457">
        <f t="shared" si="1072"/>
        <v>0.70567319110777804</v>
      </c>
      <c r="P457">
        <f t="shared" si="1072"/>
        <v>0.64460531880037419</v>
      </c>
      <c r="Q457">
        <f t="shared" si="1072"/>
        <v>0.58353744649297035</v>
      </c>
      <c r="R457">
        <f t="shared" si="1072"/>
        <v>0.5224695741855665</v>
      </c>
      <c r="S457">
        <f t="shared" si="1072"/>
        <v>0.4614017018781626</v>
      </c>
      <c r="T457">
        <f t="shared" si="1072"/>
        <v>0.40033382957075869</v>
      </c>
      <c r="U457">
        <f t="shared" si="1072"/>
        <v>0.33926595726335484</v>
      </c>
      <c r="V457">
        <f t="shared" si="1072"/>
        <v>0.278198084955951</v>
      </c>
      <c r="W457">
        <f t="shared" si="1072"/>
        <v>0.21713021264854715</v>
      </c>
      <c r="X457">
        <f t="shared" si="1072"/>
        <v>0.15606234034114319</v>
      </c>
      <c r="Y457">
        <f t="shared" si="1072"/>
        <v>9.4994468033739343E-2</v>
      </c>
      <c r="Z457">
        <f t="shared" si="1073"/>
        <v>8.8661503498156727E-2</v>
      </c>
      <c r="AA457">
        <f t="shared" si="1073"/>
        <v>8.2328538962574097E-2</v>
      </c>
      <c r="AB457">
        <f t="shared" si="1073"/>
        <v>7.599557442699148E-2</v>
      </c>
      <c r="AC457">
        <f t="shared" si="1073"/>
        <v>6.966260989140885E-2</v>
      </c>
      <c r="AD457">
        <f t="shared" si="1073"/>
        <v>6.3329645355826233E-2</v>
      </c>
      <c r="AE457">
        <f t="shared" si="1073"/>
        <v>5.699668082024361E-2</v>
      </c>
      <c r="AF457">
        <f t="shared" si="1073"/>
        <v>5.0663716284660994E-2</v>
      </c>
      <c r="AG457">
        <f t="shared" si="1073"/>
        <v>4.433075174907837E-2</v>
      </c>
      <c r="AH457">
        <f t="shared" si="1073"/>
        <v>3.7997787213495747E-2</v>
      </c>
      <c r="AI457">
        <f t="shared" si="1073"/>
        <v>3.1664822677913124E-2</v>
      </c>
      <c r="AJ457">
        <f t="shared" si="1073"/>
        <v>2.5331858142330507E-2</v>
      </c>
      <c r="AK457">
        <f t="shared" si="1073"/>
        <v>1.8998893606747877E-2</v>
      </c>
      <c r="AL457">
        <f t="shared" si="1073"/>
        <v>1.2665929071165261E-2</v>
      </c>
      <c r="AM457">
        <f t="shared" si="1073"/>
        <v>6.3329645355826442E-3</v>
      </c>
      <c r="AN457">
        <f t="shared" si="1073"/>
        <v>0</v>
      </c>
      <c r="AO457">
        <f t="shared" ref="AO457:BB457" si="1075">AN457</f>
        <v>0</v>
      </c>
      <c r="AP457">
        <f t="shared" si="1075"/>
        <v>0</v>
      </c>
      <c r="AQ457">
        <f t="shared" si="1075"/>
        <v>0</v>
      </c>
      <c r="AR457">
        <f t="shared" si="1075"/>
        <v>0</v>
      </c>
      <c r="AS457">
        <f t="shared" si="1075"/>
        <v>0</v>
      </c>
      <c r="AT457">
        <f t="shared" si="1075"/>
        <v>0</v>
      </c>
      <c r="AU457">
        <f t="shared" si="1075"/>
        <v>0</v>
      </c>
      <c r="AV457">
        <f t="shared" si="1075"/>
        <v>0</v>
      </c>
      <c r="AW457">
        <f t="shared" si="1075"/>
        <v>0</v>
      </c>
      <c r="AX457">
        <f t="shared" si="1075"/>
        <v>0</v>
      </c>
      <c r="AY457">
        <f t="shared" si="1075"/>
        <v>0</v>
      </c>
      <c r="AZ457">
        <f t="shared" si="1075"/>
        <v>0</v>
      </c>
      <c r="BA457">
        <f t="shared" si="1075"/>
        <v>0</v>
      </c>
      <c r="BB457">
        <f t="shared" si="1075"/>
        <v>0</v>
      </c>
      <c r="BC457">
        <f t="shared" si="1056"/>
        <v>0</v>
      </c>
      <c r="BD457">
        <f t="shared" si="1056"/>
        <v>0</v>
      </c>
      <c r="BE457">
        <f t="shared" si="1056"/>
        <v>0</v>
      </c>
      <c r="BF457">
        <f t="shared" si="1056"/>
        <v>0</v>
      </c>
      <c r="BG457">
        <f t="shared" si="1056"/>
        <v>0</v>
      </c>
      <c r="BH457">
        <f t="shared" si="1056"/>
        <v>0</v>
      </c>
      <c r="BK457">
        <f t="shared" si="1060"/>
        <v>0.94994468033739354</v>
      </c>
      <c r="BL457">
        <f t="shared" si="978"/>
        <v>9.4994468033739329E-2</v>
      </c>
      <c r="BM457">
        <f t="shared" si="979"/>
        <v>0</v>
      </c>
      <c r="BN457">
        <f t="shared" si="1034"/>
        <v>0.9</v>
      </c>
      <c r="BO457">
        <f t="shared" si="1035"/>
        <v>1</v>
      </c>
      <c r="BP457" t="str">
        <f t="shared" si="980"/>
        <v>-BUS-Total</v>
      </c>
    </row>
    <row r="458" spans="1:68" hidden="1" x14ac:dyDescent="0.25">
      <c r="A458" t="str">
        <f t="shared" si="974"/>
        <v>passenger-BUS-FCEV</v>
      </c>
      <c r="B458" s="1">
        <v>424</v>
      </c>
      <c r="C458" t="s">
        <v>51</v>
      </c>
      <c r="D458" t="s">
        <v>27</v>
      </c>
      <c r="E458" t="s">
        <v>34</v>
      </c>
      <c r="F458" t="s">
        <v>30</v>
      </c>
      <c r="G458">
        <v>0</v>
      </c>
      <c r="H458">
        <f>Reference!H458</f>
        <v>1.5254239308390186E-7</v>
      </c>
      <c r="I458">
        <f>Reference!I458</f>
        <v>0</v>
      </c>
      <c r="J458">
        <f>Reference!J458</f>
        <v>2.1544346900318838E-7</v>
      </c>
      <c r="K458">
        <f>Reference!K458</f>
        <v>0</v>
      </c>
      <c r="L458">
        <f>Reference!L458</f>
        <v>2.3913602153749675E-7</v>
      </c>
      <c r="M458">
        <f>IF(L458=0,0.0000001,L458)*((INDEX($L$7:$L$29,MATCH($A458,$H$7:$H$28,0))/IF(L458=0,0.0000001,L458))^((M$33-$K$33)/($Y$33-$K$33)))</f>
        <v>1.5194825398133228E-6</v>
      </c>
      <c r="N458">
        <f t="shared" ref="N458:Y458" si="1076">IF(M458=0,0.0000001,M458)*((INDEX($L$7:$L$29,MATCH($A458,$H$7:$H$28,0))/IF(M458=0,0.0000001,M458))^((N$33-$K$33)/($Y$33-$K$33)))</f>
        <v>1.6375308463242957E-5</v>
      </c>
      <c r="O458">
        <f t="shared" si="1076"/>
        <v>1.9762852778460667E-4</v>
      </c>
      <c r="P458">
        <f t="shared" si="1076"/>
        <v>1.8264913625034528E-3</v>
      </c>
      <c r="Q458">
        <f t="shared" si="1076"/>
        <v>1.0154034661904432E-2</v>
      </c>
      <c r="R458">
        <f t="shared" si="1076"/>
        <v>3.1865396062036373E-2</v>
      </c>
      <c r="S458">
        <f t="shared" si="1076"/>
        <v>6.125433816011637E-2</v>
      </c>
      <c r="T458">
        <f t="shared" si="1076"/>
        <v>8.3941639444072069E-2</v>
      </c>
      <c r="U458">
        <f t="shared" si="1076"/>
        <v>9.5121627122728744E-2</v>
      </c>
      <c r="V458">
        <f t="shared" si="1076"/>
        <v>9.8933997629269591E-2</v>
      </c>
      <c r="W458">
        <f t="shared" si="1076"/>
        <v>9.9847013589358241E-2</v>
      </c>
      <c r="X458">
        <f t="shared" si="1076"/>
        <v>9.9989064629787919E-2</v>
      </c>
      <c r="Y458">
        <f t="shared" si="1076"/>
        <v>0.1</v>
      </c>
      <c r="Z458">
        <f>IF(Y458=0,0.0000001,$Y458)*((INDEX($M$7:$M$29,MATCH($A458,$H$7:$H$28,0))/IF(Y458=0,0.0000001,$Y458))^((Z$33-$Y$33)/($AN$33-$Y$33)))</f>
        <v>0.10273996590637165</v>
      </c>
      <c r="AA458">
        <f t="shared" ref="AA458:AN458" si="1077">IF(Z458=0,0.0000001,$Y458)*((INDEX($M$7:$M$29,MATCH($A458,$H$7:$H$28,0))/IF(Z458=0,0.0000001,$Y458))^((AA$33-$Y$33)/($AN$33-$Y$33)))</f>
        <v>0.10555500594442409</v>
      </c>
      <c r="AB458">
        <f t="shared" si="1077"/>
        <v>0.10844717711976987</v>
      </c>
      <c r="AC458">
        <f t="shared" si="1077"/>
        <v>0.11141859279927402</v>
      </c>
      <c r="AD458">
        <f t="shared" si="1077"/>
        <v>0.11447142425533319</v>
      </c>
      <c r="AE458">
        <f t="shared" si="1077"/>
        <v>0.11760790225246737</v>
      </c>
      <c r="AF458">
        <f t="shared" si="1077"/>
        <v>0.12083031867738386</v>
      </c>
      <c r="AG458">
        <f t="shared" si="1077"/>
        <v>0.12414102821370437</v>
      </c>
      <c r="AH458">
        <f t="shared" si="1077"/>
        <v>0.12754245006257908</v>
      </c>
      <c r="AI458">
        <f t="shared" si="1077"/>
        <v>0.13103706971044482</v>
      </c>
      <c r="AJ458">
        <f t="shared" si="1077"/>
        <v>0.13462744074521946</v>
      </c>
      <c r="AK458">
        <f t="shared" si="1077"/>
        <v>0.13831618672225915</v>
      </c>
      <c r="AL458">
        <f t="shared" si="1077"/>
        <v>0.14210600308144239</v>
      </c>
      <c r="AM458">
        <f t="shared" si="1077"/>
        <v>0.14599965911678134</v>
      </c>
      <c r="AN458">
        <f t="shared" si="1077"/>
        <v>0.15</v>
      </c>
      <c r="AO458">
        <f t="shared" ref="AO458:BB458" si="1078">AN458</f>
        <v>0.15</v>
      </c>
      <c r="AP458">
        <f t="shared" si="1078"/>
        <v>0.15</v>
      </c>
      <c r="AQ458">
        <f t="shared" si="1078"/>
        <v>0.15</v>
      </c>
      <c r="AR458">
        <f t="shared" si="1078"/>
        <v>0.15</v>
      </c>
      <c r="AS458">
        <f t="shared" si="1078"/>
        <v>0.15</v>
      </c>
      <c r="AT458">
        <f t="shared" si="1078"/>
        <v>0.15</v>
      </c>
      <c r="AU458">
        <f t="shared" si="1078"/>
        <v>0.15</v>
      </c>
      <c r="AV458">
        <f t="shared" si="1078"/>
        <v>0.15</v>
      </c>
      <c r="AW458">
        <f t="shared" si="1078"/>
        <v>0.15</v>
      </c>
      <c r="AX458">
        <f t="shared" si="1078"/>
        <v>0.15</v>
      </c>
      <c r="AY458">
        <f t="shared" si="1078"/>
        <v>0.15</v>
      </c>
      <c r="AZ458">
        <f t="shared" si="1078"/>
        <v>0.15</v>
      </c>
      <c r="BA458">
        <f t="shared" si="1078"/>
        <v>0.15</v>
      </c>
      <c r="BB458">
        <f t="shared" si="1078"/>
        <v>0.15</v>
      </c>
      <c r="BC458">
        <f t="shared" si="1056"/>
        <v>0.15</v>
      </c>
      <c r="BD458">
        <f t="shared" si="1056"/>
        <v>0.15</v>
      </c>
      <c r="BE458">
        <f t="shared" si="1056"/>
        <v>0.15</v>
      </c>
      <c r="BF458">
        <f t="shared" si="1056"/>
        <v>0.15</v>
      </c>
      <c r="BG458">
        <f t="shared" si="1056"/>
        <v>0.15</v>
      </c>
      <c r="BH458">
        <f t="shared" si="1056"/>
        <v>0.15</v>
      </c>
      <c r="BK458">
        <f>G458</f>
        <v>0</v>
      </c>
      <c r="BL458">
        <f t="shared" si="978"/>
        <v>0</v>
      </c>
      <c r="BM458">
        <f t="shared" si="979"/>
        <v>0</v>
      </c>
      <c r="BN458">
        <f t="shared" si="1034"/>
        <v>0.9</v>
      </c>
      <c r="BO458">
        <f t="shared" si="1035"/>
        <v>1</v>
      </c>
      <c r="BP458" t="str">
        <f t="shared" si="980"/>
        <v>-BUS-Total</v>
      </c>
    </row>
    <row r="459" spans="1:68" hidden="1" x14ac:dyDescent="0.25">
      <c r="A459" t="str">
        <f t="shared" si="974"/>
        <v>passenger-BUS-G</v>
      </c>
      <c r="B459" s="1">
        <v>425</v>
      </c>
      <c r="C459" t="s">
        <v>51</v>
      </c>
      <c r="D459" t="s">
        <v>27</v>
      </c>
      <c r="E459" t="s">
        <v>34</v>
      </c>
      <c r="F459" t="s">
        <v>47</v>
      </c>
      <c r="G459">
        <v>1.9180082308446519E-2</v>
      </c>
      <c r="H459">
        <f>Reference!H459</f>
        <v>1.8202703420074209E-2</v>
      </c>
      <c r="I459">
        <f>Reference!I459</f>
        <v>1.722422905606719E-2</v>
      </c>
      <c r="J459">
        <f>Reference!J459</f>
        <v>1.624465737362971E-2</v>
      </c>
      <c r="K459">
        <f>Reference!K459</f>
        <v>1.7365344094485539E-2</v>
      </c>
      <c r="L459">
        <f>Reference!L459</f>
        <v>1.8484849235652918E-2</v>
      </c>
      <c r="M459">
        <f t="shared" ref="M459:Y461" si="1079">$K459+(M$33-$K$33)*($BL459-$BK459)/($BL$33-$BK$33)</f>
        <v>1.5132656996623112E-2</v>
      </c>
      <c r="N459">
        <f t="shared" si="1079"/>
        <v>1.40163134476919E-2</v>
      </c>
      <c r="O459">
        <f t="shared" si="1079"/>
        <v>1.2899969898760685E-2</v>
      </c>
      <c r="P459">
        <f t="shared" si="1079"/>
        <v>1.1783626349829473E-2</v>
      </c>
      <c r="Q459">
        <f t="shared" si="1079"/>
        <v>1.0667282800898259E-2</v>
      </c>
      <c r="R459">
        <f t="shared" si="1079"/>
        <v>9.5509392519670458E-3</v>
      </c>
      <c r="S459">
        <f t="shared" si="1079"/>
        <v>8.4345957030358323E-3</v>
      </c>
      <c r="T459">
        <f t="shared" si="1079"/>
        <v>7.3182521541046187E-3</v>
      </c>
      <c r="U459">
        <f t="shared" si="1079"/>
        <v>6.2019086051734052E-3</v>
      </c>
      <c r="V459">
        <f t="shared" si="1079"/>
        <v>5.0855650562421934E-3</v>
      </c>
      <c r="W459">
        <f t="shared" si="1079"/>
        <v>3.9692215073109799E-3</v>
      </c>
      <c r="X459">
        <f t="shared" si="1079"/>
        <v>2.8528779583797664E-3</v>
      </c>
      <c r="Y459">
        <f t="shared" si="1079"/>
        <v>1.7365344094485528E-3</v>
      </c>
      <c r="Z459">
        <f t="shared" ref="Z459:AN461" si="1080">$Y459+(Z$33-$Y$33)*($BM459-$BL459)/($BM$33-$BL$33)</f>
        <v>1.6207654488186493E-3</v>
      </c>
      <c r="AA459">
        <f t="shared" si="1080"/>
        <v>1.5049964881887457E-3</v>
      </c>
      <c r="AB459">
        <f t="shared" si="1080"/>
        <v>1.3892275275588421E-3</v>
      </c>
      <c r="AC459">
        <f t="shared" si="1080"/>
        <v>1.2734585669289386E-3</v>
      </c>
      <c r="AD459">
        <f t="shared" si="1080"/>
        <v>1.157689606299035E-3</v>
      </c>
      <c r="AE459">
        <f t="shared" si="1080"/>
        <v>1.0419206456691314E-3</v>
      </c>
      <c r="AF459">
        <f t="shared" si="1080"/>
        <v>9.2615168503922787E-4</v>
      </c>
      <c r="AG459">
        <f t="shared" si="1080"/>
        <v>8.1038272440932431E-4</v>
      </c>
      <c r="AH459">
        <f t="shared" si="1080"/>
        <v>6.9461376377942074E-4</v>
      </c>
      <c r="AI459">
        <f t="shared" si="1080"/>
        <v>5.7884480314951718E-4</v>
      </c>
      <c r="AJ459">
        <f t="shared" si="1080"/>
        <v>4.6307584251961361E-4</v>
      </c>
      <c r="AK459">
        <f t="shared" si="1080"/>
        <v>3.4730688188971005E-4</v>
      </c>
      <c r="AL459">
        <f t="shared" si="1080"/>
        <v>2.3153792125980648E-4</v>
      </c>
      <c r="AM459">
        <f t="shared" si="1080"/>
        <v>1.1576896062990292E-4</v>
      </c>
      <c r="AN459">
        <f t="shared" si="1080"/>
        <v>0</v>
      </c>
      <c r="AO459">
        <f t="shared" ref="AO459:BB459" si="1081">AN459</f>
        <v>0</v>
      </c>
      <c r="AP459">
        <f t="shared" si="1081"/>
        <v>0</v>
      </c>
      <c r="AQ459">
        <f t="shared" si="1081"/>
        <v>0</v>
      </c>
      <c r="AR459">
        <f t="shared" si="1081"/>
        <v>0</v>
      </c>
      <c r="AS459">
        <f t="shared" si="1081"/>
        <v>0</v>
      </c>
      <c r="AT459">
        <f t="shared" si="1081"/>
        <v>0</v>
      </c>
      <c r="AU459">
        <f t="shared" si="1081"/>
        <v>0</v>
      </c>
      <c r="AV459">
        <f t="shared" si="1081"/>
        <v>0</v>
      </c>
      <c r="AW459">
        <f t="shared" si="1081"/>
        <v>0</v>
      </c>
      <c r="AX459">
        <f t="shared" si="1081"/>
        <v>0</v>
      </c>
      <c r="AY459">
        <f t="shared" si="1081"/>
        <v>0</v>
      </c>
      <c r="AZ459">
        <f t="shared" si="1081"/>
        <v>0</v>
      </c>
      <c r="BA459">
        <f t="shared" si="1081"/>
        <v>0</v>
      </c>
      <c r="BB459">
        <f t="shared" si="1081"/>
        <v>0</v>
      </c>
      <c r="BC459">
        <f t="shared" ref="BC459:BH468" si="1082">BB459</f>
        <v>0</v>
      </c>
      <c r="BD459">
        <f t="shared" si="1082"/>
        <v>0</v>
      </c>
      <c r="BE459">
        <f t="shared" si="1082"/>
        <v>0</v>
      </c>
      <c r="BF459">
        <f t="shared" si="1082"/>
        <v>0</v>
      </c>
      <c r="BG459">
        <f t="shared" si="1082"/>
        <v>0</v>
      </c>
      <c r="BH459">
        <f t="shared" si="1082"/>
        <v>0</v>
      </c>
      <c r="BK459">
        <f t="shared" ref="BK459:BK464" si="1083">K459</f>
        <v>1.7365344094485539E-2</v>
      </c>
      <c r="BL459">
        <f t="shared" si="978"/>
        <v>1.7365344094485535E-3</v>
      </c>
      <c r="BM459">
        <f t="shared" si="979"/>
        <v>0</v>
      </c>
      <c r="BN459">
        <f t="shared" si="1034"/>
        <v>0.9</v>
      </c>
      <c r="BO459">
        <f t="shared" si="1035"/>
        <v>1</v>
      </c>
      <c r="BP459" t="str">
        <f t="shared" si="980"/>
        <v>-BUS-Total</v>
      </c>
    </row>
    <row r="460" spans="1:68" hidden="1" x14ac:dyDescent="0.25">
      <c r="A460" t="str">
        <f t="shared" si="974"/>
        <v>passenger-BUS-LPG</v>
      </c>
      <c r="B460" s="1">
        <v>426</v>
      </c>
      <c r="C460" t="s">
        <v>51</v>
      </c>
      <c r="D460" t="s">
        <v>27</v>
      </c>
      <c r="E460" t="s">
        <v>34</v>
      </c>
      <c r="F460" t="s">
        <v>48</v>
      </c>
      <c r="G460">
        <v>0</v>
      </c>
      <c r="H460">
        <f>Reference!H460</f>
        <v>0</v>
      </c>
      <c r="I460">
        <f>Reference!I460</f>
        <v>0</v>
      </c>
      <c r="J460">
        <f>Reference!J460</f>
        <v>0</v>
      </c>
      <c r="K460">
        <f>Reference!K460</f>
        <v>0</v>
      </c>
      <c r="L460">
        <f>Reference!L460</f>
        <v>0</v>
      </c>
      <c r="M460">
        <f t="shared" si="1079"/>
        <v>0</v>
      </c>
      <c r="N460">
        <f t="shared" si="1079"/>
        <v>0</v>
      </c>
      <c r="O460">
        <f t="shared" si="1079"/>
        <v>0</v>
      </c>
      <c r="P460">
        <f t="shared" si="1079"/>
        <v>0</v>
      </c>
      <c r="Q460">
        <f t="shared" si="1079"/>
        <v>0</v>
      </c>
      <c r="R460">
        <f t="shared" si="1079"/>
        <v>0</v>
      </c>
      <c r="S460">
        <f t="shared" si="1079"/>
        <v>0</v>
      </c>
      <c r="T460">
        <f t="shared" si="1079"/>
        <v>0</v>
      </c>
      <c r="U460">
        <f t="shared" si="1079"/>
        <v>0</v>
      </c>
      <c r="V460">
        <f t="shared" si="1079"/>
        <v>0</v>
      </c>
      <c r="W460">
        <f t="shared" si="1079"/>
        <v>0</v>
      </c>
      <c r="X460">
        <f t="shared" si="1079"/>
        <v>0</v>
      </c>
      <c r="Y460">
        <f t="shared" si="1079"/>
        <v>0</v>
      </c>
      <c r="Z460">
        <f t="shared" si="1080"/>
        <v>0</v>
      </c>
      <c r="AA460">
        <f t="shared" si="1080"/>
        <v>0</v>
      </c>
      <c r="AB460">
        <f t="shared" si="1080"/>
        <v>0</v>
      </c>
      <c r="AC460">
        <f t="shared" si="1080"/>
        <v>0</v>
      </c>
      <c r="AD460">
        <f t="shared" si="1080"/>
        <v>0</v>
      </c>
      <c r="AE460">
        <f t="shared" si="1080"/>
        <v>0</v>
      </c>
      <c r="AF460">
        <f t="shared" si="1080"/>
        <v>0</v>
      </c>
      <c r="AG460">
        <f t="shared" si="1080"/>
        <v>0</v>
      </c>
      <c r="AH460">
        <f t="shared" si="1080"/>
        <v>0</v>
      </c>
      <c r="AI460">
        <f t="shared" si="1080"/>
        <v>0</v>
      </c>
      <c r="AJ460">
        <f t="shared" si="1080"/>
        <v>0</v>
      </c>
      <c r="AK460">
        <f t="shared" si="1080"/>
        <v>0</v>
      </c>
      <c r="AL460">
        <f t="shared" si="1080"/>
        <v>0</v>
      </c>
      <c r="AM460">
        <f t="shared" si="1080"/>
        <v>0</v>
      </c>
      <c r="AN460">
        <f t="shared" si="1080"/>
        <v>0</v>
      </c>
      <c r="AO460">
        <f t="shared" ref="AO460:BB460" si="1084">AN460</f>
        <v>0</v>
      </c>
      <c r="AP460">
        <f t="shared" si="1084"/>
        <v>0</v>
      </c>
      <c r="AQ460">
        <f t="shared" si="1084"/>
        <v>0</v>
      </c>
      <c r="AR460">
        <f t="shared" si="1084"/>
        <v>0</v>
      </c>
      <c r="AS460">
        <f t="shared" si="1084"/>
        <v>0</v>
      </c>
      <c r="AT460">
        <f t="shared" si="1084"/>
        <v>0</v>
      </c>
      <c r="AU460">
        <f t="shared" si="1084"/>
        <v>0</v>
      </c>
      <c r="AV460">
        <f t="shared" si="1084"/>
        <v>0</v>
      </c>
      <c r="AW460">
        <f t="shared" si="1084"/>
        <v>0</v>
      </c>
      <c r="AX460">
        <f t="shared" si="1084"/>
        <v>0</v>
      </c>
      <c r="AY460">
        <f t="shared" si="1084"/>
        <v>0</v>
      </c>
      <c r="AZ460">
        <f t="shared" si="1084"/>
        <v>0</v>
      </c>
      <c r="BA460">
        <f t="shared" si="1084"/>
        <v>0</v>
      </c>
      <c r="BB460">
        <f t="shared" si="1084"/>
        <v>0</v>
      </c>
      <c r="BC460">
        <f t="shared" si="1082"/>
        <v>0</v>
      </c>
      <c r="BD460">
        <f t="shared" si="1082"/>
        <v>0</v>
      </c>
      <c r="BE460">
        <f t="shared" si="1082"/>
        <v>0</v>
      </c>
      <c r="BF460">
        <f t="shared" si="1082"/>
        <v>0</v>
      </c>
      <c r="BG460">
        <f t="shared" si="1082"/>
        <v>0</v>
      </c>
      <c r="BH460">
        <f t="shared" si="1082"/>
        <v>0</v>
      </c>
      <c r="BK460">
        <f t="shared" si="1083"/>
        <v>0</v>
      </c>
      <c r="BL460">
        <f t="shared" si="978"/>
        <v>0</v>
      </c>
      <c r="BM460">
        <f t="shared" si="979"/>
        <v>0</v>
      </c>
      <c r="BN460">
        <f t="shared" si="1034"/>
        <v>0.9</v>
      </c>
      <c r="BO460">
        <f t="shared" si="1035"/>
        <v>1</v>
      </c>
      <c r="BP460" t="str">
        <f t="shared" si="980"/>
        <v>-BUS-Total</v>
      </c>
    </row>
    <row r="461" spans="1:68" hidden="1" x14ac:dyDescent="0.25">
      <c r="A461" t="str">
        <f t="shared" si="974"/>
        <v>passenger-BUS-PHEVD</v>
      </c>
      <c r="B461" s="1">
        <v>427</v>
      </c>
      <c r="C461" t="s">
        <v>51</v>
      </c>
      <c r="D461" t="s">
        <v>27</v>
      </c>
      <c r="E461" t="s">
        <v>34</v>
      </c>
      <c r="F461" t="s">
        <v>37</v>
      </c>
      <c r="G461">
        <v>0</v>
      </c>
      <c r="H461">
        <f>Reference!H461</f>
        <v>0</v>
      </c>
      <c r="I461">
        <f>Reference!I461</f>
        <v>0</v>
      </c>
      <c r="J461">
        <f>Reference!J461</f>
        <v>0</v>
      </c>
      <c r="K461">
        <f>Reference!K461</f>
        <v>0</v>
      </c>
      <c r="L461">
        <f>Reference!L461</f>
        <v>0</v>
      </c>
      <c r="M461">
        <f t="shared" si="1079"/>
        <v>0</v>
      </c>
      <c r="N461">
        <f t="shared" si="1079"/>
        <v>0</v>
      </c>
      <c r="O461">
        <f t="shared" si="1079"/>
        <v>0</v>
      </c>
      <c r="P461">
        <f t="shared" si="1079"/>
        <v>0</v>
      </c>
      <c r="Q461">
        <f t="shared" si="1079"/>
        <v>0</v>
      </c>
      <c r="R461">
        <f t="shared" si="1079"/>
        <v>0</v>
      </c>
      <c r="S461">
        <f t="shared" si="1079"/>
        <v>0</v>
      </c>
      <c r="T461">
        <f t="shared" si="1079"/>
        <v>0</v>
      </c>
      <c r="U461">
        <f t="shared" si="1079"/>
        <v>0</v>
      </c>
      <c r="V461">
        <f t="shared" si="1079"/>
        <v>0</v>
      </c>
      <c r="W461">
        <f t="shared" si="1079"/>
        <v>0</v>
      </c>
      <c r="X461">
        <f t="shared" si="1079"/>
        <v>0</v>
      </c>
      <c r="Y461">
        <f t="shared" si="1079"/>
        <v>0</v>
      </c>
      <c r="Z461">
        <f t="shared" si="1080"/>
        <v>0</v>
      </c>
      <c r="AA461">
        <f t="shared" si="1080"/>
        <v>0</v>
      </c>
      <c r="AB461">
        <f t="shared" si="1080"/>
        <v>0</v>
      </c>
      <c r="AC461">
        <f t="shared" si="1080"/>
        <v>0</v>
      </c>
      <c r="AD461">
        <f t="shared" si="1080"/>
        <v>0</v>
      </c>
      <c r="AE461">
        <f t="shared" si="1080"/>
        <v>0</v>
      </c>
      <c r="AF461">
        <f t="shared" si="1080"/>
        <v>0</v>
      </c>
      <c r="AG461">
        <f t="shared" si="1080"/>
        <v>0</v>
      </c>
      <c r="AH461">
        <f t="shared" si="1080"/>
        <v>0</v>
      </c>
      <c r="AI461">
        <f t="shared" si="1080"/>
        <v>0</v>
      </c>
      <c r="AJ461">
        <f t="shared" si="1080"/>
        <v>0</v>
      </c>
      <c r="AK461">
        <f t="shared" si="1080"/>
        <v>0</v>
      </c>
      <c r="AL461">
        <f t="shared" si="1080"/>
        <v>0</v>
      </c>
      <c r="AM461">
        <f t="shared" si="1080"/>
        <v>0</v>
      </c>
      <c r="AN461">
        <f t="shared" si="1080"/>
        <v>0</v>
      </c>
      <c r="AO461">
        <f t="shared" ref="AO461:BB461" si="1085">AN461</f>
        <v>0</v>
      </c>
      <c r="AP461">
        <f t="shared" si="1085"/>
        <v>0</v>
      </c>
      <c r="AQ461">
        <f t="shared" si="1085"/>
        <v>0</v>
      </c>
      <c r="AR461">
        <f t="shared" si="1085"/>
        <v>0</v>
      </c>
      <c r="AS461">
        <f t="shared" si="1085"/>
        <v>0</v>
      </c>
      <c r="AT461">
        <f t="shared" si="1085"/>
        <v>0</v>
      </c>
      <c r="AU461">
        <f t="shared" si="1085"/>
        <v>0</v>
      </c>
      <c r="AV461">
        <f t="shared" si="1085"/>
        <v>0</v>
      </c>
      <c r="AW461">
        <f t="shared" si="1085"/>
        <v>0</v>
      </c>
      <c r="AX461">
        <f t="shared" si="1085"/>
        <v>0</v>
      </c>
      <c r="AY461">
        <f t="shared" si="1085"/>
        <v>0</v>
      </c>
      <c r="AZ461">
        <f t="shared" si="1085"/>
        <v>0</v>
      </c>
      <c r="BA461">
        <f t="shared" si="1085"/>
        <v>0</v>
      </c>
      <c r="BB461">
        <f t="shared" si="1085"/>
        <v>0</v>
      </c>
      <c r="BC461">
        <f t="shared" si="1082"/>
        <v>0</v>
      </c>
      <c r="BD461">
        <f t="shared" si="1082"/>
        <v>0</v>
      </c>
      <c r="BE461">
        <f t="shared" si="1082"/>
        <v>0</v>
      </c>
      <c r="BF461">
        <f t="shared" si="1082"/>
        <v>0</v>
      </c>
      <c r="BG461">
        <f t="shared" si="1082"/>
        <v>0</v>
      </c>
      <c r="BH461">
        <f t="shared" si="1082"/>
        <v>0</v>
      </c>
      <c r="BK461">
        <f t="shared" si="1083"/>
        <v>0</v>
      </c>
      <c r="BL461">
        <f t="shared" si="978"/>
        <v>0</v>
      </c>
      <c r="BM461">
        <f t="shared" si="979"/>
        <v>0</v>
      </c>
      <c r="BN461">
        <f t="shared" si="1034"/>
        <v>0.9</v>
      </c>
      <c r="BO461">
        <f t="shared" si="1035"/>
        <v>1</v>
      </c>
      <c r="BP461" t="str">
        <f t="shared" si="980"/>
        <v>-BUS-Total</v>
      </c>
    </row>
    <row r="462" spans="1:68" hidden="1" x14ac:dyDescent="0.25">
      <c r="A462" t="str">
        <f t="shared" si="974"/>
        <v>passenger-LT-BEV</v>
      </c>
      <c r="B462" s="1">
        <v>428</v>
      </c>
      <c r="C462" t="s">
        <v>51</v>
      </c>
      <c r="D462" t="s">
        <v>27</v>
      </c>
      <c r="E462" t="s">
        <v>33</v>
      </c>
      <c r="F462" t="s">
        <v>29</v>
      </c>
      <c r="G462">
        <v>6.7524639676868206E-3</v>
      </c>
      <c r="H462">
        <f>Reference!H462</f>
        <v>7.8425346116724279E-3</v>
      </c>
      <c r="I462">
        <f>Reference!I462</f>
        <v>8.226877984681108E-3</v>
      </c>
      <c r="J462">
        <f>Reference!J462</f>
        <v>9.080744296443807E-3</v>
      </c>
      <c r="K462">
        <f>Reference!K462</f>
        <v>1.0023233252145172E-2</v>
      </c>
      <c r="L462">
        <f>Reference!L462</f>
        <v>1.1813114680704383E-2</v>
      </c>
      <c r="M462">
        <f>IF(L462=0,0.0000001,L462)*((INDEX($L$7:$L$29,MATCH($A462,$H$7:$H$28,0))/IF(L462=0,0.0000001,L462))^((M$33-$K$33)/($Y$33-$K$33)))</f>
        <v>2.1572309569387809E-2</v>
      </c>
      <c r="N462">
        <f t="shared" ref="N462:Y462" si="1086">IF(M462=0,0.0000001,M462)*((INDEX($L$7:$L$29,MATCH($A462,$H$7:$H$28,0))/IF(M462=0,0.0000001,M462))^((N$33-$K$33)/($Y$33-$K$33)))</f>
        <v>4.6789926210580722E-2</v>
      </c>
      <c r="O462">
        <f t="shared" si="1086"/>
        <v>0.10529803181955376</v>
      </c>
      <c r="P462">
        <f t="shared" si="1086"/>
        <v>0.21724268330520025</v>
      </c>
      <c r="Q462">
        <f t="shared" si="1086"/>
        <v>0.37982072320865978</v>
      </c>
      <c r="R462">
        <f t="shared" si="1086"/>
        <v>0.55123187368559146</v>
      </c>
      <c r="S462">
        <f t="shared" si="1086"/>
        <v>0.68197135054363434</v>
      </c>
      <c r="T462">
        <f t="shared" si="1086"/>
        <v>0.75566875706282544</v>
      </c>
      <c r="U462">
        <f t="shared" si="1086"/>
        <v>0.78707501093419607</v>
      </c>
      <c r="V462">
        <f t="shared" si="1086"/>
        <v>0.79721260933923432</v>
      </c>
      <c r="W462">
        <f t="shared" si="1086"/>
        <v>0.79960120544029445</v>
      </c>
      <c r="X462">
        <f t="shared" si="1086"/>
        <v>0.79997150807945638</v>
      </c>
      <c r="Y462">
        <f t="shared" si="1086"/>
        <v>0.8</v>
      </c>
      <c r="Z462">
        <f>IF(Y462=0,0.0000001,$Y462)*((INDEX($M$7:$M$29,MATCH($A462,$H$7:$H$28,0))/IF(Y462=0,0.0000001,$Y462))^((Z$33-$Y$33)/($AN$33-$Y$33)))</f>
        <v>0.80921805035363337</v>
      </c>
      <c r="AA462">
        <f t="shared" ref="AA462:AN462" si="1087">IF(Z462=0,0.0000001,$Y462)*((INDEX($M$7:$M$29,MATCH($A462,$H$7:$H$28,0))/IF(Z462=0,0.0000001,$Y462))^((AA$33-$Y$33)/($AN$33-$Y$33)))</f>
        <v>0.81854231627266927</v>
      </c>
      <c r="AB462">
        <f t="shared" si="1087"/>
        <v>0.82797402163264566</v>
      </c>
      <c r="AC462">
        <f t="shared" si="1087"/>
        <v>0.83751440441128322</v>
      </c>
      <c r="AD462">
        <f t="shared" si="1087"/>
        <v>0.84716471685097872</v>
      </c>
      <c r="AE462">
        <f t="shared" si="1087"/>
        <v>0.85692622562317089</v>
      </c>
      <c r="AF462">
        <f t="shared" si="1087"/>
        <v>0.8668002119946</v>
      </c>
      <c r="AG462">
        <f t="shared" si="1087"/>
        <v>0.87678797199548275</v>
      </c>
      <c r="AH462">
        <f t="shared" si="1087"/>
        <v>0.88689081658962587</v>
      </c>
      <c r="AI462">
        <f t="shared" si="1087"/>
        <v>0.89711007184649838</v>
      </c>
      <c r="AJ462">
        <f t="shared" si="1087"/>
        <v>0.9074470791152891</v>
      </c>
      <c r="AK462">
        <f t="shared" si="1087"/>
        <v>0.91790319520096697</v>
      </c>
      <c r="AL462">
        <f t="shared" si="1087"/>
        <v>0.92847979254237123</v>
      </c>
      <c r="AM462">
        <f t="shared" si="1087"/>
        <v>0.93917825939235433</v>
      </c>
      <c r="AN462">
        <f t="shared" si="1087"/>
        <v>0.94999999999999984</v>
      </c>
      <c r="AO462">
        <f t="shared" ref="AO462:BB462" si="1088">AN462</f>
        <v>0.94999999999999984</v>
      </c>
      <c r="AP462">
        <f t="shared" si="1088"/>
        <v>0.94999999999999984</v>
      </c>
      <c r="AQ462">
        <f t="shared" si="1088"/>
        <v>0.94999999999999984</v>
      </c>
      <c r="AR462">
        <f t="shared" si="1088"/>
        <v>0.94999999999999984</v>
      </c>
      <c r="AS462">
        <f t="shared" si="1088"/>
        <v>0.94999999999999984</v>
      </c>
      <c r="AT462">
        <f t="shared" si="1088"/>
        <v>0.94999999999999984</v>
      </c>
      <c r="AU462">
        <f t="shared" si="1088"/>
        <v>0.94999999999999984</v>
      </c>
      <c r="AV462">
        <f t="shared" si="1088"/>
        <v>0.94999999999999984</v>
      </c>
      <c r="AW462">
        <f t="shared" si="1088"/>
        <v>0.94999999999999984</v>
      </c>
      <c r="AX462">
        <f t="shared" si="1088"/>
        <v>0.94999999999999984</v>
      </c>
      <c r="AY462">
        <f t="shared" si="1088"/>
        <v>0.94999999999999984</v>
      </c>
      <c r="AZ462">
        <f t="shared" si="1088"/>
        <v>0.94999999999999984</v>
      </c>
      <c r="BA462">
        <f t="shared" si="1088"/>
        <v>0.94999999999999984</v>
      </c>
      <c r="BB462">
        <f t="shared" si="1088"/>
        <v>0.94999999999999984</v>
      </c>
      <c r="BC462">
        <f t="shared" si="1082"/>
        <v>0.94999999999999984</v>
      </c>
      <c r="BD462">
        <f t="shared" si="1082"/>
        <v>0.94999999999999984</v>
      </c>
      <c r="BE462">
        <f t="shared" si="1082"/>
        <v>0.94999999999999984</v>
      </c>
      <c r="BF462">
        <f t="shared" si="1082"/>
        <v>0.94999999999999984</v>
      </c>
      <c r="BG462">
        <f t="shared" si="1082"/>
        <v>0.94999999999999984</v>
      </c>
      <c r="BH462">
        <f t="shared" si="1082"/>
        <v>0.94999999999999984</v>
      </c>
      <c r="BK462">
        <f t="shared" si="1083"/>
        <v>1.0023233252145172E-2</v>
      </c>
      <c r="BL462">
        <f t="shared" si="978"/>
        <v>1.0023233252145171E-3</v>
      </c>
      <c r="BM462">
        <f t="shared" si="979"/>
        <v>0</v>
      </c>
      <c r="BN462">
        <f t="shared" si="1034"/>
        <v>0.9</v>
      </c>
      <c r="BO462">
        <f t="shared" si="1035"/>
        <v>1</v>
      </c>
      <c r="BP462" t="str">
        <f t="shared" si="980"/>
        <v>-LT-Total</v>
      </c>
    </row>
    <row r="463" spans="1:68" hidden="1" x14ac:dyDescent="0.25">
      <c r="A463" t="str">
        <f t="shared" si="974"/>
        <v>passenger-LT-CNG</v>
      </c>
      <c r="B463" s="1">
        <v>429</v>
      </c>
      <c r="C463" t="s">
        <v>51</v>
      </c>
      <c r="D463" t="s">
        <v>27</v>
      </c>
      <c r="E463" t="s">
        <v>33</v>
      </c>
      <c r="F463" t="s">
        <v>45</v>
      </c>
      <c r="G463">
        <v>0</v>
      </c>
      <c r="H463">
        <f>Reference!H463</f>
        <v>0</v>
      </c>
      <c r="I463">
        <f>Reference!I463</f>
        <v>0</v>
      </c>
      <c r="J463">
        <f>Reference!J463</f>
        <v>0</v>
      </c>
      <c r="K463">
        <f>Reference!K463</f>
        <v>0</v>
      </c>
      <c r="L463">
        <f>Reference!L463</f>
        <v>0</v>
      </c>
      <c r="M463">
        <f t="shared" ref="M463:Y464" si="1089">$K463+(M$33-$K$33)*($BL463-$BK463)/($BL$33-$BK$33)</f>
        <v>0</v>
      </c>
      <c r="N463">
        <f t="shared" si="1089"/>
        <v>0</v>
      </c>
      <c r="O463">
        <f t="shared" si="1089"/>
        <v>0</v>
      </c>
      <c r="P463">
        <f t="shared" si="1089"/>
        <v>0</v>
      </c>
      <c r="Q463">
        <f t="shared" si="1089"/>
        <v>0</v>
      </c>
      <c r="R463">
        <f t="shared" si="1089"/>
        <v>0</v>
      </c>
      <c r="S463">
        <f t="shared" si="1089"/>
        <v>0</v>
      </c>
      <c r="T463">
        <f t="shared" si="1089"/>
        <v>0</v>
      </c>
      <c r="U463">
        <f t="shared" si="1089"/>
        <v>0</v>
      </c>
      <c r="V463">
        <f t="shared" si="1089"/>
        <v>0</v>
      </c>
      <c r="W463">
        <f t="shared" si="1089"/>
        <v>0</v>
      </c>
      <c r="X463">
        <f t="shared" si="1089"/>
        <v>0</v>
      </c>
      <c r="Y463">
        <f t="shared" si="1089"/>
        <v>0</v>
      </c>
      <c r="Z463">
        <f t="shared" ref="Z463:AN464" si="1090">$Y463+(Z$33-$Y$33)*($BM463-$BL463)/($BM$33-$BL$33)</f>
        <v>0</v>
      </c>
      <c r="AA463">
        <f t="shared" si="1090"/>
        <v>0</v>
      </c>
      <c r="AB463">
        <f t="shared" si="1090"/>
        <v>0</v>
      </c>
      <c r="AC463">
        <f t="shared" si="1090"/>
        <v>0</v>
      </c>
      <c r="AD463">
        <f t="shared" si="1090"/>
        <v>0</v>
      </c>
      <c r="AE463">
        <f t="shared" si="1090"/>
        <v>0</v>
      </c>
      <c r="AF463">
        <f t="shared" si="1090"/>
        <v>0</v>
      </c>
      <c r="AG463">
        <f t="shared" si="1090"/>
        <v>0</v>
      </c>
      <c r="AH463">
        <f t="shared" si="1090"/>
        <v>0</v>
      </c>
      <c r="AI463">
        <f t="shared" si="1090"/>
        <v>0</v>
      </c>
      <c r="AJ463">
        <f t="shared" si="1090"/>
        <v>0</v>
      </c>
      <c r="AK463">
        <f t="shared" si="1090"/>
        <v>0</v>
      </c>
      <c r="AL463">
        <f t="shared" si="1090"/>
        <v>0</v>
      </c>
      <c r="AM463">
        <f t="shared" si="1090"/>
        <v>0</v>
      </c>
      <c r="AN463">
        <f t="shared" si="1090"/>
        <v>0</v>
      </c>
      <c r="AO463">
        <f t="shared" ref="AO463:BB463" si="1091">AN463</f>
        <v>0</v>
      </c>
      <c r="AP463">
        <f t="shared" si="1091"/>
        <v>0</v>
      </c>
      <c r="AQ463">
        <f t="shared" si="1091"/>
        <v>0</v>
      </c>
      <c r="AR463">
        <f t="shared" si="1091"/>
        <v>0</v>
      </c>
      <c r="AS463">
        <f t="shared" si="1091"/>
        <v>0</v>
      </c>
      <c r="AT463">
        <f t="shared" si="1091"/>
        <v>0</v>
      </c>
      <c r="AU463">
        <f t="shared" si="1091"/>
        <v>0</v>
      </c>
      <c r="AV463">
        <f t="shared" si="1091"/>
        <v>0</v>
      </c>
      <c r="AW463">
        <f t="shared" si="1091"/>
        <v>0</v>
      </c>
      <c r="AX463">
        <f t="shared" si="1091"/>
        <v>0</v>
      </c>
      <c r="AY463">
        <f t="shared" si="1091"/>
        <v>0</v>
      </c>
      <c r="AZ463">
        <f t="shared" si="1091"/>
        <v>0</v>
      </c>
      <c r="BA463">
        <f t="shared" si="1091"/>
        <v>0</v>
      </c>
      <c r="BB463">
        <f t="shared" si="1091"/>
        <v>0</v>
      </c>
      <c r="BC463">
        <f t="shared" si="1082"/>
        <v>0</v>
      </c>
      <c r="BD463">
        <f t="shared" si="1082"/>
        <v>0</v>
      </c>
      <c r="BE463">
        <f t="shared" si="1082"/>
        <v>0</v>
      </c>
      <c r="BF463">
        <f t="shared" si="1082"/>
        <v>0</v>
      </c>
      <c r="BG463">
        <f t="shared" si="1082"/>
        <v>0</v>
      </c>
      <c r="BH463">
        <f t="shared" si="1082"/>
        <v>0</v>
      </c>
      <c r="BK463">
        <f t="shared" si="1083"/>
        <v>0</v>
      </c>
      <c r="BL463">
        <f t="shared" si="978"/>
        <v>0</v>
      </c>
      <c r="BM463">
        <f t="shared" si="979"/>
        <v>0</v>
      </c>
      <c r="BN463">
        <f t="shared" si="1034"/>
        <v>0.9</v>
      </c>
      <c r="BO463">
        <f t="shared" si="1035"/>
        <v>1</v>
      </c>
      <c r="BP463" t="str">
        <f t="shared" si="980"/>
        <v>-LT-Total</v>
      </c>
    </row>
    <row r="464" spans="1:68" hidden="1" x14ac:dyDescent="0.25">
      <c r="A464" t="str">
        <f t="shared" si="974"/>
        <v>passenger-LT-D</v>
      </c>
      <c r="B464" s="1">
        <v>430</v>
      </c>
      <c r="C464" t="s">
        <v>51</v>
      </c>
      <c r="D464" t="s">
        <v>27</v>
      </c>
      <c r="E464" t="s">
        <v>33</v>
      </c>
      <c r="F464" t="s">
        <v>46</v>
      </c>
      <c r="G464">
        <v>0.86317002389458575</v>
      </c>
      <c r="H464">
        <f>Reference!H464</f>
        <v>0.85890697079836997</v>
      </c>
      <c r="I464">
        <f>Reference!I464</f>
        <v>0.85465570377588018</v>
      </c>
      <c r="J464">
        <f>Reference!J464</f>
        <v>0.85041617401710701</v>
      </c>
      <c r="K464">
        <f>Reference!K464</f>
        <v>0.84746859201177438</v>
      </c>
      <c r="L464">
        <f>Reference!L464</f>
        <v>0.84452137878950762</v>
      </c>
      <c r="M464">
        <f t="shared" si="1089"/>
        <v>0.73850834446740343</v>
      </c>
      <c r="N464">
        <f t="shared" si="1089"/>
        <v>0.68402822069521796</v>
      </c>
      <c r="O464">
        <f t="shared" si="1089"/>
        <v>0.62954809692303237</v>
      </c>
      <c r="P464">
        <f t="shared" si="1089"/>
        <v>0.5750679731508469</v>
      </c>
      <c r="Q464">
        <f t="shared" si="1089"/>
        <v>0.52058784937866143</v>
      </c>
      <c r="R464">
        <f t="shared" si="1089"/>
        <v>0.4661077256064759</v>
      </c>
      <c r="S464">
        <f t="shared" si="1089"/>
        <v>0.41162760183429042</v>
      </c>
      <c r="T464">
        <f t="shared" si="1089"/>
        <v>0.3571474780621049</v>
      </c>
      <c r="U464">
        <f t="shared" si="1089"/>
        <v>0.30266735428991942</v>
      </c>
      <c r="V464">
        <f t="shared" si="1089"/>
        <v>0.24818723051773395</v>
      </c>
      <c r="W464">
        <f t="shared" si="1089"/>
        <v>0.19370710674554847</v>
      </c>
      <c r="X464">
        <f t="shared" si="1089"/>
        <v>0.13922698297336289</v>
      </c>
      <c r="Y464">
        <f t="shared" si="1089"/>
        <v>8.4746859201177416E-2</v>
      </c>
      <c r="Z464">
        <f t="shared" si="1090"/>
        <v>7.9097068587765593E-2</v>
      </c>
      <c r="AA464">
        <f t="shared" si="1090"/>
        <v>7.3447277974353756E-2</v>
      </c>
      <c r="AB464">
        <f t="shared" si="1090"/>
        <v>6.7797487360941933E-2</v>
      </c>
      <c r="AC464">
        <f t="shared" si="1090"/>
        <v>6.214769674753011E-2</v>
      </c>
      <c r="AD464">
        <f t="shared" si="1090"/>
        <v>5.6497906134118273E-2</v>
      </c>
      <c r="AE464">
        <f t="shared" si="1090"/>
        <v>5.0848115520706449E-2</v>
      </c>
      <c r="AF464">
        <f t="shared" si="1090"/>
        <v>4.5198324907294619E-2</v>
      </c>
      <c r="AG464">
        <f t="shared" si="1090"/>
        <v>3.9548534293882796E-2</v>
      </c>
      <c r="AH464">
        <f t="shared" si="1090"/>
        <v>3.3898743680470966E-2</v>
      </c>
      <c r="AI464">
        <f t="shared" si="1090"/>
        <v>2.8248953067059136E-2</v>
      </c>
      <c r="AJ464">
        <f t="shared" si="1090"/>
        <v>2.2599162453647313E-2</v>
      </c>
      <c r="AK464">
        <f t="shared" si="1090"/>
        <v>1.6949371840235483E-2</v>
      </c>
      <c r="AL464">
        <f t="shared" si="1090"/>
        <v>1.129958122682366E-2</v>
      </c>
      <c r="AM464">
        <f t="shared" si="1090"/>
        <v>5.6497906134118231E-3</v>
      </c>
      <c r="AN464">
        <f t="shared" si="1090"/>
        <v>0</v>
      </c>
      <c r="AO464">
        <f t="shared" ref="AO464:BB464" si="1092">AN464</f>
        <v>0</v>
      </c>
      <c r="AP464">
        <f t="shared" si="1092"/>
        <v>0</v>
      </c>
      <c r="AQ464">
        <f t="shared" si="1092"/>
        <v>0</v>
      </c>
      <c r="AR464">
        <f t="shared" si="1092"/>
        <v>0</v>
      </c>
      <c r="AS464">
        <f t="shared" si="1092"/>
        <v>0</v>
      </c>
      <c r="AT464">
        <f t="shared" si="1092"/>
        <v>0</v>
      </c>
      <c r="AU464">
        <f t="shared" si="1092"/>
        <v>0</v>
      </c>
      <c r="AV464">
        <f t="shared" si="1092"/>
        <v>0</v>
      </c>
      <c r="AW464">
        <f t="shared" si="1092"/>
        <v>0</v>
      </c>
      <c r="AX464">
        <f t="shared" si="1092"/>
        <v>0</v>
      </c>
      <c r="AY464">
        <f t="shared" si="1092"/>
        <v>0</v>
      </c>
      <c r="AZ464">
        <f t="shared" si="1092"/>
        <v>0</v>
      </c>
      <c r="BA464">
        <f t="shared" si="1092"/>
        <v>0</v>
      </c>
      <c r="BB464">
        <f t="shared" si="1092"/>
        <v>0</v>
      </c>
      <c r="BC464">
        <f t="shared" si="1082"/>
        <v>0</v>
      </c>
      <c r="BD464">
        <f t="shared" si="1082"/>
        <v>0</v>
      </c>
      <c r="BE464">
        <f t="shared" si="1082"/>
        <v>0</v>
      </c>
      <c r="BF464">
        <f t="shared" si="1082"/>
        <v>0</v>
      </c>
      <c r="BG464">
        <f t="shared" si="1082"/>
        <v>0</v>
      </c>
      <c r="BH464">
        <f t="shared" si="1082"/>
        <v>0</v>
      </c>
      <c r="BK464">
        <f t="shared" si="1083"/>
        <v>0.84746859201177438</v>
      </c>
      <c r="BL464">
        <f t="shared" si="978"/>
        <v>8.4746859201177416E-2</v>
      </c>
      <c r="BM464">
        <f t="shared" si="979"/>
        <v>0</v>
      </c>
      <c r="BN464">
        <f t="shared" si="1034"/>
        <v>0.9</v>
      </c>
      <c r="BO464">
        <f t="shared" si="1035"/>
        <v>1</v>
      </c>
      <c r="BP464" t="str">
        <f t="shared" si="980"/>
        <v>-LT-Total</v>
      </c>
    </row>
    <row r="465" spans="1:68" hidden="1" x14ac:dyDescent="0.25">
      <c r="A465" t="str">
        <f t="shared" si="974"/>
        <v>passenger-LT-FCEV</v>
      </c>
      <c r="B465" s="1">
        <v>431</v>
      </c>
      <c r="C465" t="s">
        <v>51</v>
      </c>
      <c r="D465" t="s">
        <v>27</v>
      </c>
      <c r="E465" t="s">
        <v>33</v>
      </c>
      <c r="F465" t="s">
        <v>30</v>
      </c>
      <c r="G465">
        <v>0</v>
      </c>
      <c r="H465">
        <f>Reference!H465</f>
        <v>1.4677992676220693E-7</v>
      </c>
      <c r="I465">
        <f>Reference!I465</f>
        <v>0</v>
      </c>
      <c r="J465">
        <f>Reference!J465</f>
        <v>2.1544346900318838E-7</v>
      </c>
      <c r="K465">
        <f>Reference!K465</f>
        <v>0</v>
      </c>
      <c r="L465">
        <f>Reference!L465</f>
        <v>2.2758459260747883E-7</v>
      </c>
      <c r="M465">
        <f>IF(L465=0,0.0000001,L465)*((INDEX($L$7:$L$29,MATCH($A465,$H$7:$H$28,0))/IF(L465=0,0.0000001,L465))^((M$33-$K$33)/($Y$33-$K$33)))</f>
        <v>1.4563484775012435E-6</v>
      </c>
      <c r="N465">
        <f t="shared" ref="N465:Y465" si="1093">IF(M465=0,0.0000001,M465)*((INDEX($L$7:$L$29,MATCH($A465,$H$7:$H$28,0))/IF(M465=0,0.0000001,M465))^((N$33-$K$33)/($Y$33-$K$33)))</f>
        <v>1.5838295986435299E-5</v>
      </c>
      <c r="O465">
        <f t="shared" si="1093"/>
        <v>1.9297721707540804E-4</v>
      </c>
      <c r="P465">
        <f t="shared" si="1093"/>
        <v>1.7987390702228366E-3</v>
      </c>
      <c r="Q465">
        <f t="shared" si="1093"/>
        <v>1.0065583435861588E-2</v>
      </c>
      <c r="R465">
        <f t="shared" si="1093"/>
        <v>3.1726303654635829E-2</v>
      </c>
      <c r="S465">
        <f t="shared" si="1093"/>
        <v>6.1139605596008062E-2</v>
      </c>
      <c r="T465">
        <f t="shared" si="1093"/>
        <v>8.3885453080999692E-2</v>
      </c>
      <c r="U465">
        <f t="shared" si="1093"/>
        <v>9.5103431431962676E-2</v>
      </c>
      <c r="V465">
        <f t="shared" si="1093"/>
        <v>9.8929941977172156E-2</v>
      </c>
      <c r="W465">
        <f t="shared" si="1093"/>
        <v>9.98464288533953E-2</v>
      </c>
      <c r="X465">
        <f t="shared" si="1093"/>
        <v>9.9989022803398511E-2</v>
      </c>
      <c r="Y465">
        <f t="shared" si="1093"/>
        <v>0.1</v>
      </c>
      <c r="Z465">
        <f>IF(Y465=0,0.0000001,$Y465)*((INDEX($M$7:$M$29,MATCH($A465,$H$7:$H$28,0))/IF(Y465=0,0.0000001,$Y465))^((Z$33-$Y$33)/($AN$33-$Y$33)))</f>
        <v>9.5484160391041656E-2</v>
      </c>
      <c r="AA465">
        <f t="shared" ref="AA465:AN465" si="1094">IF(Z465=0,0.0000001,$Y465)*((INDEX($M$7:$M$29,MATCH($A465,$H$7:$H$28,0))/IF(Z465=0,0.0000001,$Y465))^((AA$33-$Y$33)/($AN$33-$Y$33)))</f>
        <v>9.1172248855821689E-2</v>
      </c>
      <c r="AB465">
        <f t="shared" si="1094"/>
        <v>8.7055056329612412E-2</v>
      </c>
      <c r="AC465">
        <f t="shared" si="1094"/>
        <v>8.3123789614278784E-2</v>
      </c>
      <c r="AD465">
        <f t="shared" si="1094"/>
        <v>7.9370052598409985E-2</v>
      </c>
      <c r="AE465">
        <f t="shared" si="1094"/>
        <v>7.5785828325519916E-2</v>
      </c>
      <c r="AF465">
        <f t="shared" si="1094"/>
        <v>7.2363461872018905E-2</v>
      </c>
      <c r="AG465">
        <f t="shared" si="1094"/>
        <v>6.90956439983888E-2</v>
      </c>
      <c r="AH465">
        <f t="shared" si="1094"/>
        <v>6.5975395538644718E-2</v>
      </c>
      <c r="AI465">
        <f t="shared" si="1094"/>
        <v>6.299605249474366E-2</v>
      </c>
      <c r="AJ465">
        <f t="shared" si="1094"/>
        <v>6.0151251804105833E-2</v>
      </c>
      <c r="AK465">
        <f t="shared" si="1094"/>
        <v>5.7434917749851759E-2</v>
      </c>
      <c r="AL465">
        <f t="shared" si="1094"/>
        <v>5.4841248984731299E-2</v>
      </c>
      <c r="AM465">
        <f t="shared" si="1094"/>
        <v>5.2364706141031336E-2</v>
      </c>
      <c r="AN465">
        <f t="shared" si="1094"/>
        <v>0.05</v>
      </c>
      <c r="AO465">
        <f t="shared" ref="AO465:BB465" si="1095">AN465</f>
        <v>0.05</v>
      </c>
      <c r="AP465">
        <f t="shared" si="1095"/>
        <v>0.05</v>
      </c>
      <c r="AQ465">
        <f t="shared" si="1095"/>
        <v>0.05</v>
      </c>
      <c r="AR465">
        <f t="shared" si="1095"/>
        <v>0.05</v>
      </c>
      <c r="AS465">
        <f t="shared" si="1095"/>
        <v>0.05</v>
      </c>
      <c r="AT465">
        <f t="shared" si="1095"/>
        <v>0.05</v>
      </c>
      <c r="AU465">
        <f t="shared" si="1095"/>
        <v>0.05</v>
      </c>
      <c r="AV465">
        <f t="shared" si="1095"/>
        <v>0.05</v>
      </c>
      <c r="AW465">
        <f t="shared" si="1095"/>
        <v>0.05</v>
      </c>
      <c r="AX465">
        <f t="shared" si="1095"/>
        <v>0.05</v>
      </c>
      <c r="AY465">
        <f t="shared" si="1095"/>
        <v>0.05</v>
      </c>
      <c r="AZ465">
        <f t="shared" si="1095"/>
        <v>0.05</v>
      </c>
      <c r="BA465">
        <f t="shared" si="1095"/>
        <v>0.05</v>
      </c>
      <c r="BB465">
        <f t="shared" si="1095"/>
        <v>0.05</v>
      </c>
      <c r="BC465">
        <f t="shared" si="1082"/>
        <v>0.05</v>
      </c>
      <c r="BD465">
        <f t="shared" si="1082"/>
        <v>0.05</v>
      </c>
      <c r="BE465">
        <f t="shared" si="1082"/>
        <v>0.05</v>
      </c>
      <c r="BF465">
        <f t="shared" si="1082"/>
        <v>0.05</v>
      </c>
      <c r="BG465">
        <f t="shared" si="1082"/>
        <v>0.05</v>
      </c>
      <c r="BH465">
        <f t="shared" si="1082"/>
        <v>0.05</v>
      </c>
      <c r="BK465">
        <f>G465</f>
        <v>0</v>
      </c>
      <c r="BL465">
        <f t="shared" si="978"/>
        <v>0</v>
      </c>
      <c r="BM465">
        <f t="shared" si="979"/>
        <v>0</v>
      </c>
      <c r="BN465">
        <f t="shared" si="1034"/>
        <v>0.9</v>
      </c>
      <c r="BO465">
        <f t="shared" si="1035"/>
        <v>1</v>
      </c>
      <c r="BP465" t="str">
        <f t="shared" si="980"/>
        <v>-LT-Total</v>
      </c>
    </row>
    <row r="466" spans="1:68" hidden="1" x14ac:dyDescent="0.25">
      <c r="A466" t="str">
        <f t="shared" si="974"/>
        <v>passenger-LT-G</v>
      </c>
      <c r="B466" s="1">
        <v>432</v>
      </c>
      <c r="C466" t="s">
        <v>51</v>
      </c>
      <c r="D466" t="s">
        <v>27</v>
      </c>
      <c r="E466" t="s">
        <v>33</v>
      </c>
      <c r="F466" t="s">
        <v>47</v>
      </c>
      <c r="G466">
        <v>0.1286529012338869</v>
      </c>
      <c r="H466">
        <f>Reference!H466</f>
        <v>0.12906276505186701</v>
      </c>
      <c r="I466">
        <f>Reference!I466</f>
        <v>0.12947149571830829</v>
      </c>
      <c r="J466">
        <f>Reference!J466</f>
        <v>0.12987909792596411</v>
      </c>
      <c r="K466">
        <f>Reference!K466</f>
        <v>0.13047962711958849</v>
      </c>
      <c r="L466">
        <f>Reference!L466</f>
        <v>0.13108008117874789</v>
      </c>
      <c r="M466">
        <f t="shared" ref="M466:Y468" si="1096">$K466+(M$33-$K$33)*($BL466-$BK466)/($BL$33-$BK$33)</f>
        <v>0.11370367506135569</v>
      </c>
      <c r="N466">
        <f t="shared" si="1096"/>
        <v>0.10531569903223928</v>
      </c>
      <c r="O466">
        <f t="shared" si="1096"/>
        <v>9.6927723003122884E-2</v>
      </c>
      <c r="P466">
        <f t="shared" si="1096"/>
        <v>8.8539746974006475E-2</v>
      </c>
      <c r="Q466">
        <f t="shared" si="1096"/>
        <v>8.0151770944890066E-2</v>
      </c>
      <c r="R466">
        <f t="shared" si="1096"/>
        <v>7.1763794915773671E-2</v>
      </c>
      <c r="S466">
        <f t="shared" si="1096"/>
        <v>6.3375818886657262E-2</v>
      </c>
      <c r="T466">
        <f t="shared" si="1096"/>
        <v>5.4987842857540867E-2</v>
      </c>
      <c r="U466">
        <f t="shared" si="1096"/>
        <v>4.6599866828424458E-2</v>
      </c>
      <c r="V466">
        <f t="shared" si="1096"/>
        <v>3.8211890799308063E-2</v>
      </c>
      <c r="W466">
        <f t="shared" si="1096"/>
        <v>2.9823914770191653E-2</v>
      </c>
      <c r="X466">
        <f t="shared" si="1096"/>
        <v>2.1435938741075258E-2</v>
      </c>
      <c r="Y466">
        <f t="shared" si="1096"/>
        <v>1.3047962711958849E-2</v>
      </c>
      <c r="Z466">
        <f t="shared" ref="Z466:AN468" si="1097">$Y466+(Z$33-$Y$33)*($BM466-$BL466)/($BM$33-$BL$33)</f>
        <v>1.2178098531161592E-2</v>
      </c>
      <c r="AA466">
        <f t="shared" si="1097"/>
        <v>1.1308234350364337E-2</v>
      </c>
      <c r="AB466">
        <f t="shared" si="1097"/>
        <v>1.043837016956708E-2</v>
      </c>
      <c r="AC466">
        <f t="shared" si="1097"/>
        <v>9.5685059887698244E-3</v>
      </c>
      <c r="AD466">
        <f t="shared" si="1097"/>
        <v>8.6986418079725673E-3</v>
      </c>
      <c r="AE466">
        <f t="shared" si="1097"/>
        <v>7.8287776271753103E-3</v>
      </c>
      <c r="AF466">
        <f t="shared" si="1097"/>
        <v>6.9589134463780549E-3</v>
      </c>
      <c r="AG466">
        <f t="shared" si="1097"/>
        <v>6.0890492655807978E-3</v>
      </c>
      <c r="AH466">
        <f t="shared" si="1097"/>
        <v>5.2191850847835407E-3</v>
      </c>
      <c r="AI466">
        <f t="shared" si="1097"/>
        <v>4.3493209039862854E-3</v>
      </c>
      <c r="AJ466">
        <f t="shared" si="1097"/>
        <v>3.4794567231890283E-3</v>
      </c>
      <c r="AK466">
        <f t="shared" si="1097"/>
        <v>2.609592542391773E-3</v>
      </c>
      <c r="AL466">
        <f t="shared" si="1097"/>
        <v>1.7397283615945176E-3</v>
      </c>
      <c r="AM466">
        <f t="shared" si="1097"/>
        <v>8.6986418079726055E-4</v>
      </c>
      <c r="AN466">
        <f t="shared" si="1097"/>
        <v>0</v>
      </c>
      <c r="AO466">
        <f t="shared" ref="AO466:BB466" si="1098">AN466</f>
        <v>0</v>
      </c>
      <c r="AP466">
        <f t="shared" si="1098"/>
        <v>0</v>
      </c>
      <c r="AQ466">
        <f t="shared" si="1098"/>
        <v>0</v>
      </c>
      <c r="AR466">
        <f t="shared" si="1098"/>
        <v>0</v>
      </c>
      <c r="AS466">
        <f t="shared" si="1098"/>
        <v>0</v>
      </c>
      <c r="AT466">
        <f t="shared" si="1098"/>
        <v>0</v>
      </c>
      <c r="AU466">
        <f t="shared" si="1098"/>
        <v>0</v>
      </c>
      <c r="AV466">
        <f t="shared" si="1098"/>
        <v>0</v>
      </c>
      <c r="AW466">
        <f t="shared" si="1098"/>
        <v>0</v>
      </c>
      <c r="AX466">
        <f t="shared" si="1098"/>
        <v>0</v>
      </c>
      <c r="AY466">
        <f t="shared" si="1098"/>
        <v>0</v>
      </c>
      <c r="AZ466">
        <f t="shared" si="1098"/>
        <v>0</v>
      </c>
      <c r="BA466">
        <f t="shared" si="1098"/>
        <v>0</v>
      </c>
      <c r="BB466">
        <f t="shared" si="1098"/>
        <v>0</v>
      </c>
      <c r="BC466">
        <f t="shared" si="1082"/>
        <v>0</v>
      </c>
      <c r="BD466">
        <f t="shared" si="1082"/>
        <v>0</v>
      </c>
      <c r="BE466">
        <f t="shared" si="1082"/>
        <v>0</v>
      </c>
      <c r="BF466">
        <f t="shared" si="1082"/>
        <v>0</v>
      </c>
      <c r="BG466">
        <f t="shared" si="1082"/>
        <v>0</v>
      </c>
      <c r="BH466">
        <f t="shared" si="1082"/>
        <v>0</v>
      </c>
      <c r="BK466">
        <f t="shared" ref="BK466:BK471" si="1099">K466</f>
        <v>0.13047962711958849</v>
      </c>
      <c r="BL466">
        <f t="shared" si="978"/>
        <v>1.3047962711958846E-2</v>
      </c>
      <c r="BM466">
        <f t="shared" si="979"/>
        <v>0</v>
      </c>
      <c r="BN466">
        <f t="shared" si="1034"/>
        <v>0.9</v>
      </c>
      <c r="BO466">
        <f t="shared" si="1035"/>
        <v>1</v>
      </c>
      <c r="BP466" t="str">
        <f t="shared" si="980"/>
        <v>-LT-Total</v>
      </c>
    </row>
    <row r="467" spans="1:68" hidden="1" x14ac:dyDescent="0.25">
      <c r="A467" t="str">
        <f t="shared" si="974"/>
        <v>passenger-LT-LPG</v>
      </c>
      <c r="B467" s="1">
        <v>433</v>
      </c>
      <c r="C467" t="s">
        <v>51</v>
      </c>
      <c r="D467" t="s">
        <v>27</v>
      </c>
      <c r="E467" t="s">
        <v>33</v>
      </c>
      <c r="F467" t="s">
        <v>48</v>
      </c>
      <c r="G467">
        <v>0</v>
      </c>
      <c r="H467">
        <f>Reference!H467</f>
        <v>0</v>
      </c>
      <c r="I467">
        <f>Reference!I467</f>
        <v>0</v>
      </c>
      <c r="J467">
        <f>Reference!J467</f>
        <v>0</v>
      </c>
      <c r="K467">
        <f>Reference!K467</f>
        <v>0</v>
      </c>
      <c r="L467">
        <f>Reference!L467</f>
        <v>0</v>
      </c>
      <c r="M467">
        <f t="shared" si="1096"/>
        <v>0</v>
      </c>
      <c r="N467">
        <f t="shared" si="1096"/>
        <v>0</v>
      </c>
      <c r="O467">
        <f t="shared" si="1096"/>
        <v>0</v>
      </c>
      <c r="P467">
        <f t="shared" si="1096"/>
        <v>0</v>
      </c>
      <c r="Q467">
        <f t="shared" si="1096"/>
        <v>0</v>
      </c>
      <c r="R467">
        <f t="shared" si="1096"/>
        <v>0</v>
      </c>
      <c r="S467">
        <f t="shared" si="1096"/>
        <v>0</v>
      </c>
      <c r="T467">
        <f t="shared" si="1096"/>
        <v>0</v>
      </c>
      <c r="U467">
        <f t="shared" si="1096"/>
        <v>0</v>
      </c>
      <c r="V467">
        <f t="shared" si="1096"/>
        <v>0</v>
      </c>
      <c r="W467">
        <f t="shared" si="1096"/>
        <v>0</v>
      </c>
      <c r="X467">
        <f t="shared" si="1096"/>
        <v>0</v>
      </c>
      <c r="Y467">
        <f t="shared" si="1096"/>
        <v>0</v>
      </c>
      <c r="Z467">
        <f t="shared" si="1097"/>
        <v>0</v>
      </c>
      <c r="AA467">
        <f t="shared" si="1097"/>
        <v>0</v>
      </c>
      <c r="AB467">
        <f t="shared" si="1097"/>
        <v>0</v>
      </c>
      <c r="AC467">
        <f t="shared" si="1097"/>
        <v>0</v>
      </c>
      <c r="AD467">
        <f t="shared" si="1097"/>
        <v>0</v>
      </c>
      <c r="AE467">
        <f t="shared" si="1097"/>
        <v>0</v>
      </c>
      <c r="AF467">
        <f t="shared" si="1097"/>
        <v>0</v>
      </c>
      <c r="AG467">
        <f t="shared" si="1097"/>
        <v>0</v>
      </c>
      <c r="AH467">
        <f t="shared" si="1097"/>
        <v>0</v>
      </c>
      <c r="AI467">
        <f t="shared" si="1097"/>
        <v>0</v>
      </c>
      <c r="AJ467">
        <f t="shared" si="1097"/>
        <v>0</v>
      </c>
      <c r="AK467">
        <f t="shared" si="1097"/>
        <v>0</v>
      </c>
      <c r="AL467">
        <f t="shared" si="1097"/>
        <v>0</v>
      </c>
      <c r="AM467">
        <f t="shared" si="1097"/>
        <v>0</v>
      </c>
      <c r="AN467">
        <f t="shared" si="1097"/>
        <v>0</v>
      </c>
      <c r="AO467">
        <f t="shared" ref="AO467:BB467" si="1100">AN467</f>
        <v>0</v>
      </c>
      <c r="AP467">
        <f t="shared" si="1100"/>
        <v>0</v>
      </c>
      <c r="AQ467">
        <f t="shared" si="1100"/>
        <v>0</v>
      </c>
      <c r="AR467">
        <f t="shared" si="1100"/>
        <v>0</v>
      </c>
      <c r="AS467">
        <f t="shared" si="1100"/>
        <v>0</v>
      </c>
      <c r="AT467">
        <f t="shared" si="1100"/>
        <v>0</v>
      </c>
      <c r="AU467">
        <f t="shared" si="1100"/>
        <v>0</v>
      </c>
      <c r="AV467">
        <f t="shared" si="1100"/>
        <v>0</v>
      </c>
      <c r="AW467">
        <f t="shared" si="1100"/>
        <v>0</v>
      </c>
      <c r="AX467">
        <f t="shared" si="1100"/>
        <v>0</v>
      </c>
      <c r="AY467">
        <f t="shared" si="1100"/>
        <v>0</v>
      </c>
      <c r="AZ467">
        <f t="shared" si="1100"/>
        <v>0</v>
      </c>
      <c r="BA467">
        <f t="shared" si="1100"/>
        <v>0</v>
      </c>
      <c r="BB467">
        <f t="shared" si="1100"/>
        <v>0</v>
      </c>
      <c r="BC467">
        <f t="shared" si="1082"/>
        <v>0</v>
      </c>
      <c r="BD467">
        <f t="shared" si="1082"/>
        <v>0</v>
      </c>
      <c r="BE467">
        <f t="shared" si="1082"/>
        <v>0</v>
      </c>
      <c r="BF467">
        <f t="shared" si="1082"/>
        <v>0</v>
      </c>
      <c r="BG467">
        <f t="shared" si="1082"/>
        <v>0</v>
      </c>
      <c r="BH467">
        <f t="shared" si="1082"/>
        <v>0</v>
      </c>
      <c r="BK467">
        <f t="shared" si="1099"/>
        <v>0</v>
      </c>
      <c r="BL467">
        <f t="shared" si="978"/>
        <v>0</v>
      </c>
      <c r="BM467">
        <f t="shared" si="979"/>
        <v>0</v>
      </c>
      <c r="BN467">
        <f t="shared" si="1034"/>
        <v>0.9</v>
      </c>
      <c r="BO467">
        <f t="shared" si="1035"/>
        <v>1</v>
      </c>
      <c r="BP467" t="str">
        <f t="shared" si="980"/>
        <v>-LT-Total</v>
      </c>
    </row>
    <row r="468" spans="1:68" hidden="1" x14ac:dyDescent="0.25">
      <c r="A468" t="str">
        <f t="shared" si="974"/>
        <v>passenger-LT-PHEVG</v>
      </c>
      <c r="B468" s="1">
        <v>434</v>
      </c>
      <c r="C468" t="s">
        <v>51</v>
      </c>
      <c r="D468" t="s">
        <v>27</v>
      </c>
      <c r="E468" t="s">
        <v>33</v>
      </c>
      <c r="F468" t="s">
        <v>31</v>
      </c>
      <c r="G468">
        <v>1.4246109038405759E-3</v>
      </c>
      <c r="H468">
        <f>Reference!H468</f>
        <v>2.1339582976465121E-3</v>
      </c>
      <c r="I468">
        <f>Reference!I468</f>
        <v>2.841344556910591E-3</v>
      </c>
      <c r="J468">
        <f>Reference!J468</f>
        <v>3.5467778033362418E-3</v>
      </c>
      <c r="K468">
        <f>Reference!K468</f>
        <v>4.255867096923765E-3</v>
      </c>
      <c r="L468">
        <f>Reference!L468</f>
        <v>4.9648676736839996E-3</v>
      </c>
      <c r="M468">
        <f t="shared" si="1096"/>
        <v>3.7086841844621381E-3</v>
      </c>
      <c r="N468">
        <f t="shared" si="1096"/>
        <v>3.4350927282313245E-3</v>
      </c>
      <c r="O468">
        <f t="shared" si="1096"/>
        <v>3.1615012720005112E-3</v>
      </c>
      <c r="P468">
        <f t="shared" si="1096"/>
        <v>2.8879098157696976E-3</v>
      </c>
      <c r="Q468">
        <f t="shared" si="1096"/>
        <v>2.6143183595388839E-3</v>
      </c>
      <c r="R468">
        <f t="shared" si="1096"/>
        <v>2.3407269033080707E-3</v>
      </c>
      <c r="S468">
        <f t="shared" si="1096"/>
        <v>2.0671354470772571E-3</v>
      </c>
      <c r="T468">
        <f t="shared" si="1096"/>
        <v>1.7935439908464434E-3</v>
      </c>
      <c r="U468">
        <f t="shared" si="1096"/>
        <v>1.5199525346156306E-3</v>
      </c>
      <c r="V468">
        <f t="shared" si="1096"/>
        <v>1.2463610783848169E-3</v>
      </c>
      <c r="W468">
        <f t="shared" si="1096"/>
        <v>9.7276962215400329E-4</v>
      </c>
      <c r="X468">
        <f t="shared" si="1096"/>
        <v>6.9917816592319007E-4</v>
      </c>
      <c r="Y468">
        <f t="shared" si="1096"/>
        <v>4.2558670969237641E-4</v>
      </c>
      <c r="Z468">
        <f t="shared" si="1097"/>
        <v>3.9721426237955131E-4</v>
      </c>
      <c r="AA468">
        <f t="shared" si="1097"/>
        <v>3.688418150667262E-4</v>
      </c>
      <c r="AB468">
        <f t="shared" si="1097"/>
        <v>3.4046936775390115E-4</v>
      </c>
      <c r="AC468">
        <f t="shared" si="1097"/>
        <v>3.1209692044107605E-4</v>
      </c>
      <c r="AD468">
        <f t="shared" si="1097"/>
        <v>2.8372447312825094E-4</v>
      </c>
      <c r="AE468">
        <f t="shared" si="1097"/>
        <v>2.5535202581542584E-4</v>
      </c>
      <c r="AF468">
        <f t="shared" si="1097"/>
        <v>2.2697957850260076E-4</v>
      </c>
      <c r="AG468">
        <f t="shared" si="1097"/>
        <v>1.9860713118977565E-4</v>
      </c>
      <c r="AH468">
        <f t="shared" si="1097"/>
        <v>1.7023468387695058E-4</v>
      </c>
      <c r="AI468">
        <f t="shared" si="1097"/>
        <v>1.4186223656412547E-4</v>
      </c>
      <c r="AJ468">
        <f t="shared" si="1097"/>
        <v>1.1348978925130037E-4</v>
      </c>
      <c r="AK468">
        <f t="shared" si="1097"/>
        <v>8.5117341938475261E-5</v>
      </c>
      <c r="AL468">
        <f t="shared" si="1097"/>
        <v>5.674489462565021E-5</v>
      </c>
      <c r="AM468">
        <f t="shared" si="1097"/>
        <v>2.8372447312825105E-5</v>
      </c>
      <c r="AN468">
        <f t="shared" si="1097"/>
        <v>0</v>
      </c>
      <c r="AO468">
        <f t="shared" ref="AO468:BB468" si="1101">AN468</f>
        <v>0</v>
      </c>
      <c r="AP468">
        <f t="shared" si="1101"/>
        <v>0</v>
      </c>
      <c r="AQ468">
        <f t="shared" si="1101"/>
        <v>0</v>
      </c>
      <c r="AR468">
        <f t="shared" si="1101"/>
        <v>0</v>
      </c>
      <c r="AS468">
        <f t="shared" si="1101"/>
        <v>0</v>
      </c>
      <c r="AT468">
        <f t="shared" si="1101"/>
        <v>0</v>
      </c>
      <c r="AU468">
        <f t="shared" si="1101"/>
        <v>0</v>
      </c>
      <c r="AV468">
        <f t="shared" si="1101"/>
        <v>0</v>
      </c>
      <c r="AW468">
        <f t="shared" si="1101"/>
        <v>0</v>
      </c>
      <c r="AX468">
        <f t="shared" si="1101"/>
        <v>0</v>
      </c>
      <c r="AY468">
        <f t="shared" si="1101"/>
        <v>0</v>
      </c>
      <c r="AZ468">
        <f t="shared" si="1101"/>
        <v>0</v>
      </c>
      <c r="BA468">
        <f t="shared" si="1101"/>
        <v>0</v>
      </c>
      <c r="BB468">
        <f t="shared" si="1101"/>
        <v>0</v>
      </c>
      <c r="BC468">
        <f t="shared" si="1082"/>
        <v>0</v>
      </c>
      <c r="BD468">
        <f t="shared" si="1082"/>
        <v>0</v>
      </c>
      <c r="BE468">
        <f t="shared" si="1082"/>
        <v>0</v>
      </c>
      <c r="BF468">
        <f t="shared" si="1082"/>
        <v>0</v>
      </c>
      <c r="BG468">
        <f t="shared" si="1082"/>
        <v>0</v>
      </c>
      <c r="BH468">
        <f t="shared" si="1082"/>
        <v>0</v>
      </c>
      <c r="BK468">
        <f t="shared" si="1099"/>
        <v>4.255867096923765E-3</v>
      </c>
      <c r="BL468">
        <f t="shared" si="978"/>
        <v>4.2558670969237641E-4</v>
      </c>
      <c r="BM468">
        <f t="shared" si="979"/>
        <v>0</v>
      </c>
      <c r="BN468">
        <f t="shared" si="1034"/>
        <v>0.9</v>
      </c>
      <c r="BO468">
        <f t="shared" si="1035"/>
        <v>1</v>
      </c>
      <c r="BP468" t="str">
        <f t="shared" si="980"/>
        <v>-LT-Total</v>
      </c>
    </row>
    <row r="469" spans="1:68" hidden="1" x14ac:dyDescent="0.25">
      <c r="A469" t="str">
        <f t="shared" si="974"/>
        <v>passenger-LV-BEV</v>
      </c>
      <c r="B469" s="1">
        <v>435</v>
      </c>
      <c r="C469" t="s">
        <v>51</v>
      </c>
      <c r="D469" t="s">
        <v>27</v>
      </c>
      <c r="E469" t="s">
        <v>28</v>
      </c>
      <c r="F469" t="s">
        <v>29</v>
      </c>
      <c r="G469">
        <v>3.3900584407529903E-2</v>
      </c>
      <c r="H469">
        <f>Reference!H469</f>
        <v>3.6819892609933721E-2</v>
      </c>
      <c r="I469">
        <f>Reference!I469</f>
        <v>3.6743525635386215E-2</v>
      </c>
      <c r="J469">
        <f>Reference!J469</f>
        <v>3.825318897637392E-2</v>
      </c>
      <c r="K469">
        <f>Reference!K469</f>
        <v>3.9824879119735958E-2</v>
      </c>
      <c r="L469">
        <f>Reference!L469</f>
        <v>4.3781718934555583E-2</v>
      </c>
      <c r="M469">
        <f>IF(L469=0,0.0000001,L469)*((INDEX($L$7:$L$29,MATCH($A469,$H$7:$H$28,0))/IF(L469=0,0.0000001,L469))^((M$33-$K$33)/($Y$33-$K$33)))</f>
        <v>6.7430604272794639E-2</v>
      </c>
      <c r="N469">
        <f t="shared" ref="N469:Y469" si="1102">IF(M469=0,0.0000001,M469)*((INDEX($L$7:$L$29,MATCH($A469,$H$7:$H$28,0))/IF(M469=0,0.0000001,M469))^((N$33-$K$33)/($Y$33-$K$33)))</f>
        <v>0.11749275253712489</v>
      </c>
      <c r="O469">
        <f t="shared" si="1102"/>
        <v>0.2102077046703428</v>
      </c>
      <c r="P469">
        <f t="shared" si="1102"/>
        <v>0.35336039577619732</v>
      </c>
      <c r="Q469">
        <f t="shared" si="1102"/>
        <v>0.52750724803687588</v>
      </c>
      <c r="R469">
        <f t="shared" si="1102"/>
        <v>0.68902577835171619</v>
      </c>
      <c r="S469">
        <f t="shared" si="1102"/>
        <v>0.80264814619262881</v>
      </c>
      <c r="T469">
        <f t="shared" si="1102"/>
        <v>0.86394546639487213</v>
      </c>
      <c r="U469">
        <f t="shared" si="1102"/>
        <v>0.88954785197864761</v>
      </c>
      <c r="V469">
        <f t="shared" si="1102"/>
        <v>0.89774996405987051</v>
      </c>
      <c r="W469">
        <f t="shared" si="1102"/>
        <v>0.89967822136154973</v>
      </c>
      <c r="X469">
        <f t="shared" si="1102"/>
        <v>0.89997701199535762</v>
      </c>
      <c r="Y469">
        <f t="shared" si="1102"/>
        <v>0.89999999999999991</v>
      </c>
      <c r="Z469">
        <f>IF(Y469=0,0.0000001,$Y469)*((INDEX($M$7:$M$29,MATCH($A469,$H$7:$H$28,0))/IF(Y469=0,0.0000001,$Y469))^((Z$33-$Y$33)/($AN$33-$Y$33)))</f>
        <v>0.90324988683595087</v>
      </c>
      <c r="AA469">
        <f t="shared" ref="AA469:AN469" si="1103">IF(Z469=0,0.0000001,$Y469)*((INDEX($M$7:$M$29,MATCH($A469,$H$7:$H$28,0))/IF(Z469=0,0.0000001,$Y469))^((AA$33-$Y$33)/($AN$33-$Y$33)))</f>
        <v>0.90651150896573141</v>
      </c>
      <c r="AB469">
        <f t="shared" si="1103"/>
        <v>0.9097849087653157</v>
      </c>
      <c r="AC469">
        <f t="shared" si="1103"/>
        <v>0.91307012876369709</v>
      </c>
      <c r="AD469">
        <f t="shared" si="1103"/>
        <v>0.91636721164344082</v>
      </c>
      <c r="AE469">
        <f t="shared" si="1103"/>
        <v>0.91967620024123775</v>
      </c>
      <c r="AF469">
        <f t="shared" si="1103"/>
        <v>0.92299713754846147</v>
      </c>
      <c r="AG469">
        <f t="shared" si="1103"/>
        <v>0.92633006671172746</v>
      </c>
      <c r="AH469">
        <f t="shared" si="1103"/>
        <v>0.92967503103345184</v>
      </c>
      <c r="AI469">
        <f t="shared" si="1103"/>
        <v>0.9330320739724165</v>
      </c>
      <c r="AJ469">
        <f t="shared" si="1103"/>
        <v>0.93640123914433093</v>
      </c>
      <c r="AK469">
        <f t="shared" si="1103"/>
        <v>0.93978257032240142</v>
      </c>
      <c r="AL469">
        <f t="shared" si="1103"/>
        <v>0.94317611143789815</v>
      </c>
      <c r="AM469">
        <f t="shared" si="1103"/>
        <v>0.94658190658072638</v>
      </c>
      <c r="AN469">
        <f t="shared" si="1103"/>
        <v>0.95</v>
      </c>
      <c r="AO469">
        <f t="shared" ref="AO469:BB469" si="1104">AN469</f>
        <v>0.95</v>
      </c>
      <c r="AP469">
        <f t="shared" si="1104"/>
        <v>0.95</v>
      </c>
      <c r="AQ469">
        <f t="shared" si="1104"/>
        <v>0.95</v>
      </c>
      <c r="AR469">
        <f t="shared" si="1104"/>
        <v>0.95</v>
      </c>
      <c r="AS469">
        <f t="shared" si="1104"/>
        <v>0.95</v>
      </c>
      <c r="AT469">
        <f t="shared" si="1104"/>
        <v>0.95</v>
      </c>
      <c r="AU469">
        <f t="shared" si="1104"/>
        <v>0.95</v>
      </c>
      <c r="AV469">
        <f t="shared" si="1104"/>
        <v>0.95</v>
      </c>
      <c r="AW469">
        <f t="shared" si="1104"/>
        <v>0.95</v>
      </c>
      <c r="AX469">
        <f t="shared" si="1104"/>
        <v>0.95</v>
      </c>
      <c r="AY469">
        <f t="shared" si="1104"/>
        <v>0.95</v>
      </c>
      <c r="AZ469">
        <f t="shared" si="1104"/>
        <v>0.95</v>
      </c>
      <c r="BA469">
        <f t="shared" si="1104"/>
        <v>0.95</v>
      </c>
      <c r="BB469">
        <f t="shared" si="1104"/>
        <v>0.95</v>
      </c>
      <c r="BC469">
        <f t="shared" ref="BC469:BH478" si="1105">BB469</f>
        <v>0.95</v>
      </c>
      <c r="BD469">
        <f t="shared" si="1105"/>
        <v>0.95</v>
      </c>
      <c r="BE469">
        <f t="shared" si="1105"/>
        <v>0.95</v>
      </c>
      <c r="BF469">
        <f t="shared" si="1105"/>
        <v>0.95</v>
      </c>
      <c r="BG469">
        <f t="shared" si="1105"/>
        <v>0.95</v>
      </c>
      <c r="BH469">
        <f t="shared" si="1105"/>
        <v>0.95</v>
      </c>
      <c r="BK469">
        <f t="shared" si="1099"/>
        <v>3.9824879119735958E-2</v>
      </c>
      <c r="BL469">
        <f t="shared" si="978"/>
        <v>1.9912439559867951E-3</v>
      </c>
      <c r="BM469">
        <f t="shared" si="979"/>
        <v>0</v>
      </c>
      <c r="BN469">
        <f t="shared" si="1034"/>
        <v>0.95000000000000007</v>
      </c>
      <c r="BO469">
        <f t="shared" si="1035"/>
        <v>1</v>
      </c>
      <c r="BP469" t="str">
        <f t="shared" si="980"/>
        <v>-LV-Total</v>
      </c>
    </row>
    <row r="470" spans="1:68" hidden="1" x14ac:dyDescent="0.25">
      <c r="A470" t="str">
        <f t="shared" si="974"/>
        <v>passenger-LV-CNG</v>
      </c>
      <c r="B470" s="1">
        <v>436</v>
      </c>
      <c r="C470" t="s">
        <v>51</v>
      </c>
      <c r="D470" t="s">
        <v>27</v>
      </c>
      <c r="E470" t="s">
        <v>28</v>
      </c>
      <c r="F470" t="s">
        <v>45</v>
      </c>
      <c r="G470">
        <v>6.3665368389715442E-5</v>
      </c>
      <c r="H470">
        <f>Reference!H470</f>
        <v>6.4035822896842253E-5</v>
      </c>
      <c r="I470">
        <f>Reference!I470</f>
        <v>6.4397566654076052E-5</v>
      </c>
      <c r="J470">
        <f>Reference!J470</f>
        <v>6.4750903324022857E-5</v>
      </c>
      <c r="K470">
        <f>Reference!K470</f>
        <v>6.5754626453575355E-5</v>
      </c>
      <c r="L470">
        <f>Reference!L470</f>
        <v>6.6757091941592399E-5</v>
      </c>
      <c r="M470">
        <f t="shared" ref="M470:Y471" si="1106">$K470+(M$33-$K$33)*($BL470-$BK470)/($BL$33-$BK$33)</f>
        <v>5.6830784292018696E-5</v>
      </c>
      <c r="N470">
        <f t="shared" si="1106"/>
        <v>5.2368863211240373E-5</v>
      </c>
      <c r="O470">
        <f t="shared" si="1106"/>
        <v>4.7906942130462043E-5</v>
      </c>
      <c r="P470">
        <f t="shared" si="1106"/>
        <v>4.3445021049683713E-5</v>
      </c>
      <c r="Q470">
        <f t="shared" si="1106"/>
        <v>3.898309996890539E-5</v>
      </c>
      <c r="R470">
        <f t="shared" si="1106"/>
        <v>3.452117888812706E-5</v>
      </c>
      <c r="S470">
        <f t="shared" si="1106"/>
        <v>3.005925780734873E-5</v>
      </c>
      <c r="T470">
        <f t="shared" si="1106"/>
        <v>2.5597336726570407E-5</v>
      </c>
      <c r="U470">
        <f t="shared" si="1106"/>
        <v>2.1135415645792077E-5</v>
      </c>
      <c r="V470">
        <f t="shared" si="1106"/>
        <v>1.6673494565013747E-5</v>
      </c>
      <c r="W470">
        <f t="shared" si="1106"/>
        <v>1.2211573484235424E-5</v>
      </c>
      <c r="X470">
        <f t="shared" si="1106"/>
        <v>7.7496524034570936E-6</v>
      </c>
      <c r="Y470">
        <f t="shared" si="1106"/>
        <v>3.2877313226787637E-6</v>
      </c>
      <c r="Z470">
        <f t="shared" ref="Z470:AN471" si="1107">$Y470+(Z$33-$Y$33)*($BM470-$BL470)/($BM$33-$BL$33)</f>
        <v>3.0685492345001793E-6</v>
      </c>
      <c r="AA470">
        <f t="shared" si="1107"/>
        <v>2.8493671463215954E-6</v>
      </c>
      <c r="AB470">
        <f t="shared" si="1107"/>
        <v>2.630185058143011E-6</v>
      </c>
      <c r="AC470">
        <f t="shared" si="1107"/>
        <v>2.411002969964427E-6</v>
      </c>
      <c r="AD470">
        <f t="shared" si="1107"/>
        <v>2.1918208817858426E-6</v>
      </c>
      <c r="AE470">
        <f t="shared" si="1107"/>
        <v>1.9726387936072582E-6</v>
      </c>
      <c r="AF470">
        <f t="shared" si="1107"/>
        <v>1.7534567054286743E-6</v>
      </c>
      <c r="AG470">
        <f t="shared" si="1107"/>
        <v>1.5342746172500899E-6</v>
      </c>
      <c r="AH470">
        <f t="shared" si="1107"/>
        <v>1.3150925290715059E-6</v>
      </c>
      <c r="AI470">
        <f t="shared" si="1107"/>
        <v>1.0959104408929215E-6</v>
      </c>
      <c r="AJ470">
        <f t="shared" si="1107"/>
        <v>8.7672835271433755E-7</v>
      </c>
      <c r="AK470">
        <f t="shared" si="1107"/>
        <v>6.5754626453575317E-7</v>
      </c>
      <c r="AL470">
        <f t="shared" si="1107"/>
        <v>4.3836417635716878E-7</v>
      </c>
      <c r="AM470">
        <f t="shared" si="1107"/>
        <v>2.1918208817858481E-7</v>
      </c>
      <c r="AN470">
        <f t="shared" si="1107"/>
        <v>0</v>
      </c>
      <c r="AO470">
        <f t="shared" ref="AO470:BB470" si="1108">AN470</f>
        <v>0</v>
      </c>
      <c r="AP470">
        <f t="shared" si="1108"/>
        <v>0</v>
      </c>
      <c r="AQ470">
        <f t="shared" si="1108"/>
        <v>0</v>
      </c>
      <c r="AR470">
        <f t="shared" si="1108"/>
        <v>0</v>
      </c>
      <c r="AS470">
        <f t="shared" si="1108"/>
        <v>0</v>
      </c>
      <c r="AT470">
        <f t="shared" si="1108"/>
        <v>0</v>
      </c>
      <c r="AU470">
        <f t="shared" si="1108"/>
        <v>0</v>
      </c>
      <c r="AV470">
        <f t="shared" si="1108"/>
        <v>0</v>
      </c>
      <c r="AW470">
        <f t="shared" si="1108"/>
        <v>0</v>
      </c>
      <c r="AX470">
        <f t="shared" si="1108"/>
        <v>0</v>
      </c>
      <c r="AY470">
        <f t="shared" si="1108"/>
        <v>0</v>
      </c>
      <c r="AZ470">
        <f t="shared" si="1108"/>
        <v>0</v>
      </c>
      <c r="BA470">
        <f t="shared" si="1108"/>
        <v>0</v>
      </c>
      <c r="BB470">
        <f t="shared" si="1108"/>
        <v>0</v>
      </c>
      <c r="BC470">
        <f t="shared" si="1105"/>
        <v>0</v>
      </c>
      <c r="BD470">
        <f t="shared" si="1105"/>
        <v>0</v>
      </c>
      <c r="BE470">
        <f t="shared" si="1105"/>
        <v>0</v>
      </c>
      <c r="BF470">
        <f t="shared" si="1105"/>
        <v>0</v>
      </c>
      <c r="BG470">
        <f t="shared" si="1105"/>
        <v>0</v>
      </c>
      <c r="BH470">
        <f t="shared" si="1105"/>
        <v>0</v>
      </c>
      <c r="BK470">
        <f t="shared" si="1099"/>
        <v>6.5754626453575355E-5</v>
      </c>
      <c r="BL470">
        <f t="shared" si="978"/>
        <v>3.2877313226787633E-6</v>
      </c>
      <c r="BM470">
        <f t="shared" si="979"/>
        <v>0</v>
      </c>
      <c r="BN470">
        <f t="shared" si="1034"/>
        <v>0.95000000000000007</v>
      </c>
      <c r="BO470">
        <f t="shared" si="1035"/>
        <v>1</v>
      </c>
      <c r="BP470" t="str">
        <f t="shared" si="980"/>
        <v>-LV-Total</v>
      </c>
    </row>
    <row r="471" spans="1:68" hidden="1" x14ac:dyDescent="0.25">
      <c r="A471" t="str">
        <f t="shared" si="974"/>
        <v>passenger-LV-D</v>
      </c>
      <c r="B471" s="1">
        <v>437</v>
      </c>
      <c r="C471" t="s">
        <v>51</v>
      </c>
      <c r="D471" t="s">
        <v>27</v>
      </c>
      <c r="E471" t="s">
        <v>28</v>
      </c>
      <c r="F471" t="s">
        <v>46</v>
      </c>
      <c r="G471">
        <v>6.7111932908951885E-2</v>
      </c>
      <c r="H471">
        <f>Reference!H471</f>
        <v>6.4686226295085775E-2</v>
      </c>
      <c r="I471">
        <f>Reference!I471</f>
        <v>6.2317556977893707E-2</v>
      </c>
      <c r="J471">
        <f>Reference!J471</f>
        <v>6.0003936598811793E-2</v>
      </c>
      <c r="K471">
        <f>Reference!K471</f>
        <v>5.8569616020055233E-2</v>
      </c>
      <c r="L471">
        <f>Reference!L471</f>
        <v>5.7137092611336773E-2</v>
      </c>
      <c r="M471">
        <f t="shared" si="1106"/>
        <v>5.0620882417333452E-2</v>
      </c>
      <c r="N471">
        <f t="shared" si="1106"/>
        <v>4.6646515615972557E-2</v>
      </c>
      <c r="O471">
        <f t="shared" si="1106"/>
        <v>4.2672148814611663E-2</v>
      </c>
      <c r="P471">
        <f t="shared" si="1106"/>
        <v>3.8697782013250775E-2</v>
      </c>
      <c r="Q471">
        <f t="shared" si="1106"/>
        <v>3.4723415211889888E-2</v>
      </c>
      <c r="R471">
        <f t="shared" si="1106"/>
        <v>3.074904841052899E-2</v>
      </c>
      <c r="S471">
        <f t="shared" si="1106"/>
        <v>2.6774681609168099E-2</v>
      </c>
      <c r="T471">
        <f t="shared" si="1106"/>
        <v>2.2800314807807212E-2</v>
      </c>
      <c r="U471">
        <f t="shared" si="1106"/>
        <v>1.8825948006446325E-2</v>
      </c>
      <c r="V471">
        <f t="shared" si="1106"/>
        <v>1.4851581205085423E-2</v>
      </c>
      <c r="W471">
        <f t="shared" si="1106"/>
        <v>1.0877214403724536E-2</v>
      </c>
      <c r="X471">
        <f t="shared" si="1106"/>
        <v>6.9028476023636487E-3</v>
      </c>
      <c r="Y471">
        <f t="shared" si="1106"/>
        <v>2.9284808010027474E-3</v>
      </c>
      <c r="Z471">
        <f t="shared" si="1107"/>
        <v>2.7332487476025634E-3</v>
      </c>
      <c r="AA471">
        <f t="shared" si="1107"/>
        <v>2.5380166942023798E-3</v>
      </c>
      <c r="AB471">
        <f t="shared" si="1107"/>
        <v>2.3427846408021957E-3</v>
      </c>
      <c r="AC471">
        <f t="shared" si="1107"/>
        <v>2.1475525874020121E-3</v>
      </c>
      <c r="AD471">
        <f t="shared" si="1107"/>
        <v>1.952320534001828E-3</v>
      </c>
      <c r="AE471">
        <f t="shared" si="1107"/>
        <v>1.7570884806016444E-3</v>
      </c>
      <c r="AF471">
        <f t="shared" si="1107"/>
        <v>1.5618564272014605E-3</v>
      </c>
      <c r="AG471">
        <f t="shared" si="1107"/>
        <v>1.3666243738012765E-3</v>
      </c>
      <c r="AH471">
        <f t="shared" si="1107"/>
        <v>1.1713923204010926E-3</v>
      </c>
      <c r="AI471">
        <f t="shared" si="1107"/>
        <v>9.761602670009088E-4</v>
      </c>
      <c r="AJ471">
        <f t="shared" si="1107"/>
        <v>7.8092821360072539E-4</v>
      </c>
      <c r="AK471">
        <f t="shared" si="1107"/>
        <v>5.8569616020054133E-4</v>
      </c>
      <c r="AL471">
        <f t="shared" si="1107"/>
        <v>3.9046410680035728E-4</v>
      </c>
      <c r="AM471">
        <f t="shared" si="1107"/>
        <v>1.9523205340017365E-4</v>
      </c>
      <c r="AN471">
        <f t="shared" si="1107"/>
        <v>-9.9746599868666408E-18</v>
      </c>
      <c r="AO471">
        <f t="shared" ref="AO471:BB471" si="1109">AN471</f>
        <v>-9.9746599868666408E-18</v>
      </c>
      <c r="AP471">
        <f t="shared" si="1109"/>
        <v>-9.9746599868666408E-18</v>
      </c>
      <c r="AQ471">
        <f t="shared" si="1109"/>
        <v>-9.9746599868666408E-18</v>
      </c>
      <c r="AR471">
        <f t="shared" si="1109"/>
        <v>-9.9746599868666408E-18</v>
      </c>
      <c r="AS471">
        <f t="shared" si="1109"/>
        <v>-9.9746599868666408E-18</v>
      </c>
      <c r="AT471">
        <f t="shared" si="1109"/>
        <v>-9.9746599868666408E-18</v>
      </c>
      <c r="AU471">
        <f t="shared" si="1109"/>
        <v>-9.9746599868666408E-18</v>
      </c>
      <c r="AV471">
        <f t="shared" si="1109"/>
        <v>-9.9746599868666408E-18</v>
      </c>
      <c r="AW471">
        <f t="shared" si="1109"/>
        <v>-9.9746599868666408E-18</v>
      </c>
      <c r="AX471">
        <f t="shared" si="1109"/>
        <v>-9.9746599868666408E-18</v>
      </c>
      <c r="AY471">
        <f t="shared" si="1109"/>
        <v>-9.9746599868666408E-18</v>
      </c>
      <c r="AZ471">
        <f t="shared" si="1109"/>
        <v>-9.9746599868666408E-18</v>
      </c>
      <c r="BA471">
        <f t="shared" si="1109"/>
        <v>-9.9746599868666408E-18</v>
      </c>
      <c r="BB471">
        <f t="shared" si="1109"/>
        <v>-9.9746599868666408E-18</v>
      </c>
      <c r="BC471">
        <f t="shared" si="1105"/>
        <v>-9.9746599868666408E-18</v>
      </c>
      <c r="BD471">
        <f t="shared" si="1105"/>
        <v>-9.9746599868666408E-18</v>
      </c>
      <c r="BE471">
        <f t="shared" si="1105"/>
        <v>-9.9746599868666408E-18</v>
      </c>
      <c r="BF471">
        <f t="shared" si="1105"/>
        <v>-9.9746599868666408E-18</v>
      </c>
      <c r="BG471">
        <f t="shared" si="1105"/>
        <v>-9.9746599868666408E-18</v>
      </c>
      <c r="BH471">
        <f t="shared" si="1105"/>
        <v>-9.9746599868666408E-18</v>
      </c>
      <c r="BK471">
        <f t="shared" si="1099"/>
        <v>5.8569616020055233E-2</v>
      </c>
      <c r="BL471">
        <f t="shared" si="978"/>
        <v>2.9284808010027578E-3</v>
      </c>
      <c r="BM471">
        <f t="shared" si="979"/>
        <v>0</v>
      </c>
      <c r="BN471">
        <f t="shared" si="1034"/>
        <v>0.95000000000000007</v>
      </c>
      <c r="BO471">
        <f t="shared" si="1035"/>
        <v>1</v>
      </c>
      <c r="BP471" t="str">
        <f t="shared" si="980"/>
        <v>-LV-Total</v>
      </c>
    </row>
    <row r="472" spans="1:68" hidden="1" x14ac:dyDescent="0.25">
      <c r="A472" t="str">
        <f t="shared" si="974"/>
        <v>passenger-LV-FCEV</v>
      </c>
      <c r="B472" s="1">
        <v>438</v>
      </c>
      <c r="C472" t="s">
        <v>51</v>
      </c>
      <c r="D472" t="s">
        <v>27</v>
      </c>
      <c r="E472" t="s">
        <v>28</v>
      </c>
      <c r="F472" t="s">
        <v>30</v>
      </c>
      <c r="G472">
        <v>0</v>
      </c>
      <c r="H472">
        <f>Reference!H472</f>
        <v>1.4677992676220693E-7</v>
      </c>
      <c r="I472">
        <f>Reference!I472</f>
        <v>0</v>
      </c>
      <c r="J472">
        <f>Reference!J472</f>
        <v>2.1544346900318838E-7</v>
      </c>
      <c r="K472">
        <f>Reference!K472</f>
        <v>0</v>
      </c>
      <c r="L472">
        <f>Reference!L472</f>
        <v>2.2758459260747883E-7</v>
      </c>
      <c r="M472">
        <f>IF(L472=0,0.0000001,L472)*((INDEX($L$7:$L$29,MATCH($A472,$H$7:$H$28,0))/IF(L472=0,0.0000001,L472))^((M$33-$K$33)/($Y$33-$K$33)))</f>
        <v>1.3190492794875883E-6</v>
      </c>
      <c r="N472">
        <f t="shared" ref="N472:Y472" si="1110">IF(M472=0,0.0000001,M472)*((INDEX($L$7:$L$29,MATCH($A472,$H$7:$H$28,0))/IF(M472=0,0.0000001,M472))^((N$33-$K$33)/($Y$33-$K$33)))</f>
        <v>1.2630279055090851E-5</v>
      </c>
      <c r="O472">
        <f t="shared" si="1110"/>
        <v>1.346748161218433E-4</v>
      </c>
      <c r="P472">
        <f t="shared" si="1110"/>
        <v>1.1143728914749431E-3</v>
      </c>
      <c r="Q472">
        <f t="shared" si="1110"/>
        <v>5.6885895014315681E-3</v>
      </c>
      <c r="R472">
        <f t="shared" si="1110"/>
        <v>1.6865037061079304E-2</v>
      </c>
      <c r="S472">
        <f t="shared" si="1110"/>
        <v>3.138280096328365E-2</v>
      </c>
      <c r="T472">
        <f t="shared" si="1110"/>
        <v>4.2337748004650406E-2</v>
      </c>
      <c r="U472">
        <f t="shared" si="1110"/>
        <v>4.7679244071582694E-2</v>
      </c>
      <c r="V472">
        <f t="shared" si="1110"/>
        <v>4.9493368119440669E-2</v>
      </c>
      <c r="W472">
        <f t="shared" si="1110"/>
        <v>4.9927307734252989E-2</v>
      </c>
      <c r="X472">
        <f t="shared" si="1110"/>
        <v>4.9994804187221006E-2</v>
      </c>
      <c r="Y472">
        <f t="shared" si="1110"/>
        <v>4.9999999999999996E-2</v>
      </c>
      <c r="Z472">
        <f>IF(Y472=0,0.0000001,$Y472)*((INDEX($M$7:$M$29,MATCH($A472,$H$7:$H$28,0))/IF(Y472=0,0.0000001,$Y472))^((Z$33-$Y$33)/($AN$33-$Y$33)))</f>
        <v>4.9999999999999996E-2</v>
      </c>
      <c r="AA472">
        <f t="shared" ref="AA472:AN472" si="1111">IF(Z472=0,0.0000001,$Y472)*((INDEX($M$7:$M$29,MATCH($A472,$H$7:$H$28,0))/IF(Z472=0,0.0000001,$Y472))^((AA$33-$Y$33)/($AN$33-$Y$33)))</f>
        <v>4.9999999999999996E-2</v>
      </c>
      <c r="AB472">
        <f t="shared" si="1111"/>
        <v>4.9999999999999996E-2</v>
      </c>
      <c r="AC472">
        <f t="shared" si="1111"/>
        <v>4.9999999999999996E-2</v>
      </c>
      <c r="AD472">
        <f t="shared" si="1111"/>
        <v>4.9999999999999996E-2</v>
      </c>
      <c r="AE472">
        <f t="shared" si="1111"/>
        <v>4.9999999999999996E-2</v>
      </c>
      <c r="AF472">
        <f t="shared" si="1111"/>
        <v>4.9999999999999996E-2</v>
      </c>
      <c r="AG472">
        <f t="shared" si="1111"/>
        <v>5.000000000000001E-2</v>
      </c>
      <c r="AH472">
        <f t="shared" si="1111"/>
        <v>5.000000000000001E-2</v>
      </c>
      <c r="AI472">
        <f t="shared" si="1111"/>
        <v>5.000000000000001E-2</v>
      </c>
      <c r="AJ472">
        <f t="shared" si="1111"/>
        <v>5.000000000000001E-2</v>
      </c>
      <c r="AK472">
        <f t="shared" si="1111"/>
        <v>5.000000000000001E-2</v>
      </c>
      <c r="AL472">
        <f t="shared" si="1111"/>
        <v>5.000000000000001E-2</v>
      </c>
      <c r="AM472">
        <f t="shared" si="1111"/>
        <v>5.000000000000001E-2</v>
      </c>
      <c r="AN472">
        <f t="shared" si="1111"/>
        <v>5.000000000000001E-2</v>
      </c>
      <c r="AO472">
        <f t="shared" ref="AO472:BB472" si="1112">AN472</f>
        <v>5.000000000000001E-2</v>
      </c>
      <c r="AP472">
        <f t="shared" si="1112"/>
        <v>5.000000000000001E-2</v>
      </c>
      <c r="AQ472">
        <f t="shared" si="1112"/>
        <v>5.000000000000001E-2</v>
      </c>
      <c r="AR472">
        <f t="shared" si="1112"/>
        <v>5.000000000000001E-2</v>
      </c>
      <c r="AS472">
        <f t="shared" si="1112"/>
        <v>5.000000000000001E-2</v>
      </c>
      <c r="AT472">
        <f t="shared" si="1112"/>
        <v>5.000000000000001E-2</v>
      </c>
      <c r="AU472">
        <f t="shared" si="1112"/>
        <v>5.000000000000001E-2</v>
      </c>
      <c r="AV472">
        <f t="shared" si="1112"/>
        <v>5.000000000000001E-2</v>
      </c>
      <c r="AW472">
        <f t="shared" si="1112"/>
        <v>5.000000000000001E-2</v>
      </c>
      <c r="AX472">
        <f t="shared" si="1112"/>
        <v>5.000000000000001E-2</v>
      </c>
      <c r="AY472">
        <f t="shared" si="1112"/>
        <v>5.000000000000001E-2</v>
      </c>
      <c r="AZ472">
        <f t="shared" si="1112"/>
        <v>5.000000000000001E-2</v>
      </c>
      <c r="BA472">
        <f t="shared" si="1112"/>
        <v>5.000000000000001E-2</v>
      </c>
      <c r="BB472">
        <f t="shared" si="1112"/>
        <v>5.000000000000001E-2</v>
      </c>
      <c r="BC472">
        <f t="shared" si="1105"/>
        <v>5.000000000000001E-2</v>
      </c>
      <c r="BD472">
        <f t="shared" si="1105"/>
        <v>5.000000000000001E-2</v>
      </c>
      <c r="BE472">
        <f t="shared" si="1105"/>
        <v>5.000000000000001E-2</v>
      </c>
      <c r="BF472">
        <f t="shared" si="1105"/>
        <v>5.000000000000001E-2</v>
      </c>
      <c r="BG472">
        <f t="shared" si="1105"/>
        <v>5.000000000000001E-2</v>
      </c>
      <c r="BH472">
        <f t="shared" si="1105"/>
        <v>5.000000000000001E-2</v>
      </c>
      <c r="BK472">
        <f>G472</f>
        <v>0</v>
      </c>
      <c r="BL472">
        <f t="shared" si="978"/>
        <v>0</v>
      </c>
      <c r="BM472">
        <f t="shared" si="979"/>
        <v>0</v>
      </c>
      <c r="BN472">
        <f t="shared" si="1034"/>
        <v>0.95000000000000007</v>
      </c>
      <c r="BO472">
        <f t="shared" si="1035"/>
        <v>1</v>
      </c>
      <c r="BP472" t="str">
        <f t="shared" si="980"/>
        <v>-LV-Total</v>
      </c>
    </row>
    <row r="473" spans="1:68" hidden="1" x14ac:dyDescent="0.25">
      <c r="A473" t="str">
        <f t="shared" si="974"/>
        <v>passenger-LV-G</v>
      </c>
      <c r="B473" s="1">
        <v>439</v>
      </c>
      <c r="C473" t="s">
        <v>51</v>
      </c>
      <c r="D473" t="s">
        <v>27</v>
      </c>
      <c r="E473" t="s">
        <v>28</v>
      </c>
      <c r="F473" t="s">
        <v>47</v>
      </c>
      <c r="G473">
        <v>0.88175966588965471</v>
      </c>
      <c r="H473">
        <f>Reference!H473</f>
        <v>0.86063743215419386</v>
      </c>
      <c r="I473">
        <f>Reference!I473</f>
        <v>0.84001185992969285</v>
      </c>
      <c r="J473">
        <f>Reference!J473</f>
        <v>0.81986563526148981</v>
      </c>
      <c r="K473">
        <f>Reference!K473</f>
        <v>0.80987498038385253</v>
      </c>
      <c r="L473">
        <f>Reference!L473</f>
        <v>0.79989684356241053</v>
      </c>
      <c r="M473">
        <f t="shared" ref="M473:Y475" si="1113">$K473+(M$33-$K$33)*($BL473-$BK473)/($BL$33-$BK$33)</f>
        <v>0.6999633759031868</v>
      </c>
      <c r="N473">
        <f t="shared" si="1113"/>
        <v>0.64500757366285399</v>
      </c>
      <c r="O473">
        <f t="shared" si="1113"/>
        <v>0.59005177142252108</v>
      </c>
      <c r="P473">
        <f t="shared" si="1113"/>
        <v>0.53509596918218827</v>
      </c>
      <c r="Q473">
        <f t="shared" si="1113"/>
        <v>0.48014016694185541</v>
      </c>
      <c r="R473">
        <f t="shared" si="1113"/>
        <v>0.42518436470152254</v>
      </c>
      <c r="S473">
        <f t="shared" si="1113"/>
        <v>0.37022856246118968</v>
      </c>
      <c r="T473">
        <f t="shared" si="1113"/>
        <v>0.31527276022085682</v>
      </c>
      <c r="U473">
        <f t="shared" si="1113"/>
        <v>0.26031695798052401</v>
      </c>
      <c r="V473">
        <f t="shared" si="1113"/>
        <v>0.20536115574019109</v>
      </c>
      <c r="W473">
        <f t="shared" si="1113"/>
        <v>0.15040535349985829</v>
      </c>
      <c r="X473">
        <f t="shared" si="1113"/>
        <v>9.5449551259525367E-2</v>
      </c>
      <c r="Y473">
        <f t="shared" si="1113"/>
        <v>4.049374901919256E-2</v>
      </c>
      <c r="Z473">
        <f t="shared" ref="Z473:AN475" si="1114">$Y473+(Z$33-$Y$33)*($BM473-$BL473)/($BM$33-$BL$33)</f>
        <v>3.7794165751246389E-2</v>
      </c>
      <c r="AA473">
        <f t="shared" si="1114"/>
        <v>3.5094582483300218E-2</v>
      </c>
      <c r="AB473">
        <f t="shared" si="1114"/>
        <v>3.2394999215354048E-2</v>
      </c>
      <c r="AC473">
        <f t="shared" si="1114"/>
        <v>2.9695415947407874E-2</v>
      </c>
      <c r="AD473">
        <f t="shared" si="1114"/>
        <v>2.6995832679461703E-2</v>
      </c>
      <c r="AE473">
        <f t="shared" si="1114"/>
        <v>2.4296249411515529E-2</v>
      </c>
      <c r="AF473">
        <f t="shared" si="1114"/>
        <v>2.1596666143569358E-2</v>
      </c>
      <c r="AG473">
        <f t="shared" si="1114"/>
        <v>1.8897082875623188E-2</v>
      </c>
      <c r="AH473">
        <f t="shared" si="1114"/>
        <v>1.6197499607677017E-2</v>
      </c>
      <c r="AI473">
        <f t="shared" si="1114"/>
        <v>1.3497916339730846E-2</v>
      </c>
      <c r="AJ473">
        <f t="shared" si="1114"/>
        <v>1.0798333071784672E-2</v>
      </c>
      <c r="AK473">
        <f t="shared" si="1114"/>
        <v>8.0987498038384981E-3</v>
      </c>
      <c r="AL473">
        <f t="shared" si="1114"/>
        <v>5.3991665358923274E-3</v>
      </c>
      <c r="AM473">
        <f t="shared" si="1114"/>
        <v>2.6995832679461568E-3</v>
      </c>
      <c r="AN473">
        <f t="shared" si="1114"/>
        <v>0</v>
      </c>
      <c r="AO473">
        <f t="shared" ref="AO473:BB473" si="1115">AN473</f>
        <v>0</v>
      </c>
      <c r="AP473">
        <f t="shared" si="1115"/>
        <v>0</v>
      </c>
      <c r="AQ473">
        <f t="shared" si="1115"/>
        <v>0</v>
      </c>
      <c r="AR473">
        <f t="shared" si="1115"/>
        <v>0</v>
      </c>
      <c r="AS473">
        <f t="shared" si="1115"/>
        <v>0</v>
      </c>
      <c r="AT473">
        <f t="shared" si="1115"/>
        <v>0</v>
      </c>
      <c r="AU473">
        <f t="shared" si="1115"/>
        <v>0</v>
      </c>
      <c r="AV473">
        <f t="shared" si="1115"/>
        <v>0</v>
      </c>
      <c r="AW473">
        <f t="shared" si="1115"/>
        <v>0</v>
      </c>
      <c r="AX473">
        <f t="shared" si="1115"/>
        <v>0</v>
      </c>
      <c r="AY473">
        <f t="shared" si="1115"/>
        <v>0</v>
      </c>
      <c r="AZ473">
        <f t="shared" si="1115"/>
        <v>0</v>
      </c>
      <c r="BA473">
        <f t="shared" si="1115"/>
        <v>0</v>
      </c>
      <c r="BB473">
        <f t="shared" si="1115"/>
        <v>0</v>
      </c>
      <c r="BC473">
        <f t="shared" si="1105"/>
        <v>0</v>
      </c>
      <c r="BD473">
        <f t="shared" si="1105"/>
        <v>0</v>
      </c>
      <c r="BE473">
        <f t="shared" si="1105"/>
        <v>0</v>
      </c>
      <c r="BF473">
        <f t="shared" si="1105"/>
        <v>0</v>
      </c>
      <c r="BG473">
        <f t="shared" si="1105"/>
        <v>0</v>
      </c>
      <c r="BH473">
        <f t="shared" si="1105"/>
        <v>0</v>
      </c>
      <c r="BK473">
        <f t="shared" ref="BK473:BK478" si="1116">K473</f>
        <v>0.80987498038385253</v>
      </c>
      <c r="BL473">
        <f t="shared" si="978"/>
        <v>4.0493749019192574E-2</v>
      </c>
      <c r="BM473">
        <f t="shared" si="979"/>
        <v>0</v>
      </c>
      <c r="BN473">
        <f t="shared" si="1034"/>
        <v>0.95000000000000007</v>
      </c>
      <c r="BO473">
        <f t="shared" si="1035"/>
        <v>1</v>
      </c>
      <c r="BP473" t="str">
        <f t="shared" si="980"/>
        <v>-LV-Total</v>
      </c>
    </row>
    <row r="474" spans="1:68" hidden="1" x14ac:dyDescent="0.25">
      <c r="A474" t="str">
        <f t="shared" si="974"/>
        <v>passenger-LV-LPG</v>
      </c>
      <c r="B474" s="1">
        <v>440</v>
      </c>
      <c r="C474" t="s">
        <v>51</v>
      </c>
      <c r="D474" t="s">
        <v>27</v>
      </c>
      <c r="E474" t="s">
        <v>28</v>
      </c>
      <c r="F474" t="s">
        <v>48</v>
      </c>
      <c r="G474">
        <v>2.1385922170895591E-4</v>
      </c>
      <c r="H474">
        <f>Reference!H474</f>
        <v>2.1386370287648261E-4</v>
      </c>
      <c r="I474">
        <f>Reference!I474</f>
        <v>2.1386807867525601E-4</v>
      </c>
      <c r="J474">
        <f>Reference!J474</f>
        <v>2.138723527785019E-4</v>
      </c>
      <c r="K474">
        <f>Reference!K474</f>
        <v>2.1613352443976611E-4</v>
      </c>
      <c r="L474">
        <f>Reference!L474</f>
        <v>2.183918629059825E-4</v>
      </c>
      <c r="M474">
        <f t="shared" si="1113"/>
        <v>1.8680111755151215E-4</v>
      </c>
      <c r="N474">
        <f t="shared" si="1113"/>
        <v>1.7213491410738517E-4</v>
      </c>
      <c r="O474">
        <f t="shared" si="1113"/>
        <v>1.5746871066325816E-4</v>
      </c>
      <c r="P474">
        <f t="shared" si="1113"/>
        <v>1.4280250721913118E-4</v>
      </c>
      <c r="Q474">
        <f t="shared" si="1113"/>
        <v>1.281363037750042E-4</v>
      </c>
      <c r="R474">
        <f t="shared" si="1113"/>
        <v>1.134701003308772E-4</v>
      </c>
      <c r="S474">
        <f t="shared" si="1113"/>
        <v>9.8803896886750221E-5</v>
      </c>
      <c r="T474">
        <f t="shared" si="1113"/>
        <v>8.4137693442623226E-5</v>
      </c>
      <c r="U474">
        <f t="shared" si="1113"/>
        <v>6.9471489998496245E-5</v>
      </c>
      <c r="V474">
        <f t="shared" si="1113"/>
        <v>5.4805286554369264E-5</v>
      </c>
      <c r="W474">
        <f t="shared" si="1113"/>
        <v>4.0139083110242283E-5</v>
      </c>
      <c r="X474">
        <f t="shared" si="1113"/>
        <v>2.5472879666115303E-5</v>
      </c>
      <c r="Y474">
        <f t="shared" si="1113"/>
        <v>1.0806676221988295E-5</v>
      </c>
      <c r="Z474">
        <f t="shared" si="1114"/>
        <v>1.0086231140522408E-5</v>
      </c>
      <c r="AA474">
        <f t="shared" si="1114"/>
        <v>9.3657860590565222E-6</v>
      </c>
      <c r="AB474">
        <f t="shared" si="1114"/>
        <v>8.645340977590636E-6</v>
      </c>
      <c r="AC474">
        <f t="shared" si="1114"/>
        <v>7.9248958961247498E-6</v>
      </c>
      <c r="AD474">
        <f t="shared" si="1114"/>
        <v>7.2044508146588636E-6</v>
      </c>
      <c r="AE474">
        <f t="shared" si="1114"/>
        <v>6.4840057331929783E-6</v>
      </c>
      <c r="AF474">
        <f t="shared" si="1114"/>
        <v>5.7635606517270921E-6</v>
      </c>
      <c r="AG474">
        <f t="shared" si="1114"/>
        <v>5.0431155702612059E-6</v>
      </c>
      <c r="AH474">
        <f t="shared" si="1114"/>
        <v>4.3226704887953197E-6</v>
      </c>
      <c r="AI474">
        <f t="shared" si="1114"/>
        <v>3.6022254073294335E-6</v>
      </c>
      <c r="AJ474">
        <f t="shared" si="1114"/>
        <v>2.8817803258635482E-6</v>
      </c>
      <c r="AK474">
        <f t="shared" si="1114"/>
        <v>2.161335244397662E-6</v>
      </c>
      <c r="AL474">
        <f t="shared" si="1114"/>
        <v>1.4408901629317758E-6</v>
      </c>
      <c r="AM474">
        <f t="shared" si="1114"/>
        <v>7.2044508146588958E-7</v>
      </c>
      <c r="AN474">
        <f t="shared" si="1114"/>
        <v>0</v>
      </c>
      <c r="AO474">
        <f t="shared" ref="AO474:BB474" si="1117">AN474</f>
        <v>0</v>
      </c>
      <c r="AP474">
        <f t="shared" si="1117"/>
        <v>0</v>
      </c>
      <c r="AQ474">
        <f t="shared" si="1117"/>
        <v>0</v>
      </c>
      <c r="AR474">
        <f t="shared" si="1117"/>
        <v>0</v>
      </c>
      <c r="AS474">
        <f t="shared" si="1117"/>
        <v>0</v>
      </c>
      <c r="AT474">
        <f t="shared" si="1117"/>
        <v>0</v>
      </c>
      <c r="AU474">
        <f t="shared" si="1117"/>
        <v>0</v>
      </c>
      <c r="AV474">
        <f t="shared" si="1117"/>
        <v>0</v>
      </c>
      <c r="AW474">
        <f t="shared" si="1117"/>
        <v>0</v>
      </c>
      <c r="AX474">
        <f t="shared" si="1117"/>
        <v>0</v>
      </c>
      <c r="AY474">
        <f t="shared" si="1117"/>
        <v>0</v>
      </c>
      <c r="AZ474">
        <f t="shared" si="1117"/>
        <v>0</v>
      </c>
      <c r="BA474">
        <f t="shared" si="1117"/>
        <v>0</v>
      </c>
      <c r="BB474">
        <f t="shared" si="1117"/>
        <v>0</v>
      </c>
      <c r="BC474">
        <f t="shared" si="1105"/>
        <v>0</v>
      </c>
      <c r="BD474">
        <f t="shared" si="1105"/>
        <v>0</v>
      </c>
      <c r="BE474">
        <f t="shared" si="1105"/>
        <v>0</v>
      </c>
      <c r="BF474">
        <f t="shared" si="1105"/>
        <v>0</v>
      </c>
      <c r="BG474">
        <f t="shared" si="1105"/>
        <v>0</v>
      </c>
      <c r="BH474">
        <f t="shared" si="1105"/>
        <v>0</v>
      </c>
      <c r="BK474">
        <f t="shared" si="1116"/>
        <v>2.1613352443976611E-4</v>
      </c>
      <c r="BL474">
        <f t="shared" si="978"/>
        <v>1.0806676221988291E-5</v>
      </c>
      <c r="BM474">
        <f t="shared" si="979"/>
        <v>0</v>
      </c>
      <c r="BN474">
        <f t="shared" si="1034"/>
        <v>0.95000000000000007</v>
      </c>
      <c r="BO474">
        <f t="shared" si="1035"/>
        <v>1</v>
      </c>
      <c r="BP474" t="str">
        <f t="shared" si="980"/>
        <v>-LV-Total</v>
      </c>
    </row>
    <row r="475" spans="1:68" hidden="1" x14ac:dyDescent="0.25">
      <c r="A475" t="str">
        <f t="shared" si="974"/>
        <v>passenger-LV-PHEVG</v>
      </c>
      <c r="B475" s="1">
        <v>441</v>
      </c>
      <c r="C475" t="s">
        <v>51</v>
      </c>
      <c r="D475" t="s">
        <v>27</v>
      </c>
      <c r="E475" t="s">
        <v>28</v>
      </c>
      <c r="F475" t="s">
        <v>31</v>
      </c>
      <c r="G475">
        <v>1.6950292203764952E-2</v>
      </c>
      <c r="H475">
        <f>Reference!H475</f>
        <v>2.479948067498236E-2</v>
      </c>
      <c r="I475">
        <f>Reference!I475</f>
        <v>3.2464105815694651E-2</v>
      </c>
      <c r="J475">
        <f>Reference!J475</f>
        <v>3.9950601627865283E-2</v>
      </c>
      <c r="K475">
        <f>Reference!K475</f>
        <v>4.3757838481732987E-2</v>
      </c>
      <c r="L475">
        <f>Reference!L475</f>
        <v>4.7560304957135049E-2</v>
      </c>
      <c r="M475">
        <f t="shared" si="1113"/>
        <v>3.7819274687783511E-2</v>
      </c>
      <c r="N475">
        <f t="shared" si="1113"/>
        <v>3.4849992790808769E-2</v>
      </c>
      <c r="O475">
        <f t="shared" si="1113"/>
        <v>3.1880710893834034E-2</v>
      </c>
      <c r="P475">
        <f t="shared" si="1113"/>
        <v>2.8911428996859292E-2</v>
      </c>
      <c r="Q475">
        <f t="shared" si="1113"/>
        <v>2.5942147099884554E-2</v>
      </c>
      <c r="R475">
        <f t="shared" si="1113"/>
        <v>2.2972865202909816E-2</v>
      </c>
      <c r="S475">
        <f t="shared" si="1113"/>
        <v>2.0003583305935078E-2</v>
      </c>
      <c r="T475">
        <f t="shared" si="1113"/>
        <v>1.703430140896034E-2</v>
      </c>
      <c r="U475">
        <f t="shared" si="1113"/>
        <v>1.4065019511985601E-2</v>
      </c>
      <c r="V475">
        <f t="shared" si="1113"/>
        <v>1.1095737615010863E-2</v>
      </c>
      <c r="W475">
        <f t="shared" si="1113"/>
        <v>8.1264557180361213E-3</v>
      </c>
      <c r="X475">
        <f t="shared" si="1113"/>
        <v>5.1571738210613866E-3</v>
      </c>
      <c r="Y475">
        <f t="shared" si="1113"/>
        <v>2.1878919240866448E-3</v>
      </c>
      <c r="Z475">
        <f t="shared" si="1114"/>
        <v>2.0420324624808683E-3</v>
      </c>
      <c r="AA475">
        <f t="shared" si="1114"/>
        <v>1.896173000875092E-3</v>
      </c>
      <c r="AB475">
        <f t="shared" si="1114"/>
        <v>1.7503135392693155E-3</v>
      </c>
      <c r="AC475">
        <f t="shared" si="1114"/>
        <v>1.6044540776635392E-3</v>
      </c>
      <c r="AD475">
        <f t="shared" si="1114"/>
        <v>1.4585946160577627E-3</v>
      </c>
      <c r="AE475">
        <f t="shared" si="1114"/>
        <v>1.3127351544519861E-3</v>
      </c>
      <c r="AF475">
        <f t="shared" si="1114"/>
        <v>1.1668756928462098E-3</v>
      </c>
      <c r="AG475">
        <f t="shared" si="1114"/>
        <v>1.0210162312404333E-3</v>
      </c>
      <c r="AH475">
        <f t="shared" si="1114"/>
        <v>8.7515676963465698E-4</v>
      </c>
      <c r="AI475">
        <f t="shared" si="1114"/>
        <v>7.2929730802888046E-4</v>
      </c>
      <c r="AJ475">
        <f t="shared" si="1114"/>
        <v>5.8343784642310393E-4</v>
      </c>
      <c r="AK475">
        <f t="shared" si="1114"/>
        <v>4.3757838481732762E-4</v>
      </c>
      <c r="AL475">
        <f t="shared" si="1114"/>
        <v>2.9171892321155132E-4</v>
      </c>
      <c r="AM475">
        <f t="shared" si="1114"/>
        <v>1.4585946160577479E-4</v>
      </c>
      <c r="AN475">
        <f t="shared" si="1114"/>
        <v>0</v>
      </c>
      <c r="AO475">
        <f t="shared" ref="AO475:BB475" si="1118">AN475</f>
        <v>0</v>
      </c>
      <c r="AP475">
        <f t="shared" si="1118"/>
        <v>0</v>
      </c>
      <c r="AQ475">
        <f t="shared" si="1118"/>
        <v>0</v>
      </c>
      <c r="AR475">
        <f t="shared" si="1118"/>
        <v>0</v>
      </c>
      <c r="AS475">
        <f t="shared" si="1118"/>
        <v>0</v>
      </c>
      <c r="AT475">
        <f t="shared" si="1118"/>
        <v>0</v>
      </c>
      <c r="AU475">
        <f t="shared" si="1118"/>
        <v>0</v>
      </c>
      <c r="AV475">
        <f t="shared" si="1118"/>
        <v>0</v>
      </c>
      <c r="AW475">
        <f t="shared" si="1118"/>
        <v>0</v>
      </c>
      <c r="AX475">
        <f t="shared" si="1118"/>
        <v>0</v>
      </c>
      <c r="AY475">
        <f t="shared" si="1118"/>
        <v>0</v>
      </c>
      <c r="AZ475">
        <f t="shared" si="1118"/>
        <v>0</v>
      </c>
      <c r="BA475">
        <f t="shared" si="1118"/>
        <v>0</v>
      </c>
      <c r="BB475">
        <f t="shared" si="1118"/>
        <v>0</v>
      </c>
      <c r="BC475">
        <f t="shared" si="1105"/>
        <v>0</v>
      </c>
      <c r="BD475">
        <f t="shared" si="1105"/>
        <v>0</v>
      </c>
      <c r="BE475">
        <f t="shared" si="1105"/>
        <v>0</v>
      </c>
      <c r="BF475">
        <f t="shared" si="1105"/>
        <v>0</v>
      </c>
      <c r="BG475">
        <f t="shared" si="1105"/>
        <v>0</v>
      </c>
      <c r="BH475">
        <f t="shared" si="1105"/>
        <v>0</v>
      </c>
      <c r="BK475">
        <f t="shared" si="1116"/>
        <v>4.3757838481732987E-2</v>
      </c>
      <c r="BL475">
        <f t="shared" si="978"/>
        <v>2.1878919240866466E-3</v>
      </c>
      <c r="BM475">
        <f t="shared" si="979"/>
        <v>0</v>
      </c>
      <c r="BN475">
        <f t="shared" si="1034"/>
        <v>0.95000000000000007</v>
      </c>
      <c r="BO475">
        <f t="shared" si="1035"/>
        <v>1</v>
      </c>
      <c r="BP475" t="str">
        <f t="shared" si="980"/>
        <v>-LV-Total</v>
      </c>
    </row>
    <row r="476" spans="1:68" hidden="1" x14ac:dyDescent="0.25">
      <c r="A476" t="str">
        <f t="shared" si="974"/>
        <v>freight-HT-BEV</v>
      </c>
      <c r="B476" s="1">
        <v>442</v>
      </c>
      <c r="C476" t="s">
        <v>12</v>
      </c>
      <c r="D476" t="s">
        <v>36</v>
      </c>
      <c r="E476" t="s">
        <v>39</v>
      </c>
      <c r="F476" t="s">
        <v>29</v>
      </c>
      <c r="G476">
        <v>0</v>
      </c>
      <c r="H476">
        <f>Reference!H476</f>
        <v>1.4677992676220693E-7</v>
      </c>
      <c r="I476">
        <f>Reference!I476</f>
        <v>0</v>
      </c>
      <c r="J476">
        <f>Reference!J476</f>
        <v>3.1622776601683792E-7</v>
      </c>
      <c r="K476">
        <f>Reference!K476</f>
        <v>0</v>
      </c>
      <c r="L476">
        <f>Reference!L476</f>
        <v>6.8129206905796116E-7</v>
      </c>
      <c r="M476">
        <f>IF(L476=0,0.0000001,L476)*((INDEX($AA$7:$AA$29,MATCH($A476,$H$7:$H$28,0))/IF(L476=0,0.0000001,L476))^((M$33-$K$33)/($Y$33-$K$33)))</f>
        <v>3.7275937203149389E-6</v>
      </c>
      <c r="N476">
        <f t="shared" ref="N476:Y476" si="1119">IF(M476=0,0.0000001,M476)*((INDEX($AA$7:$AA$29,MATCH($A476,$H$7:$H$28,0))/IF(M476=0,0.0000001,M476))^((N$33-$K$33)/($Y$33-$K$33)))</f>
        <v>3.3144247494664248E-5</v>
      </c>
      <c r="O476">
        <f t="shared" si="1119"/>
        <v>3.2702221777312196E-4</v>
      </c>
      <c r="P476">
        <f t="shared" si="1119"/>
        <v>2.5248073059475937E-3</v>
      </c>
      <c r="Q476">
        <f t="shared" si="1119"/>
        <v>1.2217646764796117E-2</v>
      </c>
      <c r="R476">
        <f t="shared" si="1119"/>
        <v>3.4953750535237443E-2</v>
      </c>
      <c r="S476">
        <f t="shared" si="1119"/>
        <v>6.3731549584574484E-2</v>
      </c>
      <c r="T476">
        <f t="shared" si="1119"/>
        <v>8.513861860030425E-2</v>
      </c>
      <c r="U476">
        <f t="shared" si="1119"/>
        <v>9.5507212814303452E-2</v>
      </c>
      <c r="V476">
        <f t="shared" si="1119"/>
        <v>9.9019798149783095E-2</v>
      </c>
      <c r="W476">
        <f t="shared" si="1119"/>
        <v>9.9859379327423392E-2</v>
      </c>
      <c r="X476">
        <f t="shared" si="1119"/>
        <v>9.9989949102548631E-2</v>
      </c>
      <c r="Y476">
        <f t="shared" si="1119"/>
        <v>0.1</v>
      </c>
      <c r="Z476">
        <f>IF(Y476=0,0.0000001,$Y476)*((INDEX($AB$7:$AB$29,MATCH($A476,$H$7:$H$28,0))/IF(Y476=0,0.0000001,$Y476))^((Z$33-$Y$33)/($AN$33-$Y$33)))</f>
        <v>0.11132635768448035</v>
      </c>
      <c r="AA476">
        <f t="shared" ref="AA476:AN476" si="1120">IF(Z476=0,0.0000001,$Y476)*((INDEX($AB$7:$AB$29,MATCH($A476,$H$7:$H$28,0))/IF(Z476=0,0.0000001,$Y476))^((AA$33-$Y$33)/($AN$33-$Y$33)))</f>
        <v>0.12393557915292855</v>
      </c>
      <c r="AB476">
        <f t="shared" si="1120"/>
        <v>0.13797296614612151</v>
      </c>
      <c r="AC476">
        <f t="shared" si="1120"/>
        <v>0.15360027779971819</v>
      </c>
      <c r="AD476">
        <f t="shared" si="1120"/>
        <v>0.1709975946676697</v>
      </c>
      <c r="AE476">
        <f t="shared" si="1120"/>
        <v>0.19036539387158788</v>
      </c>
      <c r="AF476">
        <f t="shared" si="1120"/>
        <v>0.21192685928895372</v>
      </c>
      <c r="AG476">
        <f t="shared" si="1120"/>
        <v>0.23593045340150598</v>
      </c>
      <c r="AH476">
        <f t="shared" si="1120"/>
        <v>0.26265278044037671</v>
      </c>
      <c r="AI476">
        <f t="shared" si="1120"/>
        <v>0.29240177382128657</v>
      </c>
      <c r="AJ476">
        <f t="shared" si="1120"/>
        <v>0.32552024460005069</v>
      </c>
      <c r="AK476">
        <f t="shared" si="1120"/>
        <v>0.36238983183884782</v>
      </c>
      <c r="AL476">
        <f t="shared" si="1120"/>
        <v>0.4034354004051024</v>
      </c>
      <c r="AM476">
        <f t="shared" si="1120"/>
        <v>0.44912993688079983</v>
      </c>
      <c r="AN476">
        <f t="shared" si="1120"/>
        <v>0.5</v>
      </c>
      <c r="AO476">
        <f t="shared" ref="AO476:BB476" si="1121">AN476</f>
        <v>0.5</v>
      </c>
      <c r="AP476">
        <f t="shared" si="1121"/>
        <v>0.5</v>
      </c>
      <c r="AQ476">
        <f t="shared" si="1121"/>
        <v>0.5</v>
      </c>
      <c r="AR476">
        <f t="shared" si="1121"/>
        <v>0.5</v>
      </c>
      <c r="AS476">
        <f t="shared" si="1121"/>
        <v>0.5</v>
      </c>
      <c r="AT476">
        <f t="shared" si="1121"/>
        <v>0.5</v>
      </c>
      <c r="AU476">
        <f t="shared" si="1121"/>
        <v>0.5</v>
      </c>
      <c r="AV476">
        <f t="shared" si="1121"/>
        <v>0.5</v>
      </c>
      <c r="AW476">
        <f t="shared" si="1121"/>
        <v>0.5</v>
      </c>
      <c r="AX476">
        <f t="shared" si="1121"/>
        <v>0.5</v>
      </c>
      <c r="AY476">
        <f t="shared" si="1121"/>
        <v>0.5</v>
      </c>
      <c r="AZ476">
        <f t="shared" si="1121"/>
        <v>0.5</v>
      </c>
      <c r="BA476">
        <f t="shared" si="1121"/>
        <v>0.5</v>
      </c>
      <c r="BB476">
        <f t="shared" si="1121"/>
        <v>0.5</v>
      </c>
      <c r="BC476">
        <f t="shared" si="1105"/>
        <v>0.5</v>
      </c>
      <c r="BD476">
        <f t="shared" si="1105"/>
        <v>0.5</v>
      </c>
      <c r="BE476">
        <f t="shared" si="1105"/>
        <v>0.5</v>
      </c>
      <c r="BF476">
        <f t="shared" si="1105"/>
        <v>0.5</v>
      </c>
      <c r="BG476">
        <f t="shared" si="1105"/>
        <v>0.5</v>
      </c>
      <c r="BH476">
        <f>BG476</f>
        <v>0.5</v>
      </c>
      <c r="BK476">
        <f t="shared" si="1116"/>
        <v>0</v>
      </c>
      <c r="BL476">
        <f t="shared" si="978"/>
        <v>0</v>
      </c>
      <c r="BM476">
        <f t="shared" si="979"/>
        <v>0</v>
      </c>
      <c r="BN476">
        <f>INDEX($AA$7:$AA$28,MATCH(BP476,$H$7:$H$28,0))</f>
        <v>0.11</v>
      </c>
      <c r="BO476">
        <f>INDEX($AB$7:$AB$28,MATCH(BP476,$H$7:$H$28,0))</f>
        <v>0.6</v>
      </c>
      <c r="BP476" t="str">
        <f t="shared" si="980"/>
        <v>-HT-Total</v>
      </c>
    </row>
    <row r="477" spans="1:68" hidden="1" x14ac:dyDescent="0.25">
      <c r="A477" t="str">
        <f t="shared" si="974"/>
        <v>freight-HT-CNG</v>
      </c>
      <c r="B477" s="1">
        <v>443</v>
      </c>
      <c r="C477" t="s">
        <v>12</v>
      </c>
      <c r="D477" t="s">
        <v>36</v>
      </c>
      <c r="E477" t="s">
        <v>39</v>
      </c>
      <c r="F477" t="s">
        <v>45</v>
      </c>
      <c r="G477">
        <v>0</v>
      </c>
      <c r="H477">
        <f>Reference!H477</f>
        <v>0</v>
      </c>
      <c r="I477">
        <f>Reference!I477</f>
        <v>0</v>
      </c>
      <c r="J477">
        <f>Reference!J477</f>
        <v>0</v>
      </c>
      <c r="K477">
        <f>Reference!K477</f>
        <v>0</v>
      </c>
      <c r="L477">
        <f t="shared" ref="L477:Y478" si="1122">$K477+(L$33-$K$33)*($BL477-$BK477)/($BL$33-$BK$33)</f>
        <v>0</v>
      </c>
      <c r="M477">
        <f t="shared" si="1122"/>
        <v>0</v>
      </c>
      <c r="N477">
        <f t="shared" si="1122"/>
        <v>0</v>
      </c>
      <c r="O477">
        <f t="shared" si="1122"/>
        <v>0</v>
      </c>
      <c r="P477">
        <f t="shared" si="1122"/>
        <v>0</v>
      </c>
      <c r="Q477">
        <f t="shared" si="1122"/>
        <v>0</v>
      </c>
      <c r="R477">
        <f t="shared" si="1122"/>
        <v>0</v>
      </c>
      <c r="S477">
        <f t="shared" si="1122"/>
        <v>0</v>
      </c>
      <c r="T477">
        <f t="shared" si="1122"/>
        <v>0</v>
      </c>
      <c r="U477">
        <f t="shared" si="1122"/>
        <v>0</v>
      </c>
      <c r="V477">
        <f t="shared" si="1122"/>
        <v>0</v>
      </c>
      <c r="W477">
        <f t="shared" si="1122"/>
        <v>0</v>
      </c>
      <c r="X477">
        <f t="shared" si="1122"/>
        <v>0</v>
      </c>
      <c r="Y477">
        <f t="shared" si="1122"/>
        <v>0</v>
      </c>
      <c r="Z477">
        <f t="shared" ref="Z477:AN478" si="1123">$Y477+(Z$33-$Y$33)*($BM477-$BL477)/($BM$33-$BL$33)</f>
        <v>0</v>
      </c>
      <c r="AA477">
        <f t="shared" si="1123"/>
        <v>0</v>
      </c>
      <c r="AB477">
        <f t="shared" si="1123"/>
        <v>0</v>
      </c>
      <c r="AC477">
        <f t="shared" si="1123"/>
        <v>0</v>
      </c>
      <c r="AD477">
        <f t="shared" si="1123"/>
        <v>0</v>
      </c>
      <c r="AE477">
        <f t="shared" si="1123"/>
        <v>0</v>
      </c>
      <c r="AF477">
        <f t="shared" si="1123"/>
        <v>0</v>
      </c>
      <c r="AG477">
        <f t="shared" si="1123"/>
        <v>0</v>
      </c>
      <c r="AH477">
        <f t="shared" si="1123"/>
        <v>0</v>
      </c>
      <c r="AI477">
        <f t="shared" si="1123"/>
        <v>0</v>
      </c>
      <c r="AJ477">
        <f t="shared" si="1123"/>
        <v>0</v>
      </c>
      <c r="AK477">
        <f t="shared" si="1123"/>
        <v>0</v>
      </c>
      <c r="AL477">
        <f t="shared" si="1123"/>
        <v>0</v>
      </c>
      <c r="AM477">
        <f t="shared" si="1123"/>
        <v>0</v>
      </c>
      <c r="AN477">
        <f t="shared" si="1123"/>
        <v>0</v>
      </c>
      <c r="AO477">
        <f t="shared" ref="AO477:BB477" si="1124">AN477</f>
        <v>0</v>
      </c>
      <c r="AP477">
        <f t="shared" si="1124"/>
        <v>0</v>
      </c>
      <c r="AQ477">
        <f t="shared" si="1124"/>
        <v>0</v>
      </c>
      <c r="AR477">
        <f t="shared" si="1124"/>
        <v>0</v>
      </c>
      <c r="AS477">
        <f t="shared" si="1124"/>
        <v>0</v>
      </c>
      <c r="AT477">
        <f t="shared" si="1124"/>
        <v>0</v>
      </c>
      <c r="AU477">
        <f t="shared" si="1124"/>
        <v>0</v>
      </c>
      <c r="AV477">
        <f t="shared" si="1124"/>
        <v>0</v>
      </c>
      <c r="AW477">
        <f t="shared" si="1124"/>
        <v>0</v>
      </c>
      <c r="AX477">
        <f t="shared" si="1124"/>
        <v>0</v>
      </c>
      <c r="AY477">
        <f t="shared" si="1124"/>
        <v>0</v>
      </c>
      <c r="AZ477">
        <f t="shared" si="1124"/>
        <v>0</v>
      </c>
      <c r="BA477">
        <f t="shared" si="1124"/>
        <v>0</v>
      </c>
      <c r="BB477">
        <f t="shared" si="1124"/>
        <v>0</v>
      </c>
      <c r="BC477">
        <f t="shared" si="1105"/>
        <v>0</v>
      </c>
      <c r="BD477">
        <f t="shared" si="1105"/>
        <v>0</v>
      </c>
      <c r="BE477">
        <f t="shared" si="1105"/>
        <v>0</v>
      </c>
      <c r="BF477">
        <f t="shared" si="1105"/>
        <v>0</v>
      </c>
      <c r="BG477">
        <f t="shared" si="1105"/>
        <v>0</v>
      </c>
      <c r="BH477">
        <f t="shared" si="1105"/>
        <v>0</v>
      </c>
      <c r="BK477">
        <f t="shared" si="1116"/>
        <v>0</v>
      </c>
      <c r="BL477">
        <f t="shared" si="978"/>
        <v>0</v>
      </c>
      <c r="BM477">
        <f t="shared" si="979"/>
        <v>0</v>
      </c>
      <c r="BN477">
        <f t="shared" ref="BN477:BN512" si="1125">INDEX($AA$7:$AA$28,MATCH(BP477,$H$7:$H$28,0))</f>
        <v>0.11</v>
      </c>
      <c r="BO477">
        <f t="shared" ref="BO477:BO512" si="1126">INDEX($AB$7:$AB$28,MATCH(BP477,$H$7:$H$28,0))</f>
        <v>0.6</v>
      </c>
      <c r="BP477" t="str">
        <f t="shared" si="980"/>
        <v>-HT-Total</v>
      </c>
    </row>
    <row r="478" spans="1:68" hidden="1" x14ac:dyDescent="0.25">
      <c r="A478" t="str">
        <f t="shared" si="974"/>
        <v>freight-HT-D</v>
      </c>
      <c r="B478" s="1">
        <v>444</v>
      </c>
      <c r="C478" t="s">
        <v>12</v>
      </c>
      <c r="D478" t="s">
        <v>36</v>
      </c>
      <c r="E478" t="s">
        <v>39</v>
      </c>
      <c r="F478" t="s">
        <v>46</v>
      </c>
      <c r="G478">
        <v>0.90449999999999997</v>
      </c>
      <c r="H478">
        <f>Reference!H478</f>
        <v>0.90449999999999997</v>
      </c>
      <c r="I478">
        <f>Reference!I478</f>
        <v>0.90449999999999997</v>
      </c>
      <c r="J478">
        <f>Reference!J478</f>
        <v>0.90449999999999997</v>
      </c>
      <c r="K478">
        <f>Reference!K478</f>
        <v>0.90449999999999997</v>
      </c>
      <c r="L478">
        <f t="shared" si="1122"/>
        <v>0.89739321428571428</v>
      </c>
      <c r="M478">
        <f t="shared" si="1122"/>
        <v>0.89028642857142859</v>
      </c>
      <c r="N478">
        <f t="shared" si="1122"/>
        <v>0.88317964285714279</v>
      </c>
      <c r="O478">
        <f t="shared" si="1122"/>
        <v>0.8760728571428571</v>
      </c>
      <c r="P478">
        <f t="shared" si="1122"/>
        <v>0.86896607142857141</v>
      </c>
      <c r="Q478">
        <f t="shared" si="1122"/>
        <v>0.86185928571428572</v>
      </c>
      <c r="R478">
        <f t="shared" si="1122"/>
        <v>0.85475250000000003</v>
      </c>
      <c r="S478">
        <f t="shared" si="1122"/>
        <v>0.84764571428571422</v>
      </c>
      <c r="T478">
        <f t="shared" si="1122"/>
        <v>0.84053892857142853</v>
      </c>
      <c r="U478">
        <f t="shared" si="1122"/>
        <v>0.83343214285714284</v>
      </c>
      <c r="V478">
        <f t="shared" si="1122"/>
        <v>0.82632535714285715</v>
      </c>
      <c r="W478">
        <f t="shared" si="1122"/>
        <v>0.81921857142857135</v>
      </c>
      <c r="X478">
        <f t="shared" si="1122"/>
        <v>0.81211178571428566</v>
      </c>
      <c r="Y478">
        <f t="shared" si="1122"/>
        <v>0.80500499999999997</v>
      </c>
      <c r="Z478">
        <f t="shared" si="1123"/>
        <v>0.77545799999999998</v>
      </c>
      <c r="AA478">
        <f t="shared" si="1123"/>
        <v>0.74591099999999999</v>
      </c>
      <c r="AB478">
        <f t="shared" si="1123"/>
        <v>0.716364</v>
      </c>
      <c r="AC478">
        <f t="shared" si="1123"/>
        <v>0.68681700000000001</v>
      </c>
      <c r="AD478">
        <f t="shared" si="1123"/>
        <v>0.65727000000000002</v>
      </c>
      <c r="AE478">
        <f t="shared" si="1123"/>
        <v>0.62772300000000003</v>
      </c>
      <c r="AF478">
        <f t="shared" si="1123"/>
        <v>0.59817600000000004</v>
      </c>
      <c r="AG478">
        <f t="shared" si="1123"/>
        <v>0.56862900000000005</v>
      </c>
      <c r="AH478">
        <f t="shared" si="1123"/>
        <v>0.53908200000000006</v>
      </c>
      <c r="AI478">
        <f t="shared" si="1123"/>
        <v>0.50953500000000007</v>
      </c>
      <c r="AJ478">
        <f t="shared" si="1123"/>
        <v>0.47998800000000003</v>
      </c>
      <c r="AK478">
        <f t="shared" si="1123"/>
        <v>0.45044099999999998</v>
      </c>
      <c r="AL478">
        <f t="shared" si="1123"/>
        <v>0.42089399999999999</v>
      </c>
      <c r="AM478">
        <f t="shared" si="1123"/>
        <v>0.391347</v>
      </c>
      <c r="AN478">
        <f t="shared" si="1123"/>
        <v>0.36180000000000001</v>
      </c>
      <c r="AO478">
        <f t="shared" ref="AO478:BB478" si="1127">AN478</f>
        <v>0.36180000000000001</v>
      </c>
      <c r="AP478">
        <f t="shared" si="1127"/>
        <v>0.36180000000000001</v>
      </c>
      <c r="AQ478">
        <f t="shared" si="1127"/>
        <v>0.36180000000000001</v>
      </c>
      <c r="AR478">
        <f t="shared" si="1127"/>
        <v>0.36180000000000001</v>
      </c>
      <c r="AS478">
        <f t="shared" si="1127"/>
        <v>0.36180000000000001</v>
      </c>
      <c r="AT478">
        <f t="shared" si="1127"/>
        <v>0.36180000000000001</v>
      </c>
      <c r="AU478">
        <f t="shared" si="1127"/>
        <v>0.36180000000000001</v>
      </c>
      <c r="AV478">
        <f t="shared" si="1127"/>
        <v>0.36180000000000001</v>
      </c>
      <c r="AW478">
        <f t="shared" si="1127"/>
        <v>0.36180000000000001</v>
      </c>
      <c r="AX478">
        <f t="shared" si="1127"/>
        <v>0.36180000000000001</v>
      </c>
      <c r="AY478">
        <f t="shared" si="1127"/>
        <v>0.36180000000000001</v>
      </c>
      <c r="AZ478">
        <f t="shared" si="1127"/>
        <v>0.36180000000000001</v>
      </c>
      <c r="BA478">
        <f t="shared" si="1127"/>
        <v>0.36180000000000001</v>
      </c>
      <c r="BB478">
        <f t="shared" si="1127"/>
        <v>0.36180000000000001</v>
      </c>
      <c r="BC478">
        <f t="shared" si="1105"/>
        <v>0.36180000000000001</v>
      </c>
      <c r="BD478">
        <f t="shared" si="1105"/>
        <v>0.36180000000000001</v>
      </c>
      <c r="BE478">
        <f t="shared" si="1105"/>
        <v>0.36180000000000001</v>
      </c>
      <c r="BF478">
        <f t="shared" si="1105"/>
        <v>0.36180000000000001</v>
      </c>
      <c r="BG478">
        <f t="shared" si="1105"/>
        <v>0.36180000000000001</v>
      </c>
      <c r="BH478">
        <f t="shared" si="1105"/>
        <v>0.36180000000000001</v>
      </c>
      <c r="BK478">
        <f t="shared" si="1116"/>
        <v>0.90449999999999997</v>
      </c>
      <c r="BL478">
        <f t="shared" si="978"/>
        <v>0.80500499999999997</v>
      </c>
      <c r="BM478">
        <f t="shared" si="979"/>
        <v>0.36180000000000001</v>
      </c>
      <c r="BN478">
        <f t="shared" si="1125"/>
        <v>0.11</v>
      </c>
      <c r="BO478">
        <f t="shared" si="1126"/>
        <v>0.6</v>
      </c>
      <c r="BP478" t="str">
        <f t="shared" si="980"/>
        <v>-HT-Total</v>
      </c>
    </row>
    <row r="479" spans="1:68" hidden="1" x14ac:dyDescent="0.25">
      <c r="A479" t="str">
        <f t="shared" si="974"/>
        <v>freight-HT-FCEV</v>
      </c>
      <c r="B479" s="1">
        <v>445</v>
      </c>
      <c r="C479" t="s">
        <v>12</v>
      </c>
      <c r="D479" t="s">
        <v>36</v>
      </c>
      <c r="E479" t="s">
        <v>39</v>
      </c>
      <c r="F479" t="s">
        <v>30</v>
      </c>
      <c r="G479">
        <v>0</v>
      </c>
      <c r="H479">
        <f>Reference!H479</f>
        <v>0</v>
      </c>
      <c r="I479">
        <f>Reference!I479</f>
        <v>0</v>
      </c>
      <c r="J479">
        <f>Reference!J479</f>
        <v>0</v>
      </c>
      <c r="K479">
        <f>Reference!K479</f>
        <v>0</v>
      </c>
      <c r="L479">
        <f>Reference!L479</f>
        <v>0</v>
      </c>
      <c r="M479">
        <f>IF(L479=0,0.0000001,L479)*((INDEX($AA$7:$AA$29,MATCH($A479,$H$7:$H$28,0))/IF(L479=0,0.0000001,L479))^((M$33-$K$33)/($Y$33-$K$33)))</f>
        <v>5.1794746792312104E-7</v>
      </c>
      <c r="N479">
        <f t="shared" ref="N479:Y479" si="1128">IF(M479=0,0.0000001,M479)*((INDEX($AA$7:$AA$29,MATCH($A479,$H$7:$H$28,0))/IF(M479=0,0.0000001,M479))^((N$33-$K$33)/($Y$33-$K$33)))</f>
        <v>4.2919342601287767E-6</v>
      </c>
      <c r="O479">
        <f t="shared" si="1128"/>
        <v>3.9332557532746582E-5</v>
      </c>
      <c r="P479">
        <f t="shared" si="1128"/>
        <v>2.8429502693422053E-4</v>
      </c>
      <c r="Q479">
        <f t="shared" si="1128"/>
        <v>1.3074936211156943E-3</v>
      </c>
      <c r="R479">
        <f t="shared" si="1128"/>
        <v>3.6159281258284076E-3</v>
      </c>
      <c r="S479">
        <f t="shared" si="1128"/>
        <v>6.4664455354319344E-3</v>
      </c>
      <c r="T479">
        <f t="shared" si="1128"/>
        <v>8.55816351520018E-3</v>
      </c>
      <c r="U479">
        <f t="shared" si="1128"/>
        <v>9.5648940938500172E-3</v>
      </c>
      <c r="V479">
        <f t="shared" si="1128"/>
        <v>9.905126708786292E-3</v>
      </c>
      <c r="W479">
        <f t="shared" si="1128"/>
        <v>9.9863912390157662E-3</v>
      </c>
      <c r="X479">
        <f t="shared" si="1128"/>
        <v>9.9990273309278482E-3</v>
      </c>
      <c r="Y479">
        <f t="shared" si="1128"/>
        <v>0.01</v>
      </c>
      <c r="Z479">
        <f>IF(Y479=0,0.0000001,$Y479)*((INDEX($AB$7:$AB$29,MATCH($A479,$H$7:$H$28,0))/IF(Y479=0,0.0000001,$Y479))^((Z$33-$Y$33)/($AN$33-$Y$33)))</f>
        <v>1.1659144011798317E-2</v>
      </c>
      <c r="AA479">
        <f t="shared" ref="AA479:AN479" si="1129">IF(Z479=0,0.0000001,$Y479)*((INDEX($AB$7:$AB$29,MATCH($A479,$H$7:$H$28,0))/IF(Z479=0,0.0000001,$Y479))^((AA$33-$Y$33)/($AN$33-$Y$33)))</f>
        <v>1.3593563908785258E-2</v>
      </c>
      <c r="AB479">
        <f t="shared" si="1129"/>
        <v>1.5848931924611138E-2</v>
      </c>
      <c r="AC479">
        <f t="shared" si="1129"/>
        <v>1.8478497974222911E-2</v>
      </c>
      <c r="AD479">
        <f t="shared" si="1129"/>
        <v>2.1544346900318839E-2</v>
      </c>
      <c r="AE479">
        <f t="shared" si="1129"/>
        <v>2.5118864315095805E-2</v>
      </c>
      <c r="AF479">
        <f t="shared" si="1129"/>
        <v>2.9286445646252365E-2</v>
      </c>
      <c r="AG479">
        <f t="shared" si="1129"/>
        <v>3.4145488738336026E-2</v>
      </c>
      <c r="AH479">
        <f t="shared" si="1129"/>
        <v>3.9810717055349727E-2</v>
      </c>
      <c r="AI479">
        <f t="shared" si="1129"/>
        <v>4.6415888336127795E-2</v>
      </c>
      <c r="AJ479">
        <f t="shared" si="1129"/>
        <v>5.4116952654646368E-2</v>
      </c>
      <c r="AK479">
        <f t="shared" si="1129"/>
        <v>6.3095734448019344E-2</v>
      </c>
      <c r="AL479">
        <f t="shared" si="1129"/>
        <v>7.3564225445964151E-2</v>
      </c>
      <c r="AM479">
        <f t="shared" si="1129"/>
        <v>8.5769589859089418E-2</v>
      </c>
      <c r="AN479">
        <f t="shared" si="1129"/>
        <v>0.1</v>
      </c>
      <c r="AO479">
        <f t="shared" ref="AO479:BB479" si="1130">AN479</f>
        <v>0.1</v>
      </c>
      <c r="AP479">
        <f t="shared" si="1130"/>
        <v>0.1</v>
      </c>
      <c r="AQ479">
        <f t="shared" si="1130"/>
        <v>0.1</v>
      </c>
      <c r="AR479">
        <f t="shared" si="1130"/>
        <v>0.1</v>
      </c>
      <c r="AS479">
        <f t="shared" si="1130"/>
        <v>0.1</v>
      </c>
      <c r="AT479">
        <f t="shared" si="1130"/>
        <v>0.1</v>
      </c>
      <c r="AU479">
        <f t="shared" si="1130"/>
        <v>0.1</v>
      </c>
      <c r="AV479">
        <f t="shared" si="1130"/>
        <v>0.1</v>
      </c>
      <c r="AW479">
        <f t="shared" si="1130"/>
        <v>0.1</v>
      </c>
      <c r="AX479">
        <f t="shared" si="1130"/>
        <v>0.1</v>
      </c>
      <c r="AY479">
        <f t="shared" si="1130"/>
        <v>0.1</v>
      </c>
      <c r="AZ479">
        <f t="shared" si="1130"/>
        <v>0.1</v>
      </c>
      <c r="BA479">
        <f t="shared" si="1130"/>
        <v>0.1</v>
      </c>
      <c r="BB479">
        <f t="shared" si="1130"/>
        <v>0.1</v>
      </c>
      <c r="BC479">
        <f t="shared" ref="BC479:BH488" si="1131">BB479</f>
        <v>0.1</v>
      </c>
      <c r="BD479">
        <f t="shared" si="1131"/>
        <v>0.1</v>
      </c>
      <c r="BE479">
        <f t="shared" si="1131"/>
        <v>0.1</v>
      </c>
      <c r="BF479">
        <f t="shared" si="1131"/>
        <v>0.1</v>
      </c>
      <c r="BG479">
        <f t="shared" si="1131"/>
        <v>0.1</v>
      </c>
      <c r="BH479">
        <f t="shared" si="1131"/>
        <v>0.1</v>
      </c>
      <c r="BK479">
        <f>G479</f>
        <v>0</v>
      </c>
      <c r="BL479">
        <f t="shared" si="978"/>
        <v>0</v>
      </c>
      <c r="BM479">
        <f t="shared" si="979"/>
        <v>0</v>
      </c>
      <c r="BN479">
        <f t="shared" si="1125"/>
        <v>0.11</v>
      </c>
      <c r="BO479">
        <f t="shared" si="1126"/>
        <v>0.6</v>
      </c>
      <c r="BP479" t="str">
        <f t="shared" si="980"/>
        <v>-HT-Total</v>
      </c>
    </row>
    <row r="480" spans="1:68" hidden="1" x14ac:dyDescent="0.25">
      <c r="A480" t="str">
        <f t="shared" si="974"/>
        <v>freight-HT-G</v>
      </c>
      <c r="B480" s="1">
        <v>446</v>
      </c>
      <c r="C480" t="s">
        <v>12</v>
      </c>
      <c r="D480" t="s">
        <v>36</v>
      </c>
      <c r="E480" t="s">
        <v>39</v>
      </c>
      <c r="F480" t="s">
        <v>47</v>
      </c>
      <c r="G480">
        <v>9.5500000000000002E-2</v>
      </c>
      <c r="H480">
        <f>Reference!H480</f>
        <v>9.5500000000000002E-2</v>
      </c>
      <c r="I480">
        <f>Reference!I480</f>
        <v>9.5500000000000002E-2</v>
      </c>
      <c r="J480">
        <f>Reference!J480</f>
        <v>9.5500000000000002E-2</v>
      </c>
      <c r="K480">
        <f>Reference!K480</f>
        <v>9.5500000000000002E-2</v>
      </c>
      <c r="L480">
        <f t="shared" ref="L480:Y482" si="1132">$K480+(L$33-$K$33)*($BL480-$BK480)/($BL$33-$BK$33)</f>
        <v>9.4749642857142852E-2</v>
      </c>
      <c r="M480">
        <f t="shared" si="1132"/>
        <v>9.3999285714285716E-2</v>
      </c>
      <c r="N480">
        <f t="shared" si="1132"/>
        <v>9.324892857142858E-2</v>
      </c>
      <c r="O480">
        <f t="shared" si="1132"/>
        <v>9.249857142857143E-2</v>
      </c>
      <c r="P480">
        <f t="shared" si="1132"/>
        <v>9.174821428571428E-2</v>
      </c>
      <c r="Q480">
        <f t="shared" si="1132"/>
        <v>9.0997857142857144E-2</v>
      </c>
      <c r="R480">
        <f t="shared" si="1132"/>
        <v>9.0247500000000008E-2</v>
      </c>
      <c r="S480">
        <f t="shared" si="1132"/>
        <v>8.9497142857142858E-2</v>
      </c>
      <c r="T480">
        <f t="shared" si="1132"/>
        <v>8.8746785714285709E-2</v>
      </c>
      <c r="U480">
        <f t="shared" si="1132"/>
        <v>8.7996428571428573E-2</v>
      </c>
      <c r="V480">
        <f t="shared" si="1132"/>
        <v>8.7246071428571437E-2</v>
      </c>
      <c r="W480">
        <f t="shared" si="1132"/>
        <v>8.6495714285714287E-2</v>
      </c>
      <c r="X480">
        <f t="shared" si="1132"/>
        <v>8.5745357142857151E-2</v>
      </c>
      <c r="Y480">
        <f t="shared" si="1132"/>
        <v>8.4995000000000001E-2</v>
      </c>
      <c r="Z480">
        <f t="shared" ref="Z480:AN482" si="1133">$Y480+(Z$33-$Y$33)*($BM480-$BL480)/($BM$33-$BL$33)</f>
        <v>8.1875333333333328E-2</v>
      </c>
      <c r="AA480">
        <f t="shared" si="1133"/>
        <v>7.8755666666666668E-2</v>
      </c>
      <c r="AB480">
        <f t="shared" si="1133"/>
        <v>7.5636000000000009E-2</v>
      </c>
      <c r="AC480">
        <f t="shared" si="1133"/>
        <v>7.2516333333333335E-2</v>
      </c>
      <c r="AD480">
        <f t="shared" si="1133"/>
        <v>6.9396666666666662E-2</v>
      </c>
      <c r="AE480">
        <f t="shared" si="1133"/>
        <v>6.6277000000000003E-2</v>
      </c>
      <c r="AF480">
        <f t="shared" si="1133"/>
        <v>6.3157333333333343E-2</v>
      </c>
      <c r="AG480">
        <f t="shared" si="1133"/>
        <v>6.003766666666667E-2</v>
      </c>
      <c r="AH480">
        <f t="shared" si="1133"/>
        <v>5.6918000000000003E-2</v>
      </c>
      <c r="AI480">
        <f t="shared" si="1133"/>
        <v>5.3798333333333337E-2</v>
      </c>
      <c r="AJ480">
        <f t="shared" si="1133"/>
        <v>5.067866666666667E-2</v>
      </c>
      <c r="AK480">
        <f t="shared" si="1133"/>
        <v>4.7559000000000004E-2</v>
      </c>
      <c r="AL480">
        <f t="shared" si="1133"/>
        <v>4.4439333333333338E-2</v>
      </c>
      <c r="AM480">
        <f t="shared" si="1133"/>
        <v>4.1319666666666671E-2</v>
      </c>
      <c r="AN480">
        <f t="shared" si="1133"/>
        <v>3.8200000000000005E-2</v>
      </c>
      <c r="AO480">
        <f t="shared" ref="AO480:BB480" si="1134">AN480</f>
        <v>3.8200000000000005E-2</v>
      </c>
      <c r="AP480">
        <f t="shared" si="1134"/>
        <v>3.8200000000000005E-2</v>
      </c>
      <c r="AQ480">
        <f t="shared" si="1134"/>
        <v>3.8200000000000005E-2</v>
      </c>
      <c r="AR480">
        <f t="shared" si="1134"/>
        <v>3.8200000000000005E-2</v>
      </c>
      <c r="AS480">
        <f t="shared" si="1134"/>
        <v>3.8200000000000005E-2</v>
      </c>
      <c r="AT480">
        <f t="shared" si="1134"/>
        <v>3.8200000000000005E-2</v>
      </c>
      <c r="AU480">
        <f t="shared" si="1134"/>
        <v>3.8200000000000005E-2</v>
      </c>
      <c r="AV480">
        <f t="shared" si="1134"/>
        <v>3.8200000000000005E-2</v>
      </c>
      <c r="AW480">
        <f t="shared" si="1134"/>
        <v>3.8200000000000005E-2</v>
      </c>
      <c r="AX480">
        <f t="shared" si="1134"/>
        <v>3.8200000000000005E-2</v>
      </c>
      <c r="AY480">
        <f t="shared" si="1134"/>
        <v>3.8200000000000005E-2</v>
      </c>
      <c r="AZ480">
        <f t="shared" si="1134"/>
        <v>3.8200000000000005E-2</v>
      </c>
      <c r="BA480">
        <f t="shared" si="1134"/>
        <v>3.8200000000000005E-2</v>
      </c>
      <c r="BB480">
        <f t="shared" si="1134"/>
        <v>3.8200000000000005E-2</v>
      </c>
      <c r="BC480">
        <f t="shared" si="1131"/>
        <v>3.8200000000000005E-2</v>
      </c>
      <c r="BD480">
        <f t="shared" si="1131"/>
        <v>3.8200000000000005E-2</v>
      </c>
      <c r="BE480">
        <f t="shared" si="1131"/>
        <v>3.8200000000000005E-2</v>
      </c>
      <c r="BF480">
        <f t="shared" si="1131"/>
        <v>3.8200000000000005E-2</v>
      </c>
      <c r="BG480">
        <f t="shared" si="1131"/>
        <v>3.8200000000000005E-2</v>
      </c>
      <c r="BH480">
        <f t="shared" si="1131"/>
        <v>3.8200000000000005E-2</v>
      </c>
      <c r="BK480">
        <f t="shared" ref="BK480:BK485" si="1135">K480</f>
        <v>9.5500000000000002E-2</v>
      </c>
      <c r="BL480">
        <f t="shared" si="978"/>
        <v>8.4995000000000001E-2</v>
      </c>
      <c r="BM480">
        <f t="shared" si="979"/>
        <v>3.8200000000000005E-2</v>
      </c>
      <c r="BN480">
        <f t="shared" si="1125"/>
        <v>0.11</v>
      </c>
      <c r="BO480">
        <f t="shared" si="1126"/>
        <v>0.6</v>
      </c>
      <c r="BP480" t="str">
        <f t="shared" si="980"/>
        <v>-HT-Total</v>
      </c>
    </row>
    <row r="481" spans="1:68" hidden="1" x14ac:dyDescent="0.25">
      <c r="A481" t="str">
        <f t="shared" si="974"/>
        <v>freight-HT-LPG</v>
      </c>
      <c r="B481" s="1">
        <v>447</v>
      </c>
      <c r="C481" t="s">
        <v>12</v>
      </c>
      <c r="D481" t="s">
        <v>36</v>
      </c>
      <c r="E481" t="s">
        <v>39</v>
      </c>
      <c r="F481" t="s">
        <v>48</v>
      </c>
      <c r="G481">
        <v>0</v>
      </c>
      <c r="H481">
        <f>Reference!H481</f>
        <v>0</v>
      </c>
      <c r="I481">
        <f>Reference!I481</f>
        <v>0</v>
      </c>
      <c r="J481">
        <f>Reference!J481</f>
        <v>0</v>
      </c>
      <c r="K481">
        <f>Reference!K481</f>
        <v>0</v>
      </c>
      <c r="L481">
        <f t="shared" si="1132"/>
        <v>0</v>
      </c>
      <c r="M481">
        <f t="shared" si="1132"/>
        <v>0</v>
      </c>
      <c r="N481">
        <f t="shared" si="1132"/>
        <v>0</v>
      </c>
      <c r="O481">
        <f t="shared" si="1132"/>
        <v>0</v>
      </c>
      <c r="P481">
        <f t="shared" si="1132"/>
        <v>0</v>
      </c>
      <c r="Q481">
        <f t="shared" si="1132"/>
        <v>0</v>
      </c>
      <c r="R481">
        <f t="shared" si="1132"/>
        <v>0</v>
      </c>
      <c r="S481">
        <f t="shared" si="1132"/>
        <v>0</v>
      </c>
      <c r="T481">
        <f t="shared" si="1132"/>
        <v>0</v>
      </c>
      <c r="U481">
        <f t="shared" si="1132"/>
        <v>0</v>
      </c>
      <c r="V481">
        <f t="shared" si="1132"/>
        <v>0</v>
      </c>
      <c r="W481">
        <f t="shared" si="1132"/>
        <v>0</v>
      </c>
      <c r="X481">
        <f t="shared" si="1132"/>
        <v>0</v>
      </c>
      <c r="Y481">
        <f t="shared" si="1132"/>
        <v>0</v>
      </c>
      <c r="Z481">
        <f t="shared" si="1133"/>
        <v>0</v>
      </c>
      <c r="AA481">
        <f t="shared" si="1133"/>
        <v>0</v>
      </c>
      <c r="AB481">
        <f t="shared" si="1133"/>
        <v>0</v>
      </c>
      <c r="AC481">
        <f t="shared" si="1133"/>
        <v>0</v>
      </c>
      <c r="AD481">
        <f t="shared" si="1133"/>
        <v>0</v>
      </c>
      <c r="AE481">
        <f t="shared" si="1133"/>
        <v>0</v>
      </c>
      <c r="AF481">
        <f t="shared" si="1133"/>
        <v>0</v>
      </c>
      <c r="AG481">
        <f t="shared" si="1133"/>
        <v>0</v>
      </c>
      <c r="AH481">
        <f t="shared" si="1133"/>
        <v>0</v>
      </c>
      <c r="AI481">
        <f t="shared" si="1133"/>
        <v>0</v>
      </c>
      <c r="AJ481">
        <f t="shared" si="1133"/>
        <v>0</v>
      </c>
      <c r="AK481">
        <f t="shared" si="1133"/>
        <v>0</v>
      </c>
      <c r="AL481">
        <f t="shared" si="1133"/>
        <v>0</v>
      </c>
      <c r="AM481">
        <f t="shared" si="1133"/>
        <v>0</v>
      </c>
      <c r="AN481">
        <f t="shared" si="1133"/>
        <v>0</v>
      </c>
      <c r="AO481">
        <f t="shared" ref="AO481:BB481" si="1136">AN481</f>
        <v>0</v>
      </c>
      <c r="AP481">
        <f t="shared" si="1136"/>
        <v>0</v>
      </c>
      <c r="AQ481">
        <f t="shared" si="1136"/>
        <v>0</v>
      </c>
      <c r="AR481">
        <f t="shared" si="1136"/>
        <v>0</v>
      </c>
      <c r="AS481">
        <f t="shared" si="1136"/>
        <v>0</v>
      </c>
      <c r="AT481">
        <f t="shared" si="1136"/>
        <v>0</v>
      </c>
      <c r="AU481">
        <f t="shared" si="1136"/>
        <v>0</v>
      </c>
      <c r="AV481">
        <f t="shared" si="1136"/>
        <v>0</v>
      </c>
      <c r="AW481">
        <f t="shared" si="1136"/>
        <v>0</v>
      </c>
      <c r="AX481">
        <f t="shared" si="1136"/>
        <v>0</v>
      </c>
      <c r="AY481">
        <f t="shared" si="1136"/>
        <v>0</v>
      </c>
      <c r="AZ481">
        <f t="shared" si="1136"/>
        <v>0</v>
      </c>
      <c r="BA481">
        <f t="shared" si="1136"/>
        <v>0</v>
      </c>
      <c r="BB481">
        <f t="shared" si="1136"/>
        <v>0</v>
      </c>
      <c r="BC481">
        <f t="shared" si="1131"/>
        <v>0</v>
      </c>
      <c r="BD481">
        <f t="shared" si="1131"/>
        <v>0</v>
      </c>
      <c r="BE481">
        <f t="shared" si="1131"/>
        <v>0</v>
      </c>
      <c r="BF481">
        <f t="shared" si="1131"/>
        <v>0</v>
      </c>
      <c r="BG481">
        <f t="shared" si="1131"/>
        <v>0</v>
      </c>
      <c r="BH481">
        <f t="shared" si="1131"/>
        <v>0</v>
      </c>
      <c r="BK481">
        <f t="shared" si="1135"/>
        <v>0</v>
      </c>
      <c r="BL481">
        <f t="shared" si="978"/>
        <v>0</v>
      </c>
      <c r="BM481">
        <f t="shared" si="979"/>
        <v>0</v>
      </c>
      <c r="BN481">
        <f t="shared" si="1125"/>
        <v>0.11</v>
      </c>
      <c r="BO481">
        <f t="shared" si="1126"/>
        <v>0.6</v>
      </c>
      <c r="BP481" t="str">
        <f t="shared" si="980"/>
        <v>-HT-Total</v>
      </c>
    </row>
    <row r="482" spans="1:68" hidden="1" x14ac:dyDescent="0.25">
      <c r="A482" t="str">
        <f t="shared" ref="A482:A545" si="1137">D482&amp;"-"&amp;E482&amp;"-"&amp;F482</f>
        <v>freight-HT-PHEVD</v>
      </c>
      <c r="B482" s="1">
        <v>448</v>
      </c>
      <c r="C482" t="s">
        <v>12</v>
      </c>
      <c r="D482" t="s">
        <v>36</v>
      </c>
      <c r="E482" t="s">
        <v>39</v>
      </c>
      <c r="F482" t="s">
        <v>37</v>
      </c>
      <c r="G482">
        <v>0</v>
      </c>
      <c r="H482">
        <f>Reference!H482</f>
        <v>0</v>
      </c>
      <c r="I482">
        <f>Reference!I482</f>
        <v>0</v>
      </c>
      <c r="J482">
        <f>Reference!J482</f>
        <v>0</v>
      </c>
      <c r="K482">
        <f>Reference!K482</f>
        <v>0</v>
      </c>
      <c r="L482">
        <f t="shared" si="1132"/>
        <v>0</v>
      </c>
      <c r="M482">
        <f t="shared" si="1132"/>
        <v>0</v>
      </c>
      <c r="N482">
        <f t="shared" si="1132"/>
        <v>0</v>
      </c>
      <c r="O482">
        <f t="shared" si="1132"/>
        <v>0</v>
      </c>
      <c r="P482">
        <f t="shared" si="1132"/>
        <v>0</v>
      </c>
      <c r="Q482">
        <f t="shared" si="1132"/>
        <v>0</v>
      </c>
      <c r="R482">
        <f t="shared" si="1132"/>
        <v>0</v>
      </c>
      <c r="S482">
        <f t="shared" si="1132"/>
        <v>0</v>
      </c>
      <c r="T482">
        <f t="shared" si="1132"/>
        <v>0</v>
      </c>
      <c r="U482">
        <f t="shared" si="1132"/>
        <v>0</v>
      </c>
      <c r="V482">
        <f t="shared" si="1132"/>
        <v>0</v>
      </c>
      <c r="W482">
        <f t="shared" si="1132"/>
        <v>0</v>
      </c>
      <c r="X482">
        <f t="shared" si="1132"/>
        <v>0</v>
      </c>
      <c r="Y482">
        <f t="shared" si="1132"/>
        <v>0</v>
      </c>
      <c r="Z482">
        <f t="shared" si="1133"/>
        <v>0</v>
      </c>
      <c r="AA482">
        <f t="shared" si="1133"/>
        <v>0</v>
      </c>
      <c r="AB482">
        <f t="shared" si="1133"/>
        <v>0</v>
      </c>
      <c r="AC482">
        <f t="shared" si="1133"/>
        <v>0</v>
      </c>
      <c r="AD482">
        <f t="shared" si="1133"/>
        <v>0</v>
      </c>
      <c r="AE482">
        <f t="shared" si="1133"/>
        <v>0</v>
      </c>
      <c r="AF482">
        <f t="shared" si="1133"/>
        <v>0</v>
      </c>
      <c r="AG482">
        <f t="shared" si="1133"/>
        <v>0</v>
      </c>
      <c r="AH482">
        <f t="shared" si="1133"/>
        <v>0</v>
      </c>
      <c r="AI482">
        <f t="shared" si="1133"/>
        <v>0</v>
      </c>
      <c r="AJ482">
        <f t="shared" si="1133"/>
        <v>0</v>
      </c>
      <c r="AK482">
        <f t="shared" si="1133"/>
        <v>0</v>
      </c>
      <c r="AL482">
        <f t="shared" si="1133"/>
        <v>0</v>
      </c>
      <c r="AM482">
        <f t="shared" si="1133"/>
        <v>0</v>
      </c>
      <c r="AN482">
        <f t="shared" si="1133"/>
        <v>0</v>
      </c>
      <c r="AO482">
        <f t="shared" ref="AO482:BB482" si="1138">AN482</f>
        <v>0</v>
      </c>
      <c r="AP482">
        <f t="shared" si="1138"/>
        <v>0</v>
      </c>
      <c r="AQ482">
        <f t="shared" si="1138"/>
        <v>0</v>
      </c>
      <c r="AR482">
        <f t="shared" si="1138"/>
        <v>0</v>
      </c>
      <c r="AS482">
        <f t="shared" si="1138"/>
        <v>0</v>
      </c>
      <c r="AT482">
        <f t="shared" si="1138"/>
        <v>0</v>
      </c>
      <c r="AU482">
        <f t="shared" si="1138"/>
        <v>0</v>
      </c>
      <c r="AV482">
        <f t="shared" si="1138"/>
        <v>0</v>
      </c>
      <c r="AW482">
        <f t="shared" si="1138"/>
        <v>0</v>
      </c>
      <c r="AX482">
        <f t="shared" si="1138"/>
        <v>0</v>
      </c>
      <c r="AY482">
        <f t="shared" si="1138"/>
        <v>0</v>
      </c>
      <c r="AZ482">
        <f t="shared" si="1138"/>
        <v>0</v>
      </c>
      <c r="BA482">
        <f t="shared" si="1138"/>
        <v>0</v>
      </c>
      <c r="BB482">
        <f t="shared" si="1138"/>
        <v>0</v>
      </c>
      <c r="BC482">
        <f t="shared" si="1131"/>
        <v>0</v>
      </c>
      <c r="BD482">
        <f t="shared" si="1131"/>
        <v>0</v>
      </c>
      <c r="BE482">
        <f t="shared" si="1131"/>
        <v>0</v>
      </c>
      <c r="BF482">
        <f t="shared" si="1131"/>
        <v>0</v>
      </c>
      <c r="BG482">
        <f t="shared" si="1131"/>
        <v>0</v>
      </c>
      <c r="BH482">
        <f t="shared" si="1131"/>
        <v>0</v>
      </c>
      <c r="BK482">
        <f t="shared" si="1135"/>
        <v>0</v>
      </c>
      <c r="BL482">
        <f t="shared" ref="BL482:BL545" si="1139">(1-BN482)*BK482</f>
        <v>0</v>
      </c>
      <c r="BM482">
        <f t="shared" ref="BM482:BM545" si="1140">(1-BO482)*BK482</f>
        <v>0</v>
      </c>
      <c r="BN482">
        <f t="shared" si="1125"/>
        <v>0.11</v>
      </c>
      <c r="BO482">
        <f t="shared" si="1126"/>
        <v>0.6</v>
      </c>
      <c r="BP482" t="str">
        <f t="shared" ref="BP482:BP545" si="1141">"-"&amp;E482&amp;"-"&amp;"Total"</f>
        <v>-HT-Total</v>
      </c>
    </row>
    <row r="483" spans="1:68" hidden="1" x14ac:dyDescent="0.25">
      <c r="A483" t="str">
        <f t="shared" si="1137"/>
        <v>freight-LT-BEV</v>
      </c>
      <c r="B483" s="1">
        <v>449</v>
      </c>
      <c r="C483" t="s">
        <v>12</v>
      </c>
      <c r="D483" t="s">
        <v>36</v>
      </c>
      <c r="E483" t="s">
        <v>33</v>
      </c>
      <c r="F483" t="s">
        <v>29</v>
      </c>
      <c r="G483">
        <v>0</v>
      </c>
      <c r="H483">
        <f>Reference!H483</f>
        <v>1.5012378805972263E-7</v>
      </c>
      <c r="I483">
        <f>Reference!I483</f>
        <v>0</v>
      </c>
      <c r="J483">
        <f>Reference!J483</f>
        <v>3.3833625914958208E-7</v>
      </c>
      <c r="K483">
        <f>Reference!K483</f>
        <v>0</v>
      </c>
      <c r="L483">
        <f>Reference!L483</f>
        <v>7.6251356120719439E-7</v>
      </c>
      <c r="M483">
        <f>IF(L483=0,0.0000001,L483)*((INDEX($AA$7:$AA$29,MATCH($A483,$H$7:$H$28,0))/IF(L483=0,0.0000001,L483))^((M$33-$K$33)/($Y$33-$K$33)))</f>
        <v>4.1053960647119894E-6</v>
      </c>
      <c r="N483">
        <f t="shared" ref="N483:Y483" si="1142">IF(M483=0,0.0000001,M483)*((INDEX($AA$7:$AA$29,MATCH($A483,$H$7:$H$28,0))/IF(M483=0,0.0000001,M483))^((N$33-$K$33)/($Y$33-$K$33)))</f>
        <v>3.5756121603438969E-5</v>
      </c>
      <c r="O483">
        <f t="shared" si="1142"/>
        <v>3.4522912901727338E-4</v>
      </c>
      <c r="P483">
        <f t="shared" si="1142"/>
        <v>2.6142961184172394E-3</v>
      </c>
      <c r="Q483">
        <f t="shared" si="1142"/>
        <v>1.246324986087269E-2</v>
      </c>
      <c r="R483">
        <f t="shared" si="1142"/>
        <v>3.530332825793156E-2</v>
      </c>
      <c r="S483">
        <f t="shared" si="1142"/>
        <v>6.4003939720803399E-2</v>
      </c>
      <c r="T483">
        <f t="shared" si="1142"/>
        <v>8.5268399212996768E-2</v>
      </c>
      <c r="U483">
        <f t="shared" si="1142"/>
        <v>9.5548786167539465E-2</v>
      </c>
      <c r="V483">
        <f t="shared" si="1142"/>
        <v>9.9029032787990592E-2</v>
      </c>
      <c r="W483">
        <f t="shared" si="1142"/>
        <v>9.9860709693963726E-2</v>
      </c>
      <c r="X483">
        <f t="shared" si="1142"/>
        <v>9.9990044252391733E-2</v>
      </c>
      <c r="Y483">
        <f t="shared" si="1142"/>
        <v>0.1</v>
      </c>
      <c r="Z483">
        <f>IF(Y483=0,0.0000001,$Y483)*((INDEX($AB$7:$AB$29,MATCH($A483,$H$7:$H$28,0))/IF(Y483=0,0.0000001,$Y483))^((Z$33-$Y$33)/($AN$33-$Y$33)))</f>
        <v>0</v>
      </c>
      <c r="AA483">
        <f t="shared" ref="AA483:AN483" si="1143">IF(Z483=0,0.0000001,$Y483)*((INDEX($AB$7:$AB$29,MATCH($A483,$H$7:$H$28,0))/IF(Z483=0,0.0000001,$Y483))^((AA$33-$Y$33)/($AN$33-$Y$33)))</f>
        <v>0</v>
      </c>
      <c r="AB483">
        <f t="shared" si="1143"/>
        <v>0</v>
      </c>
      <c r="AC483">
        <f t="shared" si="1143"/>
        <v>0</v>
      </c>
      <c r="AD483">
        <f t="shared" si="1143"/>
        <v>0</v>
      </c>
      <c r="AE483">
        <f t="shared" si="1143"/>
        <v>0</v>
      </c>
      <c r="AF483">
        <f t="shared" si="1143"/>
        <v>0</v>
      </c>
      <c r="AG483">
        <f t="shared" si="1143"/>
        <v>0</v>
      </c>
      <c r="AH483">
        <f t="shared" si="1143"/>
        <v>0</v>
      </c>
      <c r="AI483">
        <f t="shared" si="1143"/>
        <v>0</v>
      </c>
      <c r="AJ483">
        <f t="shared" si="1143"/>
        <v>0</v>
      </c>
      <c r="AK483">
        <f t="shared" si="1143"/>
        <v>0</v>
      </c>
      <c r="AL483">
        <f t="shared" si="1143"/>
        <v>0</v>
      </c>
      <c r="AM483">
        <f t="shared" si="1143"/>
        <v>0</v>
      </c>
      <c r="AN483">
        <f t="shared" si="1143"/>
        <v>0</v>
      </c>
      <c r="AO483">
        <f t="shared" ref="AO483:BB483" si="1144">AN483</f>
        <v>0</v>
      </c>
      <c r="AP483">
        <f t="shared" si="1144"/>
        <v>0</v>
      </c>
      <c r="AQ483">
        <f t="shared" si="1144"/>
        <v>0</v>
      </c>
      <c r="AR483">
        <f t="shared" si="1144"/>
        <v>0</v>
      </c>
      <c r="AS483">
        <f t="shared" si="1144"/>
        <v>0</v>
      </c>
      <c r="AT483">
        <f t="shared" si="1144"/>
        <v>0</v>
      </c>
      <c r="AU483">
        <f t="shared" si="1144"/>
        <v>0</v>
      </c>
      <c r="AV483">
        <f t="shared" si="1144"/>
        <v>0</v>
      </c>
      <c r="AW483">
        <f t="shared" si="1144"/>
        <v>0</v>
      </c>
      <c r="AX483">
        <f t="shared" si="1144"/>
        <v>0</v>
      </c>
      <c r="AY483">
        <f t="shared" si="1144"/>
        <v>0</v>
      </c>
      <c r="AZ483">
        <f t="shared" si="1144"/>
        <v>0</v>
      </c>
      <c r="BA483">
        <f t="shared" si="1144"/>
        <v>0</v>
      </c>
      <c r="BB483">
        <f t="shared" si="1144"/>
        <v>0</v>
      </c>
      <c r="BC483">
        <f t="shared" si="1131"/>
        <v>0</v>
      </c>
      <c r="BD483">
        <f t="shared" si="1131"/>
        <v>0</v>
      </c>
      <c r="BE483">
        <f t="shared" si="1131"/>
        <v>0</v>
      </c>
      <c r="BF483">
        <f t="shared" si="1131"/>
        <v>0</v>
      </c>
      <c r="BG483">
        <f t="shared" si="1131"/>
        <v>0</v>
      </c>
      <c r="BH483">
        <f t="shared" si="1131"/>
        <v>0</v>
      </c>
      <c r="BK483">
        <f t="shared" si="1135"/>
        <v>0</v>
      </c>
      <c r="BL483">
        <f t="shared" si="1139"/>
        <v>0</v>
      </c>
      <c r="BM483">
        <f t="shared" si="1140"/>
        <v>0</v>
      </c>
      <c r="BN483">
        <f t="shared" si="1125"/>
        <v>0.15000000000000002</v>
      </c>
      <c r="BO483">
        <f t="shared" si="1126"/>
        <v>0.60000000000000009</v>
      </c>
      <c r="BP483" t="str">
        <f t="shared" si="1141"/>
        <v>-LT-Total</v>
      </c>
    </row>
    <row r="484" spans="1:68" hidden="1" x14ac:dyDescent="0.25">
      <c r="A484" t="str">
        <f t="shared" si="1137"/>
        <v>freight-LT-CNG</v>
      </c>
      <c r="B484" s="1">
        <v>450</v>
      </c>
      <c r="C484" t="s">
        <v>12</v>
      </c>
      <c r="D484" t="s">
        <v>36</v>
      </c>
      <c r="E484" t="s">
        <v>33</v>
      </c>
      <c r="F484" t="s">
        <v>45</v>
      </c>
      <c r="G484">
        <v>0</v>
      </c>
      <c r="H484">
        <f>Reference!H484</f>
        <v>0</v>
      </c>
      <c r="I484">
        <f>Reference!I484</f>
        <v>0</v>
      </c>
      <c r="J484">
        <f>Reference!J484</f>
        <v>0</v>
      </c>
      <c r="K484">
        <f>Reference!K484</f>
        <v>0</v>
      </c>
      <c r="L484">
        <f t="shared" ref="L484:Y485" si="1145">$K484+(L$33-$K$33)*($BL484-$BK484)/($BL$33-$BK$33)</f>
        <v>0</v>
      </c>
      <c r="M484">
        <f t="shared" si="1145"/>
        <v>0</v>
      </c>
      <c r="N484">
        <f t="shared" si="1145"/>
        <v>0</v>
      </c>
      <c r="O484">
        <f t="shared" si="1145"/>
        <v>0</v>
      </c>
      <c r="P484">
        <f t="shared" si="1145"/>
        <v>0</v>
      </c>
      <c r="Q484">
        <f t="shared" si="1145"/>
        <v>0</v>
      </c>
      <c r="R484">
        <f t="shared" si="1145"/>
        <v>0</v>
      </c>
      <c r="S484">
        <f t="shared" si="1145"/>
        <v>0</v>
      </c>
      <c r="T484">
        <f t="shared" si="1145"/>
        <v>0</v>
      </c>
      <c r="U484">
        <f t="shared" si="1145"/>
        <v>0</v>
      </c>
      <c r="V484">
        <f t="shared" si="1145"/>
        <v>0</v>
      </c>
      <c r="W484">
        <f t="shared" si="1145"/>
        <v>0</v>
      </c>
      <c r="X484">
        <f t="shared" si="1145"/>
        <v>0</v>
      </c>
      <c r="Y484">
        <f t="shared" si="1145"/>
        <v>0</v>
      </c>
      <c r="Z484">
        <f t="shared" ref="Z484:AN485" si="1146">$Y484+(Z$33-$Y$33)*($BM484-$BL484)/($BM$33-$BL$33)</f>
        <v>0</v>
      </c>
      <c r="AA484">
        <f t="shared" si="1146"/>
        <v>0</v>
      </c>
      <c r="AB484">
        <f t="shared" si="1146"/>
        <v>0</v>
      </c>
      <c r="AC484">
        <f t="shared" si="1146"/>
        <v>0</v>
      </c>
      <c r="AD484">
        <f t="shared" si="1146"/>
        <v>0</v>
      </c>
      <c r="AE484">
        <f t="shared" si="1146"/>
        <v>0</v>
      </c>
      <c r="AF484">
        <f t="shared" si="1146"/>
        <v>0</v>
      </c>
      <c r="AG484">
        <f t="shared" si="1146"/>
        <v>0</v>
      </c>
      <c r="AH484">
        <f t="shared" si="1146"/>
        <v>0</v>
      </c>
      <c r="AI484">
        <f t="shared" si="1146"/>
        <v>0</v>
      </c>
      <c r="AJ484">
        <f t="shared" si="1146"/>
        <v>0</v>
      </c>
      <c r="AK484">
        <f t="shared" si="1146"/>
        <v>0</v>
      </c>
      <c r="AL484">
        <f t="shared" si="1146"/>
        <v>0</v>
      </c>
      <c r="AM484">
        <f t="shared" si="1146"/>
        <v>0</v>
      </c>
      <c r="AN484">
        <f t="shared" si="1146"/>
        <v>0</v>
      </c>
      <c r="AO484">
        <f t="shared" ref="AO484:BB484" si="1147">AN484</f>
        <v>0</v>
      </c>
      <c r="AP484">
        <f t="shared" si="1147"/>
        <v>0</v>
      </c>
      <c r="AQ484">
        <f t="shared" si="1147"/>
        <v>0</v>
      </c>
      <c r="AR484">
        <f t="shared" si="1147"/>
        <v>0</v>
      </c>
      <c r="AS484">
        <f t="shared" si="1147"/>
        <v>0</v>
      </c>
      <c r="AT484">
        <f t="shared" si="1147"/>
        <v>0</v>
      </c>
      <c r="AU484">
        <f t="shared" si="1147"/>
        <v>0</v>
      </c>
      <c r="AV484">
        <f t="shared" si="1147"/>
        <v>0</v>
      </c>
      <c r="AW484">
        <f t="shared" si="1147"/>
        <v>0</v>
      </c>
      <c r="AX484">
        <f t="shared" si="1147"/>
        <v>0</v>
      </c>
      <c r="AY484">
        <f t="shared" si="1147"/>
        <v>0</v>
      </c>
      <c r="AZ484">
        <f t="shared" si="1147"/>
        <v>0</v>
      </c>
      <c r="BA484">
        <f t="shared" si="1147"/>
        <v>0</v>
      </c>
      <c r="BB484">
        <f t="shared" si="1147"/>
        <v>0</v>
      </c>
      <c r="BC484">
        <f t="shared" si="1131"/>
        <v>0</v>
      </c>
      <c r="BD484">
        <f t="shared" si="1131"/>
        <v>0</v>
      </c>
      <c r="BE484">
        <f t="shared" si="1131"/>
        <v>0</v>
      </c>
      <c r="BF484">
        <f t="shared" si="1131"/>
        <v>0</v>
      </c>
      <c r="BG484">
        <f t="shared" si="1131"/>
        <v>0</v>
      </c>
      <c r="BH484">
        <f t="shared" si="1131"/>
        <v>0</v>
      </c>
      <c r="BK484">
        <f t="shared" si="1135"/>
        <v>0</v>
      </c>
      <c r="BL484">
        <f t="shared" si="1139"/>
        <v>0</v>
      </c>
      <c r="BM484">
        <f t="shared" si="1140"/>
        <v>0</v>
      </c>
      <c r="BN484">
        <f t="shared" si="1125"/>
        <v>0.15000000000000002</v>
      </c>
      <c r="BO484">
        <f t="shared" si="1126"/>
        <v>0.60000000000000009</v>
      </c>
      <c r="BP484" t="str">
        <f t="shared" si="1141"/>
        <v>-LT-Total</v>
      </c>
    </row>
    <row r="485" spans="1:68" hidden="1" x14ac:dyDescent="0.25">
      <c r="A485" t="str">
        <f t="shared" si="1137"/>
        <v>freight-LT-D</v>
      </c>
      <c r="B485" s="1">
        <v>451</v>
      </c>
      <c r="C485" t="s">
        <v>12</v>
      </c>
      <c r="D485" t="s">
        <v>36</v>
      </c>
      <c r="E485" t="s">
        <v>33</v>
      </c>
      <c r="F485" t="s">
        <v>46</v>
      </c>
      <c r="G485">
        <v>5.6119226967120142E-2</v>
      </c>
      <c r="H485">
        <f>Reference!H485</f>
        <v>5.5928837788858259E-2</v>
      </c>
      <c r="I485">
        <f>Reference!I485</f>
        <v>5.5738446836015337E-2</v>
      </c>
      <c r="J485">
        <f>Reference!J485</f>
        <v>5.5548054108566558E-2</v>
      </c>
      <c r="K485">
        <f>Reference!K485</f>
        <v>5.5360051729650042E-2</v>
      </c>
      <c r="L485">
        <f t="shared" si="1145"/>
        <v>5.4766908318260935E-2</v>
      </c>
      <c r="M485">
        <f t="shared" si="1145"/>
        <v>5.4173764906871827E-2</v>
      </c>
      <c r="N485">
        <f t="shared" si="1145"/>
        <v>5.3580621495482719E-2</v>
      </c>
      <c r="O485">
        <f t="shared" si="1145"/>
        <v>5.2987478084093612E-2</v>
      </c>
      <c r="P485">
        <f t="shared" si="1145"/>
        <v>5.2394334672704504E-2</v>
      </c>
      <c r="Q485">
        <f t="shared" si="1145"/>
        <v>5.1801191261315396E-2</v>
      </c>
      <c r="R485">
        <f t="shared" si="1145"/>
        <v>5.1208047849926289E-2</v>
      </c>
      <c r="S485">
        <f t="shared" si="1145"/>
        <v>5.0614904438537181E-2</v>
      </c>
      <c r="T485">
        <f t="shared" si="1145"/>
        <v>5.0021761027148073E-2</v>
      </c>
      <c r="U485">
        <f t="shared" si="1145"/>
        <v>4.9428617615758966E-2</v>
      </c>
      <c r="V485">
        <f t="shared" si="1145"/>
        <v>4.8835474204369858E-2</v>
      </c>
      <c r="W485">
        <f t="shared" si="1145"/>
        <v>4.824233079298075E-2</v>
      </c>
      <c r="X485">
        <f t="shared" si="1145"/>
        <v>4.7649187381591643E-2</v>
      </c>
      <c r="Y485">
        <f t="shared" si="1145"/>
        <v>4.7056043970202535E-2</v>
      </c>
      <c r="Z485">
        <f t="shared" si="1146"/>
        <v>4.5395242418313032E-2</v>
      </c>
      <c r="AA485">
        <f t="shared" si="1146"/>
        <v>4.373444086642353E-2</v>
      </c>
      <c r="AB485">
        <f t="shared" si="1146"/>
        <v>4.2073639314534034E-2</v>
      </c>
      <c r="AC485">
        <f t="shared" si="1146"/>
        <v>4.0412837762644531E-2</v>
      </c>
      <c r="AD485">
        <f t="shared" si="1146"/>
        <v>3.8752036210755028E-2</v>
      </c>
      <c r="AE485">
        <f t="shared" si="1146"/>
        <v>3.7091234658865525E-2</v>
      </c>
      <c r="AF485">
        <f t="shared" si="1146"/>
        <v>3.5430433106976023E-2</v>
      </c>
      <c r="AG485">
        <f t="shared" si="1146"/>
        <v>3.376963155508652E-2</v>
      </c>
      <c r="AH485">
        <f t="shared" si="1146"/>
        <v>3.2108830003197017E-2</v>
      </c>
      <c r="AI485">
        <f t="shared" si="1146"/>
        <v>3.0448028451307518E-2</v>
      </c>
      <c r="AJ485">
        <f t="shared" si="1146"/>
        <v>2.8787226899418015E-2</v>
      </c>
      <c r="AK485">
        <f t="shared" si="1146"/>
        <v>2.7126425347528516E-2</v>
      </c>
      <c r="AL485">
        <f t="shared" si="1146"/>
        <v>2.5465623795639013E-2</v>
      </c>
      <c r="AM485">
        <f t="shared" si="1146"/>
        <v>2.3804822243749513E-2</v>
      </c>
      <c r="AN485">
        <f t="shared" si="1146"/>
        <v>2.2144020691860011E-2</v>
      </c>
      <c r="AO485">
        <f t="shared" ref="AO485:BB485" si="1148">AN485</f>
        <v>2.2144020691860011E-2</v>
      </c>
      <c r="AP485">
        <f t="shared" si="1148"/>
        <v>2.2144020691860011E-2</v>
      </c>
      <c r="AQ485">
        <f t="shared" si="1148"/>
        <v>2.2144020691860011E-2</v>
      </c>
      <c r="AR485">
        <f t="shared" si="1148"/>
        <v>2.2144020691860011E-2</v>
      </c>
      <c r="AS485">
        <f t="shared" si="1148"/>
        <v>2.2144020691860011E-2</v>
      </c>
      <c r="AT485">
        <f t="shared" si="1148"/>
        <v>2.2144020691860011E-2</v>
      </c>
      <c r="AU485">
        <f t="shared" si="1148"/>
        <v>2.2144020691860011E-2</v>
      </c>
      <c r="AV485">
        <f t="shared" si="1148"/>
        <v>2.2144020691860011E-2</v>
      </c>
      <c r="AW485">
        <f t="shared" si="1148"/>
        <v>2.2144020691860011E-2</v>
      </c>
      <c r="AX485">
        <f t="shared" si="1148"/>
        <v>2.2144020691860011E-2</v>
      </c>
      <c r="AY485">
        <f t="shared" si="1148"/>
        <v>2.2144020691860011E-2</v>
      </c>
      <c r="AZ485">
        <f t="shared" si="1148"/>
        <v>2.2144020691860011E-2</v>
      </c>
      <c r="BA485">
        <f t="shared" si="1148"/>
        <v>2.2144020691860011E-2</v>
      </c>
      <c r="BB485">
        <f t="shared" si="1148"/>
        <v>2.2144020691860011E-2</v>
      </c>
      <c r="BC485">
        <f t="shared" si="1131"/>
        <v>2.2144020691860011E-2</v>
      </c>
      <c r="BD485">
        <f t="shared" si="1131"/>
        <v>2.2144020691860011E-2</v>
      </c>
      <c r="BE485">
        <f t="shared" si="1131"/>
        <v>2.2144020691860011E-2</v>
      </c>
      <c r="BF485">
        <f t="shared" si="1131"/>
        <v>2.2144020691860011E-2</v>
      </c>
      <c r="BG485">
        <f t="shared" si="1131"/>
        <v>2.2144020691860011E-2</v>
      </c>
      <c r="BH485">
        <f t="shared" si="1131"/>
        <v>2.2144020691860011E-2</v>
      </c>
      <c r="BK485">
        <f t="shared" si="1135"/>
        <v>5.5360051729650042E-2</v>
      </c>
      <c r="BL485">
        <f t="shared" si="1139"/>
        <v>4.7056043970202535E-2</v>
      </c>
      <c r="BM485">
        <f t="shared" si="1140"/>
        <v>2.2144020691860011E-2</v>
      </c>
      <c r="BN485">
        <f t="shared" si="1125"/>
        <v>0.15000000000000002</v>
      </c>
      <c r="BO485">
        <f t="shared" si="1126"/>
        <v>0.60000000000000009</v>
      </c>
      <c r="BP485" t="str">
        <f t="shared" si="1141"/>
        <v>-LT-Total</v>
      </c>
    </row>
    <row r="486" spans="1:68" hidden="1" x14ac:dyDescent="0.25">
      <c r="A486" t="str">
        <f t="shared" si="1137"/>
        <v>freight-LT-FCEV</v>
      </c>
      <c r="B486" s="1">
        <v>452</v>
      </c>
      <c r="C486" t="s">
        <v>12</v>
      </c>
      <c r="D486" t="s">
        <v>36</v>
      </c>
      <c r="E486" t="s">
        <v>33</v>
      </c>
      <c r="F486" t="s">
        <v>30</v>
      </c>
      <c r="G486">
        <v>0</v>
      </c>
      <c r="H486">
        <f>Reference!H486</f>
        <v>0</v>
      </c>
      <c r="I486">
        <f>Reference!I486</f>
        <v>0</v>
      </c>
      <c r="J486">
        <f>Reference!J486</f>
        <v>0</v>
      </c>
      <c r="K486">
        <f>Reference!K486</f>
        <v>0</v>
      </c>
      <c r="L486">
        <f>Reference!L486</f>
        <v>0</v>
      </c>
      <c r="M486">
        <f>IF(L486=0,0.0000001,L486)*((INDEX($AA$7:$AA$29,MATCH($A486,$H$7:$H$28,0))/IF(L486=0,0.0000001,L486))^((M$33-$K$33)/($Y$33-$K$33)))</f>
        <v>6.5183634486883893E-7</v>
      </c>
      <c r="N486">
        <f t="shared" ref="N486:Y486" si="1149">IF(M486=0,0.0000001,M486)*((INDEX($AA$7:$AA$29,MATCH($A486,$H$7:$H$28,0))/IF(M486=0,0.0000001,M486))^((N$33-$K$33)/($Y$33-$K$33)))</f>
        <v>7.2591900171713882E-6</v>
      </c>
      <c r="O486">
        <f t="shared" si="1149"/>
        <v>9.0674042040355117E-5</v>
      </c>
      <c r="P486">
        <f t="shared" si="1149"/>
        <v>8.641427410085008E-4</v>
      </c>
      <c r="Q486">
        <f t="shared" si="1149"/>
        <v>4.9191847852135618E-3</v>
      </c>
      <c r="R486">
        <f t="shared" si="1149"/>
        <v>1.5683087682617797E-2</v>
      </c>
      <c r="S486">
        <f t="shared" si="1149"/>
        <v>3.0420603000370694E-2</v>
      </c>
      <c r="T486">
        <f t="shared" si="1149"/>
        <v>4.1869501971511E-2</v>
      </c>
      <c r="U486">
        <f t="shared" si="1149"/>
        <v>4.7527981806362911E-2</v>
      </c>
      <c r="V486">
        <f t="shared" si="1149"/>
        <v>4.9459679483171509E-2</v>
      </c>
      <c r="W486">
        <f t="shared" si="1149"/>
        <v>4.99224514594441E-2</v>
      </c>
      <c r="X486">
        <f t="shared" si="1149"/>
        <v>4.9994456825821154E-2</v>
      </c>
      <c r="Y486">
        <f t="shared" si="1149"/>
        <v>4.9999999999999996E-2</v>
      </c>
      <c r="Z486">
        <f>IF(Y486=0,0.0000001,$Y486)*((INDEX($AB$7:$AB$29,MATCH($A486,$H$7:$H$28,0))/IF(Y486=0,0.0000001,$Y486))^((Z$33-$Y$33)/($AN$33-$Y$33)))</f>
        <v>5.7434917749851752E-2</v>
      </c>
      <c r="AA486">
        <f t="shared" ref="AA486:AN486" si="1150">IF(Z486=0,0.0000001,$Y486)*((INDEX($AB$7:$AB$29,MATCH($A486,$H$7:$H$28,0))/IF(Z486=0,0.0000001,$Y486))^((AA$33-$Y$33)/($AN$33-$Y$33)))</f>
        <v>6.5975395538644704E-2</v>
      </c>
      <c r="AB486">
        <f t="shared" si="1150"/>
        <v>7.5785828325519902E-2</v>
      </c>
      <c r="AC486">
        <f t="shared" si="1150"/>
        <v>8.7055056329612412E-2</v>
      </c>
      <c r="AD486">
        <f t="shared" si="1150"/>
        <v>9.9999999999999992E-2</v>
      </c>
      <c r="AE486">
        <f t="shared" si="1150"/>
        <v>0.1148698354997035</v>
      </c>
      <c r="AF486">
        <f t="shared" si="1150"/>
        <v>0.13195079107728944</v>
      </c>
      <c r="AG486">
        <f t="shared" si="1150"/>
        <v>0.1515716566510398</v>
      </c>
      <c r="AH486">
        <f t="shared" si="1150"/>
        <v>0.17411011265922482</v>
      </c>
      <c r="AI486">
        <f t="shared" si="1150"/>
        <v>0.20000000000000004</v>
      </c>
      <c r="AJ486">
        <f t="shared" si="1150"/>
        <v>0.22973967099940704</v>
      </c>
      <c r="AK486">
        <f t="shared" si="1150"/>
        <v>0.26390158215457893</v>
      </c>
      <c r="AL486">
        <f t="shared" si="1150"/>
        <v>0.30314331330207966</v>
      </c>
      <c r="AM486">
        <f t="shared" si="1150"/>
        <v>0.34822022531844971</v>
      </c>
      <c r="AN486">
        <f t="shared" si="1150"/>
        <v>0.40000000000000008</v>
      </c>
      <c r="AO486">
        <f t="shared" ref="AO486:BB486" si="1151">AN486</f>
        <v>0.40000000000000008</v>
      </c>
      <c r="AP486">
        <f t="shared" si="1151"/>
        <v>0.40000000000000008</v>
      </c>
      <c r="AQ486">
        <f t="shared" si="1151"/>
        <v>0.40000000000000008</v>
      </c>
      <c r="AR486">
        <f t="shared" si="1151"/>
        <v>0.40000000000000008</v>
      </c>
      <c r="AS486">
        <f t="shared" si="1151"/>
        <v>0.40000000000000008</v>
      </c>
      <c r="AT486">
        <f t="shared" si="1151"/>
        <v>0.40000000000000008</v>
      </c>
      <c r="AU486">
        <f t="shared" si="1151"/>
        <v>0.40000000000000008</v>
      </c>
      <c r="AV486">
        <f t="shared" si="1151"/>
        <v>0.40000000000000008</v>
      </c>
      <c r="AW486">
        <f t="shared" si="1151"/>
        <v>0.40000000000000008</v>
      </c>
      <c r="AX486">
        <f t="shared" si="1151"/>
        <v>0.40000000000000008</v>
      </c>
      <c r="AY486">
        <f t="shared" si="1151"/>
        <v>0.40000000000000008</v>
      </c>
      <c r="AZ486">
        <f t="shared" si="1151"/>
        <v>0.40000000000000008</v>
      </c>
      <c r="BA486">
        <f t="shared" si="1151"/>
        <v>0.40000000000000008</v>
      </c>
      <c r="BB486">
        <f t="shared" si="1151"/>
        <v>0.40000000000000008</v>
      </c>
      <c r="BC486">
        <f t="shared" si="1131"/>
        <v>0.40000000000000008</v>
      </c>
      <c r="BD486">
        <f t="shared" si="1131"/>
        <v>0.40000000000000008</v>
      </c>
      <c r="BE486">
        <f t="shared" si="1131"/>
        <v>0.40000000000000008</v>
      </c>
      <c r="BF486">
        <f t="shared" si="1131"/>
        <v>0.40000000000000008</v>
      </c>
      <c r="BG486">
        <f t="shared" si="1131"/>
        <v>0.40000000000000008</v>
      </c>
      <c r="BH486">
        <f t="shared" si="1131"/>
        <v>0.40000000000000008</v>
      </c>
      <c r="BK486">
        <f>G486</f>
        <v>0</v>
      </c>
      <c r="BL486">
        <f t="shared" si="1139"/>
        <v>0</v>
      </c>
      <c r="BM486">
        <f t="shared" si="1140"/>
        <v>0</v>
      </c>
      <c r="BN486">
        <f t="shared" si="1125"/>
        <v>0.15000000000000002</v>
      </c>
      <c r="BO486">
        <f t="shared" si="1126"/>
        <v>0.60000000000000009</v>
      </c>
      <c r="BP486" t="str">
        <f t="shared" si="1141"/>
        <v>-LT-Total</v>
      </c>
    </row>
    <row r="487" spans="1:68" hidden="1" x14ac:dyDescent="0.25">
      <c r="A487" t="str">
        <f t="shared" si="1137"/>
        <v>freight-LT-G</v>
      </c>
      <c r="B487" s="1">
        <v>453</v>
      </c>
      <c r="C487" t="s">
        <v>12</v>
      </c>
      <c r="D487" t="s">
        <v>36</v>
      </c>
      <c r="E487" t="s">
        <v>33</v>
      </c>
      <c r="F487" t="s">
        <v>47</v>
      </c>
      <c r="G487">
        <v>0.94388077303287987</v>
      </c>
      <c r="H487">
        <f>Reference!H487</f>
        <v>0.94407116221114173</v>
      </c>
      <c r="I487">
        <f>Reference!I487</f>
        <v>0.94426155316398463</v>
      </c>
      <c r="J487">
        <f>Reference!J487</f>
        <v>0.94445194589143344</v>
      </c>
      <c r="K487">
        <f>Reference!K487</f>
        <v>0.94463994827035003</v>
      </c>
      <c r="L487">
        <f t="shared" ref="L487:Y489" si="1152">$K487+(L$33-$K$33)*($BL487-$BK487)/($BL$33-$BK$33)</f>
        <v>0.9345188059674534</v>
      </c>
      <c r="M487">
        <f t="shared" si="1152"/>
        <v>0.92439766366455678</v>
      </c>
      <c r="N487">
        <f t="shared" si="1152"/>
        <v>0.91427652136166015</v>
      </c>
      <c r="O487">
        <f t="shared" si="1152"/>
        <v>0.90415537905876364</v>
      </c>
      <c r="P487">
        <f t="shared" si="1152"/>
        <v>0.89403423675586702</v>
      </c>
      <c r="Q487">
        <f t="shared" si="1152"/>
        <v>0.88391309445297039</v>
      </c>
      <c r="R487">
        <f t="shared" si="1152"/>
        <v>0.87379195215007377</v>
      </c>
      <c r="S487">
        <f t="shared" si="1152"/>
        <v>0.86367080984717715</v>
      </c>
      <c r="T487">
        <f t="shared" si="1152"/>
        <v>0.85354966754428052</v>
      </c>
      <c r="U487">
        <f t="shared" si="1152"/>
        <v>0.8434285252413839</v>
      </c>
      <c r="V487">
        <f t="shared" si="1152"/>
        <v>0.83330738293848738</v>
      </c>
      <c r="W487">
        <f t="shared" si="1152"/>
        <v>0.82318624063559076</v>
      </c>
      <c r="X487">
        <f t="shared" si="1152"/>
        <v>0.81306509833269414</v>
      </c>
      <c r="Y487">
        <f t="shared" si="1152"/>
        <v>0.80294395602979751</v>
      </c>
      <c r="Z487">
        <f t="shared" ref="Z487:AN489" si="1153">$Y487+(Z$33-$Y$33)*($BM487-$BL487)/($BM$33-$BL$33)</f>
        <v>0.77460475758168701</v>
      </c>
      <c r="AA487">
        <f t="shared" si="1153"/>
        <v>0.74626555913357651</v>
      </c>
      <c r="AB487">
        <f t="shared" si="1153"/>
        <v>0.717926360685466</v>
      </c>
      <c r="AC487">
        <f t="shared" si="1153"/>
        <v>0.6895871622373555</v>
      </c>
      <c r="AD487">
        <f t="shared" si="1153"/>
        <v>0.661247963789245</v>
      </c>
      <c r="AE487">
        <f t="shared" si="1153"/>
        <v>0.63290876534113449</v>
      </c>
      <c r="AF487">
        <f t="shared" si="1153"/>
        <v>0.60456956689302399</v>
      </c>
      <c r="AG487">
        <f t="shared" si="1153"/>
        <v>0.57623036844491349</v>
      </c>
      <c r="AH487">
        <f t="shared" si="1153"/>
        <v>0.54789116999680298</v>
      </c>
      <c r="AI487">
        <f t="shared" si="1153"/>
        <v>0.51955197154869248</v>
      </c>
      <c r="AJ487">
        <f t="shared" si="1153"/>
        <v>0.49121277310058192</v>
      </c>
      <c r="AK487">
        <f t="shared" si="1153"/>
        <v>0.46287357465247142</v>
      </c>
      <c r="AL487">
        <f t="shared" si="1153"/>
        <v>0.43453437620436092</v>
      </c>
      <c r="AM487">
        <f t="shared" si="1153"/>
        <v>0.40619517775625041</v>
      </c>
      <c r="AN487">
        <f t="shared" si="1153"/>
        <v>0.37785597930813991</v>
      </c>
      <c r="AO487">
        <f t="shared" ref="AO487:BB487" si="1154">AN487</f>
        <v>0.37785597930813991</v>
      </c>
      <c r="AP487">
        <f t="shared" si="1154"/>
        <v>0.37785597930813991</v>
      </c>
      <c r="AQ487">
        <f t="shared" si="1154"/>
        <v>0.37785597930813991</v>
      </c>
      <c r="AR487">
        <f t="shared" si="1154"/>
        <v>0.37785597930813991</v>
      </c>
      <c r="AS487">
        <f t="shared" si="1154"/>
        <v>0.37785597930813991</v>
      </c>
      <c r="AT487">
        <f t="shared" si="1154"/>
        <v>0.37785597930813991</v>
      </c>
      <c r="AU487">
        <f t="shared" si="1154"/>
        <v>0.37785597930813991</v>
      </c>
      <c r="AV487">
        <f t="shared" si="1154"/>
        <v>0.37785597930813991</v>
      </c>
      <c r="AW487">
        <f t="shared" si="1154"/>
        <v>0.37785597930813991</v>
      </c>
      <c r="AX487">
        <f t="shared" si="1154"/>
        <v>0.37785597930813991</v>
      </c>
      <c r="AY487">
        <f t="shared" si="1154"/>
        <v>0.37785597930813991</v>
      </c>
      <c r="AZ487">
        <f t="shared" si="1154"/>
        <v>0.37785597930813991</v>
      </c>
      <c r="BA487">
        <f t="shared" si="1154"/>
        <v>0.37785597930813991</v>
      </c>
      <c r="BB487">
        <f t="shared" si="1154"/>
        <v>0.37785597930813991</v>
      </c>
      <c r="BC487">
        <f t="shared" si="1131"/>
        <v>0.37785597930813991</v>
      </c>
      <c r="BD487">
        <f t="shared" si="1131"/>
        <v>0.37785597930813991</v>
      </c>
      <c r="BE487">
        <f t="shared" si="1131"/>
        <v>0.37785597930813991</v>
      </c>
      <c r="BF487">
        <f t="shared" si="1131"/>
        <v>0.37785597930813991</v>
      </c>
      <c r="BG487">
        <f t="shared" si="1131"/>
        <v>0.37785597930813991</v>
      </c>
      <c r="BH487">
        <f t="shared" si="1131"/>
        <v>0.37785597930813991</v>
      </c>
      <c r="BK487">
        <f t="shared" ref="BK487:BK494" si="1155">K487</f>
        <v>0.94463994827035003</v>
      </c>
      <c r="BL487">
        <f t="shared" si="1139"/>
        <v>0.80294395602979751</v>
      </c>
      <c r="BM487">
        <f t="shared" si="1140"/>
        <v>0.37785597930813991</v>
      </c>
      <c r="BN487">
        <f t="shared" si="1125"/>
        <v>0.15000000000000002</v>
      </c>
      <c r="BO487">
        <f t="shared" si="1126"/>
        <v>0.60000000000000009</v>
      </c>
      <c r="BP487" t="str">
        <f t="shared" si="1141"/>
        <v>-LT-Total</v>
      </c>
    </row>
    <row r="488" spans="1:68" hidden="1" x14ac:dyDescent="0.25">
      <c r="A488" t="str">
        <f t="shared" si="1137"/>
        <v>freight-LT-LPG</v>
      </c>
      <c r="B488" s="1">
        <v>454</v>
      </c>
      <c r="C488" t="s">
        <v>12</v>
      </c>
      <c r="D488" t="s">
        <v>36</v>
      </c>
      <c r="E488" t="s">
        <v>33</v>
      </c>
      <c r="F488" t="s">
        <v>48</v>
      </c>
      <c r="G488">
        <v>0</v>
      </c>
      <c r="H488">
        <f>Reference!H488</f>
        <v>0</v>
      </c>
      <c r="I488">
        <f>Reference!I488</f>
        <v>0</v>
      </c>
      <c r="J488">
        <f>Reference!J488</f>
        <v>0</v>
      </c>
      <c r="K488">
        <f>Reference!K488</f>
        <v>0</v>
      </c>
      <c r="L488">
        <f t="shared" si="1152"/>
        <v>0</v>
      </c>
      <c r="M488">
        <f t="shared" si="1152"/>
        <v>0</v>
      </c>
      <c r="N488">
        <f t="shared" si="1152"/>
        <v>0</v>
      </c>
      <c r="O488">
        <f t="shared" si="1152"/>
        <v>0</v>
      </c>
      <c r="P488">
        <f t="shared" si="1152"/>
        <v>0</v>
      </c>
      <c r="Q488">
        <f t="shared" si="1152"/>
        <v>0</v>
      </c>
      <c r="R488">
        <f t="shared" si="1152"/>
        <v>0</v>
      </c>
      <c r="S488">
        <f t="shared" si="1152"/>
        <v>0</v>
      </c>
      <c r="T488">
        <f t="shared" si="1152"/>
        <v>0</v>
      </c>
      <c r="U488">
        <f t="shared" si="1152"/>
        <v>0</v>
      </c>
      <c r="V488">
        <f t="shared" si="1152"/>
        <v>0</v>
      </c>
      <c r="W488">
        <f t="shared" si="1152"/>
        <v>0</v>
      </c>
      <c r="X488">
        <f t="shared" si="1152"/>
        <v>0</v>
      </c>
      <c r="Y488">
        <f t="shared" si="1152"/>
        <v>0</v>
      </c>
      <c r="Z488">
        <f t="shared" si="1153"/>
        <v>0</v>
      </c>
      <c r="AA488">
        <f t="shared" si="1153"/>
        <v>0</v>
      </c>
      <c r="AB488">
        <f t="shared" si="1153"/>
        <v>0</v>
      </c>
      <c r="AC488">
        <f t="shared" si="1153"/>
        <v>0</v>
      </c>
      <c r="AD488">
        <f t="shared" si="1153"/>
        <v>0</v>
      </c>
      <c r="AE488">
        <f t="shared" si="1153"/>
        <v>0</v>
      </c>
      <c r="AF488">
        <f t="shared" si="1153"/>
        <v>0</v>
      </c>
      <c r="AG488">
        <f t="shared" si="1153"/>
        <v>0</v>
      </c>
      <c r="AH488">
        <f t="shared" si="1153"/>
        <v>0</v>
      </c>
      <c r="AI488">
        <f t="shared" si="1153"/>
        <v>0</v>
      </c>
      <c r="AJ488">
        <f t="shared" si="1153"/>
        <v>0</v>
      </c>
      <c r="AK488">
        <f t="shared" si="1153"/>
        <v>0</v>
      </c>
      <c r="AL488">
        <f t="shared" si="1153"/>
        <v>0</v>
      </c>
      <c r="AM488">
        <f t="shared" si="1153"/>
        <v>0</v>
      </c>
      <c r="AN488">
        <f t="shared" si="1153"/>
        <v>0</v>
      </c>
      <c r="AO488">
        <f t="shared" ref="AO488:BB488" si="1156">AN488</f>
        <v>0</v>
      </c>
      <c r="AP488">
        <f t="shared" si="1156"/>
        <v>0</v>
      </c>
      <c r="AQ488">
        <f t="shared" si="1156"/>
        <v>0</v>
      </c>
      <c r="AR488">
        <f t="shared" si="1156"/>
        <v>0</v>
      </c>
      <c r="AS488">
        <f t="shared" si="1156"/>
        <v>0</v>
      </c>
      <c r="AT488">
        <f t="shared" si="1156"/>
        <v>0</v>
      </c>
      <c r="AU488">
        <f t="shared" si="1156"/>
        <v>0</v>
      </c>
      <c r="AV488">
        <f t="shared" si="1156"/>
        <v>0</v>
      </c>
      <c r="AW488">
        <f t="shared" si="1156"/>
        <v>0</v>
      </c>
      <c r="AX488">
        <f t="shared" si="1156"/>
        <v>0</v>
      </c>
      <c r="AY488">
        <f t="shared" si="1156"/>
        <v>0</v>
      </c>
      <c r="AZ488">
        <f t="shared" si="1156"/>
        <v>0</v>
      </c>
      <c r="BA488">
        <f t="shared" si="1156"/>
        <v>0</v>
      </c>
      <c r="BB488">
        <f t="shared" si="1156"/>
        <v>0</v>
      </c>
      <c r="BC488">
        <f t="shared" si="1131"/>
        <v>0</v>
      </c>
      <c r="BD488">
        <f t="shared" si="1131"/>
        <v>0</v>
      </c>
      <c r="BE488">
        <f t="shared" si="1131"/>
        <v>0</v>
      </c>
      <c r="BF488">
        <f t="shared" si="1131"/>
        <v>0</v>
      </c>
      <c r="BG488">
        <f t="shared" si="1131"/>
        <v>0</v>
      </c>
      <c r="BH488">
        <f t="shared" si="1131"/>
        <v>0</v>
      </c>
      <c r="BK488">
        <f t="shared" si="1155"/>
        <v>0</v>
      </c>
      <c r="BL488">
        <f t="shared" si="1139"/>
        <v>0</v>
      </c>
      <c r="BM488">
        <f t="shared" si="1140"/>
        <v>0</v>
      </c>
      <c r="BN488">
        <f t="shared" si="1125"/>
        <v>0.15000000000000002</v>
      </c>
      <c r="BO488">
        <f t="shared" si="1126"/>
        <v>0.60000000000000009</v>
      </c>
      <c r="BP488" t="str">
        <f t="shared" si="1141"/>
        <v>-LT-Total</v>
      </c>
    </row>
    <row r="489" spans="1:68" hidden="1" x14ac:dyDescent="0.25">
      <c r="A489" t="str">
        <f t="shared" si="1137"/>
        <v>freight-LT-PHEVG</v>
      </c>
      <c r="B489" s="1">
        <v>455</v>
      </c>
      <c r="C489" t="s">
        <v>12</v>
      </c>
      <c r="D489" t="s">
        <v>36</v>
      </c>
      <c r="E489" t="s">
        <v>33</v>
      </c>
      <c r="F489" t="s">
        <v>31</v>
      </c>
      <c r="G489">
        <v>0</v>
      </c>
      <c r="H489">
        <f>Reference!H489</f>
        <v>0</v>
      </c>
      <c r="I489">
        <f>Reference!I489</f>
        <v>0</v>
      </c>
      <c r="J489">
        <f>Reference!J489</f>
        <v>0</v>
      </c>
      <c r="K489">
        <f>Reference!K489</f>
        <v>0</v>
      </c>
      <c r="L489">
        <f t="shared" si="1152"/>
        <v>0</v>
      </c>
      <c r="M489">
        <f t="shared" si="1152"/>
        <v>0</v>
      </c>
      <c r="N489">
        <f t="shared" si="1152"/>
        <v>0</v>
      </c>
      <c r="O489">
        <f t="shared" si="1152"/>
        <v>0</v>
      </c>
      <c r="P489">
        <f t="shared" si="1152"/>
        <v>0</v>
      </c>
      <c r="Q489">
        <f t="shared" si="1152"/>
        <v>0</v>
      </c>
      <c r="R489">
        <f t="shared" si="1152"/>
        <v>0</v>
      </c>
      <c r="S489">
        <f t="shared" si="1152"/>
        <v>0</v>
      </c>
      <c r="T489">
        <f t="shared" si="1152"/>
        <v>0</v>
      </c>
      <c r="U489">
        <f t="shared" si="1152"/>
        <v>0</v>
      </c>
      <c r="V489">
        <f t="shared" si="1152"/>
        <v>0</v>
      </c>
      <c r="W489">
        <f t="shared" si="1152"/>
        <v>0</v>
      </c>
      <c r="X489">
        <f t="shared" si="1152"/>
        <v>0</v>
      </c>
      <c r="Y489">
        <f t="shared" si="1152"/>
        <v>0</v>
      </c>
      <c r="Z489">
        <f t="shared" si="1153"/>
        <v>0</v>
      </c>
      <c r="AA489">
        <f t="shared" si="1153"/>
        <v>0</v>
      </c>
      <c r="AB489">
        <f t="shared" si="1153"/>
        <v>0</v>
      </c>
      <c r="AC489">
        <f t="shared" si="1153"/>
        <v>0</v>
      </c>
      <c r="AD489">
        <f t="shared" si="1153"/>
        <v>0</v>
      </c>
      <c r="AE489">
        <f t="shared" si="1153"/>
        <v>0</v>
      </c>
      <c r="AF489">
        <f t="shared" si="1153"/>
        <v>0</v>
      </c>
      <c r="AG489">
        <f t="shared" si="1153"/>
        <v>0</v>
      </c>
      <c r="AH489">
        <f t="shared" si="1153"/>
        <v>0</v>
      </c>
      <c r="AI489">
        <f t="shared" si="1153"/>
        <v>0</v>
      </c>
      <c r="AJ489">
        <f t="shared" si="1153"/>
        <v>0</v>
      </c>
      <c r="AK489">
        <f t="shared" si="1153"/>
        <v>0</v>
      </c>
      <c r="AL489">
        <f t="shared" si="1153"/>
        <v>0</v>
      </c>
      <c r="AM489">
        <f t="shared" si="1153"/>
        <v>0</v>
      </c>
      <c r="AN489">
        <f t="shared" si="1153"/>
        <v>0</v>
      </c>
      <c r="AO489">
        <f t="shared" ref="AO489:BB489" si="1157">AN489</f>
        <v>0</v>
      </c>
      <c r="AP489">
        <f t="shared" si="1157"/>
        <v>0</v>
      </c>
      <c r="AQ489">
        <f t="shared" si="1157"/>
        <v>0</v>
      </c>
      <c r="AR489">
        <f t="shared" si="1157"/>
        <v>0</v>
      </c>
      <c r="AS489">
        <f t="shared" si="1157"/>
        <v>0</v>
      </c>
      <c r="AT489">
        <f t="shared" si="1157"/>
        <v>0</v>
      </c>
      <c r="AU489">
        <f t="shared" si="1157"/>
        <v>0</v>
      </c>
      <c r="AV489">
        <f t="shared" si="1157"/>
        <v>0</v>
      </c>
      <c r="AW489">
        <f t="shared" si="1157"/>
        <v>0</v>
      </c>
      <c r="AX489">
        <f t="shared" si="1157"/>
        <v>0</v>
      </c>
      <c r="AY489">
        <f t="shared" si="1157"/>
        <v>0</v>
      </c>
      <c r="AZ489">
        <f t="shared" si="1157"/>
        <v>0</v>
      </c>
      <c r="BA489">
        <f t="shared" si="1157"/>
        <v>0</v>
      </c>
      <c r="BB489">
        <f t="shared" si="1157"/>
        <v>0</v>
      </c>
      <c r="BC489">
        <f t="shared" ref="BC489:BH498" si="1158">BB489</f>
        <v>0</v>
      </c>
      <c r="BD489">
        <f t="shared" si="1158"/>
        <v>0</v>
      </c>
      <c r="BE489">
        <f t="shared" si="1158"/>
        <v>0</v>
      </c>
      <c r="BF489">
        <f t="shared" si="1158"/>
        <v>0</v>
      </c>
      <c r="BG489">
        <f t="shared" si="1158"/>
        <v>0</v>
      </c>
      <c r="BH489">
        <f t="shared" si="1158"/>
        <v>0</v>
      </c>
      <c r="BK489">
        <f t="shared" si="1155"/>
        <v>0</v>
      </c>
      <c r="BL489">
        <f t="shared" si="1139"/>
        <v>0</v>
      </c>
      <c r="BM489">
        <f t="shared" si="1140"/>
        <v>0</v>
      </c>
      <c r="BN489">
        <f t="shared" si="1125"/>
        <v>0.15000000000000002</v>
      </c>
      <c r="BO489">
        <f t="shared" si="1126"/>
        <v>0.60000000000000009</v>
      </c>
      <c r="BP489" t="str">
        <f t="shared" si="1141"/>
        <v>-LT-Total</v>
      </c>
    </row>
    <row r="490" spans="1:68" hidden="1" x14ac:dyDescent="0.25">
      <c r="A490" t="str">
        <f t="shared" si="1137"/>
        <v>passenger-2W-BEV</v>
      </c>
      <c r="B490" s="1">
        <v>456</v>
      </c>
      <c r="C490" t="s">
        <v>12</v>
      </c>
      <c r="D490" t="s">
        <v>27</v>
      </c>
      <c r="E490" t="s">
        <v>35</v>
      </c>
      <c r="F490" t="s">
        <v>29</v>
      </c>
      <c r="G490">
        <v>0</v>
      </c>
      <c r="H490">
        <f>Reference!H490</f>
        <v>1.7730825619614619E-7</v>
      </c>
      <c r="I490">
        <f>Reference!I490</f>
        <v>0</v>
      </c>
      <c r="J490">
        <f>Reference!J490</f>
        <v>5.5742555610178637E-7</v>
      </c>
      <c r="K490">
        <f>Reference!K490</f>
        <v>0</v>
      </c>
      <c r="L490">
        <f>Reference!L490</f>
        <v>1.7524465992810291E-6</v>
      </c>
      <c r="M490">
        <f>IF(L490=0,0.0000001,L490)*((INDEX($AA$7:$AA$29,MATCH($A490,$H$7:$H$28,0))/IF(L490=0,0.0000001,L490))^((M$33-$K$33)/($Y$33-$K$33)))</f>
        <v>9.2497158901323112E-6</v>
      </c>
      <c r="N490">
        <f t="shared" ref="N490:Y490" si="1159">IF(M490=0,0.0000001,M490)*((INDEX($AA$7:$AA$29,MATCH($A490,$H$7:$H$28,0))/IF(M490=0,0.0000001,M490))^((N$33-$K$33)/($Y$33-$K$33)))</f>
        <v>7.8530051012943566E-5</v>
      </c>
      <c r="O490">
        <f t="shared" si="1159"/>
        <v>7.38205124371522E-4</v>
      </c>
      <c r="P490">
        <f t="shared" si="1159"/>
        <v>5.4582460055748036E-3</v>
      </c>
      <c r="Q490">
        <f t="shared" si="1159"/>
        <v>2.5546353392255243E-2</v>
      </c>
      <c r="R490">
        <f t="shared" si="1159"/>
        <v>7.1479162547214065E-2</v>
      </c>
      <c r="S490">
        <f t="shared" si="1159"/>
        <v>0.12868342794397017</v>
      </c>
      <c r="T490">
        <f t="shared" si="1159"/>
        <v>0.17085767994856077</v>
      </c>
      <c r="U490">
        <f t="shared" si="1159"/>
        <v>0.19120023726140201</v>
      </c>
      <c r="V490">
        <f t="shared" si="1159"/>
        <v>0.19808086170153782</v>
      </c>
      <c r="W490">
        <f t="shared" si="1159"/>
        <v>0.1997247031651746</v>
      </c>
      <c r="X490">
        <f t="shared" si="1159"/>
        <v>0.19998032336229279</v>
      </c>
      <c r="Y490">
        <f t="shared" si="1159"/>
        <v>0.19999999999999998</v>
      </c>
      <c r="Z490">
        <f>IF(Y490=0,0.0000001,$Y490)*((INDEX($AB$7:$AB$29,MATCH($A490,$H$7:$H$28,0))/IF(Y490=0,0.0000001,$Y490))^((Z$33-$Y$33)/($AN$33-$Y$33)))</f>
        <v>0.20945882456412532</v>
      </c>
      <c r="AA490">
        <f t="shared" ref="AA490:AN490" si="1160">IF(Z490=0,0.0000001,$Y490)*((INDEX($AB$7:$AB$29,MATCH($A490,$H$7:$H$28,0))/IF(Z490=0,0.0000001,$Y490))^((AA$33-$Y$33)/($AN$33-$Y$33)))</f>
        <v>0.21936499593892517</v>
      </c>
      <c r="AB490">
        <f t="shared" si="1160"/>
        <v>0.22973967099940701</v>
      </c>
      <c r="AC490">
        <f t="shared" si="1160"/>
        <v>0.24060500721642331</v>
      </c>
      <c r="AD490">
        <f t="shared" si="1160"/>
        <v>0.25198420997897464</v>
      </c>
      <c r="AE490">
        <f t="shared" si="1160"/>
        <v>0.26390158215457887</v>
      </c>
      <c r="AF490">
        <f t="shared" si="1160"/>
        <v>0.2763825759935552</v>
      </c>
      <c r="AG490">
        <f t="shared" si="1160"/>
        <v>0.28945384748807562</v>
      </c>
      <c r="AH490">
        <f t="shared" si="1160"/>
        <v>0.30314331330207961</v>
      </c>
      <c r="AI490">
        <f t="shared" si="1160"/>
        <v>0.31748021039363988</v>
      </c>
      <c r="AJ490">
        <f t="shared" si="1160"/>
        <v>0.33249515845711514</v>
      </c>
      <c r="AK490">
        <f t="shared" si="1160"/>
        <v>0.34822022531844971</v>
      </c>
      <c r="AL490">
        <f t="shared" si="1160"/>
        <v>0.36468899542328675</v>
      </c>
      <c r="AM490">
        <f t="shared" si="1160"/>
        <v>0.38193664156416668</v>
      </c>
      <c r="AN490">
        <f t="shared" si="1160"/>
        <v>0.40000000000000008</v>
      </c>
      <c r="AO490">
        <f t="shared" ref="AO490:BB490" si="1161">AN490</f>
        <v>0.40000000000000008</v>
      </c>
      <c r="AP490">
        <f t="shared" si="1161"/>
        <v>0.40000000000000008</v>
      </c>
      <c r="AQ490">
        <f t="shared" si="1161"/>
        <v>0.40000000000000008</v>
      </c>
      <c r="AR490">
        <f t="shared" si="1161"/>
        <v>0.40000000000000008</v>
      </c>
      <c r="AS490">
        <f t="shared" si="1161"/>
        <v>0.40000000000000008</v>
      </c>
      <c r="AT490">
        <f t="shared" si="1161"/>
        <v>0.40000000000000008</v>
      </c>
      <c r="AU490">
        <f t="shared" si="1161"/>
        <v>0.40000000000000008</v>
      </c>
      <c r="AV490">
        <f t="shared" si="1161"/>
        <v>0.40000000000000008</v>
      </c>
      <c r="AW490">
        <f t="shared" si="1161"/>
        <v>0.40000000000000008</v>
      </c>
      <c r="AX490">
        <f t="shared" si="1161"/>
        <v>0.40000000000000008</v>
      </c>
      <c r="AY490">
        <f t="shared" si="1161"/>
        <v>0.40000000000000008</v>
      </c>
      <c r="AZ490">
        <f t="shared" si="1161"/>
        <v>0.40000000000000008</v>
      </c>
      <c r="BA490">
        <f t="shared" si="1161"/>
        <v>0.40000000000000008</v>
      </c>
      <c r="BB490">
        <f t="shared" si="1161"/>
        <v>0.40000000000000008</v>
      </c>
      <c r="BC490">
        <f t="shared" si="1158"/>
        <v>0.40000000000000008</v>
      </c>
      <c r="BD490">
        <f t="shared" si="1158"/>
        <v>0.40000000000000008</v>
      </c>
      <c r="BE490">
        <f t="shared" si="1158"/>
        <v>0.40000000000000008</v>
      </c>
      <c r="BF490">
        <f t="shared" si="1158"/>
        <v>0.40000000000000008</v>
      </c>
      <c r="BG490">
        <f t="shared" si="1158"/>
        <v>0.40000000000000008</v>
      </c>
      <c r="BH490">
        <f t="shared" si="1158"/>
        <v>0.40000000000000008</v>
      </c>
      <c r="BK490">
        <f t="shared" si="1155"/>
        <v>0</v>
      </c>
      <c r="BL490">
        <f t="shared" si="1139"/>
        <v>0</v>
      </c>
      <c r="BM490">
        <f t="shared" si="1140"/>
        <v>0</v>
      </c>
      <c r="BN490">
        <f t="shared" si="1125"/>
        <v>0.2</v>
      </c>
      <c r="BO490">
        <f t="shared" si="1126"/>
        <v>0.4</v>
      </c>
      <c r="BP490" t="str">
        <f t="shared" si="1141"/>
        <v>-2W-Total</v>
      </c>
    </row>
    <row r="491" spans="1:68" hidden="1" x14ac:dyDescent="0.25">
      <c r="A491" t="str">
        <f t="shared" si="1137"/>
        <v>passenger-2W-G</v>
      </c>
      <c r="B491" s="1">
        <v>457</v>
      </c>
      <c r="C491" t="s">
        <v>12</v>
      </c>
      <c r="D491" t="s">
        <v>27</v>
      </c>
      <c r="E491" t="s">
        <v>35</v>
      </c>
      <c r="F491" t="s">
        <v>47</v>
      </c>
      <c r="G491">
        <v>1</v>
      </c>
      <c r="H491">
        <f>Reference!H491</f>
        <v>1</v>
      </c>
      <c r="I491">
        <f>Reference!I491</f>
        <v>1</v>
      </c>
      <c r="J491">
        <f>Reference!J491</f>
        <v>1</v>
      </c>
      <c r="K491">
        <f>Reference!K491</f>
        <v>1</v>
      </c>
      <c r="L491">
        <f t="shared" ref="L491:Y491" si="1162">$K491+(L$33-$K$33)*($BL491-$BK491)/($BL$33-$BK$33)</f>
        <v>0.98571428571428577</v>
      </c>
      <c r="M491">
        <f t="shared" si="1162"/>
        <v>0.97142857142857142</v>
      </c>
      <c r="N491">
        <f t="shared" si="1162"/>
        <v>0.95714285714285718</v>
      </c>
      <c r="O491">
        <f t="shared" si="1162"/>
        <v>0.94285714285714284</v>
      </c>
      <c r="P491">
        <f t="shared" si="1162"/>
        <v>0.9285714285714286</v>
      </c>
      <c r="Q491">
        <f t="shared" si="1162"/>
        <v>0.91428571428571426</v>
      </c>
      <c r="R491">
        <f t="shared" si="1162"/>
        <v>0.9</v>
      </c>
      <c r="S491">
        <f t="shared" si="1162"/>
        <v>0.88571428571428579</v>
      </c>
      <c r="T491">
        <f t="shared" si="1162"/>
        <v>0.87142857142857144</v>
      </c>
      <c r="U491">
        <f t="shared" si="1162"/>
        <v>0.85714285714285721</v>
      </c>
      <c r="V491">
        <f t="shared" si="1162"/>
        <v>0.84285714285714297</v>
      </c>
      <c r="W491">
        <f t="shared" si="1162"/>
        <v>0.82857142857142863</v>
      </c>
      <c r="X491">
        <f t="shared" si="1162"/>
        <v>0.81428571428571428</v>
      </c>
      <c r="Y491">
        <f t="shared" si="1162"/>
        <v>0.8</v>
      </c>
      <c r="Z491">
        <f t="shared" ref="Z491:AN491" si="1163">$Y491+(Z$33-$Y$33)*($BM491-$BL491)/($BM$33-$BL$33)</f>
        <v>0.78666666666666674</v>
      </c>
      <c r="AA491">
        <f t="shared" si="1163"/>
        <v>0.77333333333333332</v>
      </c>
      <c r="AB491">
        <f t="shared" si="1163"/>
        <v>0.76</v>
      </c>
      <c r="AC491">
        <f t="shared" si="1163"/>
        <v>0.7466666666666667</v>
      </c>
      <c r="AD491">
        <f t="shared" si="1163"/>
        <v>0.73333333333333339</v>
      </c>
      <c r="AE491">
        <f t="shared" si="1163"/>
        <v>0.72</v>
      </c>
      <c r="AF491">
        <f t="shared" si="1163"/>
        <v>0.70666666666666667</v>
      </c>
      <c r="AG491">
        <f t="shared" si="1163"/>
        <v>0.69333333333333336</v>
      </c>
      <c r="AH491">
        <f t="shared" si="1163"/>
        <v>0.67999999999999994</v>
      </c>
      <c r="AI491">
        <f t="shared" si="1163"/>
        <v>0.66666666666666663</v>
      </c>
      <c r="AJ491">
        <f t="shared" si="1163"/>
        <v>0.65333333333333332</v>
      </c>
      <c r="AK491">
        <f t="shared" si="1163"/>
        <v>0.64</v>
      </c>
      <c r="AL491">
        <f t="shared" si="1163"/>
        <v>0.62666666666666671</v>
      </c>
      <c r="AM491">
        <f t="shared" si="1163"/>
        <v>0.61333333333333329</v>
      </c>
      <c r="AN491">
        <f t="shared" si="1163"/>
        <v>0.6</v>
      </c>
      <c r="AO491">
        <f t="shared" ref="AO491:BB491" si="1164">AN491</f>
        <v>0.6</v>
      </c>
      <c r="AP491">
        <f t="shared" si="1164"/>
        <v>0.6</v>
      </c>
      <c r="AQ491">
        <f t="shared" si="1164"/>
        <v>0.6</v>
      </c>
      <c r="AR491">
        <f t="shared" si="1164"/>
        <v>0.6</v>
      </c>
      <c r="AS491">
        <f t="shared" si="1164"/>
        <v>0.6</v>
      </c>
      <c r="AT491">
        <f t="shared" si="1164"/>
        <v>0.6</v>
      </c>
      <c r="AU491">
        <f t="shared" si="1164"/>
        <v>0.6</v>
      </c>
      <c r="AV491">
        <f t="shared" si="1164"/>
        <v>0.6</v>
      </c>
      <c r="AW491">
        <f t="shared" si="1164"/>
        <v>0.6</v>
      </c>
      <c r="AX491">
        <f t="shared" si="1164"/>
        <v>0.6</v>
      </c>
      <c r="AY491">
        <f t="shared" si="1164"/>
        <v>0.6</v>
      </c>
      <c r="AZ491">
        <f t="shared" si="1164"/>
        <v>0.6</v>
      </c>
      <c r="BA491">
        <f t="shared" si="1164"/>
        <v>0.6</v>
      </c>
      <c r="BB491">
        <f t="shared" si="1164"/>
        <v>0.6</v>
      </c>
      <c r="BC491">
        <f t="shared" si="1158"/>
        <v>0.6</v>
      </c>
      <c r="BD491">
        <f t="shared" si="1158"/>
        <v>0.6</v>
      </c>
      <c r="BE491">
        <f t="shared" si="1158"/>
        <v>0.6</v>
      </c>
      <c r="BF491">
        <f t="shared" si="1158"/>
        <v>0.6</v>
      </c>
      <c r="BG491">
        <f t="shared" si="1158"/>
        <v>0.6</v>
      </c>
      <c r="BH491">
        <f t="shared" si="1158"/>
        <v>0.6</v>
      </c>
      <c r="BK491">
        <f t="shared" si="1155"/>
        <v>1</v>
      </c>
      <c r="BL491">
        <f t="shared" si="1139"/>
        <v>0.8</v>
      </c>
      <c r="BM491">
        <f t="shared" si="1140"/>
        <v>0.6</v>
      </c>
      <c r="BN491">
        <f t="shared" si="1125"/>
        <v>0.2</v>
      </c>
      <c r="BO491">
        <f t="shared" si="1126"/>
        <v>0.4</v>
      </c>
      <c r="BP491" t="str">
        <f t="shared" si="1141"/>
        <v>-2W-Total</v>
      </c>
    </row>
    <row r="492" spans="1:68" hidden="1" x14ac:dyDescent="0.25">
      <c r="A492" t="str">
        <f t="shared" si="1137"/>
        <v>passenger-BUS-BEV</v>
      </c>
      <c r="B492" s="1">
        <v>458</v>
      </c>
      <c r="C492" t="s">
        <v>12</v>
      </c>
      <c r="D492" t="s">
        <v>27</v>
      </c>
      <c r="E492" t="s">
        <v>34</v>
      </c>
      <c r="F492" t="s">
        <v>29</v>
      </c>
      <c r="G492">
        <v>0</v>
      </c>
      <c r="H492">
        <f>Reference!H492</f>
        <v>1.6050860992298251E-7</v>
      </c>
      <c r="I492">
        <f>Reference!I492</f>
        <v>0</v>
      </c>
      <c r="J492">
        <f>Reference!J492</f>
        <v>4.1351855420001376E-7</v>
      </c>
      <c r="K492">
        <f>Reference!K492</f>
        <v>0</v>
      </c>
      <c r="L492">
        <f>Reference!L492</f>
        <v>1.0653484242977383E-6</v>
      </c>
      <c r="M492">
        <f>IF(L492=0,0.0000001,L492)*((INDEX($AA$7:$AA$29,MATCH($A492,$H$7:$H$28,0))/IF(L492=0,0.0000001,L492))^((M$33-$K$33)/($Y$33-$K$33)))</f>
        <v>5.4682706419734775E-6</v>
      </c>
      <c r="N492">
        <f t="shared" ref="N492:Y492" si="1165">IF(M492=0,0.0000001,M492)*((INDEX($AA$7:$AA$29,MATCH($A492,$H$7:$H$28,0))/IF(M492=0,0.0000001,M492))^((N$33-$K$33)/($Y$33-$K$33)))</f>
        <v>4.4788638204787695E-5</v>
      </c>
      <c r="O492">
        <f t="shared" si="1165"/>
        <v>4.0548709915502312E-4</v>
      </c>
      <c r="P492">
        <f t="shared" si="1165"/>
        <v>2.8991517967414549E-3</v>
      </c>
      <c r="Q492">
        <f t="shared" si="1165"/>
        <v>1.3222016313877002E-2</v>
      </c>
      <c r="R492">
        <f t="shared" si="1165"/>
        <v>3.6362090580544189E-2</v>
      </c>
      <c r="S492">
        <f t="shared" si="1165"/>
        <v>6.4819644908416393E-2</v>
      </c>
      <c r="T492">
        <f t="shared" si="1165"/>
        <v>8.5654931899669606E-2</v>
      </c>
      <c r="U492">
        <f t="shared" si="1165"/>
        <v>9.5672339192441613E-2</v>
      </c>
      <c r="V492">
        <f t="shared" si="1165"/>
        <v>9.905645885022743E-2</v>
      </c>
      <c r="W492">
        <f t="shared" si="1165"/>
        <v>9.9864660138659023E-2</v>
      </c>
      <c r="X492">
        <f t="shared" si="1165"/>
        <v>9.9990326787281911E-2</v>
      </c>
      <c r="Y492">
        <f t="shared" si="1165"/>
        <v>0.10000000000000002</v>
      </c>
      <c r="Z492">
        <f>IF(Y492=0,0.0000001,$Y492)*((INDEX($AB$7:$AB$29,MATCH($A492,$H$7:$H$28,0))/IF(Y492=0,0.0000001,$Y492))^((Z$33-$Y$33)/($AN$33-$Y$33)))</f>
        <v>0.1075989624725346</v>
      </c>
      <c r="AA492">
        <f t="shared" ref="AA492:AN492" si="1166">IF(Z492=0,0.0000001,$Y492)*((INDEX($AB$7:$AB$29,MATCH($A492,$H$7:$H$28,0))/IF(Z492=0,0.0000001,$Y492))^((AA$33-$Y$33)/($AN$33-$Y$33)))</f>
        <v>0.11577536725165909</v>
      </c>
      <c r="AB492">
        <f t="shared" si="1166"/>
        <v>0.12457309396155174</v>
      </c>
      <c r="AC492">
        <f t="shared" si="1166"/>
        <v>0.1340393566225653</v>
      </c>
      <c r="AD492">
        <f t="shared" si="1166"/>
        <v>0.14422495703074087</v>
      </c>
      <c r="AE492">
        <f t="shared" si="1166"/>
        <v>0.15518455739153597</v>
      </c>
      <c r="AF492">
        <f t="shared" si="1166"/>
        <v>0.16697697367088771</v>
      </c>
      <c r="AG492">
        <f t="shared" si="1166"/>
        <v>0.17966549123791239</v>
      </c>
      <c r="AH492">
        <f t="shared" si="1166"/>
        <v>0.19331820449317627</v>
      </c>
      <c r="AI492">
        <f t="shared" si="1166"/>
        <v>0.20800838230519039</v>
      </c>
      <c r="AJ492">
        <f t="shared" si="1166"/>
        <v>0.22381486121628807</v>
      </c>
      <c r="AK492">
        <f t="shared" si="1166"/>
        <v>0.24082246852806918</v>
      </c>
      <c r="AL492">
        <f t="shared" si="1166"/>
        <v>0.25912247753694856</v>
      </c>
      <c r="AM492">
        <f t="shared" si="1166"/>
        <v>0.27881309736288318</v>
      </c>
      <c r="AN492">
        <f t="shared" si="1166"/>
        <v>0.3</v>
      </c>
      <c r="AO492">
        <f t="shared" ref="AO492:BB492" si="1167">AN492</f>
        <v>0.3</v>
      </c>
      <c r="AP492">
        <f t="shared" si="1167"/>
        <v>0.3</v>
      </c>
      <c r="AQ492">
        <f t="shared" si="1167"/>
        <v>0.3</v>
      </c>
      <c r="AR492">
        <f t="shared" si="1167"/>
        <v>0.3</v>
      </c>
      <c r="AS492">
        <f t="shared" si="1167"/>
        <v>0.3</v>
      </c>
      <c r="AT492">
        <f t="shared" si="1167"/>
        <v>0.3</v>
      </c>
      <c r="AU492">
        <f t="shared" si="1167"/>
        <v>0.3</v>
      </c>
      <c r="AV492">
        <f t="shared" si="1167"/>
        <v>0.3</v>
      </c>
      <c r="AW492">
        <f t="shared" si="1167"/>
        <v>0.3</v>
      </c>
      <c r="AX492">
        <f t="shared" si="1167"/>
        <v>0.3</v>
      </c>
      <c r="AY492">
        <f t="shared" si="1167"/>
        <v>0.3</v>
      </c>
      <c r="AZ492">
        <f t="shared" si="1167"/>
        <v>0.3</v>
      </c>
      <c r="BA492">
        <f t="shared" si="1167"/>
        <v>0.3</v>
      </c>
      <c r="BB492">
        <f t="shared" si="1167"/>
        <v>0.3</v>
      </c>
      <c r="BC492">
        <f t="shared" si="1158"/>
        <v>0.3</v>
      </c>
      <c r="BD492">
        <f t="shared" si="1158"/>
        <v>0.3</v>
      </c>
      <c r="BE492">
        <f t="shared" si="1158"/>
        <v>0.3</v>
      </c>
      <c r="BF492">
        <f t="shared" si="1158"/>
        <v>0.3</v>
      </c>
      <c r="BG492">
        <f t="shared" si="1158"/>
        <v>0.3</v>
      </c>
      <c r="BH492">
        <f t="shared" si="1158"/>
        <v>0.3</v>
      </c>
      <c r="BK492">
        <f t="shared" si="1155"/>
        <v>0</v>
      </c>
      <c r="BL492">
        <f t="shared" si="1139"/>
        <v>0</v>
      </c>
      <c r="BM492">
        <f t="shared" si="1140"/>
        <v>0</v>
      </c>
      <c r="BN492">
        <f t="shared" si="1125"/>
        <v>0.1</v>
      </c>
      <c r="BO492">
        <f t="shared" si="1126"/>
        <v>0.3</v>
      </c>
      <c r="BP492" t="str">
        <f t="shared" si="1141"/>
        <v>-BUS-Total</v>
      </c>
    </row>
    <row r="493" spans="1:68" hidden="1" x14ac:dyDescent="0.25">
      <c r="A493" t="str">
        <f t="shared" si="1137"/>
        <v>passenger-BUS-CNG</v>
      </c>
      <c r="B493" s="1">
        <v>459</v>
      </c>
      <c r="C493" t="s">
        <v>12</v>
      </c>
      <c r="D493" t="s">
        <v>27</v>
      </c>
      <c r="E493" t="s">
        <v>34</v>
      </c>
      <c r="F493" t="s">
        <v>45</v>
      </c>
      <c r="G493">
        <v>0</v>
      </c>
      <c r="H493">
        <f>Reference!H493</f>
        <v>0</v>
      </c>
      <c r="I493">
        <f>Reference!I493</f>
        <v>0</v>
      </c>
      <c r="J493">
        <f>Reference!J493</f>
        <v>0</v>
      </c>
      <c r="K493">
        <f>Reference!K493</f>
        <v>0</v>
      </c>
      <c r="L493">
        <f t="shared" ref="L493:Y494" si="1168">$K493+(L$33-$K$33)*($BL493-$BK493)/($BL$33-$BK$33)</f>
        <v>0</v>
      </c>
      <c r="M493">
        <f t="shared" si="1168"/>
        <v>0</v>
      </c>
      <c r="N493">
        <f t="shared" si="1168"/>
        <v>0</v>
      </c>
      <c r="O493">
        <f t="shared" si="1168"/>
        <v>0</v>
      </c>
      <c r="P493">
        <f t="shared" si="1168"/>
        <v>0</v>
      </c>
      <c r="Q493">
        <f t="shared" si="1168"/>
        <v>0</v>
      </c>
      <c r="R493">
        <f t="shared" si="1168"/>
        <v>0</v>
      </c>
      <c r="S493">
        <f t="shared" si="1168"/>
        <v>0</v>
      </c>
      <c r="T493">
        <f t="shared" si="1168"/>
        <v>0</v>
      </c>
      <c r="U493">
        <f t="shared" si="1168"/>
        <v>0</v>
      </c>
      <c r="V493">
        <f t="shared" si="1168"/>
        <v>0</v>
      </c>
      <c r="W493">
        <f t="shared" si="1168"/>
        <v>0</v>
      </c>
      <c r="X493">
        <f t="shared" si="1168"/>
        <v>0</v>
      </c>
      <c r="Y493">
        <f t="shared" si="1168"/>
        <v>0</v>
      </c>
      <c r="Z493">
        <f t="shared" ref="Z493:AN494" si="1169">$Y493+(Z$33-$Y$33)*($BM493-$BL493)/($BM$33-$BL$33)</f>
        <v>0</v>
      </c>
      <c r="AA493">
        <f t="shared" si="1169"/>
        <v>0</v>
      </c>
      <c r="AB493">
        <f t="shared" si="1169"/>
        <v>0</v>
      </c>
      <c r="AC493">
        <f t="shared" si="1169"/>
        <v>0</v>
      </c>
      <c r="AD493">
        <f t="shared" si="1169"/>
        <v>0</v>
      </c>
      <c r="AE493">
        <f t="shared" si="1169"/>
        <v>0</v>
      </c>
      <c r="AF493">
        <f t="shared" si="1169"/>
        <v>0</v>
      </c>
      <c r="AG493">
        <f t="shared" si="1169"/>
        <v>0</v>
      </c>
      <c r="AH493">
        <f t="shared" si="1169"/>
        <v>0</v>
      </c>
      <c r="AI493">
        <f t="shared" si="1169"/>
        <v>0</v>
      </c>
      <c r="AJ493">
        <f t="shared" si="1169"/>
        <v>0</v>
      </c>
      <c r="AK493">
        <f t="shared" si="1169"/>
        <v>0</v>
      </c>
      <c r="AL493">
        <f t="shared" si="1169"/>
        <v>0</v>
      </c>
      <c r="AM493">
        <f t="shared" si="1169"/>
        <v>0</v>
      </c>
      <c r="AN493">
        <f t="shared" si="1169"/>
        <v>0</v>
      </c>
      <c r="AO493">
        <f t="shared" ref="AO493:BB493" si="1170">AN493</f>
        <v>0</v>
      </c>
      <c r="AP493">
        <f t="shared" si="1170"/>
        <v>0</v>
      </c>
      <c r="AQ493">
        <f t="shared" si="1170"/>
        <v>0</v>
      </c>
      <c r="AR493">
        <f t="shared" si="1170"/>
        <v>0</v>
      </c>
      <c r="AS493">
        <f t="shared" si="1170"/>
        <v>0</v>
      </c>
      <c r="AT493">
        <f t="shared" si="1170"/>
        <v>0</v>
      </c>
      <c r="AU493">
        <f t="shared" si="1170"/>
        <v>0</v>
      </c>
      <c r="AV493">
        <f t="shared" si="1170"/>
        <v>0</v>
      </c>
      <c r="AW493">
        <f t="shared" si="1170"/>
        <v>0</v>
      </c>
      <c r="AX493">
        <f t="shared" si="1170"/>
        <v>0</v>
      </c>
      <c r="AY493">
        <f t="shared" si="1170"/>
        <v>0</v>
      </c>
      <c r="AZ493">
        <f t="shared" si="1170"/>
        <v>0</v>
      </c>
      <c r="BA493">
        <f t="shared" si="1170"/>
        <v>0</v>
      </c>
      <c r="BB493">
        <f t="shared" si="1170"/>
        <v>0</v>
      </c>
      <c r="BC493">
        <f t="shared" si="1158"/>
        <v>0</v>
      </c>
      <c r="BD493">
        <f t="shared" si="1158"/>
        <v>0</v>
      </c>
      <c r="BE493">
        <f t="shared" si="1158"/>
        <v>0</v>
      </c>
      <c r="BF493">
        <f t="shared" si="1158"/>
        <v>0</v>
      </c>
      <c r="BG493">
        <f t="shared" si="1158"/>
        <v>0</v>
      </c>
      <c r="BH493">
        <f t="shared" si="1158"/>
        <v>0</v>
      </c>
      <c r="BK493">
        <f t="shared" si="1155"/>
        <v>0</v>
      </c>
      <c r="BL493">
        <f t="shared" si="1139"/>
        <v>0</v>
      </c>
      <c r="BM493">
        <f t="shared" si="1140"/>
        <v>0</v>
      </c>
      <c r="BN493">
        <f t="shared" si="1125"/>
        <v>0.1</v>
      </c>
      <c r="BO493">
        <f t="shared" si="1126"/>
        <v>0.3</v>
      </c>
      <c r="BP493" t="str">
        <f t="shared" si="1141"/>
        <v>-BUS-Total</v>
      </c>
    </row>
    <row r="494" spans="1:68" hidden="1" x14ac:dyDescent="0.25">
      <c r="A494" t="str">
        <f t="shared" si="1137"/>
        <v>passenger-BUS-D</v>
      </c>
      <c r="B494" s="1">
        <v>460</v>
      </c>
      <c r="C494" t="s">
        <v>12</v>
      </c>
      <c r="D494" t="s">
        <v>27</v>
      </c>
      <c r="E494" t="s">
        <v>34</v>
      </c>
      <c r="F494" t="s">
        <v>46</v>
      </c>
      <c r="G494">
        <v>0.90481796455298891</v>
      </c>
      <c r="H494">
        <f>Reference!H494</f>
        <v>0.90497694769139814</v>
      </c>
      <c r="I494">
        <f>Reference!I494</f>
        <v>0.9051359314044215</v>
      </c>
      <c r="J494">
        <f>Reference!J494</f>
        <v>0.905294915692062</v>
      </c>
      <c r="K494">
        <f>Reference!K494</f>
        <v>0.90545296996863234</v>
      </c>
      <c r="L494">
        <f t="shared" si="1168"/>
        <v>0.89898544875457065</v>
      </c>
      <c r="M494">
        <f t="shared" si="1168"/>
        <v>0.89251792754050907</v>
      </c>
      <c r="N494">
        <f t="shared" si="1168"/>
        <v>0.88605040632644738</v>
      </c>
      <c r="O494">
        <f t="shared" si="1168"/>
        <v>0.87958288511238569</v>
      </c>
      <c r="P494">
        <f t="shared" si="1168"/>
        <v>0.873115363898324</v>
      </c>
      <c r="Q494">
        <f t="shared" si="1168"/>
        <v>0.86664784268426243</v>
      </c>
      <c r="R494">
        <f t="shared" si="1168"/>
        <v>0.86018032147020074</v>
      </c>
      <c r="S494">
        <f t="shared" si="1168"/>
        <v>0.85371280025613905</v>
      </c>
      <c r="T494">
        <f t="shared" si="1168"/>
        <v>0.84724527904207747</v>
      </c>
      <c r="U494">
        <f t="shared" si="1168"/>
        <v>0.84077775782801578</v>
      </c>
      <c r="V494">
        <f t="shared" si="1168"/>
        <v>0.83431023661395409</v>
      </c>
      <c r="W494">
        <f t="shared" si="1168"/>
        <v>0.8278427153998924</v>
      </c>
      <c r="X494">
        <f t="shared" si="1168"/>
        <v>0.82137519418583083</v>
      </c>
      <c r="Y494">
        <f t="shared" si="1168"/>
        <v>0.81490767297176914</v>
      </c>
      <c r="Z494">
        <f t="shared" si="1169"/>
        <v>0.80283496670552068</v>
      </c>
      <c r="AA494">
        <f t="shared" si="1169"/>
        <v>0.79076226043927222</v>
      </c>
      <c r="AB494">
        <f t="shared" si="1169"/>
        <v>0.77868955417302388</v>
      </c>
      <c r="AC494">
        <f t="shared" si="1169"/>
        <v>0.76661684790677542</v>
      </c>
      <c r="AD494">
        <f t="shared" si="1169"/>
        <v>0.75454414164052697</v>
      </c>
      <c r="AE494">
        <f t="shared" si="1169"/>
        <v>0.74247143537427851</v>
      </c>
      <c r="AF494">
        <f t="shared" si="1169"/>
        <v>0.73039872910803005</v>
      </c>
      <c r="AG494">
        <f t="shared" si="1169"/>
        <v>0.71832602284178171</v>
      </c>
      <c r="AH494">
        <f t="shared" si="1169"/>
        <v>0.70625331657553325</v>
      </c>
      <c r="AI494">
        <f t="shared" si="1169"/>
        <v>0.6941806103092848</v>
      </c>
      <c r="AJ494">
        <f t="shared" si="1169"/>
        <v>0.68210790404303634</v>
      </c>
      <c r="AK494">
        <f t="shared" si="1169"/>
        <v>0.67003519777678799</v>
      </c>
      <c r="AL494">
        <f t="shared" si="1169"/>
        <v>0.65796249151053954</v>
      </c>
      <c r="AM494">
        <f t="shared" si="1169"/>
        <v>0.64588978524429108</v>
      </c>
      <c r="AN494">
        <f t="shared" si="1169"/>
        <v>0.63381707897804263</v>
      </c>
      <c r="AO494">
        <f t="shared" ref="AO494:BB494" si="1171">AN494</f>
        <v>0.63381707897804263</v>
      </c>
      <c r="AP494">
        <f t="shared" si="1171"/>
        <v>0.63381707897804263</v>
      </c>
      <c r="AQ494">
        <f t="shared" si="1171"/>
        <v>0.63381707897804263</v>
      </c>
      <c r="AR494">
        <f t="shared" si="1171"/>
        <v>0.63381707897804263</v>
      </c>
      <c r="AS494">
        <f t="shared" si="1171"/>
        <v>0.63381707897804263</v>
      </c>
      <c r="AT494">
        <f t="shared" si="1171"/>
        <v>0.63381707897804263</v>
      </c>
      <c r="AU494">
        <f t="shared" si="1171"/>
        <v>0.63381707897804263</v>
      </c>
      <c r="AV494">
        <f t="shared" si="1171"/>
        <v>0.63381707897804263</v>
      </c>
      <c r="AW494">
        <f t="shared" si="1171"/>
        <v>0.63381707897804263</v>
      </c>
      <c r="AX494">
        <f t="shared" si="1171"/>
        <v>0.63381707897804263</v>
      </c>
      <c r="AY494">
        <f t="shared" si="1171"/>
        <v>0.63381707897804263</v>
      </c>
      <c r="AZ494">
        <f t="shared" si="1171"/>
        <v>0.63381707897804263</v>
      </c>
      <c r="BA494">
        <f t="shared" si="1171"/>
        <v>0.63381707897804263</v>
      </c>
      <c r="BB494">
        <f t="shared" si="1171"/>
        <v>0.63381707897804263</v>
      </c>
      <c r="BC494">
        <f t="shared" si="1158"/>
        <v>0.63381707897804263</v>
      </c>
      <c r="BD494">
        <f t="shared" si="1158"/>
        <v>0.63381707897804263</v>
      </c>
      <c r="BE494">
        <f t="shared" si="1158"/>
        <v>0.63381707897804263</v>
      </c>
      <c r="BF494">
        <f t="shared" si="1158"/>
        <v>0.63381707897804263</v>
      </c>
      <c r="BG494">
        <f t="shared" si="1158"/>
        <v>0.63381707897804263</v>
      </c>
      <c r="BH494">
        <f t="shared" si="1158"/>
        <v>0.63381707897804263</v>
      </c>
      <c r="BK494">
        <f t="shared" si="1155"/>
        <v>0.90545296996863234</v>
      </c>
      <c r="BL494">
        <f t="shared" si="1139"/>
        <v>0.81490767297176914</v>
      </c>
      <c r="BM494">
        <f t="shared" si="1140"/>
        <v>0.63381707897804263</v>
      </c>
      <c r="BN494">
        <f t="shared" si="1125"/>
        <v>0.1</v>
      </c>
      <c r="BO494">
        <f t="shared" si="1126"/>
        <v>0.3</v>
      </c>
      <c r="BP494" t="str">
        <f t="shared" si="1141"/>
        <v>-BUS-Total</v>
      </c>
    </row>
    <row r="495" spans="1:68" hidden="1" x14ac:dyDescent="0.25">
      <c r="A495" t="str">
        <f t="shared" si="1137"/>
        <v>passenger-BUS-FCEV</v>
      </c>
      <c r="B495" s="1">
        <v>461</v>
      </c>
      <c r="C495" t="s">
        <v>12</v>
      </c>
      <c r="D495" t="s">
        <v>27</v>
      </c>
      <c r="E495" t="s">
        <v>34</v>
      </c>
      <c r="F495" t="s">
        <v>30</v>
      </c>
      <c r="G495">
        <v>0</v>
      </c>
      <c r="H495">
        <f>Reference!H495</f>
        <v>0</v>
      </c>
      <c r="I495">
        <f>Reference!I495</f>
        <v>0</v>
      </c>
      <c r="J495">
        <f>Reference!J495</f>
        <v>0</v>
      </c>
      <c r="K495">
        <f>Reference!K495</f>
        <v>0</v>
      </c>
      <c r="L495">
        <f>Reference!L495</f>
        <v>0</v>
      </c>
      <c r="M495">
        <f>IF(L495=0,0.0000001,L495)*((INDEX($AA$7:$AA$29,MATCH($A495,$H$7:$H$28,0))/IF(L495=0,0.0000001,L495))^((M$33-$K$33)/($Y$33-$K$33)))</f>
        <v>0</v>
      </c>
      <c r="N495">
        <f t="shared" ref="N495:Y495" si="1172">IF(M495=0,0.0000001,M495)*((INDEX($AA$7:$AA$29,MATCH($A495,$H$7:$H$28,0))/IF(M495=0,0.0000001,M495))^((N$33-$K$33)/($Y$33-$K$33)))</f>
        <v>0</v>
      </c>
      <c r="O495">
        <f t="shared" si="1172"/>
        <v>0</v>
      </c>
      <c r="P495">
        <f t="shared" si="1172"/>
        <v>0</v>
      </c>
      <c r="Q495">
        <f t="shared" si="1172"/>
        <v>0</v>
      </c>
      <c r="R495">
        <f t="shared" si="1172"/>
        <v>0</v>
      </c>
      <c r="S495">
        <f t="shared" si="1172"/>
        <v>0</v>
      </c>
      <c r="T495">
        <f t="shared" si="1172"/>
        <v>0</v>
      </c>
      <c r="U495">
        <f t="shared" si="1172"/>
        <v>0</v>
      </c>
      <c r="V495">
        <f t="shared" si="1172"/>
        <v>0</v>
      </c>
      <c r="W495">
        <f t="shared" si="1172"/>
        <v>0</v>
      </c>
      <c r="X495">
        <f t="shared" si="1172"/>
        <v>0</v>
      </c>
      <c r="Y495">
        <f t="shared" si="1172"/>
        <v>0</v>
      </c>
      <c r="Z495">
        <f>IF(Y495=0,0.0000001,$Y495)*((INDEX($AB$7:$AB$29,MATCH($A495,$H$7:$H$28,0))/IF(Y495=0,0.0000001,$Y495))^((Z$33-$Y$33)/($AN$33-$Y$33)))</f>
        <v>0</v>
      </c>
      <c r="AA495">
        <f t="shared" ref="AA495:AN495" si="1173">IF(Z495=0,0.0000001,$Y495)*((INDEX($AB$7:$AB$29,MATCH($A495,$H$7:$H$28,0))/IF(Z495=0,0.0000001,$Y495))^((AA$33-$Y$33)/($AN$33-$Y$33)))</f>
        <v>0</v>
      </c>
      <c r="AB495">
        <f t="shared" si="1173"/>
        <v>0</v>
      </c>
      <c r="AC495">
        <f t="shared" si="1173"/>
        <v>0</v>
      </c>
      <c r="AD495">
        <f t="shared" si="1173"/>
        <v>0</v>
      </c>
      <c r="AE495">
        <f t="shared" si="1173"/>
        <v>0</v>
      </c>
      <c r="AF495">
        <f t="shared" si="1173"/>
        <v>0</v>
      </c>
      <c r="AG495">
        <f t="shared" si="1173"/>
        <v>0</v>
      </c>
      <c r="AH495">
        <f t="shared" si="1173"/>
        <v>0</v>
      </c>
      <c r="AI495">
        <f t="shared" si="1173"/>
        <v>0</v>
      </c>
      <c r="AJ495">
        <f t="shared" si="1173"/>
        <v>0</v>
      </c>
      <c r="AK495">
        <f t="shared" si="1173"/>
        <v>0</v>
      </c>
      <c r="AL495">
        <f t="shared" si="1173"/>
        <v>0</v>
      </c>
      <c r="AM495">
        <f t="shared" si="1173"/>
        <v>0</v>
      </c>
      <c r="AN495">
        <f t="shared" si="1173"/>
        <v>0</v>
      </c>
      <c r="AO495">
        <f t="shared" ref="AO495:BB495" si="1174">AN495</f>
        <v>0</v>
      </c>
      <c r="AP495">
        <f t="shared" si="1174"/>
        <v>0</v>
      </c>
      <c r="AQ495">
        <f t="shared" si="1174"/>
        <v>0</v>
      </c>
      <c r="AR495">
        <f t="shared" si="1174"/>
        <v>0</v>
      </c>
      <c r="AS495">
        <f t="shared" si="1174"/>
        <v>0</v>
      </c>
      <c r="AT495">
        <f t="shared" si="1174"/>
        <v>0</v>
      </c>
      <c r="AU495">
        <f t="shared" si="1174"/>
        <v>0</v>
      </c>
      <c r="AV495">
        <f t="shared" si="1174"/>
        <v>0</v>
      </c>
      <c r="AW495">
        <f t="shared" si="1174"/>
        <v>0</v>
      </c>
      <c r="AX495">
        <f t="shared" si="1174"/>
        <v>0</v>
      </c>
      <c r="AY495">
        <f t="shared" si="1174"/>
        <v>0</v>
      </c>
      <c r="AZ495">
        <f t="shared" si="1174"/>
        <v>0</v>
      </c>
      <c r="BA495">
        <f t="shared" si="1174"/>
        <v>0</v>
      </c>
      <c r="BB495">
        <f t="shared" si="1174"/>
        <v>0</v>
      </c>
      <c r="BC495">
        <f t="shared" si="1158"/>
        <v>0</v>
      </c>
      <c r="BD495">
        <f t="shared" si="1158"/>
        <v>0</v>
      </c>
      <c r="BE495">
        <f t="shared" si="1158"/>
        <v>0</v>
      </c>
      <c r="BF495">
        <f t="shared" si="1158"/>
        <v>0</v>
      </c>
      <c r="BG495">
        <f t="shared" si="1158"/>
        <v>0</v>
      </c>
      <c r="BH495">
        <f t="shared" si="1158"/>
        <v>0</v>
      </c>
      <c r="BK495">
        <f>G495</f>
        <v>0</v>
      </c>
      <c r="BL495">
        <f t="shared" si="1139"/>
        <v>0</v>
      </c>
      <c r="BM495">
        <f t="shared" si="1140"/>
        <v>0</v>
      </c>
      <c r="BN495">
        <f t="shared" si="1125"/>
        <v>0.1</v>
      </c>
      <c r="BO495">
        <f t="shared" si="1126"/>
        <v>0.3</v>
      </c>
      <c r="BP495" t="str">
        <f t="shared" si="1141"/>
        <v>-BUS-Total</v>
      </c>
    </row>
    <row r="496" spans="1:68" hidden="1" x14ac:dyDescent="0.25">
      <c r="A496" t="str">
        <f t="shared" si="1137"/>
        <v>passenger-BUS-G</v>
      </c>
      <c r="B496" s="1">
        <v>462</v>
      </c>
      <c r="C496" t="s">
        <v>12</v>
      </c>
      <c r="D496" t="s">
        <v>27</v>
      </c>
      <c r="E496" t="s">
        <v>34</v>
      </c>
      <c r="F496" t="s">
        <v>47</v>
      </c>
      <c r="G496">
        <v>9.5182035447011065E-2</v>
      </c>
      <c r="H496">
        <f>Reference!H496</f>
        <v>9.5023052308601766E-2</v>
      </c>
      <c r="I496">
        <f>Reference!I496</f>
        <v>9.4864068595578444E-2</v>
      </c>
      <c r="J496">
        <f>Reference!J496</f>
        <v>9.4705084307937962E-2</v>
      </c>
      <c r="K496">
        <f>Reference!K496</f>
        <v>9.4547030031367732E-2</v>
      </c>
      <c r="L496">
        <f t="shared" ref="L496:Y498" si="1175">$K496+(L$33-$K$33)*($BL496-$BK496)/($BL$33-$BK$33)</f>
        <v>9.3871694102572248E-2</v>
      </c>
      <c r="M496">
        <f t="shared" si="1175"/>
        <v>9.3196358173776764E-2</v>
      </c>
      <c r="N496">
        <f t="shared" si="1175"/>
        <v>9.252102224498128E-2</v>
      </c>
      <c r="O496">
        <f t="shared" si="1175"/>
        <v>9.1845686316185796E-2</v>
      </c>
      <c r="P496">
        <f t="shared" si="1175"/>
        <v>9.1170350387390311E-2</v>
      </c>
      <c r="Q496">
        <f t="shared" si="1175"/>
        <v>9.0495014458594827E-2</v>
      </c>
      <c r="R496">
        <f t="shared" si="1175"/>
        <v>8.9819678529799343E-2</v>
      </c>
      <c r="S496">
        <f t="shared" si="1175"/>
        <v>8.9144342601003859E-2</v>
      </c>
      <c r="T496">
        <f t="shared" si="1175"/>
        <v>8.8469006672208375E-2</v>
      </c>
      <c r="U496">
        <f t="shared" si="1175"/>
        <v>8.7793670743412891E-2</v>
      </c>
      <c r="V496">
        <f t="shared" si="1175"/>
        <v>8.7118334814617407E-2</v>
      </c>
      <c r="W496">
        <f t="shared" si="1175"/>
        <v>8.6442998885821923E-2</v>
      </c>
      <c r="X496">
        <f t="shared" si="1175"/>
        <v>8.5767662957026439E-2</v>
      </c>
      <c r="Y496">
        <f t="shared" si="1175"/>
        <v>8.5092327028230955E-2</v>
      </c>
      <c r="Z496">
        <f t="shared" ref="Z496:AN498" si="1176">$Y496+(Z$33-$Y$33)*($BM496-$BL496)/($BM$33-$BL$33)</f>
        <v>8.3831699961146047E-2</v>
      </c>
      <c r="AA496">
        <f t="shared" si="1176"/>
        <v>8.2571072894061154E-2</v>
      </c>
      <c r="AB496">
        <f t="shared" si="1176"/>
        <v>8.1310445826976246E-2</v>
      </c>
      <c r="AC496">
        <f t="shared" si="1176"/>
        <v>8.0049818759891339E-2</v>
      </c>
      <c r="AD496">
        <f t="shared" si="1176"/>
        <v>7.8789191692806446E-2</v>
      </c>
      <c r="AE496">
        <f t="shared" si="1176"/>
        <v>7.7528564625721538E-2</v>
      </c>
      <c r="AF496">
        <f t="shared" si="1176"/>
        <v>7.6267937558636631E-2</v>
      </c>
      <c r="AG496">
        <f t="shared" si="1176"/>
        <v>7.5007310491551737E-2</v>
      </c>
      <c r="AH496">
        <f t="shared" si="1176"/>
        <v>7.374668342446683E-2</v>
      </c>
      <c r="AI496">
        <f t="shared" si="1176"/>
        <v>7.2486056357381923E-2</v>
      </c>
      <c r="AJ496">
        <f t="shared" si="1176"/>
        <v>7.1225429290297029E-2</v>
      </c>
      <c r="AK496">
        <f t="shared" si="1176"/>
        <v>6.9964802223212122E-2</v>
      </c>
      <c r="AL496">
        <f t="shared" si="1176"/>
        <v>6.8704175156127215E-2</v>
      </c>
      <c r="AM496">
        <f t="shared" si="1176"/>
        <v>6.7443548089042321E-2</v>
      </c>
      <c r="AN496">
        <f t="shared" si="1176"/>
        <v>6.6182921021957414E-2</v>
      </c>
      <c r="AO496">
        <f t="shared" ref="AO496:BB496" si="1177">AN496</f>
        <v>6.6182921021957414E-2</v>
      </c>
      <c r="AP496">
        <f t="shared" si="1177"/>
        <v>6.6182921021957414E-2</v>
      </c>
      <c r="AQ496">
        <f t="shared" si="1177"/>
        <v>6.6182921021957414E-2</v>
      </c>
      <c r="AR496">
        <f t="shared" si="1177"/>
        <v>6.6182921021957414E-2</v>
      </c>
      <c r="AS496">
        <f t="shared" si="1177"/>
        <v>6.6182921021957414E-2</v>
      </c>
      <c r="AT496">
        <f t="shared" si="1177"/>
        <v>6.6182921021957414E-2</v>
      </c>
      <c r="AU496">
        <f t="shared" si="1177"/>
        <v>6.6182921021957414E-2</v>
      </c>
      <c r="AV496">
        <f t="shared" si="1177"/>
        <v>6.6182921021957414E-2</v>
      </c>
      <c r="AW496">
        <f t="shared" si="1177"/>
        <v>6.6182921021957414E-2</v>
      </c>
      <c r="AX496">
        <f t="shared" si="1177"/>
        <v>6.6182921021957414E-2</v>
      </c>
      <c r="AY496">
        <f t="shared" si="1177"/>
        <v>6.6182921021957414E-2</v>
      </c>
      <c r="AZ496">
        <f t="shared" si="1177"/>
        <v>6.6182921021957414E-2</v>
      </c>
      <c r="BA496">
        <f t="shared" si="1177"/>
        <v>6.6182921021957414E-2</v>
      </c>
      <c r="BB496">
        <f t="shared" si="1177"/>
        <v>6.6182921021957414E-2</v>
      </c>
      <c r="BC496">
        <f t="shared" si="1158"/>
        <v>6.6182921021957414E-2</v>
      </c>
      <c r="BD496">
        <f t="shared" si="1158"/>
        <v>6.6182921021957414E-2</v>
      </c>
      <c r="BE496">
        <f t="shared" si="1158"/>
        <v>6.6182921021957414E-2</v>
      </c>
      <c r="BF496">
        <f t="shared" si="1158"/>
        <v>6.6182921021957414E-2</v>
      </c>
      <c r="BG496">
        <f t="shared" si="1158"/>
        <v>6.6182921021957414E-2</v>
      </c>
      <c r="BH496">
        <f t="shared" si="1158"/>
        <v>6.6182921021957414E-2</v>
      </c>
      <c r="BK496">
        <f t="shared" ref="BK496:BK501" si="1178">K496</f>
        <v>9.4547030031367732E-2</v>
      </c>
      <c r="BL496">
        <f t="shared" si="1139"/>
        <v>8.5092327028230955E-2</v>
      </c>
      <c r="BM496">
        <f t="shared" si="1140"/>
        <v>6.6182921021957414E-2</v>
      </c>
      <c r="BN496">
        <f t="shared" si="1125"/>
        <v>0.1</v>
      </c>
      <c r="BO496">
        <f t="shared" si="1126"/>
        <v>0.3</v>
      </c>
      <c r="BP496" t="str">
        <f t="shared" si="1141"/>
        <v>-BUS-Total</v>
      </c>
    </row>
    <row r="497" spans="1:68" hidden="1" x14ac:dyDescent="0.25">
      <c r="A497" t="str">
        <f t="shared" si="1137"/>
        <v>passenger-BUS-LPG</v>
      </c>
      <c r="B497" s="1">
        <v>463</v>
      </c>
      <c r="C497" t="s">
        <v>12</v>
      </c>
      <c r="D497" t="s">
        <v>27</v>
      </c>
      <c r="E497" t="s">
        <v>34</v>
      </c>
      <c r="F497" t="s">
        <v>48</v>
      </c>
      <c r="G497">
        <v>0</v>
      </c>
      <c r="H497">
        <f>Reference!H497</f>
        <v>0</v>
      </c>
      <c r="I497">
        <f>Reference!I497</f>
        <v>0</v>
      </c>
      <c r="J497">
        <f>Reference!J497</f>
        <v>0</v>
      </c>
      <c r="K497">
        <f>Reference!K497</f>
        <v>0</v>
      </c>
      <c r="L497">
        <f t="shared" si="1175"/>
        <v>0</v>
      </c>
      <c r="M497">
        <f t="shared" si="1175"/>
        <v>0</v>
      </c>
      <c r="N497">
        <f t="shared" si="1175"/>
        <v>0</v>
      </c>
      <c r="O497">
        <f t="shared" si="1175"/>
        <v>0</v>
      </c>
      <c r="P497">
        <f t="shared" si="1175"/>
        <v>0</v>
      </c>
      <c r="Q497">
        <f t="shared" si="1175"/>
        <v>0</v>
      </c>
      <c r="R497">
        <f t="shared" si="1175"/>
        <v>0</v>
      </c>
      <c r="S497">
        <f t="shared" si="1175"/>
        <v>0</v>
      </c>
      <c r="T497">
        <f t="shared" si="1175"/>
        <v>0</v>
      </c>
      <c r="U497">
        <f t="shared" si="1175"/>
        <v>0</v>
      </c>
      <c r="V497">
        <f t="shared" si="1175"/>
        <v>0</v>
      </c>
      <c r="W497">
        <f t="shared" si="1175"/>
        <v>0</v>
      </c>
      <c r="X497">
        <f t="shared" si="1175"/>
        <v>0</v>
      </c>
      <c r="Y497">
        <f t="shared" si="1175"/>
        <v>0</v>
      </c>
      <c r="Z497">
        <f t="shared" si="1176"/>
        <v>0</v>
      </c>
      <c r="AA497">
        <f t="shared" si="1176"/>
        <v>0</v>
      </c>
      <c r="AB497">
        <f t="shared" si="1176"/>
        <v>0</v>
      </c>
      <c r="AC497">
        <f t="shared" si="1176"/>
        <v>0</v>
      </c>
      <c r="AD497">
        <f t="shared" si="1176"/>
        <v>0</v>
      </c>
      <c r="AE497">
        <f t="shared" si="1176"/>
        <v>0</v>
      </c>
      <c r="AF497">
        <f t="shared" si="1176"/>
        <v>0</v>
      </c>
      <c r="AG497">
        <f t="shared" si="1176"/>
        <v>0</v>
      </c>
      <c r="AH497">
        <f t="shared" si="1176"/>
        <v>0</v>
      </c>
      <c r="AI497">
        <f t="shared" si="1176"/>
        <v>0</v>
      </c>
      <c r="AJ497">
        <f t="shared" si="1176"/>
        <v>0</v>
      </c>
      <c r="AK497">
        <f t="shared" si="1176"/>
        <v>0</v>
      </c>
      <c r="AL497">
        <f t="shared" si="1176"/>
        <v>0</v>
      </c>
      <c r="AM497">
        <f t="shared" si="1176"/>
        <v>0</v>
      </c>
      <c r="AN497">
        <f t="shared" si="1176"/>
        <v>0</v>
      </c>
      <c r="AO497">
        <f t="shared" ref="AO497:BB497" si="1179">AN497</f>
        <v>0</v>
      </c>
      <c r="AP497">
        <f t="shared" si="1179"/>
        <v>0</v>
      </c>
      <c r="AQ497">
        <f t="shared" si="1179"/>
        <v>0</v>
      </c>
      <c r="AR497">
        <f t="shared" si="1179"/>
        <v>0</v>
      </c>
      <c r="AS497">
        <f t="shared" si="1179"/>
        <v>0</v>
      </c>
      <c r="AT497">
        <f t="shared" si="1179"/>
        <v>0</v>
      </c>
      <c r="AU497">
        <f t="shared" si="1179"/>
        <v>0</v>
      </c>
      <c r="AV497">
        <f t="shared" si="1179"/>
        <v>0</v>
      </c>
      <c r="AW497">
        <f t="shared" si="1179"/>
        <v>0</v>
      </c>
      <c r="AX497">
        <f t="shared" si="1179"/>
        <v>0</v>
      </c>
      <c r="AY497">
        <f t="shared" si="1179"/>
        <v>0</v>
      </c>
      <c r="AZ497">
        <f t="shared" si="1179"/>
        <v>0</v>
      </c>
      <c r="BA497">
        <f t="shared" si="1179"/>
        <v>0</v>
      </c>
      <c r="BB497">
        <f t="shared" si="1179"/>
        <v>0</v>
      </c>
      <c r="BC497">
        <f t="shared" si="1158"/>
        <v>0</v>
      </c>
      <c r="BD497">
        <f t="shared" si="1158"/>
        <v>0</v>
      </c>
      <c r="BE497">
        <f t="shared" si="1158"/>
        <v>0</v>
      </c>
      <c r="BF497">
        <f t="shared" si="1158"/>
        <v>0</v>
      </c>
      <c r="BG497">
        <f t="shared" si="1158"/>
        <v>0</v>
      </c>
      <c r="BH497">
        <f t="shared" si="1158"/>
        <v>0</v>
      </c>
      <c r="BK497">
        <f t="shared" si="1178"/>
        <v>0</v>
      </c>
      <c r="BL497">
        <f t="shared" si="1139"/>
        <v>0</v>
      </c>
      <c r="BM497">
        <f t="shared" si="1140"/>
        <v>0</v>
      </c>
      <c r="BN497">
        <f t="shared" si="1125"/>
        <v>0.1</v>
      </c>
      <c r="BO497">
        <f t="shared" si="1126"/>
        <v>0.3</v>
      </c>
      <c r="BP497" t="str">
        <f t="shared" si="1141"/>
        <v>-BUS-Total</v>
      </c>
    </row>
    <row r="498" spans="1:68" hidden="1" x14ac:dyDescent="0.25">
      <c r="A498" t="str">
        <f t="shared" si="1137"/>
        <v>passenger-BUS-PHEVD</v>
      </c>
      <c r="B498" s="1">
        <v>464</v>
      </c>
      <c r="C498" t="s">
        <v>12</v>
      </c>
      <c r="D498" t="s">
        <v>27</v>
      </c>
      <c r="E498" t="s">
        <v>34</v>
      </c>
      <c r="F498" t="s">
        <v>37</v>
      </c>
      <c r="G498">
        <v>0</v>
      </c>
      <c r="H498">
        <f>Reference!H498</f>
        <v>0</v>
      </c>
      <c r="I498">
        <f>Reference!I498</f>
        <v>0</v>
      </c>
      <c r="J498">
        <f>Reference!J498</f>
        <v>0</v>
      </c>
      <c r="K498">
        <f>Reference!K498</f>
        <v>0</v>
      </c>
      <c r="L498">
        <f t="shared" si="1175"/>
        <v>0</v>
      </c>
      <c r="M498">
        <f t="shared" si="1175"/>
        <v>0</v>
      </c>
      <c r="N498">
        <f t="shared" si="1175"/>
        <v>0</v>
      </c>
      <c r="O498">
        <f t="shared" si="1175"/>
        <v>0</v>
      </c>
      <c r="P498">
        <f t="shared" si="1175"/>
        <v>0</v>
      </c>
      <c r="Q498">
        <f t="shared" si="1175"/>
        <v>0</v>
      </c>
      <c r="R498">
        <f t="shared" si="1175"/>
        <v>0</v>
      </c>
      <c r="S498">
        <f t="shared" si="1175"/>
        <v>0</v>
      </c>
      <c r="T498">
        <f t="shared" si="1175"/>
        <v>0</v>
      </c>
      <c r="U498">
        <f t="shared" si="1175"/>
        <v>0</v>
      </c>
      <c r="V498">
        <f t="shared" si="1175"/>
        <v>0</v>
      </c>
      <c r="W498">
        <f t="shared" si="1175"/>
        <v>0</v>
      </c>
      <c r="X498">
        <f t="shared" si="1175"/>
        <v>0</v>
      </c>
      <c r="Y498">
        <f t="shared" si="1175"/>
        <v>0</v>
      </c>
      <c r="Z498">
        <f t="shared" si="1176"/>
        <v>0</v>
      </c>
      <c r="AA498">
        <f t="shared" si="1176"/>
        <v>0</v>
      </c>
      <c r="AB498">
        <f t="shared" si="1176"/>
        <v>0</v>
      </c>
      <c r="AC498">
        <f t="shared" si="1176"/>
        <v>0</v>
      </c>
      <c r="AD498">
        <f t="shared" si="1176"/>
        <v>0</v>
      </c>
      <c r="AE498">
        <f t="shared" si="1176"/>
        <v>0</v>
      </c>
      <c r="AF498">
        <f t="shared" si="1176"/>
        <v>0</v>
      </c>
      <c r="AG498">
        <f t="shared" si="1176"/>
        <v>0</v>
      </c>
      <c r="AH498">
        <f t="shared" si="1176"/>
        <v>0</v>
      </c>
      <c r="AI498">
        <f t="shared" si="1176"/>
        <v>0</v>
      </c>
      <c r="AJ498">
        <f t="shared" si="1176"/>
        <v>0</v>
      </c>
      <c r="AK498">
        <f t="shared" si="1176"/>
        <v>0</v>
      </c>
      <c r="AL498">
        <f t="shared" si="1176"/>
        <v>0</v>
      </c>
      <c r="AM498">
        <f t="shared" si="1176"/>
        <v>0</v>
      </c>
      <c r="AN498">
        <f t="shared" si="1176"/>
        <v>0</v>
      </c>
      <c r="AO498">
        <f t="shared" ref="AO498:BB498" si="1180">AN498</f>
        <v>0</v>
      </c>
      <c r="AP498">
        <f t="shared" si="1180"/>
        <v>0</v>
      </c>
      <c r="AQ498">
        <f t="shared" si="1180"/>
        <v>0</v>
      </c>
      <c r="AR498">
        <f t="shared" si="1180"/>
        <v>0</v>
      </c>
      <c r="AS498">
        <f t="shared" si="1180"/>
        <v>0</v>
      </c>
      <c r="AT498">
        <f t="shared" si="1180"/>
        <v>0</v>
      </c>
      <c r="AU498">
        <f t="shared" si="1180"/>
        <v>0</v>
      </c>
      <c r="AV498">
        <f t="shared" si="1180"/>
        <v>0</v>
      </c>
      <c r="AW498">
        <f t="shared" si="1180"/>
        <v>0</v>
      </c>
      <c r="AX498">
        <f t="shared" si="1180"/>
        <v>0</v>
      </c>
      <c r="AY498">
        <f t="shared" si="1180"/>
        <v>0</v>
      </c>
      <c r="AZ498">
        <f t="shared" si="1180"/>
        <v>0</v>
      </c>
      <c r="BA498">
        <f t="shared" si="1180"/>
        <v>0</v>
      </c>
      <c r="BB498">
        <f t="shared" si="1180"/>
        <v>0</v>
      </c>
      <c r="BC498">
        <f t="shared" si="1158"/>
        <v>0</v>
      </c>
      <c r="BD498">
        <f t="shared" si="1158"/>
        <v>0</v>
      </c>
      <c r="BE498">
        <f t="shared" si="1158"/>
        <v>0</v>
      </c>
      <c r="BF498">
        <f t="shared" si="1158"/>
        <v>0</v>
      </c>
      <c r="BG498">
        <f t="shared" si="1158"/>
        <v>0</v>
      </c>
      <c r="BH498">
        <f t="shared" si="1158"/>
        <v>0</v>
      </c>
      <c r="BK498">
        <f t="shared" si="1178"/>
        <v>0</v>
      </c>
      <c r="BL498">
        <f t="shared" si="1139"/>
        <v>0</v>
      </c>
      <c r="BM498">
        <f t="shared" si="1140"/>
        <v>0</v>
      </c>
      <c r="BN498">
        <f t="shared" si="1125"/>
        <v>0.1</v>
      </c>
      <c r="BO498">
        <f t="shared" si="1126"/>
        <v>0.3</v>
      </c>
      <c r="BP498" t="str">
        <f t="shared" si="1141"/>
        <v>-BUS-Total</v>
      </c>
    </row>
    <row r="499" spans="1:68" hidden="1" x14ac:dyDescent="0.25">
      <c r="A499" t="str">
        <f t="shared" si="1137"/>
        <v>passenger-LT-BEV</v>
      </c>
      <c r="B499" s="1">
        <v>465</v>
      </c>
      <c r="C499" t="s">
        <v>12</v>
      </c>
      <c r="D499" t="s">
        <v>27</v>
      </c>
      <c r="E499" t="s">
        <v>33</v>
      </c>
      <c r="F499" t="s">
        <v>29</v>
      </c>
      <c r="G499">
        <v>0</v>
      </c>
      <c r="H499">
        <f>Reference!H499</f>
        <v>1.5254239308390186E-7</v>
      </c>
      <c r="I499">
        <f>Reference!I499</f>
        <v>0</v>
      </c>
      <c r="J499">
        <f>Reference!J499</f>
        <v>3.5495366597555701E-7</v>
      </c>
      <c r="K499">
        <f>Reference!K499</f>
        <v>0</v>
      </c>
      <c r="L499">
        <f>Reference!L499</f>
        <v>8.2594813443230011E-7</v>
      </c>
      <c r="M499">
        <f>IF(L499=0,0.0000001,L499)*((INDEX($AA$7:$AA$29,MATCH($A499,$H$7:$H$28,0))/IF(L499=0,0.0000001,L499))^((M$33-$K$33)/($Y$33-$K$33)))</f>
        <v>3.1640638368650206E-6</v>
      </c>
      <c r="N499">
        <f t="shared" ref="N499:Y499" si="1181">IF(M499=0,0.0000001,M499)*((INDEX($AA$7:$AA$29,MATCH($A499,$H$7:$H$28,0))/IF(M499=0,0.0000001,M499))^((N$33-$K$33)/($Y$33-$K$33)))</f>
        <v>1.7790685659082436E-5</v>
      </c>
      <c r="O499">
        <f t="shared" si="1181"/>
        <v>1.0860552485924757E-4</v>
      </c>
      <c r="P499">
        <f t="shared" si="1181"/>
        <v>5.4617696061676256E-4</v>
      </c>
      <c r="Q499">
        <f t="shared" si="1181"/>
        <v>1.8987868486588543E-3</v>
      </c>
      <c r="R499">
        <f t="shared" si="1181"/>
        <v>4.3575071413123976E-3</v>
      </c>
      <c r="S499">
        <f t="shared" si="1181"/>
        <v>7.0046712983390701E-3</v>
      </c>
      <c r="T499">
        <f t="shared" si="1181"/>
        <v>8.8060539736497367E-3</v>
      </c>
      <c r="U499">
        <f t="shared" si="1181"/>
        <v>9.6432458903813328E-3</v>
      </c>
      <c r="V499">
        <f t="shared" si="1181"/>
        <v>9.9224579224445712E-3</v>
      </c>
      <c r="W499">
        <f t="shared" si="1181"/>
        <v>9.9888855697536569E-3</v>
      </c>
      <c r="X499">
        <f t="shared" si="1181"/>
        <v>9.9992057021646413E-3</v>
      </c>
      <c r="Y499">
        <f t="shared" si="1181"/>
        <v>0.01</v>
      </c>
      <c r="Z499">
        <f>IF(Y499=0,0.0000001,$Y499)*((INDEX($AB$7:$AB$29,MATCH($A499,$H$7:$H$28,0))/IF(Y499=0,0.0000001,$Y499))^((Z$33-$Y$33)/($AN$33-$Y$33)))</f>
        <v>1.1659144011798317E-2</v>
      </c>
      <c r="AA499">
        <f t="shared" ref="AA499:AN499" si="1182">IF(Z499=0,0.0000001,$Y499)*((INDEX($AB$7:$AB$29,MATCH($A499,$H$7:$H$28,0))/IF(Z499=0,0.0000001,$Y499))^((AA$33-$Y$33)/($AN$33-$Y$33)))</f>
        <v>1.3593563908785258E-2</v>
      </c>
      <c r="AB499">
        <f t="shared" si="1182"/>
        <v>1.5848931924611138E-2</v>
      </c>
      <c r="AC499">
        <f t="shared" si="1182"/>
        <v>1.8478497974222911E-2</v>
      </c>
      <c r="AD499">
        <f t="shared" si="1182"/>
        <v>2.1544346900318839E-2</v>
      </c>
      <c r="AE499">
        <f t="shared" si="1182"/>
        <v>2.5118864315095805E-2</v>
      </c>
      <c r="AF499">
        <f t="shared" si="1182"/>
        <v>2.9286445646252365E-2</v>
      </c>
      <c r="AG499">
        <f t="shared" si="1182"/>
        <v>3.4145488738336026E-2</v>
      </c>
      <c r="AH499">
        <f t="shared" si="1182"/>
        <v>3.9810717055349727E-2</v>
      </c>
      <c r="AI499">
        <f t="shared" si="1182"/>
        <v>4.6415888336127795E-2</v>
      </c>
      <c r="AJ499">
        <f t="shared" si="1182"/>
        <v>5.4116952654646368E-2</v>
      </c>
      <c r="AK499">
        <f t="shared" si="1182"/>
        <v>6.3095734448019344E-2</v>
      </c>
      <c r="AL499">
        <f t="shared" si="1182"/>
        <v>7.3564225445964151E-2</v>
      </c>
      <c r="AM499">
        <f t="shared" si="1182"/>
        <v>8.5769589859089418E-2</v>
      </c>
      <c r="AN499">
        <f t="shared" si="1182"/>
        <v>0.1</v>
      </c>
      <c r="AO499">
        <f t="shared" ref="AO499:BB499" si="1183">AN499</f>
        <v>0.1</v>
      </c>
      <c r="AP499">
        <f t="shared" si="1183"/>
        <v>0.1</v>
      </c>
      <c r="AQ499">
        <f t="shared" si="1183"/>
        <v>0.1</v>
      </c>
      <c r="AR499">
        <f t="shared" si="1183"/>
        <v>0.1</v>
      </c>
      <c r="AS499">
        <f t="shared" si="1183"/>
        <v>0.1</v>
      </c>
      <c r="AT499">
        <f t="shared" si="1183"/>
        <v>0.1</v>
      </c>
      <c r="AU499">
        <f t="shared" si="1183"/>
        <v>0.1</v>
      </c>
      <c r="AV499">
        <f t="shared" si="1183"/>
        <v>0.1</v>
      </c>
      <c r="AW499">
        <f t="shared" si="1183"/>
        <v>0.1</v>
      </c>
      <c r="AX499">
        <f t="shared" si="1183"/>
        <v>0.1</v>
      </c>
      <c r="AY499">
        <f t="shared" si="1183"/>
        <v>0.1</v>
      </c>
      <c r="AZ499">
        <f t="shared" si="1183"/>
        <v>0.1</v>
      </c>
      <c r="BA499">
        <f t="shared" si="1183"/>
        <v>0.1</v>
      </c>
      <c r="BB499">
        <f t="shared" si="1183"/>
        <v>0.1</v>
      </c>
      <c r="BC499">
        <f t="shared" ref="BC499:BH508" si="1184">BB499</f>
        <v>0.1</v>
      </c>
      <c r="BD499">
        <f t="shared" si="1184"/>
        <v>0.1</v>
      </c>
      <c r="BE499">
        <f t="shared" si="1184"/>
        <v>0.1</v>
      </c>
      <c r="BF499">
        <f t="shared" si="1184"/>
        <v>0.1</v>
      </c>
      <c r="BG499">
        <f t="shared" si="1184"/>
        <v>0.1</v>
      </c>
      <c r="BH499">
        <f t="shared" si="1184"/>
        <v>0.1</v>
      </c>
      <c r="BK499">
        <f t="shared" si="1178"/>
        <v>0</v>
      </c>
      <c r="BL499">
        <f t="shared" si="1139"/>
        <v>0</v>
      </c>
      <c r="BM499">
        <f t="shared" si="1140"/>
        <v>0</v>
      </c>
      <c r="BN499">
        <f t="shared" si="1125"/>
        <v>0.15000000000000002</v>
      </c>
      <c r="BO499">
        <f t="shared" si="1126"/>
        <v>0.60000000000000009</v>
      </c>
      <c r="BP499" t="str">
        <f t="shared" si="1141"/>
        <v>-LT-Total</v>
      </c>
    </row>
    <row r="500" spans="1:68" hidden="1" x14ac:dyDescent="0.25">
      <c r="A500" t="str">
        <f t="shared" si="1137"/>
        <v>passenger-LT-CNG</v>
      </c>
      <c r="B500" s="1">
        <v>466</v>
      </c>
      <c r="C500" t="s">
        <v>12</v>
      </c>
      <c r="D500" t="s">
        <v>27</v>
      </c>
      <c r="E500" t="s">
        <v>33</v>
      </c>
      <c r="F500" t="s">
        <v>45</v>
      </c>
      <c r="G500">
        <v>0</v>
      </c>
      <c r="H500">
        <f>Reference!H500</f>
        <v>0</v>
      </c>
      <c r="I500">
        <f>Reference!I500</f>
        <v>0</v>
      </c>
      <c r="J500">
        <f>Reference!J500</f>
        <v>0</v>
      </c>
      <c r="K500">
        <f>Reference!K500</f>
        <v>0</v>
      </c>
      <c r="L500">
        <f t="shared" ref="L500:Y501" si="1185">$K500+(L$33-$K$33)*($BL500-$BK500)/($BL$33-$BK$33)</f>
        <v>0</v>
      </c>
      <c r="M500">
        <f t="shared" si="1185"/>
        <v>0</v>
      </c>
      <c r="N500">
        <f t="shared" si="1185"/>
        <v>0</v>
      </c>
      <c r="O500">
        <f t="shared" si="1185"/>
        <v>0</v>
      </c>
      <c r="P500">
        <f t="shared" si="1185"/>
        <v>0</v>
      </c>
      <c r="Q500">
        <f t="shared" si="1185"/>
        <v>0</v>
      </c>
      <c r="R500">
        <f t="shared" si="1185"/>
        <v>0</v>
      </c>
      <c r="S500">
        <f t="shared" si="1185"/>
        <v>0</v>
      </c>
      <c r="T500">
        <f t="shared" si="1185"/>
        <v>0</v>
      </c>
      <c r="U500">
        <f t="shared" si="1185"/>
        <v>0</v>
      </c>
      <c r="V500">
        <f t="shared" si="1185"/>
        <v>0</v>
      </c>
      <c r="W500">
        <f t="shared" si="1185"/>
        <v>0</v>
      </c>
      <c r="X500">
        <f t="shared" si="1185"/>
        <v>0</v>
      </c>
      <c r="Y500">
        <f t="shared" si="1185"/>
        <v>0</v>
      </c>
      <c r="Z500">
        <f t="shared" ref="Z500:AN501" si="1186">$Y500+(Z$33-$Y$33)*($BM500-$BL500)/($BM$33-$BL$33)</f>
        <v>0</v>
      </c>
      <c r="AA500">
        <f t="shared" si="1186"/>
        <v>0</v>
      </c>
      <c r="AB500">
        <f t="shared" si="1186"/>
        <v>0</v>
      </c>
      <c r="AC500">
        <f t="shared" si="1186"/>
        <v>0</v>
      </c>
      <c r="AD500">
        <f t="shared" si="1186"/>
        <v>0</v>
      </c>
      <c r="AE500">
        <f t="shared" si="1186"/>
        <v>0</v>
      </c>
      <c r="AF500">
        <f t="shared" si="1186"/>
        <v>0</v>
      </c>
      <c r="AG500">
        <f t="shared" si="1186"/>
        <v>0</v>
      </c>
      <c r="AH500">
        <f t="shared" si="1186"/>
        <v>0</v>
      </c>
      <c r="AI500">
        <f t="shared" si="1186"/>
        <v>0</v>
      </c>
      <c r="AJ500">
        <f t="shared" si="1186"/>
        <v>0</v>
      </c>
      <c r="AK500">
        <f t="shared" si="1186"/>
        <v>0</v>
      </c>
      <c r="AL500">
        <f t="shared" si="1186"/>
        <v>0</v>
      </c>
      <c r="AM500">
        <f t="shared" si="1186"/>
        <v>0</v>
      </c>
      <c r="AN500">
        <f t="shared" si="1186"/>
        <v>0</v>
      </c>
      <c r="AO500">
        <f t="shared" ref="AO500:BB500" si="1187">AN500</f>
        <v>0</v>
      </c>
      <c r="AP500">
        <f t="shared" si="1187"/>
        <v>0</v>
      </c>
      <c r="AQ500">
        <f t="shared" si="1187"/>
        <v>0</v>
      </c>
      <c r="AR500">
        <f t="shared" si="1187"/>
        <v>0</v>
      </c>
      <c r="AS500">
        <f t="shared" si="1187"/>
        <v>0</v>
      </c>
      <c r="AT500">
        <f t="shared" si="1187"/>
        <v>0</v>
      </c>
      <c r="AU500">
        <f t="shared" si="1187"/>
        <v>0</v>
      </c>
      <c r="AV500">
        <f t="shared" si="1187"/>
        <v>0</v>
      </c>
      <c r="AW500">
        <f t="shared" si="1187"/>
        <v>0</v>
      </c>
      <c r="AX500">
        <f t="shared" si="1187"/>
        <v>0</v>
      </c>
      <c r="AY500">
        <f t="shared" si="1187"/>
        <v>0</v>
      </c>
      <c r="AZ500">
        <f t="shared" si="1187"/>
        <v>0</v>
      </c>
      <c r="BA500">
        <f t="shared" si="1187"/>
        <v>0</v>
      </c>
      <c r="BB500">
        <f t="shared" si="1187"/>
        <v>0</v>
      </c>
      <c r="BC500">
        <f t="shared" si="1184"/>
        <v>0</v>
      </c>
      <c r="BD500">
        <f t="shared" si="1184"/>
        <v>0</v>
      </c>
      <c r="BE500">
        <f t="shared" si="1184"/>
        <v>0</v>
      </c>
      <c r="BF500">
        <f t="shared" si="1184"/>
        <v>0</v>
      </c>
      <c r="BG500">
        <f t="shared" si="1184"/>
        <v>0</v>
      </c>
      <c r="BH500">
        <f t="shared" si="1184"/>
        <v>0</v>
      </c>
      <c r="BK500">
        <f t="shared" si="1178"/>
        <v>0</v>
      </c>
      <c r="BL500">
        <f t="shared" si="1139"/>
        <v>0</v>
      </c>
      <c r="BM500">
        <f t="shared" si="1140"/>
        <v>0</v>
      </c>
      <c r="BN500">
        <f t="shared" si="1125"/>
        <v>0.15000000000000002</v>
      </c>
      <c r="BO500">
        <f t="shared" si="1126"/>
        <v>0.60000000000000009</v>
      </c>
      <c r="BP500" t="str">
        <f t="shared" si="1141"/>
        <v>-LT-Total</v>
      </c>
    </row>
    <row r="501" spans="1:68" hidden="1" x14ac:dyDescent="0.25">
      <c r="A501" t="str">
        <f t="shared" si="1137"/>
        <v>passenger-LT-D</v>
      </c>
      <c r="B501" s="1">
        <v>467</v>
      </c>
      <c r="C501" t="s">
        <v>12</v>
      </c>
      <c r="D501" t="s">
        <v>27</v>
      </c>
      <c r="E501" t="s">
        <v>33</v>
      </c>
      <c r="F501" t="s">
        <v>46</v>
      </c>
      <c r="G501">
        <v>5.6119226967120142E-2</v>
      </c>
      <c r="H501">
        <f>Reference!H501</f>
        <v>5.5928837788858259E-2</v>
      </c>
      <c r="I501">
        <f>Reference!I501</f>
        <v>5.5738446836015337E-2</v>
      </c>
      <c r="J501">
        <f>Reference!J501</f>
        <v>5.5548054108566558E-2</v>
      </c>
      <c r="K501">
        <f>Reference!K501</f>
        <v>5.5360051729650042E-2</v>
      </c>
      <c r="L501">
        <f t="shared" si="1185"/>
        <v>5.4766908318260935E-2</v>
      </c>
      <c r="M501">
        <f t="shared" si="1185"/>
        <v>5.4173764906871827E-2</v>
      </c>
      <c r="N501">
        <f t="shared" si="1185"/>
        <v>5.3580621495482719E-2</v>
      </c>
      <c r="O501">
        <f t="shared" si="1185"/>
        <v>5.2987478084093612E-2</v>
      </c>
      <c r="P501">
        <f t="shared" si="1185"/>
        <v>5.2394334672704504E-2</v>
      </c>
      <c r="Q501">
        <f t="shared" si="1185"/>
        <v>5.1801191261315396E-2</v>
      </c>
      <c r="R501">
        <f t="shared" si="1185"/>
        <v>5.1208047849926289E-2</v>
      </c>
      <c r="S501">
        <f t="shared" si="1185"/>
        <v>5.0614904438537181E-2</v>
      </c>
      <c r="T501">
        <f t="shared" si="1185"/>
        <v>5.0021761027148073E-2</v>
      </c>
      <c r="U501">
        <f t="shared" si="1185"/>
        <v>4.9428617615758966E-2</v>
      </c>
      <c r="V501">
        <f t="shared" si="1185"/>
        <v>4.8835474204369858E-2</v>
      </c>
      <c r="W501">
        <f t="shared" si="1185"/>
        <v>4.824233079298075E-2</v>
      </c>
      <c r="X501">
        <f t="shared" si="1185"/>
        <v>4.7649187381591643E-2</v>
      </c>
      <c r="Y501">
        <f t="shared" si="1185"/>
        <v>4.7056043970202535E-2</v>
      </c>
      <c r="Z501">
        <f t="shared" si="1186"/>
        <v>4.5395242418313032E-2</v>
      </c>
      <c r="AA501">
        <f t="shared" si="1186"/>
        <v>4.373444086642353E-2</v>
      </c>
      <c r="AB501">
        <f t="shared" si="1186"/>
        <v>4.2073639314534034E-2</v>
      </c>
      <c r="AC501">
        <f t="shared" si="1186"/>
        <v>4.0412837762644531E-2</v>
      </c>
      <c r="AD501">
        <f t="shared" si="1186"/>
        <v>3.8752036210755028E-2</v>
      </c>
      <c r="AE501">
        <f t="shared" si="1186"/>
        <v>3.7091234658865525E-2</v>
      </c>
      <c r="AF501">
        <f t="shared" si="1186"/>
        <v>3.5430433106976023E-2</v>
      </c>
      <c r="AG501">
        <f t="shared" si="1186"/>
        <v>3.376963155508652E-2</v>
      </c>
      <c r="AH501">
        <f t="shared" si="1186"/>
        <v>3.2108830003197017E-2</v>
      </c>
      <c r="AI501">
        <f t="shared" si="1186"/>
        <v>3.0448028451307518E-2</v>
      </c>
      <c r="AJ501">
        <f t="shared" si="1186"/>
        <v>2.8787226899418015E-2</v>
      </c>
      <c r="AK501">
        <f t="shared" si="1186"/>
        <v>2.7126425347528516E-2</v>
      </c>
      <c r="AL501">
        <f t="shared" si="1186"/>
        <v>2.5465623795639013E-2</v>
      </c>
      <c r="AM501">
        <f t="shared" si="1186"/>
        <v>2.3804822243749513E-2</v>
      </c>
      <c r="AN501">
        <f t="shared" si="1186"/>
        <v>2.2144020691860011E-2</v>
      </c>
      <c r="AO501">
        <f t="shared" ref="AO501:BB501" si="1188">AN501</f>
        <v>2.2144020691860011E-2</v>
      </c>
      <c r="AP501">
        <f t="shared" si="1188"/>
        <v>2.2144020691860011E-2</v>
      </c>
      <c r="AQ501">
        <f t="shared" si="1188"/>
        <v>2.2144020691860011E-2</v>
      </c>
      <c r="AR501">
        <f t="shared" si="1188"/>
        <v>2.2144020691860011E-2</v>
      </c>
      <c r="AS501">
        <f t="shared" si="1188"/>
        <v>2.2144020691860011E-2</v>
      </c>
      <c r="AT501">
        <f t="shared" si="1188"/>
        <v>2.2144020691860011E-2</v>
      </c>
      <c r="AU501">
        <f t="shared" si="1188"/>
        <v>2.2144020691860011E-2</v>
      </c>
      <c r="AV501">
        <f t="shared" si="1188"/>
        <v>2.2144020691860011E-2</v>
      </c>
      <c r="AW501">
        <f t="shared" si="1188"/>
        <v>2.2144020691860011E-2</v>
      </c>
      <c r="AX501">
        <f t="shared" si="1188"/>
        <v>2.2144020691860011E-2</v>
      </c>
      <c r="AY501">
        <f t="shared" si="1188"/>
        <v>2.2144020691860011E-2</v>
      </c>
      <c r="AZ501">
        <f t="shared" si="1188"/>
        <v>2.2144020691860011E-2</v>
      </c>
      <c r="BA501">
        <f t="shared" si="1188"/>
        <v>2.2144020691860011E-2</v>
      </c>
      <c r="BB501">
        <f t="shared" si="1188"/>
        <v>2.2144020691860011E-2</v>
      </c>
      <c r="BC501">
        <f t="shared" si="1184"/>
        <v>2.2144020691860011E-2</v>
      </c>
      <c r="BD501">
        <f t="shared" si="1184"/>
        <v>2.2144020691860011E-2</v>
      </c>
      <c r="BE501">
        <f t="shared" si="1184"/>
        <v>2.2144020691860011E-2</v>
      </c>
      <c r="BF501">
        <f t="shared" si="1184"/>
        <v>2.2144020691860011E-2</v>
      </c>
      <c r="BG501">
        <f t="shared" si="1184"/>
        <v>2.2144020691860011E-2</v>
      </c>
      <c r="BH501">
        <f t="shared" si="1184"/>
        <v>2.2144020691860011E-2</v>
      </c>
      <c r="BK501">
        <f t="shared" si="1178"/>
        <v>5.5360051729650042E-2</v>
      </c>
      <c r="BL501">
        <f t="shared" si="1139"/>
        <v>4.7056043970202535E-2</v>
      </c>
      <c r="BM501">
        <f t="shared" si="1140"/>
        <v>2.2144020691860011E-2</v>
      </c>
      <c r="BN501">
        <f t="shared" si="1125"/>
        <v>0.15000000000000002</v>
      </c>
      <c r="BO501">
        <f t="shared" si="1126"/>
        <v>0.60000000000000009</v>
      </c>
      <c r="BP501" t="str">
        <f t="shared" si="1141"/>
        <v>-LT-Total</v>
      </c>
    </row>
    <row r="502" spans="1:68" hidden="1" x14ac:dyDescent="0.25">
      <c r="A502" t="str">
        <f t="shared" si="1137"/>
        <v>passenger-LT-FCEV</v>
      </c>
      <c r="B502" s="1">
        <v>468</v>
      </c>
      <c r="C502" t="s">
        <v>12</v>
      </c>
      <c r="D502" t="s">
        <v>27</v>
      </c>
      <c r="E502" t="s">
        <v>33</v>
      </c>
      <c r="F502" t="s">
        <v>30</v>
      </c>
      <c r="G502">
        <v>0</v>
      </c>
      <c r="H502">
        <f>Reference!H502</f>
        <v>0</v>
      </c>
      <c r="I502">
        <f>Reference!I502</f>
        <v>0</v>
      </c>
      <c r="J502">
        <f>Reference!J502</f>
        <v>0</v>
      </c>
      <c r="K502">
        <f>Reference!K502</f>
        <v>0</v>
      </c>
      <c r="L502">
        <f>Reference!L502</f>
        <v>0</v>
      </c>
      <c r="M502">
        <f>IF(L502=0,0.0000001,L502)*((INDEX($AA$7:$AA$29,MATCH($A502,$H$7:$H$28,0))/IF(L502=0,0.0000001,L502))^((M$33-$K$33)/($Y$33-$K$33)))</f>
        <v>5.1794746792312104E-7</v>
      </c>
      <c r="N502">
        <f t="shared" ref="N502:Y502" si="1189">IF(M502=0,0.0000001,M502)*((INDEX($AA$7:$AA$29,MATCH($A502,$H$7:$H$28,0))/IF(M502=0,0.0000001,M502))^((N$33-$K$33)/($Y$33-$K$33)))</f>
        <v>4.2919342601287767E-6</v>
      </c>
      <c r="O502">
        <f t="shared" si="1189"/>
        <v>3.9332557532746582E-5</v>
      </c>
      <c r="P502">
        <f t="shared" si="1189"/>
        <v>2.8429502693422053E-4</v>
      </c>
      <c r="Q502">
        <f t="shared" si="1189"/>
        <v>1.3074936211156943E-3</v>
      </c>
      <c r="R502">
        <f t="shared" si="1189"/>
        <v>3.6159281258284076E-3</v>
      </c>
      <c r="S502">
        <f t="shared" si="1189"/>
        <v>6.4664455354319344E-3</v>
      </c>
      <c r="T502">
        <f t="shared" si="1189"/>
        <v>8.55816351520018E-3</v>
      </c>
      <c r="U502">
        <f t="shared" si="1189"/>
        <v>9.5648940938500172E-3</v>
      </c>
      <c r="V502">
        <f t="shared" si="1189"/>
        <v>9.905126708786292E-3</v>
      </c>
      <c r="W502">
        <f t="shared" si="1189"/>
        <v>9.9863912390157662E-3</v>
      </c>
      <c r="X502">
        <f t="shared" si="1189"/>
        <v>9.9990273309278482E-3</v>
      </c>
      <c r="Y502">
        <f t="shared" si="1189"/>
        <v>0.01</v>
      </c>
      <c r="Z502">
        <f>IF(Y502=0,0.0000001,$Y502)*((INDEX($AB$7:$AB$29,MATCH($A502,$H$7:$H$28,0))/IF(Y502=0,0.0000001,$Y502))^((Z$33-$Y$33)/($AN$33-$Y$33)))</f>
        <v>0</v>
      </c>
      <c r="AA502">
        <f t="shared" ref="AA502:AN502" si="1190">IF(Z502=0,0.0000001,$Y502)*((INDEX($AB$7:$AB$29,MATCH($A502,$H$7:$H$28,0))/IF(Z502=0,0.0000001,$Y502))^((AA$33-$Y$33)/($AN$33-$Y$33)))</f>
        <v>0</v>
      </c>
      <c r="AB502">
        <f t="shared" si="1190"/>
        <v>0</v>
      </c>
      <c r="AC502">
        <f t="shared" si="1190"/>
        <v>0</v>
      </c>
      <c r="AD502">
        <f t="shared" si="1190"/>
        <v>0</v>
      </c>
      <c r="AE502">
        <f t="shared" si="1190"/>
        <v>0</v>
      </c>
      <c r="AF502">
        <f t="shared" si="1190"/>
        <v>0</v>
      </c>
      <c r="AG502">
        <f t="shared" si="1190"/>
        <v>0</v>
      </c>
      <c r="AH502">
        <f t="shared" si="1190"/>
        <v>0</v>
      </c>
      <c r="AI502">
        <f t="shared" si="1190"/>
        <v>0</v>
      </c>
      <c r="AJ502">
        <f t="shared" si="1190"/>
        <v>0</v>
      </c>
      <c r="AK502">
        <f t="shared" si="1190"/>
        <v>0</v>
      </c>
      <c r="AL502">
        <f t="shared" si="1190"/>
        <v>0</v>
      </c>
      <c r="AM502">
        <f t="shared" si="1190"/>
        <v>0</v>
      </c>
      <c r="AN502">
        <f t="shared" si="1190"/>
        <v>0</v>
      </c>
      <c r="AO502">
        <f t="shared" ref="AO502:BB502" si="1191">AN502</f>
        <v>0</v>
      </c>
      <c r="AP502">
        <f t="shared" si="1191"/>
        <v>0</v>
      </c>
      <c r="AQ502">
        <f t="shared" si="1191"/>
        <v>0</v>
      </c>
      <c r="AR502">
        <f t="shared" si="1191"/>
        <v>0</v>
      </c>
      <c r="AS502">
        <f t="shared" si="1191"/>
        <v>0</v>
      </c>
      <c r="AT502">
        <f t="shared" si="1191"/>
        <v>0</v>
      </c>
      <c r="AU502">
        <f t="shared" si="1191"/>
        <v>0</v>
      </c>
      <c r="AV502">
        <f t="shared" si="1191"/>
        <v>0</v>
      </c>
      <c r="AW502">
        <f t="shared" si="1191"/>
        <v>0</v>
      </c>
      <c r="AX502">
        <f t="shared" si="1191"/>
        <v>0</v>
      </c>
      <c r="AY502">
        <f t="shared" si="1191"/>
        <v>0</v>
      </c>
      <c r="AZ502">
        <f t="shared" si="1191"/>
        <v>0</v>
      </c>
      <c r="BA502">
        <f t="shared" si="1191"/>
        <v>0</v>
      </c>
      <c r="BB502">
        <f t="shared" si="1191"/>
        <v>0</v>
      </c>
      <c r="BC502">
        <f t="shared" si="1184"/>
        <v>0</v>
      </c>
      <c r="BD502">
        <f t="shared" si="1184"/>
        <v>0</v>
      </c>
      <c r="BE502">
        <f t="shared" si="1184"/>
        <v>0</v>
      </c>
      <c r="BF502">
        <f t="shared" si="1184"/>
        <v>0</v>
      </c>
      <c r="BG502">
        <f t="shared" si="1184"/>
        <v>0</v>
      </c>
      <c r="BH502">
        <f t="shared" si="1184"/>
        <v>0</v>
      </c>
      <c r="BK502">
        <f>G502</f>
        <v>0</v>
      </c>
      <c r="BL502">
        <f t="shared" si="1139"/>
        <v>0</v>
      </c>
      <c r="BM502">
        <f t="shared" si="1140"/>
        <v>0</v>
      </c>
      <c r="BN502">
        <f t="shared" si="1125"/>
        <v>0.15000000000000002</v>
      </c>
      <c r="BO502">
        <f t="shared" si="1126"/>
        <v>0.60000000000000009</v>
      </c>
      <c r="BP502" t="str">
        <f t="shared" si="1141"/>
        <v>-LT-Total</v>
      </c>
    </row>
    <row r="503" spans="1:68" hidden="1" x14ac:dyDescent="0.25">
      <c r="A503" t="str">
        <f t="shared" si="1137"/>
        <v>passenger-LT-G</v>
      </c>
      <c r="B503" s="1">
        <v>469</v>
      </c>
      <c r="C503" t="s">
        <v>12</v>
      </c>
      <c r="D503" t="s">
        <v>27</v>
      </c>
      <c r="E503" t="s">
        <v>33</v>
      </c>
      <c r="F503" t="s">
        <v>47</v>
      </c>
      <c r="G503">
        <v>0.94388077303287987</v>
      </c>
      <c r="H503">
        <f>Reference!H503</f>
        <v>0.94407116221114173</v>
      </c>
      <c r="I503">
        <f>Reference!I503</f>
        <v>0.94426155316398463</v>
      </c>
      <c r="J503">
        <f>Reference!J503</f>
        <v>0.94445194589143344</v>
      </c>
      <c r="K503">
        <f>Reference!K503</f>
        <v>0.94463994827035003</v>
      </c>
      <c r="L503">
        <f t="shared" ref="L503:Y505" si="1192">$K503+(L$33-$K$33)*($BL503-$BK503)/($BL$33-$BK$33)</f>
        <v>0.9345188059674534</v>
      </c>
      <c r="M503">
        <f t="shared" si="1192"/>
        <v>0.92439766366455678</v>
      </c>
      <c r="N503">
        <f t="shared" si="1192"/>
        <v>0.91427652136166015</v>
      </c>
      <c r="O503">
        <f t="shared" si="1192"/>
        <v>0.90415537905876364</v>
      </c>
      <c r="P503">
        <f t="shared" si="1192"/>
        <v>0.89403423675586702</v>
      </c>
      <c r="Q503">
        <f t="shared" si="1192"/>
        <v>0.88391309445297039</v>
      </c>
      <c r="R503">
        <f t="shared" si="1192"/>
        <v>0.87379195215007377</v>
      </c>
      <c r="S503">
        <f t="shared" si="1192"/>
        <v>0.86367080984717715</v>
      </c>
      <c r="T503">
        <f t="shared" si="1192"/>
        <v>0.85354966754428052</v>
      </c>
      <c r="U503">
        <f t="shared" si="1192"/>
        <v>0.8434285252413839</v>
      </c>
      <c r="V503">
        <f t="shared" si="1192"/>
        <v>0.83330738293848738</v>
      </c>
      <c r="W503">
        <f t="shared" si="1192"/>
        <v>0.82318624063559076</v>
      </c>
      <c r="X503">
        <f t="shared" si="1192"/>
        <v>0.81306509833269414</v>
      </c>
      <c r="Y503">
        <f t="shared" si="1192"/>
        <v>0.80294395602979751</v>
      </c>
      <c r="Z503">
        <f t="shared" ref="Z503:AN505" si="1193">$Y503+(Z$33-$Y$33)*($BM503-$BL503)/($BM$33-$BL$33)</f>
        <v>0.77460475758168701</v>
      </c>
      <c r="AA503">
        <f t="shared" si="1193"/>
        <v>0.74626555913357651</v>
      </c>
      <c r="AB503">
        <f t="shared" si="1193"/>
        <v>0.717926360685466</v>
      </c>
      <c r="AC503">
        <f t="shared" si="1193"/>
        <v>0.6895871622373555</v>
      </c>
      <c r="AD503">
        <f t="shared" si="1193"/>
        <v>0.661247963789245</v>
      </c>
      <c r="AE503">
        <f t="shared" si="1193"/>
        <v>0.63290876534113449</v>
      </c>
      <c r="AF503">
        <f t="shared" si="1193"/>
        <v>0.60456956689302399</v>
      </c>
      <c r="AG503">
        <f t="shared" si="1193"/>
        <v>0.57623036844491349</v>
      </c>
      <c r="AH503">
        <f t="shared" si="1193"/>
        <v>0.54789116999680298</v>
      </c>
      <c r="AI503">
        <f t="shared" si="1193"/>
        <v>0.51955197154869248</v>
      </c>
      <c r="AJ503">
        <f t="shared" si="1193"/>
        <v>0.49121277310058192</v>
      </c>
      <c r="AK503">
        <f t="shared" si="1193"/>
        <v>0.46287357465247142</v>
      </c>
      <c r="AL503">
        <f t="shared" si="1193"/>
        <v>0.43453437620436092</v>
      </c>
      <c r="AM503">
        <f t="shared" si="1193"/>
        <v>0.40619517775625041</v>
      </c>
      <c r="AN503">
        <f t="shared" si="1193"/>
        <v>0.37785597930813991</v>
      </c>
      <c r="AO503">
        <f t="shared" ref="AO503:BB503" si="1194">AN503</f>
        <v>0.37785597930813991</v>
      </c>
      <c r="AP503">
        <f t="shared" si="1194"/>
        <v>0.37785597930813991</v>
      </c>
      <c r="AQ503">
        <f t="shared" si="1194"/>
        <v>0.37785597930813991</v>
      </c>
      <c r="AR503">
        <f t="shared" si="1194"/>
        <v>0.37785597930813991</v>
      </c>
      <c r="AS503">
        <f t="shared" si="1194"/>
        <v>0.37785597930813991</v>
      </c>
      <c r="AT503">
        <f t="shared" si="1194"/>
        <v>0.37785597930813991</v>
      </c>
      <c r="AU503">
        <f t="shared" si="1194"/>
        <v>0.37785597930813991</v>
      </c>
      <c r="AV503">
        <f t="shared" si="1194"/>
        <v>0.37785597930813991</v>
      </c>
      <c r="AW503">
        <f t="shared" si="1194"/>
        <v>0.37785597930813991</v>
      </c>
      <c r="AX503">
        <f t="shared" si="1194"/>
        <v>0.37785597930813991</v>
      </c>
      <c r="AY503">
        <f t="shared" si="1194"/>
        <v>0.37785597930813991</v>
      </c>
      <c r="AZ503">
        <f t="shared" si="1194"/>
        <v>0.37785597930813991</v>
      </c>
      <c r="BA503">
        <f t="shared" si="1194"/>
        <v>0.37785597930813991</v>
      </c>
      <c r="BB503">
        <f t="shared" si="1194"/>
        <v>0.37785597930813991</v>
      </c>
      <c r="BC503">
        <f t="shared" si="1184"/>
        <v>0.37785597930813991</v>
      </c>
      <c r="BD503">
        <f t="shared" si="1184"/>
        <v>0.37785597930813991</v>
      </c>
      <c r="BE503">
        <f t="shared" si="1184"/>
        <v>0.37785597930813991</v>
      </c>
      <c r="BF503">
        <f t="shared" si="1184"/>
        <v>0.37785597930813991</v>
      </c>
      <c r="BG503">
        <f t="shared" si="1184"/>
        <v>0.37785597930813991</v>
      </c>
      <c r="BH503">
        <f t="shared" si="1184"/>
        <v>0.37785597930813991</v>
      </c>
      <c r="BK503">
        <f t="shared" ref="BK503:BK508" si="1195">K503</f>
        <v>0.94463994827035003</v>
      </c>
      <c r="BL503">
        <f t="shared" si="1139"/>
        <v>0.80294395602979751</v>
      </c>
      <c r="BM503">
        <f t="shared" si="1140"/>
        <v>0.37785597930813991</v>
      </c>
      <c r="BN503">
        <f t="shared" si="1125"/>
        <v>0.15000000000000002</v>
      </c>
      <c r="BO503">
        <f t="shared" si="1126"/>
        <v>0.60000000000000009</v>
      </c>
      <c r="BP503" t="str">
        <f t="shared" si="1141"/>
        <v>-LT-Total</v>
      </c>
    </row>
    <row r="504" spans="1:68" hidden="1" x14ac:dyDescent="0.25">
      <c r="A504" t="str">
        <f t="shared" si="1137"/>
        <v>passenger-LT-LPG</v>
      </c>
      <c r="B504" s="1">
        <v>470</v>
      </c>
      <c r="C504" t="s">
        <v>12</v>
      </c>
      <c r="D504" t="s">
        <v>27</v>
      </c>
      <c r="E504" t="s">
        <v>33</v>
      </c>
      <c r="F504" t="s">
        <v>48</v>
      </c>
      <c r="G504">
        <v>0</v>
      </c>
      <c r="H504">
        <f>Reference!H504</f>
        <v>0</v>
      </c>
      <c r="I504">
        <f>Reference!I504</f>
        <v>0</v>
      </c>
      <c r="J504">
        <f>Reference!J504</f>
        <v>0</v>
      </c>
      <c r="K504">
        <f>Reference!K504</f>
        <v>0</v>
      </c>
      <c r="L504">
        <f t="shared" si="1192"/>
        <v>0</v>
      </c>
      <c r="M504">
        <f t="shared" si="1192"/>
        <v>0</v>
      </c>
      <c r="N504">
        <f t="shared" si="1192"/>
        <v>0</v>
      </c>
      <c r="O504">
        <f t="shared" si="1192"/>
        <v>0</v>
      </c>
      <c r="P504">
        <f t="shared" si="1192"/>
        <v>0</v>
      </c>
      <c r="Q504">
        <f t="shared" si="1192"/>
        <v>0</v>
      </c>
      <c r="R504">
        <f t="shared" si="1192"/>
        <v>0</v>
      </c>
      <c r="S504">
        <f t="shared" si="1192"/>
        <v>0</v>
      </c>
      <c r="T504">
        <f t="shared" si="1192"/>
        <v>0</v>
      </c>
      <c r="U504">
        <f t="shared" si="1192"/>
        <v>0</v>
      </c>
      <c r="V504">
        <f t="shared" si="1192"/>
        <v>0</v>
      </c>
      <c r="W504">
        <f t="shared" si="1192"/>
        <v>0</v>
      </c>
      <c r="X504">
        <f t="shared" si="1192"/>
        <v>0</v>
      </c>
      <c r="Y504">
        <f t="shared" si="1192"/>
        <v>0</v>
      </c>
      <c r="Z504">
        <f t="shared" si="1193"/>
        <v>0</v>
      </c>
      <c r="AA504">
        <f t="shared" si="1193"/>
        <v>0</v>
      </c>
      <c r="AB504">
        <f t="shared" si="1193"/>
        <v>0</v>
      </c>
      <c r="AC504">
        <f t="shared" si="1193"/>
        <v>0</v>
      </c>
      <c r="AD504">
        <f t="shared" si="1193"/>
        <v>0</v>
      </c>
      <c r="AE504">
        <f t="shared" si="1193"/>
        <v>0</v>
      </c>
      <c r="AF504">
        <f t="shared" si="1193"/>
        <v>0</v>
      </c>
      <c r="AG504">
        <f t="shared" si="1193"/>
        <v>0</v>
      </c>
      <c r="AH504">
        <f t="shared" si="1193"/>
        <v>0</v>
      </c>
      <c r="AI504">
        <f t="shared" si="1193"/>
        <v>0</v>
      </c>
      <c r="AJ504">
        <f t="shared" si="1193"/>
        <v>0</v>
      </c>
      <c r="AK504">
        <f t="shared" si="1193"/>
        <v>0</v>
      </c>
      <c r="AL504">
        <f t="shared" si="1193"/>
        <v>0</v>
      </c>
      <c r="AM504">
        <f t="shared" si="1193"/>
        <v>0</v>
      </c>
      <c r="AN504">
        <f t="shared" si="1193"/>
        <v>0</v>
      </c>
      <c r="AO504">
        <f t="shared" ref="AO504:BB504" si="1196">AN504</f>
        <v>0</v>
      </c>
      <c r="AP504">
        <f t="shared" si="1196"/>
        <v>0</v>
      </c>
      <c r="AQ504">
        <f t="shared" si="1196"/>
        <v>0</v>
      </c>
      <c r="AR504">
        <f t="shared" si="1196"/>
        <v>0</v>
      </c>
      <c r="AS504">
        <f t="shared" si="1196"/>
        <v>0</v>
      </c>
      <c r="AT504">
        <f t="shared" si="1196"/>
        <v>0</v>
      </c>
      <c r="AU504">
        <f t="shared" si="1196"/>
        <v>0</v>
      </c>
      <c r="AV504">
        <f t="shared" si="1196"/>
        <v>0</v>
      </c>
      <c r="AW504">
        <f t="shared" si="1196"/>
        <v>0</v>
      </c>
      <c r="AX504">
        <f t="shared" si="1196"/>
        <v>0</v>
      </c>
      <c r="AY504">
        <f t="shared" si="1196"/>
        <v>0</v>
      </c>
      <c r="AZ504">
        <f t="shared" si="1196"/>
        <v>0</v>
      </c>
      <c r="BA504">
        <f t="shared" si="1196"/>
        <v>0</v>
      </c>
      <c r="BB504">
        <f t="shared" si="1196"/>
        <v>0</v>
      </c>
      <c r="BC504">
        <f t="shared" si="1184"/>
        <v>0</v>
      </c>
      <c r="BD504">
        <f t="shared" si="1184"/>
        <v>0</v>
      </c>
      <c r="BE504">
        <f t="shared" si="1184"/>
        <v>0</v>
      </c>
      <c r="BF504">
        <f t="shared" si="1184"/>
        <v>0</v>
      </c>
      <c r="BG504">
        <f t="shared" si="1184"/>
        <v>0</v>
      </c>
      <c r="BH504">
        <f t="shared" si="1184"/>
        <v>0</v>
      </c>
      <c r="BK504">
        <f t="shared" si="1195"/>
        <v>0</v>
      </c>
      <c r="BL504">
        <f t="shared" si="1139"/>
        <v>0</v>
      </c>
      <c r="BM504">
        <f t="shared" si="1140"/>
        <v>0</v>
      </c>
      <c r="BN504">
        <f t="shared" si="1125"/>
        <v>0.15000000000000002</v>
      </c>
      <c r="BO504">
        <f t="shared" si="1126"/>
        <v>0.60000000000000009</v>
      </c>
      <c r="BP504" t="str">
        <f t="shared" si="1141"/>
        <v>-LT-Total</v>
      </c>
    </row>
    <row r="505" spans="1:68" hidden="1" x14ac:dyDescent="0.25">
      <c r="A505" t="str">
        <f t="shared" si="1137"/>
        <v>passenger-LT-PHEVG</v>
      </c>
      <c r="B505" s="1">
        <v>471</v>
      </c>
      <c r="C505" t="s">
        <v>12</v>
      </c>
      <c r="D505" t="s">
        <v>27</v>
      </c>
      <c r="E505" t="s">
        <v>33</v>
      </c>
      <c r="F505" t="s">
        <v>31</v>
      </c>
      <c r="G505">
        <v>0</v>
      </c>
      <c r="H505">
        <f>Reference!H505</f>
        <v>0</v>
      </c>
      <c r="I505">
        <f>Reference!I505</f>
        <v>0</v>
      </c>
      <c r="J505">
        <f>Reference!J505</f>
        <v>0</v>
      </c>
      <c r="K505">
        <f>Reference!K505</f>
        <v>0</v>
      </c>
      <c r="L505">
        <f t="shared" si="1192"/>
        <v>0</v>
      </c>
      <c r="M505">
        <f t="shared" si="1192"/>
        <v>0</v>
      </c>
      <c r="N505">
        <f t="shared" si="1192"/>
        <v>0</v>
      </c>
      <c r="O505">
        <f t="shared" si="1192"/>
        <v>0</v>
      </c>
      <c r="P505">
        <f t="shared" si="1192"/>
        <v>0</v>
      </c>
      <c r="Q505">
        <f t="shared" si="1192"/>
        <v>0</v>
      </c>
      <c r="R505">
        <f t="shared" si="1192"/>
        <v>0</v>
      </c>
      <c r="S505">
        <f t="shared" si="1192"/>
        <v>0</v>
      </c>
      <c r="T505">
        <f t="shared" si="1192"/>
        <v>0</v>
      </c>
      <c r="U505">
        <f t="shared" si="1192"/>
        <v>0</v>
      </c>
      <c r="V505">
        <f t="shared" si="1192"/>
        <v>0</v>
      </c>
      <c r="W505">
        <f t="shared" si="1192"/>
        <v>0</v>
      </c>
      <c r="X505">
        <f t="shared" si="1192"/>
        <v>0</v>
      </c>
      <c r="Y505">
        <f t="shared" si="1192"/>
        <v>0</v>
      </c>
      <c r="Z505">
        <f t="shared" si="1193"/>
        <v>0</v>
      </c>
      <c r="AA505">
        <f t="shared" si="1193"/>
        <v>0</v>
      </c>
      <c r="AB505">
        <f t="shared" si="1193"/>
        <v>0</v>
      </c>
      <c r="AC505">
        <f t="shared" si="1193"/>
        <v>0</v>
      </c>
      <c r="AD505">
        <f t="shared" si="1193"/>
        <v>0</v>
      </c>
      <c r="AE505">
        <f t="shared" si="1193"/>
        <v>0</v>
      </c>
      <c r="AF505">
        <f t="shared" si="1193"/>
        <v>0</v>
      </c>
      <c r="AG505">
        <f t="shared" si="1193"/>
        <v>0</v>
      </c>
      <c r="AH505">
        <f t="shared" si="1193"/>
        <v>0</v>
      </c>
      <c r="AI505">
        <f t="shared" si="1193"/>
        <v>0</v>
      </c>
      <c r="AJ505">
        <f t="shared" si="1193"/>
        <v>0</v>
      </c>
      <c r="AK505">
        <f t="shared" si="1193"/>
        <v>0</v>
      </c>
      <c r="AL505">
        <f t="shared" si="1193"/>
        <v>0</v>
      </c>
      <c r="AM505">
        <f t="shared" si="1193"/>
        <v>0</v>
      </c>
      <c r="AN505">
        <f t="shared" si="1193"/>
        <v>0</v>
      </c>
      <c r="AO505">
        <f t="shared" ref="AO505:BB505" si="1197">AN505</f>
        <v>0</v>
      </c>
      <c r="AP505">
        <f t="shared" si="1197"/>
        <v>0</v>
      </c>
      <c r="AQ505">
        <f t="shared" si="1197"/>
        <v>0</v>
      </c>
      <c r="AR505">
        <f t="shared" si="1197"/>
        <v>0</v>
      </c>
      <c r="AS505">
        <f t="shared" si="1197"/>
        <v>0</v>
      </c>
      <c r="AT505">
        <f t="shared" si="1197"/>
        <v>0</v>
      </c>
      <c r="AU505">
        <f t="shared" si="1197"/>
        <v>0</v>
      </c>
      <c r="AV505">
        <f t="shared" si="1197"/>
        <v>0</v>
      </c>
      <c r="AW505">
        <f t="shared" si="1197"/>
        <v>0</v>
      </c>
      <c r="AX505">
        <f t="shared" si="1197"/>
        <v>0</v>
      </c>
      <c r="AY505">
        <f t="shared" si="1197"/>
        <v>0</v>
      </c>
      <c r="AZ505">
        <f t="shared" si="1197"/>
        <v>0</v>
      </c>
      <c r="BA505">
        <f t="shared" si="1197"/>
        <v>0</v>
      </c>
      <c r="BB505">
        <f t="shared" si="1197"/>
        <v>0</v>
      </c>
      <c r="BC505">
        <f t="shared" si="1184"/>
        <v>0</v>
      </c>
      <c r="BD505">
        <f t="shared" si="1184"/>
        <v>0</v>
      </c>
      <c r="BE505">
        <f t="shared" si="1184"/>
        <v>0</v>
      </c>
      <c r="BF505">
        <f t="shared" si="1184"/>
        <v>0</v>
      </c>
      <c r="BG505">
        <f t="shared" si="1184"/>
        <v>0</v>
      </c>
      <c r="BH505">
        <f t="shared" si="1184"/>
        <v>0</v>
      </c>
      <c r="BK505">
        <f t="shared" si="1195"/>
        <v>0</v>
      </c>
      <c r="BL505">
        <f t="shared" si="1139"/>
        <v>0</v>
      </c>
      <c r="BM505">
        <f t="shared" si="1140"/>
        <v>0</v>
      </c>
      <c r="BN505">
        <f t="shared" si="1125"/>
        <v>0.15000000000000002</v>
      </c>
      <c r="BO505">
        <f t="shared" si="1126"/>
        <v>0.60000000000000009</v>
      </c>
      <c r="BP505" t="str">
        <f t="shared" si="1141"/>
        <v>-LT-Total</v>
      </c>
    </row>
    <row r="506" spans="1:68" hidden="1" x14ac:dyDescent="0.25">
      <c r="A506" t="str">
        <f t="shared" si="1137"/>
        <v>passenger-LV-BEV</v>
      </c>
      <c r="B506" s="1">
        <v>472</v>
      </c>
      <c r="C506" t="s">
        <v>12</v>
      </c>
      <c r="D506" t="s">
        <v>27</v>
      </c>
      <c r="E506" t="s">
        <v>28</v>
      </c>
      <c r="F506" t="s">
        <v>29</v>
      </c>
      <c r="G506">
        <v>0</v>
      </c>
      <c r="H506">
        <f>Reference!H506</f>
        <v>1.5601753178791583E-7</v>
      </c>
      <c r="I506">
        <f>Reference!I506</f>
        <v>0</v>
      </c>
      <c r="J506">
        <f>Reference!J506</f>
        <v>3.7976961046237065E-7</v>
      </c>
      <c r="K506">
        <f>Reference!K506</f>
        <v>0</v>
      </c>
      <c r="L506">
        <f>Reference!L506</f>
        <v>9.2441506655030673E-7</v>
      </c>
      <c r="M506">
        <f>IF(L506=0,0.0000001,L506)*((INDEX($AA$7:$AA$29,MATCH($A506,$H$7:$H$28,0))/IF(L506=0,0.0000001,L506))^((M$33-$K$33)/($Y$33-$K$33)))</f>
        <v>5.3460517110637555E-6</v>
      </c>
      <c r="N506">
        <f t="shared" ref="N506:Y506" si="1198">IF(M506=0,0.0000001,M506)*((INDEX($AA$7:$AA$29,MATCH($A506,$H$7:$H$28,0))/IF(M506=0,0.0000001,M506))^((N$33-$K$33)/($Y$33-$K$33)))</f>
        <v>5.1045921660914434E-5</v>
      </c>
      <c r="O506">
        <f t="shared" si="1198"/>
        <v>5.4269044741042617E-4</v>
      </c>
      <c r="P506">
        <f t="shared" si="1198"/>
        <v>4.4786940727503527E-3</v>
      </c>
      <c r="Q506">
        <f t="shared" si="1198"/>
        <v>2.2816142761058773E-2</v>
      </c>
      <c r="R506">
        <f t="shared" si="1198"/>
        <v>6.7551673200682116E-2</v>
      </c>
      <c r="S506">
        <f t="shared" si="1198"/>
        <v>0.12560416621539972</v>
      </c>
      <c r="T506">
        <f t="shared" si="1198"/>
        <v>0.16938613962774018</v>
      </c>
      <c r="U506">
        <f t="shared" si="1198"/>
        <v>0.19072828458220675</v>
      </c>
      <c r="V506">
        <f t="shared" si="1198"/>
        <v>0.19797598782481032</v>
      </c>
      <c r="W506">
        <f t="shared" si="1198"/>
        <v>0.1997095934208501</v>
      </c>
      <c r="X506">
        <f t="shared" si="1198"/>
        <v>0.19997924267556777</v>
      </c>
      <c r="Y506">
        <f t="shared" si="1198"/>
        <v>0.2</v>
      </c>
      <c r="Z506">
        <f>IF(Y506=0,0.0000001,$Y506)*((INDEX($AB$7:$AB$29,MATCH($A506,$H$7:$H$28,0))/IF(Y506=0,0.0000001,$Y506))^((Z$33-$Y$33)/($AN$33-$Y$33)))</f>
        <v>0.20945882456412535</v>
      </c>
      <c r="AA506">
        <f t="shared" ref="AA506:AN506" si="1199">IF(Z506=0,0.0000001,$Y506)*((INDEX($AB$7:$AB$29,MATCH($A506,$H$7:$H$28,0))/IF(Z506=0,0.0000001,$Y506))^((AA$33-$Y$33)/($AN$33-$Y$33)))</f>
        <v>0.21936499593892519</v>
      </c>
      <c r="AB506">
        <f t="shared" si="1199"/>
        <v>0.22973967099940704</v>
      </c>
      <c r="AC506">
        <f t="shared" si="1199"/>
        <v>0.24060500721642333</v>
      </c>
      <c r="AD506">
        <f t="shared" si="1199"/>
        <v>0.25198420997897464</v>
      </c>
      <c r="AE506">
        <f t="shared" si="1199"/>
        <v>0.26390158215457887</v>
      </c>
      <c r="AF506">
        <f t="shared" si="1199"/>
        <v>0.2763825759935552</v>
      </c>
      <c r="AG506">
        <f t="shared" si="1199"/>
        <v>0.28945384748807562</v>
      </c>
      <c r="AH506">
        <f t="shared" si="1199"/>
        <v>0.30314331330207961</v>
      </c>
      <c r="AI506">
        <f t="shared" si="1199"/>
        <v>0.31748021039363988</v>
      </c>
      <c r="AJ506">
        <f t="shared" si="1199"/>
        <v>0.33249515845711514</v>
      </c>
      <c r="AK506">
        <f t="shared" si="1199"/>
        <v>0.34822022531844965</v>
      </c>
      <c r="AL506">
        <f t="shared" si="1199"/>
        <v>0.36468899542328675</v>
      </c>
      <c r="AM506">
        <f t="shared" si="1199"/>
        <v>0.38193664156416662</v>
      </c>
      <c r="AN506">
        <f t="shared" si="1199"/>
        <v>0.4</v>
      </c>
      <c r="AO506">
        <f t="shared" ref="AO506:BB506" si="1200">AN506</f>
        <v>0.4</v>
      </c>
      <c r="AP506">
        <f t="shared" si="1200"/>
        <v>0.4</v>
      </c>
      <c r="AQ506">
        <f t="shared" si="1200"/>
        <v>0.4</v>
      </c>
      <c r="AR506">
        <f t="shared" si="1200"/>
        <v>0.4</v>
      </c>
      <c r="AS506">
        <f t="shared" si="1200"/>
        <v>0.4</v>
      </c>
      <c r="AT506">
        <f t="shared" si="1200"/>
        <v>0.4</v>
      </c>
      <c r="AU506">
        <f t="shared" si="1200"/>
        <v>0.4</v>
      </c>
      <c r="AV506">
        <f t="shared" si="1200"/>
        <v>0.4</v>
      </c>
      <c r="AW506">
        <f t="shared" si="1200"/>
        <v>0.4</v>
      </c>
      <c r="AX506">
        <f t="shared" si="1200"/>
        <v>0.4</v>
      </c>
      <c r="AY506">
        <f t="shared" si="1200"/>
        <v>0.4</v>
      </c>
      <c r="AZ506">
        <f t="shared" si="1200"/>
        <v>0.4</v>
      </c>
      <c r="BA506">
        <f t="shared" si="1200"/>
        <v>0.4</v>
      </c>
      <c r="BB506">
        <f t="shared" si="1200"/>
        <v>0.4</v>
      </c>
      <c r="BC506">
        <f t="shared" si="1184"/>
        <v>0.4</v>
      </c>
      <c r="BD506">
        <f t="shared" si="1184"/>
        <v>0.4</v>
      </c>
      <c r="BE506">
        <f t="shared" si="1184"/>
        <v>0.4</v>
      </c>
      <c r="BF506">
        <f t="shared" si="1184"/>
        <v>0.4</v>
      </c>
      <c r="BG506">
        <f t="shared" si="1184"/>
        <v>0.4</v>
      </c>
      <c r="BH506">
        <f t="shared" si="1184"/>
        <v>0.4</v>
      </c>
      <c r="BK506">
        <f t="shared" si="1195"/>
        <v>0</v>
      </c>
      <c r="BL506">
        <f t="shared" si="1139"/>
        <v>0</v>
      </c>
      <c r="BM506">
        <f t="shared" si="1140"/>
        <v>0</v>
      </c>
      <c r="BN506">
        <f t="shared" si="1125"/>
        <v>0.21000000000000002</v>
      </c>
      <c r="BO506">
        <f t="shared" si="1126"/>
        <v>0.5</v>
      </c>
      <c r="BP506" t="str">
        <f t="shared" si="1141"/>
        <v>-LV-Total</v>
      </c>
    </row>
    <row r="507" spans="1:68" hidden="1" x14ac:dyDescent="0.25">
      <c r="A507" t="str">
        <f t="shared" si="1137"/>
        <v>passenger-LV-CNG</v>
      </c>
      <c r="B507" s="1">
        <v>473</v>
      </c>
      <c r="C507" t="s">
        <v>12</v>
      </c>
      <c r="D507" t="s">
        <v>27</v>
      </c>
      <c r="E507" t="s">
        <v>28</v>
      </c>
      <c r="F507" t="s">
        <v>45</v>
      </c>
      <c r="G507">
        <v>0</v>
      </c>
      <c r="H507">
        <f>Reference!H507</f>
        <v>0</v>
      </c>
      <c r="I507">
        <f>Reference!I507</f>
        <v>0</v>
      </c>
      <c r="J507">
        <f>Reference!J507</f>
        <v>0</v>
      </c>
      <c r="K507">
        <f>Reference!K507</f>
        <v>0</v>
      </c>
      <c r="L507">
        <f t="shared" ref="L507:Y508" si="1201">$K507+(L$33-$K$33)*($BL507-$BK507)/($BL$33-$BK$33)</f>
        <v>0</v>
      </c>
      <c r="M507">
        <f t="shared" si="1201"/>
        <v>0</v>
      </c>
      <c r="N507">
        <f t="shared" si="1201"/>
        <v>0</v>
      </c>
      <c r="O507">
        <f t="shared" si="1201"/>
        <v>0</v>
      </c>
      <c r="P507">
        <f t="shared" si="1201"/>
        <v>0</v>
      </c>
      <c r="Q507">
        <f t="shared" si="1201"/>
        <v>0</v>
      </c>
      <c r="R507">
        <f t="shared" si="1201"/>
        <v>0</v>
      </c>
      <c r="S507">
        <f t="shared" si="1201"/>
        <v>0</v>
      </c>
      <c r="T507">
        <f t="shared" si="1201"/>
        <v>0</v>
      </c>
      <c r="U507">
        <f t="shared" si="1201"/>
        <v>0</v>
      </c>
      <c r="V507">
        <f t="shared" si="1201"/>
        <v>0</v>
      </c>
      <c r="W507">
        <f t="shared" si="1201"/>
        <v>0</v>
      </c>
      <c r="X507">
        <f t="shared" si="1201"/>
        <v>0</v>
      </c>
      <c r="Y507">
        <f t="shared" si="1201"/>
        <v>0</v>
      </c>
      <c r="Z507">
        <f t="shared" ref="Z507:AN508" si="1202">$Y507+(Z$33-$Y$33)*($BM507-$BL507)/($BM$33-$BL$33)</f>
        <v>0</v>
      </c>
      <c r="AA507">
        <f t="shared" si="1202"/>
        <v>0</v>
      </c>
      <c r="AB507">
        <f t="shared" si="1202"/>
        <v>0</v>
      </c>
      <c r="AC507">
        <f t="shared" si="1202"/>
        <v>0</v>
      </c>
      <c r="AD507">
        <f t="shared" si="1202"/>
        <v>0</v>
      </c>
      <c r="AE507">
        <f t="shared" si="1202"/>
        <v>0</v>
      </c>
      <c r="AF507">
        <f t="shared" si="1202"/>
        <v>0</v>
      </c>
      <c r="AG507">
        <f t="shared" si="1202"/>
        <v>0</v>
      </c>
      <c r="AH507">
        <f t="shared" si="1202"/>
        <v>0</v>
      </c>
      <c r="AI507">
        <f t="shared" si="1202"/>
        <v>0</v>
      </c>
      <c r="AJ507">
        <f t="shared" si="1202"/>
        <v>0</v>
      </c>
      <c r="AK507">
        <f t="shared" si="1202"/>
        <v>0</v>
      </c>
      <c r="AL507">
        <f t="shared" si="1202"/>
        <v>0</v>
      </c>
      <c r="AM507">
        <f t="shared" si="1202"/>
        <v>0</v>
      </c>
      <c r="AN507">
        <f t="shared" si="1202"/>
        <v>0</v>
      </c>
      <c r="AO507">
        <f t="shared" ref="AO507:BB507" si="1203">AN507</f>
        <v>0</v>
      </c>
      <c r="AP507">
        <f t="shared" si="1203"/>
        <v>0</v>
      </c>
      <c r="AQ507">
        <f t="shared" si="1203"/>
        <v>0</v>
      </c>
      <c r="AR507">
        <f t="shared" si="1203"/>
        <v>0</v>
      </c>
      <c r="AS507">
        <f t="shared" si="1203"/>
        <v>0</v>
      </c>
      <c r="AT507">
        <f t="shared" si="1203"/>
        <v>0</v>
      </c>
      <c r="AU507">
        <f t="shared" si="1203"/>
        <v>0</v>
      </c>
      <c r="AV507">
        <f t="shared" si="1203"/>
        <v>0</v>
      </c>
      <c r="AW507">
        <f t="shared" si="1203"/>
        <v>0</v>
      </c>
      <c r="AX507">
        <f t="shared" si="1203"/>
        <v>0</v>
      </c>
      <c r="AY507">
        <f t="shared" si="1203"/>
        <v>0</v>
      </c>
      <c r="AZ507">
        <f t="shared" si="1203"/>
        <v>0</v>
      </c>
      <c r="BA507">
        <f t="shared" si="1203"/>
        <v>0</v>
      </c>
      <c r="BB507">
        <f t="shared" si="1203"/>
        <v>0</v>
      </c>
      <c r="BC507">
        <f t="shared" si="1184"/>
        <v>0</v>
      </c>
      <c r="BD507">
        <f t="shared" si="1184"/>
        <v>0</v>
      </c>
      <c r="BE507">
        <f t="shared" si="1184"/>
        <v>0</v>
      </c>
      <c r="BF507">
        <f t="shared" si="1184"/>
        <v>0</v>
      </c>
      <c r="BG507">
        <f t="shared" si="1184"/>
        <v>0</v>
      </c>
      <c r="BH507">
        <f t="shared" si="1184"/>
        <v>0</v>
      </c>
      <c r="BK507">
        <f t="shared" si="1195"/>
        <v>0</v>
      </c>
      <c r="BL507">
        <f t="shared" si="1139"/>
        <v>0</v>
      </c>
      <c r="BM507">
        <f t="shared" si="1140"/>
        <v>0</v>
      </c>
      <c r="BN507">
        <f t="shared" si="1125"/>
        <v>0.21000000000000002</v>
      </c>
      <c r="BO507">
        <f t="shared" si="1126"/>
        <v>0.5</v>
      </c>
      <c r="BP507" t="str">
        <f t="shared" si="1141"/>
        <v>-LV-Total</v>
      </c>
    </row>
    <row r="508" spans="1:68" hidden="1" x14ac:dyDescent="0.25">
      <c r="A508" t="str">
        <f t="shared" si="1137"/>
        <v>passenger-LV-D</v>
      </c>
      <c r="B508" s="1">
        <v>474</v>
      </c>
      <c r="C508" t="s">
        <v>12</v>
      </c>
      <c r="D508" t="s">
        <v>27</v>
      </c>
      <c r="E508" t="s">
        <v>28</v>
      </c>
      <c r="F508" t="s">
        <v>46</v>
      </c>
      <c r="G508">
        <v>0</v>
      </c>
      <c r="H508">
        <f>Reference!H508</f>
        <v>0</v>
      </c>
      <c r="I508">
        <f>Reference!I508</f>
        <v>0</v>
      </c>
      <c r="J508">
        <f>Reference!J508</f>
        <v>0</v>
      </c>
      <c r="K508">
        <f>Reference!K508</f>
        <v>0</v>
      </c>
      <c r="L508">
        <f t="shared" si="1201"/>
        <v>0</v>
      </c>
      <c r="M508">
        <f t="shared" si="1201"/>
        <v>0</v>
      </c>
      <c r="N508">
        <f t="shared" si="1201"/>
        <v>0</v>
      </c>
      <c r="O508">
        <f t="shared" si="1201"/>
        <v>0</v>
      </c>
      <c r="P508">
        <f t="shared" si="1201"/>
        <v>0</v>
      </c>
      <c r="Q508">
        <f t="shared" si="1201"/>
        <v>0</v>
      </c>
      <c r="R508">
        <f t="shared" si="1201"/>
        <v>0</v>
      </c>
      <c r="S508">
        <f t="shared" si="1201"/>
        <v>0</v>
      </c>
      <c r="T508">
        <f t="shared" si="1201"/>
        <v>0</v>
      </c>
      <c r="U508">
        <f t="shared" si="1201"/>
        <v>0</v>
      </c>
      <c r="V508">
        <f t="shared" si="1201"/>
        <v>0</v>
      </c>
      <c r="W508">
        <f t="shared" si="1201"/>
        <v>0</v>
      </c>
      <c r="X508">
        <f t="shared" si="1201"/>
        <v>0</v>
      </c>
      <c r="Y508">
        <f t="shared" si="1201"/>
        <v>0</v>
      </c>
      <c r="Z508">
        <f t="shared" si="1202"/>
        <v>0</v>
      </c>
      <c r="AA508">
        <f t="shared" si="1202"/>
        <v>0</v>
      </c>
      <c r="AB508">
        <f t="shared" si="1202"/>
        <v>0</v>
      </c>
      <c r="AC508">
        <f t="shared" si="1202"/>
        <v>0</v>
      </c>
      <c r="AD508">
        <f t="shared" si="1202"/>
        <v>0</v>
      </c>
      <c r="AE508">
        <f t="shared" si="1202"/>
        <v>0</v>
      </c>
      <c r="AF508">
        <f t="shared" si="1202"/>
        <v>0</v>
      </c>
      <c r="AG508">
        <f t="shared" si="1202"/>
        <v>0</v>
      </c>
      <c r="AH508">
        <f t="shared" si="1202"/>
        <v>0</v>
      </c>
      <c r="AI508">
        <f t="shared" si="1202"/>
        <v>0</v>
      </c>
      <c r="AJ508">
        <f t="shared" si="1202"/>
        <v>0</v>
      </c>
      <c r="AK508">
        <f t="shared" si="1202"/>
        <v>0</v>
      </c>
      <c r="AL508">
        <f t="shared" si="1202"/>
        <v>0</v>
      </c>
      <c r="AM508">
        <f t="shared" si="1202"/>
        <v>0</v>
      </c>
      <c r="AN508">
        <f t="shared" si="1202"/>
        <v>0</v>
      </c>
      <c r="AO508">
        <f t="shared" ref="AO508:BB508" si="1204">AN508</f>
        <v>0</v>
      </c>
      <c r="AP508">
        <f t="shared" si="1204"/>
        <v>0</v>
      </c>
      <c r="AQ508">
        <f t="shared" si="1204"/>
        <v>0</v>
      </c>
      <c r="AR508">
        <f t="shared" si="1204"/>
        <v>0</v>
      </c>
      <c r="AS508">
        <f t="shared" si="1204"/>
        <v>0</v>
      </c>
      <c r="AT508">
        <f t="shared" si="1204"/>
        <v>0</v>
      </c>
      <c r="AU508">
        <f t="shared" si="1204"/>
        <v>0</v>
      </c>
      <c r="AV508">
        <f t="shared" si="1204"/>
        <v>0</v>
      </c>
      <c r="AW508">
        <f t="shared" si="1204"/>
        <v>0</v>
      </c>
      <c r="AX508">
        <f t="shared" si="1204"/>
        <v>0</v>
      </c>
      <c r="AY508">
        <f t="shared" si="1204"/>
        <v>0</v>
      </c>
      <c r="AZ508">
        <f t="shared" si="1204"/>
        <v>0</v>
      </c>
      <c r="BA508">
        <f t="shared" si="1204"/>
        <v>0</v>
      </c>
      <c r="BB508">
        <f t="shared" si="1204"/>
        <v>0</v>
      </c>
      <c r="BC508">
        <f t="shared" si="1184"/>
        <v>0</v>
      </c>
      <c r="BD508">
        <f t="shared" si="1184"/>
        <v>0</v>
      </c>
      <c r="BE508">
        <f t="shared" si="1184"/>
        <v>0</v>
      </c>
      <c r="BF508">
        <f t="shared" si="1184"/>
        <v>0</v>
      </c>
      <c r="BG508">
        <f t="shared" si="1184"/>
        <v>0</v>
      </c>
      <c r="BH508">
        <f t="shared" si="1184"/>
        <v>0</v>
      </c>
      <c r="BK508">
        <f t="shared" si="1195"/>
        <v>0</v>
      </c>
      <c r="BL508">
        <f t="shared" si="1139"/>
        <v>0</v>
      </c>
      <c r="BM508">
        <f t="shared" si="1140"/>
        <v>0</v>
      </c>
      <c r="BN508">
        <f t="shared" si="1125"/>
        <v>0.21000000000000002</v>
      </c>
      <c r="BO508">
        <f t="shared" si="1126"/>
        <v>0.5</v>
      </c>
      <c r="BP508" t="str">
        <f t="shared" si="1141"/>
        <v>-LV-Total</v>
      </c>
    </row>
    <row r="509" spans="1:68" hidden="1" x14ac:dyDescent="0.25">
      <c r="A509" t="str">
        <f t="shared" si="1137"/>
        <v>passenger-LV-FCEV</v>
      </c>
      <c r="B509" s="1">
        <v>475</v>
      </c>
      <c r="C509" t="s">
        <v>12</v>
      </c>
      <c r="D509" t="s">
        <v>27</v>
      </c>
      <c r="E509" t="s">
        <v>28</v>
      </c>
      <c r="F509" t="s">
        <v>30</v>
      </c>
      <c r="G509">
        <v>0</v>
      </c>
      <c r="H509">
        <f>Reference!H509</f>
        <v>0</v>
      </c>
      <c r="I509">
        <f>Reference!I509</f>
        <v>0</v>
      </c>
      <c r="J509">
        <f>Reference!J509</f>
        <v>0</v>
      </c>
      <c r="K509">
        <f>Reference!K509</f>
        <v>0</v>
      </c>
      <c r="L509">
        <f>Reference!L509</f>
        <v>0</v>
      </c>
      <c r="M509">
        <f>IF(L509=0,0.0000001,L509)*((INDEX($AA$7:$AA$29,MATCH($A509,$H$7:$H$28,0))/IF(L509=0,0.0000001,L509))^((M$33-$K$33)/($Y$33-$K$33)))</f>
        <v>5.1794746792312104E-7</v>
      </c>
      <c r="N509">
        <f t="shared" ref="N509:Y509" si="1205">IF(M509=0,0.0000001,M509)*((INDEX($AA$7:$AA$29,MATCH($A509,$H$7:$H$28,0))/IF(M509=0,0.0000001,M509))^((N$33-$K$33)/($Y$33-$K$33)))</f>
        <v>4.2919342601287767E-6</v>
      </c>
      <c r="O509">
        <f t="shared" si="1205"/>
        <v>3.9332557532746582E-5</v>
      </c>
      <c r="P509">
        <f t="shared" si="1205"/>
        <v>2.8429502693422053E-4</v>
      </c>
      <c r="Q509">
        <f t="shared" si="1205"/>
        <v>1.3074936211156943E-3</v>
      </c>
      <c r="R509">
        <f t="shared" si="1205"/>
        <v>3.6159281258284076E-3</v>
      </c>
      <c r="S509">
        <f t="shared" si="1205"/>
        <v>6.4664455354319344E-3</v>
      </c>
      <c r="T509">
        <f t="shared" si="1205"/>
        <v>8.55816351520018E-3</v>
      </c>
      <c r="U509">
        <f t="shared" si="1205"/>
        <v>9.5648940938500172E-3</v>
      </c>
      <c r="V509">
        <f t="shared" si="1205"/>
        <v>9.905126708786292E-3</v>
      </c>
      <c r="W509">
        <f t="shared" si="1205"/>
        <v>9.9863912390157662E-3</v>
      </c>
      <c r="X509">
        <f t="shared" si="1205"/>
        <v>9.9990273309278482E-3</v>
      </c>
      <c r="Y509">
        <f t="shared" si="1205"/>
        <v>0.01</v>
      </c>
      <c r="Z509">
        <f>IF(Y509=0,0.0000001,$Y509)*((INDEX($AB$7:$AB$29,MATCH($A509,$H$7:$H$28,0))/IF(Y509=0,0.0000001,$Y509))^((Z$33-$Y$33)/($AN$33-$Y$33)))</f>
        <v>1.1659144011798317E-2</v>
      </c>
      <c r="AA509">
        <f t="shared" ref="AA509:AN509" si="1206">IF(Z509=0,0.0000001,$Y509)*((INDEX($AB$7:$AB$29,MATCH($A509,$H$7:$H$28,0))/IF(Z509=0,0.0000001,$Y509))^((AA$33-$Y$33)/($AN$33-$Y$33)))</f>
        <v>1.3593563908785258E-2</v>
      </c>
      <c r="AB509">
        <f t="shared" si="1206"/>
        <v>1.5848931924611138E-2</v>
      </c>
      <c r="AC509">
        <f t="shared" si="1206"/>
        <v>1.8478497974222911E-2</v>
      </c>
      <c r="AD509">
        <f t="shared" si="1206"/>
        <v>2.1544346900318839E-2</v>
      </c>
      <c r="AE509">
        <f t="shared" si="1206"/>
        <v>2.5118864315095805E-2</v>
      </c>
      <c r="AF509">
        <f t="shared" si="1206"/>
        <v>2.9286445646252365E-2</v>
      </c>
      <c r="AG509">
        <f t="shared" si="1206"/>
        <v>3.4145488738336026E-2</v>
      </c>
      <c r="AH509">
        <f t="shared" si="1206"/>
        <v>3.9810717055349727E-2</v>
      </c>
      <c r="AI509">
        <f t="shared" si="1206"/>
        <v>4.6415888336127795E-2</v>
      </c>
      <c r="AJ509">
        <f t="shared" si="1206"/>
        <v>5.4116952654646368E-2</v>
      </c>
      <c r="AK509">
        <f t="shared" si="1206"/>
        <v>6.3095734448019344E-2</v>
      </c>
      <c r="AL509">
        <f t="shared" si="1206"/>
        <v>7.3564225445964151E-2</v>
      </c>
      <c r="AM509">
        <f t="shared" si="1206"/>
        <v>8.5769589859089418E-2</v>
      </c>
      <c r="AN509">
        <f t="shared" si="1206"/>
        <v>0.1</v>
      </c>
      <c r="AO509">
        <f t="shared" ref="AO509:BB509" si="1207">AN509</f>
        <v>0.1</v>
      </c>
      <c r="AP509">
        <f t="shared" si="1207"/>
        <v>0.1</v>
      </c>
      <c r="AQ509">
        <f t="shared" si="1207"/>
        <v>0.1</v>
      </c>
      <c r="AR509">
        <f t="shared" si="1207"/>
        <v>0.1</v>
      </c>
      <c r="AS509">
        <f t="shared" si="1207"/>
        <v>0.1</v>
      </c>
      <c r="AT509">
        <f t="shared" si="1207"/>
        <v>0.1</v>
      </c>
      <c r="AU509">
        <f t="shared" si="1207"/>
        <v>0.1</v>
      </c>
      <c r="AV509">
        <f t="shared" si="1207"/>
        <v>0.1</v>
      </c>
      <c r="AW509">
        <f t="shared" si="1207"/>
        <v>0.1</v>
      </c>
      <c r="AX509">
        <f t="shared" si="1207"/>
        <v>0.1</v>
      </c>
      <c r="AY509">
        <f t="shared" si="1207"/>
        <v>0.1</v>
      </c>
      <c r="AZ509">
        <f t="shared" si="1207"/>
        <v>0.1</v>
      </c>
      <c r="BA509">
        <f t="shared" si="1207"/>
        <v>0.1</v>
      </c>
      <c r="BB509">
        <f t="shared" si="1207"/>
        <v>0.1</v>
      </c>
      <c r="BC509">
        <f t="shared" ref="BC509:BH513" si="1208">BB509</f>
        <v>0.1</v>
      </c>
      <c r="BD509">
        <f t="shared" si="1208"/>
        <v>0.1</v>
      </c>
      <c r="BE509">
        <f t="shared" si="1208"/>
        <v>0.1</v>
      </c>
      <c r="BF509">
        <f t="shared" si="1208"/>
        <v>0.1</v>
      </c>
      <c r="BG509">
        <f t="shared" si="1208"/>
        <v>0.1</v>
      </c>
      <c r="BH509">
        <f t="shared" si="1208"/>
        <v>0.1</v>
      </c>
      <c r="BK509">
        <f>G509</f>
        <v>0</v>
      </c>
      <c r="BL509">
        <f t="shared" si="1139"/>
        <v>0</v>
      </c>
      <c r="BM509">
        <f t="shared" si="1140"/>
        <v>0</v>
      </c>
      <c r="BN509">
        <f t="shared" si="1125"/>
        <v>0.21000000000000002</v>
      </c>
      <c r="BO509">
        <f t="shared" si="1126"/>
        <v>0.5</v>
      </c>
      <c r="BP509" t="str">
        <f t="shared" si="1141"/>
        <v>-LV-Total</v>
      </c>
    </row>
    <row r="510" spans="1:68" hidden="1" x14ac:dyDescent="0.25">
      <c r="A510" t="str">
        <f t="shared" si="1137"/>
        <v>passenger-LV-G</v>
      </c>
      <c r="B510" s="1">
        <v>476</v>
      </c>
      <c r="C510" t="s">
        <v>12</v>
      </c>
      <c r="D510" t="s">
        <v>27</v>
      </c>
      <c r="E510" t="s">
        <v>28</v>
      </c>
      <c r="F510" t="s">
        <v>47</v>
      </c>
      <c r="G510">
        <v>1</v>
      </c>
      <c r="H510">
        <f>Reference!H510</f>
        <v>1</v>
      </c>
      <c r="I510">
        <f>Reference!I510</f>
        <v>1</v>
      </c>
      <c r="J510">
        <f>Reference!J510</f>
        <v>1</v>
      </c>
      <c r="K510">
        <f>Reference!K510</f>
        <v>1</v>
      </c>
      <c r="L510">
        <f t="shared" ref="L510:Y512" si="1209">$K510+(L$33-$K$33)*($BL510-$BK510)/($BL$33-$BK$33)</f>
        <v>0.98499999999999999</v>
      </c>
      <c r="M510">
        <f t="shared" si="1209"/>
        <v>0.97</v>
      </c>
      <c r="N510">
        <f t="shared" si="1209"/>
        <v>0.95499999999999996</v>
      </c>
      <c r="O510">
        <f t="shared" si="1209"/>
        <v>0.94000000000000006</v>
      </c>
      <c r="P510">
        <f t="shared" si="1209"/>
        <v>0.92500000000000004</v>
      </c>
      <c r="Q510">
        <f t="shared" si="1209"/>
        <v>0.91</v>
      </c>
      <c r="R510">
        <f t="shared" si="1209"/>
        <v>0.89500000000000002</v>
      </c>
      <c r="S510">
        <f t="shared" si="1209"/>
        <v>0.88</v>
      </c>
      <c r="T510">
        <f t="shared" si="1209"/>
        <v>0.86499999999999999</v>
      </c>
      <c r="U510">
        <f t="shared" si="1209"/>
        <v>0.85000000000000009</v>
      </c>
      <c r="V510">
        <f t="shared" si="1209"/>
        <v>0.83499999999999996</v>
      </c>
      <c r="W510">
        <f t="shared" si="1209"/>
        <v>0.82000000000000006</v>
      </c>
      <c r="X510">
        <f t="shared" si="1209"/>
        <v>0.80500000000000005</v>
      </c>
      <c r="Y510">
        <f t="shared" si="1209"/>
        <v>0.79</v>
      </c>
      <c r="Z510">
        <f t="shared" ref="Z510:AN512" si="1210">$Y510+(Z$33-$Y$33)*($BM510-$BL510)/($BM$33-$BL$33)</f>
        <v>0.77066666666666672</v>
      </c>
      <c r="AA510">
        <f t="shared" si="1210"/>
        <v>0.75133333333333341</v>
      </c>
      <c r="AB510">
        <f t="shared" si="1210"/>
        <v>0.73199999999999998</v>
      </c>
      <c r="AC510">
        <f t="shared" si="1210"/>
        <v>0.71266666666666667</v>
      </c>
      <c r="AD510">
        <f t="shared" si="1210"/>
        <v>0.69333333333333336</v>
      </c>
      <c r="AE510">
        <f t="shared" si="1210"/>
        <v>0.67400000000000004</v>
      </c>
      <c r="AF510">
        <f t="shared" si="1210"/>
        <v>0.65466666666666673</v>
      </c>
      <c r="AG510">
        <f t="shared" si="1210"/>
        <v>0.63533333333333331</v>
      </c>
      <c r="AH510">
        <f t="shared" si="1210"/>
        <v>0.61599999999999999</v>
      </c>
      <c r="AI510">
        <f t="shared" si="1210"/>
        <v>0.59666666666666668</v>
      </c>
      <c r="AJ510">
        <f t="shared" si="1210"/>
        <v>0.57733333333333337</v>
      </c>
      <c r="AK510">
        <f t="shared" si="1210"/>
        <v>0.55800000000000005</v>
      </c>
      <c r="AL510">
        <f t="shared" si="1210"/>
        <v>0.53866666666666663</v>
      </c>
      <c r="AM510">
        <f t="shared" si="1210"/>
        <v>0.51933333333333331</v>
      </c>
      <c r="AN510">
        <f t="shared" si="1210"/>
        <v>0.5</v>
      </c>
      <c r="AO510">
        <f t="shared" ref="AO510:BB510" si="1211">AN510</f>
        <v>0.5</v>
      </c>
      <c r="AP510">
        <f t="shared" si="1211"/>
        <v>0.5</v>
      </c>
      <c r="AQ510">
        <f t="shared" si="1211"/>
        <v>0.5</v>
      </c>
      <c r="AR510">
        <f t="shared" si="1211"/>
        <v>0.5</v>
      </c>
      <c r="AS510">
        <f t="shared" si="1211"/>
        <v>0.5</v>
      </c>
      <c r="AT510">
        <f t="shared" si="1211"/>
        <v>0.5</v>
      </c>
      <c r="AU510">
        <f t="shared" si="1211"/>
        <v>0.5</v>
      </c>
      <c r="AV510">
        <f t="shared" si="1211"/>
        <v>0.5</v>
      </c>
      <c r="AW510">
        <f t="shared" si="1211"/>
        <v>0.5</v>
      </c>
      <c r="AX510">
        <f t="shared" si="1211"/>
        <v>0.5</v>
      </c>
      <c r="AY510">
        <f t="shared" si="1211"/>
        <v>0.5</v>
      </c>
      <c r="AZ510">
        <f t="shared" si="1211"/>
        <v>0.5</v>
      </c>
      <c r="BA510">
        <f t="shared" si="1211"/>
        <v>0.5</v>
      </c>
      <c r="BB510">
        <f t="shared" si="1211"/>
        <v>0.5</v>
      </c>
      <c r="BC510">
        <f t="shared" si="1208"/>
        <v>0.5</v>
      </c>
      <c r="BD510">
        <f t="shared" si="1208"/>
        <v>0.5</v>
      </c>
      <c r="BE510">
        <f t="shared" si="1208"/>
        <v>0.5</v>
      </c>
      <c r="BF510">
        <f t="shared" si="1208"/>
        <v>0.5</v>
      </c>
      <c r="BG510">
        <f t="shared" si="1208"/>
        <v>0.5</v>
      </c>
      <c r="BH510">
        <f t="shared" si="1208"/>
        <v>0.5</v>
      </c>
      <c r="BK510">
        <f t="shared" ref="BK510:BK515" si="1212">K510</f>
        <v>1</v>
      </c>
      <c r="BL510">
        <f t="shared" si="1139"/>
        <v>0.79</v>
      </c>
      <c r="BM510">
        <f t="shared" si="1140"/>
        <v>0.5</v>
      </c>
      <c r="BN510">
        <f t="shared" si="1125"/>
        <v>0.21000000000000002</v>
      </c>
      <c r="BO510">
        <f t="shared" si="1126"/>
        <v>0.5</v>
      </c>
      <c r="BP510" t="str">
        <f t="shared" si="1141"/>
        <v>-LV-Total</v>
      </c>
    </row>
    <row r="511" spans="1:68" hidden="1" x14ac:dyDescent="0.25">
      <c r="A511" t="str">
        <f t="shared" si="1137"/>
        <v>passenger-LV-LPG</v>
      </c>
      <c r="B511" s="1">
        <v>477</v>
      </c>
      <c r="C511" t="s">
        <v>12</v>
      </c>
      <c r="D511" t="s">
        <v>27</v>
      </c>
      <c r="E511" t="s">
        <v>28</v>
      </c>
      <c r="F511" t="s">
        <v>48</v>
      </c>
      <c r="G511">
        <v>0</v>
      </c>
      <c r="H511">
        <f>Reference!H511</f>
        <v>0</v>
      </c>
      <c r="I511">
        <f>Reference!I511</f>
        <v>0</v>
      </c>
      <c r="J511">
        <f>Reference!J511</f>
        <v>0</v>
      </c>
      <c r="K511">
        <f>Reference!K511</f>
        <v>0</v>
      </c>
      <c r="L511">
        <f t="shared" si="1209"/>
        <v>0</v>
      </c>
      <c r="M511">
        <f t="shared" si="1209"/>
        <v>0</v>
      </c>
      <c r="N511">
        <f t="shared" si="1209"/>
        <v>0</v>
      </c>
      <c r="O511">
        <f t="shared" si="1209"/>
        <v>0</v>
      </c>
      <c r="P511">
        <f t="shared" si="1209"/>
        <v>0</v>
      </c>
      <c r="Q511">
        <f t="shared" si="1209"/>
        <v>0</v>
      </c>
      <c r="R511">
        <f t="shared" si="1209"/>
        <v>0</v>
      </c>
      <c r="S511">
        <f t="shared" si="1209"/>
        <v>0</v>
      </c>
      <c r="T511">
        <f t="shared" si="1209"/>
        <v>0</v>
      </c>
      <c r="U511">
        <f t="shared" si="1209"/>
        <v>0</v>
      </c>
      <c r="V511">
        <f t="shared" si="1209"/>
        <v>0</v>
      </c>
      <c r="W511">
        <f t="shared" si="1209"/>
        <v>0</v>
      </c>
      <c r="X511">
        <f t="shared" si="1209"/>
        <v>0</v>
      </c>
      <c r="Y511">
        <f t="shared" si="1209"/>
        <v>0</v>
      </c>
      <c r="Z511">
        <f t="shared" si="1210"/>
        <v>0</v>
      </c>
      <c r="AA511">
        <f t="shared" si="1210"/>
        <v>0</v>
      </c>
      <c r="AB511">
        <f t="shared" si="1210"/>
        <v>0</v>
      </c>
      <c r="AC511">
        <f t="shared" si="1210"/>
        <v>0</v>
      </c>
      <c r="AD511">
        <f t="shared" si="1210"/>
        <v>0</v>
      </c>
      <c r="AE511">
        <f t="shared" si="1210"/>
        <v>0</v>
      </c>
      <c r="AF511">
        <f t="shared" si="1210"/>
        <v>0</v>
      </c>
      <c r="AG511">
        <f t="shared" si="1210"/>
        <v>0</v>
      </c>
      <c r="AH511">
        <f t="shared" si="1210"/>
        <v>0</v>
      </c>
      <c r="AI511">
        <f t="shared" si="1210"/>
        <v>0</v>
      </c>
      <c r="AJ511">
        <f t="shared" si="1210"/>
        <v>0</v>
      </c>
      <c r="AK511">
        <f t="shared" si="1210"/>
        <v>0</v>
      </c>
      <c r="AL511">
        <f t="shared" si="1210"/>
        <v>0</v>
      </c>
      <c r="AM511">
        <f t="shared" si="1210"/>
        <v>0</v>
      </c>
      <c r="AN511">
        <f t="shared" si="1210"/>
        <v>0</v>
      </c>
      <c r="AO511">
        <f t="shared" ref="AO511:BB511" si="1213">AN511</f>
        <v>0</v>
      </c>
      <c r="AP511">
        <f t="shared" si="1213"/>
        <v>0</v>
      </c>
      <c r="AQ511">
        <f t="shared" si="1213"/>
        <v>0</v>
      </c>
      <c r="AR511">
        <f t="shared" si="1213"/>
        <v>0</v>
      </c>
      <c r="AS511">
        <f t="shared" si="1213"/>
        <v>0</v>
      </c>
      <c r="AT511">
        <f t="shared" si="1213"/>
        <v>0</v>
      </c>
      <c r="AU511">
        <f t="shared" si="1213"/>
        <v>0</v>
      </c>
      <c r="AV511">
        <f t="shared" si="1213"/>
        <v>0</v>
      </c>
      <c r="AW511">
        <f t="shared" si="1213"/>
        <v>0</v>
      </c>
      <c r="AX511">
        <f t="shared" si="1213"/>
        <v>0</v>
      </c>
      <c r="AY511">
        <f t="shared" si="1213"/>
        <v>0</v>
      </c>
      <c r="AZ511">
        <f t="shared" si="1213"/>
        <v>0</v>
      </c>
      <c r="BA511">
        <f t="shared" si="1213"/>
        <v>0</v>
      </c>
      <c r="BB511">
        <f t="shared" si="1213"/>
        <v>0</v>
      </c>
      <c r="BC511">
        <f t="shared" si="1208"/>
        <v>0</v>
      </c>
      <c r="BD511">
        <f t="shared" si="1208"/>
        <v>0</v>
      </c>
      <c r="BE511">
        <f t="shared" si="1208"/>
        <v>0</v>
      </c>
      <c r="BF511">
        <f t="shared" si="1208"/>
        <v>0</v>
      </c>
      <c r="BG511">
        <f t="shared" si="1208"/>
        <v>0</v>
      </c>
      <c r="BH511">
        <f t="shared" si="1208"/>
        <v>0</v>
      </c>
      <c r="BK511">
        <f t="shared" si="1212"/>
        <v>0</v>
      </c>
      <c r="BL511">
        <f t="shared" si="1139"/>
        <v>0</v>
      </c>
      <c r="BM511">
        <f t="shared" si="1140"/>
        <v>0</v>
      </c>
      <c r="BN511">
        <f t="shared" si="1125"/>
        <v>0.21000000000000002</v>
      </c>
      <c r="BO511">
        <f t="shared" si="1126"/>
        <v>0.5</v>
      </c>
      <c r="BP511" t="str">
        <f t="shared" si="1141"/>
        <v>-LV-Total</v>
      </c>
    </row>
    <row r="512" spans="1:68" hidden="1" x14ac:dyDescent="0.25">
      <c r="A512" t="str">
        <f t="shared" si="1137"/>
        <v>passenger-LV-PHEVG</v>
      </c>
      <c r="B512" s="1">
        <v>478</v>
      </c>
      <c r="C512" t="s">
        <v>12</v>
      </c>
      <c r="D512" t="s">
        <v>27</v>
      </c>
      <c r="E512" t="s">
        <v>28</v>
      </c>
      <c r="F512" t="s">
        <v>31</v>
      </c>
      <c r="G512">
        <v>0</v>
      </c>
      <c r="H512">
        <f>Reference!H512</f>
        <v>0</v>
      </c>
      <c r="I512">
        <f>Reference!I512</f>
        <v>0</v>
      </c>
      <c r="J512">
        <f>Reference!J512</f>
        <v>0</v>
      </c>
      <c r="K512">
        <f>Reference!K512</f>
        <v>0</v>
      </c>
      <c r="L512">
        <f t="shared" si="1209"/>
        <v>0</v>
      </c>
      <c r="M512">
        <f t="shared" si="1209"/>
        <v>0</v>
      </c>
      <c r="N512">
        <f t="shared" si="1209"/>
        <v>0</v>
      </c>
      <c r="O512">
        <f t="shared" si="1209"/>
        <v>0</v>
      </c>
      <c r="P512">
        <f t="shared" si="1209"/>
        <v>0</v>
      </c>
      <c r="Q512">
        <f t="shared" si="1209"/>
        <v>0</v>
      </c>
      <c r="R512">
        <f t="shared" si="1209"/>
        <v>0</v>
      </c>
      <c r="S512">
        <f t="shared" si="1209"/>
        <v>0</v>
      </c>
      <c r="T512">
        <f t="shared" si="1209"/>
        <v>0</v>
      </c>
      <c r="U512">
        <f t="shared" si="1209"/>
        <v>0</v>
      </c>
      <c r="V512">
        <f t="shared" si="1209"/>
        <v>0</v>
      </c>
      <c r="W512">
        <f t="shared" si="1209"/>
        <v>0</v>
      </c>
      <c r="X512">
        <f t="shared" si="1209"/>
        <v>0</v>
      </c>
      <c r="Y512">
        <f t="shared" si="1209"/>
        <v>0</v>
      </c>
      <c r="Z512">
        <f t="shared" si="1210"/>
        <v>0</v>
      </c>
      <c r="AA512">
        <f t="shared" si="1210"/>
        <v>0</v>
      </c>
      <c r="AB512">
        <f t="shared" si="1210"/>
        <v>0</v>
      </c>
      <c r="AC512">
        <f t="shared" si="1210"/>
        <v>0</v>
      </c>
      <c r="AD512">
        <f t="shared" si="1210"/>
        <v>0</v>
      </c>
      <c r="AE512">
        <f t="shared" si="1210"/>
        <v>0</v>
      </c>
      <c r="AF512">
        <f t="shared" si="1210"/>
        <v>0</v>
      </c>
      <c r="AG512">
        <f t="shared" si="1210"/>
        <v>0</v>
      </c>
      <c r="AH512">
        <f t="shared" si="1210"/>
        <v>0</v>
      </c>
      <c r="AI512">
        <f t="shared" si="1210"/>
        <v>0</v>
      </c>
      <c r="AJ512">
        <f t="shared" si="1210"/>
        <v>0</v>
      </c>
      <c r="AK512">
        <f t="shared" si="1210"/>
        <v>0</v>
      </c>
      <c r="AL512">
        <f t="shared" si="1210"/>
        <v>0</v>
      </c>
      <c r="AM512">
        <f t="shared" si="1210"/>
        <v>0</v>
      </c>
      <c r="AN512">
        <f t="shared" si="1210"/>
        <v>0</v>
      </c>
      <c r="AO512">
        <f t="shared" ref="AO512:BB512" si="1214">AN512</f>
        <v>0</v>
      </c>
      <c r="AP512">
        <f t="shared" si="1214"/>
        <v>0</v>
      </c>
      <c r="AQ512">
        <f t="shared" si="1214"/>
        <v>0</v>
      </c>
      <c r="AR512">
        <f t="shared" si="1214"/>
        <v>0</v>
      </c>
      <c r="AS512">
        <f t="shared" si="1214"/>
        <v>0</v>
      </c>
      <c r="AT512">
        <f t="shared" si="1214"/>
        <v>0</v>
      </c>
      <c r="AU512">
        <f t="shared" si="1214"/>
        <v>0</v>
      </c>
      <c r="AV512">
        <f t="shared" si="1214"/>
        <v>0</v>
      </c>
      <c r="AW512">
        <f t="shared" si="1214"/>
        <v>0</v>
      </c>
      <c r="AX512">
        <f t="shared" si="1214"/>
        <v>0</v>
      </c>
      <c r="AY512">
        <f t="shared" si="1214"/>
        <v>0</v>
      </c>
      <c r="AZ512">
        <f t="shared" si="1214"/>
        <v>0</v>
      </c>
      <c r="BA512">
        <f t="shared" si="1214"/>
        <v>0</v>
      </c>
      <c r="BB512">
        <f t="shared" si="1214"/>
        <v>0</v>
      </c>
      <c r="BC512">
        <f t="shared" si="1208"/>
        <v>0</v>
      </c>
      <c r="BD512">
        <f t="shared" si="1208"/>
        <v>0</v>
      </c>
      <c r="BE512">
        <f t="shared" si="1208"/>
        <v>0</v>
      </c>
      <c r="BF512">
        <f t="shared" si="1208"/>
        <v>0</v>
      </c>
      <c r="BG512">
        <f t="shared" si="1208"/>
        <v>0</v>
      </c>
      <c r="BH512">
        <f t="shared" si="1208"/>
        <v>0</v>
      </c>
      <c r="BK512">
        <f t="shared" si="1212"/>
        <v>0</v>
      </c>
      <c r="BL512">
        <f t="shared" si="1139"/>
        <v>0</v>
      </c>
      <c r="BM512">
        <f t="shared" si="1140"/>
        <v>0</v>
      </c>
      <c r="BN512">
        <f t="shared" si="1125"/>
        <v>0.21000000000000002</v>
      </c>
      <c r="BO512">
        <f t="shared" si="1126"/>
        <v>0.5</v>
      </c>
      <c r="BP512" t="str">
        <f t="shared" si="1141"/>
        <v>-LV-Total</v>
      </c>
    </row>
    <row r="513" spans="1:68" hidden="1" x14ac:dyDescent="0.25">
      <c r="A513" t="str">
        <f t="shared" si="1137"/>
        <v>freight-HT-BEV</v>
      </c>
      <c r="B513" s="1">
        <v>479</v>
      </c>
      <c r="C513" t="s">
        <v>15</v>
      </c>
      <c r="D513" t="s">
        <v>36</v>
      </c>
      <c r="E513" t="s">
        <v>39</v>
      </c>
      <c r="F513" t="s">
        <v>29</v>
      </c>
      <c r="G513">
        <v>0</v>
      </c>
      <c r="H513">
        <f>Reference!H513</f>
        <v>0</v>
      </c>
      <c r="I513">
        <f>Reference!I513</f>
        <v>0</v>
      </c>
      <c r="J513">
        <f>Reference!J513</f>
        <v>0</v>
      </c>
      <c r="K513">
        <f>Reference!K513</f>
        <v>5.4145481641815414E-7</v>
      </c>
      <c r="L513">
        <f>Reference!L513</f>
        <v>1.1476512113795794E-6</v>
      </c>
      <c r="M513">
        <f>IF(L513=0,0.0000001,K513)*((INDEX($N$7:$N$29,MATCH($A513,$H$7:$H$28,0))/IF(K513=0,0.0000001,K513))^((M$33-$K$33)/($Y$33-$K$33)))</f>
        <v>3.5815469992534431E-6</v>
      </c>
      <c r="N513">
        <f t="shared" ref="N513:Y513" si="1215">IF(M513=0,0.0000001,M513)*((INDEX($N$7:$N$29,MATCH($A513,$H$7:$H$28,0))/IF(M513=0,0.0000001,M513))^((N$33-$K$33)/($Y$33-$K$33)))</f>
        <v>4.0645275247757903E-5</v>
      </c>
      <c r="O513">
        <f t="shared" si="1215"/>
        <v>5.1782700263592761E-4</v>
      </c>
      <c r="P513">
        <f t="shared" si="1215"/>
        <v>5.0228215748318629E-3</v>
      </c>
      <c r="Q513">
        <f t="shared" si="1215"/>
        <v>2.8984443536563601E-2</v>
      </c>
      <c r="R513">
        <f t="shared" si="1215"/>
        <v>9.3248769755793992E-2</v>
      </c>
      <c r="S513">
        <f t="shared" si="1215"/>
        <v>0.18181538152357626</v>
      </c>
      <c r="T513">
        <f t="shared" si="1215"/>
        <v>0.25086843965612032</v>
      </c>
      <c r="U513">
        <f t="shared" si="1215"/>
        <v>0.28505478329254047</v>
      </c>
      <c r="V513">
        <f t="shared" si="1215"/>
        <v>0.29673285054972715</v>
      </c>
      <c r="W513">
        <f t="shared" si="1215"/>
        <v>0.29953107114115257</v>
      </c>
      <c r="X513">
        <f t="shared" si="1215"/>
        <v>0.29996648074901644</v>
      </c>
      <c r="Y513">
        <f t="shared" si="1215"/>
        <v>0.30000000000000004</v>
      </c>
      <c r="Z513">
        <f t="shared" ref="Z513:AN513" si="1216">IF(Y513=0,0.0000001,$Y513)*((INDEX($O$7:$O$28,MATCH($A513,$H$7:$H$28,0))/IF(Y513=0,0.0000001,$Y513))^((Z$33-$Y$33)/($AN$33-$Y$33)))</f>
        <v>0.31743370668280729</v>
      </c>
      <c r="AA513">
        <f t="shared" si="1216"/>
        <v>0.33588052712795502</v>
      </c>
      <c r="AB513">
        <f t="shared" si="1216"/>
        <v>0.3553993357626733</v>
      </c>
      <c r="AC513">
        <f t="shared" si="1216"/>
        <v>0.37605242834584313</v>
      </c>
      <c r="AD513">
        <f t="shared" si="1216"/>
        <v>0.39790572078963921</v>
      </c>
      <c r="AE513">
        <f t="shared" si="1216"/>
        <v>0.42102895953516445</v>
      </c>
      <c r="AF513">
        <f t="shared" si="1216"/>
        <v>0.44549594415350968</v>
      </c>
      <c r="AG513">
        <f t="shared" si="1216"/>
        <v>0.47138476288268494</v>
      </c>
      <c r="AH513">
        <f t="shared" si="1216"/>
        <v>0.49877804185215618</v>
      </c>
      <c r="AI513">
        <f t="shared" si="1216"/>
        <v>0.52776320879040761</v>
      </c>
      <c r="AJ513">
        <f t="shared" si="1216"/>
        <v>0.55843277205717146</v>
      </c>
      <c r="AK513">
        <f t="shared" si="1216"/>
        <v>0.59088461589087704</v>
      </c>
      <c r="AL513">
        <f t="shared" si="1216"/>
        <v>0.62522231281362628</v>
      </c>
      <c r="AM513">
        <f t="shared" si="1216"/>
        <v>0.66155545419075668</v>
      </c>
      <c r="AN513">
        <f t="shared" si="1216"/>
        <v>0.70000000000000007</v>
      </c>
      <c r="AO513">
        <f t="shared" ref="AO513:BB513" si="1217">AN513</f>
        <v>0.70000000000000007</v>
      </c>
      <c r="AP513">
        <f t="shared" si="1217"/>
        <v>0.70000000000000007</v>
      </c>
      <c r="AQ513">
        <f t="shared" si="1217"/>
        <v>0.70000000000000007</v>
      </c>
      <c r="AR513">
        <f t="shared" si="1217"/>
        <v>0.70000000000000007</v>
      </c>
      <c r="AS513">
        <f t="shared" si="1217"/>
        <v>0.70000000000000007</v>
      </c>
      <c r="AT513">
        <f t="shared" si="1217"/>
        <v>0.70000000000000007</v>
      </c>
      <c r="AU513">
        <f t="shared" si="1217"/>
        <v>0.70000000000000007</v>
      </c>
      <c r="AV513">
        <f t="shared" si="1217"/>
        <v>0.70000000000000007</v>
      </c>
      <c r="AW513">
        <f t="shared" si="1217"/>
        <v>0.70000000000000007</v>
      </c>
      <c r="AX513">
        <f t="shared" si="1217"/>
        <v>0.70000000000000007</v>
      </c>
      <c r="AY513">
        <f t="shared" si="1217"/>
        <v>0.70000000000000007</v>
      </c>
      <c r="AZ513">
        <f t="shared" si="1217"/>
        <v>0.70000000000000007</v>
      </c>
      <c r="BA513">
        <f t="shared" si="1217"/>
        <v>0.70000000000000007</v>
      </c>
      <c r="BB513">
        <f t="shared" si="1217"/>
        <v>0.70000000000000007</v>
      </c>
      <c r="BC513">
        <f t="shared" si="1208"/>
        <v>0.70000000000000007</v>
      </c>
      <c r="BD513">
        <f t="shared" si="1208"/>
        <v>0.70000000000000007</v>
      </c>
      <c r="BE513">
        <f t="shared" si="1208"/>
        <v>0.70000000000000007</v>
      </c>
      <c r="BF513">
        <f t="shared" si="1208"/>
        <v>0.70000000000000007</v>
      </c>
      <c r="BG513">
        <f t="shared" si="1208"/>
        <v>0.70000000000000007</v>
      </c>
      <c r="BH513">
        <f t="shared" si="1208"/>
        <v>0.70000000000000007</v>
      </c>
      <c r="BK513">
        <f t="shared" si="1212"/>
        <v>5.4145481641815414E-7</v>
      </c>
      <c r="BL513">
        <f t="shared" si="1139"/>
        <v>3.2487288985089247E-7</v>
      </c>
      <c r="BM513">
        <f t="shared" si="1140"/>
        <v>5.4145481641815463E-8</v>
      </c>
      <c r="BN513">
        <f t="shared" ref="BN513:BN523" si="1218">INDEX($N$7:$N$28,MATCH(BP513,$H$7:$H$28,0))</f>
        <v>0.4</v>
      </c>
      <c r="BO513">
        <f t="shared" ref="BO513" si="1219">INDEX($O$7:$O$28,MATCH(BP513,$H$7:$H$28,0))</f>
        <v>0.89999999999999991</v>
      </c>
      <c r="BP513" t="str">
        <f t="shared" si="1141"/>
        <v>-HT-Total</v>
      </c>
    </row>
    <row r="514" spans="1:68" hidden="1" x14ac:dyDescent="0.25">
      <c r="A514" t="str">
        <f t="shared" si="1137"/>
        <v>freight-HT-CNG</v>
      </c>
      <c r="B514" s="1">
        <v>480</v>
      </c>
      <c r="C514" t="s">
        <v>15</v>
      </c>
      <c r="D514" t="s">
        <v>36</v>
      </c>
      <c r="E514" t="s">
        <v>39</v>
      </c>
      <c r="F514" t="s">
        <v>45</v>
      </c>
      <c r="G514">
        <v>1.3381200096772719E-2</v>
      </c>
      <c r="H514">
        <f>Reference!H514</f>
        <v>1.9511041838824281E-2</v>
      </c>
      <c r="I514">
        <f>Reference!I514</f>
        <v>2.560090637610098E-2</v>
      </c>
      <c r="J514">
        <f>Reference!J514</f>
        <v>3.1651183518600523E-2</v>
      </c>
      <c r="K514">
        <f>Reference!K514</f>
        <v>3.4891889566209922E-2</v>
      </c>
      <c r="L514">
        <f t="shared" ref="L514:Y515" si="1220">$K514+(L$33-$K$33)*($BL514-$BK514)/($BL$33-$BK$33)</f>
        <v>3.3894978435746778E-2</v>
      </c>
      <c r="M514">
        <f t="shared" si="1220"/>
        <v>3.2898067305283642E-2</v>
      </c>
      <c r="N514">
        <f t="shared" si="1220"/>
        <v>3.1901156174820498E-2</v>
      </c>
      <c r="O514">
        <f t="shared" si="1220"/>
        <v>3.0904245044357358E-2</v>
      </c>
      <c r="P514">
        <f t="shared" si="1220"/>
        <v>2.9907333913894218E-2</v>
      </c>
      <c r="Q514">
        <f t="shared" si="1220"/>
        <v>2.8910422783431075E-2</v>
      </c>
      <c r="R514">
        <f t="shared" si="1220"/>
        <v>2.7913511652967939E-2</v>
      </c>
      <c r="S514">
        <f t="shared" si="1220"/>
        <v>2.6916600522504795E-2</v>
      </c>
      <c r="T514">
        <f t="shared" si="1220"/>
        <v>2.5919689392041655E-2</v>
      </c>
      <c r="U514">
        <f t="shared" si="1220"/>
        <v>2.4922778261578515E-2</v>
      </c>
      <c r="V514">
        <f t="shared" si="1220"/>
        <v>2.3925867131115372E-2</v>
      </c>
      <c r="W514">
        <f t="shared" si="1220"/>
        <v>2.2928956000652232E-2</v>
      </c>
      <c r="X514">
        <f t="shared" si="1220"/>
        <v>2.1932044870189092E-2</v>
      </c>
      <c r="Y514">
        <f t="shared" si="1220"/>
        <v>2.0935133739725952E-2</v>
      </c>
      <c r="Z514">
        <f t="shared" ref="Z514:AN515" si="1221">$Y514+(Z$33-$Y$33)*($BM514-$BL514)/($BM$33-$BL$33)</f>
        <v>1.9653438329660509E-2</v>
      </c>
      <c r="AA514">
        <f t="shared" si="1221"/>
        <v>1.8371742919595063E-2</v>
      </c>
      <c r="AB514">
        <f t="shared" si="1221"/>
        <v>1.709004750952962E-2</v>
      </c>
      <c r="AC514">
        <f t="shared" si="1221"/>
        <v>1.5808352099464174E-2</v>
      </c>
      <c r="AD514">
        <f t="shared" si="1221"/>
        <v>1.4526656689398731E-2</v>
      </c>
      <c r="AE514">
        <f t="shared" si="1221"/>
        <v>1.3244961279333285E-2</v>
      </c>
      <c r="AF514">
        <f t="shared" si="1221"/>
        <v>1.1963265869267841E-2</v>
      </c>
      <c r="AG514">
        <f t="shared" si="1221"/>
        <v>1.0681570459202398E-2</v>
      </c>
      <c r="AH514">
        <f t="shared" si="1221"/>
        <v>9.3998750491369534E-3</v>
      </c>
      <c r="AI514">
        <f t="shared" si="1221"/>
        <v>8.1181796390715089E-3</v>
      </c>
      <c r="AJ514">
        <f t="shared" si="1221"/>
        <v>6.8364842290060627E-3</v>
      </c>
      <c r="AK514">
        <f t="shared" si="1221"/>
        <v>5.5547888189406199E-3</v>
      </c>
      <c r="AL514">
        <f t="shared" si="1221"/>
        <v>4.2730934088751754E-3</v>
      </c>
      <c r="AM514">
        <f t="shared" si="1221"/>
        <v>2.9913979988097292E-3</v>
      </c>
      <c r="AN514">
        <f t="shared" si="1221"/>
        <v>1.7097025887442864E-3</v>
      </c>
      <c r="AO514">
        <f t="shared" ref="AO514:BH514" si="1222">($L514*(($BM514/($BK514))^((AO$33-$Y$33)/($BM$33-$Y$33))))</f>
        <v>1.3583484159712925E-3</v>
      </c>
      <c r="AP514">
        <f t="shared" si="1222"/>
        <v>1.1109408064193147E-3</v>
      </c>
      <c r="AQ514">
        <f t="shared" si="1222"/>
        <v>9.0859565988825179E-4</v>
      </c>
      <c r="AR514">
        <f t="shared" si="1222"/>
        <v>7.431053647480951E-4</v>
      </c>
      <c r="AS514">
        <f t="shared" si="1222"/>
        <v>6.0775723184206616E-4</v>
      </c>
      <c r="AT514">
        <f t="shared" si="1222"/>
        <v>4.9706121147644088E-4</v>
      </c>
      <c r="AU514">
        <f t="shared" si="1222"/>
        <v>4.0652720364277252E-4</v>
      </c>
      <c r="AV514">
        <f t="shared" si="1222"/>
        <v>3.3248292863311679E-4</v>
      </c>
      <c r="AW514">
        <f t="shared" si="1222"/>
        <v>2.7192497043714058E-4</v>
      </c>
      <c r="AX514">
        <f t="shared" si="1222"/>
        <v>2.2239695087874266E-4</v>
      </c>
      <c r="AY514">
        <f t="shared" si="1222"/>
        <v>1.8188989293866769E-4</v>
      </c>
      <c r="AZ514">
        <f t="shared" si="1222"/>
        <v>1.4876073175696696E-4</v>
      </c>
      <c r="BA514">
        <f t="shared" si="1222"/>
        <v>1.2166566792323252E-4</v>
      </c>
      <c r="BB514">
        <f t="shared" si="1222"/>
        <v>9.9505659701845686E-5</v>
      </c>
      <c r="BC514">
        <f t="shared" si="1222"/>
        <v>8.1381843224228152E-5</v>
      </c>
      <c r="BD514">
        <f t="shared" si="1222"/>
        <v>6.6559072382593338E-5</v>
      </c>
      <c r="BE514">
        <f t="shared" si="1222"/>
        <v>5.4436099514546504E-5</v>
      </c>
      <c r="BF514">
        <f t="shared" si="1222"/>
        <v>4.4521187334524361E-5</v>
      </c>
      <c r="BG514">
        <f t="shared" si="1222"/>
        <v>3.6412162872656676E-5</v>
      </c>
      <c r="BH514">
        <f t="shared" si="1222"/>
        <v>2.9780104360261229E-5</v>
      </c>
      <c r="BK514">
        <f t="shared" si="1212"/>
        <v>3.4891889566209922E-2</v>
      </c>
      <c r="BL514">
        <f t="shared" si="1139"/>
        <v>2.0935133739725952E-2</v>
      </c>
      <c r="BM514">
        <f t="shared" si="1140"/>
        <v>1.7097025887442877E-3</v>
      </c>
      <c r="BN514">
        <f t="shared" si="1218"/>
        <v>0.4</v>
      </c>
      <c r="BO514">
        <f>INDEX($M$7:$M$28,MATCH(BP514,$H$7:$H$28,0))</f>
        <v>0.95099999999999996</v>
      </c>
      <c r="BP514" t="str">
        <f t="shared" si="1141"/>
        <v>-HT-Total</v>
      </c>
    </row>
    <row r="515" spans="1:68" hidden="1" x14ac:dyDescent="0.25">
      <c r="A515" t="str">
        <f t="shared" si="1137"/>
        <v>freight-HT-D</v>
      </c>
      <c r="B515" s="1">
        <v>481</v>
      </c>
      <c r="C515" t="s">
        <v>15</v>
      </c>
      <c r="D515" t="s">
        <v>36</v>
      </c>
      <c r="E515" t="s">
        <v>39</v>
      </c>
      <c r="F515" t="s">
        <v>46</v>
      </c>
      <c r="G515">
        <v>0.92804918756581023</v>
      </c>
      <c r="H515">
        <f>Reference!H515</f>
        <v>0.92163733491565636</v>
      </c>
      <c r="I515">
        <f>Reference!I515</f>
        <v>0.91526729867074885</v>
      </c>
      <c r="J515">
        <f>Reference!J515</f>
        <v>0.91526729867074885</v>
      </c>
      <c r="K515">
        <f>Reference!K515</f>
        <v>0.90946278917205214</v>
      </c>
      <c r="L515">
        <f t="shared" si="1220"/>
        <v>0.88347813805285069</v>
      </c>
      <c r="M515">
        <f t="shared" si="1220"/>
        <v>0.85749348693364913</v>
      </c>
      <c r="N515">
        <f t="shared" si="1220"/>
        <v>0.83150883581444768</v>
      </c>
      <c r="O515">
        <f t="shared" si="1220"/>
        <v>0.80552418469524623</v>
      </c>
      <c r="P515">
        <f t="shared" si="1220"/>
        <v>0.77953953357604466</v>
      </c>
      <c r="Q515">
        <f t="shared" si="1220"/>
        <v>0.75355488245684321</v>
      </c>
      <c r="R515">
        <f t="shared" si="1220"/>
        <v>0.72757023133764176</v>
      </c>
      <c r="S515">
        <f t="shared" si="1220"/>
        <v>0.7015855802184402</v>
      </c>
      <c r="T515">
        <f t="shared" si="1220"/>
        <v>0.67560092909923875</v>
      </c>
      <c r="U515">
        <f t="shared" si="1220"/>
        <v>0.64961627798003718</v>
      </c>
      <c r="V515">
        <f t="shared" si="1220"/>
        <v>0.62363162686083573</v>
      </c>
      <c r="W515">
        <f t="shared" si="1220"/>
        <v>0.59764697574163428</v>
      </c>
      <c r="X515">
        <f t="shared" si="1220"/>
        <v>0.57166232462243283</v>
      </c>
      <c r="Y515">
        <f t="shared" si="1220"/>
        <v>0.54567767350323126</v>
      </c>
      <c r="Z515">
        <f t="shared" si="1221"/>
        <v>0.51227007371431121</v>
      </c>
      <c r="AA515">
        <f t="shared" si="1221"/>
        <v>0.47886247392539116</v>
      </c>
      <c r="AB515">
        <f t="shared" si="1221"/>
        <v>0.44545487413647111</v>
      </c>
      <c r="AC515">
        <f t="shared" si="1221"/>
        <v>0.41204727434755106</v>
      </c>
      <c r="AD515">
        <f t="shared" si="1221"/>
        <v>0.37863967455863107</v>
      </c>
      <c r="AE515">
        <f t="shared" si="1221"/>
        <v>0.34523207476971096</v>
      </c>
      <c r="AF515">
        <f t="shared" si="1221"/>
        <v>0.31182447498079097</v>
      </c>
      <c r="AG515">
        <f t="shared" si="1221"/>
        <v>0.27841687519187092</v>
      </c>
      <c r="AH515">
        <f t="shared" si="1221"/>
        <v>0.24500927540295087</v>
      </c>
      <c r="AI515">
        <f t="shared" si="1221"/>
        <v>0.21160167561403087</v>
      </c>
      <c r="AJ515">
        <f t="shared" si="1221"/>
        <v>0.17819407582511082</v>
      </c>
      <c r="AK515">
        <f t="shared" si="1221"/>
        <v>0.14478647603619071</v>
      </c>
      <c r="AL515">
        <f t="shared" si="1221"/>
        <v>0.11137887624727066</v>
      </c>
      <c r="AM515">
        <f t="shared" si="1221"/>
        <v>7.7971276458350669E-2</v>
      </c>
      <c r="AN515">
        <f t="shared" si="1221"/>
        <v>4.4563676669430619E-2</v>
      </c>
      <c r="AO515">
        <f t="shared" ref="AO515:BH515" si="1223">AN515</f>
        <v>4.4563676669430619E-2</v>
      </c>
      <c r="AP515">
        <f t="shared" si="1223"/>
        <v>4.4563676669430619E-2</v>
      </c>
      <c r="AQ515">
        <f t="shared" si="1223"/>
        <v>4.4563676669430619E-2</v>
      </c>
      <c r="AR515">
        <f t="shared" si="1223"/>
        <v>4.4563676669430619E-2</v>
      </c>
      <c r="AS515">
        <f t="shared" si="1223"/>
        <v>4.4563676669430619E-2</v>
      </c>
      <c r="AT515">
        <f t="shared" si="1223"/>
        <v>4.4563676669430619E-2</v>
      </c>
      <c r="AU515">
        <f t="shared" si="1223"/>
        <v>4.4563676669430619E-2</v>
      </c>
      <c r="AV515">
        <f t="shared" si="1223"/>
        <v>4.4563676669430619E-2</v>
      </c>
      <c r="AW515">
        <f t="shared" si="1223"/>
        <v>4.4563676669430619E-2</v>
      </c>
      <c r="AX515">
        <f t="shared" si="1223"/>
        <v>4.4563676669430619E-2</v>
      </c>
      <c r="AY515">
        <f t="shared" si="1223"/>
        <v>4.4563676669430619E-2</v>
      </c>
      <c r="AZ515">
        <f t="shared" si="1223"/>
        <v>4.4563676669430619E-2</v>
      </c>
      <c r="BA515">
        <f t="shared" si="1223"/>
        <v>4.4563676669430619E-2</v>
      </c>
      <c r="BB515">
        <f t="shared" si="1223"/>
        <v>4.4563676669430619E-2</v>
      </c>
      <c r="BC515">
        <f t="shared" si="1223"/>
        <v>4.4563676669430619E-2</v>
      </c>
      <c r="BD515">
        <f t="shared" si="1223"/>
        <v>4.4563676669430619E-2</v>
      </c>
      <c r="BE515">
        <f t="shared" si="1223"/>
        <v>4.4563676669430619E-2</v>
      </c>
      <c r="BF515">
        <f t="shared" si="1223"/>
        <v>4.4563676669430619E-2</v>
      </c>
      <c r="BG515">
        <f t="shared" si="1223"/>
        <v>4.4563676669430619E-2</v>
      </c>
      <c r="BH515">
        <f t="shared" si="1223"/>
        <v>4.4563676669430619E-2</v>
      </c>
      <c r="BK515">
        <f t="shared" si="1212"/>
        <v>0.90946278917205214</v>
      </c>
      <c r="BL515">
        <f t="shared" si="1139"/>
        <v>0.54567767350323126</v>
      </c>
      <c r="BM515">
        <f t="shared" si="1140"/>
        <v>4.4563676669430598E-2</v>
      </c>
      <c r="BN515">
        <f t="shared" si="1218"/>
        <v>0.4</v>
      </c>
      <c r="BO515">
        <f>INDEX($M$7:$M$28,MATCH(BP515,$H$7:$H$28,0))</f>
        <v>0.95099999999999996</v>
      </c>
      <c r="BP515" t="str">
        <f t="shared" si="1141"/>
        <v>-HT-Total</v>
      </c>
    </row>
    <row r="516" spans="1:68" hidden="1" x14ac:dyDescent="0.25">
      <c r="A516" t="str">
        <f t="shared" si="1137"/>
        <v>freight-HT-FCEV</v>
      </c>
      <c r="B516" s="1">
        <v>482</v>
      </c>
      <c r="C516" t="s">
        <v>15</v>
      </c>
      <c r="D516" t="s">
        <v>36</v>
      </c>
      <c r="E516" t="s">
        <v>39</v>
      </c>
      <c r="F516" t="s">
        <v>30</v>
      </c>
      <c r="G516">
        <v>0</v>
      </c>
      <c r="H516">
        <f>Reference!H516</f>
        <v>1.2915496650148837E-7</v>
      </c>
      <c r="I516">
        <f>Reference!I516</f>
        <v>0</v>
      </c>
      <c r="J516">
        <f>Reference!J516</f>
        <v>2.1544346900318838E-7</v>
      </c>
      <c r="K516">
        <f>Reference!K516</f>
        <v>0</v>
      </c>
      <c r="L516">
        <f>Reference!L516</f>
        <v>1.93069772888325E-7</v>
      </c>
      <c r="M516">
        <f t="shared" ref="M516:Y516" si="1224">IF(L516=0,0.0000001,L516)*((INDEX($N$7:$N$29,MATCH($A516,$H$7:$H$28,0))/IF(L516=0,0.0000001,L516))^((M$33-$K$33)/($Y$33-$K$33)))</f>
        <v>1.2648552168552961E-6</v>
      </c>
      <c r="N516">
        <f t="shared" si="1224"/>
        <v>1.4177625441333723E-5</v>
      </c>
      <c r="O516">
        <f t="shared" si="1224"/>
        <v>1.7829754201830196E-4</v>
      </c>
      <c r="P516">
        <f t="shared" si="1224"/>
        <v>1.7095395692582319E-3</v>
      </c>
      <c r="Q516">
        <f t="shared" si="1224"/>
        <v>9.7772486802600572E-3</v>
      </c>
      <c r="R516">
        <f t="shared" si="1224"/>
        <v>3.126859235760391E-2</v>
      </c>
      <c r="S516">
        <f t="shared" si="1224"/>
        <v>6.0760012707426737E-2</v>
      </c>
      <c r="T516">
        <f t="shared" si="1224"/>
        <v>8.3699075857266686E-2</v>
      </c>
      <c r="U516">
        <f t="shared" si="1224"/>
        <v>9.5043011637836294E-2</v>
      </c>
      <c r="V516">
        <f t="shared" si="1224"/>
        <v>9.8916470585964533E-2</v>
      </c>
      <c r="W516">
        <f t="shared" si="1224"/>
        <v>9.98444864271541E-2</v>
      </c>
      <c r="X516">
        <f t="shared" si="1224"/>
        <v>9.9988883859266131E-2</v>
      </c>
      <c r="Y516">
        <f t="shared" si="1224"/>
        <v>0.1</v>
      </c>
      <c r="Z516">
        <f t="shared" ref="Z516:AN516" si="1225">IF(Y516=0,0.0000001,$Y516)*((INDEX($O$7:$O$28,MATCH($A516,$H$7:$H$28,0))/IF(Y516=0,0.0000001,$Y516))^((Z$33-$Y$33)/($AN$33-$Y$33)))</f>
        <v>0.10472941228206267</v>
      </c>
      <c r="AA516">
        <f t="shared" si="1225"/>
        <v>0.1096824979694626</v>
      </c>
      <c r="AB516">
        <f t="shared" si="1225"/>
        <v>0.11486983549970352</v>
      </c>
      <c r="AC516">
        <f t="shared" si="1225"/>
        <v>0.12030250360821167</v>
      </c>
      <c r="AD516">
        <f t="shared" si="1225"/>
        <v>0.12599210498948732</v>
      </c>
      <c r="AE516">
        <f t="shared" si="1225"/>
        <v>0.13195079107728944</v>
      </c>
      <c r="AF516">
        <f t="shared" si="1225"/>
        <v>0.1381912879967776</v>
      </c>
      <c r="AG516">
        <f t="shared" si="1225"/>
        <v>0.14472692374403781</v>
      </c>
      <c r="AH516">
        <f t="shared" si="1225"/>
        <v>0.1515716566510398</v>
      </c>
      <c r="AI516">
        <f t="shared" si="1225"/>
        <v>0.15874010519681994</v>
      </c>
      <c r="AJ516">
        <f t="shared" si="1225"/>
        <v>0.16624757922855757</v>
      </c>
      <c r="AK516">
        <f t="shared" si="1225"/>
        <v>0.17411011265922482</v>
      </c>
      <c r="AL516">
        <f t="shared" si="1225"/>
        <v>0.18234449771164338</v>
      </c>
      <c r="AM516">
        <f t="shared" si="1225"/>
        <v>0.19096832078208331</v>
      </c>
      <c r="AN516">
        <f t="shared" si="1225"/>
        <v>0.2</v>
      </c>
      <c r="AO516">
        <f t="shared" ref="AO516:BH516" si="1226">AN516</f>
        <v>0.2</v>
      </c>
      <c r="AP516">
        <f t="shared" si="1226"/>
        <v>0.2</v>
      </c>
      <c r="AQ516">
        <f t="shared" si="1226"/>
        <v>0.2</v>
      </c>
      <c r="AR516">
        <f t="shared" si="1226"/>
        <v>0.2</v>
      </c>
      <c r="AS516">
        <f t="shared" si="1226"/>
        <v>0.2</v>
      </c>
      <c r="AT516">
        <f t="shared" si="1226"/>
        <v>0.2</v>
      </c>
      <c r="AU516">
        <f t="shared" si="1226"/>
        <v>0.2</v>
      </c>
      <c r="AV516">
        <f t="shared" si="1226"/>
        <v>0.2</v>
      </c>
      <c r="AW516">
        <f t="shared" si="1226"/>
        <v>0.2</v>
      </c>
      <c r="AX516">
        <f t="shared" si="1226"/>
        <v>0.2</v>
      </c>
      <c r="AY516">
        <f t="shared" si="1226"/>
        <v>0.2</v>
      </c>
      <c r="AZ516">
        <f t="shared" si="1226"/>
        <v>0.2</v>
      </c>
      <c r="BA516">
        <f t="shared" si="1226"/>
        <v>0.2</v>
      </c>
      <c r="BB516">
        <f t="shared" si="1226"/>
        <v>0.2</v>
      </c>
      <c r="BC516">
        <f t="shared" si="1226"/>
        <v>0.2</v>
      </c>
      <c r="BD516">
        <f t="shared" si="1226"/>
        <v>0.2</v>
      </c>
      <c r="BE516">
        <f t="shared" si="1226"/>
        <v>0.2</v>
      </c>
      <c r="BF516">
        <f t="shared" si="1226"/>
        <v>0.2</v>
      </c>
      <c r="BG516">
        <f t="shared" si="1226"/>
        <v>0.2</v>
      </c>
      <c r="BH516">
        <f t="shared" si="1226"/>
        <v>0.2</v>
      </c>
      <c r="BK516">
        <f>G516</f>
        <v>0</v>
      </c>
      <c r="BL516">
        <f t="shared" si="1139"/>
        <v>0</v>
      </c>
      <c r="BM516">
        <f t="shared" si="1140"/>
        <v>0</v>
      </c>
      <c r="BN516">
        <f t="shared" si="1218"/>
        <v>0.4</v>
      </c>
      <c r="BO516">
        <f>INDEX($O$7:$O$28,MATCH(BP516,$H$7:$H$28,0))</f>
        <v>0.89999999999999991</v>
      </c>
      <c r="BP516" t="str">
        <f t="shared" si="1141"/>
        <v>-HT-Total</v>
      </c>
    </row>
    <row r="517" spans="1:68" hidden="1" x14ac:dyDescent="0.25">
      <c r="A517" t="str">
        <f t="shared" si="1137"/>
        <v>freight-HT-G</v>
      </c>
      <c r="B517" s="1">
        <v>483</v>
      </c>
      <c r="C517" t="s">
        <v>15</v>
      </c>
      <c r="D517" t="s">
        <v>36</v>
      </c>
      <c r="E517" t="s">
        <v>39</v>
      </c>
      <c r="F517" t="s">
        <v>47</v>
      </c>
      <c r="G517">
        <v>5.7150418833787353E-2</v>
      </c>
      <c r="H517">
        <f>Reference!H517</f>
        <v>5.6729797403295437E-2</v>
      </c>
      <c r="I517">
        <f>Reference!I517</f>
        <v>5.6311919154400543E-2</v>
      </c>
      <c r="J517">
        <f>Reference!J517</f>
        <v>5.5896757338869077E-2</v>
      </c>
      <c r="K517">
        <f>Reference!K517</f>
        <v>5.5644779806921563E-2</v>
      </c>
      <c r="L517">
        <f t="shared" ref="L517:Y519" si="1227">$K517+(L$33-$K$33)*($BL517-$BK517)/($BL$33-$BK$33)</f>
        <v>5.4054928955295234E-2</v>
      </c>
      <c r="M517">
        <f t="shared" si="1227"/>
        <v>5.2465078103668905E-2</v>
      </c>
      <c r="N517">
        <f t="shared" si="1227"/>
        <v>5.0875227252042569E-2</v>
      </c>
      <c r="O517">
        <f t="shared" si="1227"/>
        <v>4.9285376400416241E-2</v>
      </c>
      <c r="P517">
        <f t="shared" si="1227"/>
        <v>4.7695525548789912E-2</v>
      </c>
      <c r="Q517">
        <f t="shared" si="1227"/>
        <v>4.6105674697163583E-2</v>
      </c>
      <c r="R517">
        <f t="shared" si="1227"/>
        <v>4.4515823845537247E-2</v>
      </c>
      <c r="S517">
        <f t="shared" si="1227"/>
        <v>4.2925972993910919E-2</v>
      </c>
      <c r="T517">
        <f t="shared" si="1227"/>
        <v>4.133612214228459E-2</v>
      </c>
      <c r="U517">
        <f t="shared" si="1227"/>
        <v>3.9746271290658261E-2</v>
      </c>
      <c r="V517">
        <f t="shared" si="1227"/>
        <v>3.8156420439031932E-2</v>
      </c>
      <c r="W517">
        <f t="shared" si="1227"/>
        <v>3.6566569587405603E-2</v>
      </c>
      <c r="X517">
        <f t="shared" si="1227"/>
        <v>3.4976718735779268E-2</v>
      </c>
      <c r="Y517">
        <f t="shared" si="1227"/>
        <v>3.3386867884152939E-2</v>
      </c>
      <c r="Z517">
        <f t="shared" ref="Z517:AN519" si="1228">$Y517+(Z$33-$Y$33)*($BM517-$BL517)/($BM$33-$BL$33)</f>
        <v>3.1342849639245357E-2</v>
      </c>
      <c r="AA517">
        <f t="shared" si="1228"/>
        <v>2.9298831394337768E-2</v>
      </c>
      <c r="AB517">
        <f t="shared" si="1228"/>
        <v>2.7254813149430183E-2</v>
      </c>
      <c r="AC517">
        <f t="shared" si="1228"/>
        <v>2.5210794904522597E-2</v>
      </c>
      <c r="AD517">
        <f t="shared" si="1228"/>
        <v>2.3166776659615012E-2</v>
      </c>
      <c r="AE517">
        <f t="shared" si="1228"/>
        <v>2.1122758414707427E-2</v>
      </c>
      <c r="AF517">
        <f t="shared" si="1228"/>
        <v>1.9078740169799841E-2</v>
      </c>
      <c r="AG517">
        <f t="shared" si="1228"/>
        <v>1.7034721924892256E-2</v>
      </c>
      <c r="AH517">
        <f t="shared" si="1228"/>
        <v>1.499070367998467E-2</v>
      </c>
      <c r="AI517">
        <f t="shared" si="1228"/>
        <v>1.2946685435077085E-2</v>
      </c>
      <c r="AJ517">
        <f t="shared" si="1228"/>
        <v>1.09026671901695E-2</v>
      </c>
      <c r="AK517">
        <f t="shared" si="1228"/>
        <v>8.8586489452619141E-3</v>
      </c>
      <c r="AL517">
        <f t="shared" si="1228"/>
        <v>6.8146307003543287E-3</v>
      </c>
      <c r="AM517">
        <f t="shared" si="1228"/>
        <v>4.7706124554467433E-3</v>
      </c>
      <c r="AN517">
        <f t="shared" si="1228"/>
        <v>2.7265942105391579E-3</v>
      </c>
      <c r="AO517">
        <f t="shared" ref="AO517:BH517" si="1229">AN517</f>
        <v>2.7265942105391579E-3</v>
      </c>
      <c r="AP517">
        <f t="shared" si="1229"/>
        <v>2.7265942105391579E-3</v>
      </c>
      <c r="AQ517">
        <f t="shared" si="1229"/>
        <v>2.7265942105391579E-3</v>
      </c>
      <c r="AR517">
        <f t="shared" si="1229"/>
        <v>2.7265942105391579E-3</v>
      </c>
      <c r="AS517">
        <f t="shared" si="1229"/>
        <v>2.7265942105391579E-3</v>
      </c>
      <c r="AT517">
        <f t="shared" si="1229"/>
        <v>2.7265942105391579E-3</v>
      </c>
      <c r="AU517">
        <f t="shared" si="1229"/>
        <v>2.7265942105391579E-3</v>
      </c>
      <c r="AV517">
        <f t="shared" si="1229"/>
        <v>2.7265942105391579E-3</v>
      </c>
      <c r="AW517">
        <f t="shared" si="1229"/>
        <v>2.7265942105391579E-3</v>
      </c>
      <c r="AX517">
        <f t="shared" si="1229"/>
        <v>2.7265942105391579E-3</v>
      </c>
      <c r="AY517">
        <f t="shared" si="1229"/>
        <v>2.7265942105391579E-3</v>
      </c>
      <c r="AZ517">
        <f t="shared" si="1229"/>
        <v>2.7265942105391579E-3</v>
      </c>
      <c r="BA517">
        <f t="shared" si="1229"/>
        <v>2.7265942105391579E-3</v>
      </c>
      <c r="BB517">
        <f t="shared" si="1229"/>
        <v>2.7265942105391579E-3</v>
      </c>
      <c r="BC517">
        <f t="shared" si="1229"/>
        <v>2.7265942105391579E-3</v>
      </c>
      <c r="BD517">
        <f t="shared" si="1229"/>
        <v>2.7265942105391579E-3</v>
      </c>
      <c r="BE517">
        <f t="shared" si="1229"/>
        <v>2.7265942105391579E-3</v>
      </c>
      <c r="BF517">
        <f t="shared" si="1229"/>
        <v>2.7265942105391579E-3</v>
      </c>
      <c r="BG517">
        <f t="shared" si="1229"/>
        <v>2.7265942105391579E-3</v>
      </c>
      <c r="BH517">
        <f t="shared" si="1229"/>
        <v>2.7265942105391579E-3</v>
      </c>
      <c r="BK517">
        <f t="shared" ref="BK517:BK522" si="1230">K517</f>
        <v>5.5644779806921563E-2</v>
      </c>
      <c r="BL517">
        <f t="shared" si="1139"/>
        <v>3.3386867884152939E-2</v>
      </c>
      <c r="BM517">
        <f t="shared" si="1140"/>
        <v>2.7265942105391592E-3</v>
      </c>
      <c r="BN517">
        <f t="shared" si="1218"/>
        <v>0.4</v>
      </c>
      <c r="BO517">
        <f>INDEX($M$7:$M$28,MATCH(BP517,$H$7:$H$28,0))</f>
        <v>0.95099999999999996</v>
      </c>
      <c r="BP517" t="str">
        <f t="shared" si="1141"/>
        <v>-HT-Total</v>
      </c>
    </row>
    <row r="518" spans="1:68" hidden="1" x14ac:dyDescent="0.25">
      <c r="A518" t="str">
        <f t="shared" si="1137"/>
        <v>freight-HT-LPG</v>
      </c>
      <c r="B518" s="1">
        <v>484</v>
      </c>
      <c r="C518" t="s">
        <v>15</v>
      </c>
      <c r="D518" t="s">
        <v>36</v>
      </c>
      <c r="E518" t="s">
        <v>39</v>
      </c>
      <c r="F518" t="s">
        <v>48</v>
      </c>
      <c r="G518">
        <v>1.4191935036297601E-3</v>
      </c>
      <c r="H518">
        <f>Reference!H518</f>
        <v>0</v>
      </c>
      <c r="I518">
        <f>Reference!I518</f>
        <v>0</v>
      </c>
      <c r="J518">
        <f>Reference!J518</f>
        <v>0</v>
      </c>
      <c r="K518">
        <f>Reference!K518</f>
        <v>0</v>
      </c>
      <c r="L518">
        <f t="shared" si="1227"/>
        <v>0</v>
      </c>
      <c r="M518">
        <f t="shared" si="1227"/>
        <v>0</v>
      </c>
      <c r="N518">
        <f t="shared" si="1227"/>
        <v>0</v>
      </c>
      <c r="O518">
        <f t="shared" si="1227"/>
        <v>0</v>
      </c>
      <c r="P518">
        <f t="shared" si="1227"/>
        <v>0</v>
      </c>
      <c r="Q518">
        <f t="shared" si="1227"/>
        <v>0</v>
      </c>
      <c r="R518">
        <f t="shared" si="1227"/>
        <v>0</v>
      </c>
      <c r="S518">
        <f t="shared" si="1227"/>
        <v>0</v>
      </c>
      <c r="T518">
        <f t="shared" si="1227"/>
        <v>0</v>
      </c>
      <c r="U518">
        <f t="shared" si="1227"/>
        <v>0</v>
      </c>
      <c r="V518">
        <f t="shared" si="1227"/>
        <v>0</v>
      </c>
      <c r="W518">
        <f t="shared" si="1227"/>
        <v>0</v>
      </c>
      <c r="X518">
        <f t="shared" si="1227"/>
        <v>0</v>
      </c>
      <c r="Y518">
        <f t="shared" si="1227"/>
        <v>0</v>
      </c>
      <c r="Z518">
        <f t="shared" si="1228"/>
        <v>0</v>
      </c>
      <c r="AA518">
        <f t="shared" si="1228"/>
        <v>0</v>
      </c>
      <c r="AB518">
        <f t="shared" si="1228"/>
        <v>0</v>
      </c>
      <c r="AC518">
        <f t="shared" si="1228"/>
        <v>0</v>
      </c>
      <c r="AD518">
        <f t="shared" si="1228"/>
        <v>0</v>
      </c>
      <c r="AE518">
        <f t="shared" si="1228"/>
        <v>0</v>
      </c>
      <c r="AF518">
        <f t="shared" si="1228"/>
        <v>0</v>
      </c>
      <c r="AG518">
        <f t="shared" si="1228"/>
        <v>0</v>
      </c>
      <c r="AH518">
        <f t="shared" si="1228"/>
        <v>0</v>
      </c>
      <c r="AI518">
        <f t="shared" si="1228"/>
        <v>0</v>
      </c>
      <c r="AJ518">
        <f t="shared" si="1228"/>
        <v>0</v>
      </c>
      <c r="AK518">
        <f t="shared" si="1228"/>
        <v>0</v>
      </c>
      <c r="AL518">
        <f t="shared" si="1228"/>
        <v>0</v>
      </c>
      <c r="AM518">
        <f t="shared" si="1228"/>
        <v>0</v>
      </c>
      <c r="AN518">
        <f t="shared" si="1228"/>
        <v>0</v>
      </c>
      <c r="AO518">
        <f t="shared" ref="AO518:BH518" si="1231">AN518</f>
        <v>0</v>
      </c>
      <c r="AP518">
        <f t="shared" si="1231"/>
        <v>0</v>
      </c>
      <c r="AQ518">
        <f t="shared" si="1231"/>
        <v>0</v>
      </c>
      <c r="AR518">
        <f t="shared" si="1231"/>
        <v>0</v>
      </c>
      <c r="AS518">
        <f t="shared" si="1231"/>
        <v>0</v>
      </c>
      <c r="AT518">
        <f t="shared" si="1231"/>
        <v>0</v>
      </c>
      <c r="AU518">
        <f t="shared" si="1231"/>
        <v>0</v>
      </c>
      <c r="AV518">
        <f t="shared" si="1231"/>
        <v>0</v>
      </c>
      <c r="AW518">
        <f t="shared" si="1231"/>
        <v>0</v>
      </c>
      <c r="AX518">
        <f t="shared" si="1231"/>
        <v>0</v>
      </c>
      <c r="AY518">
        <f t="shared" si="1231"/>
        <v>0</v>
      </c>
      <c r="AZ518">
        <f t="shared" si="1231"/>
        <v>0</v>
      </c>
      <c r="BA518">
        <f t="shared" si="1231"/>
        <v>0</v>
      </c>
      <c r="BB518">
        <f t="shared" si="1231"/>
        <v>0</v>
      </c>
      <c r="BC518">
        <f t="shared" si="1231"/>
        <v>0</v>
      </c>
      <c r="BD518">
        <f t="shared" si="1231"/>
        <v>0</v>
      </c>
      <c r="BE518">
        <f t="shared" si="1231"/>
        <v>0</v>
      </c>
      <c r="BF518">
        <f t="shared" si="1231"/>
        <v>0</v>
      </c>
      <c r="BG518">
        <f t="shared" si="1231"/>
        <v>0</v>
      </c>
      <c r="BH518">
        <f t="shared" si="1231"/>
        <v>0</v>
      </c>
      <c r="BK518">
        <f t="shared" si="1230"/>
        <v>0</v>
      </c>
      <c r="BL518">
        <f t="shared" si="1139"/>
        <v>0</v>
      </c>
      <c r="BM518">
        <f t="shared" si="1140"/>
        <v>0</v>
      </c>
      <c r="BN518">
        <f t="shared" si="1218"/>
        <v>0.4</v>
      </c>
      <c r="BO518">
        <f>INDEX($M$7:$M$28,MATCH(BP518,$H$7:$H$28,0))</f>
        <v>0.95099999999999996</v>
      </c>
      <c r="BP518" t="str">
        <f t="shared" si="1141"/>
        <v>-HT-Total</v>
      </c>
    </row>
    <row r="519" spans="1:68" hidden="1" x14ac:dyDescent="0.25">
      <c r="A519" t="str">
        <f t="shared" si="1137"/>
        <v>freight-HT-PHEVD</v>
      </c>
      <c r="B519" s="1">
        <v>485</v>
      </c>
      <c r="C519" t="s">
        <v>15</v>
      </c>
      <c r="D519" t="s">
        <v>36</v>
      </c>
      <c r="E519" t="s">
        <v>39</v>
      </c>
      <c r="F519" t="s">
        <v>37</v>
      </c>
      <c r="G519">
        <v>0</v>
      </c>
      <c r="H519">
        <f>Reference!H519</f>
        <v>0</v>
      </c>
      <c r="I519">
        <f>Reference!I519</f>
        <v>0</v>
      </c>
      <c r="J519">
        <f>Reference!J519</f>
        <v>0</v>
      </c>
      <c r="K519">
        <f>Reference!K519</f>
        <v>0</v>
      </c>
      <c r="L519">
        <f t="shared" si="1227"/>
        <v>0</v>
      </c>
      <c r="M519">
        <f t="shared" si="1227"/>
        <v>0</v>
      </c>
      <c r="N519">
        <f t="shared" si="1227"/>
        <v>0</v>
      </c>
      <c r="O519">
        <f t="shared" si="1227"/>
        <v>0</v>
      </c>
      <c r="P519">
        <f t="shared" si="1227"/>
        <v>0</v>
      </c>
      <c r="Q519">
        <f t="shared" si="1227"/>
        <v>0</v>
      </c>
      <c r="R519">
        <f t="shared" si="1227"/>
        <v>0</v>
      </c>
      <c r="S519">
        <f t="shared" si="1227"/>
        <v>0</v>
      </c>
      <c r="T519">
        <f t="shared" si="1227"/>
        <v>0</v>
      </c>
      <c r="U519">
        <f t="shared" si="1227"/>
        <v>0</v>
      </c>
      <c r="V519">
        <f t="shared" si="1227"/>
        <v>0</v>
      </c>
      <c r="W519">
        <f t="shared" si="1227"/>
        <v>0</v>
      </c>
      <c r="X519">
        <f t="shared" si="1227"/>
        <v>0</v>
      </c>
      <c r="Y519">
        <f t="shared" si="1227"/>
        <v>0</v>
      </c>
      <c r="Z519">
        <f t="shared" si="1228"/>
        <v>0</v>
      </c>
      <c r="AA519">
        <f t="shared" si="1228"/>
        <v>0</v>
      </c>
      <c r="AB519">
        <f t="shared" si="1228"/>
        <v>0</v>
      </c>
      <c r="AC519">
        <f t="shared" si="1228"/>
        <v>0</v>
      </c>
      <c r="AD519">
        <f t="shared" si="1228"/>
        <v>0</v>
      </c>
      <c r="AE519">
        <f t="shared" si="1228"/>
        <v>0</v>
      </c>
      <c r="AF519">
        <f t="shared" si="1228"/>
        <v>0</v>
      </c>
      <c r="AG519">
        <f t="shared" si="1228"/>
        <v>0</v>
      </c>
      <c r="AH519">
        <f t="shared" si="1228"/>
        <v>0</v>
      </c>
      <c r="AI519">
        <f t="shared" si="1228"/>
        <v>0</v>
      </c>
      <c r="AJ519">
        <f t="shared" si="1228"/>
        <v>0</v>
      </c>
      <c r="AK519">
        <f t="shared" si="1228"/>
        <v>0</v>
      </c>
      <c r="AL519">
        <f t="shared" si="1228"/>
        <v>0</v>
      </c>
      <c r="AM519">
        <f t="shared" si="1228"/>
        <v>0</v>
      </c>
      <c r="AN519">
        <f t="shared" si="1228"/>
        <v>0</v>
      </c>
      <c r="AO519">
        <f t="shared" ref="AO519:BG519" si="1232">AN519</f>
        <v>0</v>
      </c>
      <c r="AP519">
        <f t="shared" si="1232"/>
        <v>0</v>
      </c>
      <c r="AQ519">
        <f t="shared" si="1232"/>
        <v>0</v>
      </c>
      <c r="AR519">
        <f t="shared" si="1232"/>
        <v>0</v>
      </c>
      <c r="AS519">
        <f t="shared" si="1232"/>
        <v>0</v>
      </c>
      <c r="AT519">
        <f t="shared" si="1232"/>
        <v>0</v>
      </c>
      <c r="AU519">
        <f t="shared" si="1232"/>
        <v>0</v>
      </c>
      <c r="AV519">
        <f t="shared" si="1232"/>
        <v>0</v>
      </c>
      <c r="AW519">
        <f t="shared" si="1232"/>
        <v>0</v>
      </c>
      <c r="AX519">
        <f t="shared" si="1232"/>
        <v>0</v>
      </c>
      <c r="AY519">
        <f t="shared" si="1232"/>
        <v>0</v>
      </c>
      <c r="AZ519">
        <f t="shared" si="1232"/>
        <v>0</v>
      </c>
      <c r="BA519">
        <f t="shared" si="1232"/>
        <v>0</v>
      </c>
      <c r="BB519">
        <f t="shared" si="1232"/>
        <v>0</v>
      </c>
      <c r="BC519">
        <f t="shared" si="1232"/>
        <v>0</v>
      </c>
      <c r="BD519">
        <f t="shared" si="1232"/>
        <v>0</v>
      </c>
      <c r="BE519">
        <f t="shared" si="1232"/>
        <v>0</v>
      </c>
      <c r="BF519">
        <f t="shared" si="1232"/>
        <v>0</v>
      </c>
      <c r="BG519">
        <f t="shared" si="1232"/>
        <v>0</v>
      </c>
      <c r="BK519">
        <f t="shared" si="1230"/>
        <v>0</v>
      </c>
      <c r="BL519">
        <f t="shared" si="1139"/>
        <v>0</v>
      </c>
      <c r="BM519">
        <f t="shared" si="1140"/>
        <v>0</v>
      </c>
      <c r="BN519">
        <f t="shared" si="1218"/>
        <v>0.4</v>
      </c>
      <c r="BO519">
        <f>INDEX($M$7:$M$28,MATCH(BP519,$H$7:$H$28,0))</f>
        <v>0.95099999999999996</v>
      </c>
      <c r="BP519" t="str">
        <f t="shared" si="1141"/>
        <v>-HT-Total</v>
      </c>
    </row>
    <row r="520" spans="1:68" hidden="1" x14ac:dyDescent="0.25">
      <c r="A520" t="str">
        <f t="shared" si="1137"/>
        <v>freight-LT-BEV</v>
      </c>
      <c r="B520" s="1">
        <v>486</v>
      </c>
      <c r="C520" t="s">
        <v>15</v>
      </c>
      <c r="D520" t="s">
        <v>36</v>
      </c>
      <c r="E520" t="s">
        <v>33</v>
      </c>
      <c r="F520" t="s">
        <v>29</v>
      </c>
      <c r="G520">
        <v>8.6564261923226054E-4</v>
      </c>
      <c r="H520">
        <f>Reference!H520</f>
        <v>1.0534283063074444E-3</v>
      </c>
      <c r="I520">
        <f>Reference!I520</f>
        <v>1.2819507402650474E-3</v>
      </c>
      <c r="J520">
        <f>Reference!J520</f>
        <v>1.5600470298986582E-3</v>
      </c>
      <c r="K520">
        <f>Reference!K520</f>
        <v>1.8984713367320501E-3</v>
      </c>
      <c r="L520">
        <f>Reference!L520</f>
        <v>2.3122069507266864E-3</v>
      </c>
      <c r="M520">
        <f t="shared" ref="M520:Y520" si="1233">IF(L520=0,0.0000001,L520)*((INDEX($N$7:$N$29,MATCH($A520,$H$7:$H$28,0))/IF(L520=0,0.0000001,L520))^((M$33-$K$33)/($Y$33-$K$33)))</f>
        <v>4.9841376871882746E-3</v>
      </c>
      <c r="N520">
        <f t="shared" si="1233"/>
        <v>1.338003249991461E-2</v>
      </c>
      <c r="O520">
        <f t="shared" si="1233"/>
        <v>3.7648402251643516E-2</v>
      </c>
      <c r="P520">
        <f t="shared" si="1233"/>
        <v>9.4819526820299357E-2</v>
      </c>
      <c r="Q520">
        <f t="shared" si="1233"/>
        <v>0.19335584582018683</v>
      </c>
      <c r="R520">
        <f t="shared" si="1233"/>
        <v>0.3109307365155356</v>
      </c>
      <c r="S520">
        <f t="shared" si="1233"/>
        <v>0.40789933541744378</v>
      </c>
      <c r="T520">
        <f t="shared" si="1233"/>
        <v>0.46493527958661446</v>
      </c>
      <c r="U520">
        <f t="shared" si="1233"/>
        <v>0.4897200225342826</v>
      </c>
      <c r="V520">
        <f t="shared" si="1233"/>
        <v>0.49777913405645274</v>
      </c>
      <c r="W520">
        <f t="shared" si="1233"/>
        <v>0.499682127822273</v>
      </c>
      <c r="X520">
        <f t="shared" si="1233"/>
        <v>0.49997728813989467</v>
      </c>
      <c r="Y520">
        <f t="shared" si="1233"/>
        <v>0.49999999999999994</v>
      </c>
      <c r="Z520">
        <f t="shared" ref="Z520:AN520" si="1234">IF(Y520=0,0.0000001,$Y520)*((INDEX($O$7:$O$28,MATCH($A520,$H$7:$H$28,0))/IF(Y520=0,0.0000001,$Y520))^((Z$33-$Y$33)/($AN$33-$Y$33)))</f>
        <v>0.51591481967489683</v>
      </c>
      <c r="AA520">
        <f t="shared" si="1234"/>
        <v>0.53233620232036272</v>
      </c>
      <c r="AB520">
        <f t="shared" si="1234"/>
        <v>0.54928027165305882</v>
      </c>
      <c r="AC520">
        <f t="shared" si="1234"/>
        <v>0.56676366460173244</v>
      </c>
      <c r="AD520">
        <f t="shared" si="1234"/>
        <v>0.58480354764257314</v>
      </c>
      <c r="AE520">
        <f t="shared" si="1234"/>
        <v>0.60341763365451628</v>
      </c>
      <c r="AF520">
        <f t="shared" si="1234"/>
        <v>0.62262419931104551</v>
      </c>
      <c r="AG520">
        <f t="shared" si="1234"/>
        <v>0.64244210302557037</v>
      </c>
      <c r="AH520">
        <f t="shared" si="1234"/>
        <v>0.66289080346799734</v>
      </c>
      <c r="AI520">
        <f t="shared" si="1234"/>
        <v>0.6839903786706788</v>
      </c>
      <c r="AJ520">
        <f t="shared" si="1234"/>
        <v>0.70576154574249539</v>
      </c>
      <c r="AK520">
        <f t="shared" si="1234"/>
        <v>0.72822568121043207</v>
      </c>
      <c r="AL520">
        <f t="shared" si="1234"/>
        <v>0.75140484200861812</v>
      </c>
      <c r="AM520">
        <f t="shared" si="1234"/>
        <v>0.77532178713544131</v>
      </c>
      <c r="AN520">
        <f t="shared" si="1234"/>
        <v>0.8</v>
      </c>
      <c r="AO520">
        <f t="shared" ref="AO520:BG520" si="1235">AN520</f>
        <v>0.8</v>
      </c>
      <c r="AP520">
        <f t="shared" si="1235"/>
        <v>0.8</v>
      </c>
      <c r="AQ520">
        <f t="shared" si="1235"/>
        <v>0.8</v>
      </c>
      <c r="AR520">
        <f t="shared" si="1235"/>
        <v>0.8</v>
      </c>
      <c r="AS520">
        <f t="shared" si="1235"/>
        <v>0.8</v>
      </c>
      <c r="AT520">
        <f t="shared" si="1235"/>
        <v>0.8</v>
      </c>
      <c r="AU520">
        <f t="shared" si="1235"/>
        <v>0.8</v>
      </c>
      <c r="AV520">
        <f t="shared" si="1235"/>
        <v>0.8</v>
      </c>
      <c r="AW520">
        <f t="shared" si="1235"/>
        <v>0.8</v>
      </c>
      <c r="AX520">
        <f t="shared" si="1235"/>
        <v>0.8</v>
      </c>
      <c r="AY520">
        <f t="shared" si="1235"/>
        <v>0.8</v>
      </c>
      <c r="AZ520">
        <f t="shared" si="1235"/>
        <v>0.8</v>
      </c>
      <c r="BA520">
        <f t="shared" si="1235"/>
        <v>0.8</v>
      </c>
      <c r="BB520">
        <f t="shared" si="1235"/>
        <v>0.8</v>
      </c>
      <c r="BC520">
        <f t="shared" si="1235"/>
        <v>0.8</v>
      </c>
      <c r="BD520">
        <f t="shared" si="1235"/>
        <v>0.8</v>
      </c>
      <c r="BE520">
        <f t="shared" si="1235"/>
        <v>0.8</v>
      </c>
      <c r="BF520">
        <f t="shared" si="1235"/>
        <v>0.8</v>
      </c>
      <c r="BG520">
        <f t="shared" si="1235"/>
        <v>0.8</v>
      </c>
      <c r="BH520">
        <f t="shared" ref="BH520:BH583" si="1236">BG520</f>
        <v>0.8</v>
      </c>
      <c r="BK520">
        <f t="shared" si="1230"/>
        <v>1.8984713367320501E-3</v>
      </c>
      <c r="BL520">
        <f t="shared" si="1139"/>
        <v>8.9228152826406355E-4</v>
      </c>
      <c r="BM520">
        <f t="shared" si="1140"/>
        <v>0</v>
      </c>
      <c r="BN520">
        <f t="shared" si="1218"/>
        <v>0.53</v>
      </c>
      <c r="BO520">
        <f>INDEX($O$7:$O$28,MATCH(BP520,$H$7:$H$28,0))</f>
        <v>1</v>
      </c>
      <c r="BP520" t="str">
        <f t="shared" si="1141"/>
        <v>-LT-Total</v>
      </c>
    </row>
    <row r="521" spans="1:68" hidden="1" x14ac:dyDescent="0.25">
      <c r="A521" t="str">
        <f t="shared" si="1137"/>
        <v>freight-LT-CNG</v>
      </c>
      <c r="B521" s="1">
        <v>487</v>
      </c>
      <c r="C521" t="s">
        <v>15</v>
      </c>
      <c r="D521" t="s">
        <v>36</v>
      </c>
      <c r="E521" t="s">
        <v>33</v>
      </c>
      <c r="F521" t="s">
        <v>45</v>
      </c>
      <c r="G521">
        <v>0.1380458962809521</v>
      </c>
      <c r="H521">
        <f>Reference!H521</f>
        <v>0.14206774158198121</v>
      </c>
      <c r="I521">
        <f>Reference!I521</f>
        <v>0.1460888519254247</v>
      </c>
      <c r="J521">
        <f>Reference!J521</f>
        <v>0.1501092275127251</v>
      </c>
      <c r="K521">
        <f>Reference!K521</f>
        <v>0.15383803861608941</v>
      </c>
      <c r="L521">
        <f t="shared" ref="L521:Y522" si="1237">$K521+(L$33-$K$33)*($BL521-$BK521)/($BL$33-$BK$33)</f>
        <v>0.14801417001133746</v>
      </c>
      <c r="M521">
        <f t="shared" si="1237"/>
        <v>0.14219030140658551</v>
      </c>
      <c r="N521">
        <f t="shared" si="1237"/>
        <v>0.13636643280183355</v>
      </c>
      <c r="O521">
        <f t="shared" si="1237"/>
        <v>0.13054256419708157</v>
      </c>
      <c r="P521">
        <f t="shared" si="1237"/>
        <v>0.12471869559232962</v>
      </c>
      <c r="Q521">
        <f t="shared" si="1237"/>
        <v>0.11889482698757767</v>
      </c>
      <c r="R521">
        <f t="shared" si="1237"/>
        <v>0.11307095838282571</v>
      </c>
      <c r="S521">
        <f t="shared" si="1237"/>
        <v>0.10724708977807376</v>
      </c>
      <c r="T521">
        <f t="shared" si="1237"/>
        <v>0.10142322117332181</v>
      </c>
      <c r="U521">
        <f t="shared" si="1237"/>
        <v>9.5599352568569843E-2</v>
      </c>
      <c r="V521">
        <f t="shared" si="1237"/>
        <v>8.977548396381789E-2</v>
      </c>
      <c r="W521">
        <f t="shared" si="1237"/>
        <v>8.3951615359065937E-2</v>
      </c>
      <c r="X521">
        <f t="shared" si="1237"/>
        <v>7.812774675431397E-2</v>
      </c>
      <c r="Y521">
        <f t="shared" si="1237"/>
        <v>7.2303878149562018E-2</v>
      </c>
      <c r="Z521">
        <f t="shared" ref="Z521:AN522" si="1238">$Y521+(Z$33-$Y$33)*($BM521-$BL521)/($BM$33-$BL$33)</f>
        <v>6.7483619606257886E-2</v>
      </c>
      <c r="AA521">
        <f t="shared" si="1238"/>
        <v>6.2663361062953754E-2</v>
      </c>
      <c r="AB521">
        <f t="shared" si="1238"/>
        <v>5.7843102519649615E-2</v>
      </c>
      <c r="AC521">
        <f t="shared" si="1238"/>
        <v>5.3022843976345477E-2</v>
      </c>
      <c r="AD521">
        <f t="shared" si="1238"/>
        <v>4.8202585433041345E-2</v>
      </c>
      <c r="AE521">
        <f t="shared" si="1238"/>
        <v>4.3382326889737213E-2</v>
      </c>
      <c r="AF521">
        <f t="shared" si="1238"/>
        <v>3.8562068346433075E-2</v>
      </c>
      <c r="AG521">
        <f t="shared" si="1238"/>
        <v>3.3741809803128943E-2</v>
      </c>
      <c r="AH521">
        <f t="shared" si="1238"/>
        <v>2.8921551259824811E-2</v>
      </c>
      <c r="AI521">
        <f t="shared" si="1238"/>
        <v>2.4101292716520673E-2</v>
      </c>
      <c r="AJ521">
        <f t="shared" si="1238"/>
        <v>1.9281034173216534E-2</v>
      </c>
      <c r="AK521">
        <f t="shared" si="1238"/>
        <v>1.4460775629912402E-2</v>
      </c>
      <c r="AL521">
        <f t="shared" si="1238"/>
        <v>9.6405170866082773E-3</v>
      </c>
      <c r="AM521">
        <f t="shared" si="1238"/>
        <v>4.8202585433041317E-3</v>
      </c>
      <c r="AN521">
        <f t="shared" si="1238"/>
        <v>0</v>
      </c>
      <c r="AO521">
        <f t="shared" ref="AO521:BG521" si="1239">AN521</f>
        <v>0</v>
      </c>
      <c r="AP521">
        <f t="shared" si="1239"/>
        <v>0</v>
      </c>
      <c r="AQ521">
        <f t="shared" si="1239"/>
        <v>0</v>
      </c>
      <c r="AR521">
        <f t="shared" si="1239"/>
        <v>0</v>
      </c>
      <c r="AS521">
        <f t="shared" si="1239"/>
        <v>0</v>
      </c>
      <c r="AT521">
        <f t="shared" si="1239"/>
        <v>0</v>
      </c>
      <c r="AU521">
        <f t="shared" si="1239"/>
        <v>0</v>
      </c>
      <c r="AV521">
        <f t="shared" si="1239"/>
        <v>0</v>
      </c>
      <c r="AW521">
        <f t="shared" si="1239"/>
        <v>0</v>
      </c>
      <c r="AX521">
        <f t="shared" si="1239"/>
        <v>0</v>
      </c>
      <c r="AY521">
        <f t="shared" si="1239"/>
        <v>0</v>
      </c>
      <c r="AZ521">
        <f t="shared" si="1239"/>
        <v>0</v>
      </c>
      <c r="BA521">
        <f t="shared" si="1239"/>
        <v>0</v>
      </c>
      <c r="BB521">
        <f t="shared" si="1239"/>
        <v>0</v>
      </c>
      <c r="BC521">
        <f t="shared" si="1239"/>
        <v>0</v>
      </c>
      <c r="BD521">
        <f t="shared" si="1239"/>
        <v>0</v>
      </c>
      <c r="BE521">
        <f t="shared" si="1239"/>
        <v>0</v>
      </c>
      <c r="BF521">
        <f t="shared" si="1239"/>
        <v>0</v>
      </c>
      <c r="BG521">
        <f t="shared" si="1239"/>
        <v>0</v>
      </c>
      <c r="BH521">
        <f t="shared" si="1236"/>
        <v>0</v>
      </c>
      <c r="BK521">
        <f t="shared" si="1230"/>
        <v>0.15383803861608941</v>
      </c>
      <c r="BL521">
        <f t="shared" si="1139"/>
        <v>7.2303878149562018E-2</v>
      </c>
      <c r="BM521">
        <f t="shared" si="1140"/>
        <v>0</v>
      </c>
      <c r="BN521">
        <f t="shared" si="1218"/>
        <v>0.53</v>
      </c>
      <c r="BO521">
        <f>INDEX($M$7:$M$28,MATCH(BP521,$H$7:$H$28,0))</f>
        <v>1</v>
      </c>
      <c r="BP521" t="str">
        <f t="shared" si="1141"/>
        <v>-LT-Total</v>
      </c>
    </row>
    <row r="522" spans="1:68" hidden="1" x14ac:dyDescent="0.25">
      <c r="A522" t="str">
        <f t="shared" si="1137"/>
        <v>freight-LT-D</v>
      </c>
      <c r="B522" s="1">
        <v>488</v>
      </c>
      <c r="C522" t="s">
        <v>15</v>
      </c>
      <c r="D522" t="s">
        <v>36</v>
      </c>
      <c r="E522" t="s">
        <v>33</v>
      </c>
      <c r="F522" t="s">
        <v>46</v>
      </c>
      <c r="G522">
        <v>0.41598294070787573</v>
      </c>
      <c r="H522">
        <f>Reference!H522</f>
        <v>0.41397496167436121</v>
      </c>
      <c r="I522">
        <f>Reference!I522</f>
        <v>0.41196734958171871</v>
      </c>
      <c r="J522">
        <f>Reference!J522</f>
        <v>0.40996010432937452</v>
      </c>
      <c r="K522">
        <f>Reference!K522</f>
        <v>0.40801624535823261</v>
      </c>
      <c r="L522">
        <f t="shared" si="1237"/>
        <v>0.39256991606967095</v>
      </c>
      <c r="M522">
        <f t="shared" si="1237"/>
        <v>0.3771235867811093</v>
      </c>
      <c r="N522">
        <f t="shared" si="1237"/>
        <v>0.36167725749254764</v>
      </c>
      <c r="O522">
        <f t="shared" si="1237"/>
        <v>0.34623092820398593</v>
      </c>
      <c r="P522">
        <f t="shared" si="1237"/>
        <v>0.33078459891542428</v>
      </c>
      <c r="Q522">
        <f t="shared" si="1237"/>
        <v>0.31533826962686262</v>
      </c>
      <c r="R522">
        <f t="shared" si="1237"/>
        <v>0.29989194033830097</v>
      </c>
      <c r="S522">
        <f t="shared" si="1237"/>
        <v>0.28444561104973931</v>
      </c>
      <c r="T522">
        <f t="shared" si="1237"/>
        <v>0.2689992817611776</v>
      </c>
      <c r="U522">
        <f t="shared" si="1237"/>
        <v>0.253552952472616</v>
      </c>
      <c r="V522">
        <f t="shared" si="1237"/>
        <v>0.23810662318405432</v>
      </c>
      <c r="W522">
        <f t="shared" si="1237"/>
        <v>0.22266029389549266</v>
      </c>
      <c r="X522">
        <f t="shared" si="1237"/>
        <v>0.20721396460693098</v>
      </c>
      <c r="Y522">
        <f t="shared" si="1237"/>
        <v>0.19176763531836932</v>
      </c>
      <c r="Z522">
        <f t="shared" si="1238"/>
        <v>0.17898312629714469</v>
      </c>
      <c r="AA522">
        <f t="shared" si="1238"/>
        <v>0.16619861727592009</v>
      </c>
      <c r="AB522">
        <f t="shared" si="1238"/>
        <v>0.15341410825469545</v>
      </c>
      <c r="AC522">
        <f t="shared" si="1238"/>
        <v>0.14062959923347085</v>
      </c>
      <c r="AD522">
        <f t="shared" si="1238"/>
        <v>0.12784509021224622</v>
      </c>
      <c r="AE522">
        <f t="shared" si="1238"/>
        <v>0.11506058119102158</v>
      </c>
      <c r="AF522">
        <f t="shared" si="1238"/>
        <v>0.10227607216979696</v>
      </c>
      <c r="AG522">
        <f t="shared" si="1238"/>
        <v>8.9491563148572345E-2</v>
      </c>
      <c r="AH522">
        <f t="shared" si="1238"/>
        <v>7.6707054127347726E-2</v>
      </c>
      <c r="AI522">
        <f t="shared" si="1238"/>
        <v>6.3922545106123108E-2</v>
      </c>
      <c r="AJ522">
        <f t="shared" si="1238"/>
        <v>5.1138036084898475E-2</v>
      </c>
      <c r="AK522">
        <f t="shared" si="1238"/>
        <v>3.8353527063673842E-2</v>
      </c>
      <c r="AL522">
        <f t="shared" si="1238"/>
        <v>2.5569018042449237E-2</v>
      </c>
      <c r="AM522">
        <f t="shared" si="1238"/>
        <v>1.2784509021224605E-2</v>
      </c>
      <c r="AN522">
        <f t="shared" si="1238"/>
        <v>0</v>
      </c>
      <c r="AO522">
        <f t="shared" ref="AO522:BG522" si="1240">AN522</f>
        <v>0</v>
      </c>
      <c r="AP522">
        <f t="shared" si="1240"/>
        <v>0</v>
      </c>
      <c r="AQ522">
        <f t="shared" si="1240"/>
        <v>0</v>
      </c>
      <c r="AR522">
        <f t="shared" si="1240"/>
        <v>0</v>
      </c>
      <c r="AS522">
        <f t="shared" si="1240"/>
        <v>0</v>
      </c>
      <c r="AT522">
        <f t="shared" si="1240"/>
        <v>0</v>
      </c>
      <c r="AU522">
        <f t="shared" si="1240"/>
        <v>0</v>
      </c>
      <c r="AV522">
        <f t="shared" si="1240"/>
        <v>0</v>
      </c>
      <c r="AW522">
        <f t="shared" si="1240"/>
        <v>0</v>
      </c>
      <c r="AX522">
        <f t="shared" si="1240"/>
        <v>0</v>
      </c>
      <c r="AY522">
        <f t="shared" si="1240"/>
        <v>0</v>
      </c>
      <c r="AZ522">
        <f t="shared" si="1240"/>
        <v>0</v>
      </c>
      <c r="BA522">
        <f t="shared" si="1240"/>
        <v>0</v>
      </c>
      <c r="BB522">
        <f t="shared" si="1240"/>
        <v>0</v>
      </c>
      <c r="BC522">
        <f t="shared" si="1240"/>
        <v>0</v>
      </c>
      <c r="BD522">
        <f t="shared" si="1240"/>
        <v>0</v>
      </c>
      <c r="BE522">
        <f t="shared" si="1240"/>
        <v>0</v>
      </c>
      <c r="BF522">
        <f t="shared" si="1240"/>
        <v>0</v>
      </c>
      <c r="BG522">
        <f t="shared" si="1240"/>
        <v>0</v>
      </c>
      <c r="BH522">
        <f t="shared" si="1236"/>
        <v>0</v>
      </c>
      <c r="BK522">
        <f t="shared" si="1230"/>
        <v>0.40801624535823261</v>
      </c>
      <c r="BL522">
        <f t="shared" si="1139"/>
        <v>0.19176763531836932</v>
      </c>
      <c r="BM522">
        <f t="shared" si="1140"/>
        <v>0</v>
      </c>
      <c r="BN522">
        <f t="shared" si="1218"/>
        <v>0.53</v>
      </c>
      <c r="BO522">
        <f>INDEX($M$7:$M$28,MATCH(BP522,$H$7:$H$28,0))</f>
        <v>1</v>
      </c>
      <c r="BP522" t="str">
        <f t="shared" si="1141"/>
        <v>-LT-Total</v>
      </c>
    </row>
    <row r="523" spans="1:68" hidden="1" x14ac:dyDescent="0.25">
      <c r="A523" t="str">
        <f t="shared" si="1137"/>
        <v>freight-LT-FCEV</v>
      </c>
      <c r="B523" s="1">
        <v>489</v>
      </c>
      <c r="C523" t="s">
        <v>15</v>
      </c>
      <c r="D523" t="s">
        <v>36</v>
      </c>
      <c r="E523" t="s">
        <v>33</v>
      </c>
      <c r="F523" t="s">
        <v>30</v>
      </c>
      <c r="G523">
        <v>0</v>
      </c>
      <c r="H523">
        <f>Reference!H523</f>
        <v>1.2915496650148837E-7</v>
      </c>
      <c r="I523">
        <f>Reference!I523</f>
        <v>0</v>
      </c>
      <c r="J523">
        <f>Reference!J523</f>
        <v>2.1544346900318838E-7</v>
      </c>
      <c r="K523">
        <f>Reference!K523</f>
        <v>0</v>
      </c>
      <c r="L523">
        <f>Reference!L523</f>
        <v>1.93069772888325E-7</v>
      </c>
      <c r="M523">
        <f t="shared" ref="M523:Y523" si="1241">IF(L523=0,0.0000001,L523)*((INDEX($N$7:$N$29,MATCH($A523,$H$7:$H$28,0))/IF(L523=0,0.0000001,L523))^((M$33-$K$33)/($Y$33-$K$33)))</f>
        <v>1.064985887230373E-6</v>
      </c>
      <c r="N523">
        <f t="shared" si="1241"/>
        <v>9.5690226313179565E-6</v>
      </c>
      <c r="O523">
        <f t="shared" si="1241"/>
        <v>9.5454674838068196E-5</v>
      </c>
      <c r="P523">
        <f t="shared" si="1241"/>
        <v>7.4421539513942325E-4</v>
      </c>
      <c r="Q523">
        <f t="shared" si="1241"/>
        <v>3.6285817256375814E-3</v>
      </c>
      <c r="R523">
        <f t="shared" si="1241"/>
        <v>1.0433477453329136E-2</v>
      </c>
      <c r="S523">
        <f t="shared" si="1241"/>
        <v>1.9078265791613546E-2</v>
      </c>
      <c r="T523">
        <f t="shared" si="1241"/>
        <v>2.5521915655245975E-2</v>
      </c>
      <c r="U523">
        <f t="shared" si="1241"/>
        <v>2.864585770276952E-2</v>
      </c>
      <c r="V523">
        <f t="shared" si="1241"/>
        <v>2.9704538308740456E-2</v>
      </c>
      <c r="W523">
        <f t="shared" si="1241"/>
        <v>2.9957611934672234E-2</v>
      </c>
      <c r="X523">
        <f t="shared" si="1241"/>
        <v>2.9996970293040933E-2</v>
      </c>
      <c r="Y523">
        <f t="shared" si="1241"/>
        <v>0.03</v>
      </c>
      <c r="Z523">
        <f t="shared" ref="Z523:AN523" si="1242">IF(Y523=0,0.0000001,$Y523)*((INDEX($O$7:$O$28,MATCH($A523,$H$7:$H$28,0))/IF(Y523=0,0.0000001,$Y523))^((Z$33-$Y$33)/($AN$33-$Y$33)))</f>
        <v>3.4044621026320339E-2</v>
      </c>
      <c r="AA523">
        <f t="shared" si="1242"/>
        <v>3.8634540694192442E-2</v>
      </c>
      <c r="AB523">
        <f t="shared" si="1242"/>
        <v>4.3843276548657759E-2</v>
      </c>
      <c r="AC523">
        <f t="shared" si="1242"/>
        <v>4.9754257821707046E-2</v>
      </c>
      <c r="AD523">
        <f t="shared" si="1242"/>
        <v>5.6462161732861706E-2</v>
      </c>
      <c r="AE523">
        <f t="shared" si="1242"/>
        <v>6.4074429950736117E-2</v>
      </c>
      <c r="AF523">
        <f t="shared" si="1242"/>
        <v>7.2712989505010692E-2</v>
      </c>
      <c r="AG523">
        <f t="shared" si="1242"/>
        <v>8.2516205712963225E-2</v>
      </c>
      <c r="AH523">
        <f t="shared" si="1242"/>
        <v>9.3641098400924092E-2</v>
      </c>
      <c r="AI523">
        <f t="shared" si="1242"/>
        <v>0.1062658569182611</v>
      </c>
      <c r="AJ523">
        <f t="shared" si="1242"/>
        <v>0.12059269422731268</v>
      </c>
      <c r="AK523">
        <f t="shared" si="1242"/>
        <v>0.13685108578372635</v>
      </c>
      <c r="AL523">
        <f t="shared" si="1242"/>
        <v>0.15530144508491395</v>
      </c>
      <c r="AM523">
        <f t="shared" si="1242"/>
        <v>0.17623929475852648</v>
      </c>
      <c r="AN523">
        <f t="shared" si="1242"/>
        <v>0.2</v>
      </c>
      <c r="AO523">
        <f t="shared" ref="AO523:BG523" si="1243">AN523</f>
        <v>0.2</v>
      </c>
      <c r="AP523">
        <f t="shared" si="1243"/>
        <v>0.2</v>
      </c>
      <c r="AQ523">
        <f t="shared" si="1243"/>
        <v>0.2</v>
      </c>
      <c r="AR523">
        <f t="shared" si="1243"/>
        <v>0.2</v>
      </c>
      <c r="AS523">
        <f t="shared" si="1243"/>
        <v>0.2</v>
      </c>
      <c r="AT523">
        <f t="shared" si="1243"/>
        <v>0.2</v>
      </c>
      <c r="AU523">
        <f t="shared" si="1243"/>
        <v>0.2</v>
      </c>
      <c r="AV523">
        <f t="shared" si="1243"/>
        <v>0.2</v>
      </c>
      <c r="AW523">
        <f t="shared" si="1243"/>
        <v>0.2</v>
      </c>
      <c r="AX523">
        <f t="shared" si="1243"/>
        <v>0.2</v>
      </c>
      <c r="AY523">
        <f t="shared" si="1243"/>
        <v>0.2</v>
      </c>
      <c r="AZ523">
        <f t="shared" si="1243"/>
        <v>0.2</v>
      </c>
      <c r="BA523">
        <f t="shared" si="1243"/>
        <v>0.2</v>
      </c>
      <c r="BB523">
        <f t="shared" si="1243"/>
        <v>0.2</v>
      </c>
      <c r="BC523">
        <f t="shared" si="1243"/>
        <v>0.2</v>
      </c>
      <c r="BD523">
        <f t="shared" si="1243"/>
        <v>0.2</v>
      </c>
      <c r="BE523">
        <f t="shared" si="1243"/>
        <v>0.2</v>
      </c>
      <c r="BF523">
        <f t="shared" si="1243"/>
        <v>0.2</v>
      </c>
      <c r="BG523">
        <f t="shared" si="1243"/>
        <v>0.2</v>
      </c>
      <c r="BH523">
        <f t="shared" si="1236"/>
        <v>0.2</v>
      </c>
      <c r="BK523">
        <f>G523</f>
        <v>0</v>
      </c>
      <c r="BL523">
        <f t="shared" si="1139"/>
        <v>0</v>
      </c>
      <c r="BM523">
        <f t="shared" si="1140"/>
        <v>0</v>
      </c>
      <c r="BN523">
        <f t="shared" si="1218"/>
        <v>0.53</v>
      </c>
      <c r="BO523">
        <f>INDEX($O$7:$O$28,MATCH(BP523,$H$7:$H$28,0))</f>
        <v>1</v>
      </c>
      <c r="BP523" t="str">
        <f t="shared" si="1141"/>
        <v>-LT-Total</v>
      </c>
    </row>
    <row r="524" spans="1:68" hidden="1" x14ac:dyDescent="0.25">
      <c r="A524" t="str">
        <f t="shared" si="1137"/>
        <v>freight-LT-G</v>
      </c>
      <c r="B524" s="1">
        <v>490</v>
      </c>
      <c r="C524" t="s">
        <v>15</v>
      </c>
      <c r="D524" t="s">
        <v>36</v>
      </c>
      <c r="E524" t="s">
        <v>33</v>
      </c>
      <c r="F524" t="s">
        <v>47</v>
      </c>
      <c r="G524">
        <v>0.44366278269321929</v>
      </c>
      <c r="H524">
        <f>Reference!H524</f>
        <v>0.4404950426731033</v>
      </c>
      <c r="I524">
        <f>Reference!I524</f>
        <v>0.43732788153018959</v>
      </c>
      <c r="J524">
        <f>Reference!J524</f>
        <v>0.4341612991058158</v>
      </c>
      <c r="K524">
        <f>Reference!K524</f>
        <v>0.43122266259586062</v>
      </c>
      <c r="L524">
        <f t="shared" ref="L524:Y526" si="1244">$K524+(L$33-$K$33)*($BL524-$BK524)/($BL$33-$BK$33)</f>
        <v>0.41489780465473158</v>
      </c>
      <c r="M524">
        <f t="shared" si="1244"/>
        <v>0.3985729467136026</v>
      </c>
      <c r="N524">
        <f t="shared" si="1244"/>
        <v>0.38224808877247357</v>
      </c>
      <c r="O524">
        <f t="shared" si="1244"/>
        <v>0.36592323083134459</v>
      </c>
      <c r="P524">
        <f t="shared" si="1244"/>
        <v>0.34959837289021556</v>
      </c>
      <c r="Q524">
        <f t="shared" si="1244"/>
        <v>0.33327351494908652</v>
      </c>
      <c r="R524">
        <f t="shared" si="1244"/>
        <v>0.31694865700795755</v>
      </c>
      <c r="S524">
        <f t="shared" si="1244"/>
        <v>0.30062379906682857</v>
      </c>
      <c r="T524">
        <f t="shared" si="1244"/>
        <v>0.28429894112569953</v>
      </c>
      <c r="U524">
        <f t="shared" si="1244"/>
        <v>0.2679740831845705</v>
      </c>
      <c r="V524">
        <f t="shared" si="1244"/>
        <v>0.25164922524344147</v>
      </c>
      <c r="W524">
        <f t="shared" si="1244"/>
        <v>0.23532436730231249</v>
      </c>
      <c r="X524">
        <f t="shared" si="1244"/>
        <v>0.21899950936118348</v>
      </c>
      <c r="Y524">
        <f t="shared" si="1244"/>
        <v>0.20267465142005445</v>
      </c>
      <c r="Z524">
        <f t="shared" ref="Z524:AN526" si="1245">$Y524+(Z$33-$Y$33)*($BM524-$BL524)/($BM$33-$BL$33)</f>
        <v>0.18916300799205082</v>
      </c>
      <c r="AA524">
        <f t="shared" si="1245"/>
        <v>0.17565136456404717</v>
      </c>
      <c r="AB524">
        <f t="shared" si="1245"/>
        <v>0.16213972113604355</v>
      </c>
      <c r="AC524">
        <f t="shared" si="1245"/>
        <v>0.14862807770803993</v>
      </c>
      <c r="AD524">
        <f t="shared" si="1245"/>
        <v>0.13511643428003628</v>
      </c>
      <c r="AE524">
        <f t="shared" si="1245"/>
        <v>0.12160479085203266</v>
      </c>
      <c r="AF524">
        <f t="shared" si="1245"/>
        <v>0.10809314742402902</v>
      </c>
      <c r="AG524">
        <f t="shared" si="1245"/>
        <v>9.4581503996025398E-2</v>
      </c>
      <c r="AH524">
        <f t="shared" si="1245"/>
        <v>8.1069860568021776E-2</v>
      </c>
      <c r="AI524">
        <f t="shared" si="1245"/>
        <v>6.755821714001814E-2</v>
      </c>
      <c r="AJ524">
        <f t="shared" si="1245"/>
        <v>5.404657371201449E-2</v>
      </c>
      <c r="AK524">
        <f t="shared" si="1245"/>
        <v>4.0534930284010867E-2</v>
      </c>
      <c r="AL524">
        <f t="shared" si="1245"/>
        <v>2.7023286856007245E-2</v>
      </c>
      <c r="AM524">
        <f t="shared" si="1245"/>
        <v>1.3511643428003595E-2</v>
      </c>
      <c r="AN524">
        <f t="shared" si="1245"/>
        <v>0</v>
      </c>
      <c r="AO524">
        <f t="shared" ref="AO524:BG524" si="1246">AN524</f>
        <v>0</v>
      </c>
      <c r="AP524">
        <f t="shared" si="1246"/>
        <v>0</v>
      </c>
      <c r="AQ524">
        <f t="shared" si="1246"/>
        <v>0</v>
      </c>
      <c r="AR524">
        <f t="shared" si="1246"/>
        <v>0</v>
      </c>
      <c r="AS524">
        <f t="shared" si="1246"/>
        <v>0</v>
      </c>
      <c r="AT524">
        <f t="shared" si="1246"/>
        <v>0</v>
      </c>
      <c r="AU524">
        <f t="shared" si="1246"/>
        <v>0</v>
      </c>
      <c r="AV524">
        <f t="shared" si="1246"/>
        <v>0</v>
      </c>
      <c r="AW524">
        <f t="shared" si="1246"/>
        <v>0</v>
      </c>
      <c r="AX524">
        <f t="shared" si="1246"/>
        <v>0</v>
      </c>
      <c r="AY524">
        <f t="shared" si="1246"/>
        <v>0</v>
      </c>
      <c r="AZ524">
        <f t="shared" si="1246"/>
        <v>0</v>
      </c>
      <c r="BA524">
        <f t="shared" si="1246"/>
        <v>0</v>
      </c>
      <c r="BB524">
        <f t="shared" si="1246"/>
        <v>0</v>
      </c>
      <c r="BC524">
        <f t="shared" si="1246"/>
        <v>0</v>
      </c>
      <c r="BD524">
        <f t="shared" si="1246"/>
        <v>0</v>
      </c>
      <c r="BE524">
        <f t="shared" si="1246"/>
        <v>0</v>
      </c>
      <c r="BF524">
        <f t="shared" si="1246"/>
        <v>0</v>
      </c>
      <c r="BG524">
        <f t="shared" si="1246"/>
        <v>0</v>
      </c>
      <c r="BH524">
        <f t="shared" si="1236"/>
        <v>0</v>
      </c>
      <c r="BK524">
        <f t="shared" ref="BK524:BK531" si="1247">K524</f>
        <v>0.43122266259586062</v>
      </c>
      <c r="BL524">
        <f t="shared" si="1139"/>
        <v>0.20267465142005447</v>
      </c>
      <c r="BM524">
        <f t="shared" si="1140"/>
        <v>0</v>
      </c>
      <c r="BN524">
        <f t="shared" ref="BN524:BN587" si="1248">INDEX($N$7:$N$28,MATCH(BP524,$H$7:$H$28,0))</f>
        <v>0.53</v>
      </c>
      <c r="BO524">
        <f>INDEX($M$7:$M$28,MATCH(BP524,$H$7:$H$28,0))</f>
        <v>1</v>
      </c>
      <c r="BP524" t="str">
        <f t="shared" si="1141"/>
        <v>-LT-Total</v>
      </c>
    </row>
    <row r="525" spans="1:68" hidden="1" x14ac:dyDescent="0.25">
      <c r="A525" t="str">
        <f t="shared" si="1137"/>
        <v>freight-LT-LPG</v>
      </c>
      <c r="B525" s="1">
        <v>491</v>
      </c>
      <c r="C525" t="s">
        <v>15</v>
      </c>
      <c r="D525" t="s">
        <v>36</v>
      </c>
      <c r="E525" t="s">
        <v>33</v>
      </c>
      <c r="F525" t="s">
        <v>48</v>
      </c>
      <c r="G525">
        <v>0</v>
      </c>
      <c r="H525">
        <f>Reference!H525</f>
        <v>0</v>
      </c>
      <c r="I525">
        <f>Reference!I525</f>
        <v>0</v>
      </c>
      <c r="J525">
        <f>Reference!J525</f>
        <v>0</v>
      </c>
      <c r="K525">
        <f>Reference!K525</f>
        <v>0</v>
      </c>
      <c r="L525">
        <f t="shared" si="1244"/>
        <v>0</v>
      </c>
      <c r="M525">
        <f t="shared" si="1244"/>
        <v>0</v>
      </c>
      <c r="N525">
        <f t="shared" si="1244"/>
        <v>0</v>
      </c>
      <c r="O525">
        <f t="shared" si="1244"/>
        <v>0</v>
      </c>
      <c r="P525">
        <f t="shared" si="1244"/>
        <v>0</v>
      </c>
      <c r="Q525">
        <f t="shared" si="1244"/>
        <v>0</v>
      </c>
      <c r="R525">
        <f t="shared" si="1244"/>
        <v>0</v>
      </c>
      <c r="S525">
        <f t="shared" si="1244"/>
        <v>0</v>
      </c>
      <c r="T525">
        <f t="shared" si="1244"/>
        <v>0</v>
      </c>
      <c r="U525">
        <f t="shared" si="1244"/>
        <v>0</v>
      </c>
      <c r="V525">
        <f t="shared" si="1244"/>
        <v>0</v>
      </c>
      <c r="W525">
        <f t="shared" si="1244"/>
        <v>0</v>
      </c>
      <c r="X525">
        <f t="shared" si="1244"/>
        <v>0</v>
      </c>
      <c r="Y525">
        <f t="shared" si="1244"/>
        <v>0</v>
      </c>
      <c r="Z525">
        <f t="shared" si="1245"/>
        <v>0</v>
      </c>
      <c r="AA525">
        <f t="shared" si="1245"/>
        <v>0</v>
      </c>
      <c r="AB525">
        <f t="shared" si="1245"/>
        <v>0</v>
      </c>
      <c r="AC525">
        <f t="shared" si="1245"/>
        <v>0</v>
      </c>
      <c r="AD525">
        <f t="shared" si="1245"/>
        <v>0</v>
      </c>
      <c r="AE525">
        <f t="shared" si="1245"/>
        <v>0</v>
      </c>
      <c r="AF525">
        <f t="shared" si="1245"/>
        <v>0</v>
      </c>
      <c r="AG525">
        <f t="shared" si="1245"/>
        <v>0</v>
      </c>
      <c r="AH525">
        <f t="shared" si="1245"/>
        <v>0</v>
      </c>
      <c r="AI525">
        <f t="shared" si="1245"/>
        <v>0</v>
      </c>
      <c r="AJ525">
        <f t="shared" si="1245"/>
        <v>0</v>
      </c>
      <c r="AK525">
        <f t="shared" si="1245"/>
        <v>0</v>
      </c>
      <c r="AL525">
        <f t="shared" si="1245"/>
        <v>0</v>
      </c>
      <c r="AM525">
        <f t="shared" si="1245"/>
        <v>0</v>
      </c>
      <c r="AN525">
        <f t="shared" si="1245"/>
        <v>0</v>
      </c>
      <c r="AO525">
        <f t="shared" ref="AO525:BG525" si="1249">AN525</f>
        <v>0</v>
      </c>
      <c r="AP525">
        <f t="shared" si="1249"/>
        <v>0</v>
      </c>
      <c r="AQ525">
        <f t="shared" si="1249"/>
        <v>0</v>
      </c>
      <c r="AR525">
        <f t="shared" si="1249"/>
        <v>0</v>
      </c>
      <c r="AS525">
        <f t="shared" si="1249"/>
        <v>0</v>
      </c>
      <c r="AT525">
        <f t="shared" si="1249"/>
        <v>0</v>
      </c>
      <c r="AU525">
        <f t="shared" si="1249"/>
        <v>0</v>
      </c>
      <c r="AV525">
        <f t="shared" si="1249"/>
        <v>0</v>
      </c>
      <c r="AW525">
        <f t="shared" si="1249"/>
        <v>0</v>
      </c>
      <c r="AX525">
        <f t="shared" si="1249"/>
        <v>0</v>
      </c>
      <c r="AY525">
        <f t="shared" si="1249"/>
        <v>0</v>
      </c>
      <c r="AZ525">
        <f t="shared" si="1249"/>
        <v>0</v>
      </c>
      <c r="BA525">
        <f t="shared" si="1249"/>
        <v>0</v>
      </c>
      <c r="BB525">
        <f t="shared" si="1249"/>
        <v>0</v>
      </c>
      <c r="BC525">
        <f t="shared" si="1249"/>
        <v>0</v>
      </c>
      <c r="BD525">
        <f t="shared" si="1249"/>
        <v>0</v>
      </c>
      <c r="BE525">
        <f t="shared" si="1249"/>
        <v>0</v>
      </c>
      <c r="BF525">
        <f t="shared" si="1249"/>
        <v>0</v>
      </c>
      <c r="BG525">
        <f t="shared" si="1249"/>
        <v>0</v>
      </c>
      <c r="BH525">
        <f t="shared" si="1236"/>
        <v>0</v>
      </c>
      <c r="BK525">
        <f t="shared" si="1247"/>
        <v>0</v>
      </c>
      <c r="BL525">
        <f t="shared" si="1139"/>
        <v>0</v>
      </c>
      <c r="BM525">
        <f t="shared" si="1140"/>
        <v>0</v>
      </c>
      <c r="BN525">
        <f t="shared" si="1248"/>
        <v>0.53</v>
      </c>
      <c r="BO525">
        <f>INDEX($M$7:$M$28,MATCH(BP525,$H$7:$H$28,0))</f>
        <v>1</v>
      </c>
      <c r="BP525" t="str">
        <f t="shared" si="1141"/>
        <v>-LT-Total</v>
      </c>
    </row>
    <row r="526" spans="1:68" hidden="1" x14ac:dyDescent="0.25">
      <c r="A526" t="str">
        <f t="shared" si="1137"/>
        <v>freight-LT-PHEVG</v>
      </c>
      <c r="B526" s="1">
        <v>492</v>
      </c>
      <c r="C526" t="s">
        <v>15</v>
      </c>
      <c r="D526" t="s">
        <v>36</v>
      </c>
      <c r="E526" t="s">
        <v>33</v>
      </c>
      <c r="F526" t="s">
        <v>31</v>
      </c>
      <c r="G526">
        <v>1.4427376987204341E-3</v>
      </c>
      <c r="H526">
        <f>Reference!H526</f>
        <v>2.16390879409647E-3</v>
      </c>
      <c r="I526">
        <f>Reference!I526</f>
        <v>2.8849481016668338E-3</v>
      </c>
      <c r="J526">
        <f>Reference!J526</f>
        <v>3.605855657552854E-3</v>
      </c>
      <c r="K526">
        <f>Reference!K526</f>
        <v>4.3269083936360014E-3</v>
      </c>
      <c r="L526">
        <f t="shared" si="1244"/>
        <v>4.1631040044483531E-3</v>
      </c>
      <c r="M526">
        <f t="shared" si="1244"/>
        <v>3.9992996152607039E-3</v>
      </c>
      <c r="N526">
        <f t="shared" si="1244"/>
        <v>3.8354952260730556E-3</v>
      </c>
      <c r="O526">
        <f t="shared" si="1244"/>
        <v>3.6716908368854069E-3</v>
      </c>
      <c r="P526">
        <f t="shared" si="1244"/>
        <v>3.5078864476977582E-3</v>
      </c>
      <c r="Q526">
        <f t="shared" si="1244"/>
        <v>3.3440820585101099E-3</v>
      </c>
      <c r="R526">
        <f t="shared" si="1244"/>
        <v>3.1802776693224608E-3</v>
      </c>
      <c r="S526">
        <f t="shared" si="1244"/>
        <v>3.0164732801348125E-3</v>
      </c>
      <c r="T526">
        <f t="shared" si="1244"/>
        <v>2.8526688909471637E-3</v>
      </c>
      <c r="U526">
        <f t="shared" si="1244"/>
        <v>2.688864501759515E-3</v>
      </c>
      <c r="V526">
        <f t="shared" si="1244"/>
        <v>2.5250601125718663E-3</v>
      </c>
      <c r="W526">
        <f t="shared" si="1244"/>
        <v>2.361255723384218E-3</v>
      </c>
      <c r="X526">
        <f t="shared" si="1244"/>
        <v>2.1974513341965693E-3</v>
      </c>
      <c r="Y526">
        <f t="shared" si="1244"/>
        <v>2.0336469450089206E-3</v>
      </c>
      <c r="Z526">
        <f t="shared" si="1245"/>
        <v>1.8980704820083258E-3</v>
      </c>
      <c r="AA526">
        <f t="shared" si="1245"/>
        <v>1.7624940190077312E-3</v>
      </c>
      <c r="AB526">
        <f t="shared" si="1245"/>
        <v>1.6269175560071365E-3</v>
      </c>
      <c r="AC526">
        <f t="shared" si="1245"/>
        <v>1.4913410930065419E-3</v>
      </c>
      <c r="AD526">
        <f t="shared" si="1245"/>
        <v>1.3557646300059471E-3</v>
      </c>
      <c r="AE526">
        <f t="shared" si="1245"/>
        <v>1.2201881670053523E-3</v>
      </c>
      <c r="AF526">
        <f t="shared" si="1245"/>
        <v>1.0846117040047576E-3</v>
      </c>
      <c r="AG526">
        <f t="shared" si="1245"/>
        <v>9.4903524100416301E-4</v>
      </c>
      <c r="AH526">
        <f t="shared" si="1245"/>
        <v>8.1345877800356823E-4</v>
      </c>
      <c r="AI526">
        <f t="shared" si="1245"/>
        <v>6.7788231500297367E-4</v>
      </c>
      <c r="AJ526">
        <f t="shared" si="1245"/>
        <v>5.4230585200237889E-4</v>
      </c>
      <c r="AK526">
        <f t="shared" si="1245"/>
        <v>4.067293890017839E-4</v>
      </c>
      <c r="AL526">
        <f t="shared" si="1245"/>
        <v>2.7115292600118934E-4</v>
      </c>
      <c r="AM526">
        <f t="shared" si="1245"/>
        <v>1.3557646300059456E-4</v>
      </c>
      <c r="AN526">
        <f t="shared" si="1245"/>
        <v>0</v>
      </c>
      <c r="AO526">
        <f t="shared" ref="AO526:BG526" si="1250">AN526</f>
        <v>0</v>
      </c>
      <c r="AP526">
        <f t="shared" si="1250"/>
        <v>0</v>
      </c>
      <c r="AQ526">
        <f t="shared" si="1250"/>
        <v>0</v>
      </c>
      <c r="AR526">
        <f t="shared" si="1250"/>
        <v>0</v>
      </c>
      <c r="AS526">
        <f t="shared" si="1250"/>
        <v>0</v>
      </c>
      <c r="AT526">
        <f t="shared" si="1250"/>
        <v>0</v>
      </c>
      <c r="AU526">
        <f t="shared" si="1250"/>
        <v>0</v>
      </c>
      <c r="AV526">
        <f t="shared" si="1250"/>
        <v>0</v>
      </c>
      <c r="AW526">
        <f t="shared" si="1250"/>
        <v>0</v>
      </c>
      <c r="AX526">
        <f t="shared" si="1250"/>
        <v>0</v>
      </c>
      <c r="AY526">
        <f t="shared" si="1250"/>
        <v>0</v>
      </c>
      <c r="AZ526">
        <f t="shared" si="1250"/>
        <v>0</v>
      </c>
      <c r="BA526">
        <f t="shared" si="1250"/>
        <v>0</v>
      </c>
      <c r="BB526">
        <f t="shared" si="1250"/>
        <v>0</v>
      </c>
      <c r="BC526">
        <f t="shared" si="1250"/>
        <v>0</v>
      </c>
      <c r="BD526">
        <f t="shared" si="1250"/>
        <v>0</v>
      </c>
      <c r="BE526">
        <f t="shared" si="1250"/>
        <v>0</v>
      </c>
      <c r="BF526">
        <f t="shared" si="1250"/>
        <v>0</v>
      </c>
      <c r="BG526">
        <f t="shared" si="1250"/>
        <v>0</v>
      </c>
      <c r="BH526">
        <f t="shared" si="1236"/>
        <v>0</v>
      </c>
      <c r="BK526">
        <f t="shared" si="1247"/>
        <v>4.3269083936360014E-3</v>
      </c>
      <c r="BL526">
        <f t="shared" si="1139"/>
        <v>2.0336469450089206E-3</v>
      </c>
      <c r="BM526">
        <f t="shared" si="1140"/>
        <v>0</v>
      </c>
      <c r="BN526">
        <f t="shared" si="1248"/>
        <v>0.53</v>
      </c>
      <c r="BO526">
        <f>INDEX($M$7:$M$28,MATCH(BP526,$H$7:$H$28,0))</f>
        <v>1</v>
      </c>
      <c r="BP526" t="str">
        <f t="shared" si="1141"/>
        <v>-LT-Total</v>
      </c>
    </row>
    <row r="527" spans="1:68" hidden="1" x14ac:dyDescent="0.25">
      <c r="A527" t="str">
        <f t="shared" si="1137"/>
        <v>passenger-2W-BEV</v>
      </c>
      <c r="B527" s="1">
        <v>493</v>
      </c>
      <c r="C527" t="s">
        <v>15</v>
      </c>
      <c r="D527" t="s">
        <v>27</v>
      </c>
      <c r="E527" t="s">
        <v>35</v>
      </c>
      <c r="F527" t="s">
        <v>29</v>
      </c>
      <c r="G527">
        <v>2.8571437344956073E-4</v>
      </c>
      <c r="H527">
        <f>Reference!H527</f>
        <v>3.9485639487074582E-4</v>
      </c>
      <c r="I527">
        <f>Reference!I527</f>
        <v>5.4569033642910716E-4</v>
      </c>
      <c r="J527">
        <f>Reference!J527</f>
        <v>7.5414238477659239E-4</v>
      </c>
      <c r="K527">
        <f>Reference!K527</f>
        <v>1.0422224814135264E-3</v>
      </c>
      <c r="L527">
        <f>Reference!L527</f>
        <v>1.443891937790818E-3</v>
      </c>
      <c r="M527">
        <f t="shared" ref="M527:Y527" si="1251">IF(L527=0,0.0000001,L527)*((INDEX($N$7:$N$29,MATCH($A527,$H$7:$H$28,0))/IF(L527=0,0.0000001,L527))^((M$33-$K$33)/($Y$33-$K$33)))</f>
        <v>3.5601734920253881E-3</v>
      </c>
      <c r="N527">
        <f t="shared" si="1251"/>
        <v>1.1360291670290255E-2</v>
      </c>
      <c r="O527">
        <f t="shared" si="1251"/>
        <v>3.830927313032105E-2</v>
      </c>
      <c r="P527">
        <f t="shared" si="1251"/>
        <v>0.11341123547299965</v>
      </c>
      <c r="Q527">
        <f t="shared" si="1251"/>
        <v>0.26198149279401634</v>
      </c>
      <c r="R527">
        <f t="shared" si="1251"/>
        <v>0.45780475558387673</v>
      </c>
      <c r="S527">
        <f t="shared" si="1251"/>
        <v>0.62979632342890146</v>
      </c>
      <c r="T527">
        <f t="shared" si="1251"/>
        <v>0.73449097437590483</v>
      </c>
      <c r="U527">
        <f t="shared" si="1251"/>
        <v>0.78070863027275461</v>
      </c>
      <c r="V527">
        <f t="shared" si="1251"/>
        <v>0.79582640140065519</v>
      </c>
      <c r="W527">
        <f t="shared" si="1251"/>
        <v>0.79940243422626256</v>
      </c>
      <c r="X527">
        <f t="shared" si="1251"/>
        <v>0.79995730192071079</v>
      </c>
      <c r="Y527">
        <f t="shared" si="1251"/>
        <v>0.8</v>
      </c>
      <c r="Z527">
        <f t="shared" ref="Z527:AN527" si="1252">IF(Y527=0,0.0000001,$Y527)*((INDEX($O$7:$O$28,MATCH($A527,$H$7:$H$28,0))/IF(Y527=0,0.0000001,$Y527))^((Z$33-$Y$33)/($AN$33-$Y$33)))</f>
        <v>0.81144608173656951</v>
      </c>
      <c r="AA527">
        <f t="shared" si="1252"/>
        <v>0.82305592945703909</v>
      </c>
      <c r="AB527">
        <f t="shared" si="1252"/>
        <v>0.83483188625995597</v>
      </c>
      <c r="AC527">
        <f t="shared" si="1252"/>
        <v>0.84677632876798814</v>
      </c>
      <c r="AD527">
        <f t="shared" si="1252"/>
        <v>0.8588916676075764</v>
      </c>
      <c r="AE527">
        <f t="shared" si="1252"/>
        <v>0.87118034789544496</v>
      </c>
      <c r="AF527">
        <f t="shared" si="1252"/>
        <v>0.88364484973207524</v>
      </c>
      <c r="AG527">
        <f t="shared" si="1252"/>
        <v>0.89628768870224007</v>
      </c>
      <c r="AH527">
        <f t="shared" si="1252"/>
        <v>0.90911141638269855</v>
      </c>
      <c r="AI527">
        <f t="shared" si="1252"/>
        <v>0.92211862085715435</v>
      </c>
      <c r="AJ527">
        <f t="shared" si="1252"/>
        <v>0.93531192723858403</v>
      </c>
      <c r="AK527">
        <f t="shared" si="1252"/>
        <v>0.94869399819903544</v>
      </c>
      <c r="AL527">
        <f t="shared" si="1252"/>
        <v>0.96226753450700908</v>
      </c>
      <c r="AM527">
        <f t="shared" si="1252"/>
        <v>0.97603527557252723</v>
      </c>
      <c r="AN527">
        <f t="shared" si="1252"/>
        <v>0.98999999999999988</v>
      </c>
      <c r="AO527">
        <f t="shared" ref="AO527:BG527" si="1253">AN527</f>
        <v>0.98999999999999988</v>
      </c>
      <c r="AP527">
        <f t="shared" si="1253"/>
        <v>0.98999999999999988</v>
      </c>
      <c r="AQ527">
        <f t="shared" si="1253"/>
        <v>0.98999999999999988</v>
      </c>
      <c r="AR527">
        <f t="shared" si="1253"/>
        <v>0.98999999999999988</v>
      </c>
      <c r="AS527">
        <f t="shared" si="1253"/>
        <v>0.98999999999999988</v>
      </c>
      <c r="AT527">
        <f t="shared" si="1253"/>
        <v>0.98999999999999988</v>
      </c>
      <c r="AU527">
        <f t="shared" si="1253"/>
        <v>0.98999999999999988</v>
      </c>
      <c r="AV527">
        <f t="shared" si="1253"/>
        <v>0.98999999999999988</v>
      </c>
      <c r="AW527">
        <f t="shared" si="1253"/>
        <v>0.98999999999999988</v>
      </c>
      <c r="AX527">
        <f t="shared" si="1253"/>
        <v>0.98999999999999988</v>
      </c>
      <c r="AY527">
        <f t="shared" si="1253"/>
        <v>0.98999999999999988</v>
      </c>
      <c r="AZ527">
        <f t="shared" si="1253"/>
        <v>0.98999999999999988</v>
      </c>
      <c r="BA527">
        <f t="shared" si="1253"/>
        <v>0.98999999999999988</v>
      </c>
      <c r="BB527">
        <f t="shared" si="1253"/>
        <v>0.98999999999999988</v>
      </c>
      <c r="BC527">
        <f t="shared" si="1253"/>
        <v>0.98999999999999988</v>
      </c>
      <c r="BD527">
        <f t="shared" si="1253"/>
        <v>0.98999999999999988</v>
      </c>
      <c r="BE527">
        <f t="shared" si="1253"/>
        <v>0.98999999999999988</v>
      </c>
      <c r="BF527">
        <f t="shared" si="1253"/>
        <v>0.98999999999999988</v>
      </c>
      <c r="BG527">
        <f t="shared" si="1253"/>
        <v>0.98999999999999988</v>
      </c>
      <c r="BH527">
        <f t="shared" si="1236"/>
        <v>0.98999999999999988</v>
      </c>
      <c r="BK527">
        <f t="shared" si="1247"/>
        <v>1.0422224814135264E-3</v>
      </c>
      <c r="BL527">
        <f t="shared" si="1139"/>
        <v>2.0844449628270524E-4</v>
      </c>
      <c r="BM527">
        <f t="shared" si="1140"/>
        <v>1.0422224814135274E-5</v>
      </c>
      <c r="BN527">
        <f t="shared" si="1248"/>
        <v>0.8</v>
      </c>
      <c r="BO527">
        <f>INDEX($O$7:$O$28,MATCH(BP527,$H$7:$H$28,0))</f>
        <v>0.99</v>
      </c>
      <c r="BP527" t="str">
        <f t="shared" si="1141"/>
        <v>-2W-Total</v>
      </c>
    </row>
    <row r="528" spans="1:68" hidden="1" x14ac:dyDescent="0.25">
      <c r="A528" t="str">
        <f t="shared" si="1137"/>
        <v>passenger-2W-G</v>
      </c>
      <c r="B528" s="1">
        <v>494</v>
      </c>
      <c r="C528" t="s">
        <v>15</v>
      </c>
      <c r="D528" t="s">
        <v>27</v>
      </c>
      <c r="E528" t="s">
        <v>35</v>
      </c>
      <c r="F528" t="s">
        <v>47</v>
      </c>
      <c r="G528">
        <v>0.9997142856265504</v>
      </c>
      <c r="H528">
        <f>Reference!H528</f>
        <v>0.99957142837402413</v>
      </c>
      <c r="I528">
        <f>Reference!I528</f>
        <v>0.99942857107763028</v>
      </c>
      <c r="J528">
        <f>Reference!J528</f>
        <v>0.99928571373736863</v>
      </c>
      <c r="K528">
        <f>Reference!K528</f>
        <v>0.9991428564191035</v>
      </c>
      <c r="L528">
        <f t="shared" ref="L528:Y528" si="1254">$K528+(L$33-$K$33)*($BL528-$BK528)/($BL$33-$BK$33)</f>
        <v>0.94204897890944039</v>
      </c>
      <c r="M528">
        <f t="shared" si="1254"/>
        <v>0.8849551013997774</v>
      </c>
      <c r="N528">
        <f t="shared" si="1254"/>
        <v>0.8278612238901143</v>
      </c>
      <c r="O528">
        <f t="shared" si="1254"/>
        <v>0.7707673463804513</v>
      </c>
      <c r="P528">
        <f t="shared" si="1254"/>
        <v>0.7136734688707882</v>
      </c>
      <c r="Q528">
        <f t="shared" si="1254"/>
        <v>0.6565795913611252</v>
      </c>
      <c r="R528">
        <f t="shared" si="1254"/>
        <v>0.59948571385146221</v>
      </c>
      <c r="S528">
        <f t="shared" si="1254"/>
        <v>0.54239183634179899</v>
      </c>
      <c r="T528">
        <f t="shared" si="1254"/>
        <v>0.485297958832136</v>
      </c>
      <c r="U528">
        <f t="shared" si="1254"/>
        <v>0.4282040813224729</v>
      </c>
      <c r="V528">
        <f t="shared" si="1254"/>
        <v>0.3711102038128099</v>
      </c>
      <c r="W528">
        <f t="shared" si="1254"/>
        <v>0.3140163263031468</v>
      </c>
      <c r="X528">
        <f t="shared" si="1254"/>
        <v>0.25692244879348369</v>
      </c>
      <c r="Y528">
        <f t="shared" si="1254"/>
        <v>0.19982857128382081</v>
      </c>
      <c r="Z528">
        <f t="shared" ref="Z528:AN528" si="1255">$Y528+(Z$33-$Y$33)*($BM528-$BL528)/($BM$33-$BL$33)</f>
        <v>0.18717276176917882</v>
      </c>
      <c r="AA528">
        <f t="shared" si="1255"/>
        <v>0.17451695225453687</v>
      </c>
      <c r="AB528">
        <f t="shared" si="1255"/>
        <v>0.16186114273989488</v>
      </c>
      <c r="AC528">
        <f t="shared" si="1255"/>
        <v>0.14920533322525292</v>
      </c>
      <c r="AD528">
        <f t="shared" si="1255"/>
        <v>0.13654952371061096</v>
      </c>
      <c r="AE528">
        <f t="shared" si="1255"/>
        <v>0.12389371419596898</v>
      </c>
      <c r="AF528">
        <f t="shared" si="1255"/>
        <v>0.11123790468132701</v>
      </c>
      <c r="AG528">
        <f t="shared" si="1255"/>
        <v>9.8582095166685021E-2</v>
      </c>
      <c r="AH528">
        <f t="shared" si="1255"/>
        <v>8.592628565204305E-2</v>
      </c>
      <c r="AI528">
        <f t="shared" si="1255"/>
        <v>7.3270476137401092E-2</v>
      </c>
      <c r="AJ528">
        <f t="shared" si="1255"/>
        <v>6.0614666622759106E-2</v>
      </c>
      <c r="AK528">
        <f t="shared" si="1255"/>
        <v>4.7958857108117148E-2</v>
      </c>
      <c r="AL528">
        <f t="shared" si="1255"/>
        <v>3.5303047593475162E-2</v>
      </c>
      <c r="AM528">
        <f t="shared" si="1255"/>
        <v>2.2647238078833204E-2</v>
      </c>
      <c r="AN528">
        <f t="shared" si="1255"/>
        <v>9.9914285641912182E-3</v>
      </c>
      <c r="AO528">
        <f t="shared" ref="AO528:BG528" si="1256">AN528</f>
        <v>9.9914285641912182E-3</v>
      </c>
      <c r="AP528">
        <f t="shared" si="1256"/>
        <v>9.9914285641912182E-3</v>
      </c>
      <c r="AQ528">
        <f t="shared" si="1256"/>
        <v>9.9914285641912182E-3</v>
      </c>
      <c r="AR528">
        <f t="shared" si="1256"/>
        <v>9.9914285641912182E-3</v>
      </c>
      <c r="AS528">
        <f t="shared" si="1256"/>
        <v>9.9914285641912182E-3</v>
      </c>
      <c r="AT528">
        <f t="shared" si="1256"/>
        <v>9.9914285641912182E-3</v>
      </c>
      <c r="AU528">
        <f t="shared" si="1256"/>
        <v>9.9914285641912182E-3</v>
      </c>
      <c r="AV528">
        <f t="shared" si="1256"/>
        <v>9.9914285641912182E-3</v>
      </c>
      <c r="AW528">
        <f t="shared" si="1256"/>
        <v>9.9914285641912182E-3</v>
      </c>
      <c r="AX528">
        <f t="shared" si="1256"/>
        <v>9.9914285641912182E-3</v>
      </c>
      <c r="AY528">
        <f t="shared" si="1256"/>
        <v>9.9914285641912182E-3</v>
      </c>
      <c r="AZ528">
        <f t="shared" si="1256"/>
        <v>9.9914285641912182E-3</v>
      </c>
      <c r="BA528">
        <f t="shared" si="1256"/>
        <v>9.9914285641912182E-3</v>
      </c>
      <c r="BB528">
        <f t="shared" si="1256"/>
        <v>9.9914285641912182E-3</v>
      </c>
      <c r="BC528">
        <f t="shared" si="1256"/>
        <v>9.9914285641912182E-3</v>
      </c>
      <c r="BD528">
        <f t="shared" si="1256"/>
        <v>9.9914285641912182E-3</v>
      </c>
      <c r="BE528">
        <f t="shared" si="1256"/>
        <v>9.9914285641912182E-3</v>
      </c>
      <c r="BF528">
        <f t="shared" si="1256"/>
        <v>9.9914285641912182E-3</v>
      </c>
      <c r="BG528">
        <f t="shared" si="1256"/>
        <v>9.9914285641912182E-3</v>
      </c>
      <c r="BH528">
        <f t="shared" si="1236"/>
        <v>9.9914285641912182E-3</v>
      </c>
      <c r="BK528">
        <f t="shared" si="1247"/>
        <v>0.9991428564191035</v>
      </c>
      <c r="BL528">
        <f t="shared" si="1139"/>
        <v>0.19982857128382064</v>
      </c>
      <c r="BM528">
        <f t="shared" si="1140"/>
        <v>9.9914285641910447E-3</v>
      </c>
      <c r="BN528">
        <f t="shared" si="1248"/>
        <v>0.8</v>
      </c>
      <c r="BO528">
        <f>INDEX($M$7:$M$28,MATCH(BP528,$H$7:$H$28,0))</f>
        <v>0.99</v>
      </c>
      <c r="BP528" t="str">
        <f t="shared" si="1141"/>
        <v>-2W-Total</v>
      </c>
    </row>
    <row r="529" spans="1:68" hidden="1" x14ac:dyDescent="0.25">
      <c r="A529" t="str">
        <f t="shared" si="1137"/>
        <v>passenger-BUS-BEV</v>
      </c>
      <c r="B529" s="1">
        <v>495</v>
      </c>
      <c r="C529" t="s">
        <v>15</v>
      </c>
      <c r="D529" t="s">
        <v>27</v>
      </c>
      <c r="E529" t="s">
        <v>34</v>
      </c>
      <c r="F529" t="s">
        <v>29</v>
      </c>
      <c r="G529">
        <v>5.7553076715759618E-3</v>
      </c>
      <c r="H529">
        <f>Reference!H529</f>
        <v>6.7439096065181735E-3</v>
      </c>
      <c r="I529">
        <f>Reference!I529</f>
        <v>7.9023258835499138E-3</v>
      </c>
      <c r="J529">
        <f>Reference!J529</f>
        <v>9.2597258880021804E-3</v>
      </c>
      <c r="K529">
        <f>Reference!K529</f>
        <v>1.0850289495074604E-2</v>
      </c>
      <c r="L529">
        <f>Reference!L529</f>
        <v>1.2715644392007825E-2</v>
      </c>
      <c r="M529">
        <f t="shared" ref="M529:Y529" si="1257">IF(L529=0,0.0000001,L529)*((INDEX($N$7:$N$29,MATCH($A529,$H$7:$H$28,0))/IF(L529=0,0.0000001,L529))^((M$33-$K$33)/($Y$33-$K$33)))</f>
        <v>2.2052330825594237E-2</v>
      </c>
      <c r="N529">
        <f t="shared" si="1257"/>
        <v>4.4759942217894241E-2</v>
      </c>
      <c r="O529">
        <f t="shared" si="1257"/>
        <v>9.3964606226102226E-2</v>
      </c>
      <c r="P529">
        <f t="shared" si="1257"/>
        <v>0.18219273980284142</v>
      </c>
      <c r="Q529">
        <f t="shared" si="1257"/>
        <v>0.30364650612567612</v>
      </c>
      <c r="R529">
        <f t="shared" si="1257"/>
        <v>0.42683474984518971</v>
      </c>
      <c r="S529">
        <f t="shared" si="1257"/>
        <v>0.51852438740883966</v>
      </c>
      <c r="T529">
        <f t="shared" si="1257"/>
        <v>0.5695276312661337</v>
      </c>
      <c r="U529">
        <f t="shared" si="1257"/>
        <v>0.59113094249836895</v>
      </c>
      <c r="V529">
        <f t="shared" si="1257"/>
        <v>0.59808835305571506</v>
      </c>
      <c r="W529">
        <f t="shared" si="1257"/>
        <v>0.59972653394488085</v>
      </c>
      <c r="X529">
        <f t="shared" si="1257"/>
        <v>0.59998046257568538</v>
      </c>
      <c r="Y529">
        <f t="shared" si="1257"/>
        <v>0.6</v>
      </c>
      <c r="Z529">
        <f t="shared" ref="Z529:AN529" si="1258">IF(Y529=0,0.0000001,$Y529)*((INDEX($O$7:$O$28,MATCH($A529,$H$7:$H$28,0))/IF(Y529=0,0.0000001,$Y529))^((Z$33-$Y$33)/($AN$33-$Y$33)))</f>
        <v>0.6164397954382298</v>
      </c>
      <c r="AA529">
        <f t="shared" si="1258"/>
        <v>0.63333003566654444</v>
      </c>
      <c r="AB529">
        <f t="shared" si="1258"/>
        <v>0.65068306271861909</v>
      </c>
      <c r="AC529">
        <f t="shared" si="1258"/>
        <v>0.66851155679564411</v>
      </c>
      <c r="AD529">
        <f t="shared" si="1258"/>
        <v>0.68682854553199912</v>
      </c>
      <c r="AE529">
        <f t="shared" si="1258"/>
        <v>0.70564741351480409</v>
      </c>
      <c r="AF529">
        <f t="shared" si="1258"/>
        <v>0.72498191206430307</v>
      </c>
      <c r="AG529">
        <f t="shared" si="1258"/>
        <v>0.74484616928222624</v>
      </c>
      <c r="AH529">
        <f t="shared" si="1258"/>
        <v>0.76525470037547438</v>
      </c>
      <c r="AI529">
        <f t="shared" si="1258"/>
        <v>0.78622241826266892</v>
      </c>
      <c r="AJ529">
        <f t="shared" si="1258"/>
        <v>0.8077646444713168</v>
      </c>
      <c r="AK529">
        <f t="shared" si="1258"/>
        <v>0.82989712033355489</v>
      </c>
      <c r="AL529">
        <f t="shared" si="1258"/>
        <v>0.85263601848865445</v>
      </c>
      <c r="AM529">
        <f t="shared" si="1258"/>
        <v>0.8759979547006882</v>
      </c>
      <c r="AN529">
        <f t="shared" si="1258"/>
        <v>0.89999999999999991</v>
      </c>
      <c r="AO529">
        <f t="shared" ref="AO529:BG529" si="1259">AN529</f>
        <v>0.89999999999999991</v>
      </c>
      <c r="AP529">
        <f t="shared" si="1259"/>
        <v>0.89999999999999991</v>
      </c>
      <c r="AQ529">
        <f t="shared" si="1259"/>
        <v>0.89999999999999991</v>
      </c>
      <c r="AR529">
        <f t="shared" si="1259"/>
        <v>0.89999999999999991</v>
      </c>
      <c r="AS529">
        <f t="shared" si="1259"/>
        <v>0.89999999999999991</v>
      </c>
      <c r="AT529">
        <f t="shared" si="1259"/>
        <v>0.89999999999999991</v>
      </c>
      <c r="AU529">
        <f t="shared" si="1259"/>
        <v>0.89999999999999991</v>
      </c>
      <c r="AV529">
        <f t="shared" si="1259"/>
        <v>0.89999999999999991</v>
      </c>
      <c r="AW529">
        <f t="shared" si="1259"/>
        <v>0.89999999999999991</v>
      </c>
      <c r="AX529">
        <f t="shared" si="1259"/>
        <v>0.89999999999999991</v>
      </c>
      <c r="AY529">
        <f t="shared" si="1259"/>
        <v>0.89999999999999991</v>
      </c>
      <c r="AZ529">
        <f t="shared" si="1259"/>
        <v>0.89999999999999991</v>
      </c>
      <c r="BA529">
        <f t="shared" si="1259"/>
        <v>0.89999999999999991</v>
      </c>
      <c r="BB529">
        <f t="shared" si="1259"/>
        <v>0.89999999999999991</v>
      </c>
      <c r="BC529">
        <f t="shared" si="1259"/>
        <v>0.89999999999999991</v>
      </c>
      <c r="BD529">
        <f t="shared" si="1259"/>
        <v>0.89999999999999991</v>
      </c>
      <c r="BE529">
        <f t="shared" si="1259"/>
        <v>0.89999999999999991</v>
      </c>
      <c r="BF529">
        <f t="shared" si="1259"/>
        <v>0.89999999999999991</v>
      </c>
      <c r="BG529">
        <f t="shared" si="1259"/>
        <v>0.89999999999999991</v>
      </c>
      <c r="BH529">
        <f t="shared" si="1236"/>
        <v>0.89999999999999991</v>
      </c>
      <c r="BK529">
        <f t="shared" si="1247"/>
        <v>1.0850289495074604E-2</v>
      </c>
      <c r="BL529">
        <f t="shared" si="1139"/>
        <v>4.0146071131776035E-3</v>
      </c>
      <c r="BM529">
        <f t="shared" si="1140"/>
        <v>5.4251447475372951E-4</v>
      </c>
      <c r="BN529">
        <f t="shared" si="1248"/>
        <v>0.63</v>
      </c>
      <c r="BO529">
        <f>INDEX($O$7:$O$28,MATCH(BP529,$H$7:$H$28,0))</f>
        <v>0.95000000000000007</v>
      </c>
      <c r="BP529" t="str">
        <f t="shared" si="1141"/>
        <v>-BUS-Total</v>
      </c>
    </row>
    <row r="530" spans="1:68" hidden="1" x14ac:dyDescent="0.25">
      <c r="A530" t="str">
        <f t="shared" si="1137"/>
        <v>passenger-BUS-CNG</v>
      </c>
      <c r="B530" s="1">
        <v>496</v>
      </c>
      <c r="C530" t="s">
        <v>15</v>
      </c>
      <c r="D530" t="s">
        <v>27</v>
      </c>
      <c r="E530" t="s">
        <v>34</v>
      </c>
      <c r="F530" t="s">
        <v>45</v>
      </c>
      <c r="G530">
        <v>1.0091052804393199E-2</v>
      </c>
      <c r="H530">
        <f>Reference!H530</f>
        <v>1.4685702959791359E-2</v>
      </c>
      <c r="I530">
        <f>Reference!I530</f>
        <v>1.9313575886157289E-2</v>
      </c>
      <c r="J530">
        <f>Reference!J530</f>
        <v>2.397503322935057E-2</v>
      </c>
      <c r="K530">
        <f>Reference!K530</f>
        <v>2.6491399876867411E-2</v>
      </c>
      <c r="L530">
        <f t="shared" ref="L530:Y531" si="1260">$K530+(L$33-$K$33)*($BL530-$BK530)/($BL$33-$BK$33)</f>
        <v>2.5299286882408376E-2</v>
      </c>
      <c r="M530">
        <f t="shared" si="1260"/>
        <v>2.4107173887949345E-2</v>
      </c>
      <c r="N530">
        <f t="shared" si="1260"/>
        <v>2.2915060893490311E-2</v>
      </c>
      <c r="O530">
        <f t="shared" si="1260"/>
        <v>2.1722947899031276E-2</v>
      </c>
      <c r="P530">
        <f t="shared" si="1260"/>
        <v>2.0530834904572241E-2</v>
      </c>
      <c r="Q530">
        <f t="shared" si="1260"/>
        <v>1.933872191011321E-2</v>
      </c>
      <c r="R530">
        <f t="shared" si="1260"/>
        <v>1.8146608915654176E-2</v>
      </c>
      <c r="S530">
        <f t="shared" si="1260"/>
        <v>1.6954495921195141E-2</v>
      </c>
      <c r="T530">
        <f t="shared" si="1260"/>
        <v>1.576238292673611E-2</v>
      </c>
      <c r="U530">
        <f t="shared" si="1260"/>
        <v>1.4570269932277074E-2</v>
      </c>
      <c r="V530">
        <f t="shared" si="1260"/>
        <v>1.3378156937818042E-2</v>
      </c>
      <c r="W530">
        <f t="shared" si="1260"/>
        <v>1.2186043943359008E-2</v>
      </c>
      <c r="X530">
        <f t="shared" si="1260"/>
        <v>1.0993930948899973E-2</v>
      </c>
      <c r="Y530">
        <f t="shared" si="1260"/>
        <v>9.8018179544409403E-3</v>
      </c>
      <c r="Z530">
        <f t="shared" ref="Z530:AN531" si="1261">$Y530+(Z$33-$Y$33)*($BM530-$BL530)/($BM$33-$BL$33)</f>
        <v>9.1483634241448768E-3</v>
      </c>
      <c r="AA530">
        <f t="shared" si="1261"/>
        <v>8.4949088938488151E-3</v>
      </c>
      <c r="AB530">
        <f t="shared" si="1261"/>
        <v>7.8414543635527516E-3</v>
      </c>
      <c r="AC530">
        <f t="shared" si="1261"/>
        <v>7.1879998332566889E-3</v>
      </c>
      <c r="AD530">
        <f t="shared" si="1261"/>
        <v>6.5345453029606263E-3</v>
      </c>
      <c r="AE530">
        <f t="shared" si="1261"/>
        <v>5.8810907726645637E-3</v>
      </c>
      <c r="AF530">
        <f t="shared" si="1261"/>
        <v>5.2276362423685011E-3</v>
      </c>
      <c r="AG530">
        <f t="shared" si="1261"/>
        <v>4.5741817120724376E-3</v>
      </c>
      <c r="AH530">
        <f t="shared" si="1261"/>
        <v>3.9207271817763749E-3</v>
      </c>
      <c r="AI530">
        <f t="shared" si="1261"/>
        <v>3.2672726514803123E-3</v>
      </c>
      <c r="AJ530">
        <f t="shared" si="1261"/>
        <v>2.6138181211842497E-3</v>
      </c>
      <c r="AK530">
        <f t="shared" si="1261"/>
        <v>1.960363590888187E-3</v>
      </c>
      <c r="AL530">
        <f t="shared" si="1261"/>
        <v>1.3069090605921235E-3</v>
      </c>
      <c r="AM530">
        <f t="shared" si="1261"/>
        <v>6.5345453029606176E-4</v>
      </c>
      <c r="AN530">
        <f t="shared" si="1261"/>
        <v>0</v>
      </c>
      <c r="AO530">
        <f t="shared" ref="AO530:BG530" si="1262">AN530</f>
        <v>0</v>
      </c>
      <c r="AP530">
        <f t="shared" si="1262"/>
        <v>0</v>
      </c>
      <c r="AQ530">
        <f t="shared" si="1262"/>
        <v>0</v>
      </c>
      <c r="AR530">
        <f t="shared" si="1262"/>
        <v>0</v>
      </c>
      <c r="AS530">
        <f t="shared" si="1262"/>
        <v>0</v>
      </c>
      <c r="AT530">
        <f t="shared" si="1262"/>
        <v>0</v>
      </c>
      <c r="AU530">
        <f t="shared" si="1262"/>
        <v>0</v>
      </c>
      <c r="AV530">
        <f t="shared" si="1262"/>
        <v>0</v>
      </c>
      <c r="AW530">
        <f t="shared" si="1262"/>
        <v>0</v>
      </c>
      <c r="AX530">
        <f t="shared" si="1262"/>
        <v>0</v>
      </c>
      <c r="AY530">
        <f t="shared" si="1262"/>
        <v>0</v>
      </c>
      <c r="AZ530">
        <f t="shared" si="1262"/>
        <v>0</v>
      </c>
      <c r="BA530">
        <f t="shared" si="1262"/>
        <v>0</v>
      </c>
      <c r="BB530">
        <f t="shared" si="1262"/>
        <v>0</v>
      </c>
      <c r="BC530">
        <f t="shared" si="1262"/>
        <v>0</v>
      </c>
      <c r="BD530">
        <f t="shared" si="1262"/>
        <v>0</v>
      </c>
      <c r="BE530">
        <f t="shared" si="1262"/>
        <v>0</v>
      </c>
      <c r="BF530">
        <f t="shared" si="1262"/>
        <v>0</v>
      </c>
      <c r="BG530">
        <f t="shared" si="1262"/>
        <v>0</v>
      </c>
      <c r="BH530">
        <f t="shared" si="1236"/>
        <v>0</v>
      </c>
      <c r="BK530">
        <f t="shared" si="1247"/>
        <v>2.6491399876867411E-2</v>
      </c>
      <c r="BL530">
        <f t="shared" si="1139"/>
        <v>9.8018179544409421E-3</v>
      </c>
      <c r="BM530">
        <f t="shared" si="1140"/>
        <v>0</v>
      </c>
      <c r="BN530">
        <f t="shared" si="1248"/>
        <v>0.63</v>
      </c>
      <c r="BO530">
        <f>INDEX($M$7:$M$28,MATCH(BP530,$H$7:$H$28,0))</f>
        <v>1</v>
      </c>
      <c r="BP530" t="str">
        <f t="shared" si="1141"/>
        <v>-BUS-Total</v>
      </c>
    </row>
    <row r="531" spans="1:68" hidden="1" x14ac:dyDescent="0.25">
      <c r="A531" t="str">
        <f t="shared" si="1137"/>
        <v>passenger-BUS-D</v>
      </c>
      <c r="B531" s="1">
        <v>497</v>
      </c>
      <c r="C531" t="s">
        <v>15</v>
      </c>
      <c r="D531" t="s">
        <v>27</v>
      </c>
      <c r="E531" t="s">
        <v>34</v>
      </c>
      <c r="F531" t="s">
        <v>46</v>
      </c>
      <c r="G531">
        <v>0.93189544586612105</v>
      </c>
      <c r="H531">
        <f>Reference!H531</f>
        <v>0.92729397209117581</v>
      </c>
      <c r="I531">
        <f>Reference!I531</f>
        <v>0.92265922620536933</v>
      </c>
      <c r="J531">
        <f>Reference!J531</f>
        <v>0.91799084602575365</v>
      </c>
      <c r="K531">
        <f>Reference!K531</f>
        <v>0.90982177049046964</v>
      </c>
      <c r="L531">
        <f t="shared" si="1260"/>
        <v>0.8688797908183985</v>
      </c>
      <c r="M531">
        <f t="shared" si="1260"/>
        <v>0.82793781114632736</v>
      </c>
      <c r="N531">
        <f t="shared" si="1260"/>
        <v>0.78699583147425622</v>
      </c>
      <c r="O531">
        <f t="shared" si="1260"/>
        <v>0.74605385180218509</v>
      </c>
      <c r="P531">
        <f t="shared" si="1260"/>
        <v>0.70511187213011395</v>
      </c>
      <c r="Q531">
        <f t="shared" si="1260"/>
        <v>0.66416989245804281</v>
      </c>
      <c r="R531">
        <f t="shared" si="1260"/>
        <v>0.62322791278597167</v>
      </c>
      <c r="S531">
        <f t="shared" si="1260"/>
        <v>0.58228593311390053</v>
      </c>
      <c r="T531">
        <f t="shared" si="1260"/>
        <v>0.5413439534418294</v>
      </c>
      <c r="U531">
        <f t="shared" si="1260"/>
        <v>0.50040197376975826</v>
      </c>
      <c r="V531">
        <f t="shared" si="1260"/>
        <v>0.45945999409768712</v>
      </c>
      <c r="W531">
        <f t="shared" si="1260"/>
        <v>0.41851801442561598</v>
      </c>
      <c r="X531">
        <f t="shared" si="1260"/>
        <v>0.37757603475354484</v>
      </c>
      <c r="Y531">
        <f t="shared" si="1260"/>
        <v>0.3366340550814737</v>
      </c>
      <c r="Z531">
        <f t="shared" si="1261"/>
        <v>0.31419178474270881</v>
      </c>
      <c r="AA531">
        <f t="shared" si="1261"/>
        <v>0.29174951440394387</v>
      </c>
      <c r="AB531">
        <f t="shared" si="1261"/>
        <v>0.26930724406517892</v>
      </c>
      <c r="AC531">
        <f t="shared" si="1261"/>
        <v>0.24686497372641403</v>
      </c>
      <c r="AD531">
        <f t="shared" si="1261"/>
        <v>0.22442270338764914</v>
      </c>
      <c r="AE531">
        <f t="shared" si="1261"/>
        <v>0.20198043304888419</v>
      </c>
      <c r="AF531">
        <f t="shared" si="1261"/>
        <v>0.17953816271011927</v>
      </c>
      <c r="AG531">
        <f t="shared" si="1261"/>
        <v>0.15709589237135438</v>
      </c>
      <c r="AH531">
        <f t="shared" si="1261"/>
        <v>0.13465362203258946</v>
      </c>
      <c r="AI531">
        <f t="shared" si="1261"/>
        <v>0.11221135169382454</v>
      </c>
      <c r="AJ531">
        <f t="shared" si="1261"/>
        <v>8.9769081355059621E-2</v>
      </c>
      <c r="AK531">
        <f t="shared" si="1261"/>
        <v>6.7326811016294674E-2</v>
      </c>
      <c r="AL531">
        <f t="shared" si="1261"/>
        <v>4.4884540677529783E-2</v>
      </c>
      <c r="AM531">
        <f t="shared" si="1261"/>
        <v>2.2442270338764836E-2</v>
      </c>
      <c r="AN531">
        <f t="shared" si="1261"/>
        <v>0</v>
      </c>
      <c r="AO531">
        <f t="shared" ref="AO531:BG531" si="1263">AN531</f>
        <v>0</v>
      </c>
      <c r="AP531">
        <f t="shared" si="1263"/>
        <v>0</v>
      </c>
      <c r="AQ531">
        <f t="shared" si="1263"/>
        <v>0</v>
      </c>
      <c r="AR531">
        <f t="shared" si="1263"/>
        <v>0</v>
      </c>
      <c r="AS531">
        <f t="shared" si="1263"/>
        <v>0</v>
      </c>
      <c r="AT531">
        <f t="shared" si="1263"/>
        <v>0</v>
      </c>
      <c r="AU531">
        <f t="shared" si="1263"/>
        <v>0</v>
      </c>
      <c r="AV531">
        <f t="shared" si="1263"/>
        <v>0</v>
      </c>
      <c r="AW531">
        <f t="shared" si="1263"/>
        <v>0</v>
      </c>
      <c r="AX531">
        <f t="shared" si="1263"/>
        <v>0</v>
      </c>
      <c r="AY531">
        <f t="shared" si="1263"/>
        <v>0</v>
      </c>
      <c r="AZ531">
        <f t="shared" si="1263"/>
        <v>0</v>
      </c>
      <c r="BA531">
        <f t="shared" si="1263"/>
        <v>0</v>
      </c>
      <c r="BB531">
        <f t="shared" si="1263"/>
        <v>0</v>
      </c>
      <c r="BC531">
        <f t="shared" si="1263"/>
        <v>0</v>
      </c>
      <c r="BD531">
        <f t="shared" si="1263"/>
        <v>0</v>
      </c>
      <c r="BE531">
        <f t="shared" si="1263"/>
        <v>0</v>
      </c>
      <c r="BF531">
        <f t="shared" si="1263"/>
        <v>0</v>
      </c>
      <c r="BG531">
        <f t="shared" si="1263"/>
        <v>0</v>
      </c>
      <c r="BH531">
        <f t="shared" si="1236"/>
        <v>0</v>
      </c>
      <c r="BK531">
        <f t="shared" si="1247"/>
        <v>0.90982177049046964</v>
      </c>
      <c r="BL531">
        <f t="shared" si="1139"/>
        <v>0.33663405508147376</v>
      </c>
      <c r="BM531">
        <f t="shared" si="1140"/>
        <v>0</v>
      </c>
      <c r="BN531">
        <f t="shared" si="1248"/>
        <v>0.63</v>
      </c>
      <c r="BO531">
        <f>INDEX($M$7:$M$28,MATCH(BP531,$H$7:$H$28,0))</f>
        <v>1</v>
      </c>
      <c r="BP531" t="str">
        <f t="shared" si="1141"/>
        <v>-BUS-Total</v>
      </c>
    </row>
    <row r="532" spans="1:68" hidden="1" x14ac:dyDescent="0.25">
      <c r="A532" t="str">
        <f t="shared" si="1137"/>
        <v>passenger-BUS-FCEV</v>
      </c>
      <c r="B532" s="1">
        <v>498</v>
      </c>
      <c r="C532" t="s">
        <v>15</v>
      </c>
      <c r="D532" t="s">
        <v>27</v>
      </c>
      <c r="E532" t="s">
        <v>34</v>
      </c>
      <c r="F532" t="s">
        <v>30</v>
      </c>
      <c r="G532">
        <v>0</v>
      </c>
      <c r="H532">
        <f>Reference!H532</f>
        <v>1.2915496650148837E-7</v>
      </c>
      <c r="I532">
        <f>Reference!I532</f>
        <v>0</v>
      </c>
      <c r="J532">
        <f>Reference!J532</f>
        <v>2.1544346900318838E-7</v>
      </c>
      <c r="K532">
        <f>Reference!K532</f>
        <v>0</v>
      </c>
      <c r="L532">
        <f>Reference!L532</f>
        <v>1.93069772888325E-7</v>
      </c>
      <c r="M532">
        <f t="shared" ref="M532:Y532" si="1264">IF(L532=0,0.0000001,L532)*((INDEX($N$7:$N$29,MATCH($A532,$H$7:$H$28,0))/IF(L532=0,0.0000001,L532))^((M$33-$K$33)/($Y$33-$K$33)))</f>
        <v>1.064985887230373E-6</v>
      </c>
      <c r="N532">
        <f t="shared" si="1264"/>
        <v>9.5690226313179565E-6</v>
      </c>
      <c r="O532">
        <f t="shared" si="1264"/>
        <v>9.5454674838068196E-5</v>
      </c>
      <c r="P532">
        <f t="shared" si="1264"/>
        <v>7.4421539513942325E-4</v>
      </c>
      <c r="Q532">
        <f t="shared" si="1264"/>
        <v>3.6285817256375814E-3</v>
      </c>
      <c r="R532">
        <f t="shared" si="1264"/>
        <v>1.0433477453329136E-2</v>
      </c>
      <c r="S532">
        <f t="shared" si="1264"/>
        <v>1.9078265791613546E-2</v>
      </c>
      <c r="T532">
        <f t="shared" si="1264"/>
        <v>2.5521915655245975E-2</v>
      </c>
      <c r="U532">
        <f t="shared" si="1264"/>
        <v>2.864585770276952E-2</v>
      </c>
      <c r="V532">
        <f t="shared" si="1264"/>
        <v>2.9704538308740456E-2</v>
      </c>
      <c r="W532">
        <f t="shared" si="1264"/>
        <v>2.9957611934672234E-2</v>
      </c>
      <c r="X532">
        <f t="shared" si="1264"/>
        <v>2.9996970293040933E-2</v>
      </c>
      <c r="Y532">
        <f t="shared" si="1264"/>
        <v>0.03</v>
      </c>
      <c r="Z532">
        <f t="shared" ref="Z532:AN532" si="1265">IF(Y532=0,0.0000001,$Y532)*((INDEX($O$7:$O$28,MATCH($A532,$H$7:$H$28,0))/IF(Y532=0,0.0000001,$Y532))^((Z$33-$Y$33)/($AN$33-$Y$33)))</f>
        <v>3.1039246604138173E-2</v>
      </c>
      <c r="AA532">
        <f t="shared" si="1265"/>
        <v>3.211449432508344E-2</v>
      </c>
      <c r="AB532">
        <f t="shared" si="1265"/>
        <v>3.3226990297448702E-2</v>
      </c>
      <c r="AC532">
        <f t="shared" si="1265"/>
        <v>3.4378024858527222E-2</v>
      </c>
      <c r="AD532">
        <f t="shared" si="1265"/>
        <v>3.5568933044900629E-2</v>
      </c>
      <c r="AE532">
        <f t="shared" si="1265"/>
        <v>3.6801096140891665E-2</v>
      </c>
      <c r="AF532">
        <f t="shared" si="1265"/>
        <v>3.8075943280657804E-2</v>
      </c>
      <c r="AG532">
        <f t="shared" si="1265"/>
        <v>3.939495310578385E-2</v>
      </c>
      <c r="AH532">
        <f t="shared" si="1265"/>
        <v>4.0759655480296142E-2</v>
      </c>
      <c r="AI532">
        <f t="shared" si="1265"/>
        <v>4.2171633265087459E-2</v>
      </c>
      <c r="AJ532">
        <f t="shared" si="1265"/>
        <v>4.3632524153810887E-2</v>
      </c>
      <c r="AK532">
        <f t="shared" si="1265"/>
        <v>4.5144022572371711E-2</v>
      </c>
      <c r="AL532">
        <f t="shared" si="1265"/>
        <v>4.6707881644220864E-2</v>
      </c>
      <c r="AM532">
        <f t="shared" si="1265"/>
        <v>4.8325915223729012E-2</v>
      </c>
      <c r="AN532">
        <f t="shared" si="1265"/>
        <v>0.05</v>
      </c>
      <c r="AO532">
        <f t="shared" ref="AO532:BG532" si="1266">AN532</f>
        <v>0.05</v>
      </c>
      <c r="AP532">
        <f t="shared" si="1266"/>
        <v>0.05</v>
      </c>
      <c r="AQ532">
        <f t="shared" si="1266"/>
        <v>0.05</v>
      </c>
      <c r="AR532">
        <f t="shared" si="1266"/>
        <v>0.05</v>
      </c>
      <c r="AS532">
        <f t="shared" si="1266"/>
        <v>0.05</v>
      </c>
      <c r="AT532">
        <f t="shared" si="1266"/>
        <v>0.05</v>
      </c>
      <c r="AU532">
        <f t="shared" si="1266"/>
        <v>0.05</v>
      </c>
      <c r="AV532">
        <f t="shared" si="1266"/>
        <v>0.05</v>
      </c>
      <c r="AW532">
        <f t="shared" si="1266"/>
        <v>0.05</v>
      </c>
      <c r="AX532">
        <f t="shared" si="1266"/>
        <v>0.05</v>
      </c>
      <c r="AY532">
        <f t="shared" si="1266"/>
        <v>0.05</v>
      </c>
      <c r="AZ532">
        <f t="shared" si="1266"/>
        <v>0.05</v>
      </c>
      <c r="BA532">
        <f t="shared" si="1266"/>
        <v>0.05</v>
      </c>
      <c r="BB532">
        <f t="shared" si="1266"/>
        <v>0.05</v>
      </c>
      <c r="BC532">
        <f t="shared" si="1266"/>
        <v>0.05</v>
      </c>
      <c r="BD532">
        <f t="shared" si="1266"/>
        <v>0.05</v>
      </c>
      <c r="BE532">
        <f t="shared" si="1266"/>
        <v>0.05</v>
      </c>
      <c r="BF532">
        <f t="shared" si="1266"/>
        <v>0.05</v>
      </c>
      <c r="BG532">
        <f t="shared" si="1266"/>
        <v>0.05</v>
      </c>
      <c r="BH532">
        <f t="shared" si="1236"/>
        <v>0.05</v>
      </c>
      <c r="BK532">
        <f>G532</f>
        <v>0</v>
      </c>
      <c r="BL532">
        <f t="shared" si="1139"/>
        <v>0</v>
      </c>
      <c r="BM532">
        <f t="shared" si="1140"/>
        <v>0</v>
      </c>
      <c r="BN532">
        <f t="shared" si="1248"/>
        <v>0.63</v>
      </c>
      <c r="BO532">
        <f>INDEX($O$7:$O$28,MATCH(BP532,$H$7:$H$28,0))</f>
        <v>0.95000000000000007</v>
      </c>
      <c r="BP532" t="str">
        <f t="shared" si="1141"/>
        <v>-BUS-Total</v>
      </c>
    </row>
    <row r="533" spans="1:68" hidden="1" x14ac:dyDescent="0.25">
      <c r="A533" t="str">
        <f t="shared" si="1137"/>
        <v>passenger-BUS-G</v>
      </c>
      <c r="B533" s="1">
        <v>499</v>
      </c>
      <c r="C533" t="s">
        <v>15</v>
      </c>
      <c r="D533" t="s">
        <v>27</v>
      </c>
      <c r="E533" t="s">
        <v>34</v>
      </c>
      <c r="F533" t="s">
        <v>47</v>
      </c>
      <c r="G533">
        <v>4.7941712904227773E-2</v>
      </c>
      <c r="H533">
        <f>Reference!H533</f>
        <v>4.2858219126114802E-2</v>
      </c>
      <c r="I533">
        <f>Reference!I533</f>
        <v>3.7737967870545612E-2</v>
      </c>
      <c r="J533">
        <f>Reference!J533</f>
        <v>3.258055901467842E-2</v>
      </c>
      <c r="K533">
        <f>Reference!K533</f>
        <v>3.3165984760779782E-2</v>
      </c>
      <c r="L533">
        <f t="shared" ref="L533:Y535" si="1267">$K533+(L$33-$K$33)*($BL533-$BK533)/($BL$33-$BK$33)</f>
        <v>3.1673515446544689E-2</v>
      </c>
      <c r="M533">
        <f t="shared" si="1267"/>
        <v>3.01810461323096E-2</v>
      </c>
      <c r="N533">
        <f t="shared" si="1267"/>
        <v>2.8688576818074511E-2</v>
      </c>
      <c r="O533">
        <f t="shared" si="1267"/>
        <v>2.7196107503839422E-2</v>
      </c>
      <c r="P533">
        <f t="shared" si="1267"/>
        <v>2.5703638189604333E-2</v>
      </c>
      <c r="Q533">
        <f t="shared" si="1267"/>
        <v>2.4211168875369241E-2</v>
      </c>
      <c r="R533">
        <f t="shared" si="1267"/>
        <v>2.2718699561134151E-2</v>
      </c>
      <c r="S533">
        <f t="shared" si="1267"/>
        <v>2.1226230246899062E-2</v>
      </c>
      <c r="T533">
        <f t="shared" si="1267"/>
        <v>1.973376093266397E-2</v>
      </c>
      <c r="U533">
        <f t="shared" si="1267"/>
        <v>1.8241291618428881E-2</v>
      </c>
      <c r="V533">
        <f t="shared" si="1267"/>
        <v>1.6748822304193792E-2</v>
      </c>
      <c r="W533">
        <f t="shared" si="1267"/>
        <v>1.5256352989958703E-2</v>
      </c>
      <c r="X533">
        <f t="shared" si="1267"/>
        <v>1.3763883675723614E-2</v>
      </c>
      <c r="Y533">
        <f t="shared" si="1267"/>
        <v>1.2271414361488521E-2</v>
      </c>
      <c r="Z533">
        <f t="shared" ref="Z533:AN535" si="1268">$Y533+(Z$33-$Y$33)*($BM533-$BL533)/($BM$33-$BL$33)</f>
        <v>1.145332007072262E-2</v>
      </c>
      <c r="AA533">
        <f t="shared" si="1268"/>
        <v>1.0635225779956719E-2</v>
      </c>
      <c r="AB533">
        <f t="shared" si="1268"/>
        <v>9.8171314891908178E-3</v>
      </c>
      <c r="AC533">
        <f t="shared" si="1268"/>
        <v>8.9990371984249168E-3</v>
      </c>
      <c r="AD533">
        <f t="shared" si="1268"/>
        <v>8.180942907659014E-3</v>
      </c>
      <c r="AE533">
        <f t="shared" si="1268"/>
        <v>7.3628486168931138E-3</v>
      </c>
      <c r="AF533">
        <f t="shared" si="1268"/>
        <v>6.5447543261272119E-3</v>
      </c>
      <c r="AG533">
        <f t="shared" si="1268"/>
        <v>5.7266600353613108E-3</v>
      </c>
      <c r="AH533">
        <f t="shared" si="1268"/>
        <v>4.9085657445954098E-3</v>
      </c>
      <c r="AI533">
        <f t="shared" si="1268"/>
        <v>4.0904714538295087E-3</v>
      </c>
      <c r="AJ533">
        <f t="shared" si="1268"/>
        <v>3.2723771630636077E-3</v>
      </c>
      <c r="AK533">
        <f t="shared" si="1268"/>
        <v>2.4542828722977066E-3</v>
      </c>
      <c r="AL533">
        <f t="shared" si="1268"/>
        <v>1.6361885815318056E-3</v>
      </c>
      <c r="AM533">
        <f t="shared" si="1268"/>
        <v>8.1809429076590279E-4</v>
      </c>
      <c r="AN533">
        <f t="shared" si="1268"/>
        <v>0</v>
      </c>
      <c r="AO533">
        <f t="shared" ref="AO533:BG533" si="1269">AN533</f>
        <v>0</v>
      </c>
      <c r="AP533">
        <f t="shared" si="1269"/>
        <v>0</v>
      </c>
      <c r="AQ533">
        <f t="shared" si="1269"/>
        <v>0</v>
      </c>
      <c r="AR533">
        <f t="shared" si="1269"/>
        <v>0</v>
      </c>
      <c r="AS533">
        <f t="shared" si="1269"/>
        <v>0</v>
      </c>
      <c r="AT533">
        <f t="shared" si="1269"/>
        <v>0</v>
      </c>
      <c r="AU533">
        <f t="shared" si="1269"/>
        <v>0</v>
      </c>
      <c r="AV533">
        <f t="shared" si="1269"/>
        <v>0</v>
      </c>
      <c r="AW533">
        <f t="shared" si="1269"/>
        <v>0</v>
      </c>
      <c r="AX533">
        <f t="shared" si="1269"/>
        <v>0</v>
      </c>
      <c r="AY533">
        <f t="shared" si="1269"/>
        <v>0</v>
      </c>
      <c r="AZ533">
        <f t="shared" si="1269"/>
        <v>0</v>
      </c>
      <c r="BA533">
        <f t="shared" si="1269"/>
        <v>0</v>
      </c>
      <c r="BB533">
        <f t="shared" si="1269"/>
        <v>0</v>
      </c>
      <c r="BC533">
        <f t="shared" si="1269"/>
        <v>0</v>
      </c>
      <c r="BD533">
        <f t="shared" si="1269"/>
        <v>0</v>
      </c>
      <c r="BE533">
        <f t="shared" si="1269"/>
        <v>0</v>
      </c>
      <c r="BF533">
        <f t="shared" si="1269"/>
        <v>0</v>
      </c>
      <c r="BG533">
        <f t="shared" si="1269"/>
        <v>0</v>
      </c>
      <c r="BH533">
        <f t="shared" si="1236"/>
        <v>0</v>
      </c>
      <c r="BK533">
        <f t="shared" ref="BK533:BK538" si="1270">K533</f>
        <v>3.3165984760779782E-2</v>
      </c>
      <c r="BL533">
        <f t="shared" si="1139"/>
        <v>1.2271414361488519E-2</v>
      </c>
      <c r="BM533">
        <f t="shared" si="1140"/>
        <v>0</v>
      </c>
      <c r="BN533">
        <f t="shared" si="1248"/>
        <v>0.63</v>
      </c>
      <c r="BO533">
        <f>INDEX($M$7:$M$28,MATCH(BP533,$H$7:$H$28,0))</f>
        <v>1</v>
      </c>
      <c r="BP533" t="str">
        <f t="shared" si="1141"/>
        <v>-BUS-Total</v>
      </c>
    </row>
    <row r="534" spans="1:68" hidden="1" x14ac:dyDescent="0.25">
      <c r="A534" t="str">
        <f t="shared" si="1137"/>
        <v>passenger-BUS-LPG</v>
      </c>
      <c r="B534" s="1">
        <v>500</v>
      </c>
      <c r="C534" t="s">
        <v>15</v>
      </c>
      <c r="D534" t="s">
        <v>27</v>
      </c>
      <c r="E534" t="s">
        <v>34</v>
      </c>
      <c r="F534" t="s">
        <v>48</v>
      </c>
      <c r="G534">
        <v>1.43882691789399E-3</v>
      </c>
      <c r="H534">
        <f>Reference!H534</f>
        <v>0</v>
      </c>
      <c r="I534">
        <f>Reference!I534</f>
        <v>0</v>
      </c>
      <c r="J534">
        <f>Reference!J534</f>
        <v>0</v>
      </c>
      <c r="K534">
        <f>Reference!K534</f>
        <v>0</v>
      </c>
      <c r="L534">
        <f t="shared" si="1267"/>
        <v>0</v>
      </c>
      <c r="M534">
        <f t="shared" si="1267"/>
        <v>0</v>
      </c>
      <c r="N534">
        <f t="shared" si="1267"/>
        <v>0</v>
      </c>
      <c r="O534">
        <f t="shared" si="1267"/>
        <v>0</v>
      </c>
      <c r="P534">
        <f t="shared" si="1267"/>
        <v>0</v>
      </c>
      <c r="Q534">
        <f t="shared" si="1267"/>
        <v>0</v>
      </c>
      <c r="R534">
        <f t="shared" si="1267"/>
        <v>0</v>
      </c>
      <c r="S534">
        <f t="shared" si="1267"/>
        <v>0</v>
      </c>
      <c r="T534">
        <f t="shared" si="1267"/>
        <v>0</v>
      </c>
      <c r="U534">
        <f t="shared" si="1267"/>
        <v>0</v>
      </c>
      <c r="V534">
        <f t="shared" si="1267"/>
        <v>0</v>
      </c>
      <c r="W534">
        <f t="shared" si="1267"/>
        <v>0</v>
      </c>
      <c r="X534">
        <f t="shared" si="1267"/>
        <v>0</v>
      </c>
      <c r="Y534">
        <f t="shared" si="1267"/>
        <v>0</v>
      </c>
      <c r="Z534">
        <f t="shared" si="1268"/>
        <v>0</v>
      </c>
      <c r="AA534">
        <f t="shared" si="1268"/>
        <v>0</v>
      </c>
      <c r="AB534">
        <f t="shared" si="1268"/>
        <v>0</v>
      </c>
      <c r="AC534">
        <f t="shared" si="1268"/>
        <v>0</v>
      </c>
      <c r="AD534">
        <f t="shared" si="1268"/>
        <v>0</v>
      </c>
      <c r="AE534">
        <f t="shared" si="1268"/>
        <v>0</v>
      </c>
      <c r="AF534">
        <f t="shared" si="1268"/>
        <v>0</v>
      </c>
      <c r="AG534">
        <f t="shared" si="1268"/>
        <v>0</v>
      </c>
      <c r="AH534">
        <f t="shared" si="1268"/>
        <v>0</v>
      </c>
      <c r="AI534">
        <f t="shared" si="1268"/>
        <v>0</v>
      </c>
      <c r="AJ534">
        <f t="shared" si="1268"/>
        <v>0</v>
      </c>
      <c r="AK534">
        <f t="shared" si="1268"/>
        <v>0</v>
      </c>
      <c r="AL534">
        <f t="shared" si="1268"/>
        <v>0</v>
      </c>
      <c r="AM534">
        <f t="shared" si="1268"/>
        <v>0</v>
      </c>
      <c r="AN534">
        <f t="shared" si="1268"/>
        <v>0</v>
      </c>
      <c r="AO534">
        <f t="shared" ref="AO534:BG534" si="1271">AN534</f>
        <v>0</v>
      </c>
      <c r="AP534">
        <f t="shared" si="1271"/>
        <v>0</v>
      </c>
      <c r="AQ534">
        <f t="shared" si="1271"/>
        <v>0</v>
      </c>
      <c r="AR534">
        <f t="shared" si="1271"/>
        <v>0</v>
      </c>
      <c r="AS534">
        <f t="shared" si="1271"/>
        <v>0</v>
      </c>
      <c r="AT534">
        <f t="shared" si="1271"/>
        <v>0</v>
      </c>
      <c r="AU534">
        <f t="shared" si="1271"/>
        <v>0</v>
      </c>
      <c r="AV534">
        <f t="shared" si="1271"/>
        <v>0</v>
      </c>
      <c r="AW534">
        <f t="shared" si="1271"/>
        <v>0</v>
      </c>
      <c r="AX534">
        <f t="shared" si="1271"/>
        <v>0</v>
      </c>
      <c r="AY534">
        <f t="shared" si="1271"/>
        <v>0</v>
      </c>
      <c r="AZ534">
        <f t="shared" si="1271"/>
        <v>0</v>
      </c>
      <c r="BA534">
        <f t="shared" si="1271"/>
        <v>0</v>
      </c>
      <c r="BB534">
        <f t="shared" si="1271"/>
        <v>0</v>
      </c>
      <c r="BC534">
        <f t="shared" si="1271"/>
        <v>0</v>
      </c>
      <c r="BD534">
        <f t="shared" si="1271"/>
        <v>0</v>
      </c>
      <c r="BE534">
        <f t="shared" si="1271"/>
        <v>0</v>
      </c>
      <c r="BF534">
        <f t="shared" si="1271"/>
        <v>0</v>
      </c>
      <c r="BG534">
        <f t="shared" si="1271"/>
        <v>0</v>
      </c>
      <c r="BH534">
        <f t="shared" si="1236"/>
        <v>0</v>
      </c>
      <c r="BK534">
        <f t="shared" si="1270"/>
        <v>0</v>
      </c>
      <c r="BL534">
        <f t="shared" si="1139"/>
        <v>0</v>
      </c>
      <c r="BM534">
        <f t="shared" si="1140"/>
        <v>0</v>
      </c>
      <c r="BN534">
        <f t="shared" si="1248"/>
        <v>0.63</v>
      </c>
      <c r="BO534">
        <f>INDEX($M$7:$M$28,MATCH(BP534,$H$7:$H$28,0))</f>
        <v>1</v>
      </c>
      <c r="BP534" t="str">
        <f t="shared" si="1141"/>
        <v>-BUS-Total</v>
      </c>
    </row>
    <row r="535" spans="1:68" hidden="1" x14ac:dyDescent="0.25">
      <c r="A535" t="str">
        <f t="shared" si="1137"/>
        <v>passenger-BUS-PHEVD</v>
      </c>
      <c r="B535" s="1">
        <v>501</v>
      </c>
      <c r="C535" t="s">
        <v>15</v>
      </c>
      <c r="D535" t="s">
        <v>27</v>
      </c>
      <c r="E535" t="s">
        <v>34</v>
      </c>
      <c r="F535" t="s">
        <v>37</v>
      </c>
      <c r="G535">
        <v>2.8776538357879809E-3</v>
      </c>
      <c r="H535">
        <f>Reference!H535</f>
        <v>4.3320302351194202E-3</v>
      </c>
      <c r="I535">
        <f>Reference!I535</f>
        <v>5.7969228679793554E-3</v>
      </c>
      <c r="J535">
        <f>Reference!J535</f>
        <v>7.2724462086335758E-3</v>
      </c>
      <c r="K535">
        <f>Reference!K535</f>
        <v>8.7202413919666363E-3</v>
      </c>
      <c r="L535">
        <f t="shared" si="1267"/>
        <v>8.3278305293281382E-3</v>
      </c>
      <c r="M535">
        <f t="shared" si="1267"/>
        <v>7.9354196666896384E-3</v>
      </c>
      <c r="N535">
        <f t="shared" si="1267"/>
        <v>7.5430088040511403E-3</v>
      </c>
      <c r="O535">
        <f t="shared" si="1267"/>
        <v>7.1505979414126421E-3</v>
      </c>
      <c r="P535">
        <f t="shared" si="1267"/>
        <v>6.7581870787741432E-3</v>
      </c>
      <c r="Q535">
        <f t="shared" si="1267"/>
        <v>6.3657762161356442E-3</v>
      </c>
      <c r="R535">
        <f t="shared" si="1267"/>
        <v>5.9733653534971461E-3</v>
      </c>
      <c r="S535">
        <f t="shared" si="1267"/>
        <v>5.5809544908586479E-3</v>
      </c>
      <c r="T535">
        <f t="shared" si="1267"/>
        <v>5.188543628220149E-3</v>
      </c>
      <c r="U535">
        <f t="shared" si="1267"/>
        <v>4.79613276558165E-3</v>
      </c>
      <c r="V535">
        <f t="shared" si="1267"/>
        <v>4.4037219029431519E-3</v>
      </c>
      <c r="W535">
        <f t="shared" si="1267"/>
        <v>4.0113110403046529E-3</v>
      </c>
      <c r="X535">
        <f t="shared" si="1267"/>
        <v>3.6189001776661548E-3</v>
      </c>
      <c r="Y535">
        <f t="shared" si="1267"/>
        <v>3.2264893150276558E-3</v>
      </c>
      <c r="Z535">
        <f t="shared" si="1268"/>
        <v>3.0113900273591454E-3</v>
      </c>
      <c r="AA535">
        <f t="shared" si="1268"/>
        <v>2.796290739690635E-3</v>
      </c>
      <c r="AB535">
        <f t="shared" si="1268"/>
        <v>2.5811914520221246E-3</v>
      </c>
      <c r="AC535">
        <f t="shared" si="1268"/>
        <v>2.3660921643536142E-3</v>
      </c>
      <c r="AD535">
        <f t="shared" si="1268"/>
        <v>2.1509928766851039E-3</v>
      </c>
      <c r="AE535">
        <f t="shared" si="1268"/>
        <v>1.9358935890165937E-3</v>
      </c>
      <c r="AF535">
        <f t="shared" si="1268"/>
        <v>1.7207943013480833E-3</v>
      </c>
      <c r="AG535">
        <f t="shared" si="1268"/>
        <v>1.5056950136795729E-3</v>
      </c>
      <c r="AH535">
        <f t="shared" si="1268"/>
        <v>1.2905957260110625E-3</v>
      </c>
      <c r="AI535">
        <f t="shared" si="1268"/>
        <v>1.0754964383425524E-3</v>
      </c>
      <c r="AJ535">
        <f t="shared" si="1268"/>
        <v>8.6039715067404198E-4</v>
      </c>
      <c r="AK535">
        <f t="shared" si="1268"/>
        <v>6.4529786300553159E-4</v>
      </c>
      <c r="AL535">
        <f t="shared" si="1268"/>
        <v>4.3019857533702121E-4</v>
      </c>
      <c r="AM535">
        <f t="shared" si="1268"/>
        <v>2.1509928766851082E-4</v>
      </c>
      <c r="AN535">
        <f t="shared" si="1268"/>
        <v>0</v>
      </c>
      <c r="AO535">
        <f t="shared" ref="AO535:BG535" si="1272">AN535</f>
        <v>0</v>
      </c>
      <c r="AP535">
        <f t="shared" si="1272"/>
        <v>0</v>
      </c>
      <c r="AQ535">
        <f t="shared" si="1272"/>
        <v>0</v>
      </c>
      <c r="AR535">
        <f t="shared" si="1272"/>
        <v>0</v>
      </c>
      <c r="AS535">
        <f t="shared" si="1272"/>
        <v>0</v>
      </c>
      <c r="AT535">
        <f t="shared" si="1272"/>
        <v>0</v>
      </c>
      <c r="AU535">
        <f t="shared" si="1272"/>
        <v>0</v>
      </c>
      <c r="AV535">
        <f t="shared" si="1272"/>
        <v>0</v>
      </c>
      <c r="AW535">
        <f t="shared" si="1272"/>
        <v>0</v>
      </c>
      <c r="AX535">
        <f t="shared" si="1272"/>
        <v>0</v>
      </c>
      <c r="AY535">
        <f t="shared" si="1272"/>
        <v>0</v>
      </c>
      <c r="AZ535">
        <f t="shared" si="1272"/>
        <v>0</v>
      </c>
      <c r="BA535">
        <f t="shared" si="1272"/>
        <v>0</v>
      </c>
      <c r="BB535">
        <f t="shared" si="1272"/>
        <v>0</v>
      </c>
      <c r="BC535">
        <f t="shared" si="1272"/>
        <v>0</v>
      </c>
      <c r="BD535">
        <f t="shared" si="1272"/>
        <v>0</v>
      </c>
      <c r="BE535">
        <f t="shared" si="1272"/>
        <v>0</v>
      </c>
      <c r="BF535">
        <f t="shared" si="1272"/>
        <v>0</v>
      </c>
      <c r="BG535">
        <f t="shared" si="1272"/>
        <v>0</v>
      </c>
      <c r="BH535">
        <f t="shared" si="1236"/>
        <v>0</v>
      </c>
      <c r="BK535">
        <f t="shared" si="1270"/>
        <v>8.7202413919666363E-3</v>
      </c>
      <c r="BL535">
        <f t="shared" si="1139"/>
        <v>3.2264893150276554E-3</v>
      </c>
      <c r="BM535">
        <f t="shared" si="1140"/>
        <v>0</v>
      </c>
      <c r="BN535">
        <f t="shared" si="1248"/>
        <v>0.63</v>
      </c>
      <c r="BO535">
        <f>INDEX($M$7:$M$28,MATCH(BP535,$H$7:$H$28,0))</f>
        <v>1</v>
      </c>
      <c r="BP535" t="str">
        <f t="shared" si="1141"/>
        <v>-BUS-Total</v>
      </c>
    </row>
    <row r="536" spans="1:68" hidden="1" x14ac:dyDescent="0.25">
      <c r="A536" t="str">
        <f t="shared" si="1137"/>
        <v>passenger-LT-BEV</v>
      </c>
      <c r="B536" s="1">
        <v>502</v>
      </c>
      <c r="C536" t="s">
        <v>15</v>
      </c>
      <c r="D536" t="s">
        <v>27</v>
      </c>
      <c r="E536" t="s">
        <v>33</v>
      </c>
      <c r="F536" t="s">
        <v>29</v>
      </c>
      <c r="G536">
        <v>8.6564261923226054E-4</v>
      </c>
      <c r="H536">
        <f>Reference!H536</f>
        <v>1.0703998138025404E-3</v>
      </c>
      <c r="I536">
        <f>Reference!I536</f>
        <v>1.3235898232514074E-3</v>
      </c>
      <c r="J536">
        <f>Reference!J536</f>
        <v>1.6366688387128849E-3</v>
      </c>
      <c r="K536">
        <f>Reference!K536</f>
        <v>2.0238028734865725E-3</v>
      </c>
      <c r="L536">
        <f>Reference!L536</f>
        <v>2.5045626917777164E-3</v>
      </c>
      <c r="M536">
        <f t="shared" ref="M536:Y536" si="1273">IF(L536=0,0.0000001,L536)*((INDEX($N$7:$N$29,MATCH($A536,$H$7:$H$28,0))/IF(L536=0,0.0000001,L536))^((M$33-$K$33)/($Y$33-$K$33)))</f>
        <v>5.3374933811054185E-3</v>
      </c>
      <c r="N536">
        <f t="shared" si="1273"/>
        <v>1.4119849289608376E-2</v>
      </c>
      <c r="O536">
        <f t="shared" si="1273"/>
        <v>3.9123839945076871E-2</v>
      </c>
      <c r="P536">
        <f t="shared" si="1273"/>
        <v>9.7191936328630435E-2</v>
      </c>
      <c r="Q536">
        <f t="shared" si="1273"/>
        <v>0.19610566335516538</v>
      </c>
      <c r="R536">
        <f t="shared" si="1273"/>
        <v>0.31313388778217965</v>
      </c>
      <c r="S536">
        <f t="shared" si="1273"/>
        <v>0.40913551059438852</v>
      </c>
      <c r="T536">
        <f t="shared" si="1273"/>
        <v>0.46543801436791021</v>
      </c>
      <c r="U536">
        <f t="shared" si="1273"/>
        <v>0.48987125972546941</v>
      </c>
      <c r="V536">
        <f t="shared" si="1273"/>
        <v>0.49781207135416883</v>
      </c>
      <c r="W536">
        <f t="shared" si="1273"/>
        <v>0.49968685100490007</v>
      </c>
      <c r="X536">
        <f t="shared" si="1273"/>
        <v>0.49997762570788418</v>
      </c>
      <c r="Y536">
        <f t="shared" si="1273"/>
        <v>0.5</v>
      </c>
      <c r="Z536">
        <f t="shared" ref="Z536:AN536" si="1274">IF(Y536=0,0.0000001,$Y536)*((INDEX($O$7:$O$28,MATCH($A536,$H$7:$H$28,0))/IF(Y536=0,0.0000001,$Y536))^((Z$33-$Y$33)/($AN$33-$Y$33)))</f>
        <v>0.52185948065733301</v>
      </c>
      <c r="AA536">
        <f t="shared" si="1274"/>
        <v>0.54467463510388259</v>
      </c>
      <c r="AB536">
        <f t="shared" si="1274"/>
        <v>0.56848724440506904</v>
      </c>
      <c r="AC536">
        <f t="shared" si="1274"/>
        <v>0.59334091625109531</v>
      </c>
      <c r="AD536">
        <f t="shared" si="1274"/>
        <v>0.61928116481508533</v>
      </c>
      <c r="AE536">
        <f t="shared" si="1274"/>
        <v>0.64635549410253745</v>
      </c>
      <c r="AF536">
        <f t="shared" si="1274"/>
        <v>0.67461348494472806</v>
      </c>
      <c r="AG536">
        <f t="shared" si="1274"/>
        <v>0.70410688579537861</v>
      </c>
      <c r="AH536">
        <f t="shared" si="1274"/>
        <v>0.73488970749685667</v>
      </c>
      <c r="AI536">
        <f t="shared" si="1274"/>
        <v>0.76701832218945787</v>
      </c>
      <c r="AJ536">
        <f t="shared" si="1274"/>
        <v>0.80055156654489878</v>
      </c>
      <c r="AK536">
        <f t="shared" si="1274"/>
        <v>0.83555084951307057</v>
      </c>
      <c r="AL536">
        <f t="shared" si="1274"/>
        <v>0.87208026477936873</v>
      </c>
      <c r="AM536">
        <f t="shared" si="1274"/>
        <v>0.91020670813854165</v>
      </c>
      <c r="AN536">
        <f t="shared" si="1274"/>
        <v>0.95</v>
      </c>
      <c r="AO536">
        <f t="shared" ref="AO536:BG536" si="1275">AN536</f>
        <v>0.95</v>
      </c>
      <c r="AP536">
        <f t="shared" si="1275"/>
        <v>0.95</v>
      </c>
      <c r="AQ536">
        <f t="shared" si="1275"/>
        <v>0.95</v>
      </c>
      <c r="AR536">
        <f t="shared" si="1275"/>
        <v>0.95</v>
      </c>
      <c r="AS536">
        <f t="shared" si="1275"/>
        <v>0.95</v>
      </c>
      <c r="AT536">
        <f t="shared" si="1275"/>
        <v>0.95</v>
      </c>
      <c r="AU536">
        <f t="shared" si="1275"/>
        <v>0.95</v>
      </c>
      <c r="AV536">
        <f t="shared" si="1275"/>
        <v>0.95</v>
      </c>
      <c r="AW536">
        <f t="shared" si="1275"/>
        <v>0.95</v>
      </c>
      <c r="AX536">
        <f t="shared" si="1275"/>
        <v>0.95</v>
      </c>
      <c r="AY536">
        <f t="shared" si="1275"/>
        <v>0.95</v>
      </c>
      <c r="AZ536">
        <f t="shared" si="1275"/>
        <v>0.95</v>
      </c>
      <c r="BA536">
        <f t="shared" si="1275"/>
        <v>0.95</v>
      </c>
      <c r="BB536">
        <f t="shared" si="1275"/>
        <v>0.95</v>
      </c>
      <c r="BC536">
        <f t="shared" si="1275"/>
        <v>0.95</v>
      </c>
      <c r="BD536">
        <f t="shared" si="1275"/>
        <v>0.95</v>
      </c>
      <c r="BE536">
        <f t="shared" si="1275"/>
        <v>0.95</v>
      </c>
      <c r="BF536">
        <f t="shared" si="1275"/>
        <v>0.95</v>
      </c>
      <c r="BG536">
        <f t="shared" si="1275"/>
        <v>0.95</v>
      </c>
      <c r="BH536">
        <f t="shared" si="1236"/>
        <v>0.95</v>
      </c>
      <c r="BK536">
        <f t="shared" si="1270"/>
        <v>2.0238028734865725E-3</v>
      </c>
      <c r="BL536">
        <f t="shared" si="1139"/>
        <v>9.5118735053868904E-4</v>
      </c>
      <c r="BM536">
        <f t="shared" si="1140"/>
        <v>0</v>
      </c>
      <c r="BN536">
        <f t="shared" si="1248"/>
        <v>0.53</v>
      </c>
      <c r="BO536">
        <f>INDEX($O$7:$O$28,MATCH(BP536,$H$7:$H$28,0))</f>
        <v>1</v>
      </c>
      <c r="BP536" t="str">
        <f t="shared" si="1141"/>
        <v>-LT-Total</v>
      </c>
    </row>
    <row r="537" spans="1:68" hidden="1" x14ac:dyDescent="0.25">
      <c r="A537" t="str">
        <f t="shared" si="1137"/>
        <v>passenger-LT-CNG</v>
      </c>
      <c r="B537" s="1">
        <v>503</v>
      </c>
      <c r="C537" t="s">
        <v>15</v>
      </c>
      <c r="D537" t="s">
        <v>27</v>
      </c>
      <c r="E537" t="s">
        <v>33</v>
      </c>
      <c r="F537" t="s">
        <v>45</v>
      </c>
      <c r="G537">
        <v>0.1380458962809521</v>
      </c>
      <c r="H537">
        <f>Reference!H537</f>
        <v>0.14206774158198121</v>
      </c>
      <c r="I537">
        <f>Reference!I537</f>
        <v>0.1460888519254247</v>
      </c>
      <c r="J537">
        <f>Reference!J537</f>
        <v>0.1501092275127251</v>
      </c>
      <c r="K537">
        <f>Reference!K537</f>
        <v>0.15383803861608941</v>
      </c>
      <c r="L537">
        <f t="shared" ref="L537:Y538" si="1276">$K537+(L$33-$K$33)*($BL537-$BK537)/($BL$33-$BK$33)</f>
        <v>0.14801417001133746</v>
      </c>
      <c r="M537">
        <f t="shared" si="1276"/>
        <v>0.14219030140658551</v>
      </c>
      <c r="N537">
        <f t="shared" si="1276"/>
        <v>0.13636643280183355</v>
      </c>
      <c r="O537">
        <f t="shared" si="1276"/>
        <v>0.13054256419708157</v>
      </c>
      <c r="P537">
        <f t="shared" si="1276"/>
        <v>0.12471869559232962</v>
      </c>
      <c r="Q537">
        <f t="shared" si="1276"/>
        <v>0.11889482698757767</v>
      </c>
      <c r="R537">
        <f t="shared" si="1276"/>
        <v>0.11307095838282571</v>
      </c>
      <c r="S537">
        <f t="shared" si="1276"/>
        <v>0.10724708977807376</v>
      </c>
      <c r="T537">
        <f t="shared" si="1276"/>
        <v>0.10142322117332181</v>
      </c>
      <c r="U537">
        <f t="shared" si="1276"/>
        <v>9.5599352568569843E-2</v>
      </c>
      <c r="V537">
        <f t="shared" si="1276"/>
        <v>8.977548396381789E-2</v>
      </c>
      <c r="W537">
        <f t="shared" si="1276"/>
        <v>8.3951615359065937E-2</v>
      </c>
      <c r="X537">
        <f t="shared" si="1276"/>
        <v>7.812774675431397E-2</v>
      </c>
      <c r="Y537">
        <f t="shared" si="1276"/>
        <v>7.2303878149562018E-2</v>
      </c>
      <c r="Z537">
        <f t="shared" ref="Z537:AN538" si="1277">$Y537+(Z$33-$Y$33)*($BM537-$BL537)/($BM$33-$BL$33)</f>
        <v>6.7483619606257886E-2</v>
      </c>
      <c r="AA537">
        <f t="shared" si="1277"/>
        <v>6.2663361062953754E-2</v>
      </c>
      <c r="AB537">
        <f t="shared" si="1277"/>
        <v>5.7843102519649615E-2</v>
      </c>
      <c r="AC537">
        <f t="shared" si="1277"/>
        <v>5.3022843976345477E-2</v>
      </c>
      <c r="AD537">
        <f t="shared" si="1277"/>
        <v>4.8202585433041345E-2</v>
      </c>
      <c r="AE537">
        <f t="shared" si="1277"/>
        <v>4.3382326889737213E-2</v>
      </c>
      <c r="AF537">
        <f t="shared" si="1277"/>
        <v>3.8562068346433075E-2</v>
      </c>
      <c r="AG537">
        <f t="shared" si="1277"/>
        <v>3.3741809803128943E-2</v>
      </c>
      <c r="AH537">
        <f t="shared" si="1277"/>
        <v>2.8921551259824811E-2</v>
      </c>
      <c r="AI537">
        <f t="shared" si="1277"/>
        <v>2.4101292716520673E-2</v>
      </c>
      <c r="AJ537">
        <f t="shared" si="1277"/>
        <v>1.9281034173216534E-2</v>
      </c>
      <c r="AK537">
        <f t="shared" si="1277"/>
        <v>1.4460775629912402E-2</v>
      </c>
      <c r="AL537">
        <f t="shared" si="1277"/>
        <v>9.6405170866082773E-3</v>
      </c>
      <c r="AM537">
        <f t="shared" si="1277"/>
        <v>4.8202585433041317E-3</v>
      </c>
      <c r="AN537">
        <f t="shared" si="1277"/>
        <v>0</v>
      </c>
      <c r="AO537">
        <f t="shared" ref="AO537:BG537" si="1278">AN537</f>
        <v>0</v>
      </c>
      <c r="AP537">
        <f t="shared" si="1278"/>
        <v>0</v>
      </c>
      <c r="AQ537">
        <f t="shared" si="1278"/>
        <v>0</v>
      </c>
      <c r="AR537">
        <f t="shared" si="1278"/>
        <v>0</v>
      </c>
      <c r="AS537">
        <f t="shared" si="1278"/>
        <v>0</v>
      </c>
      <c r="AT537">
        <f t="shared" si="1278"/>
        <v>0</v>
      </c>
      <c r="AU537">
        <f t="shared" si="1278"/>
        <v>0</v>
      </c>
      <c r="AV537">
        <f t="shared" si="1278"/>
        <v>0</v>
      </c>
      <c r="AW537">
        <f t="shared" si="1278"/>
        <v>0</v>
      </c>
      <c r="AX537">
        <f t="shared" si="1278"/>
        <v>0</v>
      </c>
      <c r="AY537">
        <f t="shared" si="1278"/>
        <v>0</v>
      </c>
      <c r="AZ537">
        <f t="shared" si="1278"/>
        <v>0</v>
      </c>
      <c r="BA537">
        <f t="shared" si="1278"/>
        <v>0</v>
      </c>
      <c r="BB537">
        <f t="shared" si="1278"/>
        <v>0</v>
      </c>
      <c r="BC537">
        <f t="shared" si="1278"/>
        <v>0</v>
      </c>
      <c r="BD537">
        <f t="shared" si="1278"/>
        <v>0</v>
      </c>
      <c r="BE537">
        <f t="shared" si="1278"/>
        <v>0</v>
      </c>
      <c r="BF537">
        <f t="shared" si="1278"/>
        <v>0</v>
      </c>
      <c r="BG537">
        <f t="shared" si="1278"/>
        <v>0</v>
      </c>
      <c r="BH537">
        <f t="shared" si="1236"/>
        <v>0</v>
      </c>
      <c r="BK537">
        <f t="shared" si="1270"/>
        <v>0.15383803861608941</v>
      </c>
      <c r="BL537">
        <f t="shared" si="1139"/>
        <v>7.2303878149562018E-2</v>
      </c>
      <c r="BM537">
        <f t="shared" si="1140"/>
        <v>0</v>
      </c>
      <c r="BN537">
        <f t="shared" si="1248"/>
        <v>0.53</v>
      </c>
      <c r="BO537">
        <f>INDEX($M$7:$M$28,MATCH(BP537,$H$7:$H$28,0))</f>
        <v>1</v>
      </c>
      <c r="BP537" t="str">
        <f t="shared" si="1141"/>
        <v>-LT-Total</v>
      </c>
    </row>
    <row r="538" spans="1:68" hidden="1" x14ac:dyDescent="0.25">
      <c r="A538" t="str">
        <f t="shared" si="1137"/>
        <v>passenger-LT-D</v>
      </c>
      <c r="B538" s="1">
        <v>504</v>
      </c>
      <c r="C538" t="s">
        <v>15</v>
      </c>
      <c r="D538" t="s">
        <v>27</v>
      </c>
      <c r="E538" t="s">
        <v>33</v>
      </c>
      <c r="F538" t="s">
        <v>46</v>
      </c>
      <c r="G538">
        <v>0.41598294070787573</v>
      </c>
      <c r="H538">
        <f>Reference!H538</f>
        <v>0.41397496167436121</v>
      </c>
      <c r="I538">
        <f>Reference!I538</f>
        <v>0.41196734958171871</v>
      </c>
      <c r="J538">
        <f>Reference!J538</f>
        <v>0.40996010432937452</v>
      </c>
      <c r="K538">
        <f>Reference!K538</f>
        <v>0.40801624535823261</v>
      </c>
      <c r="L538">
        <f t="shared" si="1276"/>
        <v>0.39256991606967095</v>
      </c>
      <c r="M538">
        <f t="shared" si="1276"/>
        <v>0.3771235867811093</v>
      </c>
      <c r="N538">
        <f t="shared" si="1276"/>
        <v>0.36167725749254764</v>
      </c>
      <c r="O538">
        <f t="shared" si="1276"/>
        <v>0.34623092820398593</v>
      </c>
      <c r="P538">
        <f t="shared" si="1276"/>
        <v>0.33078459891542428</v>
      </c>
      <c r="Q538">
        <f t="shared" si="1276"/>
        <v>0.31533826962686262</v>
      </c>
      <c r="R538">
        <f t="shared" si="1276"/>
        <v>0.29989194033830097</v>
      </c>
      <c r="S538">
        <f t="shared" si="1276"/>
        <v>0.28444561104973931</v>
      </c>
      <c r="T538">
        <f t="shared" si="1276"/>
        <v>0.2689992817611776</v>
      </c>
      <c r="U538">
        <f t="shared" si="1276"/>
        <v>0.253552952472616</v>
      </c>
      <c r="V538">
        <f t="shared" si="1276"/>
        <v>0.23810662318405432</v>
      </c>
      <c r="W538">
        <f t="shared" si="1276"/>
        <v>0.22266029389549266</v>
      </c>
      <c r="X538">
        <f t="shared" si="1276"/>
        <v>0.20721396460693098</v>
      </c>
      <c r="Y538">
        <f t="shared" si="1276"/>
        <v>0.19176763531836932</v>
      </c>
      <c r="Z538">
        <f t="shared" si="1277"/>
        <v>0.17898312629714469</v>
      </c>
      <c r="AA538">
        <f t="shared" si="1277"/>
        <v>0.16619861727592009</v>
      </c>
      <c r="AB538">
        <f t="shared" si="1277"/>
        <v>0.15341410825469545</v>
      </c>
      <c r="AC538">
        <f t="shared" si="1277"/>
        <v>0.14062959923347085</v>
      </c>
      <c r="AD538">
        <f t="shared" si="1277"/>
        <v>0.12784509021224622</v>
      </c>
      <c r="AE538">
        <f t="shared" si="1277"/>
        <v>0.11506058119102158</v>
      </c>
      <c r="AF538">
        <f t="shared" si="1277"/>
        <v>0.10227607216979696</v>
      </c>
      <c r="AG538">
        <f t="shared" si="1277"/>
        <v>8.9491563148572345E-2</v>
      </c>
      <c r="AH538">
        <f t="shared" si="1277"/>
        <v>7.6707054127347726E-2</v>
      </c>
      <c r="AI538">
        <f t="shared" si="1277"/>
        <v>6.3922545106123108E-2</v>
      </c>
      <c r="AJ538">
        <f t="shared" si="1277"/>
        <v>5.1138036084898475E-2</v>
      </c>
      <c r="AK538">
        <f t="shared" si="1277"/>
        <v>3.8353527063673842E-2</v>
      </c>
      <c r="AL538">
        <f t="shared" si="1277"/>
        <v>2.5569018042449237E-2</v>
      </c>
      <c r="AM538">
        <f t="shared" si="1277"/>
        <v>1.2784509021224605E-2</v>
      </c>
      <c r="AN538">
        <f t="shared" si="1277"/>
        <v>0</v>
      </c>
      <c r="AO538">
        <f t="shared" ref="AO538:BG538" si="1279">AN538</f>
        <v>0</v>
      </c>
      <c r="AP538">
        <f t="shared" si="1279"/>
        <v>0</v>
      </c>
      <c r="AQ538">
        <f t="shared" si="1279"/>
        <v>0</v>
      </c>
      <c r="AR538">
        <f t="shared" si="1279"/>
        <v>0</v>
      </c>
      <c r="AS538">
        <f t="shared" si="1279"/>
        <v>0</v>
      </c>
      <c r="AT538">
        <f t="shared" si="1279"/>
        <v>0</v>
      </c>
      <c r="AU538">
        <f t="shared" si="1279"/>
        <v>0</v>
      </c>
      <c r="AV538">
        <f t="shared" si="1279"/>
        <v>0</v>
      </c>
      <c r="AW538">
        <f t="shared" si="1279"/>
        <v>0</v>
      </c>
      <c r="AX538">
        <f t="shared" si="1279"/>
        <v>0</v>
      </c>
      <c r="AY538">
        <f t="shared" si="1279"/>
        <v>0</v>
      </c>
      <c r="AZ538">
        <f t="shared" si="1279"/>
        <v>0</v>
      </c>
      <c r="BA538">
        <f t="shared" si="1279"/>
        <v>0</v>
      </c>
      <c r="BB538">
        <f t="shared" si="1279"/>
        <v>0</v>
      </c>
      <c r="BC538">
        <f t="shared" si="1279"/>
        <v>0</v>
      </c>
      <c r="BD538">
        <f t="shared" si="1279"/>
        <v>0</v>
      </c>
      <c r="BE538">
        <f t="shared" si="1279"/>
        <v>0</v>
      </c>
      <c r="BF538">
        <f t="shared" si="1279"/>
        <v>0</v>
      </c>
      <c r="BG538">
        <f t="shared" si="1279"/>
        <v>0</v>
      </c>
      <c r="BH538">
        <f t="shared" si="1236"/>
        <v>0</v>
      </c>
      <c r="BK538">
        <f t="shared" si="1270"/>
        <v>0.40801624535823261</v>
      </c>
      <c r="BL538">
        <f t="shared" si="1139"/>
        <v>0.19176763531836932</v>
      </c>
      <c r="BM538">
        <f t="shared" si="1140"/>
        <v>0</v>
      </c>
      <c r="BN538">
        <f t="shared" si="1248"/>
        <v>0.53</v>
      </c>
      <c r="BO538">
        <f>INDEX($M$7:$M$28,MATCH(BP538,$H$7:$H$28,0))</f>
        <v>1</v>
      </c>
      <c r="BP538" t="str">
        <f t="shared" si="1141"/>
        <v>-LT-Total</v>
      </c>
    </row>
    <row r="539" spans="1:68" hidden="1" x14ac:dyDescent="0.25">
      <c r="A539" t="str">
        <f t="shared" si="1137"/>
        <v>passenger-LT-FCEV</v>
      </c>
      <c r="B539" s="1">
        <v>505</v>
      </c>
      <c r="C539" t="s">
        <v>15</v>
      </c>
      <c r="D539" t="s">
        <v>27</v>
      </c>
      <c r="E539" t="s">
        <v>33</v>
      </c>
      <c r="F539" t="s">
        <v>30</v>
      </c>
      <c r="G539">
        <v>0</v>
      </c>
      <c r="H539">
        <f>Reference!H539</f>
        <v>1.2915496650148837E-7</v>
      </c>
      <c r="I539">
        <f>Reference!I539</f>
        <v>0</v>
      </c>
      <c r="J539">
        <f>Reference!J539</f>
        <v>2.1544346900318838E-7</v>
      </c>
      <c r="K539">
        <f>Reference!K539</f>
        <v>0</v>
      </c>
      <c r="L539">
        <f>Reference!L539</f>
        <v>1.93069772888325E-7</v>
      </c>
      <c r="M539">
        <f t="shared" ref="M539:Y539" si="1280">IF(L539=0,0.0000001,L539)*((INDEX($N$7:$N$29,MATCH($A539,$H$7:$H$28,0))/IF(L539=0,0.0000001,L539))^((M$33-$K$33)/($Y$33-$K$33)))</f>
        <v>1.064985887230373E-6</v>
      </c>
      <c r="N539">
        <f t="shared" si="1280"/>
        <v>9.5690226313179565E-6</v>
      </c>
      <c r="O539">
        <f t="shared" si="1280"/>
        <v>9.5454674838068196E-5</v>
      </c>
      <c r="P539">
        <f t="shared" si="1280"/>
        <v>7.4421539513942325E-4</v>
      </c>
      <c r="Q539">
        <f t="shared" si="1280"/>
        <v>3.6285817256375814E-3</v>
      </c>
      <c r="R539">
        <f t="shared" si="1280"/>
        <v>1.0433477453329136E-2</v>
      </c>
      <c r="S539">
        <f t="shared" si="1280"/>
        <v>1.9078265791613546E-2</v>
      </c>
      <c r="T539">
        <f t="shared" si="1280"/>
        <v>2.5521915655245975E-2</v>
      </c>
      <c r="U539">
        <f t="shared" si="1280"/>
        <v>2.864585770276952E-2</v>
      </c>
      <c r="V539">
        <f t="shared" si="1280"/>
        <v>2.9704538308740456E-2</v>
      </c>
      <c r="W539">
        <f t="shared" si="1280"/>
        <v>2.9957611934672234E-2</v>
      </c>
      <c r="X539">
        <f t="shared" si="1280"/>
        <v>2.9996970293040933E-2</v>
      </c>
      <c r="Y539">
        <f t="shared" si="1280"/>
        <v>0.03</v>
      </c>
      <c r="Z539">
        <f t="shared" ref="Z539:AN539" si="1281">IF(Y539=0,0.0000001,$Y539)*((INDEX($O$7:$O$28,MATCH($A539,$H$7:$H$28,0))/IF(Y539=0,0.0000001,$Y539))^((Z$33-$Y$33)/($AN$33-$Y$33)))</f>
        <v>3.1039246604138173E-2</v>
      </c>
      <c r="AA539">
        <f t="shared" si="1281"/>
        <v>3.211449432508344E-2</v>
      </c>
      <c r="AB539">
        <f t="shared" si="1281"/>
        <v>3.3226990297448702E-2</v>
      </c>
      <c r="AC539">
        <f t="shared" si="1281"/>
        <v>3.4378024858527222E-2</v>
      </c>
      <c r="AD539">
        <f t="shared" si="1281"/>
        <v>3.5568933044900629E-2</v>
      </c>
      <c r="AE539">
        <f t="shared" si="1281"/>
        <v>3.6801096140891665E-2</v>
      </c>
      <c r="AF539">
        <f t="shared" si="1281"/>
        <v>3.8075943280657804E-2</v>
      </c>
      <c r="AG539">
        <f t="shared" si="1281"/>
        <v>3.939495310578385E-2</v>
      </c>
      <c r="AH539">
        <f t="shared" si="1281"/>
        <v>4.0759655480296142E-2</v>
      </c>
      <c r="AI539">
        <f t="shared" si="1281"/>
        <v>4.2171633265087459E-2</v>
      </c>
      <c r="AJ539">
        <f t="shared" si="1281"/>
        <v>4.3632524153810887E-2</v>
      </c>
      <c r="AK539">
        <f t="shared" si="1281"/>
        <v>4.5144022572371711E-2</v>
      </c>
      <c r="AL539">
        <f t="shared" si="1281"/>
        <v>4.6707881644220864E-2</v>
      </c>
      <c r="AM539">
        <f t="shared" si="1281"/>
        <v>4.8325915223729012E-2</v>
      </c>
      <c r="AN539">
        <f t="shared" si="1281"/>
        <v>0.05</v>
      </c>
      <c r="AO539">
        <f t="shared" ref="AO539:BG539" si="1282">AN539</f>
        <v>0.05</v>
      </c>
      <c r="AP539">
        <f t="shared" si="1282"/>
        <v>0.05</v>
      </c>
      <c r="AQ539">
        <f t="shared" si="1282"/>
        <v>0.05</v>
      </c>
      <c r="AR539">
        <f t="shared" si="1282"/>
        <v>0.05</v>
      </c>
      <c r="AS539">
        <f t="shared" si="1282"/>
        <v>0.05</v>
      </c>
      <c r="AT539">
        <f t="shared" si="1282"/>
        <v>0.05</v>
      </c>
      <c r="AU539">
        <f t="shared" si="1282"/>
        <v>0.05</v>
      </c>
      <c r="AV539">
        <f t="shared" si="1282"/>
        <v>0.05</v>
      </c>
      <c r="AW539">
        <f t="shared" si="1282"/>
        <v>0.05</v>
      </c>
      <c r="AX539">
        <f t="shared" si="1282"/>
        <v>0.05</v>
      </c>
      <c r="AY539">
        <f t="shared" si="1282"/>
        <v>0.05</v>
      </c>
      <c r="AZ539">
        <f t="shared" si="1282"/>
        <v>0.05</v>
      </c>
      <c r="BA539">
        <f t="shared" si="1282"/>
        <v>0.05</v>
      </c>
      <c r="BB539">
        <f t="shared" si="1282"/>
        <v>0.05</v>
      </c>
      <c r="BC539">
        <f t="shared" si="1282"/>
        <v>0.05</v>
      </c>
      <c r="BD539">
        <f t="shared" si="1282"/>
        <v>0.05</v>
      </c>
      <c r="BE539">
        <f t="shared" si="1282"/>
        <v>0.05</v>
      </c>
      <c r="BF539">
        <f t="shared" si="1282"/>
        <v>0.05</v>
      </c>
      <c r="BG539">
        <f t="shared" si="1282"/>
        <v>0.05</v>
      </c>
      <c r="BH539">
        <f t="shared" si="1236"/>
        <v>0.05</v>
      </c>
      <c r="BK539">
        <f>G539</f>
        <v>0</v>
      </c>
      <c r="BL539">
        <f t="shared" si="1139"/>
        <v>0</v>
      </c>
      <c r="BM539">
        <f t="shared" si="1140"/>
        <v>0</v>
      </c>
      <c r="BN539">
        <f t="shared" si="1248"/>
        <v>0.53</v>
      </c>
      <c r="BO539">
        <f>INDEX($O$7:$O$28,MATCH(BP539,$H$7:$H$28,0))</f>
        <v>1</v>
      </c>
      <c r="BP539" t="str">
        <f t="shared" si="1141"/>
        <v>-LT-Total</v>
      </c>
    </row>
    <row r="540" spans="1:68" hidden="1" x14ac:dyDescent="0.25">
      <c r="A540" t="str">
        <f t="shared" si="1137"/>
        <v>passenger-LT-G</v>
      </c>
      <c r="B540" s="1">
        <v>506</v>
      </c>
      <c r="C540" t="s">
        <v>15</v>
      </c>
      <c r="D540" t="s">
        <v>27</v>
      </c>
      <c r="E540" t="s">
        <v>33</v>
      </c>
      <c r="F540" t="s">
        <v>47</v>
      </c>
      <c r="G540">
        <v>0.44366278269321929</v>
      </c>
      <c r="H540">
        <f>Reference!H540</f>
        <v>0.4404950426731033</v>
      </c>
      <c r="I540">
        <f>Reference!I540</f>
        <v>0.43732788153018959</v>
      </c>
      <c r="J540">
        <f>Reference!J540</f>
        <v>0.4341612991058158</v>
      </c>
      <c r="K540">
        <f>Reference!K540</f>
        <v>0.43122266259586062</v>
      </c>
      <c r="L540">
        <f t="shared" ref="L540:Y542" si="1283">$K540+(L$33-$K$33)*($BL540-$BK540)/($BL$33-$BK$33)</f>
        <v>0.41489780465473158</v>
      </c>
      <c r="M540">
        <f t="shared" si="1283"/>
        <v>0.3985729467136026</v>
      </c>
      <c r="N540">
        <f t="shared" si="1283"/>
        <v>0.38224808877247357</v>
      </c>
      <c r="O540">
        <f t="shared" si="1283"/>
        <v>0.36592323083134459</v>
      </c>
      <c r="P540">
        <f t="shared" si="1283"/>
        <v>0.34959837289021556</v>
      </c>
      <c r="Q540">
        <f t="shared" si="1283"/>
        <v>0.33327351494908652</v>
      </c>
      <c r="R540">
        <f t="shared" si="1283"/>
        <v>0.31694865700795755</v>
      </c>
      <c r="S540">
        <f t="shared" si="1283"/>
        <v>0.30062379906682857</v>
      </c>
      <c r="T540">
        <f t="shared" si="1283"/>
        <v>0.28429894112569953</v>
      </c>
      <c r="U540">
        <f t="shared" si="1283"/>
        <v>0.2679740831845705</v>
      </c>
      <c r="V540">
        <f t="shared" si="1283"/>
        <v>0.25164922524344147</v>
      </c>
      <c r="W540">
        <f t="shared" si="1283"/>
        <v>0.23532436730231249</v>
      </c>
      <c r="X540">
        <f t="shared" si="1283"/>
        <v>0.21899950936118348</v>
      </c>
      <c r="Y540">
        <f t="shared" si="1283"/>
        <v>0.20267465142005445</v>
      </c>
      <c r="Z540">
        <f t="shared" ref="Z540:AN542" si="1284">$Y540+(Z$33-$Y$33)*($BM540-$BL540)/($BM$33-$BL$33)</f>
        <v>0.18916300799205082</v>
      </c>
      <c r="AA540">
        <f t="shared" si="1284"/>
        <v>0.17565136456404717</v>
      </c>
      <c r="AB540">
        <f t="shared" si="1284"/>
        <v>0.16213972113604355</v>
      </c>
      <c r="AC540">
        <f t="shared" si="1284"/>
        <v>0.14862807770803993</v>
      </c>
      <c r="AD540">
        <f t="shared" si="1284"/>
        <v>0.13511643428003628</v>
      </c>
      <c r="AE540">
        <f t="shared" si="1284"/>
        <v>0.12160479085203266</v>
      </c>
      <c r="AF540">
        <f t="shared" si="1284"/>
        <v>0.10809314742402902</v>
      </c>
      <c r="AG540">
        <f t="shared" si="1284"/>
        <v>9.4581503996025398E-2</v>
      </c>
      <c r="AH540">
        <f t="shared" si="1284"/>
        <v>8.1069860568021776E-2</v>
      </c>
      <c r="AI540">
        <f t="shared" si="1284"/>
        <v>6.755821714001814E-2</v>
      </c>
      <c r="AJ540">
        <f t="shared" si="1284"/>
        <v>5.404657371201449E-2</v>
      </c>
      <c r="AK540">
        <f t="shared" si="1284"/>
        <v>4.0534930284010867E-2</v>
      </c>
      <c r="AL540">
        <f t="shared" si="1284"/>
        <v>2.7023286856007245E-2</v>
      </c>
      <c r="AM540">
        <f t="shared" si="1284"/>
        <v>1.3511643428003595E-2</v>
      </c>
      <c r="AN540">
        <f t="shared" si="1284"/>
        <v>0</v>
      </c>
      <c r="AO540">
        <f t="shared" ref="AO540:BG540" si="1285">AN540</f>
        <v>0</v>
      </c>
      <c r="AP540">
        <f t="shared" si="1285"/>
        <v>0</v>
      </c>
      <c r="AQ540">
        <f t="shared" si="1285"/>
        <v>0</v>
      </c>
      <c r="AR540">
        <f t="shared" si="1285"/>
        <v>0</v>
      </c>
      <c r="AS540">
        <f t="shared" si="1285"/>
        <v>0</v>
      </c>
      <c r="AT540">
        <f t="shared" si="1285"/>
        <v>0</v>
      </c>
      <c r="AU540">
        <f t="shared" si="1285"/>
        <v>0</v>
      </c>
      <c r="AV540">
        <f t="shared" si="1285"/>
        <v>0</v>
      </c>
      <c r="AW540">
        <f t="shared" si="1285"/>
        <v>0</v>
      </c>
      <c r="AX540">
        <f t="shared" si="1285"/>
        <v>0</v>
      </c>
      <c r="AY540">
        <f t="shared" si="1285"/>
        <v>0</v>
      </c>
      <c r="AZ540">
        <f t="shared" si="1285"/>
        <v>0</v>
      </c>
      <c r="BA540">
        <f t="shared" si="1285"/>
        <v>0</v>
      </c>
      <c r="BB540">
        <f t="shared" si="1285"/>
        <v>0</v>
      </c>
      <c r="BC540">
        <f t="shared" si="1285"/>
        <v>0</v>
      </c>
      <c r="BD540">
        <f t="shared" si="1285"/>
        <v>0</v>
      </c>
      <c r="BE540">
        <f t="shared" si="1285"/>
        <v>0</v>
      </c>
      <c r="BF540">
        <f t="shared" si="1285"/>
        <v>0</v>
      </c>
      <c r="BG540">
        <f t="shared" si="1285"/>
        <v>0</v>
      </c>
      <c r="BH540">
        <f t="shared" si="1236"/>
        <v>0</v>
      </c>
      <c r="BK540">
        <f t="shared" ref="BK540:BK545" si="1286">K540</f>
        <v>0.43122266259586062</v>
      </c>
      <c r="BL540">
        <f t="shared" si="1139"/>
        <v>0.20267465142005447</v>
      </c>
      <c r="BM540">
        <f t="shared" si="1140"/>
        <v>0</v>
      </c>
      <c r="BN540">
        <f t="shared" si="1248"/>
        <v>0.53</v>
      </c>
      <c r="BO540">
        <f>INDEX($M$7:$M$28,MATCH(BP540,$H$7:$H$28,0))</f>
        <v>1</v>
      </c>
      <c r="BP540" t="str">
        <f t="shared" si="1141"/>
        <v>-LT-Total</v>
      </c>
    </row>
    <row r="541" spans="1:68" hidden="1" x14ac:dyDescent="0.25">
      <c r="A541" t="str">
        <f t="shared" si="1137"/>
        <v>passenger-LT-LPG</v>
      </c>
      <c r="B541" s="1">
        <v>507</v>
      </c>
      <c r="C541" t="s">
        <v>15</v>
      </c>
      <c r="D541" t="s">
        <v>27</v>
      </c>
      <c r="E541" t="s">
        <v>33</v>
      </c>
      <c r="F541" t="s">
        <v>48</v>
      </c>
      <c r="G541">
        <v>0</v>
      </c>
      <c r="H541">
        <f>Reference!H541</f>
        <v>0</v>
      </c>
      <c r="I541">
        <f>Reference!I541</f>
        <v>0</v>
      </c>
      <c r="J541">
        <f>Reference!J541</f>
        <v>0</v>
      </c>
      <c r="K541">
        <f>Reference!K541</f>
        <v>0</v>
      </c>
      <c r="L541">
        <f t="shared" si="1283"/>
        <v>0</v>
      </c>
      <c r="M541">
        <f t="shared" si="1283"/>
        <v>0</v>
      </c>
      <c r="N541">
        <f t="shared" si="1283"/>
        <v>0</v>
      </c>
      <c r="O541">
        <f t="shared" si="1283"/>
        <v>0</v>
      </c>
      <c r="P541">
        <f t="shared" si="1283"/>
        <v>0</v>
      </c>
      <c r="Q541">
        <f t="shared" si="1283"/>
        <v>0</v>
      </c>
      <c r="R541">
        <f t="shared" si="1283"/>
        <v>0</v>
      </c>
      <c r="S541">
        <f t="shared" si="1283"/>
        <v>0</v>
      </c>
      <c r="T541">
        <f t="shared" si="1283"/>
        <v>0</v>
      </c>
      <c r="U541">
        <f t="shared" si="1283"/>
        <v>0</v>
      </c>
      <c r="V541">
        <f t="shared" si="1283"/>
        <v>0</v>
      </c>
      <c r="W541">
        <f t="shared" si="1283"/>
        <v>0</v>
      </c>
      <c r="X541">
        <f t="shared" si="1283"/>
        <v>0</v>
      </c>
      <c r="Y541">
        <f t="shared" si="1283"/>
        <v>0</v>
      </c>
      <c r="Z541">
        <f t="shared" si="1284"/>
        <v>0</v>
      </c>
      <c r="AA541">
        <f t="shared" si="1284"/>
        <v>0</v>
      </c>
      <c r="AB541">
        <f t="shared" si="1284"/>
        <v>0</v>
      </c>
      <c r="AC541">
        <f t="shared" si="1284"/>
        <v>0</v>
      </c>
      <c r="AD541">
        <f t="shared" si="1284"/>
        <v>0</v>
      </c>
      <c r="AE541">
        <f t="shared" si="1284"/>
        <v>0</v>
      </c>
      <c r="AF541">
        <f t="shared" si="1284"/>
        <v>0</v>
      </c>
      <c r="AG541">
        <f t="shared" si="1284"/>
        <v>0</v>
      </c>
      <c r="AH541">
        <f t="shared" si="1284"/>
        <v>0</v>
      </c>
      <c r="AI541">
        <f t="shared" si="1284"/>
        <v>0</v>
      </c>
      <c r="AJ541">
        <f t="shared" si="1284"/>
        <v>0</v>
      </c>
      <c r="AK541">
        <f t="shared" si="1284"/>
        <v>0</v>
      </c>
      <c r="AL541">
        <f t="shared" si="1284"/>
        <v>0</v>
      </c>
      <c r="AM541">
        <f t="shared" si="1284"/>
        <v>0</v>
      </c>
      <c r="AN541">
        <f t="shared" si="1284"/>
        <v>0</v>
      </c>
      <c r="AO541">
        <f t="shared" ref="AO541:BG541" si="1287">AN541</f>
        <v>0</v>
      </c>
      <c r="AP541">
        <f t="shared" si="1287"/>
        <v>0</v>
      </c>
      <c r="AQ541">
        <f t="shared" si="1287"/>
        <v>0</v>
      </c>
      <c r="AR541">
        <f t="shared" si="1287"/>
        <v>0</v>
      </c>
      <c r="AS541">
        <f t="shared" si="1287"/>
        <v>0</v>
      </c>
      <c r="AT541">
        <f t="shared" si="1287"/>
        <v>0</v>
      </c>
      <c r="AU541">
        <f t="shared" si="1287"/>
        <v>0</v>
      </c>
      <c r="AV541">
        <f t="shared" si="1287"/>
        <v>0</v>
      </c>
      <c r="AW541">
        <f t="shared" si="1287"/>
        <v>0</v>
      </c>
      <c r="AX541">
        <f t="shared" si="1287"/>
        <v>0</v>
      </c>
      <c r="AY541">
        <f t="shared" si="1287"/>
        <v>0</v>
      </c>
      <c r="AZ541">
        <f t="shared" si="1287"/>
        <v>0</v>
      </c>
      <c r="BA541">
        <f t="shared" si="1287"/>
        <v>0</v>
      </c>
      <c r="BB541">
        <f t="shared" si="1287"/>
        <v>0</v>
      </c>
      <c r="BC541">
        <f t="shared" si="1287"/>
        <v>0</v>
      </c>
      <c r="BD541">
        <f t="shared" si="1287"/>
        <v>0</v>
      </c>
      <c r="BE541">
        <f t="shared" si="1287"/>
        <v>0</v>
      </c>
      <c r="BF541">
        <f t="shared" si="1287"/>
        <v>0</v>
      </c>
      <c r="BG541">
        <f t="shared" si="1287"/>
        <v>0</v>
      </c>
      <c r="BH541">
        <f t="shared" si="1236"/>
        <v>0</v>
      </c>
      <c r="BK541">
        <f t="shared" si="1286"/>
        <v>0</v>
      </c>
      <c r="BL541">
        <f t="shared" si="1139"/>
        <v>0</v>
      </c>
      <c r="BM541">
        <f t="shared" si="1140"/>
        <v>0</v>
      </c>
      <c r="BN541">
        <f t="shared" si="1248"/>
        <v>0.53</v>
      </c>
      <c r="BO541">
        <f>INDEX($M$7:$M$28,MATCH(BP541,$H$7:$H$28,0))</f>
        <v>1</v>
      </c>
      <c r="BP541" t="str">
        <f t="shared" si="1141"/>
        <v>-LT-Total</v>
      </c>
    </row>
    <row r="542" spans="1:68" hidden="1" x14ac:dyDescent="0.25">
      <c r="A542" t="str">
        <f t="shared" si="1137"/>
        <v>passenger-LT-PHEVG</v>
      </c>
      <c r="B542" s="1">
        <v>508</v>
      </c>
      <c r="C542" t="s">
        <v>15</v>
      </c>
      <c r="D542" t="s">
        <v>27</v>
      </c>
      <c r="E542" t="s">
        <v>33</v>
      </c>
      <c r="F542" t="s">
        <v>31</v>
      </c>
      <c r="G542">
        <v>1.4427376987204341E-3</v>
      </c>
      <c r="H542">
        <f>Reference!H542</f>
        <v>2.16390879409647E-3</v>
      </c>
      <c r="I542">
        <f>Reference!I542</f>
        <v>2.8849481016668338E-3</v>
      </c>
      <c r="J542">
        <f>Reference!J542</f>
        <v>3.605855657552854E-3</v>
      </c>
      <c r="K542">
        <f>Reference!K542</f>
        <v>4.3269083936360014E-3</v>
      </c>
      <c r="L542">
        <f t="shared" si="1283"/>
        <v>4.1631040044483531E-3</v>
      </c>
      <c r="M542">
        <f t="shared" si="1283"/>
        <v>3.9992996152607039E-3</v>
      </c>
      <c r="N542">
        <f t="shared" si="1283"/>
        <v>3.8354952260730556E-3</v>
      </c>
      <c r="O542">
        <f t="shared" si="1283"/>
        <v>3.6716908368854069E-3</v>
      </c>
      <c r="P542">
        <f t="shared" si="1283"/>
        <v>3.5078864476977582E-3</v>
      </c>
      <c r="Q542">
        <f t="shared" si="1283"/>
        <v>3.3440820585101099E-3</v>
      </c>
      <c r="R542">
        <f t="shared" si="1283"/>
        <v>3.1802776693224608E-3</v>
      </c>
      <c r="S542">
        <f t="shared" si="1283"/>
        <v>3.0164732801348125E-3</v>
      </c>
      <c r="T542">
        <f t="shared" si="1283"/>
        <v>2.8526688909471637E-3</v>
      </c>
      <c r="U542">
        <f t="shared" si="1283"/>
        <v>2.688864501759515E-3</v>
      </c>
      <c r="V542">
        <f t="shared" si="1283"/>
        <v>2.5250601125718663E-3</v>
      </c>
      <c r="W542">
        <f t="shared" si="1283"/>
        <v>2.361255723384218E-3</v>
      </c>
      <c r="X542">
        <f t="shared" si="1283"/>
        <v>2.1974513341965693E-3</v>
      </c>
      <c r="Y542">
        <f t="shared" si="1283"/>
        <v>2.0336469450089206E-3</v>
      </c>
      <c r="Z542">
        <f t="shared" si="1284"/>
        <v>1.8980704820083258E-3</v>
      </c>
      <c r="AA542">
        <f t="shared" si="1284"/>
        <v>1.7624940190077312E-3</v>
      </c>
      <c r="AB542">
        <f t="shared" si="1284"/>
        <v>1.6269175560071365E-3</v>
      </c>
      <c r="AC542">
        <f t="shared" si="1284"/>
        <v>1.4913410930065419E-3</v>
      </c>
      <c r="AD542">
        <f t="shared" si="1284"/>
        <v>1.3557646300059471E-3</v>
      </c>
      <c r="AE542">
        <f t="shared" si="1284"/>
        <v>1.2201881670053523E-3</v>
      </c>
      <c r="AF542">
        <f t="shared" si="1284"/>
        <v>1.0846117040047576E-3</v>
      </c>
      <c r="AG542">
        <f t="shared" si="1284"/>
        <v>9.4903524100416301E-4</v>
      </c>
      <c r="AH542">
        <f t="shared" si="1284"/>
        <v>8.1345877800356823E-4</v>
      </c>
      <c r="AI542">
        <f t="shared" si="1284"/>
        <v>6.7788231500297367E-4</v>
      </c>
      <c r="AJ542">
        <f t="shared" si="1284"/>
        <v>5.4230585200237889E-4</v>
      </c>
      <c r="AK542">
        <f t="shared" si="1284"/>
        <v>4.067293890017839E-4</v>
      </c>
      <c r="AL542">
        <f t="shared" si="1284"/>
        <v>2.7115292600118934E-4</v>
      </c>
      <c r="AM542">
        <f t="shared" si="1284"/>
        <v>1.3557646300059456E-4</v>
      </c>
      <c r="AN542">
        <f t="shared" si="1284"/>
        <v>0</v>
      </c>
      <c r="AO542">
        <f t="shared" ref="AO542:BG542" si="1288">AN542</f>
        <v>0</v>
      </c>
      <c r="AP542">
        <f t="shared" si="1288"/>
        <v>0</v>
      </c>
      <c r="AQ542">
        <f t="shared" si="1288"/>
        <v>0</v>
      </c>
      <c r="AR542">
        <f t="shared" si="1288"/>
        <v>0</v>
      </c>
      <c r="AS542">
        <f t="shared" si="1288"/>
        <v>0</v>
      </c>
      <c r="AT542">
        <f t="shared" si="1288"/>
        <v>0</v>
      </c>
      <c r="AU542">
        <f t="shared" si="1288"/>
        <v>0</v>
      </c>
      <c r="AV542">
        <f t="shared" si="1288"/>
        <v>0</v>
      </c>
      <c r="AW542">
        <f t="shared" si="1288"/>
        <v>0</v>
      </c>
      <c r="AX542">
        <f t="shared" si="1288"/>
        <v>0</v>
      </c>
      <c r="AY542">
        <f t="shared" si="1288"/>
        <v>0</v>
      </c>
      <c r="AZ542">
        <f t="shared" si="1288"/>
        <v>0</v>
      </c>
      <c r="BA542">
        <f t="shared" si="1288"/>
        <v>0</v>
      </c>
      <c r="BB542">
        <f t="shared" si="1288"/>
        <v>0</v>
      </c>
      <c r="BC542">
        <f t="shared" si="1288"/>
        <v>0</v>
      </c>
      <c r="BD542">
        <f t="shared" si="1288"/>
        <v>0</v>
      </c>
      <c r="BE542">
        <f t="shared" si="1288"/>
        <v>0</v>
      </c>
      <c r="BF542">
        <f t="shared" si="1288"/>
        <v>0</v>
      </c>
      <c r="BG542">
        <f t="shared" si="1288"/>
        <v>0</v>
      </c>
      <c r="BH542">
        <f t="shared" si="1236"/>
        <v>0</v>
      </c>
      <c r="BK542">
        <f t="shared" si="1286"/>
        <v>4.3269083936360014E-3</v>
      </c>
      <c r="BL542">
        <f t="shared" si="1139"/>
        <v>2.0336469450089206E-3</v>
      </c>
      <c r="BM542">
        <f t="shared" si="1140"/>
        <v>0</v>
      </c>
      <c r="BN542">
        <f t="shared" si="1248"/>
        <v>0.53</v>
      </c>
      <c r="BO542">
        <f>INDEX($M$7:$M$28,MATCH(BP542,$H$7:$H$28,0))</f>
        <v>1</v>
      </c>
      <c r="BP542" t="str">
        <f t="shared" si="1141"/>
        <v>-LT-Total</v>
      </c>
    </row>
    <row r="543" spans="1:68" hidden="1" x14ac:dyDescent="0.25">
      <c r="A543" t="str">
        <f t="shared" si="1137"/>
        <v>passenger-LV-BEV</v>
      </c>
      <c r="B543" s="1">
        <v>509</v>
      </c>
      <c r="C543" t="s">
        <v>15</v>
      </c>
      <c r="D543" t="s">
        <v>27</v>
      </c>
      <c r="E543" t="s">
        <v>28</v>
      </c>
      <c r="F543" t="s">
        <v>29</v>
      </c>
      <c r="G543">
        <v>8.3950992373488902E-3</v>
      </c>
      <c r="H543">
        <f>Reference!H543</f>
        <v>9.4442568428767353E-3</v>
      </c>
      <c r="I543">
        <f>Reference!I543</f>
        <v>1.0624530430493263E-2</v>
      </c>
      <c r="J543">
        <f>Reference!J543</f>
        <v>1.1952305908920378E-2</v>
      </c>
      <c r="K543">
        <f>Reference!K543</f>
        <v>1.3446016976938584E-2</v>
      </c>
      <c r="L543">
        <f>Reference!L543</f>
        <v>1.5127687339326432E-2</v>
      </c>
      <c r="M543">
        <f t="shared" ref="M543:Y543" si="1289">IF(L543=0,0.0000001,L543)*((INDEX($N$7:$N$29,MATCH($A543,$H$7:$H$28,0))/IF(L543=0,0.0000001,L543))^((M$33-$K$33)/($Y$33-$K$33)))</f>
        <v>2.5592479004305176E-2</v>
      </c>
      <c r="N543">
        <f t="shared" si="1289"/>
        <v>5.0314379231551236E-2</v>
      </c>
      <c r="O543">
        <f t="shared" si="1289"/>
        <v>0.1021531753080224</v>
      </c>
      <c r="P543">
        <f t="shared" si="1289"/>
        <v>0.19224665499618263</v>
      </c>
      <c r="Q543">
        <f t="shared" si="1289"/>
        <v>0.31311106619177592</v>
      </c>
      <c r="R543">
        <f t="shared" si="1289"/>
        <v>0.43343585421036129</v>
      </c>
      <c r="S543">
        <f t="shared" si="1289"/>
        <v>0.52194608361508232</v>
      </c>
      <c r="T543">
        <f t="shared" si="1289"/>
        <v>0.5708670309727385</v>
      </c>
      <c r="U543">
        <f t="shared" si="1289"/>
        <v>0.5915278109832891</v>
      </c>
      <c r="V543">
        <f t="shared" si="1289"/>
        <v>0.59817437454728017</v>
      </c>
      <c r="W543">
        <f t="shared" si="1289"/>
        <v>0.59973885562922613</v>
      </c>
      <c r="X543">
        <f t="shared" si="1289"/>
        <v>0.59998134306024598</v>
      </c>
      <c r="Y543">
        <f t="shared" si="1289"/>
        <v>0.6</v>
      </c>
      <c r="Z543">
        <f t="shared" ref="Z543:AN543" si="1290">IF(Y543=0,0.0000001,$Y543)*((INDEX($O$7:$O$28,MATCH($A543,$H$7:$H$28,0))/IF(Y543=0,0.0000001,$Y543))^((Z$33-$Y$33)/($AN$33-$Y$33)))</f>
        <v>0.6164397954382298</v>
      </c>
      <c r="AA543">
        <f t="shared" si="1290"/>
        <v>0.63333003566654444</v>
      </c>
      <c r="AB543">
        <f t="shared" si="1290"/>
        <v>0.65068306271861909</v>
      </c>
      <c r="AC543">
        <f t="shared" si="1290"/>
        <v>0.66851155679564411</v>
      </c>
      <c r="AD543">
        <f t="shared" si="1290"/>
        <v>0.68682854553199912</v>
      </c>
      <c r="AE543">
        <f t="shared" si="1290"/>
        <v>0.70564741351480409</v>
      </c>
      <c r="AF543">
        <f t="shared" si="1290"/>
        <v>0.72498191206430307</v>
      </c>
      <c r="AG543">
        <f t="shared" si="1290"/>
        <v>0.74484616928222624</v>
      </c>
      <c r="AH543">
        <f t="shared" si="1290"/>
        <v>0.76525470037547438</v>
      </c>
      <c r="AI543">
        <f t="shared" si="1290"/>
        <v>0.78622241826266892</v>
      </c>
      <c r="AJ543">
        <f t="shared" si="1290"/>
        <v>0.8077646444713168</v>
      </c>
      <c r="AK543">
        <f t="shared" si="1290"/>
        <v>0.82989712033355489</v>
      </c>
      <c r="AL543">
        <f t="shared" si="1290"/>
        <v>0.85263601848865445</v>
      </c>
      <c r="AM543">
        <f t="shared" si="1290"/>
        <v>0.8759979547006882</v>
      </c>
      <c r="AN543">
        <f t="shared" si="1290"/>
        <v>0.89999999999999991</v>
      </c>
      <c r="AO543">
        <f t="shared" ref="AO543:BG543" si="1291">AN543</f>
        <v>0.89999999999999991</v>
      </c>
      <c r="AP543">
        <f t="shared" si="1291"/>
        <v>0.89999999999999991</v>
      </c>
      <c r="AQ543">
        <f t="shared" si="1291"/>
        <v>0.89999999999999991</v>
      </c>
      <c r="AR543">
        <f t="shared" si="1291"/>
        <v>0.89999999999999991</v>
      </c>
      <c r="AS543">
        <f t="shared" si="1291"/>
        <v>0.89999999999999991</v>
      </c>
      <c r="AT543">
        <f t="shared" si="1291"/>
        <v>0.89999999999999991</v>
      </c>
      <c r="AU543">
        <f t="shared" si="1291"/>
        <v>0.89999999999999991</v>
      </c>
      <c r="AV543">
        <f t="shared" si="1291"/>
        <v>0.89999999999999991</v>
      </c>
      <c r="AW543">
        <f t="shared" si="1291"/>
        <v>0.89999999999999991</v>
      </c>
      <c r="AX543">
        <f t="shared" si="1291"/>
        <v>0.89999999999999991</v>
      </c>
      <c r="AY543">
        <f t="shared" si="1291"/>
        <v>0.89999999999999991</v>
      </c>
      <c r="AZ543">
        <f t="shared" si="1291"/>
        <v>0.89999999999999991</v>
      </c>
      <c r="BA543">
        <f t="shared" si="1291"/>
        <v>0.89999999999999991</v>
      </c>
      <c r="BB543">
        <f t="shared" si="1291"/>
        <v>0.89999999999999991</v>
      </c>
      <c r="BC543">
        <f t="shared" si="1291"/>
        <v>0.89999999999999991</v>
      </c>
      <c r="BD543">
        <f t="shared" si="1291"/>
        <v>0.89999999999999991</v>
      </c>
      <c r="BE543">
        <f t="shared" si="1291"/>
        <v>0.89999999999999991</v>
      </c>
      <c r="BF543">
        <f t="shared" si="1291"/>
        <v>0.89999999999999991</v>
      </c>
      <c r="BG543">
        <f t="shared" si="1291"/>
        <v>0.89999999999999991</v>
      </c>
      <c r="BH543">
        <f t="shared" si="1236"/>
        <v>0.89999999999999991</v>
      </c>
      <c r="BK543">
        <f t="shared" si="1286"/>
        <v>1.3446016976938584E-2</v>
      </c>
      <c r="BL543">
        <f t="shared" si="1139"/>
        <v>4.9750262814672761E-3</v>
      </c>
      <c r="BM543">
        <f t="shared" si="1140"/>
        <v>6.7230084884692832E-4</v>
      </c>
      <c r="BN543">
        <f t="shared" si="1248"/>
        <v>0.63</v>
      </c>
      <c r="BO543">
        <f>INDEX($O$7:$O$28,MATCH(BP543,$H$7:$H$28,0))</f>
        <v>0.95000000000000007</v>
      </c>
      <c r="BP543" t="str">
        <f t="shared" si="1141"/>
        <v>-LV-Total</v>
      </c>
    </row>
    <row r="544" spans="1:68" hidden="1" x14ac:dyDescent="0.25">
      <c r="A544" t="str">
        <f t="shared" si="1137"/>
        <v>passenger-LV-CNG</v>
      </c>
      <c r="B544" s="1">
        <v>510</v>
      </c>
      <c r="C544" t="s">
        <v>15</v>
      </c>
      <c r="D544" t="s">
        <v>27</v>
      </c>
      <c r="E544" t="s">
        <v>28</v>
      </c>
      <c r="F544" t="s">
        <v>45</v>
      </c>
      <c r="G544">
        <v>3.0414465008840159E-2</v>
      </c>
      <c r="H544">
        <f>Reference!H544</f>
        <v>4.4993985819801463E-2</v>
      </c>
      <c r="I544">
        <f>Reference!I544</f>
        <v>5.923303635541078E-2</v>
      </c>
      <c r="J544">
        <f>Reference!J544</f>
        <v>7.3143405286152124E-2</v>
      </c>
      <c r="K544">
        <f>Reference!K544</f>
        <v>7.8849366338773916E-2</v>
      </c>
      <c r="L544">
        <f t="shared" ref="L544:Y545" si="1292">$K544+(L$33-$K$33)*($BL544-$BK544)/($BL$33-$BK$33)</f>
        <v>7.5301144853529095E-2</v>
      </c>
      <c r="M544">
        <f t="shared" si="1292"/>
        <v>7.175292336828426E-2</v>
      </c>
      <c r="N544">
        <f t="shared" si="1292"/>
        <v>6.820470188303944E-2</v>
      </c>
      <c r="O544">
        <f t="shared" si="1292"/>
        <v>6.4656480397794605E-2</v>
      </c>
      <c r="P544">
        <f t="shared" si="1292"/>
        <v>6.1108258912549784E-2</v>
      </c>
      <c r="Q544">
        <f t="shared" si="1292"/>
        <v>5.7560037427304964E-2</v>
      </c>
      <c r="R544">
        <f t="shared" si="1292"/>
        <v>5.4011815942060129E-2</v>
      </c>
      <c r="S544">
        <f t="shared" si="1292"/>
        <v>5.0463594456815308E-2</v>
      </c>
      <c r="T544">
        <f t="shared" si="1292"/>
        <v>4.6915372971570481E-2</v>
      </c>
      <c r="U544">
        <f t="shared" si="1292"/>
        <v>4.3367151486325653E-2</v>
      </c>
      <c r="V544">
        <f t="shared" si="1292"/>
        <v>3.9818930001080825E-2</v>
      </c>
      <c r="W544">
        <f t="shared" si="1292"/>
        <v>3.6270708515836005E-2</v>
      </c>
      <c r="X544">
        <f t="shared" si="1292"/>
        <v>3.272248703059117E-2</v>
      </c>
      <c r="Y544">
        <f t="shared" si="1292"/>
        <v>2.9174265545346349E-2</v>
      </c>
      <c r="Z544">
        <f t="shared" ref="Z544:AN545" si="1293">$Y544+(Z$33-$Y$33)*($BM544-$BL544)/($BM$33-$BL$33)</f>
        <v>2.7229314508989928E-2</v>
      </c>
      <c r="AA544">
        <f t="shared" si="1293"/>
        <v>2.5284363472633502E-2</v>
      </c>
      <c r="AB544">
        <f t="shared" si="1293"/>
        <v>2.3339412436277081E-2</v>
      </c>
      <c r="AC544">
        <f t="shared" si="1293"/>
        <v>2.1394461399920656E-2</v>
      </c>
      <c r="AD544">
        <f t="shared" si="1293"/>
        <v>1.9449510363564231E-2</v>
      </c>
      <c r="AE544">
        <f t="shared" si="1293"/>
        <v>1.7504559327207812E-2</v>
      </c>
      <c r="AF544">
        <f t="shared" si="1293"/>
        <v>1.5559608290851387E-2</v>
      </c>
      <c r="AG544">
        <f t="shared" si="1293"/>
        <v>1.3614657254494964E-2</v>
      </c>
      <c r="AH544">
        <f t="shared" si="1293"/>
        <v>1.166970621813854E-2</v>
      </c>
      <c r="AI544">
        <f t="shared" si="1293"/>
        <v>9.7247551817821153E-3</v>
      </c>
      <c r="AJ544">
        <f t="shared" si="1293"/>
        <v>7.7798041454256901E-3</v>
      </c>
      <c r="AK544">
        <f t="shared" si="1293"/>
        <v>5.8348531090692719E-3</v>
      </c>
      <c r="AL544">
        <f t="shared" si="1293"/>
        <v>3.8899020727128468E-3</v>
      </c>
      <c r="AM544">
        <f t="shared" si="1293"/>
        <v>1.9449510363564251E-3</v>
      </c>
      <c r="AN544">
        <f t="shared" si="1293"/>
        <v>0</v>
      </c>
      <c r="AO544">
        <f t="shared" ref="AO544:BG544" si="1294">AN544</f>
        <v>0</v>
      </c>
      <c r="AP544">
        <f t="shared" si="1294"/>
        <v>0</v>
      </c>
      <c r="AQ544">
        <f t="shared" si="1294"/>
        <v>0</v>
      </c>
      <c r="AR544">
        <f t="shared" si="1294"/>
        <v>0</v>
      </c>
      <c r="AS544">
        <f t="shared" si="1294"/>
        <v>0</v>
      </c>
      <c r="AT544">
        <f t="shared" si="1294"/>
        <v>0</v>
      </c>
      <c r="AU544">
        <f t="shared" si="1294"/>
        <v>0</v>
      </c>
      <c r="AV544">
        <f t="shared" si="1294"/>
        <v>0</v>
      </c>
      <c r="AW544">
        <f t="shared" si="1294"/>
        <v>0</v>
      </c>
      <c r="AX544">
        <f t="shared" si="1294"/>
        <v>0</v>
      </c>
      <c r="AY544">
        <f t="shared" si="1294"/>
        <v>0</v>
      </c>
      <c r="AZ544">
        <f t="shared" si="1294"/>
        <v>0</v>
      </c>
      <c r="BA544">
        <f t="shared" si="1294"/>
        <v>0</v>
      </c>
      <c r="BB544">
        <f t="shared" si="1294"/>
        <v>0</v>
      </c>
      <c r="BC544">
        <f t="shared" si="1294"/>
        <v>0</v>
      </c>
      <c r="BD544">
        <f t="shared" si="1294"/>
        <v>0</v>
      </c>
      <c r="BE544">
        <f t="shared" si="1294"/>
        <v>0</v>
      </c>
      <c r="BF544">
        <f t="shared" si="1294"/>
        <v>0</v>
      </c>
      <c r="BG544">
        <f t="shared" si="1294"/>
        <v>0</v>
      </c>
      <c r="BH544">
        <f t="shared" si="1236"/>
        <v>0</v>
      </c>
      <c r="BK544">
        <f t="shared" si="1286"/>
        <v>7.8849366338773916E-2</v>
      </c>
      <c r="BL544">
        <f t="shared" si="1139"/>
        <v>2.9174265545346349E-2</v>
      </c>
      <c r="BM544">
        <f t="shared" si="1140"/>
        <v>0</v>
      </c>
      <c r="BN544">
        <f t="shared" si="1248"/>
        <v>0.63</v>
      </c>
      <c r="BO544">
        <f>INDEX($M$7:$M$28,MATCH(BP544,$H$7:$H$28,0))</f>
        <v>1</v>
      </c>
      <c r="BP544" t="str">
        <f t="shared" si="1141"/>
        <v>-LV-Total</v>
      </c>
    </row>
    <row r="545" spans="1:68" hidden="1" x14ac:dyDescent="0.25">
      <c r="A545" t="str">
        <f t="shared" si="1137"/>
        <v>passenger-LV-D</v>
      </c>
      <c r="B545" s="1">
        <v>511</v>
      </c>
      <c r="C545" t="s">
        <v>15</v>
      </c>
      <c r="D545" t="s">
        <v>27</v>
      </c>
      <c r="E545" t="s">
        <v>28</v>
      </c>
      <c r="F545" t="s">
        <v>46</v>
      </c>
      <c r="G545">
        <v>2.927154103444439E-2</v>
      </c>
      <c r="H545">
        <f>Reference!H545</f>
        <v>2.8920220863943181E-2</v>
      </c>
      <c r="I545">
        <f>Reference!I545</f>
        <v>2.857710494629349E-2</v>
      </c>
      <c r="J545">
        <f>Reference!J545</f>
        <v>2.8241909211958471E-2</v>
      </c>
      <c r="K545">
        <f>Reference!K545</f>
        <v>2.8245139588746391E-2</v>
      </c>
      <c r="L545">
        <f t="shared" si="1292"/>
        <v>2.6974108307252803E-2</v>
      </c>
      <c r="M545">
        <f t="shared" si="1292"/>
        <v>2.5703077025759215E-2</v>
      </c>
      <c r="N545">
        <f t="shared" si="1292"/>
        <v>2.4432045744265628E-2</v>
      </c>
      <c r="O545">
        <f t="shared" si="1292"/>
        <v>2.316101446277204E-2</v>
      </c>
      <c r="P545">
        <f t="shared" si="1292"/>
        <v>2.1889983181278452E-2</v>
      </c>
      <c r="Q545">
        <f t="shared" si="1292"/>
        <v>2.0618951899784865E-2</v>
      </c>
      <c r="R545">
        <f t="shared" si="1292"/>
        <v>1.9347920618291277E-2</v>
      </c>
      <c r="S545">
        <f t="shared" si="1292"/>
        <v>1.8076889336797689E-2</v>
      </c>
      <c r="T545">
        <f t="shared" si="1292"/>
        <v>1.6805858055304101E-2</v>
      </c>
      <c r="U545">
        <f t="shared" si="1292"/>
        <v>1.5534826773810512E-2</v>
      </c>
      <c r="V545">
        <f t="shared" si="1292"/>
        <v>1.4263795492316926E-2</v>
      </c>
      <c r="W545">
        <f t="shared" si="1292"/>
        <v>1.2992764210823338E-2</v>
      </c>
      <c r="X545">
        <f t="shared" si="1292"/>
        <v>1.1721732929329751E-2</v>
      </c>
      <c r="Y545">
        <f t="shared" si="1292"/>
        <v>1.0450701647836163E-2</v>
      </c>
      <c r="Z545">
        <f t="shared" si="1293"/>
        <v>9.7539882046470856E-3</v>
      </c>
      <c r="AA545">
        <f t="shared" si="1293"/>
        <v>9.0572747614580083E-3</v>
      </c>
      <c r="AB545">
        <f t="shared" si="1293"/>
        <v>8.360561318268931E-3</v>
      </c>
      <c r="AC545">
        <f t="shared" si="1293"/>
        <v>7.663847875079852E-3</v>
      </c>
      <c r="AD545">
        <f t="shared" si="1293"/>
        <v>6.9671344318907747E-3</v>
      </c>
      <c r="AE545">
        <f t="shared" si="1293"/>
        <v>6.2704209887016974E-3</v>
      </c>
      <c r="AF545">
        <f t="shared" si="1293"/>
        <v>5.5737075455126192E-3</v>
      </c>
      <c r="AG545">
        <f t="shared" si="1293"/>
        <v>4.8769941023235419E-3</v>
      </c>
      <c r="AH545">
        <f t="shared" si="1293"/>
        <v>4.1802806591344638E-3</v>
      </c>
      <c r="AI545">
        <f t="shared" si="1293"/>
        <v>3.4835672159453865E-3</v>
      </c>
      <c r="AJ545">
        <f t="shared" si="1293"/>
        <v>2.7868537727563083E-3</v>
      </c>
      <c r="AK545">
        <f t="shared" si="1293"/>
        <v>2.0901403295672319E-3</v>
      </c>
      <c r="AL545">
        <f t="shared" si="1293"/>
        <v>1.3934268863781529E-3</v>
      </c>
      <c r="AM545">
        <f t="shared" si="1293"/>
        <v>6.9671344318907556E-4</v>
      </c>
      <c r="AN545">
        <f t="shared" si="1293"/>
        <v>0</v>
      </c>
      <c r="AO545">
        <f t="shared" ref="AO545:BG545" si="1295">AN545</f>
        <v>0</v>
      </c>
      <c r="AP545">
        <f t="shared" si="1295"/>
        <v>0</v>
      </c>
      <c r="AQ545">
        <f t="shared" si="1295"/>
        <v>0</v>
      </c>
      <c r="AR545">
        <f t="shared" si="1295"/>
        <v>0</v>
      </c>
      <c r="AS545">
        <f t="shared" si="1295"/>
        <v>0</v>
      </c>
      <c r="AT545">
        <f t="shared" si="1295"/>
        <v>0</v>
      </c>
      <c r="AU545">
        <f t="shared" si="1295"/>
        <v>0</v>
      </c>
      <c r="AV545">
        <f t="shared" si="1295"/>
        <v>0</v>
      </c>
      <c r="AW545">
        <f t="shared" si="1295"/>
        <v>0</v>
      </c>
      <c r="AX545">
        <f t="shared" si="1295"/>
        <v>0</v>
      </c>
      <c r="AY545">
        <f t="shared" si="1295"/>
        <v>0</v>
      </c>
      <c r="AZ545">
        <f t="shared" si="1295"/>
        <v>0</v>
      </c>
      <c r="BA545">
        <f t="shared" si="1295"/>
        <v>0</v>
      </c>
      <c r="BB545">
        <f t="shared" si="1295"/>
        <v>0</v>
      </c>
      <c r="BC545">
        <f t="shared" si="1295"/>
        <v>0</v>
      </c>
      <c r="BD545">
        <f t="shared" si="1295"/>
        <v>0</v>
      </c>
      <c r="BE545">
        <f t="shared" si="1295"/>
        <v>0</v>
      </c>
      <c r="BF545">
        <f t="shared" si="1295"/>
        <v>0</v>
      </c>
      <c r="BG545">
        <f t="shared" si="1295"/>
        <v>0</v>
      </c>
      <c r="BH545">
        <f t="shared" si="1236"/>
        <v>0</v>
      </c>
      <c r="BK545">
        <f t="shared" si="1286"/>
        <v>2.8245139588746391E-2</v>
      </c>
      <c r="BL545">
        <f t="shared" si="1139"/>
        <v>1.0450701647836165E-2</v>
      </c>
      <c r="BM545">
        <f t="shared" si="1140"/>
        <v>0</v>
      </c>
      <c r="BN545">
        <f t="shared" si="1248"/>
        <v>0.63</v>
      </c>
      <c r="BO545">
        <f>INDEX($M$7:$M$28,MATCH(BP545,$H$7:$H$28,0))</f>
        <v>1</v>
      </c>
      <c r="BP545" t="str">
        <f t="shared" si="1141"/>
        <v>-LV-Total</v>
      </c>
    </row>
    <row r="546" spans="1:68" hidden="1" x14ac:dyDescent="0.25">
      <c r="A546" t="str">
        <f t="shared" ref="A546:A609" si="1296">D546&amp;"-"&amp;E546&amp;"-"&amp;F546</f>
        <v>passenger-LV-FCEV</v>
      </c>
      <c r="B546" s="1">
        <v>512</v>
      </c>
      <c r="C546" t="s">
        <v>15</v>
      </c>
      <c r="D546" t="s">
        <v>27</v>
      </c>
      <c r="E546" t="s">
        <v>28</v>
      </c>
      <c r="F546" t="s">
        <v>30</v>
      </c>
      <c r="G546">
        <v>0</v>
      </c>
      <c r="H546">
        <f>Reference!H546</f>
        <v>1.2915496650148837E-7</v>
      </c>
      <c r="I546">
        <f>Reference!I546</f>
        <v>0</v>
      </c>
      <c r="J546">
        <f>Reference!J546</f>
        <v>2.1544346900318838E-7</v>
      </c>
      <c r="K546">
        <f>Reference!K546</f>
        <v>0</v>
      </c>
      <c r="L546">
        <f>Reference!L546</f>
        <v>1.93069772888325E-7</v>
      </c>
      <c r="M546">
        <f t="shared" ref="M546:Y546" si="1297">IF(L546=0,0.0000001,L546)*((INDEX($N$7:$N$29,MATCH($A546,$H$7:$H$28,0))/IF(L546=0,0.0000001,L546))^((M$33-$K$33)/($Y$33-$K$33)))</f>
        <v>1.064985887230373E-6</v>
      </c>
      <c r="N546">
        <f t="shared" si="1297"/>
        <v>9.5690226313179565E-6</v>
      </c>
      <c r="O546">
        <f t="shared" si="1297"/>
        <v>9.5454674838068196E-5</v>
      </c>
      <c r="P546">
        <f t="shared" si="1297"/>
        <v>7.4421539513942325E-4</v>
      </c>
      <c r="Q546">
        <f t="shared" si="1297"/>
        <v>3.6285817256375814E-3</v>
      </c>
      <c r="R546">
        <f t="shared" si="1297"/>
        <v>1.0433477453329136E-2</v>
      </c>
      <c r="S546">
        <f t="shared" si="1297"/>
        <v>1.9078265791613546E-2</v>
      </c>
      <c r="T546">
        <f t="shared" si="1297"/>
        <v>2.5521915655245975E-2</v>
      </c>
      <c r="U546">
        <f t="shared" si="1297"/>
        <v>2.864585770276952E-2</v>
      </c>
      <c r="V546">
        <f t="shared" si="1297"/>
        <v>2.9704538308740456E-2</v>
      </c>
      <c r="W546">
        <f t="shared" si="1297"/>
        <v>2.9957611934672234E-2</v>
      </c>
      <c r="X546">
        <f t="shared" si="1297"/>
        <v>2.9996970293040933E-2</v>
      </c>
      <c r="Y546">
        <f t="shared" si="1297"/>
        <v>0.03</v>
      </c>
      <c r="Z546">
        <f t="shared" ref="Z546:AN546" si="1298">IF(Y546=0,0.0000001,$Y546)*((INDEX($O$7:$O$28,MATCH($A546,$H$7:$H$28,0))/IF(Y546=0,0.0000001,$Y546))^((Z$33-$Y$33)/($AN$33-$Y$33)))</f>
        <v>3.1039246604138173E-2</v>
      </c>
      <c r="AA546">
        <f t="shared" si="1298"/>
        <v>3.211449432508344E-2</v>
      </c>
      <c r="AB546">
        <f t="shared" si="1298"/>
        <v>3.3226990297448702E-2</v>
      </c>
      <c r="AC546">
        <f t="shared" si="1298"/>
        <v>3.4378024858527222E-2</v>
      </c>
      <c r="AD546">
        <f t="shared" si="1298"/>
        <v>3.5568933044900629E-2</v>
      </c>
      <c r="AE546">
        <f t="shared" si="1298"/>
        <v>3.6801096140891665E-2</v>
      </c>
      <c r="AF546">
        <f t="shared" si="1298"/>
        <v>3.8075943280657804E-2</v>
      </c>
      <c r="AG546">
        <f t="shared" si="1298"/>
        <v>3.939495310578385E-2</v>
      </c>
      <c r="AH546">
        <f t="shared" si="1298"/>
        <v>4.0759655480296142E-2</v>
      </c>
      <c r="AI546">
        <f t="shared" si="1298"/>
        <v>4.2171633265087459E-2</v>
      </c>
      <c r="AJ546">
        <f t="shared" si="1298"/>
        <v>4.3632524153810887E-2</v>
      </c>
      <c r="AK546">
        <f t="shared" si="1298"/>
        <v>4.5144022572371711E-2</v>
      </c>
      <c r="AL546">
        <f t="shared" si="1298"/>
        <v>4.6707881644220864E-2</v>
      </c>
      <c r="AM546">
        <f t="shared" si="1298"/>
        <v>4.8325915223729012E-2</v>
      </c>
      <c r="AN546">
        <f t="shared" si="1298"/>
        <v>0.05</v>
      </c>
      <c r="AO546">
        <f t="shared" ref="AO546:BG546" si="1299">AN546</f>
        <v>0.05</v>
      </c>
      <c r="AP546">
        <f t="shared" si="1299"/>
        <v>0.05</v>
      </c>
      <c r="AQ546">
        <f t="shared" si="1299"/>
        <v>0.05</v>
      </c>
      <c r="AR546">
        <f t="shared" si="1299"/>
        <v>0.05</v>
      </c>
      <c r="AS546">
        <f t="shared" si="1299"/>
        <v>0.05</v>
      </c>
      <c r="AT546">
        <f t="shared" si="1299"/>
        <v>0.05</v>
      </c>
      <c r="AU546">
        <f t="shared" si="1299"/>
        <v>0.05</v>
      </c>
      <c r="AV546">
        <f t="shared" si="1299"/>
        <v>0.05</v>
      </c>
      <c r="AW546">
        <f t="shared" si="1299"/>
        <v>0.05</v>
      </c>
      <c r="AX546">
        <f t="shared" si="1299"/>
        <v>0.05</v>
      </c>
      <c r="AY546">
        <f t="shared" si="1299"/>
        <v>0.05</v>
      </c>
      <c r="AZ546">
        <f t="shared" si="1299"/>
        <v>0.05</v>
      </c>
      <c r="BA546">
        <f t="shared" si="1299"/>
        <v>0.05</v>
      </c>
      <c r="BB546">
        <f t="shared" si="1299"/>
        <v>0.05</v>
      </c>
      <c r="BC546">
        <f t="shared" si="1299"/>
        <v>0.05</v>
      </c>
      <c r="BD546">
        <f t="shared" si="1299"/>
        <v>0.05</v>
      </c>
      <c r="BE546">
        <f t="shared" si="1299"/>
        <v>0.05</v>
      </c>
      <c r="BF546">
        <f t="shared" si="1299"/>
        <v>0.05</v>
      </c>
      <c r="BG546">
        <f t="shared" si="1299"/>
        <v>0.05</v>
      </c>
      <c r="BH546">
        <f t="shared" si="1236"/>
        <v>0.05</v>
      </c>
      <c r="BK546">
        <f>G546</f>
        <v>0</v>
      </c>
      <c r="BL546">
        <f t="shared" ref="BL546:BL609" si="1300">(1-BN546)*BK546</f>
        <v>0</v>
      </c>
      <c r="BM546">
        <f t="shared" ref="BM546:BM609" si="1301">(1-BO546)*BK546</f>
        <v>0</v>
      </c>
      <c r="BN546">
        <f t="shared" si="1248"/>
        <v>0.63</v>
      </c>
      <c r="BO546">
        <f>INDEX($O$7:$O$28,MATCH(BP546,$H$7:$H$28,0))</f>
        <v>0.95000000000000007</v>
      </c>
      <c r="BP546" t="str">
        <f t="shared" ref="BP546:BP609" si="1302">"-"&amp;E546&amp;"-"&amp;"Total"</f>
        <v>-LV-Total</v>
      </c>
    </row>
    <row r="547" spans="1:68" hidden="1" x14ac:dyDescent="0.25">
      <c r="A547" t="str">
        <f t="shared" si="1296"/>
        <v>passenger-LV-G</v>
      </c>
      <c r="B547" s="1">
        <v>513</v>
      </c>
      <c r="C547" t="s">
        <v>15</v>
      </c>
      <c r="D547" t="s">
        <v>27</v>
      </c>
      <c r="E547" t="s">
        <v>28</v>
      </c>
      <c r="F547" t="s">
        <v>47</v>
      </c>
      <c r="G547">
        <v>0.9016469479209116</v>
      </c>
      <c r="H547">
        <f>Reference!H547</f>
        <v>0.88139205641457108</v>
      </c>
      <c r="I547">
        <f>Reference!I547</f>
        <v>0.86161017006236429</v>
      </c>
      <c r="J547">
        <f>1-SUM(J548:J549,J543:J546)</f>
        <v>0.87879901258082427</v>
      </c>
      <c r="K547">
        <f>1-SUM(K548:K549,K543:K546)</f>
        <v>0.8708224940553444</v>
      </c>
      <c r="L547">
        <f t="shared" ref="L547:Y549" si="1303">$K547+(L$33-$K$33)*($BL547-$BK547)/($BL$33-$BK$33)</f>
        <v>0.83163548182285385</v>
      </c>
      <c r="M547">
        <f t="shared" si="1303"/>
        <v>0.79244846959036341</v>
      </c>
      <c r="N547">
        <f t="shared" si="1303"/>
        <v>0.75326145735787287</v>
      </c>
      <c r="O547">
        <f t="shared" si="1303"/>
        <v>0.71407444512538243</v>
      </c>
      <c r="P547">
        <f t="shared" si="1303"/>
        <v>0.67488743289289188</v>
      </c>
      <c r="Q547">
        <f t="shared" si="1303"/>
        <v>0.63570042066040133</v>
      </c>
      <c r="R547">
        <f t="shared" si="1303"/>
        <v>0.5965134084279109</v>
      </c>
      <c r="S547">
        <f t="shared" si="1303"/>
        <v>0.55732639619542046</v>
      </c>
      <c r="T547">
        <f t="shared" si="1303"/>
        <v>0.5181393839629298</v>
      </c>
      <c r="U547">
        <f t="shared" si="1303"/>
        <v>0.47895237173043942</v>
      </c>
      <c r="V547">
        <f t="shared" si="1303"/>
        <v>0.43976535949794893</v>
      </c>
      <c r="W547">
        <f t="shared" si="1303"/>
        <v>0.40057834726545838</v>
      </c>
      <c r="X547">
        <f t="shared" si="1303"/>
        <v>0.36139133503296783</v>
      </c>
      <c r="Y547">
        <f t="shared" si="1303"/>
        <v>0.32220432280047739</v>
      </c>
      <c r="Z547">
        <f t="shared" ref="Z547:AN549" si="1304">$Y547+(Z$33-$Y$33)*($BM547-$BL547)/($BM$33-$BL$33)</f>
        <v>0.30072403461377889</v>
      </c>
      <c r="AA547">
        <f t="shared" si="1304"/>
        <v>0.27924374642708039</v>
      </c>
      <c r="AB547">
        <f t="shared" si="1304"/>
        <v>0.25776345824038188</v>
      </c>
      <c r="AC547">
        <f t="shared" si="1304"/>
        <v>0.23628317005368341</v>
      </c>
      <c r="AD547">
        <f t="shared" si="1304"/>
        <v>0.21480288186698493</v>
      </c>
      <c r="AE547">
        <f t="shared" si="1304"/>
        <v>0.1933225936802864</v>
      </c>
      <c r="AF547">
        <f t="shared" si="1304"/>
        <v>0.17184230549358792</v>
      </c>
      <c r="AG547">
        <f t="shared" si="1304"/>
        <v>0.15036201730688942</v>
      </c>
      <c r="AH547">
        <f t="shared" si="1304"/>
        <v>0.12888172912019091</v>
      </c>
      <c r="AI547">
        <f t="shared" si="1304"/>
        <v>0.10740144093349244</v>
      </c>
      <c r="AJ547">
        <f t="shared" si="1304"/>
        <v>8.5921152746793933E-2</v>
      </c>
      <c r="AK547">
        <f t="shared" si="1304"/>
        <v>6.4440864560095401E-2</v>
      </c>
      <c r="AL547">
        <f t="shared" si="1304"/>
        <v>4.2960576373396953E-2</v>
      </c>
      <c r="AM547">
        <f t="shared" si="1304"/>
        <v>2.1480288186698449E-2</v>
      </c>
      <c r="AN547">
        <f t="shared" si="1304"/>
        <v>0</v>
      </c>
      <c r="AO547">
        <f t="shared" ref="AO547:BG547" si="1305">AN547</f>
        <v>0</v>
      </c>
      <c r="AP547">
        <f t="shared" si="1305"/>
        <v>0</v>
      </c>
      <c r="AQ547">
        <f t="shared" si="1305"/>
        <v>0</v>
      </c>
      <c r="AR547">
        <f t="shared" si="1305"/>
        <v>0</v>
      </c>
      <c r="AS547">
        <f t="shared" si="1305"/>
        <v>0</v>
      </c>
      <c r="AT547">
        <f t="shared" si="1305"/>
        <v>0</v>
      </c>
      <c r="AU547">
        <f t="shared" si="1305"/>
        <v>0</v>
      </c>
      <c r="AV547">
        <f t="shared" si="1305"/>
        <v>0</v>
      </c>
      <c r="AW547">
        <f t="shared" si="1305"/>
        <v>0</v>
      </c>
      <c r="AX547">
        <f t="shared" si="1305"/>
        <v>0</v>
      </c>
      <c r="AY547">
        <f t="shared" si="1305"/>
        <v>0</v>
      </c>
      <c r="AZ547">
        <f t="shared" si="1305"/>
        <v>0</v>
      </c>
      <c r="BA547">
        <f t="shared" si="1305"/>
        <v>0</v>
      </c>
      <c r="BB547">
        <f t="shared" si="1305"/>
        <v>0</v>
      </c>
      <c r="BC547">
        <f t="shared" si="1305"/>
        <v>0</v>
      </c>
      <c r="BD547">
        <f t="shared" si="1305"/>
        <v>0</v>
      </c>
      <c r="BE547">
        <f t="shared" si="1305"/>
        <v>0</v>
      </c>
      <c r="BF547">
        <f t="shared" si="1305"/>
        <v>0</v>
      </c>
      <c r="BG547">
        <f t="shared" si="1305"/>
        <v>0</v>
      </c>
      <c r="BH547">
        <f t="shared" si="1236"/>
        <v>0</v>
      </c>
      <c r="BK547">
        <f t="shared" ref="BK547:BK552" si="1306">K547</f>
        <v>0.8708224940553444</v>
      </c>
      <c r="BL547">
        <f t="shared" si="1300"/>
        <v>0.32220432280047745</v>
      </c>
      <c r="BM547">
        <f t="shared" si="1301"/>
        <v>0</v>
      </c>
      <c r="BN547">
        <f t="shared" si="1248"/>
        <v>0.63</v>
      </c>
      <c r="BO547">
        <f>INDEX($M$7:$M$28,MATCH(BP547,$H$7:$H$28,0))</f>
        <v>1</v>
      </c>
      <c r="BP547" t="str">
        <f t="shared" si="1302"/>
        <v>-LV-Total</v>
      </c>
    </row>
    <row r="548" spans="1:68" hidden="1" x14ac:dyDescent="0.25">
      <c r="A548" t="str">
        <f t="shared" si="1296"/>
        <v>passenger-LV-LPG</v>
      </c>
      <c r="B548" s="1">
        <v>514</v>
      </c>
      <c r="C548" t="s">
        <v>15</v>
      </c>
      <c r="D548" t="s">
        <v>27</v>
      </c>
      <c r="E548" t="s">
        <v>28</v>
      </c>
      <c r="F548" t="s">
        <v>48</v>
      </c>
      <c r="G548">
        <v>2.691817952532485E-2</v>
      </c>
      <c r="H548">
        <f>Reference!H548</f>
        <v>0</v>
      </c>
      <c r="I548">
        <f>Reference!I548</f>
        <v>0</v>
      </c>
      <c r="J548">
        <f>Reference!J548</f>
        <v>0</v>
      </c>
      <c r="K548">
        <f>Reference!K548</f>
        <v>0</v>
      </c>
      <c r="L548">
        <f t="shared" si="1303"/>
        <v>0</v>
      </c>
      <c r="M548">
        <f t="shared" si="1303"/>
        <v>0</v>
      </c>
      <c r="N548">
        <f t="shared" si="1303"/>
        <v>0</v>
      </c>
      <c r="O548">
        <f t="shared" si="1303"/>
        <v>0</v>
      </c>
      <c r="P548">
        <f t="shared" si="1303"/>
        <v>0</v>
      </c>
      <c r="Q548">
        <f t="shared" si="1303"/>
        <v>0</v>
      </c>
      <c r="R548">
        <f t="shared" si="1303"/>
        <v>0</v>
      </c>
      <c r="S548">
        <f t="shared" si="1303"/>
        <v>0</v>
      </c>
      <c r="T548">
        <f t="shared" si="1303"/>
        <v>0</v>
      </c>
      <c r="U548">
        <f t="shared" si="1303"/>
        <v>0</v>
      </c>
      <c r="V548">
        <f t="shared" si="1303"/>
        <v>0</v>
      </c>
      <c r="W548">
        <f t="shared" si="1303"/>
        <v>0</v>
      </c>
      <c r="X548">
        <f t="shared" si="1303"/>
        <v>0</v>
      </c>
      <c r="Y548">
        <f t="shared" si="1303"/>
        <v>0</v>
      </c>
      <c r="Z548">
        <f t="shared" si="1304"/>
        <v>0</v>
      </c>
      <c r="AA548">
        <f t="shared" si="1304"/>
        <v>0</v>
      </c>
      <c r="AB548">
        <f t="shared" si="1304"/>
        <v>0</v>
      </c>
      <c r="AC548">
        <f t="shared" si="1304"/>
        <v>0</v>
      </c>
      <c r="AD548">
        <f t="shared" si="1304"/>
        <v>0</v>
      </c>
      <c r="AE548">
        <f t="shared" si="1304"/>
        <v>0</v>
      </c>
      <c r="AF548">
        <f t="shared" si="1304"/>
        <v>0</v>
      </c>
      <c r="AG548">
        <f t="shared" si="1304"/>
        <v>0</v>
      </c>
      <c r="AH548">
        <f t="shared" si="1304"/>
        <v>0</v>
      </c>
      <c r="AI548">
        <f t="shared" si="1304"/>
        <v>0</v>
      </c>
      <c r="AJ548">
        <f t="shared" si="1304"/>
        <v>0</v>
      </c>
      <c r="AK548">
        <f t="shared" si="1304"/>
        <v>0</v>
      </c>
      <c r="AL548">
        <f t="shared" si="1304"/>
        <v>0</v>
      </c>
      <c r="AM548">
        <f t="shared" si="1304"/>
        <v>0</v>
      </c>
      <c r="AN548">
        <f t="shared" si="1304"/>
        <v>0</v>
      </c>
      <c r="AO548">
        <f t="shared" ref="AO548:BG548" si="1307">AN548</f>
        <v>0</v>
      </c>
      <c r="AP548">
        <f t="shared" si="1307"/>
        <v>0</v>
      </c>
      <c r="AQ548">
        <f t="shared" si="1307"/>
        <v>0</v>
      </c>
      <c r="AR548">
        <f t="shared" si="1307"/>
        <v>0</v>
      </c>
      <c r="AS548">
        <f t="shared" si="1307"/>
        <v>0</v>
      </c>
      <c r="AT548">
        <f t="shared" si="1307"/>
        <v>0</v>
      </c>
      <c r="AU548">
        <f t="shared" si="1307"/>
        <v>0</v>
      </c>
      <c r="AV548">
        <f t="shared" si="1307"/>
        <v>0</v>
      </c>
      <c r="AW548">
        <f t="shared" si="1307"/>
        <v>0</v>
      </c>
      <c r="AX548">
        <f t="shared" si="1307"/>
        <v>0</v>
      </c>
      <c r="AY548">
        <f t="shared" si="1307"/>
        <v>0</v>
      </c>
      <c r="AZ548">
        <f t="shared" si="1307"/>
        <v>0</v>
      </c>
      <c r="BA548">
        <f t="shared" si="1307"/>
        <v>0</v>
      </c>
      <c r="BB548">
        <f t="shared" si="1307"/>
        <v>0</v>
      </c>
      <c r="BC548">
        <f t="shared" si="1307"/>
        <v>0</v>
      </c>
      <c r="BD548">
        <f t="shared" si="1307"/>
        <v>0</v>
      </c>
      <c r="BE548">
        <f t="shared" si="1307"/>
        <v>0</v>
      </c>
      <c r="BF548">
        <f t="shared" si="1307"/>
        <v>0</v>
      </c>
      <c r="BG548">
        <f t="shared" si="1307"/>
        <v>0</v>
      </c>
      <c r="BH548">
        <f t="shared" si="1236"/>
        <v>0</v>
      </c>
      <c r="BK548">
        <f t="shared" si="1306"/>
        <v>0</v>
      </c>
      <c r="BL548">
        <f t="shared" si="1300"/>
        <v>0</v>
      </c>
      <c r="BM548">
        <f t="shared" si="1301"/>
        <v>0</v>
      </c>
      <c r="BN548">
        <f t="shared" si="1248"/>
        <v>0.63</v>
      </c>
      <c r="BO548">
        <f>INDEX($M$7:$M$28,MATCH(BP548,$H$7:$H$28,0))</f>
        <v>1</v>
      </c>
      <c r="BP548" t="str">
        <f t="shared" si="1302"/>
        <v>-LV-Total</v>
      </c>
    </row>
    <row r="549" spans="1:68" hidden="1" x14ac:dyDescent="0.25">
      <c r="A549" t="str">
        <f t="shared" si="1296"/>
        <v>passenger-LV-PHEVG</v>
      </c>
      <c r="B549" s="1">
        <v>515</v>
      </c>
      <c r="C549" t="s">
        <v>15</v>
      </c>
      <c r="D549" t="s">
        <v>27</v>
      </c>
      <c r="E549" t="s">
        <v>28</v>
      </c>
      <c r="F549" t="s">
        <v>31</v>
      </c>
      <c r="G549">
        <v>3.3537672731301601E-3</v>
      </c>
      <c r="H549">
        <f>Reference!H549</f>
        <v>4.8924120828269212E-3</v>
      </c>
      <c r="I549">
        <f>Reference!I549</f>
        <v>6.3951254768880956E-3</v>
      </c>
      <c r="J549">
        <f>Reference!J549</f>
        <v>7.8631515686757476E-3</v>
      </c>
      <c r="K549">
        <f>Reference!K549</f>
        <v>8.6369830401966767E-3</v>
      </c>
      <c r="L549">
        <f t="shared" si="1303"/>
        <v>8.248318803387826E-3</v>
      </c>
      <c r="M549">
        <f t="shared" si="1303"/>
        <v>7.8596545665789753E-3</v>
      </c>
      <c r="N549">
        <f t="shared" si="1303"/>
        <v>7.4709903297701255E-3</v>
      </c>
      <c r="O549">
        <f t="shared" si="1303"/>
        <v>7.0823260929612749E-3</v>
      </c>
      <c r="P549">
        <f t="shared" si="1303"/>
        <v>6.6936618561524251E-3</v>
      </c>
      <c r="Q549">
        <f t="shared" si="1303"/>
        <v>6.3049976193435744E-3</v>
      </c>
      <c r="R549">
        <f t="shared" si="1303"/>
        <v>5.9163333825347237E-3</v>
      </c>
      <c r="S549">
        <f t="shared" si="1303"/>
        <v>5.527669145725873E-3</v>
      </c>
      <c r="T549">
        <f t="shared" si="1303"/>
        <v>5.1390049089170232E-3</v>
      </c>
      <c r="U549">
        <f t="shared" si="1303"/>
        <v>4.7503406721081725E-3</v>
      </c>
      <c r="V549">
        <f t="shared" si="1303"/>
        <v>4.3616764352993219E-3</v>
      </c>
      <c r="W549">
        <f t="shared" si="1303"/>
        <v>3.9730121984904712E-3</v>
      </c>
      <c r="X549">
        <f t="shared" si="1303"/>
        <v>3.5843479616816214E-3</v>
      </c>
      <c r="Y549">
        <f t="shared" si="1303"/>
        <v>3.1956837248727698E-3</v>
      </c>
      <c r="Z549">
        <f t="shared" si="1304"/>
        <v>2.9826381432145853E-3</v>
      </c>
      <c r="AA549">
        <f t="shared" si="1304"/>
        <v>2.7695925615564003E-3</v>
      </c>
      <c r="AB549">
        <f t="shared" si="1304"/>
        <v>2.5565469798982158E-3</v>
      </c>
      <c r="AC549">
        <f t="shared" si="1304"/>
        <v>2.3435013982400312E-3</v>
      </c>
      <c r="AD549">
        <f t="shared" si="1304"/>
        <v>2.1304558165818463E-3</v>
      </c>
      <c r="AE549">
        <f t="shared" si="1304"/>
        <v>1.9174102349236617E-3</v>
      </c>
      <c r="AF549">
        <f t="shared" si="1304"/>
        <v>1.704364653265477E-3</v>
      </c>
      <c r="AG549">
        <f t="shared" si="1304"/>
        <v>1.4913190716072924E-3</v>
      </c>
      <c r="AH549">
        <f t="shared" si="1304"/>
        <v>1.2782734899491077E-3</v>
      </c>
      <c r="AI549">
        <f t="shared" si="1304"/>
        <v>1.0652279082909231E-3</v>
      </c>
      <c r="AJ549">
        <f t="shared" si="1304"/>
        <v>8.5218232663273859E-4</v>
      </c>
      <c r="AK549">
        <f t="shared" si="1304"/>
        <v>6.3913674497455362E-4</v>
      </c>
      <c r="AL549">
        <f t="shared" si="1304"/>
        <v>4.2609116331636908E-4</v>
      </c>
      <c r="AM549">
        <f t="shared" si="1304"/>
        <v>2.1304558165818411E-4</v>
      </c>
      <c r="AN549">
        <f t="shared" si="1304"/>
        <v>0</v>
      </c>
      <c r="AO549">
        <f t="shared" ref="AO549:BG549" si="1308">AN549</f>
        <v>0</v>
      </c>
      <c r="AP549">
        <f t="shared" si="1308"/>
        <v>0</v>
      </c>
      <c r="AQ549">
        <f t="shared" si="1308"/>
        <v>0</v>
      </c>
      <c r="AR549">
        <f t="shared" si="1308"/>
        <v>0</v>
      </c>
      <c r="AS549">
        <f t="shared" si="1308"/>
        <v>0</v>
      </c>
      <c r="AT549">
        <f t="shared" si="1308"/>
        <v>0</v>
      </c>
      <c r="AU549">
        <f t="shared" si="1308"/>
        <v>0</v>
      </c>
      <c r="AV549">
        <f t="shared" si="1308"/>
        <v>0</v>
      </c>
      <c r="AW549">
        <f t="shared" si="1308"/>
        <v>0</v>
      </c>
      <c r="AX549">
        <f t="shared" si="1308"/>
        <v>0</v>
      </c>
      <c r="AY549">
        <f t="shared" si="1308"/>
        <v>0</v>
      </c>
      <c r="AZ549">
        <f t="shared" si="1308"/>
        <v>0</v>
      </c>
      <c r="BA549">
        <f t="shared" si="1308"/>
        <v>0</v>
      </c>
      <c r="BB549">
        <f t="shared" si="1308"/>
        <v>0</v>
      </c>
      <c r="BC549">
        <f t="shared" si="1308"/>
        <v>0</v>
      </c>
      <c r="BD549">
        <f t="shared" si="1308"/>
        <v>0</v>
      </c>
      <c r="BE549">
        <f t="shared" si="1308"/>
        <v>0</v>
      </c>
      <c r="BF549">
        <f t="shared" si="1308"/>
        <v>0</v>
      </c>
      <c r="BG549">
        <f t="shared" si="1308"/>
        <v>0</v>
      </c>
      <c r="BH549">
        <f t="shared" si="1236"/>
        <v>0</v>
      </c>
      <c r="BK549">
        <f t="shared" si="1306"/>
        <v>8.6369830401966767E-3</v>
      </c>
      <c r="BL549">
        <f t="shared" si="1300"/>
        <v>3.1956837248727703E-3</v>
      </c>
      <c r="BM549">
        <f t="shared" si="1301"/>
        <v>0</v>
      </c>
      <c r="BN549">
        <f t="shared" si="1248"/>
        <v>0.63</v>
      </c>
      <c r="BO549">
        <f>INDEX($M$7:$M$28,MATCH(BP549,$H$7:$H$28,0))</f>
        <v>1</v>
      </c>
      <c r="BP549" t="str">
        <f t="shared" si="1302"/>
        <v>-LV-Total</v>
      </c>
    </row>
    <row r="550" spans="1:68" hidden="1" x14ac:dyDescent="0.25">
      <c r="A550" t="str">
        <f t="shared" si="1296"/>
        <v>freight-HT-BEV</v>
      </c>
      <c r="B550" s="1">
        <v>516</v>
      </c>
      <c r="C550" t="s">
        <v>26</v>
      </c>
      <c r="D550" t="s">
        <v>36</v>
      </c>
      <c r="E550" t="s">
        <v>39</v>
      </c>
      <c r="F550" t="s">
        <v>29</v>
      </c>
      <c r="G550">
        <v>1.3867981849341181E-4</v>
      </c>
      <c r="H550">
        <f>Reference!H550</f>
        <v>1.8208690224762387E-4</v>
      </c>
      <c r="I550">
        <f>Reference!I550</f>
        <v>2.3908049729464307E-4</v>
      </c>
      <c r="J550">
        <f>Reference!J550</f>
        <v>3.1391321111565412E-4</v>
      </c>
      <c r="K550">
        <f>Reference!K550</f>
        <v>4.1216872655028226E-4</v>
      </c>
      <c r="L550">
        <f>Reference!L550</f>
        <v>5.4387662096983338E-4</v>
      </c>
      <c r="M550">
        <f>IF(L550=0,0.0000001,L550)*((INDEX($P$7:$P$29,MATCH($A550,$H$7:$H$28,0))/IF(L550=0,0.0000001,L550))^((M$33-$K$33)/($Y$33-$K$33)))</f>
        <v>1.1455138246952521E-3</v>
      </c>
      <c r="N550">
        <f t="shared" ref="N550:Y550" si="1309">IF(M550=0,0.0000001,M550)*((INDEX($P$7:$P$29,MATCH($A550,$H$7:$H$28,0))/IF(M550=0,0.0000001,M550))^((N$33-$K$33)/($Y$33-$K$33)))</f>
        <v>2.9848934606542762E-3</v>
      </c>
      <c r="O550">
        <f t="shared" si="1309"/>
        <v>8.1407319178017929E-3</v>
      </c>
      <c r="P550">
        <f t="shared" si="1309"/>
        <v>1.9939406161382525E-2</v>
      </c>
      <c r="Q550">
        <f t="shared" si="1309"/>
        <v>3.9795645567808499E-2</v>
      </c>
      <c r="R550">
        <f t="shared" si="1309"/>
        <v>6.3083789968428894E-2</v>
      </c>
      <c r="S550">
        <f t="shared" si="1309"/>
        <v>8.208248120648487E-2</v>
      </c>
      <c r="T550">
        <f t="shared" si="1309"/>
        <v>9.3191257056202723E-2</v>
      </c>
      <c r="U550">
        <f t="shared" si="1309"/>
        <v>9.8005409707435487E-2</v>
      </c>
      <c r="V550">
        <f t="shared" si="1309"/>
        <v>9.9569198315365925E-2</v>
      </c>
      <c r="W550">
        <f t="shared" si="1309"/>
        <v>9.9938342971645874E-2</v>
      </c>
      <c r="X550">
        <f t="shared" si="1309"/>
        <v>9.9995594665315088E-2</v>
      </c>
      <c r="Y550">
        <f t="shared" si="1309"/>
        <v>9.9999999999999992E-2</v>
      </c>
      <c r="Z550">
        <f>IF(Y550=0,0.0000001,$Y550)*((INDEX($Q$7:$Q$29,MATCH($A550,$H$7:$H$28,0))/IF(Y550=0,0.0000001,$Y550))^((Z$33-$Y$33)/($AN$33-$Y$33)))</f>
        <v>0.11385179164293641</v>
      </c>
      <c r="AA550">
        <f t="shared" ref="AA550:AN550" si="1310">IF(Z550=0,0.0000001,$Y550)*((INDEX($Q$7:$Q$29,MATCH($A550,$H$7:$H$28,0))/IF(Z550=0,0.0000001,$Y550))^((AA$33-$Y$33)/($AN$33-$Y$33)))</f>
        <v>0.12962230460306609</v>
      </c>
      <c r="AB550">
        <f t="shared" si="1310"/>
        <v>0.14757731615945519</v>
      </c>
      <c r="AC550">
        <f t="shared" si="1310"/>
        <v>0.16801941850610047</v>
      </c>
      <c r="AD550">
        <f t="shared" si="1310"/>
        <v>0.19129311827723888</v>
      </c>
      <c r="AE550">
        <f t="shared" si="1310"/>
        <v>0.21779064244827795</v>
      </c>
      <c r="AF550">
        <f t="shared" si="1310"/>
        <v>0.24795854845802606</v>
      </c>
      <c r="AG550">
        <f t="shared" si="1310"/>
        <v>0.28230524995128142</v>
      </c>
      <c r="AH550">
        <f t="shared" si="1310"/>
        <v>0.32140958497160382</v>
      </c>
      <c r="AI550">
        <f t="shared" si="1310"/>
        <v>0.36593057100229703</v>
      </c>
      <c r="AJ550">
        <f t="shared" si="1310"/>
        <v>0.41661851125534283</v>
      </c>
      <c r="AK550">
        <f t="shared" si="1310"/>
        <v>0.47432763938033662</v>
      </c>
      <c r="AL550">
        <f t="shared" si="1310"/>
        <v>0.54003051569215976</v>
      </c>
      <c r="AM550">
        <f t="shared" si="1310"/>
        <v>0.61483441753411272</v>
      </c>
      <c r="AN550">
        <f t="shared" si="1310"/>
        <v>0.7</v>
      </c>
      <c r="AO550">
        <f t="shared" ref="AO550:BG550" si="1311">AN550</f>
        <v>0.7</v>
      </c>
      <c r="AP550">
        <f t="shared" si="1311"/>
        <v>0.7</v>
      </c>
      <c r="AQ550">
        <f t="shared" si="1311"/>
        <v>0.7</v>
      </c>
      <c r="AR550">
        <f t="shared" si="1311"/>
        <v>0.7</v>
      </c>
      <c r="AS550">
        <f t="shared" si="1311"/>
        <v>0.7</v>
      </c>
      <c r="AT550">
        <f t="shared" si="1311"/>
        <v>0.7</v>
      </c>
      <c r="AU550">
        <f t="shared" si="1311"/>
        <v>0.7</v>
      </c>
      <c r="AV550">
        <f t="shared" si="1311"/>
        <v>0.7</v>
      </c>
      <c r="AW550">
        <f t="shared" si="1311"/>
        <v>0.7</v>
      </c>
      <c r="AX550">
        <f t="shared" si="1311"/>
        <v>0.7</v>
      </c>
      <c r="AY550">
        <f t="shared" si="1311"/>
        <v>0.7</v>
      </c>
      <c r="AZ550">
        <f t="shared" si="1311"/>
        <v>0.7</v>
      </c>
      <c r="BA550">
        <f t="shared" si="1311"/>
        <v>0.7</v>
      </c>
      <c r="BB550">
        <f t="shared" si="1311"/>
        <v>0.7</v>
      </c>
      <c r="BC550">
        <f t="shared" si="1311"/>
        <v>0.7</v>
      </c>
      <c r="BD550">
        <f t="shared" si="1311"/>
        <v>0.7</v>
      </c>
      <c r="BE550">
        <f t="shared" si="1311"/>
        <v>0.7</v>
      </c>
      <c r="BF550">
        <f t="shared" si="1311"/>
        <v>0.7</v>
      </c>
      <c r="BG550">
        <f t="shared" si="1311"/>
        <v>0.7</v>
      </c>
      <c r="BH550">
        <f t="shared" si="1236"/>
        <v>0.7</v>
      </c>
      <c r="BK550">
        <f t="shared" si="1306"/>
        <v>4.1216872655028226E-4</v>
      </c>
      <c r="BL550">
        <f t="shared" si="1300"/>
        <v>3.5034341756773991E-4</v>
      </c>
      <c r="BM550">
        <f t="shared" si="1301"/>
        <v>4.1216872655028263E-5</v>
      </c>
      <c r="BN550">
        <f>INDEX($P$7:$P$28,MATCH(BP550,$H$7:$H$28,0))</f>
        <v>0.15</v>
      </c>
      <c r="BO550">
        <f>INDEX($Q$7:$Q$28,MATCH(BP550,$H$7:$H$28,0))</f>
        <v>0.89999999999999991</v>
      </c>
      <c r="BP550" t="str">
        <f t="shared" si="1302"/>
        <v>-HT-Total</v>
      </c>
    </row>
    <row r="551" spans="1:68" hidden="1" x14ac:dyDescent="0.25">
      <c r="A551" t="str">
        <f t="shared" si="1296"/>
        <v>freight-HT-CNG</v>
      </c>
      <c r="B551" s="1">
        <v>517</v>
      </c>
      <c r="C551" t="s">
        <v>26</v>
      </c>
      <c r="D551" t="s">
        <v>36</v>
      </c>
      <c r="E551" t="s">
        <v>39</v>
      </c>
      <c r="F551" t="s">
        <v>45</v>
      </c>
      <c r="G551">
        <v>0</v>
      </c>
      <c r="H551">
        <f>Reference!H551</f>
        <v>0</v>
      </c>
      <c r="I551">
        <f>Reference!I551</f>
        <v>0</v>
      </c>
      <c r="J551">
        <f>Reference!J551</f>
        <v>0</v>
      </c>
      <c r="K551">
        <f>Reference!K551</f>
        <v>0</v>
      </c>
      <c r="L551">
        <f t="shared" ref="L551:Y552" si="1312">$K551+(L$33-$K$33)*($BL551-$BK551)/($BL$33-$BK$33)</f>
        <v>0</v>
      </c>
      <c r="M551">
        <f t="shared" si="1312"/>
        <v>0</v>
      </c>
      <c r="N551">
        <f t="shared" si="1312"/>
        <v>0</v>
      </c>
      <c r="O551">
        <f t="shared" si="1312"/>
        <v>0</v>
      </c>
      <c r="P551">
        <f t="shared" si="1312"/>
        <v>0</v>
      </c>
      <c r="Q551">
        <f t="shared" si="1312"/>
        <v>0</v>
      </c>
      <c r="R551">
        <f t="shared" si="1312"/>
        <v>0</v>
      </c>
      <c r="S551">
        <f t="shared" si="1312"/>
        <v>0</v>
      </c>
      <c r="T551">
        <f t="shared" si="1312"/>
        <v>0</v>
      </c>
      <c r="U551">
        <f t="shared" si="1312"/>
        <v>0</v>
      </c>
      <c r="V551">
        <f t="shared" si="1312"/>
        <v>0</v>
      </c>
      <c r="W551">
        <f t="shared" si="1312"/>
        <v>0</v>
      </c>
      <c r="X551">
        <f t="shared" si="1312"/>
        <v>0</v>
      </c>
      <c r="Y551">
        <f t="shared" si="1312"/>
        <v>0</v>
      </c>
      <c r="Z551">
        <f t="shared" ref="Z551:AN552" si="1313">$Y551+(Z$33-$Y$33)*($BM551-$BL551)/($BM$33-$BL$33)</f>
        <v>0</v>
      </c>
      <c r="AA551">
        <f t="shared" si="1313"/>
        <v>0</v>
      </c>
      <c r="AB551">
        <f t="shared" si="1313"/>
        <v>0</v>
      </c>
      <c r="AC551">
        <f t="shared" si="1313"/>
        <v>0</v>
      </c>
      <c r="AD551">
        <f t="shared" si="1313"/>
        <v>0</v>
      </c>
      <c r="AE551">
        <f t="shared" si="1313"/>
        <v>0</v>
      </c>
      <c r="AF551">
        <f t="shared" si="1313"/>
        <v>0</v>
      </c>
      <c r="AG551">
        <f t="shared" si="1313"/>
        <v>0</v>
      </c>
      <c r="AH551">
        <f t="shared" si="1313"/>
        <v>0</v>
      </c>
      <c r="AI551">
        <f t="shared" si="1313"/>
        <v>0</v>
      </c>
      <c r="AJ551">
        <f t="shared" si="1313"/>
        <v>0</v>
      </c>
      <c r="AK551">
        <f t="shared" si="1313"/>
        <v>0</v>
      </c>
      <c r="AL551">
        <f t="shared" si="1313"/>
        <v>0</v>
      </c>
      <c r="AM551">
        <f t="shared" si="1313"/>
        <v>0</v>
      </c>
      <c r="AN551">
        <f t="shared" si="1313"/>
        <v>0</v>
      </c>
      <c r="AO551">
        <f t="shared" ref="AO551:BG551" si="1314">AN551</f>
        <v>0</v>
      </c>
      <c r="AP551">
        <f t="shared" si="1314"/>
        <v>0</v>
      </c>
      <c r="AQ551">
        <f t="shared" si="1314"/>
        <v>0</v>
      </c>
      <c r="AR551">
        <f t="shared" si="1314"/>
        <v>0</v>
      </c>
      <c r="AS551">
        <f t="shared" si="1314"/>
        <v>0</v>
      </c>
      <c r="AT551">
        <f t="shared" si="1314"/>
        <v>0</v>
      </c>
      <c r="AU551">
        <f t="shared" si="1314"/>
        <v>0</v>
      </c>
      <c r="AV551">
        <f t="shared" si="1314"/>
        <v>0</v>
      </c>
      <c r="AW551">
        <f t="shared" si="1314"/>
        <v>0</v>
      </c>
      <c r="AX551">
        <f t="shared" si="1314"/>
        <v>0</v>
      </c>
      <c r="AY551">
        <f t="shared" si="1314"/>
        <v>0</v>
      </c>
      <c r="AZ551">
        <f t="shared" si="1314"/>
        <v>0</v>
      </c>
      <c r="BA551">
        <f t="shared" si="1314"/>
        <v>0</v>
      </c>
      <c r="BB551">
        <f t="shared" si="1314"/>
        <v>0</v>
      </c>
      <c r="BC551">
        <f t="shared" si="1314"/>
        <v>0</v>
      </c>
      <c r="BD551">
        <f t="shared" si="1314"/>
        <v>0</v>
      </c>
      <c r="BE551">
        <f t="shared" si="1314"/>
        <v>0</v>
      </c>
      <c r="BF551">
        <f t="shared" si="1314"/>
        <v>0</v>
      </c>
      <c r="BG551">
        <f t="shared" si="1314"/>
        <v>0</v>
      </c>
      <c r="BH551">
        <f t="shared" si="1236"/>
        <v>0</v>
      </c>
      <c r="BK551">
        <f t="shared" si="1306"/>
        <v>0</v>
      </c>
      <c r="BL551">
        <f t="shared" si="1300"/>
        <v>0</v>
      </c>
      <c r="BM551">
        <f t="shared" si="1301"/>
        <v>0</v>
      </c>
      <c r="BN551">
        <f t="shared" ref="BN551:BN586" si="1315">INDEX($P$7:$P$28,MATCH(BP551,$H$7:$H$28,0))</f>
        <v>0.15</v>
      </c>
      <c r="BO551">
        <f t="shared" ref="BO551:BO586" si="1316">INDEX($Q$7:$Q$28,MATCH(BP551,$H$7:$H$28,0))</f>
        <v>0.89999999999999991</v>
      </c>
      <c r="BP551" t="str">
        <f t="shared" si="1302"/>
        <v>-HT-Total</v>
      </c>
    </row>
    <row r="552" spans="1:68" hidden="1" x14ac:dyDescent="0.25">
      <c r="A552" t="str">
        <f t="shared" si="1296"/>
        <v>freight-HT-D</v>
      </c>
      <c r="B552" s="1">
        <v>518</v>
      </c>
      <c r="C552" t="s">
        <v>26</v>
      </c>
      <c r="D552" t="s">
        <v>36</v>
      </c>
      <c r="E552" t="s">
        <v>39</v>
      </c>
      <c r="F552" t="s">
        <v>46</v>
      </c>
      <c r="G552">
        <v>0.98232654748590742</v>
      </c>
      <c r="H552">
        <f>Reference!H552</f>
        <v>0.98079260439531324</v>
      </c>
      <c r="I552">
        <f>Reference!I552</f>
        <v>0.97926027252610526</v>
      </c>
      <c r="J552">
        <f>Reference!J552</f>
        <v>0.97772954934102629</v>
      </c>
      <c r="K552">
        <f>Reference!K552</f>
        <v>0.97671201809554697</v>
      </c>
      <c r="L552">
        <f t="shared" si="1312"/>
        <v>0.96624724647309468</v>
      </c>
      <c r="M552">
        <f t="shared" si="1312"/>
        <v>0.95578247485064238</v>
      </c>
      <c r="N552">
        <f t="shared" si="1312"/>
        <v>0.94531770322819009</v>
      </c>
      <c r="O552">
        <f t="shared" si="1312"/>
        <v>0.93485293160573779</v>
      </c>
      <c r="P552">
        <f t="shared" si="1312"/>
        <v>0.9243881599832855</v>
      </c>
      <c r="Q552">
        <f t="shared" si="1312"/>
        <v>0.9139233883608332</v>
      </c>
      <c r="R552">
        <f t="shared" si="1312"/>
        <v>0.9034586167383809</v>
      </c>
      <c r="S552">
        <f t="shared" si="1312"/>
        <v>0.89299384511592872</v>
      </c>
      <c r="T552">
        <f t="shared" si="1312"/>
        <v>0.88252907349347642</v>
      </c>
      <c r="U552">
        <f t="shared" si="1312"/>
        <v>0.87206430187102413</v>
      </c>
      <c r="V552">
        <f t="shared" si="1312"/>
        <v>0.86159953024857183</v>
      </c>
      <c r="W552">
        <f t="shared" si="1312"/>
        <v>0.85113475862611954</v>
      </c>
      <c r="X552">
        <f t="shared" si="1312"/>
        <v>0.84066998700366724</v>
      </c>
      <c r="Y552">
        <f t="shared" si="1312"/>
        <v>0.83020521538121494</v>
      </c>
      <c r="Z552">
        <f t="shared" si="1313"/>
        <v>0.7813696144764376</v>
      </c>
      <c r="AA552">
        <f t="shared" si="1313"/>
        <v>0.73253401357166026</v>
      </c>
      <c r="AB552">
        <f t="shared" si="1313"/>
        <v>0.68369841266688292</v>
      </c>
      <c r="AC552">
        <f t="shared" si="1313"/>
        <v>0.63486281176210557</v>
      </c>
      <c r="AD552">
        <f t="shared" si="1313"/>
        <v>0.58602721085732823</v>
      </c>
      <c r="AE552">
        <f t="shared" si="1313"/>
        <v>0.53719160995255089</v>
      </c>
      <c r="AF552">
        <f t="shared" si="1313"/>
        <v>0.48835600904777354</v>
      </c>
      <c r="AG552">
        <f t="shared" si="1313"/>
        <v>0.4395204081429962</v>
      </c>
      <c r="AH552">
        <f t="shared" si="1313"/>
        <v>0.39068480723821886</v>
      </c>
      <c r="AI552">
        <f t="shared" si="1313"/>
        <v>0.34184920633344151</v>
      </c>
      <c r="AJ552">
        <f t="shared" si="1313"/>
        <v>0.29301360542866417</v>
      </c>
      <c r="AK552">
        <f t="shared" si="1313"/>
        <v>0.24417800452388683</v>
      </c>
      <c r="AL552">
        <f t="shared" si="1313"/>
        <v>0.19534240361910948</v>
      </c>
      <c r="AM552">
        <f t="shared" si="1313"/>
        <v>0.14650680271433214</v>
      </c>
      <c r="AN552">
        <f t="shared" si="1313"/>
        <v>9.7671201809554797E-2</v>
      </c>
      <c r="AO552">
        <f t="shared" ref="AO552:BG552" si="1317">AN552</f>
        <v>9.7671201809554797E-2</v>
      </c>
      <c r="AP552">
        <f t="shared" si="1317"/>
        <v>9.7671201809554797E-2</v>
      </c>
      <c r="AQ552">
        <f t="shared" si="1317"/>
        <v>9.7671201809554797E-2</v>
      </c>
      <c r="AR552">
        <f t="shared" si="1317"/>
        <v>9.7671201809554797E-2</v>
      </c>
      <c r="AS552">
        <f t="shared" si="1317"/>
        <v>9.7671201809554797E-2</v>
      </c>
      <c r="AT552">
        <f t="shared" si="1317"/>
        <v>9.7671201809554797E-2</v>
      </c>
      <c r="AU552">
        <f t="shared" si="1317"/>
        <v>9.7671201809554797E-2</v>
      </c>
      <c r="AV552">
        <f t="shared" si="1317"/>
        <v>9.7671201809554797E-2</v>
      </c>
      <c r="AW552">
        <f t="shared" si="1317"/>
        <v>9.7671201809554797E-2</v>
      </c>
      <c r="AX552">
        <f t="shared" si="1317"/>
        <v>9.7671201809554797E-2</v>
      </c>
      <c r="AY552">
        <f t="shared" si="1317"/>
        <v>9.7671201809554797E-2</v>
      </c>
      <c r="AZ552">
        <f t="shared" si="1317"/>
        <v>9.7671201809554797E-2</v>
      </c>
      <c r="BA552">
        <f t="shared" si="1317"/>
        <v>9.7671201809554797E-2</v>
      </c>
      <c r="BB552">
        <f t="shared" si="1317"/>
        <v>9.7671201809554797E-2</v>
      </c>
      <c r="BC552">
        <f t="shared" si="1317"/>
        <v>9.7671201809554797E-2</v>
      </c>
      <c r="BD552">
        <f t="shared" si="1317"/>
        <v>9.7671201809554797E-2</v>
      </c>
      <c r="BE552">
        <f t="shared" si="1317"/>
        <v>9.7671201809554797E-2</v>
      </c>
      <c r="BF552">
        <f t="shared" si="1317"/>
        <v>9.7671201809554797E-2</v>
      </c>
      <c r="BG552">
        <f t="shared" si="1317"/>
        <v>9.7671201809554797E-2</v>
      </c>
      <c r="BH552">
        <f t="shared" si="1236"/>
        <v>9.7671201809554797E-2</v>
      </c>
      <c r="BK552">
        <f t="shared" si="1306"/>
        <v>0.97671201809554697</v>
      </c>
      <c r="BL552">
        <f t="shared" si="1300"/>
        <v>0.83020521538121494</v>
      </c>
      <c r="BM552">
        <f t="shared" si="1301"/>
        <v>9.7671201809554783E-2</v>
      </c>
      <c r="BN552">
        <f t="shared" si="1315"/>
        <v>0.15</v>
      </c>
      <c r="BO552">
        <f t="shared" si="1316"/>
        <v>0.89999999999999991</v>
      </c>
      <c r="BP552" t="str">
        <f t="shared" si="1302"/>
        <v>-HT-Total</v>
      </c>
    </row>
    <row r="553" spans="1:68" hidden="1" x14ac:dyDescent="0.25">
      <c r="A553" t="str">
        <f t="shared" si="1296"/>
        <v>freight-HT-FCEV</v>
      </c>
      <c r="B553" s="1">
        <v>519</v>
      </c>
      <c r="C553" t="s">
        <v>26</v>
      </c>
      <c r="D553" t="s">
        <v>36</v>
      </c>
      <c r="E553" t="s">
        <v>39</v>
      </c>
      <c r="F553" t="s">
        <v>30</v>
      </c>
      <c r="G553">
        <v>0</v>
      </c>
      <c r="H553">
        <f>Reference!H553</f>
        <v>1.2915496650148837E-7</v>
      </c>
      <c r="I553">
        <f>Reference!I553</f>
        <v>0</v>
      </c>
      <c r="J553">
        <f>Reference!J553</f>
        <v>2.1544346900318838E-7</v>
      </c>
      <c r="K553">
        <f>Reference!K553</f>
        <v>0</v>
      </c>
      <c r="L553">
        <f>Reference!L553</f>
        <v>1.93069772888325E-7</v>
      </c>
      <c r="M553">
        <f>IF(L553=0,0.0000001,L553)*((INDEX($P$7:$P$29,MATCH($A553,$H$7:$H$28,0))/IF(L553=0,0.0000001,L553))^((M$33-$K$33)/($Y$33-$K$33)))</f>
        <v>1.145609301773497E-6</v>
      </c>
      <c r="N553">
        <f t="shared" ref="N553:Y553" si="1318">IF(M553=0,0.0000001,M553)*((INDEX($P$7:$P$29,MATCH($A553,$H$7:$H$28,0))/IF(M553=0,0.0000001,M553))^((N$33-$K$33)/($Y$33-$K$33)))</f>
        <v>1.1305974191665733E-5</v>
      </c>
      <c r="O553">
        <f t="shared" si="1318"/>
        <v>1.2443017393555018E-4</v>
      </c>
      <c r="P553">
        <f t="shared" si="1318"/>
        <v>1.0591111209082237E-3</v>
      </c>
      <c r="Q553">
        <f t="shared" si="1318"/>
        <v>5.5256363975142182E-3</v>
      </c>
      <c r="R553">
        <f t="shared" si="1318"/>
        <v>1.662172734332118E-2</v>
      </c>
      <c r="S553">
        <f t="shared" si="1318"/>
        <v>3.1187956918195408E-2</v>
      </c>
      <c r="T553">
        <f t="shared" si="1318"/>
        <v>4.2243681731626945E-2</v>
      </c>
      <c r="U553">
        <f t="shared" si="1318"/>
        <v>4.7648953154971897E-2</v>
      </c>
      <c r="V553">
        <f t="shared" si="1318"/>
        <v>4.9486628556970551E-2</v>
      </c>
      <c r="W553">
        <f t="shared" si="1318"/>
        <v>4.9926336441500622E-2</v>
      </c>
      <c r="X553">
        <f t="shared" si="1318"/>
        <v>4.9994734714747961E-2</v>
      </c>
      <c r="Y553">
        <f t="shared" si="1318"/>
        <v>0.05</v>
      </c>
      <c r="Z553">
        <f>IF(Y553=0,0.0000001,$Y553)*((INDEX($Q$7:$Q$29,MATCH($A553,$H$7:$H$28,0))/IF(Y553=0,0.0000001,$Y553))^((Z$33-$Y$33)/($AN$33-$Y$33)))</f>
        <v>5.4841248984731299E-2</v>
      </c>
      <c r="AA553">
        <f t="shared" ref="AA553:AN553" si="1319">IF(Z553=0,0.0000001,$Y553)*((INDEX($Q$7:$Q$29,MATCH($A553,$H$7:$H$28,0))/IF(Z553=0,0.0000001,$Y553))^((AA$33-$Y$33)/($AN$33-$Y$33)))</f>
        <v>6.0151251804105833E-2</v>
      </c>
      <c r="AB553">
        <f t="shared" si="1319"/>
        <v>6.5975395538644718E-2</v>
      </c>
      <c r="AC553">
        <f t="shared" si="1319"/>
        <v>7.2363461872018905E-2</v>
      </c>
      <c r="AD553">
        <f t="shared" si="1319"/>
        <v>7.9370052598409971E-2</v>
      </c>
      <c r="AE553">
        <f t="shared" si="1319"/>
        <v>8.7055056329612412E-2</v>
      </c>
      <c r="AF553">
        <f t="shared" si="1319"/>
        <v>9.5484160391041656E-2</v>
      </c>
      <c r="AG553">
        <f t="shared" si="1319"/>
        <v>0.10472941228206267</v>
      </c>
      <c r="AH553">
        <f t="shared" si="1319"/>
        <v>0.11486983549970352</v>
      </c>
      <c r="AI553">
        <f t="shared" si="1319"/>
        <v>0.12599210498948729</v>
      </c>
      <c r="AJ553">
        <f t="shared" si="1319"/>
        <v>0.1381912879967776</v>
      </c>
      <c r="AK553">
        <f t="shared" si="1319"/>
        <v>0.1515716566510398</v>
      </c>
      <c r="AL553">
        <f t="shared" si="1319"/>
        <v>0.1662475792285576</v>
      </c>
      <c r="AM553">
        <f t="shared" si="1319"/>
        <v>0.18234449771164338</v>
      </c>
      <c r="AN553">
        <f t="shared" si="1319"/>
        <v>0.2</v>
      </c>
      <c r="AO553">
        <f t="shared" ref="AO553:BG553" si="1320">AN553</f>
        <v>0.2</v>
      </c>
      <c r="AP553">
        <f t="shared" si="1320"/>
        <v>0.2</v>
      </c>
      <c r="AQ553">
        <f t="shared" si="1320"/>
        <v>0.2</v>
      </c>
      <c r="AR553">
        <f t="shared" si="1320"/>
        <v>0.2</v>
      </c>
      <c r="AS553">
        <f t="shared" si="1320"/>
        <v>0.2</v>
      </c>
      <c r="AT553">
        <f t="shared" si="1320"/>
        <v>0.2</v>
      </c>
      <c r="AU553">
        <f t="shared" si="1320"/>
        <v>0.2</v>
      </c>
      <c r="AV553">
        <f t="shared" si="1320"/>
        <v>0.2</v>
      </c>
      <c r="AW553">
        <f t="shared" si="1320"/>
        <v>0.2</v>
      </c>
      <c r="AX553">
        <f t="shared" si="1320"/>
        <v>0.2</v>
      </c>
      <c r="AY553">
        <f t="shared" si="1320"/>
        <v>0.2</v>
      </c>
      <c r="AZ553">
        <f t="shared" si="1320"/>
        <v>0.2</v>
      </c>
      <c r="BA553">
        <f t="shared" si="1320"/>
        <v>0.2</v>
      </c>
      <c r="BB553">
        <f t="shared" si="1320"/>
        <v>0.2</v>
      </c>
      <c r="BC553">
        <f t="shared" si="1320"/>
        <v>0.2</v>
      </c>
      <c r="BD553">
        <f t="shared" si="1320"/>
        <v>0.2</v>
      </c>
      <c r="BE553">
        <f t="shared" si="1320"/>
        <v>0.2</v>
      </c>
      <c r="BF553">
        <f t="shared" si="1320"/>
        <v>0.2</v>
      </c>
      <c r="BG553">
        <f t="shared" si="1320"/>
        <v>0.2</v>
      </c>
      <c r="BH553">
        <f t="shared" si="1236"/>
        <v>0.2</v>
      </c>
      <c r="BK553">
        <f>G553</f>
        <v>0</v>
      </c>
      <c r="BL553">
        <f t="shared" si="1300"/>
        <v>0</v>
      </c>
      <c r="BM553">
        <f t="shared" si="1301"/>
        <v>0</v>
      </c>
      <c r="BN553">
        <f t="shared" si="1315"/>
        <v>0.15</v>
      </c>
      <c r="BO553">
        <f t="shared" si="1316"/>
        <v>0.89999999999999991</v>
      </c>
      <c r="BP553" t="str">
        <f t="shared" si="1302"/>
        <v>-HT-Total</v>
      </c>
    </row>
    <row r="554" spans="1:68" hidden="1" x14ac:dyDescent="0.25">
      <c r="A554" t="str">
        <f t="shared" si="1296"/>
        <v>freight-HT-G</v>
      </c>
      <c r="B554" s="1">
        <v>520</v>
      </c>
      <c r="C554" t="s">
        <v>26</v>
      </c>
      <c r="D554" t="s">
        <v>36</v>
      </c>
      <c r="E554" t="s">
        <v>39</v>
      </c>
      <c r="F554" t="s">
        <v>47</v>
      </c>
      <c r="G554">
        <v>1.5853562928866711E-2</v>
      </c>
      <c r="H554">
        <f>Reference!H554</f>
        <v>1.6533768179492619E-2</v>
      </c>
      <c r="I554">
        <f>Reference!I554</f>
        <v>1.721325895690673E-2</v>
      </c>
      <c r="J554">
        <f>Reference!J554</f>
        <v>1.7892036386219449E-2</v>
      </c>
      <c r="K554">
        <f>Reference!K554</f>
        <v>1.8585432979498651E-2</v>
      </c>
      <c r="L554">
        <f t="shared" ref="L554:Y556" si="1321">$K554+(L$33-$K$33)*($BL554-$BK554)/($BL$33-$BK$33)</f>
        <v>1.8386303340432595E-2</v>
      </c>
      <c r="M554">
        <f t="shared" si="1321"/>
        <v>1.8187173701366539E-2</v>
      </c>
      <c r="N554">
        <f t="shared" si="1321"/>
        <v>1.7988044062300479E-2</v>
      </c>
      <c r="O554">
        <f t="shared" si="1321"/>
        <v>1.7788914423234423E-2</v>
      </c>
      <c r="P554">
        <f t="shared" si="1321"/>
        <v>1.7589784784168366E-2</v>
      </c>
      <c r="Q554">
        <f t="shared" si="1321"/>
        <v>1.739065514510231E-2</v>
      </c>
      <c r="R554">
        <f t="shared" si="1321"/>
        <v>1.7191525506036254E-2</v>
      </c>
      <c r="S554">
        <f t="shared" si="1321"/>
        <v>1.6992395866970194E-2</v>
      </c>
      <c r="T554">
        <f t="shared" si="1321"/>
        <v>1.6793266227904138E-2</v>
      </c>
      <c r="U554">
        <f t="shared" si="1321"/>
        <v>1.6594136588838081E-2</v>
      </c>
      <c r="V554">
        <f t="shared" si="1321"/>
        <v>1.6395006949772025E-2</v>
      </c>
      <c r="W554">
        <f t="shared" si="1321"/>
        <v>1.6195877310705965E-2</v>
      </c>
      <c r="X554">
        <f t="shared" si="1321"/>
        <v>1.5996747671639909E-2</v>
      </c>
      <c r="Y554">
        <f t="shared" si="1321"/>
        <v>1.5797618032573853E-2</v>
      </c>
      <c r="Z554">
        <f t="shared" ref="Z554:AN556" si="1322">$Y554+(Z$33-$Y$33)*($BM554-$BL554)/($BM$33-$BL$33)</f>
        <v>1.4868346383598921E-2</v>
      </c>
      <c r="AA554">
        <f t="shared" si="1322"/>
        <v>1.3939074734623988E-2</v>
      </c>
      <c r="AB554">
        <f t="shared" si="1322"/>
        <v>1.3009803085649056E-2</v>
      </c>
      <c r="AC554">
        <f t="shared" si="1322"/>
        <v>1.2080531436674122E-2</v>
      </c>
      <c r="AD554">
        <f t="shared" si="1322"/>
        <v>1.1151259787699191E-2</v>
      </c>
      <c r="AE554">
        <f t="shared" si="1322"/>
        <v>1.0221988138724259E-2</v>
      </c>
      <c r="AF554">
        <f t="shared" si="1322"/>
        <v>9.2927164897493256E-3</v>
      </c>
      <c r="AG554">
        <f t="shared" si="1322"/>
        <v>8.3634448407743939E-3</v>
      </c>
      <c r="AH554">
        <f t="shared" si="1322"/>
        <v>7.4341731917994605E-3</v>
      </c>
      <c r="AI554">
        <f t="shared" si="1322"/>
        <v>6.5049015428245288E-3</v>
      </c>
      <c r="AJ554">
        <f t="shared" si="1322"/>
        <v>5.5756298938495954E-3</v>
      </c>
      <c r="AK554">
        <f t="shared" si="1322"/>
        <v>4.6463582448746637E-3</v>
      </c>
      <c r="AL554">
        <f t="shared" si="1322"/>
        <v>3.717086595899732E-3</v>
      </c>
      <c r="AM554">
        <f t="shared" si="1322"/>
        <v>2.7878149469247986E-3</v>
      </c>
      <c r="AN554">
        <f t="shared" si="1322"/>
        <v>1.8585432979498669E-3</v>
      </c>
      <c r="AO554">
        <f t="shared" ref="AO554:BG554" si="1323">AN554</f>
        <v>1.8585432979498669E-3</v>
      </c>
      <c r="AP554">
        <f t="shared" si="1323"/>
        <v>1.8585432979498669E-3</v>
      </c>
      <c r="AQ554">
        <f t="shared" si="1323"/>
        <v>1.8585432979498669E-3</v>
      </c>
      <c r="AR554">
        <f t="shared" si="1323"/>
        <v>1.8585432979498669E-3</v>
      </c>
      <c r="AS554">
        <f t="shared" si="1323"/>
        <v>1.8585432979498669E-3</v>
      </c>
      <c r="AT554">
        <f t="shared" si="1323"/>
        <v>1.8585432979498669E-3</v>
      </c>
      <c r="AU554">
        <f t="shared" si="1323"/>
        <v>1.8585432979498669E-3</v>
      </c>
      <c r="AV554">
        <f t="shared" si="1323"/>
        <v>1.8585432979498669E-3</v>
      </c>
      <c r="AW554">
        <f t="shared" si="1323"/>
        <v>1.8585432979498669E-3</v>
      </c>
      <c r="AX554">
        <f t="shared" si="1323"/>
        <v>1.8585432979498669E-3</v>
      </c>
      <c r="AY554">
        <f t="shared" si="1323"/>
        <v>1.8585432979498669E-3</v>
      </c>
      <c r="AZ554">
        <f t="shared" si="1323"/>
        <v>1.8585432979498669E-3</v>
      </c>
      <c r="BA554">
        <f t="shared" si="1323"/>
        <v>1.8585432979498669E-3</v>
      </c>
      <c r="BB554">
        <f t="shared" si="1323"/>
        <v>1.8585432979498669E-3</v>
      </c>
      <c r="BC554">
        <f t="shared" si="1323"/>
        <v>1.8585432979498669E-3</v>
      </c>
      <c r="BD554">
        <f t="shared" si="1323"/>
        <v>1.8585432979498669E-3</v>
      </c>
      <c r="BE554">
        <f t="shared" si="1323"/>
        <v>1.8585432979498669E-3</v>
      </c>
      <c r="BF554">
        <f t="shared" si="1323"/>
        <v>1.8585432979498669E-3</v>
      </c>
      <c r="BG554">
        <f t="shared" si="1323"/>
        <v>1.8585432979498669E-3</v>
      </c>
      <c r="BH554">
        <f t="shared" si="1236"/>
        <v>1.8585432979498669E-3</v>
      </c>
      <c r="BK554">
        <f t="shared" ref="BK554:BK559" si="1324">K554</f>
        <v>1.8585432979498651E-2</v>
      </c>
      <c r="BL554">
        <f t="shared" si="1300"/>
        <v>1.5797618032573853E-2</v>
      </c>
      <c r="BM554">
        <f t="shared" si="1301"/>
        <v>1.8585432979498669E-3</v>
      </c>
      <c r="BN554">
        <f t="shared" si="1315"/>
        <v>0.15</v>
      </c>
      <c r="BO554">
        <f t="shared" si="1316"/>
        <v>0.89999999999999991</v>
      </c>
      <c r="BP554" t="str">
        <f t="shared" si="1302"/>
        <v>-HT-Total</v>
      </c>
    </row>
    <row r="555" spans="1:68" hidden="1" x14ac:dyDescent="0.25">
      <c r="A555" t="str">
        <f t="shared" si="1296"/>
        <v>freight-HT-LPG</v>
      </c>
      <c r="B555" s="1">
        <v>521</v>
      </c>
      <c r="C555" t="s">
        <v>26</v>
      </c>
      <c r="D555" t="s">
        <v>36</v>
      </c>
      <c r="E555" t="s">
        <v>39</v>
      </c>
      <c r="F555" t="s">
        <v>48</v>
      </c>
      <c r="G555">
        <v>1.6051142260070229E-3</v>
      </c>
      <c r="H555">
        <f>Reference!H555</f>
        <v>2.4036675650798409E-3</v>
      </c>
      <c r="I555">
        <f>Reference!I555</f>
        <v>3.2013821206113091E-3</v>
      </c>
      <c r="J555">
        <f>Reference!J555</f>
        <v>3.9982592134684622E-3</v>
      </c>
      <c r="K555">
        <f>Reference!K555</f>
        <v>4.2912836495333159E-3</v>
      </c>
      <c r="L555">
        <f t="shared" si="1321"/>
        <v>4.2453056104311731E-3</v>
      </c>
      <c r="M555">
        <f t="shared" si="1321"/>
        <v>4.1993275713290302E-3</v>
      </c>
      <c r="N555">
        <f t="shared" si="1321"/>
        <v>4.1533495322268882E-3</v>
      </c>
      <c r="O555">
        <f t="shared" si="1321"/>
        <v>4.1073714931247453E-3</v>
      </c>
      <c r="P555">
        <f t="shared" si="1321"/>
        <v>4.0613934540226024E-3</v>
      </c>
      <c r="Q555">
        <f t="shared" si="1321"/>
        <v>4.0154154149204596E-3</v>
      </c>
      <c r="R555">
        <f t="shared" si="1321"/>
        <v>3.9694373758183167E-3</v>
      </c>
      <c r="S555">
        <f t="shared" si="1321"/>
        <v>3.9234593367161747E-3</v>
      </c>
      <c r="T555">
        <f t="shared" si="1321"/>
        <v>3.8774812976140318E-3</v>
      </c>
      <c r="U555">
        <f t="shared" si="1321"/>
        <v>3.831503258511889E-3</v>
      </c>
      <c r="V555">
        <f t="shared" si="1321"/>
        <v>3.7855252194097465E-3</v>
      </c>
      <c r="W555">
        <f t="shared" si="1321"/>
        <v>3.7395471803076037E-3</v>
      </c>
      <c r="X555">
        <f t="shared" si="1321"/>
        <v>3.6935691412054612E-3</v>
      </c>
      <c r="Y555">
        <f t="shared" si="1321"/>
        <v>3.6475911021033184E-3</v>
      </c>
      <c r="Z555">
        <f t="shared" si="1322"/>
        <v>3.4330269196266527E-3</v>
      </c>
      <c r="AA555">
        <f t="shared" si="1322"/>
        <v>3.2184627371499869E-3</v>
      </c>
      <c r="AB555">
        <f t="shared" si="1322"/>
        <v>3.0038985546733212E-3</v>
      </c>
      <c r="AC555">
        <f t="shared" si="1322"/>
        <v>2.7893343721966555E-3</v>
      </c>
      <c r="AD555">
        <f t="shared" si="1322"/>
        <v>2.5747701897199894E-3</v>
      </c>
      <c r="AE555">
        <f t="shared" si="1322"/>
        <v>2.3602060072433241E-3</v>
      </c>
      <c r="AF555">
        <f t="shared" si="1322"/>
        <v>2.145641824766658E-3</v>
      </c>
      <c r="AG555">
        <f t="shared" si="1322"/>
        <v>1.9310776422899923E-3</v>
      </c>
      <c r="AH555">
        <f t="shared" si="1322"/>
        <v>1.7165134598133265E-3</v>
      </c>
      <c r="AI555">
        <f t="shared" si="1322"/>
        <v>1.5019492773366608E-3</v>
      </c>
      <c r="AJ555">
        <f t="shared" si="1322"/>
        <v>1.2873850948599951E-3</v>
      </c>
      <c r="AK555">
        <f t="shared" si="1322"/>
        <v>1.0728209123833294E-3</v>
      </c>
      <c r="AL555">
        <f t="shared" si="1322"/>
        <v>8.5825672990666371E-4</v>
      </c>
      <c r="AM555">
        <f t="shared" si="1322"/>
        <v>6.4369254742999756E-4</v>
      </c>
      <c r="AN555">
        <f t="shared" si="1322"/>
        <v>4.2912836495333185E-4</v>
      </c>
      <c r="AO555">
        <f t="shared" ref="AO555:BG555" si="1325">AN555</f>
        <v>4.2912836495333185E-4</v>
      </c>
      <c r="AP555">
        <f t="shared" si="1325"/>
        <v>4.2912836495333185E-4</v>
      </c>
      <c r="AQ555">
        <f t="shared" si="1325"/>
        <v>4.2912836495333185E-4</v>
      </c>
      <c r="AR555">
        <f t="shared" si="1325"/>
        <v>4.2912836495333185E-4</v>
      </c>
      <c r="AS555">
        <f t="shared" si="1325"/>
        <v>4.2912836495333185E-4</v>
      </c>
      <c r="AT555">
        <f t="shared" si="1325"/>
        <v>4.2912836495333185E-4</v>
      </c>
      <c r="AU555">
        <f t="shared" si="1325"/>
        <v>4.2912836495333185E-4</v>
      </c>
      <c r="AV555">
        <f t="shared" si="1325"/>
        <v>4.2912836495333185E-4</v>
      </c>
      <c r="AW555">
        <f t="shared" si="1325"/>
        <v>4.2912836495333185E-4</v>
      </c>
      <c r="AX555">
        <f t="shared" si="1325"/>
        <v>4.2912836495333185E-4</v>
      </c>
      <c r="AY555">
        <f t="shared" si="1325"/>
        <v>4.2912836495333185E-4</v>
      </c>
      <c r="AZ555">
        <f t="shared" si="1325"/>
        <v>4.2912836495333185E-4</v>
      </c>
      <c r="BA555">
        <f t="shared" si="1325"/>
        <v>4.2912836495333185E-4</v>
      </c>
      <c r="BB555">
        <f t="shared" si="1325"/>
        <v>4.2912836495333185E-4</v>
      </c>
      <c r="BC555">
        <f t="shared" si="1325"/>
        <v>4.2912836495333185E-4</v>
      </c>
      <c r="BD555">
        <f t="shared" si="1325"/>
        <v>4.2912836495333185E-4</v>
      </c>
      <c r="BE555">
        <f t="shared" si="1325"/>
        <v>4.2912836495333185E-4</v>
      </c>
      <c r="BF555">
        <f t="shared" si="1325"/>
        <v>4.2912836495333185E-4</v>
      </c>
      <c r="BG555">
        <f t="shared" si="1325"/>
        <v>4.2912836495333185E-4</v>
      </c>
      <c r="BH555">
        <f t="shared" si="1236"/>
        <v>4.2912836495333185E-4</v>
      </c>
      <c r="BK555">
        <f t="shared" si="1324"/>
        <v>4.2912836495333159E-3</v>
      </c>
      <c r="BL555">
        <f t="shared" si="1300"/>
        <v>3.6475911021033184E-3</v>
      </c>
      <c r="BM555">
        <f t="shared" si="1301"/>
        <v>4.2912836495333196E-4</v>
      </c>
      <c r="BN555">
        <f t="shared" si="1315"/>
        <v>0.15</v>
      </c>
      <c r="BO555">
        <f t="shared" si="1316"/>
        <v>0.89999999999999991</v>
      </c>
      <c r="BP555" t="str">
        <f t="shared" si="1302"/>
        <v>-HT-Total</v>
      </c>
    </row>
    <row r="556" spans="1:68" hidden="1" x14ac:dyDescent="0.25">
      <c r="A556" t="str">
        <f t="shared" si="1296"/>
        <v>freight-HT-PHEVD</v>
      </c>
      <c r="B556" s="1">
        <v>522</v>
      </c>
      <c r="C556" t="s">
        <v>26</v>
      </c>
      <c r="D556" t="s">
        <v>36</v>
      </c>
      <c r="E556" t="s">
        <v>39</v>
      </c>
      <c r="F556" t="s">
        <v>37</v>
      </c>
      <c r="G556">
        <v>0</v>
      </c>
      <c r="H556">
        <f>Reference!H556</f>
        <v>0</v>
      </c>
      <c r="I556">
        <f>Reference!I556</f>
        <v>0</v>
      </c>
      <c r="J556">
        <f>Reference!J556</f>
        <v>0</v>
      </c>
      <c r="K556">
        <f>Reference!K556</f>
        <v>0</v>
      </c>
      <c r="L556">
        <f t="shared" si="1321"/>
        <v>0</v>
      </c>
      <c r="M556">
        <f t="shared" si="1321"/>
        <v>0</v>
      </c>
      <c r="N556">
        <f t="shared" si="1321"/>
        <v>0</v>
      </c>
      <c r="O556">
        <f t="shared" si="1321"/>
        <v>0</v>
      </c>
      <c r="P556">
        <f t="shared" si="1321"/>
        <v>0</v>
      </c>
      <c r="Q556">
        <f t="shared" si="1321"/>
        <v>0</v>
      </c>
      <c r="R556">
        <f t="shared" si="1321"/>
        <v>0</v>
      </c>
      <c r="S556">
        <f t="shared" si="1321"/>
        <v>0</v>
      </c>
      <c r="T556">
        <f t="shared" si="1321"/>
        <v>0</v>
      </c>
      <c r="U556">
        <f t="shared" si="1321"/>
        <v>0</v>
      </c>
      <c r="V556">
        <f t="shared" si="1321"/>
        <v>0</v>
      </c>
      <c r="W556">
        <f t="shared" si="1321"/>
        <v>0</v>
      </c>
      <c r="X556">
        <f t="shared" si="1321"/>
        <v>0</v>
      </c>
      <c r="Y556">
        <f t="shared" si="1321"/>
        <v>0</v>
      </c>
      <c r="Z556">
        <f t="shared" si="1322"/>
        <v>0</v>
      </c>
      <c r="AA556">
        <f t="shared" si="1322"/>
        <v>0</v>
      </c>
      <c r="AB556">
        <f t="shared" si="1322"/>
        <v>0</v>
      </c>
      <c r="AC556">
        <f t="shared" si="1322"/>
        <v>0</v>
      </c>
      <c r="AD556">
        <f t="shared" si="1322"/>
        <v>0</v>
      </c>
      <c r="AE556">
        <f t="shared" si="1322"/>
        <v>0</v>
      </c>
      <c r="AF556">
        <f t="shared" si="1322"/>
        <v>0</v>
      </c>
      <c r="AG556">
        <f t="shared" si="1322"/>
        <v>0</v>
      </c>
      <c r="AH556">
        <f t="shared" si="1322"/>
        <v>0</v>
      </c>
      <c r="AI556">
        <f t="shared" si="1322"/>
        <v>0</v>
      </c>
      <c r="AJ556">
        <f t="shared" si="1322"/>
        <v>0</v>
      </c>
      <c r="AK556">
        <f t="shared" si="1322"/>
        <v>0</v>
      </c>
      <c r="AL556">
        <f t="shared" si="1322"/>
        <v>0</v>
      </c>
      <c r="AM556">
        <f t="shared" si="1322"/>
        <v>0</v>
      </c>
      <c r="AN556">
        <f t="shared" si="1322"/>
        <v>0</v>
      </c>
      <c r="AO556">
        <f t="shared" ref="AO556:BG556" si="1326">AN556</f>
        <v>0</v>
      </c>
      <c r="AP556">
        <f t="shared" si="1326"/>
        <v>0</v>
      </c>
      <c r="AQ556">
        <f t="shared" si="1326"/>
        <v>0</v>
      </c>
      <c r="AR556">
        <f t="shared" si="1326"/>
        <v>0</v>
      </c>
      <c r="AS556">
        <f t="shared" si="1326"/>
        <v>0</v>
      </c>
      <c r="AT556">
        <f t="shared" si="1326"/>
        <v>0</v>
      </c>
      <c r="AU556">
        <f t="shared" si="1326"/>
        <v>0</v>
      </c>
      <c r="AV556">
        <f t="shared" si="1326"/>
        <v>0</v>
      </c>
      <c r="AW556">
        <f t="shared" si="1326"/>
        <v>0</v>
      </c>
      <c r="AX556">
        <f t="shared" si="1326"/>
        <v>0</v>
      </c>
      <c r="AY556">
        <f t="shared" si="1326"/>
        <v>0</v>
      </c>
      <c r="AZ556">
        <f t="shared" si="1326"/>
        <v>0</v>
      </c>
      <c r="BA556">
        <f t="shared" si="1326"/>
        <v>0</v>
      </c>
      <c r="BB556">
        <f t="shared" si="1326"/>
        <v>0</v>
      </c>
      <c r="BC556">
        <f t="shared" si="1326"/>
        <v>0</v>
      </c>
      <c r="BD556">
        <f t="shared" si="1326"/>
        <v>0</v>
      </c>
      <c r="BE556">
        <f t="shared" si="1326"/>
        <v>0</v>
      </c>
      <c r="BF556">
        <f t="shared" si="1326"/>
        <v>0</v>
      </c>
      <c r="BG556">
        <f t="shared" si="1326"/>
        <v>0</v>
      </c>
      <c r="BH556">
        <f t="shared" si="1236"/>
        <v>0</v>
      </c>
      <c r="BK556">
        <f t="shared" si="1324"/>
        <v>0</v>
      </c>
      <c r="BL556">
        <f t="shared" si="1300"/>
        <v>0</v>
      </c>
      <c r="BM556">
        <f t="shared" si="1301"/>
        <v>0</v>
      </c>
      <c r="BN556">
        <f t="shared" si="1315"/>
        <v>0.15</v>
      </c>
      <c r="BO556">
        <f t="shared" si="1316"/>
        <v>0.89999999999999991</v>
      </c>
      <c r="BP556" t="str">
        <f t="shared" si="1302"/>
        <v>-HT-Total</v>
      </c>
    </row>
    <row r="557" spans="1:68" hidden="1" x14ac:dyDescent="0.25">
      <c r="A557" t="str">
        <f t="shared" si="1296"/>
        <v>freight-LT-BEV</v>
      </c>
      <c r="B557" s="1">
        <v>523</v>
      </c>
      <c r="C557" t="s">
        <v>26</v>
      </c>
      <c r="D557" t="s">
        <v>36</v>
      </c>
      <c r="E557" t="s">
        <v>33</v>
      </c>
      <c r="F557" t="s">
        <v>29</v>
      </c>
      <c r="G557">
        <v>2.6085963933794338E-5</v>
      </c>
      <c r="H557">
        <f>Reference!H557</f>
        <v>3.7898066459697678E-5</v>
      </c>
      <c r="I557">
        <f>Reference!I557</f>
        <v>5.5058860198874398E-5</v>
      </c>
      <c r="J557">
        <f>Reference!J557</f>
        <v>7.9990310049801383E-5</v>
      </c>
      <c r="K557">
        <f>Reference!K557</f>
        <v>1.1621108171785514E-4</v>
      </c>
      <c r="L557">
        <f>Reference!L557</f>
        <v>1.7279224107019707E-4</v>
      </c>
      <c r="M557">
        <f>IF(L557=0,0.0000001,L557)*((INDEX($P$7:$P$29,MATCH($A557,$H$7:$H$28,0))/IF(L557=0,0.0000001,L557))^((M$33-$K$33)/($Y$33-$K$33)))</f>
        <v>5.0156105967332399E-4</v>
      </c>
      <c r="N557">
        <f t="shared" ref="N557:Y557" si="1327">IF(M557=0,0.0000001,M557)*((INDEX($P$7:$P$29,MATCH($A557,$H$7:$H$28,0))/IF(M557=0,0.0000001,M557))^((N$33-$K$33)/($Y$33-$K$33)))</f>
        <v>1.9740213018071876E-3</v>
      </c>
      <c r="O557">
        <f t="shared" si="1327"/>
        <v>8.2930546294164784E-3</v>
      </c>
      <c r="P557">
        <f t="shared" si="1327"/>
        <v>2.9873654770777389E-2</v>
      </c>
      <c r="Q557">
        <f t="shared" si="1327"/>
        <v>8.0287015391385733E-2</v>
      </c>
      <c r="R557">
        <f t="shared" si="1327"/>
        <v>0.15519698649592303</v>
      </c>
      <c r="S557">
        <f t="shared" si="1327"/>
        <v>0.22617668724597231</v>
      </c>
      <c r="T557">
        <f t="shared" si="1327"/>
        <v>0.27121226173219681</v>
      </c>
      <c r="U557">
        <f t="shared" si="1327"/>
        <v>0.29147650890283816</v>
      </c>
      <c r="V557">
        <f t="shared" si="1327"/>
        <v>0.29815279942905293</v>
      </c>
      <c r="W557">
        <f t="shared" si="1327"/>
        <v>0.29973541518099517</v>
      </c>
      <c r="X557">
        <f t="shared" si="1327"/>
        <v>0.29998109334130446</v>
      </c>
      <c r="Y557">
        <f t="shared" si="1327"/>
        <v>0.3</v>
      </c>
      <c r="Z557">
        <f>IF(Y557=0,0.0000001,$Y557)*((INDEX($Q$7:$Q$29,MATCH($A557,$H$7:$H$28,0))/IF(Y557=0,0.0000001,$Y557))^((Z$33-$Y$33)/($AN$33-$Y$33)))</f>
        <v>0.3200036833010122</v>
      </c>
      <c r="AA557">
        <f t="shared" ref="AA557:AN557" si="1328">IF(Z557=0,0.0000001,$Y557)*((INDEX($Q$7:$Q$29,MATCH($A557,$H$7:$H$28,0))/IF(Z557=0,0.0000001,$Y557))^((AA$33-$Y$33)/($AN$33-$Y$33)))</f>
        <v>0.3413411910873817</v>
      </c>
      <c r="AB557">
        <f t="shared" si="1328"/>
        <v>0.36410146136772253</v>
      </c>
      <c r="AC557">
        <f t="shared" si="1328"/>
        <v>0.38837936244317472</v>
      </c>
      <c r="AD557">
        <f t="shared" si="1328"/>
        <v>0.41427608833304902</v>
      </c>
      <c r="AE557">
        <f t="shared" si="1328"/>
        <v>0.44189958056703726</v>
      </c>
      <c r="AF557">
        <f t="shared" si="1328"/>
        <v>0.471364978102081</v>
      </c>
      <c r="AG557">
        <f t="shared" si="1328"/>
        <v>0.50279509723922289</v>
      </c>
      <c r="AH557">
        <f t="shared" si="1328"/>
        <v>0.53632094354080639</v>
      </c>
      <c r="AI557">
        <f t="shared" si="1328"/>
        <v>0.57208225788177414</v>
      </c>
      <c r="AJ557">
        <f t="shared" si="1328"/>
        <v>0.61022809891109075</v>
      </c>
      <c r="AK557">
        <f t="shared" si="1328"/>
        <v>0.65091746435107822</v>
      </c>
      <c r="AL557">
        <f t="shared" si="1328"/>
        <v>0.69431995372433442</v>
      </c>
      <c r="AM557">
        <f t="shared" si="1328"/>
        <v>0.74061647527058438</v>
      </c>
      <c r="AN557">
        <f t="shared" si="1328"/>
        <v>0.79000000000000015</v>
      </c>
      <c r="AO557">
        <f t="shared" ref="AO557:BG557" si="1329">AN557</f>
        <v>0.79000000000000015</v>
      </c>
      <c r="AP557">
        <f t="shared" si="1329"/>
        <v>0.79000000000000015</v>
      </c>
      <c r="AQ557">
        <f t="shared" si="1329"/>
        <v>0.79000000000000015</v>
      </c>
      <c r="AR557">
        <f t="shared" si="1329"/>
        <v>0.79000000000000015</v>
      </c>
      <c r="AS557">
        <f t="shared" si="1329"/>
        <v>0.79000000000000015</v>
      </c>
      <c r="AT557">
        <f t="shared" si="1329"/>
        <v>0.79000000000000015</v>
      </c>
      <c r="AU557">
        <f t="shared" si="1329"/>
        <v>0.79000000000000015</v>
      </c>
      <c r="AV557">
        <f t="shared" si="1329"/>
        <v>0.79000000000000015</v>
      </c>
      <c r="AW557">
        <f t="shared" si="1329"/>
        <v>0.79000000000000015</v>
      </c>
      <c r="AX557">
        <f t="shared" si="1329"/>
        <v>0.79000000000000015</v>
      </c>
      <c r="AY557">
        <f t="shared" si="1329"/>
        <v>0.79000000000000015</v>
      </c>
      <c r="AZ557">
        <f t="shared" si="1329"/>
        <v>0.79000000000000015</v>
      </c>
      <c r="BA557">
        <f t="shared" si="1329"/>
        <v>0.79000000000000015</v>
      </c>
      <c r="BB557">
        <f t="shared" si="1329"/>
        <v>0.79000000000000015</v>
      </c>
      <c r="BC557">
        <f t="shared" si="1329"/>
        <v>0.79000000000000015</v>
      </c>
      <c r="BD557">
        <f t="shared" si="1329"/>
        <v>0.79000000000000015</v>
      </c>
      <c r="BE557">
        <f t="shared" si="1329"/>
        <v>0.79000000000000015</v>
      </c>
      <c r="BF557">
        <f t="shared" si="1329"/>
        <v>0.79000000000000015</v>
      </c>
      <c r="BG557">
        <f t="shared" si="1329"/>
        <v>0.79000000000000015</v>
      </c>
      <c r="BH557">
        <f t="shared" si="1236"/>
        <v>0.79000000000000015</v>
      </c>
      <c r="BK557">
        <f t="shared" si="1324"/>
        <v>1.1621108171785514E-4</v>
      </c>
      <c r="BL557">
        <f t="shared" si="1300"/>
        <v>7.5537203116605843E-5</v>
      </c>
      <c r="BM557">
        <f t="shared" si="1301"/>
        <v>1.1621108171785524E-6</v>
      </c>
      <c r="BN557">
        <f t="shared" si="1315"/>
        <v>0.35</v>
      </c>
      <c r="BO557">
        <f t="shared" si="1316"/>
        <v>0.99</v>
      </c>
      <c r="BP557" t="str">
        <f t="shared" si="1302"/>
        <v>-LT-Total</v>
      </c>
    </row>
    <row r="558" spans="1:68" hidden="1" x14ac:dyDescent="0.25">
      <c r="A558" t="str">
        <f t="shared" si="1296"/>
        <v>freight-LT-CNG</v>
      </c>
      <c r="B558" s="1">
        <v>524</v>
      </c>
      <c r="C558" t="s">
        <v>26</v>
      </c>
      <c r="D558" t="s">
        <v>36</v>
      </c>
      <c r="E558" t="s">
        <v>33</v>
      </c>
      <c r="F558" t="s">
        <v>45</v>
      </c>
      <c r="G558">
        <v>0</v>
      </c>
      <c r="H558">
        <f>Reference!H558</f>
        <v>0</v>
      </c>
      <c r="I558">
        <f>Reference!I558</f>
        <v>0</v>
      </c>
      <c r="J558">
        <f>Reference!J558</f>
        <v>0</v>
      </c>
      <c r="K558">
        <f>Reference!K558</f>
        <v>0</v>
      </c>
      <c r="L558">
        <f t="shared" ref="L558:Y559" si="1330">$K558+(L$33-$K$33)*($BL558-$BK558)/($BL$33-$BK$33)</f>
        <v>0</v>
      </c>
      <c r="M558">
        <f t="shared" si="1330"/>
        <v>0</v>
      </c>
      <c r="N558">
        <f t="shared" si="1330"/>
        <v>0</v>
      </c>
      <c r="O558">
        <f t="shared" si="1330"/>
        <v>0</v>
      </c>
      <c r="P558">
        <f t="shared" si="1330"/>
        <v>0</v>
      </c>
      <c r="Q558">
        <f t="shared" si="1330"/>
        <v>0</v>
      </c>
      <c r="R558">
        <f t="shared" si="1330"/>
        <v>0</v>
      </c>
      <c r="S558">
        <f t="shared" si="1330"/>
        <v>0</v>
      </c>
      <c r="T558">
        <f t="shared" si="1330"/>
        <v>0</v>
      </c>
      <c r="U558">
        <f t="shared" si="1330"/>
        <v>0</v>
      </c>
      <c r="V558">
        <f t="shared" si="1330"/>
        <v>0</v>
      </c>
      <c r="W558">
        <f t="shared" si="1330"/>
        <v>0</v>
      </c>
      <c r="X558">
        <f t="shared" si="1330"/>
        <v>0</v>
      </c>
      <c r="Y558">
        <f t="shared" si="1330"/>
        <v>0</v>
      </c>
      <c r="Z558">
        <f t="shared" ref="Z558:AN559" si="1331">$Y558+(Z$33-$Y$33)*($BM558-$BL558)/($BM$33-$BL$33)</f>
        <v>0</v>
      </c>
      <c r="AA558">
        <f t="shared" si="1331"/>
        <v>0</v>
      </c>
      <c r="AB558">
        <f t="shared" si="1331"/>
        <v>0</v>
      </c>
      <c r="AC558">
        <f t="shared" si="1331"/>
        <v>0</v>
      </c>
      <c r="AD558">
        <f t="shared" si="1331"/>
        <v>0</v>
      </c>
      <c r="AE558">
        <f t="shared" si="1331"/>
        <v>0</v>
      </c>
      <c r="AF558">
        <f t="shared" si="1331"/>
        <v>0</v>
      </c>
      <c r="AG558">
        <f t="shared" si="1331"/>
        <v>0</v>
      </c>
      <c r="AH558">
        <f t="shared" si="1331"/>
        <v>0</v>
      </c>
      <c r="AI558">
        <f t="shared" si="1331"/>
        <v>0</v>
      </c>
      <c r="AJ558">
        <f t="shared" si="1331"/>
        <v>0</v>
      </c>
      <c r="AK558">
        <f t="shared" si="1331"/>
        <v>0</v>
      </c>
      <c r="AL558">
        <f t="shared" si="1331"/>
        <v>0</v>
      </c>
      <c r="AM558">
        <f t="shared" si="1331"/>
        <v>0</v>
      </c>
      <c r="AN558">
        <f t="shared" si="1331"/>
        <v>0</v>
      </c>
      <c r="AO558">
        <f t="shared" ref="AO558:BG558" si="1332">AN558</f>
        <v>0</v>
      </c>
      <c r="AP558">
        <f t="shared" si="1332"/>
        <v>0</v>
      </c>
      <c r="AQ558">
        <f t="shared" si="1332"/>
        <v>0</v>
      </c>
      <c r="AR558">
        <f t="shared" si="1332"/>
        <v>0</v>
      </c>
      <c r="AS558">
        <f t="shared" si="1332"/>
        <v>0</v>
      </c>
      <c r="AT558">
        <f t="shared" si="1332"/>
        <v>0</v>
      </c>
      <c r="AU558">
        <f t="shared" si="1332"/>
        <v>0</v>
      </c>
      <c r="AV558">
        <f t="shared" si="1332"/>
        <v>0</v>
      </c>
      <c r="AW558">
        <f t="shared" si="1332"/>
        <v>0</v>
      </c>
      <c r="AX558">
        <f t="shared" si="1332"/>
        <v>0</v>
      </c>
      <c r="AY558">
        <f t="shared" si="1332"/>
        <v>0</v>
      </c>
      <c r="AZ558">
        <f t="shared" si="1332"/>
        <v>0</v>
      </c>
      <c r="BA558">
        <f t="shared" si="1332"/>
        <v>0</v>
      </c>
      <c r="BB558">
        <f t="shared" si="1332"/>
        <v>0</v>
      </c>
      <c r="BC558">
        <f t="shared" si="1332"/>
        <v>0</v>
      </c>
      <c r="BD558">
        <f t="shared" si="1332"/>
        <v>0</v>
      </c>
      <c r="BE558">
        <f t="shared" si="1332"/>
        <v>0</v>
      </c>
      <c r="BF558">
        <f t="shared" si="1332"/>
        <v>0</v>
      </c>
      <c r="BG558">
        <f t="shared" si="1332"/>
        <v>0</v>
      </c>
      <c r="BH558">
        <f t="shared" si="1236"/>
        <v>0</v>
      </c>
      <c r="BK558">
        <f t="shared" si="1324"/>
        <v>0</v>
      </c>
      <c r="BL558">
        <f t="shared" si="1300"/>
        <v>0</v>
      </c>
      <c r="BM558">
        <f t="shared" si="1301"/>
        <v>0</v>
      </c>
      <c r="BN558">
        <f t="shared" si="1315"/>
        <v>0.35</v>
      </c>
      <c r="BO558">
        <f t="shared" si="1316"/>
        <v>0.99</v>
      </c>
      <c r="BP558" t="str">
        <f t="shared" si="1302"/>
        <v>-LT-Total</v>
      </c>
    </row>
    <row r="559" spans="1:68" hidden="1" x14ac:dyDescent="0.25">
      <c r="A559" t="str">
        <f t="shared" si="1296"/>
        <v>freight-LT-D</v>
      </c>
      <c r="B559" s="1">
        <v>525</v>
      </c>
      <c r="C559" t="s">
        <v>26</v>
      </c>
      <c r="D559" t="s">
        <v>36</v>
      </c>
      <c r="E559" t="s">
        <v>33</v>
      </c>
      <c r="F559" t="s">
        <v>46</v>
      </c>
      <c r="G559">
        <v>0.75208982968659721</v>
      </c>
      <c r="H559">
        <f>Reference!H559</f>
        <v>0.72983711668023188</v>
      </c>
      <c r="I559">
        <f>Reference!I559</f>
        <v>0.70772316857298467</v>
      </c>
      <c r="J559">
        <f>Reference!J559</f>
        <v>0.68574669142066047</v>
      </c>
      <c r="K559">
        <f>Reference!K559</f>
        <v>0.66914120386789877</v>
      </c>
      <c r="L559">
        <f t="shared" si="1330"/>
        <v>0.65241267377120127</v>
      </c>
      <c r="M559">
        <f t="shared" si="1330"/>
        <v>0.63568414367450388</v>
      </c>
      <c r="N559">
        <f t="shared" si="1330"/>
        <v>0.61895561357780637</v>
      </c>
      <c r="O559">
        <f t="shared" si="1330"/>
        <v>0.60222708348110887</v>
      </c>
      <c r="P559">
        <f t="shared" si="1330"/>
        <v>0.58549855338441148</v>
      </c>
      <c r="Q559">
        <f t="shared" si="1330"/>
        <v>0.56877002328771398</v>
      </c>
      <c r="R559">
        <f t="shared" si="1330"/>
        <v>0.55204149319101647</v>
      </c>
      <c r="S559">
        <f t="shared" si="1330"/>
        <v>0.53531296309431897</v>
      </c>
      <c r="T559">
        <f t="shared" si="1330"/>
        <v>0.51858443299762158</v>
      </c>
      <c r="U559">
        <f t="shared" si="1330"/>
        <v>0.50185590290092408</v>
      </c>
      <c r="V559">
        <f t="shared" si="1330"/>
        <v>0.48512737280422663</v>
      </c>
      <c r="W559">
        <f t="shared" si="1330"/>
        <v>0.46839884270752918</v>
      </c>
      <c r="X559">
        <f t="shared" si="1330"/>
        <v>0.45167031261083168</v>
      </c>
      <c r="Y559">
        <f t="shared" si="1330"/>
        <v>0.43494178251413423</v>
      </c>
      <c r="Z559">
        <f t="shared" si="1331"/>
        <v>0.40639175781577053</v>
      </c>
      <c r="AA559">
        <f t="shared" si="1331"/>
        <v>0.37784173311740687</v>
      </c>
      <c r="AB559">
        <f t="shared" si="1331"/>
        <v>0.34929170841904322</v>
      </c>
      <c r="AC559">
        <f t="shared" si="1331"/>
        <v>0.32074168372067952</v>
      </c>
      <c r="AD559">
        <f t="shared" si="1331"/>
        <v>0.29219165902231581</v>
      </c>
      <c r="AE559">
        <f t="shared" si="1331"/>
        <v>0.26364163432395216</v>
      </c>
      <c r="AF559">
        <f t="shared" si="1331"/>
        <v>0.23509160962558845</v>
      </c>
      <c r="AG559">
        <f t="shared" si="1331"/>
        <v>0.20654158492722477</v>
      </c>
      <c r="AH559">
        <f t="shared" si="1331"/>
        <v>0.17799156022886109</v>
      </c>
      <c r="AI559">
        <f t="shared" si="1331"/>
        <v>0.14944153553049744</v>
      </c>
      <c r="AJ559">
        <f t="shared" si="1331"/>
        <v>0.12089151083213373</v>
      </c>
      <c r="AK559">
        <f t="shared" si="1331"/>
        <v>9.2341486133770079E-2</v>
      </c>
      <c r="AL559">
        <f t="shared" si="1331"/>
        <v>6.3791461435406371E-2</v>
      </c>
      <c r="AM559">
        <f t="shared" si="1331"/>
        <v>3.5241436737042664E-2</v>
      </c>
      <c r="AN559">
        <f t="shared" si="1331"/>
        <v>6.6914120386790121E-3</v>
      </c>
      <c r="AO559">
        <f t="shared" ref="AO559:BG559" si="1333">AN559</f>
        <v>6.6914120386790121E-3</v>
      </c>
      <c r="AP559">
        <f t="shared" si="1333"/>
        <v>6.6914120386790121E-3</v>
      </c>
      <c r="AQ559">
        <f t="shared" si="1333"/>
        <v>6.6914120386790121E-3</v>
      </c>
      <c r="AR559">
        <f t="shared" si="1333"/>
        <v>6.6914120386790121E-3</v>
      </c>
      <c r="AS559">
        <f t="shared" si="1333"/>
        <v>6.6914120386790121E-3</v>
      </c>
      <c r="AT559">
        <f t="shared" si="1333"/>
        <v>6.6914120386790121E-3</v>
      </c>
      <c r="AU559">
        <f t="shared" si="1333"/>
        <v>6.6914120386790121E-3</v>
      </c>
      <c r="AV559">
        <f t="shared" si="1333"/>
        <v>6.6914120386790121E-3</v>
      </c>
      <c r="AW559">
        <f t="shared" si="1333"/>
        <v>6.6914120386790121E-3</v>
      </c>
      <c r="AX559">
        <f t="shared" si="1333"/>
        <v>6.6914120386790121E-3</v>
      </c>
      <c r="AY559">
        <f t="shared" si="1333"/>
        <v>6.6914120386790121E-3</v>
      </c>
      <c r="AZ559">
        <f t="shared" si="1333"/>
        <v>6.6914120386790121E-3</v>
      </c>
      <c r="BA559">
        <f t="shared" si="1333"/>
        <v>6.6914120386790121E-3</v>
      </c>
      <c r="BB559">
        <f t="shared" si="1333"/>
        <v>6.6914120386790121E-3</v>
      </c>
      <c r="BC559">
        <f t="shared" si="1333"/>
        <v>6.6914120386790121E-3</v>
      </c>
      <c r="BD559">
        <f t="shared" si="1333"/>
        <v>6.6914120386790121E-3</v>
      </c>
      <c r="BE559">
        <f t="shared" si="1333"/>
        <v>6.6914120386790121E-3</v>
      </c>
      <c r="BF559">
        <f t="shared" si="1333"/>
        <v>6.6914120386790121E-3</v>
      </c>
      <c r="BG559">
        <f t="shared" si="1333"/>
        <v>6.6914120386790121E-3</v>
      </c>
      <c r="BH559">
        <f t="shared" si="1236"/>
        <v>6.6914120386790121E-3</v>
      </c>
      <c r="BK559">
        <f t="shared" si="1324"/>
        <v>0.66914120386789877</v>
      </c>
      <c r="BL559">
        <f t="shared" si="1300"/>
        <v>0.43494178251413423</v>
      </c>
      <c r="BM559">
        <f t="shared" si="1301"/>
        <v>6.6914120386789939E-3</v>
      </c>
      <c r="BN559">
        <f t="shared" si="1315"/>
        <v>0.35</v>
      </c>
      <c r="BO559">
        <f t="shared" si="1316"/>
        <v>0.99</v>
      </c>
      <c r="BP559" t="str">
        <f t="shared" si="1302"/>
        <v>-LT-Total</v>
      </c>
    </row>
    <row r="560" spans="1:68" hidden="1" x14ac:dyDescent="0.25">
      <c r="A560" t="str">
        <f t="shared" si="1296"/>
        <v>freight-LT-FCEV</v>
      </c>
      <c r="B560" s="1">
        <v>526</v>
      </c>
      <c r="C560" t="s">
        <v>26</v>
      </c>
      <c r="D560" t="s">
        <v>36</v>
      </c>
      <c r="E560" t="s">
        <v>33</v>
      </c>
      <c r="F560" t="s">
        <v>30</v>
      </c>
      <c r="G560">
        <v>0</v>
      </c>
      <c r="H560">
        <f>Reference!H560</f>
        <v>1.2915496650148837E-7</v>
      </c>
      <c r="I560">
        <f>Reference!I560</f>
        <v>0</v>
      </c>
      <c r="J560">
        <f>Reference!J560</f>
        <v>2.1544346900318838E-7</v>
      </c>
      <c r="K560">
        <f>Reference!K560</f>
        <v>0</v>
      </c>
      <c r="L560">
        <f>Reference!L560</f>
        <v>1.93069772888325E-7</v>
      </c>
      <c r="M560">
        <f>IF(L560=0,0.0000001,L560)*((INDEX($P$7:$P$29,MATCH($A560,$H$7:$H$28,0))/IF(L560=0,0.0000001,L560))^((M$33-$K$33)/($Y$33-$K$33)))</f>
        <v>1.145609301773497E-6</v>
      </c>
      <c r="N560">
        <f t="shared" ref="N560:Y560" si="1334">IF(M560=0,0.0000001,M560)*((INDEX($P$7:$P$29,MATCH($A560,$H$7:$H$28,0))/IF(M560=0,0.0000001,M560))^((N$33-$K$33)/($Y$33-$K$33)))</f>
        <v>1.1305974191665733E-5</v>
      </c>
      <c r="O560">
        <f t="shared" si="1334"/>
        <v>1.2443017393555018E-4</v>
      </c>
      <c r="P560">
        <f t="shared" si="1334"/>
        <v>1.0591111209082237E-3</v>
      </c>
      <c r="Q560">
        <f t="shared" si="1334"/>
        <v>5.5256363975142182E-3</v>
      </c>
      <c r="R560">
        <f t="shared" si="1334"/>
        <v>1.662172734332118E-2</v>
      </c>
      <c r="S560">
        <f t="shared" si="1334"/>
        <v>3.1187956918195408E-2</v>
      </c>
      <c r="T560">
        <f t="shared" si="1334"/>
        <v>4.2243681731626945E-2</v>
      </c>
      <c r="U560">
        <f t="shared" si="1334"/>
        <v>4.7648953154971897E-2</v>
      </c>
      <c r="V560">
        <f t="shared" si="1334"/>
        <v>4.9486628556970551E-2</v>
      </c>
      <c r="W560">
        <f t="shared" si="1334"/>
        <v>4.9926336441500622E-2</v>
      </c>
      <c r="X560">
        <f t="shared" si="1334"/>
        <v>4.9994734714747961E-2</v>
      </c>
      <c r="Y560">
        <f t="shared" si="1334"/>
        <v>0.05</v>
      </c>
      <c r="Z560">
        <f>IF(Y560=0,0.0000001,$Y560)*((INDEX($Q$7:$Q$29,MATCH($A560,$H$7:$H$28,0))/IF(Y560=0,0.0000001,$Y560))^((Z$33-$Y$33)/($AN$33-$Y$33)))</f>
        <v>5.4841248984731299E-2</v>
      </c>
      <c r="AA560">
        <f t="shared" ref="AA560:AN560" si="1335">IF(Z560=0,0.0000001,$Y560)*((INDEX($Q$7:$Q$29,MATCH($A560,$H$7:$H$28,0))/IF(Z560=0,0.0000001,$Y560))^((AA$33-$Y$33)/($AN$33-$Y$33)))</f>
        <v>6.0151251804105833E-2</v>
      </c>
      <c r="AB560">
        <f t="shared" si="1335"/>
        <v>6.5975395538644718E-2</v>
      </c>
      <c r="AC560">
        <f t="shared" si="1335"/>
        <v>7.2363461872018905E-2</v>
      </c>
      <c r="AD560">
        <f t="shared" si="1335"/>
        <v>7.9370052598409971E-2</v>
      </c>
      <c r="AE560">
        <f t="shared" si="1335"/>
        <v>8.7055056329612412E-2</v>
      </c>
      <c r="AF560">
        <f t="shared" si="1335"/>
        <v>9.5484160391041656E-2</v>
      </c>
      <c r="AG560">
        <f t="shared" si="1335"/>
        <v>0.10472941228206267</v>
      </c>
      <c r="AH560">
        <f t="shared" si="1335"/>
        <v>0.11486983549970352</v>
      </c>
      <c r="AI560">
        <f t="shared" si="1335"/>
        <v>0.12599210498948729</v>
      </c>
      <c r="AJ560">
        <f t="shared" si="1335"/>
        <v>0.1381912879967776</v>
      </c>
      <c r="AK560">
        <f t="shared" si="1335"/>
        <v>0.1515716566510398</v>
      </c>
      <c r="AL560">
        <f t="shared" si="1335"/>
        <v>0.1662475792285576</v>
      </c>
      <c r="AM560">
        <f t="shared" si="1335"/>
        <v>0.18234449771164338</v>
      </c>
      <c r="AN560">
        <f t="shared" si="1335"/>
        <v>0.2</v>
      </c>
      <c r="AO560">
        <f t="shared" ref="AO560:BG560" si="1336">AN560</f>
        <v>0.2</v>
      </c>
      <c r="AP560">
        <f t="shared" si="1336"/>
        <v>0.2</v>
      </c>
      <c r="AQ560">
        <f t="shared" si="1336"/>
        <v>0.2</v>
      </c>
      <c r="AR560">
        <f t="shared" si="1336"/>
        <v>0.2</v>
      </c>
      <c r="AS560">
        <f t="shared" si="1336"/>
        <v>0.2</v>
      </c>
      <c r="AT560">
        <f t="shared" si="1336"/>
        <v>0.2</v>
      </c>
      <c r="AU560">
        <f t="shared" si="1336"/>
        <v>0.2</v>
      </c>
      <c r="AV560">
        <f t="shared" si="1336"/>
        <v>0.2</v>
      </c>
      <c r="AW560">
        <f t="shared" si="1336"/>
        <v>0.2</v>
      </c>
      <c r="AX560">
        <f t="shared" si="1336"/>
        <v>0.2</v>
      </c>
      <c r="AY560">
        <f t="shared" si="1336"/>
        <v>0.2</v>
      </c>
      <c r="AZ560">
        <f t="shared" si="1336"/>
        <v>0.2</v>
      </c>
      <c r="BA560">
        <f t="shared" si="1336"/>
        <v>0.2</v>
      </c>
      <c r="BB560">
        <f t="shared" si="1336"/>
        <v>0.2</v>
      </c>
      <c r="BC560">
        <f t="shared" si="1336"/>
        <v>0.2</v>
      </c>
      <c r="BD560">
        <f t="shared" si="1336"/>
        <v>0.2</v>
      </c>
      <c r="BE560">
        <f t="shared" si="1336"/>
        <v>0.2</v>
      </c>
      <c r="BF560">
        <f t="shared" si="1336"/>
        <v>0.2</v>
      </c>
      <c r="BG560">
        <f t="shared" si="1336"/>
        <v>0.2</v>
      </c>
      <c r="BH560">
        <f t="shared" si="1236"/>
        <v>0.2</v>
      </c>
      <c r="BK560">
        <f>G560</f>
        <v>0</v>
      </c>
      <c r="BL560">
        <f t="shared" si="1300"/>
        <v>0</v>
      </c>
      <c r="BM560">
        <f t="shared" si="1301"/>
        <v>0</v>
      </c>
      <c r="BN560">
        <f t="shared" si="1315"/>
        <v>0.35</v>
      </c>
      <c r="BO560">
        <f t="shared" si="1316"/>
        <v>0.99</v>
      </c>
      <c r="BP560" t="str">
        <f t="shared" si="1302"/>
        <v>-LT-Total</v>
      </c>
    </row>
    <row r="561" spans="1:68" hidden="1" x14ac:dyDescent="0.25">
      <c r="A561" t="str">
        <f t="shared" si="1296"/>
        <v>freight-LT-G</v>
      </c>
      <c r="B561" s="1">
        <v>527</v>
      </c>
      <c r="C561" t="s">
        <v>26</v>
      </c>
      <c r="D561" t="s">
        <v>36</v>
      </c>
      <c r="E561" t="s">
        <v>33</v>
      </c>
      <c r="F561" t="s">
        <v>47</v>
      </c>
      <c r="G561">
        <v>0.23143596159162039</v>
      </c>
      <c r="H561">
        <f>Reference!H561</f>
        <v>0.24560510295157209</v>
      </c>
      <c r="I561">
        <f>Reference!I561</f>
        <v>0.25968588746843502</v>
      </c>
      <c r="J561">
        <f>Reference!J561</f>
        <v>0.27367913904526348</v>
      </c>
      <c r="K561">
        <f>Reference!K561</f>
        <v>0.28703546269467212</v>
      </c>
      <c r="L561">
        <f t="shared" ref="L561:Y563" si="1337">$K561+(L$33-$K$33)*($BL561-$BK561)/($BL$33-$BK$33)</f>
        <v>0.27985957612730533</v>
      </c>
      <c r="M561">
        <f t="shared" si="1337"/>
        <v>0.27268368955993849</v>
      </c>
      <c r="N561">
        <f t="shared" si="1337"/>
        <v>0.26550780299257171</v>
      </c>
      <c r="O561">
        <f t="shared" si="1337"/>
        <v>0.25833191642520492</v>
      </c>
      <c r="P561">
        <f t="shared" si="1337"/>
        <v>0.25115602985783808</v>
      </c>
      <c r="Q561">
        <f t="shared" si="1337"/>
        <v>0.2439801432904713</v>
      </c>
      <c r="R561">
        <f t="shared" si="1337"/>
        <v>0.23680425672310451</v>
      </c>
      <c r="S561">
        <f t="shared" si="1337"/>
        <v>0.2296283701557377</v>
      </c>
      <c r="T561">
        <f t="shared" si="1337"/>
        <v>0.22245248358837089</v>
      </c>
      <c r="U561">
        <f t="shared" si="1337"/>
        <v>0.2152765970210041</v>
      </c>
      <c r="V561">
        <f t="shared" si="1337"/>
        <v>0.20810071045363729</v>
      </c>
      <c r="W561">
        <f t="shared" si="1337"/>
        <v>0.20092482388627048</v>
      </c>
      <c r="X561">
        <f t="shared" si="1337"/>
        <v>0.19374893731890369</v>
      </c>
      <c r="Y561">
        <f t="shared" si="1337"/>
        <v>0.18657305075153688</v>
      </c>
      <c r="Z561">
        <f t="shared" ref="Z561:AN563" si="1338">$Y561+(Z$33-$Y$33)*($BM561-$BL561)/($BM$33-$BL$33)</f>
        <v>0.17432620434323087</v>
      </c>
      <c r="AA561">
        <f t="shared" si="1338"/>
        <v>0.16207935793492487</v>
      </c>
      <c r="AB561">
        <f t="shared" si="1338"/>
        <v>0.14983251152661886</v>
      </c>
      <c r="AC561">
        <f t="shared" si="1338"/>
        <v>0.13758566511831283</v>
      </c>
      <c r="AD561">
        <f t="shared" si="1338"/>
        <v>0.12533881871000685</v>
      </c>
      <c r="AE561">
        <f t="shared" si="1338"/>
        <v>0.11309197230170082</v>
      </c>
      <c r="AF561">
        <f t="shared" si="1338"/>
        <v>0.10084512589339482</v>
      </c>
      <c r="AG561">
        <f t="shared" si="1338"/>
        <v>8.8598279485088804E-2</v>
      </c>
      <c r="AH561">
        <f t="shared" si="1338"/>
        <v>7.6351433076782785E-2</v>
      </c>
      <c r="AI561">
        <f t="shared" si="1338"/>
        <v>6.4104586668476793E-2</v>
      </c>
      <c r="AJ561">
        <f t="shared" si="1338"/>
        <v>5.1857740260170759E-2</v>
      </c>
      <c r="AK561">
        <f t="shared" si="1338"/>
        <v>3.9610893851864754E-2</v>
      </c>
      <c r="AL561">
        <f t="shared" si="1338"/>
        <v>2.7364047443558748E-2</v>
      </c>
      <c r="AM561">
        <f t="shared" si="1338"/>
        <v>1.511720103525277E-2</v>
      </c>
      <c r="AN561">
        <f t="shared" si="1338"/>
        <v>2.8703546269467362E-3</v>
      </c>
      <c r="AO561">
        <f t="shared" ref="AO561:BG561" si="1339">AN561</f>
        <v>2.8703546269467362E-3</v>
      </c>
      <c r="AP561">
        <f t="shared" si="1339"/>
        <v>2.8703546269467362E-3</v>
      </c>
      <c r="AQ561">
        <f t="shared" si="1339"/>
        <v>2.8703546269467362E-3</v>
      </c>
      <c r="AR561">
        <f t="shared" si="1339"/>
        <v>2.8703546269467362E-3</v>
      </c>
      <c r="AS561">
        <f t="shared" si="1339"/>
        <v>2.8703546269467362E-3</v>
      </c>
      <c r="AT561">
        <f t="shared" si="1339"/>
        <v>2.8703546269467362E-3</v>
      </c>
      <c r="AU561">
        <f t="shared" si="1339"/>
        <v>2.8703546269467362E-3</v>
      </c>
      <c r="AV561">
        <f t="shared" si="1339"/>
        <v>2.8703546269467362E-3</v>
      </c>
      <c r="AW561">
        <f t="shared" si="1339"/>
        <v>2.8703546269467362E-3</v>
      </c>
      <c r="AX561">
        <f t="shared" si="1339"/>
        <v>2.8703546269467362E-3</v>
      </c>
      <c r="AY561">
        <f t="shared" si="1339"/>
        <v>2.8703546269467362E-3</v>
      </c>
      <c r="AZ561">
        <f t="shared" si="1339"/>
        <v>2.8703546269467362E-3</v>
      </c>
      <c r="BA561">
        <f t="shared" si="1339"/>
        <v>2.8703546269467362E-3</v>
      </c>
      <c r="BB561">
        <f t="shared" si="1339"/>
        <v>2.8703546269467362E-3</v>
      </c>
      <c r="BC561">
        <f t="shared" si="1339"/>
        <v>2.8703546269467362E-3</v>
      </c>
      <c r="BD561">
        <f t="shared" si="1339"/>
        <v>2.8703546269467362E-3</v>
      </c>
      <c r="BE561">
        <f t="shared" si="1339"/>
        <v>2.8703546269467362E-3</v>
      </c>
      <c r="BF561">
        <f t="shared" si="1339"/>
        <v>2.8703546269467362E-3</v>
      </c>
      <c r="BG561">
        <f t="shared" si="1339"/>
        <v>2.8703546269467362E-3</v>
      </c>
      <c r="BH561">
        <f t="shared" si="1236"/>
        <v>2.8703546269467362E-3</v>
      </c>
      <c r="BK561">
        <f t="shared" ref="BK561:BK568" si="1340">K561</f>
        <v>0.28703546269467212</v>
      </c>
      <c r="BL561">
        <f t="shared" si="1300"/>
        <v>0.18657305075153688</v>
      </c>
      <c r="BM561">
        <f t="shared" si="1301"/>
        <v>2.8703546269467236E-3</v>
      </c>
      <c r="BN561">
        <f t="shared" si="1315"/>
        <v>0.35</v>
      </c>
      <c r="BO561">
        <f t="shared" si="1316"/>
        <v>0.99</v>
      </c>
      <c r="BP561" t="str">
        <f t="shared" si="1302"/>
        <v>-LT-Total</v>
      </c>
    </row>
    <row r="562" spans="1:68" hidden="1" x14ac:dyDescent="0.25">
      <c r="A562" t="str">
        <f t="shared" si="1296"/>
        <v>freight-LT-LPG</v>
      </c>
      <c r="B562" s="1">
        <v>528</v>
      </c>
      <c r="C562" t="s">
        <v>26</v>
      </c>
      <c r="D562" t="s">
        <v>36</v>
      </c>
      <c r="E562" t="s">
        <v>33</v>
      </c>
      <c r="F562" t="s">
        <v>48</v>
      </c>
      <c r="G562">
        <v>0</v>
      </c>
      <c r="H562">
        <f>Reference!H562</f>
        <v>0</v>
      </c>
      <c r="I562">
        <f>Reference!I562</f>
        <v>0</v>
      </c>
      <c r="J562">
        <f>Reference!J562</f>
        <v>0</v>
      </c>
      <c r="K562">
        <f>Reference!K562</f>
        <v>0</v>
      </c>
      <c r="L562">
        <f t="shared" si="1337"/>
        <v>0</v>
      </c>
      <c r="M562">
        <f t="shared" si="1337"/>
        <v>0</v>
      </c>
      <c r="N562">
        <f t="shared" si="1337"/>
        <v>0</v>
      </c>
      <c r="O562">
        <f t="shared" si="1337"/>
        <v>0</v>
      </c>
      <c r="P562">
        <f t="shared" si="1337"/>
        <v>0</v>
      </c>
      <c r="Q562">
        <f t="shared" si="1337"/>
        <v>0</v>
      </c>
      <c r="R562">
        <f t="shared" si="1337"/>
        <v>0</v>
      </c>
      <c r="S562">
        <f t="shared" si="1337"/>
        <v>0</v>
      </c>
      <c r="T562">
        <f t="shared" si="1337"/>
        <v>0</v>
      </c>
      <c r="U562">
        <f t="shared" si="1337"/>
        <v>0</v>
      </c>
      <c r="V562">
        <f t="shared" si="1337"/>
        <v>0</v>
      </c>
      <c r="W562">
        <f t="shared" si="1337"/>
        <v>0</v>
      </c>
      <c r="X562">
        <f t="shared" si="1337"/>
        <v>0</v>
      </c>
      <c r="Y562">
        <f t="shared" si="1337"/>
        <v>0</v>
      </c>
      <c r="Z562">
        <f t="shared" si="1338"/>
        <v>0</v>
      </c>
      <c r="AA562">
        <f t="shared" si="1338"/>
        <v>0</v>
      </c>
      <c r="AB562">
        <f t="shared" si="1338"/>
        <v>0</v>
      </c>
      <c r="AC562">
        <f t="shared" si="1338"/>
        <v>0</v>
      </c>
      <c r="AD562">
        <f t="shared" si="1338"/>
        <v>0</v>
      </c>
      <c r="AE562">
        <f t="shared" si="1338"/>
        <v>0</v>
      </c>
      <c r="AF562">
        <f t="shared" si="1338"/>
        <v>0</v>
      </c>
      <c r="AG562">
        <f t="shared" si="1338"/>
        <v>0</v>
      </c>
      <c r="AH562">
        <f t="shared" si="1338"/>
        <v>0</v>
      </c>
      <c r="AI562">
        <f t="shared" si="1338"/>
        <v>0</v>
      </c>
      <c r="AJ562">
        <f t="shared" si="1338"/>
        <v>0</v>
      </c>
      <c r="AK562">
        <f t="shared" si="1338"/>
        <v>0</v>
      </c>
      <c r="AL562">
        <f t="shared" si="1338"/>
        <v>0</v>
      </c>
      <c r="AM562">
        <f t="shared" si="1338"/>
        <v>0</v>
      </c>
      <c r="AN562">
        <f t="shared" si="1338"/>
        <v>0</v>
      </c>
      <c r="AO562">
        <f t="shared" ref="AO562:BG562" si="1341">AN562</f>
        <v>0</v>
      </c>
      <c r="AP562">
        <f t="shared" si="1341"/>
        <v>0</v>
      </c>
      <c r="AQ562">
        <f t="shared" si="1341"/>
        <v>0</v>
      </c>
      <c r="AR562">
        <f t="shared" si="1341"/>
        <v>0</v>
      </c>
      <c r="AS562">
        <f t="shared" si="1341"/>
        <v>0</v>
      </c>
      <c r="AT562">
        <f t="shared" si="1341"/>
        <v>0</v>
      </c>
      <c r="AU562">
        <f t="shared" si="1341"/>
        <v>0</v>
      </c>
      <c r="AV562">
        <f t="shared" si="1341"/>
        <v>0</v>
      </c>
      <c r="AW562">
        <f t="shared" si="1341"/>
        <v>0</v>
      </c>
      <c r="AX562">
        <f t="shared" si="1341"/>
        <v>0</v>
      </c>
      <c r="AY562">
        <f t="shared" si="1341"/>
        <v>0</v>
      </c>
      <c r="AZ562">
        <f t="shared" si="1341"/>
        <v>0</v>
      </c>
      <c r="BA562">
        <f t="shared" si="1341"/>
        <v>0</v>
      </c>
      <c r="BB562">
        <f t="shared" si="1341"/>
        <v>0</v>
      </c>
      <c r="BC562">
        <f t="shared" si="1341"/>
        <v>0</v>
      </c>
      <c r="BD562">
        <f t="shared" si="1341"/>
        <v>0</v>
      </c>
      <c r="BE562">
        <f t="shared" si="1341"/>
        <v>0</v>
      </c>
      <c r="BF562">
        <f t="shared" si="1341"/>
        <v>0</v>
      </c>
      <c r="BG562">
        <f t="shared" si="1341"/>
        <v>0</v>
      </c>
      <c r="BH562">
        <f t="shared" si="1236"/>
        <v>0</v>
      </c>
      <c r="BK562">
        <f t="shared" si="1340"/>
        <v>0</v>
      </c>
      <c r="BL562">
        <f t="shared" si="1300"/>
        <v>0</v>
      </c>
      <c r="BM562">
        <f t="shared" si="1301"/>
        <v>0</v>
      </c>
      <c r="BN562">
        <f t="shared" si="1315"/>
        <v>0.35</v>
      </c>
      <c r="BO562">
        <f t="shared" si="1316"/>
        <v>0.99</v>
      </c>
      <c r="BP562" t="str">
        <f t="shared" si="1302"/>
        <v>-LT-Total</v>
      </c>
    </row>
    <row r="563" spans="1:68" hidden="1" x14ac:dyDescent="0.25">
      <c r="A563" t="str">
        <f t="shared" si="1296"/>
        <v>freight-LT-PHEVG</v>
      </c>
      <c r="B563" s="1">
        <v>529</v>
      </c>
      <c r="C563" t="s">
        <v>26</v>
      </c>
      <c r="D563" t="s">
        <v>36</v>
      </c>
      <c r="E563" t="s">
        <v>33</v>
      </c>
      <c r="F563" t="s">
        <v>31</v>
      </c>
      <c r="G563">
        <v>0</v>
      </c>
      <c r="H563">
        <f>Reference!H563</f>
        <v>0</v>
      </c>
      <c r="I563">
        <f>Reference!I563</f>
        <v>0</v>
      </c>
      <c r="J563">
        <f>Reference!J563</f>
        <v>0</v>
      </c>
      <c r="K563">
        <f>Reference!K563</f>
        <v>0</v>
      </c>
      <c r="L563">
        <f t="shared" si="1337"/>
        <v>0</v>
      </c>
      <c r="M563">
        <f t="shared" si="1337"/>
        <v>0</v>
      </c>
      <c r="N563">
        <f t="shared" si="1337"/>
        <v>0</v>
      </c>
      <c r="O563">
        <f t="shared" si="1337"/>
        <v>0</v>
      </c>
      <c r="P563">
        <f t="shared" si="1337"/>
        <v>0</v>
      </c>
      <c r="Q563">
        <f t="shared" si="1337"/>
        <v>0</v>
      </c>
      <c r="R563">
        <f t="shared" si="1337"/>
        <v>0</v>
      </c>
      <c r="S563">
        <f t="shared" si="1337"/>
        <v>0</v>
      </c>
      <c r="T563">
        <f t="shared" si="1337"/>
        <v>0</v>
      </c>
      <c r="U563">
        <f t="shared" si="1337"/>
        <v>0</v>
      </c>
      <c r="V563">
        <f t="shared" si="1337"/>
        <v>0</v>
      </c>
      <c r="W563">
        <f t="shared" si="1337"/>
        <v>0</v>
      </c>
      <c r="X563">
        <f t="shared" si="1337"/>
        <v>0</v>
      </c>
      <c r="Y563">
        <f t="shared" si="1337"/>
        <v>0</v>
      </c>
      <c r="Z563">
        <f t="shared" si="1338"/>
        <v>0</v>
      </c>
      <c r="AA563">
        <f t="shared" si="1338"/>
        <v>0</v>
      </c>
      <c r="AB563">
        <f t="shared" si="1338"/>
        <v>0</v>
      </c>
      <c r="AC563">
        <f t="shared" si="1338"/>
        <v>0</v>
      </c>
      <c r="AD563">
        <f t="shared" si="1338"/>
        <v>0</v>
      </c>
      <c r="AE563">
        <f t="shared" si="1338"/>
        <v>0</v>
      </c>
      <c r="AF563">
        <f t="shared" si="1338"/>
        <v>0</v>
      </c>
      <c r="AG563">
        <f t="shared" si="1338"/>
        <v>0</v>
      </c>
      <c r="AH563">
        <f t="shared" si="1338"/>
        <v>0</v>
      </c>
      <c r="AI563">
        <f t="shared" si="1338"/>
        <v>0</v>
      </c>
      <c r="AJ563">
        <f t="shared" si="1338"/>
        <v>0</v>
      </c>
      <c r="AK563">
        <f t="shared" si="1338"/>
        <v>0</v>
      </c>
      <c r="AL563">
        <f t="shared" si="1338"/>
        <v>0</v>
      </c>
      <c r="AM563">
        <f t="shared" si="1338"/>
        <v>0</v>
      </c>
      <c r="AN563">
        <f t="shared" si="1338"/>
        <v>0</v>
      </c>
      <c r="AO563">
        <f t="shared" ref="AO563:BG563" si="1342">AN563</f>
        <v>0</v>
      </c>
      <c r="AP563">
        <f t="shared" si="1342"/>
        <v>0</v>
      </c>
      <c r="AQ563">
        <f t="shared" si="1342"/>
        <v>0</v>
      </c>
      <c r="AR563">
        <f t="shared" si="1342"/>
        <v>0</v>
      </c>
      <c r="AS563">
        <f t="shared" si="1342"/>
        <v>0</v>
      </c>
      <c r="AT563">
        <f t="shared" si="1342"/>
        <v>0</v>
      </c>
      <c r="AU563">
        <f t="shared" si="1342"/>
        <v>0</v>
      </c>
      <c r="AV563">
        <f t="shared" si="1342"/>
        <v>0</v>
      </c>
      <c r="AW563">
        <f t="shared" si="1342"/>
        <v>0</v>
      </c>
      <c r="AX563">
        <f t="shared" si="1342"/>
        <v>0</v>
      </c>
      <c r="AY563">
        <f t="shared" si="1342"/>
        <v>0</v>
      </c>
      <c r="AZ563">
        <f t="shared" si="1342"/>
        <v>0</v>
      </c>
      <c r="BA563">
        <f t="shared" si="1342"/>
        <v>0</v>
      </c>
      <c r="BB563">
        <f t="shared" si="1342"/>
        <v>0</v>
      </c>
      <c r="BC563">
        <f t="shared" si="1342"/>
        <v>0</v>
      </c>
      <c r="BD563">
        <f t="shared" si="1342"/>
        <v>0</v>
      </c>
      <c r="BE563">
        <f t="shared" si="1342"/>
        <v>0</v>
      </c>
      <c r="BF563">
        <f t="shared" si="1342"/>
        <v>0</v>
      </c>
      <c r="BG563">
        <f t="shared" si="1342"/>
        <v>0</v>
      </c>
      <c r="BH563">
        <f t="shared" si="1236"/>
        <v>0</v>
      </c>
      <c r="BK563">
        <f t="shared" si="1340"/>
        <v>0</v>
      </c>
      <c r="BL563">
        <f t="shared" si="1300"/>
        <v>0</v>
      </c>
      <c r="BM563">
        <f t="shared" si="1301"/>
        <v>0</v>
      </c>
      <c r="BN563">
        <f t="shared" si="1315"/>
        <v>0.35</v>
      </c>
      <c r="BO563">
        <f t="shared" si="1316"/>
        <v>0.99</v>
      </c>
      <c r="BP563" t="str">
        <f t="shared" si="1302"/>
        <v>-LT-Total</v>
      </c>
    </row>
    <row r="564" spans="1:68" hidden="1" x14ac:dyDescent="0.25">
      <c r="A564" t="str">
        <f t="shared" si="1296"/>
        <v>passenger-2W-BEV</v>
      </c>
      <c r="B564" s="1">
        <v>530</v>
      </c>
      <c r="C564" t="s">
        <v>26</v>
      </c>
      <c r="D564" t="s">
        <v>27</v>
      </c>
      <c r="E564" t="s">
        <v>35</v>
      </c>
      <c r="F564" t="s">
        <v>29</v>
      </c>
      <c r="G564">
        <v>1.512364288430356E-3</v>
      </c>
      <c r="H564">
        <f>Reference!H564</f>
        <v>1.9082163091317984E-3</v>
      </c>
      <c r="I564">
        <f>Reference!I564</f>
        <v>2.4076801537120289E-3</v>
      </c>
      <c r="J564">
        <f>Reference!J564</f>
        <v>3.0378755777515959E-3</v>
      </c>
      <c r="K564">
        <f>Reference!K564</f>
        <v>3.8330207655162623E-3</v>
      </c>
      <c r="L564">
        <f>Reference!L564</f>
        <v>4.8385674846000331E-3</v>
      </c>
      <c r="M564">
        <f>IF(L564=0,0.0000001,L564)*((INDEX($P$7:$P$29,MATCH($A564,$H$7:$H$28,0))/IF(L564=0,0.0000001,L564))^((M$33-$K$33)/($Y$33-$K$33)))</f>
        <v>9.3857127831357984E-3</v>
      </c>
      <c r="N564">
        <f t="shared" ref="N564:Y564" si="1343">IF(M564=0,0.0000001,M564)*((INDEX($P$7:$P$29,MATCH($A564,$H$7:$H$28,0))/IF(M564=0,0.0000001,M564))^((N$33-$K$33)/($Y$33-$K$33)))</f>
        <v>2.2000478863536427E-2</v>
      </c>
      <c r="O564">
        <f t="shared" si="1343"/>
        <v>5.3704958154026802E-2</v>
      </c>
      <c r="P564">
        <f t="shared" si="1343"/>
        <v>0.11914339240757088</v>
      </c>
      <c r="Q564">
        <f t="shared" si="1343"/>
        <v>0.22030640460118919</v>
      </c>
      <c r="R564">
        <f t="shared" si="1343"/>
        <v>0.33189335983203189</v>
      </c>
      <c r="S564">
        <f t="shared" si="1343"/>
        <v>0.41946577309206845</v>
      </c>
      <c r="T564">
        <f t="shared" si="1343"/>
        <v>0.46960150240896015</v>
      </c>
      <c r="U564">
        <f t="shared" si="1343"/>
        <v>0.49111929475001903</v>
      </c>
      <c r="V564">
        <f t="shared" si="1343"/>
        <v>0.49808357097183148</v>
      </c>
      <c r="W564">
        <f t="shared" si="1343"/>
        <v>0.49972577363616655</v>
      </c>
      <c r="X564">
        <f t="shared" si="1343"/>
        <v>0.49998040741306238</v>
      </c>
      <c r="Y564">
        <f t="shared" si="1343"/>
        <v>0.49999999999999994</v>
      </c>
      <c r="Z564">
        <f>IF(Y564=0,0.0000001,$Y564)*((INDEX($Q$7:$Q$29,MATCH($A564,$H$7:$H$28,0))/IF(Y564=0,0.0000001,$Y564))^((Z$33-$Y$33)/($AN$33-$Y$33)))</f>
        <v>0.52329632366877976</v>
      </c>
      <c r="AA564">
        <f t="shared" ref="AA564:AN564" si="1344">IF(Z564=0,0.0000001,$Y564)*((INDEX($Q$7:$Q$29,MATCH($A564,$H$7:$H$28,0))/IF(Z564=0,0.0000001,$Y564))^((AA$33-$Y$33)/($AN$33-$Y$33)))</f>
        <v>0.54767808473052071</v>
      </c>
      <c r="AB564">
        <f t="shared" si="1344"/>
        <v>0.57319585658687999</v>
      </c>
      <c r="AC564">
        <f t="shared" si="1344"/>
        <v>0.59990256898818306</v>
      </c>
      <c r="AD564">
        <f t="shared" si="1344"/>
        <v>0.62785361782194549</v>
      </c>
      <c r="AE564">
        <f t="shared" si="1344"/>
        <v>0.6571069800167344</v>
      </c>
      <c r="AF564">
        <f t="shared" si="1344"/>
        <v>0.68772333379970307</v>
      </c>
      <c r="AG564">
        <f t="shared" si="1344"/>
        <v>0.7197661845572435</v>
      </c>
      <c r="AH564">
        <f t="shared" si="1344"/>
        <v>0.75330199655982011</v>
      </c>
      <c r="AI564">
        <f t="shared" si="1344"/>
        <v>0.78840033082421146</v>
      </c>
      <c r="AJ564">
        <f t="shared" si="1344"/>
        <v>0.82513398939911942</v>
      </c>
      <c r="AK564">
        <f t="shared" si="1344"/>
        <v>0.86357916637342624</v>
      </c>
      <c r="AL564">
        <f t="shared" si="1344"/>
        <v>0.90381560592032717</v>
      </c>
      <c r="AM564">
        <f t="shared" si="1344"/>
        <v>0.94592676770515582</v>
      </c>
      <c r="AN564">
        <f t="shared" si="1344"/>
        <v>0.99</v>
      </c>
      <c r="AO564">
        <f t="shared" ref="AO564:BG564" si="1345">AN564</f>
        <v>0.99</v>
      </c>
      <c r="AP564">
        <f t="shared" si="1345"/>
        <v>0.99</v>
      </c>
      <c r="AQ564">
        <f t="shared" si="1345"/>
        <v>0.99</v>
      </c>
      <c r="AR564">
        <f t="shared" si="1345"/>
        <v>0.99</v>
      </c>
      <c r="AS564">
        <f t="shared" si="1345"/>
        <v>0.99</v>
      </c>
      <c r="AT564">
        <f t="shared" si="1345"/>
        <v>0.99</v>
      </c>
      <c r="AU564">
        <f t="shared" si="1345"/>
        <v>0.99</v>
      </c>
      <c r="AV564">
        <f t="shared" si="1345"/>
        <v>0.99</v>
      </c>
      <c r="AW564">
        <f t="shared" si="1345"/>
        <v>0.99</v>
      </c>
      <c r="AX564">
        <f t="shared" si="1345"/>
        <v>0.99</v>
      </c>
      <c r="AY564">
        <f t="shared" si="1345"/>
        <v>0.99</v>
      </c>
      <c r="AZ564">
        <f t="shared" si="1345"/>
        <v>0.99</v>
      </c>
      <c r="BA564">
        <f t="shared" si="1345"/>
        <v>0.99</v>
      </c>
      <c r="BB564">
        <f t="shared" si="1345"/>
        <v>0.99</v>
      </c>
      <c r="BC564">
        <f t="shared" si="1345"/>
        <v>0.99</v>
      </c>
      <c r="BD564">
        <f t="shared" si="1345"/>
        <v>0.99</v>
      </c>
      <c r="BE564">
        <f t="shared" si="1345"/>
        <v>0.99</v>
      </c>
      <c r="BF564">
        <f t="shared" si="1345"/>
        <v>0.99</v>
      </c>
      <c r="BG564">
        <f t="shared" si="1345"/>
        <v>0.99</v>
      </c>
      <c r="BH564">
        <f t="shared" si="1236"/>
        <v>0.99</v>
      </c>
      <c r="BK564">
        <f t="shared" si="1340"/>
        <v>3.8330207655162623E-3</v>
      </c>
      <c r="BL564">
        <f t="shared" si="1300"/>
        <v>1.9165103827581311E-3</v>
      </c>
      <c r="BM564">
        <f t="shared" si="1301"/>
        <v>3.8330207655162658E-5</v>
      </c>
      <c r="BN564">
        <f t="shared" si="1315"/>
        <v>0.5</v>
      </c>
      <c r="BO564">
        <f t="shared" si="1316"/>
        <v>0.99</v>
      </c>
      <c r="BP564" t="str">
        <f t="shared" si="1302"/>
        <v>-2W-Total</v>
      </c>
    </row>
    <row r="565" spans="1:68" hidden="1" x14ac:dyDescent="0.25">
      <c r="A565" t="str">
        <f t="shared" si="1296"/>
        <v>passenger-2W-G</v>
      </c>
      <c r="B565" s="1">
        <v>531</v>
      </c>
      <c r="C565" t="s">
        <v>26</v>
      </c>
      <c r="D565" t="s">
        <v>27</v>
      </c>
      <c r="E565" t="s">
        <v>35</v>
      </c>
      <c r="F565" t="s">
        <v>47</v>
      </c>
      <c r="G565">
        <v>0.99848763571156962</v>
      </c>
      <c r="H565">
        <f>Reference!H565</f>
        <v>0.99773973464559595</v>
      </c>
      <c r="I565">
        <f>Reference!I565</f>
        <v>0.99699252594074472</v>
      </c>
      <c r="J565">
        <f>Reference!J565</f>
        <v>0.99624600863604273</v>
      </c>
      <c r="K565">
        <f>Reference!K565</f>
        <v>0.99593801395881121</v>
      </c>
      <c r="L565">
        <f t="shared" ref="L565:Y565" si="1346">$K565+(L$33-$K$33)*($BL565-$BK565)/($BL$33-$BK$33)</f>
        <v>0.96036879917456797</v>
      </c>
      <c r="M565">
        <f t="shared" si="1346"/>
        <v>0.92479958439032472</v>
      </c>
      <c r="N565">
        <f t="shared" si="1346"/>
        <v>0.88923036960608148</v>
      </c>
      <c r="O565">
        <f t="shared" si="1346"/>
        <v>0.85366115482183824</v>
      </c>
      <c r="P565">
        <f t="shared" si="1346"/>
        <v>0.81809194003759489</v>
      </c>
      <c r="Q565">
        <f t="shared" si="1346"/>
        <v>0.78252272525335165</v>
      </c>
      <c r="R565">
        <f t="shared" si="1346"/>
        <v>0.74695351046910841</v>
      </c>
      <c r="S565">
        <f t="shared" si="1346"/>
        <v>0.71138429568486516</v>
      </c>
      <c r="T565">
        <f t="shared" si="1346"/>
        <v>0.67581508090062181</v>
      </c>
      <c r="U565">
        <f t="shared" si="1346"/>
        <v>0.64024586611637857</v>
      </c>
      <c r="V565">
        <f t="shared" si="1346"/>
        <v>0.60467665133213533</v>
      </c>
      <c r="W565">
        <f t="shared" si="1346"/>
        <v>0.56910743654789209</v>
      </c>
      <c r="X565">
        <f t="shared" si="1346"/>
        <v>0.53353822176364885</v>
      </c>
      <c r="Y565">
        <f t="shared" si="1346"/>
        <v>0.49796900697940566</v>
      </c>
      <c r="Z565">
        <f t="shared" ref="Z565:AN565" si="1347">$Y565+(Z$33-$Y$33)*($BM565-$BL565)/($BM$33-$BL$33)</f>
        <v>0.46543503185675117</v>
      </c>
      <c r="AA565">
        <f t="shared" si="1347"/>
        <v>0.43290105673409668</v>
      </c>
      <c r="AB565">
        <f t="shared" si="1347"/>
        <v>0.40036708161144219</v>
      </c>
      <c r="AC565">
        <f t="shared" si="1347"/>
        <v>0.36783310648878764</v>
      </c>
      <c r="AD565">
        <f t="shared" si="1347"/>
        <v>0.33529913136613321</v>
      </c>
      <c r="AE565">
        <f t="shared" si="1347"/>
        <v>0.30276515624347866</v>
      </c>
      <c r="AF565">
        <f t="shared" si="1347"/>
        <v>0.27023118112082417</v>
      </c>
      <c r="AG565">
        <f t="shared" si="1347"/>
        <v>0.23769720599816968</v>
      </c>
      <c r="AH565">
        <f t="shared" si="1347"/>
        <v>0.20516323087551513</v>
      </c>
      <c r="AI565">
        <f t="shared" si="1347"/>
        <v>0.1726292557528607</v>
      </c>
      <c r="AJ565">
        <f t="shared" si="1347"/>
        <v>0.14009528063020621</v>
      </c>
      <c r="AK565">
        <f t="shared" si="1347"/>
        <v>0.10756130550755172</v>
      </c>
      <c r="AL565">
        <f t="shared" si="1347"/>
        <v>7.5027330384897228E-2</v>
      </c>
      <c r="AM565">
        <f t="shared" si="1347"/>
        <v>4.2493355262242682E-2</v>
      </c>
      <c r="AN565">
        <f t="shared" si="1347"/>
        <v>9.959380139588192E-3</v>
      </c>
      <c r="AO565">
        <f t="shared" ref="AO565:BG565" si="1348">AN565</f>
        <v>9.959380139588192E-3</v>
      </c>
      <c r="AP565">
        <f t="shared" si="1348"/>
        <v>9.959380139588192E-3</v>
      </c>
      <c r="AQ565">
        <f t="shared" si="1348"/>
        <v>9.959380139588192E-3</v>
      </c>
      <c r="AR565">
        <f t="shared" si="1348"/>
        <v>9.959380139588192E-3</v>
      </c>
      <c r="AS565">
        <f t="shared" si="1348"/>
        <v>9.959380139588192E-3</v>
      </c>
      <c r="AT565">
        <f t="shared" si="1348"/>
        <v>9.959380139588192E-3</v>
      </c>
      <c r="AU565">
        <f t="shared" si="1348"/>
        <v>9.959380139588192E-3</v>
      </c>
      <c r="AV565">
        <f t="shared" si="1348"/>
        <v>9.959380139588192E-3</v>
      </c>
      <c r="AW565">
        <f t="shared" si="1348"/>
        <v>9.959380139588192E-3</v>
      </c>
      <c r="AX565">
        <f t="shared" si="1348"/>
        <v>9.959380139588192E-3</v>
      </c>
      <c r="AY565">
        <f t="shared" si="1348"/>
        <v>9.959380139588192E-3</v>
      </c>
      <c r="AZ565">
        <f t="shared" si="1348"/>
        <v>9.959380139588192E-3</v>
      </c>
      <c r="BA565">
        <f t="shared" si="1348"/>
        <v>9.959380139588192E-3</v>
      </c>
      <c r="BB565">
        <f t="shared" si="1348"/>
        <v>9.959380139588192E-3</v>
      </c>
      <c r="BC565">
        <f t="shared" si="1348"/>
        <v>9.959380139588192E-3</v>
      </c>
      <c r="BD565">
        <f t="shared" si="1348"/>
        <v>9.959380139588192E-3</v>
      </c>
      <c r="BE565">
        <f t="shared" si="1348"/>
        <v>9.959380139588192E-3</v>
      </c>
      <c r="BF565">
        <f t="shared" si="1348"/>
        <v>9.959380139588192E-3</v>
      </c>
      <c r="BG565">
        <f t="shared" si="1348"/>
        <v>9.959380139588192E-3</v>
      </c>
      <c r="BH565">
        <f t="shared" si="1236"/>
        <v>9.959380139588192E-3</v>
      </c>
      <c r="BK565">
        <f t="shared" si="1340"/>
        <v>0.99593801395881121</v>
      </c>
      <c r="BL565">
        <f t="shared" si="1300"/>
        <v>0.4979690069794056</v>
      </c>
      <c r="BM565">
        <f t="shared" si="1301"/>
        <v>9.9593801395881209E-3</v>
      </c>
      <c r="BN565">
        <f t="shared" si="1315"/>
        <v>0.5</v>
      </c>
      <c r="BO565">
        <f t="shared" si="1316"/>
        <v>0.99</v>
      </c>
      <c r="BP565" t="str">
        <f t="shared" si="1302"/>
        <v>-2W-Total</v>
      </c>
    </row>
    <row r="566" spans="1:68" hidden="1" x14ac:dyDescent="0.25">
      <c r="A566" t="str">
        <f t="shared" si="1296"/>
        <v>passenger-BUS-BEV</v>
      </c>
      <c r="B566" s="1">
        <v>532</v>
      </c>
      <c r="C566" t="s">
        <v>26</v>
      </c>
      <c r="D566" t="s">
        <v>27</v>
      </c>
      <c r="E566" t="s">
        <v>34</v>
      </c>
      <c r="F566" t="s">
        <v>29</v>
      </c>
      <c r="G566">
        <v>4.2594633029648726E-3</v>
      </c>
      <c r="H566">
        <f>Reference!H566</f>
        <v>5.0751075957552504E-3</v>
      </c>
      <c r="I566">
        <f>Reference!I566</f>
        <v>6.0469395500048631E-3</v>
      </c>
      <c r="J566">
        <f>Reference!J566</f>
        <v>7.2048675287191694E-3</v>
      </c>
      <c r="K566">
        <f>Reference!K566</f>
        <v>8.5845270449826355E-3</v>
      </c>
      <c r="L566">
        <f>Reference!L566</f>
        <v>1.0230090822457802E-2</v>
      </c>
      <c r="M566">
        <f>IF(L566=0,0.0000001,L566)*((INDEX($P$7:$P$29,MATCH($A566,$H$7:$H$28,0))/IF(L566=0,0.0000001,L566))^((M$33-$K$33)/($Y$33-$K$33)))</f>
        <v>1.7831099949167137E-2</v>
      </c>
      <c r="N566">
        <f t="shared" ref="N566:Y566" si="1349">IF(M566=0,0.0000001,M566)*((INDEX($P$7:$P$29,MATCH($A566,$H$7:$H$28,0))/IF(M566=0,0.0000001,M566))^((N$33-$K$33)/($Y$33-$K$33)))</f>
        <v>3.642665138037339E-2</v>
      </c>
      <c r="O566">
        <f t="shared" si="1349"/>
        <v>7.6989899158098701E-2</v>
      </c>
      <c r="P566">
        <f t="shared" si="1349"/>
        <v>0.1501845542567625</v>
      </c>
      <c r="Q566">
        <f t="shared" si="1349"/>
        <v>0.25147064687095877</v>
      </c>
      <c r="R566">
        <f t="shared" si="1349"/>
        <v>0.35459177011808862</v>
      </c>
      <c r="S566">
        <f t="shared" si="1349"/>
        <v>0.43152844131101492</v>
      </c>
      <c r="T566">
        <f t="shared" si="1349"/>
        <v>0.4743806219441899</v>
      </c>
      <c r="U566">
        <f t="shared" si="1349"/>
        <v>0.49254216448474586</v>
      </c>
      <c r="V566">
        <f t="shared" si="1349"/>
        <v>0.49839244389897741</v>
      </c>
      <c r="W566">
        <f t="shared" si="1349"/>
        <v>0.49977003206003129</v>
      </c>
      <c r="X566">
        <f t="shared" si="1349"/>
        <v>0.4999835702098408</v>
      </c>
      <c r="Y566">
        <f t="shared" si="1349"/>
        <v>0.5</v>
      </c>
      <c r="Z566">
        <f>IF(Y566=0,0.0000001,$Y566)*((INDEX($Q$7:$Q$29,MATCH($A566,$H$7:$H$28,0))/IF(Y566=0,0.0000001,$Y566))^((Z$33-$Y$33)/($AN$33-$Y$33)))</f>
        <v>0.51998183386089059</v>
      </c>
      <c r="AA566">
        <f t="shared" ref="AA566:AN566" si="1350">IF(Z566=0,0.0000001,$Y566)*((INDEX($Q$7:$Q$29,MATCH($A566,$H$7:$H$28,0))/IF(Z566=0,0.0000001,$Y566))^((AA$33-$Y$33)/($AN$33-$Y$33)))</f>
        <v>0.54076221509066957</v>
      </c>
      <c r="AB566">
        <f t="shared" si="1350"/>
        <v>0.56237305657104741</v>
      </c>
      <c r="AC566">
        <f t="shared" si="1350"/>
        <v>0.58484754653953519</v>
      </c>
      <c r="AD566">
        <f t="shared" si="1350"/>
        <v>0.60822019955733997</v>
      </c>
      <c r="AE566">
        <f t="shared" si="1350"/>
        <v>0.63252690951412494</v>
      </c>
      <c r="AF566">
        <f t="shared" si="1350"/>
        <v>0.65780500475103254</v>
      </c>
      <c r="AG566">
        <f t="shared" si="1350"/>
        <v>0.68409330538662749</v>
      </c>
      <c r="AH566">
        <f t="shared" si="1350"/>
        <v>0.71143218293379351</v>
      </c>
      <c r="AI566">
        <f t="shared" si="1350"/>
        <v>0.73986362229914104</v>
      </c>
      <c r="AJ566">
        <f t="shared" si="1350"/>
        <v>0.76943128626013724</v>
      </c>
      <c r="AK566">
        <f t="shared" si="1350"/>
        <v>0.80018058251898005</v>
      </c>
      <c r="AL566">
        <f t="shared" si="1350"/>
        <v>0.83215873343618985</v>
      </c>
      <c r="AM566">
        <f t="shared" si="1350"/>
        <v>0.86541484855101192</v>
      </c>
      <c r="AN566">
        <f t="shared" si="1350"/>
        <v>0.9</v>
      </c>
      <c r="AO566">
        <f t="shared" ref="AO566:BG566" si="1351">AN566</f>
        <v>0.9</v>
      </c>
      <c r="AP566">
        <f t="shared" si="1351"/>
        <v>0.9</v>
      </c>
      <c r="AQ566">
        <f t="shared" si="1351"/>
        <v>0.9</v>
      </c>
      <c r="AR566">
        <f t="shared" si="1351"/>
        <v>0.9</v>
      </c>
      <c r="AS566">
        <f t="shared" si="1351"/>
        <v>0.9</v>
      </c>
      <c r="AT566">
        <f t="shared" si="1351"/>
        <v>0.9</v>
      </c>
      <c r="AU566">
        <f t="shared" si="1351"/>
        <v>0.9</v>
      </c>
      <c r="AV566">
        <f t="shared" si="1351"/>
        <v>0.9</v>
      </c>
      <c r="AW566">
        <f t="shared" si="1351"/>
        <v>0.9</v>
      </c>
      <c r="AX566">
        <f t="shared" si="1351"/>
        <v>0.9</v>
      </c>
      <c r="AY566">
        <f t="shared" si="1351"/>
        <v>0.9</v>
      </c>
      <c r="AZ566">
        <f t="shared" si="1351"/>
        <v>0.9</v>
      </c>
      <c r="BA566">
        <f t="shared" si="1351"/>
        <v>0.9</v>
      </c>
      <c r="BB566">
        <f t="shared" si="1351"/>
        <v>0.9</v>
      </c>
      <c r="BC566">
        <f t="shared" si="1351"/>
        <v>0.9</v>
      </c>
      <c r="BD566">
        <f t="shared" si="1351"/>
        <v>0.9</v>
      </c>
      <c r="BE566">
        <f t="shared" si="1351"/>
        <v>0.9</v>
      </c>
      <c r="BF566">
        <f t="shared" si="1351"/>
        <v>0.9</v>
      </c>
      <c r="BG566">
        <f t="shared" si="1351"/>
        <v>0.9</v>
      </c>
      <c r="BH566">
        <f t="shared" si="1236"/>
        <v>0.9</v>
      </c>
      <c r="BK566">
        <f t="shared" si="1340"/>
        <v>8.5845270449826355E-3</v>
      </c>
      <c r="BL566">
        <f t="shared" si="1300"/>
        <v>4.2064182520414909E-3</v>
      </c>
      <c r="BM566">
        <f t="shared" si="1301"/>
        <v>4.2922635224913118E-4</v>
      </c>
      <c r="BN566">
        <f t="shared" si="1315"/>
        <v>0.51</v>
      </c>
      <c r="BO566">
        <f t="shared" si="1316"/>
        <v>0.95000000000000007</v>
      </c>
      <c r="BP566" t="str">
        <f t="shared" si="1302"/>
        <v>-BUS-Total</v>
      </c>
    </row>
    <row r="567" spans="1:68" hidden="1" x14ac:dyDescent="0.25">
      <c r="A567" t="str">
        <f t="shared" si="1296"/>
        <v>passenger-BUS-CNG</v>
      </c>
      <c r="B567" s="1">
        <v>533</v>
      </c>
      <c r="C567" t="s">
        <v>26</v>
      </c>
      <c r="D567" t="s">
        <v>27</v>
      </c>
      <c r="E567" t="s">
        <v>34</v>
      </c>
      <c r="F567" t="s">
        <v>45</v>
      </c>
      <c r="G567">
        <v>0</v>
      </c>
      <c r="H567">
        <f>Reference!H567</f>
        <v>0</v>
      </c>
      <c r="I567">
        <f>Reference!I567</f>
        <v>0</v>
      </c>
      <c r="J567">
        <f>Reference!J567</f>
        <v>0</v>
      </c>
      <c r="K567">
        <f>Reference!K567</f>
        <v>0</v>
      </c>
      <c r="L567">
        <f t="shared" ref="L567:Y568" si="1352">$K567+(L$33-$K$33)*($BL567-$BK567)/($BL$33-$BK$33)</f>
        <v>0</v>
      </c>
      <c r="M567">
        <f t="shared" si="1352"/>
        <v>0</v>
      </c>
      <c r="N567">
        <f t="shared" si="1352"/>
        <v>0</v>
      </c>
      <c r="O567">
        <f t="shared" si="1352"/>
        <v>0</v>
      </c>
      <c r="P567">
        <f t="shared" si="1352"/>
        <v>0</v>
      </c>
      <c r="Q567">
        <f t="shared" si="1352"/>
        <v>0</v>
      </c>
      <c r="R567">
        <f t="shared" si="1352"/>
        <v>0</v>
      </c>
      <c r="S567">
        <f t="shared" si="1352"/>
        <v>0</v>
      </c>
      <c r="T567">
        <f t="shared" si="1352"/>
        <v>0</v>
      </c>
      <c r="U567">
        <f t="shared" si="1352"/>
        <v>0</v>
      </c>
      <c r="V567">
        <f t="shared" si="1352"/>
        <v>0</v>
      </c>
      <c r="W567">
        <f t="shared" si="1352"/>
        <v>0</v>
      </c>
      <c r="X567">
        <f t="shared" si="1352"/>
        <v>0</v>
      </c>
      <c r="Y567">
        <f t="shared" si="1352"/>
        <v>0</v>
      </c>
      <c r="Z567">
        <f t="shared" ref="Z567:AN568" si="1353">$Y567+(Z$33-$Y$33)*($BM567-$BL567)/($BM$33-$BL$33)</f>
        <v>0</v>
      </c>
      <c r="AA567">
        <f t="shared" si="1353"/>
        <v>0</v>
      </c>
      <c r="AB567">
        <f t="shared" si="1353"/>
        <v>0</v>
      </c>
      <c r="AC567">
        <f t="shared" si="1353"/>
        <v>0</v>
      </c>
      <c r="AD567">
        <f t="shared" si="1353"/>
        <v>0</v>
      </c>
      <c r="AE567">
        <f t="shared" si="1353"/>
        <v>0</v>
      </c>
      <c r="AF567">
        <f t="shared" si="1353"/>
        <v>0</v>
      </c>
      <c r="AG567">
        <f t="shared" si="1353"/>
        <v>0</v>
      </c>
      <c r="AH567">
        <f t="shared" si="1353"/>
        <v>0</v>
      </c>
      <c r="AI567">
        <f t="shared" si="1353"/>
        <v>0</v>
      </c>
      <c r="AJ567">
        <f t="shared" si="1353"/>
        <v>0</v>
      </c>
      <c r="AK567">
        <f t="shared" si="1353"/>
        <v>0</v>
      </c>
      <c r="AL567">
        <f t="shared" si="1353"/>
        <v>0</v>
      </c>
      <c r="AM567">
        <f t="shared" si="1353"/>
        <v>0</v>
      </c>
      <c r="AN567">
        <f t="shared" si="1353"/>
        <v>0</v>
      </c>
      <c r="AO567">
        <f t="shared" ref="AO567:BG567" si="1354">AN567</f>
        <v>0</v>
      </c>
      <c r="AP567">
        <f t="shared" si="1354"/>
        <v>0</v>
      </c>
      <c r="AQ567">
        <f t="shared" si="1354"/>
        <v>0</v>
      </c>
      <c r="AR567">
        <f t="shared" si="1354"/>
        <v>0</v>
      </c>
      <c r="AS567">
        <f t="shared" si="1354"/>
        <v>0</v>
      </c>
      <c r="AT567">
        <f t="shared" si="1354"/>
        <v>0</v>
      </c>
      <c r="AU567">
        <f t="shared" si="1354"/>
        <v>0</v>
      </c>
      <c r="AV567">
        <f t="shared" si="1354"/>
        <v>0</v>
      </c>
      <c r="AW567">
        <f t="shared" si="1354"/>
        <v>0</v>
      </c>
      <c r="AX567">
        <f t="shared" si="1354"/>
        <v>0</v>
      </c>
      <c r="AY567">
        <f t="shared" si="1354"/>
        <v>0</v>
      </c>
      <c r="AZ567">
        <f t="shared" si="1354"/>
        <v>0</v>
      </c>
      <c r="BA567">
        <f t="shared" si="1354"/>
        <v>0</v>
      </c>
      <c r="BB567">
        <f t="shared" si="1354"/>
        <v>0</v>
      </c>
      <c r="BC567">
        <f t="shared" si="1354"/>
        <v>0</v>
      </c>
      <c r="BD567">
        <f t="shared" si="1354"/>
        <v>0</v>
      </c>
      <c r="BE567">
        <f t="shared" si="1354"/>
        <v>0</v>
      </c>
      <c r="BF567">
        <f t="shared" si="1354"/>
        <v>0</v>
      </c>
      <c r="BG567">
        <f t="shared" si="1354"/>
        <v>0</v>
      </c>
      <c r="BH567">
        <f t="shared" si="1236"/>
        <v>0</v>
      </c>
      <c r="BK567">
        <f t="shared" si="1340"/>
        <v>0</v>
      </c>
      <c r="BL567">
        <f t="shared" si="1300"/>
        <v>0</v>
      </c>
      <c r="BM567">
        <f t="shared" si="1301"/>
        <v>0</v>
      </c>
      <c r="BN567">
        <f t="shared" si="1315"/>
        <v>0.51</v>
      </c>
      <c r="BO567">
        <f t="shared" si="1316"/>
        <v>0.95000000000000007</v>
      </c>
      <c r="BP567" t="str">
        <f t="shared" si="1302"/>
        <v>-BUS-Total</v>
      </c>
    </row>
    <row r="568" spans="1:68" hidden="1" x14ac:dyDescent="0.25">
      <c r="A568" t="str">
        <f t="shared" si="1296"/>
        <v>passenger-BUS-D</v>
      </c>
      <c r="B568" s="1">
        <v>534</v>
      </c>
      <c r="C568" t="s">
        <v>26</v>
      </c>
      <c r="D568" t="s">
        <v>27</v>
      </c>
      <c r="E568" t="s">
        <v>34</v>
      </c>
      <c r="F568" t="s">
        <v>46</v>
      </c>
      <c r="G568">
        <v>0.88077583917607571</v>
      </c>
      <c r="H568">
        <f>Reference!H568</f>
        <v>0.83584555528434601</v>
      </c>
      <c r="I568">
        <f>Reference!I568</f>
        <v>0.79119362154834638</v>
      </c>
      <c r="J568">
        <f>Reference!J568</f>
        <v>0.74681745932132904</v>
      </c>
      <c r="K568">
        <f>Reference!K568</f>
        <v>0.71720353654642433</v>
      </c>
      <c r="L568">
        <f t="shared" si="1352"/>
        <v>0.69107683628651884</v>
      </c>
      <c r="M568">
        <f t="shared" si="1352"/>
        <v>0.66495013602661346</v>
      </c>
      <c r="N568">
        <f t="shared" si="1352"/>
        <v>0.63882343576670797</v>
      </c>
      <c r="O568">
        <f t="shared" si="1352"/>
        <v>0.61269673550680248</v>
      </c>
      <c r="P568">
        <f t="shared" si="1352"/>
        <v>0.58657003524689699</v>
      </c>
      <c r="Q568">
        <f t="shared" si="1352"/>
        <v>0.56044333498699161</v>
      </c>
      <c r="R568">
        <f t="shared" si="1352"/>
        <v>0.53431663472708613</v>
      </c>
      <c r="S568">
        <f t="shared" si="1352"/>
        <v>0.50818993446718064</v>
      </c>
      <c r="T568">
        <f t="shared" si="1352"/>
        <v>0.4820632342072752</v>
      </c>
      <c r="U568">
        <f t="shared" si="1352"/>
        <v>0.45593653394736977</v>
      </c>
      <c r="V568">
        <f t="shared" si="1352"/>
        <v>0.42980983368746428</v>
      </c>
      <c r="W568">
        <f t="shared" si="1352"/>
        <v>0.40368313342755885</v>
      </c>
      <c r="X568">
        <f t="shared" si="1352"/>
        <v>0.37755643316765336</v>
      </c>
      <c r="Y568">
        <f t="shared" si="1352"/>
        <v>0.35142973290774793</v>
      </c>
      <c r="Z568">
        <f t="shared" si="1353"/>
        <v>0.33039176250238617</v>
      </c>
      <c r="AA568">
        <f t="shared" si="1353"/>
        <v>0.30935379209702435</v>
      </c>
      <c r="AB568">
        <f t="shared" si="1353"/>
        <v>0.28831582169166259</v>
      </c>
      <c r="AC568">
        <f t="shared" si="1353"/>
        <v>0.26727785128630077</v>
      </c>
      <c r="AD568">
        <f t="shared" si="1353"/>
        <v>0.24623988088093901</v>
      </c>
      <c r="AE568">
        <f t="shared" si="1353"/>
        <v>0.22520191047557722</v>
      </c>
      <c r="AF568">
        <f t="shared" si="1353"/>
        <v>0.20416394007021543</v>
      </c>
      <c r="AG568">
        <f t="shared" si="1353"/>
        <v>0.18312596966485367</v>
      </c>
      <c r="AH568">
        <f t="shared" si="1353"/>
        <v>0.16208799925949188</v>
      </c>
      <c r="AI568">
        <f t="shared" si="1353"/>
        <v>0.14105002885413009</v>
      </c>
      <c r="AJ568">
        <f t="shared" si="1353"/>
        <v>0.12001205844876831</v>
      </c>
      <c r="AK568">
        <f t="shared" si="1353"/>
        <v>9.8974088043406516E-2</v>
      </c>
      <c r="AL568">
        <f t="shared" si="1353"/>
        <v>7.7936117638044755E-2</v>
      </c>
      <c r="AM568">
        <f t="shared" si="1353"/>
        <v>5.6898147232682939E-2</v>
      </c>
      <c r="AN568">
        <f t="shared" si="1353"/>
        <v>3.5860176827321177E-2</v>
      </c>
      <c r="AO568">
        <f t="shared" ref="AO568:BG568" si="1355">AN568</f>
        <v>3.5860176827321177E-2</v>
      </c>
      <c r="AP568">
        <f t="shared" si="1355"/>
        <v>3.5860176827321177E-2</v>
      </c>
      <c r="AQ568">
        <f t="shared" si="1355"/>
        <v>3.5860176827321177E-2</v>
      </c>
      <c r="AR568">
        <f t="shared" si="1355"/>
        <v>3.5860176827321177E-2</v>
      </c>
      <c r="AS568">
        <f t="shared" si="1355"/>
        <v>3.5860176827321177E-2</v>
      </c>
      <c r="AT568">
        <f t="shared" si="1355"/>
        <v>3.5860176827321177E-2</v>
      </c>
      <c r="AU568">
        <f t="shared" si="1355"/>
        <v>3.5860176827321177E-2</v>
      </c>
      <c r="AV568">
        <f t="shared" si="1355"/>
        <v>3.5860176827321177E-2</v>
      </c>
      <c r="AW568">
        <f t="shared" si="1355"/>
        <v>3.5860176827321177E-2</v>
      </c>
      <c r="AX568">
        <f t="shared" si="1355"/>
        <v>3.5860176827321177E-2</v>
      </c>
      <c r="AY568">
        <f t="shared" si="1355"/>
        <v>3.5860176827321177E-2</v>
      </c>
      <c r="AZ568">
        <f t="shared" si="1355"/>
        <v>3.5860176827321177E-2</v>
      </c>
      <c r="BA568">
        <f t="shared" si="1355"/>
        <v>3.5860176827321177E-2</v>
      </c>
      <c r="BB568">
        <f t="shared" si="1355"/>
        <v>3.5860176827321177E-2</v>
      </c>
      <c r="BC568">
        <f t="shared" si="1355"/>
        <v>3.5860176827321177E-2</v>
      </c>
      <c r="BD568">
        <f t="shared" si="1355"/>
        <v>3.5860176827321177E-2</v>
      </c>
      <c r="BE568">
        <f t="shared" si="1355"/>
        <v>3.5860176827321177E-2</v>
      </c>
      <c r="BF568">
        <f t="shared" si="1355"/>
        <v>3.5860176827321177E-2</v>
      </c>
      <c r="BG568">
        <f t="shared" si="1355"/>
        <v>3.5860176827321177E-2</v>
      </c>
      <c r="BH568">
        <f t="shared" si="1236"/>
        <v>3.5860176827321177E-2</v>
      </c>
      <c r="BK568">
        <f t="shared" si="1340"/>
        <v>0.71720353654642433</v>
      </c>
      <c r="BL568">
        <f t="shared" si="1300"/>
        <v>0.35142973290774793</v>
      </c>
      <c r="BM568">
        <f t="shared" si="1301"/>
        <v>3.586017682732117E-2</v>
      </c>
      <c r="BN568">
        <f t="shared" si="1315"/>
        <v>0.51</v>
      </c>
      <c r="BO568">
        <f t="shared" si="1316"/>
        <v>0.95000000000000007</v>
      </c>
      <c r="BP568" t="str">
        <f t="shared" si="1302"/>
        <v>-BUS-Total</v>
      </c>
    </row>
    <row r="569" spans="1:68" hidden="1" x14ac:dyDescent="0.25">
      <c r="A569" t="str">
        <f t="shared" si="1296"/>
        <v>passenger-BUS-FCEV</v>
      </c>
      <c r="B569" s="1">
        <v>535</v>
      </c>
      <c r="C569" t="s">
        <v>26</v>
      </c>
      <c r="D569" t="s">
        <v>27</v>
      </c>
      <c r="E569" t="s">
        <v>34</v>
      </c>
      <c r="F569" t="s">
        <v>30</v>
      </c>
      <c r="G569">
        <v>0</v>
      </c>
      <c r="H569">
        <f>Reference!H569</f>
        <v>1.2915496650148837E-7</v>
      </c>
      <c r="I569">
        <f>Reference!I569</f>
        <v>0</v>
      </c>
      <c r="J569">
        <f>Reference!J569</f>
        <v>2.1544346900318838E-7</v>
      </c>
      <c r="K569">
        <f>Reference!K569</f>
        <v>0</v>
      </c>
      <c r="L569">
        <f>Reference!L569</f>
        <v>1.93069772888325E-7</v>
      </c>
      <c r="M569">
        <f>IF(L569=0,0.0000001,L569)*((INDEX($P$7:$P$29,MATCH($A569,$H$7:$H$28,0))/IF(L569=0,0.0000001,L569))^((M$33-$K$33)/($Y$33-$K$33)))</f>
        <v>9.1029817799152157E-7</v>
      </c>
      <c r="N569">
        <f t="shared" ref="N569:Y569" si="1356">IF(M569=0,0.0000001,M569)*((INDEX($P$7:$P$29,MATCH($A569,$H$7:$H$28,0))/IF(M569=0,0.0000001,M569))^((N$33-$K$33)/($Y$33-$K$33)))</f>
        <v>6.6845609307042154E-6</v>
      </c>
      <c r="O569">
        <f t="shared" si="1356"/>
        <v>5.3975281844736925E-5</v>
      </c>
      <c r="P569">
        <f t="shared" si="1356"/>
        <v>3.4843783365412089E-4</v>
      </c>
      <c r="Q569">
        <f t="shared" si="1356"/>
        <v>1.4686852919351947E-3</v>
      </c>
      <c r="R569">
        <f t="shared" si="1356"/>
        <v>3.8323430064846685E-3</v>
      </c>
      <c r="S569">
        <f t="shared" si="1356"/>
        <v>6.6295603926868497E-3</v>
      </c>
      <c r="T569">
        <f t="shared" si="1356"/>
        <v>8.634646191620108E-3</v>
      </c>
      <c r="U569">
        <f t="shared" si="1356"/>
        <v>9.5892392920650226E-3</v>
      </c>
      <c r="V569">
        <f t="shared" si="1356"/>
        <v>9.9105237108181154E-3</v>
      </c>
      <c r="W569">
        <f t="shared" si="1356"/>
        <v>9.9871683833594217E-3</v>
      </c>
      <c r="X569">
        <f t="shared" si="1356"/>
        <v>9.9990829094689631E-3</v>
      </c>
      <c r="Y569">
        <f t="shared" si="1356"/>
        <v>0.01</v>
      </c>
      <c r="Z569">
        <f>IF(Y569=0,0.0000001,$Y569)*((INDEX($Q$7:$Q$29,MATCH($A569,$H$7:$H$28,0))/IF(Y569=0,0.0000001,$Y569))^((Z$33-$Y$33)/($AN$33-$Y$33)))</f>
        <v>1.1132635768448034E-2</v>
      </c>
      <c r="AA569">
        <f t="shared" ref="AA569:AN569" si="1357">IF(Z569=0,0.0000001,$Y569)*((INDEX($Q$7:$Q$29,MATCH($A569,$H$7:$H$28,0))/IF(Z569=0,0.0000001,$Y569))^((AA$33-$Y$33)/($AN$33-$Y$33)))</f>
        <v>1.2393557915292855E-2</v>
      </c>
      <c r="AB569">
        <f t="shared" si="1357"/>
        <v>1.379729661461215E-2</v>
      </c>
      <c r="AC569">
        <f t="shared" si="1357"/>
        <v>1.5360027779971816E-2</v>
      </c>
      <c r="AD569">
        <f t="shared" si="1357"/>
        <v>1.7099759466766968E-2</v>
      </c>
      <c r="AE569">
        <f t="shared" si="1357"/>
        <v>1.9036539387158786E-2</v>
      </c>
      <c r="AF569">
        <f t="shared" si="1357"/>
        <v>2.119268592889537E-2</v>
      </c>
      <c r="AG569">
        <f t="shared" si="1357"/>
        <v>2.3593045340150595E-2</v>
      </c>
      <c r="AH569">
        <f t="shared" si="1357"/>
        <v>2.6265278044037669E-2</v>
      </c>
      <c r="AI569">
        <f t="shared" si="1357"/>
        <v>2.9240177382128658E-2</v>
      </c>
      <c r="AJ569">
        <f t="shared" si="1357"/>
        <v>3.2552024460005068E-2</v>
      </c>
      <c r="AK569">
        <f t="shared" si="1357"/>
        <v>3.6238983183884778E-2</v>
      </c>
      <c r="AL569">
        <f t="shared" si="1357"/>
        <v>4.0343540040510238E-2</v>
      </c>
      <c r="AM569">
        <f t="shared" si="1357"/>
        <v>4.491299368807998E-2</v>
      </c>
      <c r="AN569">
        <f t="shared" si="1357"/>
        <v>0.05</v>
      </c>
      <c r="AO569">
        <f t="shared" ref="AO569:BG569" si="1358">AN569</f>
        <v>0.05</v>
      </c>
      <c r="AP569">
        <f t="shared" si="1358"/>
        <v>0.05</v>
      </c>
      <c r="AQ569">
        <f t="shared" si="1358"/>
        <v>0.05</v>
      </c>
      <c r="AR569">
        <f t="shared" si="1358"/>
        <v>0.05</v>
      </c>
      <c r="AS569">
        <f t="shared" si="1358"/>
        <v>0.05</v>
      </c>
      <c r="AT569">
        <f t="shared" si="1358"/>
        <v>0.05</v>
      </c>
      <c r="AU569">
        <f t="shared" si="1358"/>
        <v>0.05</v>
      </c>
      <c r="AV569">
        <f t="shared" si="1358"/>
        <v>0.05</v>
      </c>
      <c r="AW569">
        <f t="shared" si="1358"/>
        <v>0.05</v>
      </c>
      <c r="AX569">
        <f t="shared" si="1358"/>
        <v>0.05</v>
      </c>
      <c r="AY569">
        <f t="shared" si="1358"/>
        <v>0.05</v>
      </c>
      <c r="AZ569">
        <f t="shared" si="1358"/>
        <v>0.05</v>
      </c>
      <c r="BA569">
        <f t="shared" si="1358"/>
        <v>0.05</v>
      </c>
      <c r="BB569">
        <f t="shared" si="1358"/>
        <v>0.05</v>
      </c>
      <c r="BC569">
        <f t="shared" si="1358"/>
        <v>0.05</v>
      </c>
      <c r="BD569">
        <f t="shared" si="1358"/>
        <v>0.05</v>
      </c>
      <c r="BE569">
        <f t="shared" si="1358"/>
        <v>0.05</v>
      </c>
      <c r="BF569">
        <f t="shared" si="1358"/>
        <v>0.05</v>
      </c>
      <c r="BG569">
        <f t="shared" si="1358"/>
        <v>0.05</v>
      </c>
      <c r="BH569">
        <f t="shared" si="1236"/>
        <v>0.05</v>
      </c>
      <c r="BK569">
        <f>G569</f>
        <v>0</v>
      </c>
      <c r="BL569">
        <f t="shared" si="1300"/>
        <v>0</v>
      </c>
      <c r="BM569">
        <f t="shared" si="1301"/>
        <v>0</v>
      </c>
      <c r="BN569">
        <f t="shared" si="1315"/>
        <v>0.51</v>
      </c>
      <c r="BO569">
        <f t="shared" si="1316"/>
        <v>0.95000000000000007</v>
      </c>
      <c r="BP569" t="str">
        <f t="shared" si="1302"/>
        <v>-BUS-Total</v>
      </c>
    </row>
    <row r="570" spans="1:68" hidden="1" x14ac:dyDescent="0.25">
      <c r="A570" t="str">
        <f t="shared" si="1296"/>
        <v>passenger-BUS-G</v>
      </c>
      <c r="B570" s="1">
        <v>536</v>
      </c>
      <c r="C570" t="s">
        <v>26</v>
      </c>
      <c r="D570" t="s">
        <v>27</v>
      </c>
      <c r="E570" t="s">
        <v>34</v>
      </c>
      <c r="F570" t="s">
        <v>47</v>
      </c>
      <c r="G570">
        <v>0.11496469752095941</v>
      </c>
      <c r="H570">
        <f>Reference!H570</f>
        <v>0.15778510228838941</v>
      </c>
      <c r="I570">
        <f>Reference!I570</f>
        <v>0.20034022793218531</v>
      </c>
      <c r="J570">
        <f>Reference!J570</f>
        <v>0.24263253200854151</v>
      </c>
      <c r="K570">
        <f>Reference!K570</f>
        <v>0.27013269038071891</v>
      </c>
      <c r="L570">
        <f t="shared" ref="L570:Y572" si="1359">$K570+(L$33-$K$33)*($BL570-$BK570)/($BL$33-$BK$33)</f>
        <v>0.26029214237399273</v>
      </c>
      <c r="M570">
        <f t="shared" si="1359"/>
        <v>0.25045159436726655</v>
      </c>
      <c r="N570">
        <f t="shared" si="1359"/>
        <v>0.24061104636054034</v>
      </c>
      <c r="O570">
        <f t="shared" si="1359"/>
        <v>0.23077049835381414</v>
      </c>
      <c r="P570">
        <f t="shared" si="1359"/>
        <v>0.22092995034708796</v>
      </c>
      <c r="Q570">
        <f t="shared" si="1359"/>
        <v>0.21108940234036178</v>
      </c>
      <c r="R570">
        <f t="shared" si="1359"/>
        <v>0.2012488543336356</v>
      </c>
      <c r="S570">
        <f t="shared" si="1359"/>
        <v>0.19140830632690939</v>
      </c>
      <c r="T570">
        <f t="shared" si="1359"/>
        <v>0.18156775832018318</v>
      </c>
      <c r="U570">
        <f t="shared" si="1359"/>
        <v>0.171727210313457</v>
      </c>
      <c r="V570">
        <f t="shared" si="1359"/>
        <v>0.16188666230673082</v>
      </c>
      <c r="W570">
        <f t="shared" si="1359"/>
        <v>0.15204611430000464</v>
      </c>
      <c r="X570">
        <f t="shared" si="1359"/>
        <v>0.14220556629327843</v>
      </c>
      <c r="Y570">
        <f t="shared" si="1359"/>
        <v>0.13236501828655226</v>
      </c>
      <c r="Z570">
        <f t="shared" ref="Z570:AN572" si="1360">$Y570+(Z$33-$Y$33)*($BM570-$BL570)/($BM$33-$BL$33)</f>
        <v>0.1244411260353845</v>
      </c>
      <c r="AA570">
        <f t="shared" si="1360"/>
        <v>0.11651723378421674</v>
      </c>
      <c r="AB570">
        <f t="shared" si="1360"/>
        <v>0.10859334153304899</v>
      </c>
      <c r="AC570">
        <f t="shared" si="1360"/>
        <v>0.10066944928188123</v>
      </c>
      <c r="AD570">
        <f t="shared" si="1360"/>
        <v>9.274555703071348E-2</v>
      </c>
      <c r="AE570">
        <f t="shared" si="1360"/>
        <v>8.4821664779545725E-2</v>
      </c>
      <c r="AF570">
        <f t="shared" si="1360"/>
        <v>7.689777252837797E-2</v>
      </c>
      <c r="AG570">
        <f t="shared" si="1360"/>
        <v>6.8973880277210214E-2</v>
      </c>
      <c r="AH570">
        <f t="shared" si="1360"/>
        <v>6.1049988026042459E-2</v>
      </c>
      <c r="AI570">
        <f t="shared" si="1360"/>
        <v>5.3126095774874704E-2</v>
      </c>
      <c r="AJ570">
        <f t="shared" si="1360"/>
        <v>4.5202203523706949E-2</v>
      </c>
      <c r="AK570">
        <f t="shared" si="1360"/>
        <v>3.7278311272539194E-2</v>
      </c>
      <c r="AL570">
        <f t="shared" si="1360"/>
        <v>2.9354419021371439E-2</v>
      </c>
      <c r="AM570">
        <f t="shared" si="1360"/>
        <v>2.1430526770203684E-2</v>
      </c>
      <c r="AN570">
        <f t="shared" si="1360"/>
        <v>1.3506634519035929E-2</v>
      </c>
      <c r="AO570">
        <f t="shared" ref="AO570:BG570" si="1361">AN570</f>
        <v>1.3506634519035929E-2</v>
      </c>
      <c r="AP570">
        <f t="shared" si="1361"/>
        <v>1.3506634519035929E-2</v>
      </c>
      <c r="AQ570">
        <f t="shared" si="1361"/>
        <v>1.3506634519035929E-2</v>
      </c>
      <c r="AR570">
        <f t="shared" si="1361"/>
        <v>1.3506634519035929E-2</v>
      </c>
      <c r="AS570">
        <f t="shared" si="1361"/>
        <v>1.3506634519035929E-2</v>
      </c>
      <c r="AT570">
        <f t="shared" si="1361"/>
        <v>1.3506634519035929E-2</v>
      </c>
      <c r="AU570">
        <f t="shared" si="1361"/>
        <v>1.3506634519035929E-2</v>
      </c>
      <c r="AV570">
        <f t="shared" si="1361"/>
        <v>1.3506634519035929E-2</v>
      </c>
      <c r="AW570">
        <f t="shared" si="1361"/>
        <v>1.3506634519035929E-2</v>
      </c>
      <c r="AX570">
        <f t="shared" si="1361"/>
        <v>1.3506634519035929E-2</v>
      </c>
      <c r="AY570">
        <f t="shared" si="1361"/>
        <v>1.3506634519035929E-2</v>
      </c>
      <c r="AZ570">
        <f t="shared" si="1361"/>
        <v>1.3506634519035929E-2</v>
      </c>
      <c r="BA570">
        <f t="shared" si="1361"/>
        <v>1.3506634519035929E-2</v>
      </c>
      <c r="BB570">
        <f t="shared" si="1361"/>
        <v>1.3506634519035929E-2</v>
      </c>
      <c r="BC570">
        <f t="shared" si="1361"/>
        <v>1.3506634519035929E-2</v>
      </c>
      <c r="BD570">
        <f t="shared" si="1361"/>
        <v>1.3506634519035929E-2</v>
      </c>
      <c r="BE570">
        <f t="shared" si="1361"/>
        <v>1.3506634519035929E-2</v>
      </c>
      <c r="BF570">
        <f t="shared" si="1361"/>
        <v>1.3506634519035929E-2</v>
      </c>
      <c r="BG570">
        <f t="shared" si="1361"/>
        <v>1.3506634519035929E-2</v>
      </c>
      <c r="BH570">
        <f t="shared" si="1236"/>
        <v>1.3506634519035929E-2</v>
      </c>
      <c r="BK570">
        <f t="shared" ref="BK570:BK575" si="1362">K570</f>
        <v>0.27013269038071891</v>
      </c>
      <c r="BL570">
        <f t="shared" si="1300"/>
        <v>0.13236501828655226</v>
      </c>
      <c r="BM570">
        <f t="shared" si="1301"/>
        <v>1.3506634519035927E-2</v>
      </c>
      <c r="BN570">
        <f t="shared" si="1315"/>
        <v>0.51</v>
      </c>
      <c r="BO570">
        <f t="shared" si="1316"/>
        <v>0.95000000000000007</v>
      </c>
      <c r="BP570" t="str">
        <f t="shared" si="1302"/>
        <v>-BUS-Total</v>
      </c>
    </row>
    <row r="571" spans="1:68" hidden="1" x14ac:dyDescent="0.25">
      <c r="A571" t="str">
        <f t="shared" si="1296"/>
        <v>passenger-BUS-LPG</v>
      </c>
      <c r="B571" s="1">
        <v>537</v>
      </c>
      <c r="C571" t="s">
        <v>26</v>
      </c>
      <c r="D571" t="s">
        <v>27</v>
      </c>
      <c r="E571" t="s">
        <v>34</v>
      </c>
      <c r="F571" t="s">
        <v>48</v>
      </c>
      <c r="G571">
        <v>0</v>
      </c>
      <c r="H571">
        <f>Reference!H571</f>
        <v>0</v>
      </c>
      <c r="I571">
        <f>Reference!I571</f>
        <v>0</v>
      </c>
      <c r="J571">
        <f>Reference!J571</f>
        <v>0</v>
      </c>
      <c r="K571">
        <f>Reference!K571</f>
        <v>0</v>
      </c>
      <c r="L571">
        <f t="shared" si="1359"/>
        <v>0</v>
      </c>
      <c r="M571">
        <f t="shared" si="1359"/>
        <v>0</v>
      </c>
      <c r="N571">
        <f t="shared" si="1359"/>
        <v>0</v>
      </c>
      <c r="O571">
        <f t="shared" si="1359"/>
        <v>0</v>
      </c>
      <c r="P571">
        <f t="shared" si="1359"/>
        <v>0</v>
      </c>
      <c r="Q571">
        <f t="shared" si="1359"/>
        <v>0</v>
      </c>
      <c r="R571">
        <f t="shared" si="1359"/>
        <v>0</v>
      </c>
      <c r="S571">
        <f t="shared" si="1359"/>
        <v>0</v>
      </c>
      <c r="T571">
        <f t="shared" si="1359"/>
        <v>0</v>
      </c>
      <c r="U571">
        <f t="shared" si="1359"/>
        <v>0</v>
      </c>
      <c r="V571">
        <f t="shared" si="1359"/>
        <v>0</v>
      </c>
      <c r="W571">
        <f t="shared" si="1359"/>
        <v>0</v>
      </c>
      <c r="X571">
        <f t="shared" si="1359"/>
        <v>0</v>
      </c>
      <c r="Y571">
        <f t="shared" si="1359"/>
        <v>0</v>
      </c>
      <c r="Z571">
        <f t="shared" si="1360"/>
        <v>0</v>
      </c>
      <c r="AA571">
        <f t="shared" si="1360"/>
        <v>0</v>
      </c>
      <c r="AB571">
        <f t="shared" si="1360"/>
        <v>0</v>
      </c>
      <c r="AC571">
        <f t="shared" si="1360"/>
        <v>0</v>
      </c>
      <c r="AD571">
        <f t="shared" si="1360"/>
        <v>0</v>
      </c>
      <c r="AE571">
        <f t="shared" si="1360"/>
        <v>0</v>
      </c>
      <c r="AF571">
        <f t="shared" si="1360"/>
        <v>0</v>
      </c>
      <c r="AG571">
        <f t="shared" si="1360"/>
        <v>0</v>
      </c>
      <c r="AH571">
        <f t="shared" si="1360"/>
        <v>0</v>
      </c>
      <c r="AI571">
        <f t="shared" si="1360"/>
        <v>0</v>
      </c>
      <c r="AJ571">
        <f t="shared" si="1360"/>
        <v>0</v>
      </c>
      <c r="AK571">
        <f t="shared" si="1360"/>
        <v>0</v>
      </c>
      <c r="AL571">
        <f t="shared" si="1360"/>
        <v>0</v>
      </c>
      <c r="AM571">
        <f t="shared" si="1360"/>
        <v>0</v>
      </c>
      <c r="AN571">
        <f t="shared" si="1360"/>
        <v>0</v>
      </c>
      <c r="AO571">
        <f t="shared" ref="AO571:BG571" si="1363">AN571</f>
        <v>0</v>
      </c>
      <c r="AP571">
        <f t="shared" si="1363"/>
        <v>0</v>
      </c>
      <c r="AQ571">
        <f t="shared" si="1363"/>
        <v>0</v>
      </c>
      <c r="AR571">
        <f t="shared" si="1363"/>
        <v>0</v>
      </c>
      <c r="AS571">
        <f t="shared" si="1363"/>
        <v>0</v>
      </c>
      <c r="AT571">
        <f t="shared" si="1363"/>
        <v>0</v>
      </c>
      <c r="AU571">
        <f t="shared" si="1363"/>
        <v>0</v>
      </c>
      <c r="AV571">
        <f t="shared" si="1363"/>
        <v>0</v>
      </c>
      <c r="AW571">
        <f t="shared" si="1363"/>
        <v>0</v>
      </c>
      <c r="AX571">
        <f t="shared" si="1363"/>
        <v>0</v>
      </c>
      <c r="AY571">
        <f t="shared" si="1363"/>
        <v>0</v>
      </c>
      <c r="AZ571">
        <f t="shared" si="1363"/>
        <v>0</v>
      </c>
      <c r="BA571">
        <f t="shared" si="1363"/>
        <v>0</v>
      </c>
      <c r="BB571">
        <f t="shared" si="1363"/>
        <v>0</v>
      </c>
      <c r="BC571">
        <f t="shared" si="1363"/>
        <v>0</v>
      </c>
      <c r="BD571">
        <f t="shared" si="1363"/>
        <v>0</v>
      </c>
      <c r="BE571">
        <f t="shared" si="1363"/>
        <v>0</v>
      </c>
      <c r="BF571">
        <f t="shared" si="1363"/>
        <v>0</v>
      </c>
      <c r="BG571">
        <f t="shared" si="1363"/>
        <v>0</v>
      </c>
      <c r="BH571">
        <f t="shared" si="1236"/>
        <v>0</v>
      </c>
      <c r="BK571">
        <f t="shared" si="1362"/>
        <v>0</v>
      </c>
      <c r="BL571">
        <f t="shared" si="1300"/>
        <v>0</v>
      </c>
      <c r="BM571">
        <f t="shared" si="1301"/>
        <v>0</v>
      </c>
      <c r="BN571">
        <f t="shared" si="1315"/>
        <v>0.51</v>
      </c>
      <c r="BO571">
        <f t="shared" si="1316"/>
        <v>0.95000000000000007</v>
      </c>
      <c r="BP571" t="str">
        <f t="shared" si="1302"/>
        <v>-BUS-Total</v>
      </c>
    </row>
    <row r="572" spans="1:68" hidden="1" x14ac:dyDescent="0.25">
      <c r="A572" t="str">
        <f t="shared" si="1296"/>
        <v>passenger-BUS-PHEVD</v>
      </c>
      <c r="B572" s="1">
        <v>538</v>
      </c>
      <c r="C572" t="s">
        <v>26</v>
      </c>
      <c r="D572" t="s">
        <v>27</v>
      </c>
      <c r="E572" t="s">
        <v>34</v>
      </c>
      <c r="F572" t="s">
        <v>37</v>
      </c>
      <c r="G572">
        <v>0</v>
      </c>
      <c r="H572">
        <f>Reference!H572</f>
        <v>0</v>
      </c>
      <c r="I572">
        <f>Reference!I572</f>
        <v>0</v>
      </c>
      <c r="J572">
        <f>Reference!J572</f>
        <v>0</v>
      </c>
      <c r="K572">
        <f>Reference!K572</f>
        <v>0</v>
      </c>
      <c r="L572">
        <f t="shared" si="1359"/>
        <v>0</v>
      </c>
      <c r="M572">
        <f t="shared" si="1359"/>
        <v>0</v>
      </c>
      <c r="N572">
        <f t="shared" si="1359"/>
        <v>0</v>
      </c>
      <c r="O572">
        <f t="shared" si="1359"/>
        <v>0</v>
      </c>
      <c r="P572">
        <f t="shared" si="1359"/>
        <v>0</v>
      </c>
      <c r="Q572">
        <f t="shared" si="1359"/>
        <v>0</v>
      </c>
      <c r="R572">
        <f t="shared" si="1359"/>
        <v>0</v>
      </c>
      <c r="S572">
        <f t="shared" si="1359"/>
        <v>0</v>
      </c>
      <c r="T572">
        <f t="shared" si="1359"/>
        <v>0</v>
      </c>
      <c r="U572">
        <f t="shared" si="1359"/>
        <v>0</v>
      </c>
      <c r="V572">
        <f t="shared" si="1359"/>
        <v>0</v>
      </c>
      <c r="W572">
        <f t="shared" si="1359"/>
        <v>0</v>
      </c>
      <c r="X572">
        <f t="shared" si="1359"/>
        <v>0</v>
      </c>
      <c r="Y572">
        <f t="shared" si="1359"/>
        <v>0</v>
      </c>
      <c r="Z572">
        <f t="shared" si="1360"/>
        <v>0</v>
      </c>
      <c r="AA572">
        <f t="shared" si="1360"/>
        <v>0</v>
      </c>
      <c r="AB572">
        <f t="shared" si="1360"/>
        <v>0</v>
      </c>
      <c r="AC572">
        <f t="shared" si="1360"/>
        <v>0</v>
      </c>
      <c r="AD572">
        <f t="shared" si="1360"/>
        <v>0</v>
      </c>
      <c r="AE572">
        <f t="shared" si="1360"/>
        <v>0</v>
      </c>
      <c r="AF572">
        <f t="shared" si="1360"/>
        <v>0</v>
      </c>
      <c r="AG572">
        <f t="shared" si="1360"/>
        <v>0</v>
      </c>
      <c r="AH572">
        <f t="shared" si="1360"/>
        <v>0</v>
      </c>
      <c r="AI572">
        <f t="shared" si="1360"/>
        <v>0</v>
      </c>
      <c r="AJ572">
        <f t="shared" si="1360"/>
        <v>0</v>
      </c>
      <c r="AK572">
        <f t="shared" si="1360"/>
        <v>0</v>
      </c>
      <c r="AL572">
        <f t="shared" si="1360"/>
        <v>0</v>
      </c>
      <c r="AM572">
        <f t="shared" si="1360"/>
        <v>0</v>
      </c>
      <c r="AN572">
        <f t="shared" si="1360"/>
        <v>0</v>
      </c>
      <c r="AO572">
        <f t="shared" ref="AO572:BG572" si="1364">AN572</f>
        <v>0</v>
      </c>
      <c r="AP572">
        <f t="shared" si="1364"/>
        <v>0</v>
      </c>
      <c r="AQ572">
        <f t="shared" si="1364"/>
        <v>0</v>
      </c>
      <c r="AR572">
        <f t="shared" si="1364"/>
        <v>0</v>
      </c>
      <c r="AS572">
        <f t="shared" si="1364"/>
        <v>0</v>
      </c>
      <c r="AT572">
        <f t="shared" si="1364"/>
        <v>0</v>
      </c>
      <c r="AU572">
        <f t="shared" si="1364"/>
        <v>0</v>
      </c>
      <c r="AV572">
        <f t="shared" si="1364"/>
        <v>0</v>
      </c>
      <c r="AW572">
        <f t="shared" si="1364"/>
        <v>0</v>
      </c>
      <c r="AX572">
        <f t="shared" si="1364"/>
        <v>0</v>
      </c>
      <c r="AY572">
        <f t="shared" si="1364"/>
        <v>0</v>
      </c>
      <c r="AZ572">
        <f t="shared" si="1364"/>
        <v>0</v>
      </c>
      <c r="BA572">
        <f t="shared" si="1364"/>
        <v>0</v>
      </c>
      <c r="BB572">
        <f t="shared" si="1364"/>
        <v>0</v>
      </c>
      <c r="BC572">
        <f t="shared" si="1364"/>
        <v>0</v>
      </c>
      <c r="BD572">
        <f t="shared" si="1364"/>
        <v>0</v>
      </c>
      <c r="BE572">
        <f t="shared" si="1364"/>
        <v>0</v>
      </c>
      <c r="BF572">
        <f t="shared" si="1364"/>
        <v>0</v>
      </c>
      <c r="BG572">
        <f t="shared" si="1364"/>
        <v>0</v>
      </c>
      <c r="BH572">
        <f t="shared" si="1236"/>
        <v>0</v>
      </c>
      <c r="BK572">
        <f t="shared" si="1362"/>
        <v>0</v>
      </c>
      <c r="BL572">
        <f t="shared" si="1300"/>
        <v>0</v>
      </c>
      <c r="BM572">
        <f t="shared" si="1301"/>
        <v>0</v>
      </c>
      <c r="BN572">
        <f t="shared" si="1315"/>
        <v>0.51</v>
      </c>
      <c r="BO572">
        <f t="shared" si="1316"/>
        <v>0.95000000000000007</v>
      </c>
      <c r="BP572" t="str">
        <f t="shared" si="1302"/>
        <v>-BUS-Total</v>
      </c>
    </row>
    <row r="573" spans="1:68" hidden="1" x14ac:dyDescent="0.25">
      <c r="A573" t="str">
        <f t="shared" si="1296"/>
        <v>passenger-LT-BEV</v>
      </c>
      <c r="B573" s="1">
        <v>539</v>
      </c>
      <c r="C573" t="s">
        <v>26</v>
      </c>
      <c r="D573" t="s">
        <v>27</v>
      </c>
      <c r="E573" t="s">
        <v>33</v>
      </c>
      <c r="F573" t="s">
        <v>29</v>
      </c>
      <c r="G573">
        <v>2.6085963933794338E-5</v>
      </c>
      <c r="H573">
        <f>Reference!H573</f>
        <v>3.850863228094939E-5</v>
      </c>
      <c r="I573">
        <f>Reference!I573</f>
        <v>5.6847228797562784E-5</v>
      </c>
      <c r="J573">
        <f>Reference!J573</f>
        <v>8.3919039201014675E-5</v>
      </c>
      <c r="K573">
        <f>Reference!K573</f>
        <v>1.2388299815809786E-4</v>
      </c>
      <c r="L573">
        <f>Reference!L573</f>
        <v>1.8716707009165648E-4</v>
      </c>
      <c r="M573">
        <f>IF(L573=0,0.0000001,L573)*((INDEX($P$7:$P$29,MATCH($A573,$H$7:$H$28,0))/IF(L573=0,0.0000001,L573))^((M$33-$K$33)/($Y$33-$K$33)))</f>
        <v>5.3711975957406203E-4</v>
      </c>
      <c r="N573">
        <f t="shared" ref="N573:Y573" si="1365">IF(M573=0,0.0000001,M573)*((INDEX($P$7:$P$29,MATCH($A573,$H$7:$H$28,0))/IF(M573=0,0.0000001,M573))^((N$33-$K$33)/($Y$33-$K$33)))</f>
        <v>2.0831700727312811E-3</v>
      </c>
      <c r="O573">
        <f t="shared" si="1365"/>
        <v>8.6180587374834819E-3</v>
      </c>
      <c r="P573">
        <f t="shared" si="1365"/>
        <v>3.0621101472985777E-2</v>
      </c>
      <c r="Q573">
        <f t="shared" si="1365"/>
        <v>8.1428820242528621E-2</v>
      </c>
      <c r="R573">
        <f t="shared" si="1365"/>
        <v>0.15629666046579047</v>
      </c>
      <c r="S573">
        <f t="shared" si="1365"/>
        <v>0.22686213579197437</v>
      </c>
      <c r="T573">
        <f t="shared" si="1365"/>
        <v>0.27150552370450382</v>
      </c>
      <c r="U573">
        <f t="shared" si="1365"/>
        <v>0.29156652378169751</v>
      </c>
      <c r="V573">
        <f t="shared" si="1365"/>
        <v>0.29817252775201353</v>
      </c>
      <c r="W573">
        <f t="shared" si="1365"/>
        <v>0.29973824839240476</v>
      </c>
      <c r="X573">
        <f t="shared" si="1365"/>
        <v>0.29998129587853356</v>
      </c>
      <c r="Y573">
        <f t="shared" si="1365"/>
        <v>0.30000000000000004</v>
      </c>
      <c r="Z573">
        <f>IF(Y573=0,0.0000001,$Y573)*((INDEX($Q$7:$Q$29,MATCH($A573,$H$7:$H$28,0))/IF(Y573=0,0.0000001,$Y573))^((Z$33-$Y$33)/($AN$33-$Y$33)))</f>
        <v>0.32396250225660872</v>
      </c>
      <c r="AA573">
        <f t="shared" ref="AA573:AN573" si="1366">IF(Z573=0,0.0000001,$Y573)*((INDEX($Q$7:$Q$29,MATCH($A573,$H$7:$H$28,0))/IF(Z573=0,0.0000001,$Y573))^((AA$33-$Y$33)/($AN$33-$Y$33)))</f>
        <v>0.34983900956121072</v>
      </c>
      <c r="AB573">
        <f t="shared" si="1366"/>
        <v>0.37778240308141153</v>
      </c>
      <c r="AC573">
        <f t="shared" si="1366"/>
        <v>0.4079577753692295</v>
      </c>
      <c r="AD573">
        <f t="shared" si="1366"/>
        <v>0.44054340574551692</v>
      </c>
      <c r="AE573">
        <f t="shared" si="1366"/>
        <v>0.47573181359322037</v>
      </c>
      <c r="AF573">
        <f t="shared" si="1366"/>
        <v>0.51373089578244735</v>
      </c>
      <c r="AG573">
        <f t="shared" si="1366"/>
        <v>0.554765154947369</v>
      </c>
      <c r="AH573">
        <f t="shared" si="1366"/>
        <v>0.5990770258717496</v>
      </c>
      <c r="AI573">
        <f t="shared" si="1366"/>
        <v>0.64692830781953026</v>
      </c>
      <c r="AJ573">
        <f t="shared" si="1366"/>
        <v>0.69860171127282877</v>
      </c>
      <c r="AK573">
        <f t="shared" si="1366"/>
        <v>0.75440252821564846</v>
      </c>
      <c r="AL573">
        <f t="shared" si="1366"/>
        <v>0.81466043583151093</v>
      </c>
      <c r="AM573">
        <f t="shared" si="1366"/>
        <v>0.87973144427145245</v>
      </c>
      <c r="AN573">
        <f t="shared" si="1366"/>
        <v>0.95</v>
      </c>
      <c r="AO573">
        <f t="shared" ref="AO573:BG573" si="1367">AN573</f>
        <v>0.95</v>
      </c>
      <c r="AP573">
        <f t="shared" si="1367"/>
        <v>0.95</v>
      </c>
      <c r="AQ573">
        <f t="shared" si="1367"/>
        <v>0.95</v>
      </c>
      <c r="AR573">
        <f t="shared" si="1367"/>
        <v>0.95</v>
      </c>
      <c r="AS573">
        <f t="shared" si="1367"/>
        <v>0.95</v>
      </c>
      <c r="AT573">
        <f t="shared" si="1367"/>
        <v>0.95</v>
      </c>
      <c r="AU573">
        <f t="shared" si="1367"/>
        <v>0.95</v>
      </c>
      <c r="AV573">
        <f t="shared" si="1367"/>
        <v>0.95</v>
      </c>
      <c r="AW573">
        <f t="shared" si="1367"/>
        <v>0.95</v>
      </c>
      <c r="AX573">
        <f t="shared" si="1367"/>
        <v>0.95</v>
      </c>
      <c r="AY573">
        <f t="shared" si="1367"/>
        <v>0.95</v>
      </c>
      <c r="AZ573">
        <f t="shared" si="1367"/>
        <v>0.95</v>
      </c>
      <c r="BA573">
        <f t="shared" si="1367"/>
        <v>0.95</v>
      </c>
      <c r="BB573">
        <f t="shared" si="1367"/>
        <v>0.95</v>
      </c>
      <c r="BC573">
        <f t="shared" si="1367"/>
        <v>0.95</v>
      </c>
      <c r="BD573">
        <f t="shared" si="1367"/>
        <v>0.95</v>
      </c>
      <c r="BE573">
        <f t="shared" si="1367"/>
        <v>0.95</v>
      </c>
      <c r="BF573">
        <f t="shared" si="1367"/>
        <v>0.95</v>
      </c>
      <c r="BG573">
        <f t="shared" si="1367"/>
        <v>0.95</v>
      </c>
      <c r="BH573">
        <f t="shared" si="1236"/>
        <v>0.95</v>
      </c>
      <c r="BK573">
        <f t="shared" si="1362"/>
        <v>1.2388299815809786E-4</v>
      </c>
      <c r="BL573">
        <f t="shared" si="1300"/>
        <v>8.0523948802763612E-5</v>
      </c>
      <c r="BM573">
        <f t="shared" si="1301"/>
        <v>1.2388299815809796E-6</v>
      </c>
      <c r="BN573">
        <f t="shared" si="1315"/>
        <v>0.35</v>
      </c>
      <c r="BO573">
        <f t="shared" si="1316"/>
        <v>0.99</v>
      </c>
      <c r="BP573" t="str">
        <f t="shared" si="1302"/>
        <v>-LT-Total</v>
      </c>
    </row>
    <row r="574" spans="1:68" hidden="1" x14ac:dyDescent="0.25">
      <c r="A574" t="str">
        <f t="shared" si="1296"/>
        <v>passenger-LT-CNG</v>
      </c>
      <c r="B574" s="1">
        <v>540</v>
      </c>
      <c r="C574" t="s">
        <v>26</v>
      </c>
      <c r="D574" t="s">
        <v>27</v>
      </c>
      <c r="E574" t="s">
        <v>33</v>
      </c>
      <c r="F574" t="s">
        <v>45</v>
      </c>
      <c r="G574">
        <v>0</v>
      </c>
      <c r="H574">
        <f>Reference!H574</f>
        <v>0</v>
      </c>
      <c r="I574">
        <f>Reference!I574</f>
        <v>0</v>
      </c>
      <c r="J574">
        <f>Reference!J574</f>
        <v>0</v>
      </c>
      <c r="K574">
        <f>Reference!K574</f>
        <v>0</v>
      </c>
      <c r="L574">
        <f t="shared" ref="L574:Y575" si="1368">$K574+(L$33-$K$33)*($BL574-$BK574)/($BL$33-$BK$33)</f>
        <v>0</v>
      </c>
      <c r="M574">
        <f t="shared" si="1368"/>
        <v>0</v>
      </c>
      <c r="N574">
        <f t="shared" si="1368"/>
        <v>0</v>
      </c>
      <c r="O574">
        <f t="shared" si="1368"/>
        <v>0</v>
      </c>
      <c r="P574">
        <f t="shared" si="1368"/>
        <v>0</v>
      </c>
      <c r="Q574">
        <f t="shared" si="1368"/>
        <v>0</v>
      </c>
      <c r="R574">
        <f t="shared" si="1368"/>
        <v>0</v>
      </c>
      <c r="S574">
        <f t="shared" si="1368"/>
        <v>0</v>
      </c>
      <c r="T574">
        <f t="shared" si="1368"/>
        <v>0</v>
      </c>
      <c r="U574">
        <f t="shared" si="1368"/>
        <v>0</v>
      </c>
      <c r="V574">
        <f t="shared" si="1368"/>
        <v>0</v>
      </c>
      <c r="W574">
        <f t="shared" si="1368"/>
        <v>0</v>
      </c>
      <c r="X574">
        <f t="shared" si="1368"/>
        <v>0</v>
      </c>
      <c r="Y574">
        <f t="shared" si="1368"/>
        <v>0</v>
      </c>
      <c r="Z574">
        <f t="shared" ref="Z574:AN575" si="1369">$Y574+(Z$33-$Y$33)*($BM574-$BL574)/($BM$33-$BL$33)</f>
        <v>0</v>
      </c>
      <c r="AA574">
        <f t="shared" si="1369"/>
        <v>0</v>
      </c>
      <c r="AB574">
        <f t="shared" si="1369"/>
        <v>0</v>
      </c>
      <c r="AC574">
        <f t="shared" si="1369"/>
        <v>0</v>
      </c>
      <c r="AD574">
        <f t="shared" si="1369"/>
        <v>0</v>
      </c>
      <c r="AE574">
        <f t="shared" si="1369"/>
        <v>0</v>
      </c>
      <c r="AF574">
        <f t="shared" si="1369"/>
        <v>0</v>
      </c>
      <c r="AG574">
        <f t="shared" si="1369"/>
        <v>0</v>
      </c>
      <c r="AH574">
        <f t="shared" si="1369"/>
        <v>0</v>
      </c>
      <c r="AI574">
        <f t="shared" si="1369"/>
        <v>0</v>
      </c>
      <c r="AJ574">
        <f t="shared" si="1369"/>
        <v>0</v>
      </c>
      <c r="AK574">
        <f t="shared" si="1369"/>
        <v>0</v>
      </c>
      <c r="AL574">
        <f t="shared" si="1369"/>
        <v>0</v>
      </c>
      <c r="AM574">
        <f t="shared" si="1369"/>
        <v>0</v>
      </c>
      <c r="AN574">
        <f t="shared" si="1369"/>
        <v>0</v>
      </c>
      <c r="AO574">
        <f t="shared" ref="AO574:BG574" si="1370">AN574</f>
        <v>0</v>
      </c>
      <c r="AP574">
        <f t="shared" si="1370"/>
        <v>0</v>
      </c>
      <c r="AQ574">
        <f t="shared" si="1370"/>
        <v>0</v>
      </c>
      <c r="AR574">
        <f t="shared" si="1370"/>
        <v>0</v>
      </c>
      <c r="AS574">
        <f t="shared" si="1370"/>
        <v>0</v>
      </c>
      <c r="AT574">
        <f t="shared" si="1370"/>
        <v>0</v>
      </c>
      <c r="AU574">
        <f t="shared" si="1370"/>
        <v>0</v>
      </c>
      <c r="AV574">
        <f t="shared" si="1370"/>
        <v>0</v>
      </c>
      <c r="AW574">
        <f t="shared" si="1370"/>
        <v>0</v>
      </c>
      <c r="AX574">
        <f t="shared" si="1370"/>
        <v>0</v>
      </c>
      <c r="AY574">
        <f t="shared" si="1370"/>
        <v>0</v>
      </c>
      <c r="AZ574">
        <f t="shared" si="1370"/>
        <v>0</v>
      </c>
      <c r="BA574">
        <f t="shared" si="1370"/>
        <v>0</v>
      </c>
      <c r="BB574">
        <f t="shared" si="1370"/>
        <v>0</v>
      </c>
      <c r="BC574">
        <f t="shared" si="1370"/>
        <v>0</v>
      </c>
      <c r="BD574">
        <f t="shared" si="1370"/>
        <v>0</v>
      </c>
      <c r="BE574">
        <f t="shared" si="1370"/>
        <v>0</v>
      </c>
      <c r="BF574">
        <f t="shared" si="1370"/>
        <v>0</v>
      </c>
      <c r="BG574">
        <f t="shared" si="1370"/>
        <v>0</v>
      </c>
      <c r="BH574">
        <f t="shared" si="1236"/>
        <v>0</v>
      </c>
      <c r="BK574">
        <f t="shared" si="1362"/>
        <v>0</v>
      </c>
      <c r="BL574">
        <f t="shared" si="1300"/>
        <v>0</v>
      </c>
      <c r="BM574">
        <f t="shared" si="1301"/>
        <v>0</v>
      </c>
      <c r="BN574">
        <f t="shared" si="1315"/>
        <v>0.35</v>
      </c>
      <c r="BO574">
        <f t="shared" si="1316"/>
        <v>0.99</v>
      </c>
      <c r="BP574" t="str">
        <f t="shared" si="1302"/>
        <v>-LT-Total</v>
      </c>
    </row>
    <row r="575" spans="1:68" hidden="1" x14ac:dyDescent="0.25">
      <c r="A575" t="str">
        <f t="shared" si="1296"/>
        <v>passenger-LT-D</v>
      </c>
      <c r="B575" s="1">
        <v>541</v>
      </c>
      <c r="C575" t="s">
        <v>26</v>
      </c>
      <c r="D575" t="s">
        <v>27</v>
      </c>
      <c r="E575" t="s">
        <v>33</v>
      </c>
      <c r="F575" t="s">
        <v>46</v>
      </c>
      <c r="G575">
        <v>0.75208982968659721</v>
      </c>
      <c r="H575">
        <f>Reference!H575</f>
        <v>0.72983711668023188</v>
      </c>
      <c r="I575">
        <f>Reference!I575</f>
        <v>0.70772316857298467</v>
      </c>
      <c r="J575">
        <f>Reference!J575</f>
        <v>0.68574669142066047</v>
      </c>
      <c r="K575">
        <f>Reference!K575</f>
        <v>0.66914120386789877</v>
      </c>
      <c r="L575">
        <f t="shared" si="1368"/>
        <v>0.65241267377120127</v>
      </c>
      <c r="M575">
        <f t="shared" si="1368"/>
        <v>0.63568414367450388</v>
      </c>
      <c r="N575">
        <f t="shared" si="1368"/>
        <v>0.61895561357780637</v>
      </c>
      <c r="O575">
        <f t="shared" si="1368"/>
        <v>0.60222708348110887</v>
      </c>
      <c r="P575">
        <f t="shared" si="1368"/>
        <v>0.58549855338441148</v>
      </c>
      <c r="Q575">
        <f t="shared" si="1368"/>
        <v>0.56877002328771398</v>
      </c>
      <c r="R575">
        <f t="shared" si="1368"/>
        <v>0.55204149319101647</v>
      </c>
      <c r="S575">
        <f t="shared" si="1368"/>
        <v>0.53531296309431897</v>
      </c>
      <c r="T575">
        <f t="shared" si="1368"/>
        <v>0.51858443299762158</v>
      </c>
      <c r="U575">
        <f t="shared" si="1368"/>
        <v>0.50185590290092408</v>
      </c>
      <c r="V575">
        <f t="shared" si="1368"/>
        <v>0.48512737280422663</v>
      </c>
      <c r="W575">
        <f t="shared" si="1368"/>
        <v>0.46839884270752918</v>
      </c>
      <c r="X575">
        <f t="shared" si="1368"/>
        <v>0.45167031261083168</v>
      </c>
      <c r="Y575">
        <f t="shared" si="1368"/>
        <v>0.43494178251413423</v>
      </c>
      <c r="Z575">
        <f t="shared" si="1369"/>
        <v>0.40639175781577053</v>
      </c>
      <c r="AA575">
        <f t="shared" si="1369"/>
        <v>0.37784173311740687</v>
      </c>
      <c r="AB575">
        <f t="shared" si="1369"/>
        <v>0.34929170841904322</v>
      </c>
      <c r="AC575">
        <f t="shared" si="1369"/>
        <v>0.32074168372067952</v>
      </c>
      <c r="AD575">
        <f t="shared" si="1369"/>
        <v>0.29219165902231581</v>
      </c>
      <c r="AE575">
        <f t="shared" si="1369"/>
        <v>0.26364163432395216</v>
      </c>
      <c r="AF575">
        <f t="shared" si="1369"/>
        <v>0.23509160962558845</v>
      </c>
      <c r="AG575">
        <f t="shared" si="1369"/>
        <v>0.20654158492722477</v>
      </c>
      <c r="AH575">
        <f t="shared" si="1369"/>
        <v>0.17799156022886109</v>
      </c>
      <c r="AI575">
        <f t="shared" si="1369"/>
        <v>0.14944153553049744</v>
      </c>
      <c r="AJ575">
        <f t="shared" si="1369"/>
        <v>0.12089151083213373</v>
      </c>
      <c r="AK575">
        <f t="shared" si="1369"/>
        <v>9.2341486133770079E-2</v>
      </c>
      <c r="AL575">
        <f t="shared" si="1369"/>
        <v>6.3791461435406371E-2</v>
      </c>
      <c r="AM575">
        <f t="shared" si="1369"/>
        <v>3.5241436737042664E-2</v>
      </c>
      <c r="AN575">
        <f t="shared" si="1369"/>
        <v>6.6914120386790121E-3</v>
      </c>
      <c r="AO575">
        <f t="shared" ref="AO575:BG575" si="1371">AN575</f>
        <v>6.6914120386790121E-3</v>
      </c>
      <c r="AP575">
        <f t="shared" si="1371"/>
        <v>6.6914120386790121E-3</v>
      </c>
      <c r="AQ575">
        <f t="shared" si="1371"/>
        <v>6.6914120386790121E-3</v>
      </c>
      <c r="AR575">
        <f t="shared" si="1371"/>
        <v>6.6914120386790121E-3</v>
      </c>
      <c r="AS575">
        <f t="shared" si="1371"/>
        <v>6.6914120386790121E-3</v>
      </c>
      <c r="AT575">
        <f t="shared" si="1371"/>
        <v>6.6914120386790121E-3</v>
      </c>
      <c r="AU575">
        <f t="shared" si="1371"/>
        <v>6.6914120386790121E-3</v>
      </c>
      <c r="AV575">
        <f t="shared" si="1371"/>
        <v>6.6914120386790121E-3</v>
      </c>
      <c r="AW575">
        <f t="shared" si="1371"/>
        <v>6.6914120386790121E-3</v>
      </c>
      <c r="AX575">
        <f t="shared" si="1371"/>
        <v>6.6914120386790121E-3</v>
      </c>
      <c r="AY575">
        <f t="shared" si="1371"/>
        <v>6.6914120386790121E-3</v>
      </c>
      <c r="AZ575">
        <f t="shared" si="1371"/>
        <v>6.6914120386790121E-3</v>
      </c>
      <c r="BA575">
        <f t="shared" si="1371"/>
        <v>6.6914120386790121E-3</v>
      </c>
      <c r="BB575">
        <f t="shared" si="1371"/>
        <v>6.6914120386790121E-3</v>
      </c>
      <c r="BC575">
        <f t="shared" si="1371"/>
        <v>6.6914120386790121E-3</v>
      </c>
      <c r="BD575">
        <f t="shared" si="1371"/>
        <v>6.6914120386790121E-3</v>
      </c>
      <c r="BE575">
        <f t="shared" si="1371"/>
        <v>6.6914120386790121E-3</v>
      </c>
      <c r="BF575">
        <f t="shared" si="1371"/>
        <v>6.6914120386790121E-3</v>
      </c>
      <c r="BG575">
        <f t="shared" si="1371"/>
        <v>6.6914120386790121E-3</v>
      </c>
      <c r="BH575">
        <f t="shared" si="1236"/>
        <v>6.6914120386790121E-3</v>
      </c>
      <c r="BK575">
        <f t="shared" si="1362"/>
        <v>0.66914120386789877</v>
      </c>
      <c r="BL575">
        <f t="shared" si="1300"/>
        <v>0.43494178251413423</v>
      </c>
      <c r="BM575">
        <f t="shared" si="1301"/>
        <v>6.6914120386789939E-3</v>
      </c>
      <c r="BN575">
        <f t="shared" si="1315"/>
        <v>0.35</v>
      </c>
      <c r="BO575">
        <f t="shared" si="1316"/>
        <v>0.99</v>
      </c>
      <c r="BP575" t="str">
        <f t="shared" si="1302"/>
        <v>-LT-Total</v>
      </c>
    </row>
    <row r="576" spans="1:68" hidden="1" x14ac:dyDescent="0.25">
      <c r="A576" t="str">
        <f t="shared" si="1296"/>
        <v>passenger-LT-FCEV</v>
      </c>
      <c r="B576" s="1">
        <v>542</v>
      </c>
      <c r="C576" t="s">
        <v>26</v>
      </c>
      <c r="D576" t="s">
        <v>27</v>
      </c>
      <c r="E576" t="s">
        <v>33</v>
      </c>
      <c r="F576" t="s">
        <v>30</v>
      </c>
      <c r="G576">
        <v>0</v>
      </c>
      <c r="H576">
        <f>Reference!H576</f>
        <v>1.2915496650148837E-7</v>
      </c>
      <c r="I576">
        <f>Reference!I576</f>
        <v>0</v>
      </c>
      <c r="J576">
        <f>Reference!J576</f>
        <v>2.1544346900318838E-7</v>
      </c>
      <c r="K576">
        <f>Reference!K576</f>
        <v>0</v>
      </c>
      <c r="L576">
        <f>Reference!L576</f>
        <v>1.93069772888325E-7</v>
      </c>
      <c r="M576">
        <f>IF(L576=0,0.0000001,L576)*((INDEX($P$7:$P$29,MATCH($A576,$H$7:$H$28,0))/IF(L576=0,0.0000001,L576))^((M$33-$K$33)/($Y$33-$K$33)))</f>
        <v>9.1029817799152157E-7</v>
      </c>
      <c r="N576">
        <f t="shared" ref="N576:Y576" si="1372">IF(M576=0,0.0000001,M576)*((INDEX($P$7:$P$29,MATCH($A576,$H$7:$H$28,0))/IF(M576=0,0.0000001,M576))^((N$33-$K$33)/($Y$33-$K$33)))</f>
        <v>6.6845609307042154E-6</v>
      </c>
      <c r="O576">
        <f t="shared" si="1372"/>
        <v>5.3975281844736925E-5</v>
      </c>
      <c r="P576">
        <f t="shared" si="1372"/>
        <v>3.4843783365412089E-4</v>
      </c>
      <c r="Q576">
        <f t="shared" si="1372"/>
        <v>1.4686852919351947E-3</v>
      </c>
      <c r="R576">
        <f t="shared" si="1372"/>
        <v>3.8323430064846685E-3</v>
      </c>
      <c r="S576">
        <f t="shared" si="1372"/>
        <v>6.6295603926868497E-3</v>
      </c>
      <c r="T576">
        <f t="shared" si="1372"/>
        <v>8.634646191620108E-3</v>
      </c>
      <c r="U576">
        <f t="shared" si="1372"/>
        <v>9.5892392920650226E-3</v>
      </c>
      <c r="V576">
        <f t="shared" si="1372"/>
        <v>9.9105237108181154E-3</v>
      </c>
      <c r="W576">
        <f t="shared" si="1372"/>
        <v>9.9871683833594217E-3</v>
      </c>
      <c r="X576">
        <f t="shared" si="1372"/>
        <v>9.9990829094689631E-3</v>
      </c>
      <c r="Y576">
        <f t="shared" si="1372"/>
        <v>0.01</v>
      </c>
      <c r="Z576">
        <f>IF(Y576=0,0.0000001,$Y576)*((INDEX($Q$7:$Q$29,MATCH($A576,$H$7:$H$28,0))/IF(Y576=0,0.0000001,$Y576))^((Z$33-$Y$33)/($AN$33-$Y$33)))</f>
        <v>1.1132635768448034E-2</v>
      </c>
      <c r="AA576">
        <f t="shared" ref="AA576:AN576" si="1373">IF(Z576=0,0.0000001,$Y576)*((INDEX($Q$7:$Q$29,MATCH($A576,$H$7:$H$28,0))/IF(Z576=0,0.0000001,$Y576))^((AA$33-$Y$33)/($AN$33-$Y$33)))</f>
        <v>1.2393557915292855E-2</v>
      </c>
      <c r="AB576">
        <f t="shared" si="1373"/>
        <v>1.379729661461215E-2</v>
      </c>
      <c r="AC576">
        <f t="shared" si="1373"/>
        <v>1.5360027779971816E-2</v>
      </c>
      <c r="AD576">
        <f t="shared" si="1373"/>
        <v>1.7099759466766968E-2</v>
      </c>
      <c r="AE576">
        <f t="shared" si="1373"/>
        <v>1.9036539387158786E-2</v>
      </c>
      <c r="AF576">
        <f t="shared" si="1373"/>
        <v>2.119268592889537E-2</v>
      </c>
      <c r="AG576">
        <f t="shared" si="1373"/>
        <v>2.3593045340150595E-2</v>
      </c>
      <c r="AH576">
        <f t="shared" si="1373"/>
        <v>2.6265278044037669E-2</v>
      </c>
      <c r="AI576">
        <f t="shared" si="1373"/>
        <v>2.9240177382128658E-2</v>
      </c>
      <c r="AJ576">
        <f t="shared" si="1373"/>
        <v>3.2552024460005068E-2</v>
      </c>
      <c r="AK576">
        <f t="shared" si="1373"/>
        <v>3.6238983183884778E-2</v>
      </c>
      <c r="AL576">
        <f t="shared" si="1373"/>
        <v>4.0343540040510238E-2</v>
      </c>
      <c r="AM576">
        <f t="shared" si="1373"/>
        <v>4.491299368807998E-2</v>
      </c>
      <c r="AN576">
        <f t="shared" si="1373"/>
        <v>0.05</v>
      </c>
      <c r="AO576">
        <f t="shared" ref="AO576:BG576" si="1374">AN576</f>
        <v>0.05</v>
      </c>
      <c r="AP576">
        <f t="shared" si="1374"/>
        <v>0.05</v>
      </c>
      <c r="AQ576">
        <f t="shared" si="1374"/>
        <v>0.05</v>
      </c>
      <c r="AR576">
        <f t="shared" si="1374"/>
        <v>0.05</v>
      </c>
      <c r="AS576">
        <f t="shared" si="1374"/>
        <v>0.05</v>
      </c>
      <c r="AT576">
        <f t="shared" si="1374"/>
        <v>0.05</v>
      </c>
      <c r="AU576">
        <f t="shared" si="1374"/>
        <v>0.05</v>
      </c>
      <c r="AV576">
        <f t="shared" si="1374"/>
        <v>0.05</v>
      </c>
      <c r="AW576">
        <f t="shared" si="1374"/>
        <v>0.05</v>
      </c>
      <c r="AX576">
        <f t="shared" si="1374"/>
        <v>0.05</v>
      </c>
      <c r="AY576">
        <f t="shared" si="1374"/>
        <v>0.05</v>
      </c>
      <c r="AZ576">
        <f t="shared" si="1374"/>
        <v>0.05</v>
      </c>
      <c r="BA576">
        <f t="shared" si="1374"/>
        <v>0.05</v>
      </c>
      <c r="BB576">
        <f t="shared" si="1374"/>
        <v>0.05</v>
      </c>
      <c r="BC576">
        <f t="shared" si="1374"/>
        <v>0.05</v>
      </c>
      <c r="BD576">
        <f t="shared" si="1374"/>
        <v>0.05</v>
      </c>
      <c r="BE576">
        <f t="shared" si="1374"/>
        <v>0.05</v>
      </c>
      <c r="BF576">
        <f t="shared" si="1374"/>
        <v>0.05</v>
      </c>
      <c r="BG576">
        <f t="shared" si="1374"/>
        <v>0.05</v>
      </c>
      <c r="BH576">
        <f t="shared" si="1236"/>
        <v>0.05</v>
      </c>
      <c r="BK576">
        <f>G576</f>
        <v>0</v>
      </c>
      <c r="BL576">
        <f t="shared" si="1300"/>
        <v>0</v>
      </c>
      <c r="BM576">
        <f t="shared" si="1301"/>
        <v>0</v>
      </c>
      <c r="BN576">
        <f t="shared" si="1315"/>
        <v>0.35</v>
      </c>
      <c r="BO576">
        <f t="shared" si="1316"/>
        <v>0.99</v>
      </c>
      <c r="BP576" t="str">
        <f t="shared" si="1302"/>
        <v>-LT-Total</v>
      </c>
    </row>
    <row r="577" spans="1:68" hidden="1" x14ac:dyDescent="0.25">
      <c r="A577" t="str">
        <f t="shared" si="1296"/>
        <v>passenger-LT-G</v>
      </c>
      <c r="B577" s="1">
        <v>543</v>
      </c>
      <c r="C577" t="s">
        <v>26</v>
      </c>
      <c r="D577" t="s">
        <v>27</v>
      </c>
      <c r="E577" t="s">
        <v>33</v>
      </c>
      <c r="F577" t="s">
        <v>47</v>
      </c>
      <c r="G577">
        <v>0.23143596159162039</v>
      </c>
      <c r="H577">
        <f>Reference!H577</f>
        <v>0.24560510295157209</v>
      </c>
      <c r="I577">
        <f>Reference!I577</f>
        <v>0.25968588746843502</v>
      </c>
      <c r="J577">
        <f>Reference!J577</f>
        <v>0.27367913904526348</v>
      </c>
      <c r="K577">
        <f>Reference!K577</f>
        <v>0.28703546269467212</v>
      </c>
      <c r="L577">
        <f t="shared" ref="L577:Y579" si="1375">$K577+(L$33-$K$33)*($BL577-$BK577)/($BL$33-$BK$33)</f>
        <v>0.27985957612730533</v>
      </c>
      <c r="M577">
        <f t="shared" si="1375"/>
        <v>0.27268368955993849</v>
      </c>
      <c r="N577">
        <f t="shared" si="1375"/>
        <v>0.26550780299257171</v>
      </c>
      <c r="O577">
        <f t="shared" si="1375"/>
        <v>0.25833191642520492</v>
      </c>
      <c r="P577">
        <f t="shared" si="1375"/>
        <v>0.25115602985783808</v>
      </c>
      <c r="Q577">
        <f t="shared" si="1375"/>
        <v>0.2439801432904713</v>
      </c>
      <c r="R577">
        <f t="shared" si="1375"/>
        <v>0.23680425672310451</v>
      </c>
      <c r="S577">
        <f t="shared" si="1375"/>
        <v>0.2296283701557377</v>
      </c>
      <c r="T577">
        <f t="shared" si="1375"/>
        <v>0.22245248358837089</v>
      </c>
      <c r="U577">
        <f t="shared" si="1375"/>
        <v>0.2152765970210041</v>
      </c>
      <c r="V577">
        <f t="shared" si="1375"/>
        <v>0.20810071045363729</v>
      </c>
      <c r="W577">
        <f t="shared" si="1375"/>
        <v>0.20092482388627048</v>
      </c>
      <c r="X577">
        <f t="shared" si="1375"/>
        <v>0.19374893731890369</v>
      </c>
      <c r="Y577">
        <f t="shared" si="1375"/>
        <v>0.18657305075153688</v>
      </c>
      <c r="Z577">
        <f t="shared" ref="Z577:AN579" si="1376">$Y577+(Z$33-$Y$33)*($BM577-$BL577)/($BM$33-$BL$33)</f>
        <v>0.17432620434323087</v>
      </c>
      <c r="AA577">
        <f t="shared" si="1376"/>
        <v>0.16207935793492487</v>
      </c>
      <c r="AB577">
        <f t="shared" si="1376"/>
        <v>0.14983251152661886</v>
      </c>
      <c r="AC577">
        <f t="shared" si="1376"/>
        <v>0.13758566511831283</v>
      </c>
      <c r="AD577">
        <f t="shared" si="1376"/>
        <v>0.12533881871000685</v>
      </c>
      <c r="AE577">
        <f t="shared" si="1376"/>
        <v>0.11309197230170082</v>
      </c>
      <c r="AF577">
        <f t="shared" si="1376"/>
        <v>0.10084512589339482</v>
      </c>
      <c r="AG577">
        <f t="shared" si="1376"/>
        <v>8.8598279485088804E-2</v>
      </c>
      <c r="AH577">
        <f t="shared" si="1376"/>
        <v>7.6351433076782785E-2</v>
      </c>
      <c r="AI577">
        <f t="shared" si="1376"/>
        <v>6.4104586668476793E-2</v>
      </c>
      <c r="AJ577">
        <f t="shared" si="1376"/>
        <v>5.1857740260170759E-2</v>
      </c>
      <c r="AK577">
        <f t="shared" si="1376"/>
        <v>3.9610893851864754E-2</v>
      </c>
      <c r="AL577">
        <f t="shared" si="1376"/>
        <v>2.7364047443558748E-2</v>
      </c>
      <c r="AM577">
        <f t="shared" si="1376"/>
        <v>1.511720103525277E-2</v>
      </c>
      <c r="AN577">
        <f t="shared" si="1376"/>
        <v>2.8703546269467362E-3</v>
      </c>
      <c r="AO577">
        <f t="shared" ref="AO577:BG577" si="1377">AN577</f>
        <v>2.8703546269467362E-3</v>
      </c>
      <c r="AP577">
        <f t="shared" si="1377"/>
        <v>2.8703546269467362E-3</v>
      </c>
      <c r="AQ577">
        <f t="shared" si="1377"/>
        <v>2.8703546269467362E-3</v>
      </c>
      <c r="AR577">
        <f t="shared" si="1377"/>
        <v>2.8703546269467362E-3</v>
      </c>
      <c r="AS577">
        <f t="shared" si="1377"/>
        <v>2.8703546269467362E-3</v>
      </c>
      <c r="AT577">
        <f t="shared" si="1377"/>
        <v>2.8703546269467362E-3</v>
      </c>
      <c r="AU577">
        <f t="shared" si="1377"/>
        <v>2.8703546269467362E-3</v>
      </c>
      <c r="AV577">
        <f t="shared" si="1377"/>
        <v>2.8703546269467362E-3</v>
      </c>
      <c r="AW577">
        <f t="shared" si="1377"/>
        <v>2.8703546269467362E-3</v>
      </c>
      <c r="AX577">
        <f t="shared" si="1377"/>
        <v>2.8703546269467362E-3</v>
      </c>
      <c r="AY577">
        <f t="shared" si="1377"/>
        <v>2.8703546269467362E-3</v>
      </c>
      <c r="AZ577">
        <f t="shared" si="1377"/>
        <v>2.8703546269467362E-3</v>
      </c>
      <c r="BA577">
        <f t="shared" si="1377"/>
        <v>2.8703546269467362E-3</v>
      </c>
      <c r="BB577">
        <f t="shared" si="1377"/>
        <v>2.8703546269467362E-3</v>
      </c>
      <c r="BC577">
        <f t="shared" si="1377"/>
        <v>2.8703546269467362E-3</v>
      </c>
      <c r="BD577">
        <f t="shared" si="1377"/>
        <v>2.8703546269467362E-3</v>
      </c>
      <c r="BE577">
        <f t="shared" si="1377"/>
        <v>2.8703546269467362E-3</v>
      </c>
      <c r="BF577">
        <f t="shared" si="1377"/>
        <v>2.8703546269467362E-3</v>
      </c>
      <c r="BG577">
        <f t="shared" si="1377"/>
        <v>2.8703546269467362E-3</v>
      </c>
      <c r="BH577">
        <f t="shared" si="1236"/>
        <v>2.8703546269467362E-3</v>
      </c>
      <c r="BK577">
        <f t="shared" ref="BK577:BK582" si="1378">K577</f>
        <v>0.28703546269467212</v>
      </c>
      <c r="BL577">
        <f t="shared" si="1300"/>
        <v>0.18657305075153688</v>
      </c>
      <c r="BM577">
        <f t="shared" si="1301"/>
        <v>2.8703546269467236E-3</v>
      </c>
      <c r="BN577">
        <f t="shared" si="1315"/>
        <v>0.35</v>
      </c>
      <c r="BO577">
        <f t="shared" si="1316"/>
        <v>0.99</v>
      </c>
      <c r="BP577" t="str">
        <f t="shared" si="1302"/>
        <v>-LT-Total</v>
      </c>
    </row>
    <row r="578" spans="1:68" hidden="1" x14ac:dyDescent="0.25">
      <c r="A578" t="str">
        <f t="shared" si="1296"/>
        <v>passenger-LT-LPG</v>
      </c>
      <c r="B578" s="1">
        <v>544</v>
      </c>
      <c r="C578" t="s">
        <v>26</v>
      </c>
      <c r="D578" t="s">
        <v>27</v>
      </c>
      <c r="E578" t="s">
        <v>33</v>
      </c>
      <c r="F578" t="s">
        <v>48</v>
      </c>
      <c r="G578">
        <v>0</v>
      </c>
      <c r="H578">
        <f>Reference!H578</f>
        <v>0</v>
      </c>
      <c r="I578">
        <f>Reference!I578</f>
        <v>0</v>
      </c>
      <c r="J578">
        <f>Reference!J578</f>
        <v>0</v>
      </c>
      <c r="K578">
        <f>Reference!K578</f>
        <v>0</v>
      </c>
      <c r="L578">
        <f t="shared" si="1375"/>
        <v>0</v>
      </c>
      <c r="M578">
        <f t="shared" si="1375"/>
        <v>0</v>
      </c>
      <c r="N578">
        <f t="shared" si="1375"/>
        <v>0</v>
      </c>
      <c r="O578">
        <f t="shared" si="1375"/>
        <v>0</v>
      </c>
      <c r="P578">
        <f t="shared" si="1375"/>
        <v>0</v>
      </c>
      <c r="Q578">
        <f t="shared" si="1375"/>
        <v>0</v>
      </c>
      <c r="R578">
        <f t="shared" si="1375"/>
        <v>0</v>
      </c>
      <c r="S578">
        <f t="shared" si="1375"/>
        <v>0</v>
      </c>
      <c r="T578">
        <f t="shared" si="1375"/>
        <v>0</v>
      </c>
      <c r="U578">
        <f t="shared" si="1375"/>
        <v>0</v>
      </c>
      <c r="V578">
        <f t="shared" si="1375"/>
        <v>0</v>
      </c>
      <c r="W578">
        <f t="shared" si="1375"/>
        <v>0</v>
      </c>
      <c r="X578">
        <f t="shared" si="1375"/>
        <v>0</v>
      </c>
      <c r="Y578">
        <f t="shared" si="1375"/>
        <v>0</v>
      </c>
      <c r="Z578">
        <f t="shared" si="1376"/>
        <v>0</v>
      </c>
      <c r="AA578">
        <f t="shared" si="1376"/>
        <v>0</v>
      </c>
      <c r="AB578">
        <f t="shared" si="1376"/>
        <v>0</v>
      </c>
      <c r="AC578">
        <f t="shared" si="1376"/>
        <v>0</v>
      </c>
      <c r="AD578">
        <f t="shared" si="1376"/>
        <v>0</v>
      </c>
      <c r="AE578">
        <f t="shared" si="1376"/>
        <v>0</v>
      </c>
      <c r="AF578">
        <f t="shared" si="1376"/>
        <v>0</v>
      </c>
      <c r="AG578">
        <f t="shared" si="1376"/>
        <v>0</v>
      </c>
      <c r="AH578">
        <f t="shared" si="1376"/>
        <v>0</v>
      </c>
      <c r="AI578">
        <f t="shared" si="1376"/>
        <v>0</v>
      </c>
      <c r="AJ578">
        <f t="shared" si="1376"/>
        <v>0</v>
      </c>
      <c r="AK578">
        <f t="shared" si="1376"/>
        <v>0</v>
      </c>
      <c r="AL578">
        <f t="shared" si="1376"/>
        <v>0</v>
      </c>
      <c r="AM578">
        <f t="shared" si="1376"/>
        <v>0</v>
      </c>
      <c r="AN578">
        <f t="shared" si="1376"/>
        <v>0</v>
      </c>
      <c r="AO578">
        <f t="shared" ref="AO578:BG578" si="1379">AN578</f>
        <v>0</v>
      </c>
      <c r="AP578">
        <f t="shared" si="1379"/>
        <v>0</v>
      </c>
      <c r="AQ578">
        <f t="shared" si="1379"/>
        <v>0</v>
      </c>
      <c r="AR578">
        <f t="shared" si="1379"/>
        <v>0</v>
      </c>
      <c r="AS578">
        <f t="shared" si="1379"/>
        <v>0</v>
      </c>
      <c r="AT578">
        <f t="shared" si="1379"/>
        <v>0</v>
      </c>
      <c r="AU578">
        <f t="shared" si="1379"/>
        <v>0</v>
      </c>
      <c r="AV578">
        <f t="shared" si="1379"/>
        <v>0</v>
      </c>
      <c r="AW578">
        <f t="shared" si="1379"/>
        <v>0</v>
      </c>
      <c r="AX578">
        <f t="shared" si="1379"/>
        <v>0</v>
      </c>
      <c r="AY578">
        <f t="shared" si="1379"/>
        <v>0</v>
      </c>
      <c r="AZ578">
        <f t="shared" si="1379"/>
        <v>0</v>
      </c>
      <c r="BA578">
        <f t="shared" si="1379"/>
        <v>0</v>
      </c>
      <c r="BB578">
        <f t="shared" si="1379"/>
        <v>0</v>
      </c>
      <c r="BC578">
        <f t="shared" si="1379"/>
        <v>0</v>
      </c>
      <c r="BD578">
        <f t="shared" si="1379"/>
        <v>0</v>
      </c>
      <c r="BE578">
        <f t="shared" si="1379"/>
        <v>0</v>
      </c>
      <c r="BF578">
        <f t="shared" si="1379"/>
        <v>0</v>
      </c>
      <c r="BG578">
        <f t="shared" si="1379"/>
        <v>0</v>
      </c>
      <c r="BH578">
        <f t="shared" si="1236"/>
        <v>0</v>
      </c>
      <c r="BK578">
        <f t="shared" si="1378"/>
        <v>0</v>
      </c>
      <c r="BL578">
        <f t="shared" si="1300"/>
        <v>0</v>
      </c>
      <c r="BM578">
        <f t="shared" si="1301"/>
        <v>0</v>
      </c>
      <c r="BN578">
        <f t="shared" si="1315"/>
        <v>0.35</v>
      </c>
      <c r="BO578">
        <f t="shared" si="1316"/>
        <v>0.99</v>
      </c>
      <c r="BP578" t="str">
        <f t="shared" si="1302"/>
        <v>-LT-Total</v>
      </c>
    </row>
    <row r="579" spans="1:68" hidden="1" x14ac:dyDescent="0.25">
      <c r="A579" t="str">
        <f t="shared" si="1296"/>
        <v>passenger-LT-PHEVG</v>
      </c>
      <c r="B579" s="1">
        <v>545</v>
      </c>
      <c r="C579" t="s">
        <v>26</v>
      </c>
      <c r="D579" t="s">
        <v>27</v>
      </c>
      <c r="E579" t="s">
        <v>33</v>
      </c>
      <c r="F579" t="s">
        <v>31</v>
      </c>
      <c r="G579">
        <v>0</v>
      </c>
      <c r="H579">
        <f>Reference!H579</f>
        <v>0</v>
      </c>
      <c r="I579">
        <f>Reference!I579</f>
        <v>0</v>
      </c>
      <c r="J579">
        <f>Reference!J579</f>
        <v>0</v>
      </c>
      <c r="K579">
        <f>Reference!K579</f>
        <v>0</v>
      </c>
      <c r="L579">
        <f t="shared" si="1375"/>
        <v>0</v>
      </c>
      <c r="M579">
        <f t="shared" si="1375"/>
        <v>0</v>
      </c>
      <c r="N579">
        <f t="shared" si="1375"/>
        <v>0</v>
      </c>
      <c r="O579">
        <f t="shared" si="1375"/>
        <v>0</v>
      </c>
      <c r="P579">
        <f t="shared" si="1375"/>
        <v>0</v>
      </c>
      <c r="Q579">
        <f t="shared" si="1375"/>
        <v>0</v>
      </c>
      <c r="R579">
        <f t="shared" si="1375"/>
        <v>0</v>
      </c>
      <c r="S579">
        <f t="shared" si="1375"/>
        <v>0</v>
      </c>
      <c r="T579">
        <f t="shared" si="1375"/>
        <v>0</v>
      </c>
      <c r="U579">
        <f t="shared" si="1375"/>
        <v>0</v>
      </c>
      <c r="V579">
        <f t="shared" si="1375"/>
        <v>0</v>
      </c>
      <c r="W579">
        <f t="shared" si="1375"/>
        <v>0</v>
      </c>
      <c r="X579">
        <f t="shared" si="1375"/>
        <v>0</v>
      </c>
      <c r="Y579">
        <f t="shared" si="1375"/>
        <v>0</v>
      </c>
      <c r="Z579">
        <f t="shared" si="1376"/>
        <v>0</v>
      </c>
      <c r="AA579">
        <f t="shared" si="1376"/>
        <v>0</v>
      </c>
      <c r="AB579">
        <f t="shared" si="1376"/>
        <v>0</v>
      </c>
      <c r="AC579">
        <f t="shared" si="1376"/>
        <v>0</v>
      </c>
      <c r="AD579">
        <f t="shared" si="1376"/>
        <v>0</v>
      </c>
      <c r="AE579">
        <f t="shared" si="1376"/>
        <v>0</v>
      </c>
      <c r="AF579">
        <f t="shared" si="1376"/>
        <v>0</v>
      </c>
      <c r="AG579">
        <f t="shared" si="1376"/>
        <v>0</v>
      </c>
      <c r="AH579">
        <f t="shared" si="1376"/>
        <v>0</v>
      </c>
      <c r="AI579">
        <f t="shared" si="1376"/>
        <v>0</v>
      </c>
      <c r="AJ579">
        <f t="shared" si="1376"/>
        <v>0</v>
      </c>
      <c r="AK579">
        <f t="shared" si="1376"/>
        <v>0</v>
      </c>
      <c r="AL579">
        <f t="shared" si="1376"/>
        <v>0</v>
      </c>
      <c r="AM579">
        <f t="shared" si="1376"/>
        <v>0</v>
      </c>
      <c r="AN579">
        <f t="shared" si="1376"/>
        <v>0</v>
      </c>
      <c r="AO579">
        <f t="shared" ref="AO579:BG579" si="1380">AN579</f>
        <v>0</v>
      </c>
      <c r="AP579">
        <f t="shared" si="1380"/>
        <v>0</v>
      </c>
      <c r="AQ579">
        <f t="shared" si="1380"/>
        <v>0</v>
      </c>
      <c r="AR579">
        <f t="shared" si="1380"/>
        <v>0</v>
      </c>
      <c r="AS579">
        <f t="shared" si="1380"/>
        <v>0</v>
      </c>
      <c r="AT579">
        <f t="shared" si="1380"/>
        <v>0</v>
      </c>
      <c r="AU579">
        <f t="shared" si="1380"/>
        <v>0</v>
      </c>
      <c r="AV579">
        <f t="shared" si="1380"/>
        <v>0</v>
      </c>
      <c r="AW579">
        <f t="shared" si="1380"/>
        <v>0</v>
      </c>
      <c r="AX579">
        <f t="shared" si="1380"/>
        <v>0</v>
      </c>
      <c r="AY579">
        <f t="shared" si="1380"/>
        <v>0</v>
      </c>
      <c r="AZ579">
        <f t="shared" si="1380"/>
        <v>0</v>
      </c>
      <c r="BA579">
        <f t="shared" si="1380"/>
        <v>0</v>
      </c>
      <c r="BB579">
        <f t="shared" si="1380"/>
        <v>0</v>
      </c>
      <c r="BC579">
        <f t="shared" si="1380"/>
        <v>0</v>
      </c>
      <c r="BD579">
        <f t="shared" si="1380"/>
        <v>0</v>
      </c>
      <c r="BE579">
        <f t="shared" si="1380"/>
        <v>0</v>
      </c>
      <c r="BF579">
        <f t="shared" si="1380"/>
        <v>0</v>
      </c>
      <c r="BG579">
        <f t="shared" si="1380"/>
        <v>0</v>
      </c>
      <c r="BH579">
        <f t="shared" si="1236"/>
        <v>0</v>
      </c>
      <c r="BK579">
        <f t="shared" si="1378"/>
        <v>0</v>
      </c>
      <c r="BL579">
        <f t="shared" si="1300"/>
        <v>0</v>
      </c>
      <c r="BM579">
        <f t="shared" si="1301"/>
        <v>0</v>
      </c>
      <c r="BN579">
        <f t="shared" si="1315"/>
        <v>0.35</v>
      </c>
      <c r="BO579">
        <f t="shared" si="1316"/>
        <v>0.99</v>
      </c>
      <c r="BP579" t="str">
        <f t="shared" si="1302"/>
        <v>-LT-Total</v>
      </c>
    </row>
    <row r="580" spans="1:68" hidden="1" x14ac:dyDescent="0.25">
      <c r="A580" t="str">
        <f t="shared" si="1296"/>
        <v>passenger-LV-BEV</v>
      </c>
      <c r="B580" s="1">
        <v>546</v>
      </c>
      <c r="C580" t="s">
        <v>26</v>
      </c>
      <c r="D580" t="s">
        <v>27</v>
      </c>
      <c r="E580" t="s">
        <v>28</v>
      </c>
      <c r="F580" t="s">
        <v>29</v>
      </c>
      <c r="G580">
        <v>8.2307637309391134E-3</v>
      </c>
      <c r="H580">
        <f>Reference!H580</f>
        <v>9.2695467815012231E-3</v>
      </c>
      <c r="I580">
        <f>Reference!I580</f>
        <v>1.0439431909757406E-2</v>
      </c>
      <c r="J580">
        <f>Reference!J580</f>
        <v>1.1756965164246286E-2</v>
      </c>
      <c r="K580">
        <f>Reference!K580</f>
        <v>1.3240780826790489E-2</v>
      </c>
      <c r="L580">
        <f>Reference!L580</f>
        <v>1.4913158321466386E-2</v>
      </c>
      <c r="M580">
        <f>IF(L580=0,0.0000001,L580)*((INDEX($P$7:$P$29,MATCH($A580,$H$7:$H$28,0))/IF(L580=0,0.0000001,L580))^((M$33-$K$33)/($Y$33-$K$33)))</f>
        <v>2.3858310167845013E-2</v>
      </c>
      <c r="N580">
        <f t="shared" ref="N580:Y580" si="1381">IF(M580=0,0.0000001,M580)*((INDEX($P$7:$P$29,MATCH($A580,$H$7:$H$28,0))/IF(M580=0,0.0000001,M580))^((N$33-$K$33)/($Y$33-$K$33)))</f>
        <v>4.3653137282625896E-2</v>
      </c>
      <c r="O580">
        <f t="shared" si="1381"/>
        <v>8.220255700338816E-2</v>
      </c>
      <c r="P580">
        <f t="shared" si="1381"/>
        <v>0.14464547432058927</v>
      </c>
      <c r="Q580">
        <f t="shared" si="1381"/>
        <v>0.22368068392902882</v>
      </c>
      <c r="R580">
        <f t="shared" si="1381"/>
        <v>0.29911916282914996</v>
      </c>
      <c r="S580">
        <f t="shared" si="1381"/>
        <v>0.35315676102583959</v>
      </c>
      <c r="T580">
        <f t="shared" si="1381"/>
        <v>0.38259672957121588</v>
      </c>
      <c r="U580">
        <f t="shared" si="1381"/>
        <v>0.39494839376387009</v>
      </c>
      <c r="V580">
        <f t="shared" si="1381"/>
        <v>0.39891210156810081</v>
      </c>
      <c r="W580">
        <f t="shared" si="1381"/>
        <v>0.39984440448123093</v>
      </c>
      <c r="X580">
        <f t="shared" si="1381"/>
        <v>0.39998888402666777</v>
      </c>
      <c r="Y580">
        <f t="shared" si="1381"/>
        <v>0.4</v>
      </c>
      <c r="Z580">
        <f>IF(Y580=0,0.0000001,$Y580)*((INDEX($Q$7:$Q$29,MATCH($A580,$H$7:$H$28,0))/IF(Y580=0,0.0000001,$Y580))^((Z$33-$Y$33)/($AN$33-$Y$33)))</f>
        <v>0.42222002377769635</v>
      </c>
      <c r="AA580">
        <f t="shared" ref="AA580:AN580" si="1382">IF(Z580=0,0.0000001,$Y580)*((INDEX($Q$7:$Q$29,MATCH($A580,$H$7:$H$28,0))/IF(Z580=0,0.0000001,$Y580))^((AA$33-$Y$33)/($AN$33-$Y$33)))</f>
        <v>0.44567437119709608</v>
      </c>
      <c r="AB580">
        <f t="shared" si="1382"/>
        <v>0.47043160900986947</v>
      </c>
      <c r="AC580">
        <f t="shared" si="1382"/>
        <v>0.49656411285481755</v>
      </c>
      <c r="AD580">
        <f t="shared" si="1382"/>
        <v>0.52414827884177928</v>
      </c>
      <c r="AE580">
        <f t="shared" si="1382"/>
        <v>0.55326474688903671</v>
      </c>
      <c r="AF580">
        <f t="shared" si="1382"/>
        <v>0.58399863646712546</v>
      </c>
      <c r="AG580">
        <f t="shared" si="1382"/>
        <v>0.61643979543822991</v>
      </c>
      <c r="AH580">
        <f t="shared" si="1382"/>
        <v>0.6506830627186192</v>
      </c>
      <c r="AI580">
        <f t="shared" si="1382"/>
        <v>0.68682854553199912</v>
      </c>
      <c r="AJ580">
        <f t="shared" si="1382"/>
        <v>0.72498191206430318</v>
      </c>
      <c r="AK580">
        <f t="shared" si="1382"/>
        <v>0.76525470037547461</v>
      </c>
      <c r="AL580">
        <f t="shared" si="1382"/>
        <v>0.8077646444713168</v>
      </c>
      <c r="AM580">
        <f t="shared" si="1382"/>
        <v>0.85263601848865445</v>
      </c>
      <c r="AN580">
        <f t="shared" si="1382"/>
        <v>0.9</v>
      </c>
      <c r="AO580">
        <f t="shared" ref="AO580:BG580" si="1383">AN580</f>
        <v>0.9</v>
      </c>
      <c r="AP580">
        <f t="shared" si="1383"/>
        <v>0.9</v>
      </c>
      <c r="AQ580">
        <f t="shared" si="1383"/>
        <v>0.9</v>
      </c>
      <c r="AR580">
        <f t="shared" si="1383"/>
        <v>0.9</v>
      </c>
      <c r="AS580">
        <f t="shared" si="1383"/>
        <v>0.9</v>
      </c>
      <c r="AT580">
        <f t="shared" si="1383"/>
        <v>0.9</v>
      </c>
      <c r="AU580">
        <f t="shared" si="1383"/>
        <v>0.9</v>
      </c>
      <c r="AV580">
        <f t="shared" si="1383"/>
        <v>0.9</v>
      </c>
      <c r="AW580">
        <f t="shared" si="1383"/>
        <v>0.9</v>
      </c>
      <c r="AX580">
        <f t="shared" si="1383"/>
        <v>0.9</v>
      </c>
      <c r="AY580">
        <f t="shared" si="1383"/>
        <v>0.9</v>
      </c>
      <c r="AZ580">
        <f t="shared" si="1383"/>
        <v>0.9</v>
      </c>
      <c r="BA580">
        <f t="shared" si="1383"/>
        <v>0.9</v>
      </c>
      <c r="BB580">
        <f t="shared" si="1383"/>
        <v>0.9</v>
      </c>
      <c r="BC580">
        <f t="shared" si="1383"/>
        <v>0.9</v>
      </c>
      <c r="BD580">
        <f t="shared" si="1383"/>
        <v>0.9</v>
      </c>
      <c r="BE580">
        <f t="shared" si="1383"/>
        <v>0.9</v>
      </c>
      <c r="BF580">
        <f t="shared" si="1383"/>
        <v>0.9</v>
      </c>
      <c r="BG580">
        <f t="shared" si="1383"/>
        <v>0.9</v>
      </c>
      <c r="BH580">
        <f t="shared" si="1236"/>
        <v>0.9</v>
      </c>
      <c r="BK580">
        <f t="shared" si="1378"/>
        <v>1.3240780826790489E-2</v>
      </c>
      <c r="BL580">
        <f t="shared" si="1300"/>
        <v>7.8120606878063882E-3</v>
      </c>
      <c r="BM580">
        <f t="shared" si="1301"/>
        <v>6.6203904133952361E-4</v>
      </c>
      <c r="BN580">
        <f t="shared" si="1315"/>
        <v>0.41000000000000003</v>
      </c>
      <c r="BO580">
        <f t="shared" si="1316"/>
        <v>0.95000000000000007</v>
      </c>
      <c r="BP580" t="str">
        <f t="shared" si="1302"/>
        <v>-LV-Total</v>
      </c>
    </row>
    <row r="581" spans="1:68" hidden="1" x14ac:dyDescent="0.25">
      <c r="A581" t="str">
        <f t="shared" si="1296"/>
        <v>passenger-LV-CNG</v>
      </c>
      <c r="B581" s="1">
        <v>547</v>
      </c>
      <c r="C581" t="s">
        <v>26</v>
      </c>
      <c r="D581" t="s">
        <v>27</v>
      </c>
      <c r="E581" t="s">
        <v>28</v>
      </c>
      <c r="F581" t="s">
        <v>45</v>
      </c>
      <c r="G581">
        <v>0</v>
      </c>
      <c r="H581">
        <f>Reference!H581</f>
        <v>0</v>
      </c>
      <c r="I581">
        <f>Reference!I581</f>
        <v>0</v>
      </c>
      <c r="J581">
        <f>Reference!J581</f>
        <v>0</v>
      </c>
      <c r="K581">
        <f>Reference!K581</f>
        <v>0</v>
      </c>
      <c r="L581">
        <f t="shared" ref="L581:Y582" si="1384">$K581+(L$33-$K$33)*($BL581-$BK581)/($BL$33-$BK$33)</f>
        <v>0</v>
      </c>
      <c r="M581">
        <f t="shared" si="1384"/>
        <v>0</v>
      </c>
      <c r="N581">
        <f t="shared" si="1384"/>
        <v>0</v>
      </c>
      <c r="O581">
        <f t="shared" si="1384"/>
        <v>0</v>
      </c>
      <c r="P581">
        <f t="shared" si="1384"/>
        <v>0</v>
      </c>
      <c r="Q581">
        <f t="shared" si="1384"/>
        <v>0</v>
      </c>
      <c r="R581">
        <f t="shared" si="1384"/>
        <v>0</v>
      </c>
      <c r="S581">
        <f t="shared" si="1384"/>
        <v>0</v>
      </c>
      <c r="T581">
        <f t="shared" si="1384"/>
        <v>0</v>
      </c>
      <c r="U581">
        <f t="shared" si="1384"/>
        <v>0</v>
      </c>
      <c r="V581">
        <f t="shared" si="1384"/>
        <v>0</v>
      </c>
      <c r="W581">
        <f t="shared" si="1384"/>
        <v>0</v>
      </c>
      <c r="X581">
        <f t="shared" si="1384"/>
        <v>0</v>
      </c>
      <c r="Y581">
        <f t="shared" si="1384"/>
        <v>0</v>
      </c>
      <c r="Z581">
        <f t="shared" ref="Z581:AN582" si="1385">$Y581+(Z$33-$Y$33)*($BM581-$BL581)/($BM$33-$BL$33)</f>
        <v>0</v>
      </c>
      <c r="AA581">
        <f t="shared" si="1385"/>
        <v>0</v>
      </c>
      <c r="AB581">
        <f t="shared" si="1385"/>
        <v>0</v>
      </c>
      <c r="AC581">
        <f t="shared" si="1385"/>
        <v>0</v>
      </c>
      <c r="AD581">
        <f t="shared" si="1385"/>
        <v>0</v>
      </c>
      <c r="AE581">
        <f t="shared" si="1385"/>
        <v>0</v>
      </c>
      <c r="AF581">
        <f t="shared" si="1385"/>
        <v>0</v>
      </c>
      <c r="AG581">
        <f t="shared" si="1385"/>
        <v>0</v>
      </c>
      <c r="AH581">
        <f t="shared" si="1385"/>
        <v>0</v>
      </c>
      <c r="AI581">
        <f t="shared" si="1385"/>
        <v>0</v>
      </c>
      <c r="AJ581">
        <f t="shared" si="1385"/>
        <v>0</v>
      </c>
      <c r="AK581">
        <f t="shared" si="1385"/>
        <v>0</v>
      </c>
      <c r="AL581">
        <f t="shared" si="1385"/>
        <v>0</v>
      </c>
      <c r="AM581">
        <f t="shared" si="1385"/>
        <v>0</v>
      </c>
      <c r="AN581">
        <f t="shared" si="1385"/>
        <v>0</v>
      </c>
      <c r="AO581">
        <f t="shared" ref="AO581:BG581" si="1386">AN581</f>
        <v>0</v>
      </c>
      <c r="AP581">
        <f t="shared" si="1386"/>
        <v>0</v>
      </c>
      <c r="AQ581">
        <f t="shared" si="1386"/>
        <v>0</v>
      </c>
      <c r="AR581">
        <f t="shared" si="1386"/>
        <v>0</v>
      </c>
      <c r="AS581">
        <f t="shared" si="1386"/>
        <v>0</v>
      </c>
      <c r="AT581">
        <f t="shared" si="1386"/>
        <v>0</v>
      </c>
      <c r="AU581">
        <f t="shared" si="1386"/>
        <v>0</v>
      </c>
      <c r="AV581">
        <f t="shared" si="1386"/>
        <v>0</v>
      </c>
      <c r="AW581">
        <f t="shared" si="1386"/>
        <v>0</v>
      </c>
      <c r="AX581">
        <f t="shared" si="1386"/>
        <v>0</v>
      </c>
      <c r="AY581">
        <f t="shared" si="1386"/>
        <v>0</v>
      </c>
      <c r="AZ581">
        <f t="shared" si="1386"/>
        <v>0</v>
      </c>
      <c r="BA581">
        <f t="shared" si="1386"/>
        <v>0</v>
      </c>
      <c r="BB581">
        <f t="shared" si="1386"/>
        <v>0</v>
      </c>
      <c r="BC581">
        <f t="shared" si="1386"/>
        <v>0</v>
      </c>
      <c r="BD581">
        <f t="shared" si="1386"/>
        <v>0</v>
      </c>
      <c r="BE581">
        <f t="shared" si="1386"/>
        <v>0</v>
      </c>
      <c r="BF581">
        <f t="shared" si="1386"/>
        <v>0</v>
      </c>
      <c r="BG581">
        <f t="shared" si="1386"/>
        <v>0</v>
      </c>
      <c r="BH581">
        <f t="shared" si="1236"/>
        <v>0</v>
      </c>
      <c r="BK581">
        <f t="shared" si="1378"/>
        <v>0</v>
      </c>
      <c r="BL581">
        <f t="shared" si="1300"/>
        <v>0</v>
      </c>
      <c r="BM581">
        <f t="shared" si="1301"/>
        <v>0</v>
      </c>
      <c r="BN581">
        <f t="shared" si="1315"/>
        <v>0.41000000000000003</v>
      </c>
      <c r="BO581">
        <f t="shared" si="1316"/>
        <v>0.95000000000000007</v>
      </c>
      <c r="BP581" t="str">
        <f t="shared" si="1302"/>
        <v>-LV-Total</v>
      </c>
    </row>
    <row r="582" spans="1:68" hidden="1" x14ac:dyDescent="0.25">
      <c r="A582" t="str">
        <f t="shared" si="1296"/>
        <v>passenger-LV-D</v>
      </c>
      <c r="B582" s="1">
        <v>548</v>
      </c>
      <c r="C582" t="s">
        <v>26</v>
      </c>
      <c r="D582" t="s">
        <v>27</v>
      </c>
      <c r="E582" t="s">
        <v>28</v>
      </c>
      <c r="F582" t="s">
        <v>46</v>
      </c>
      <c r="G582">
        <v>4.1397161235727752E-2</v>
      </c>
      <c r="H582">
        <f>Reference!H582</f>
        <v>5.3159997451521113E-2</v>
      </c>
      <c r="I582">
        <f>Reference!I582</f>
        <v>6.4639598121078987E-2</v>
      </c>
      <c r="J582">
        <f>Reference!J582</f>
        <v>7.5846071525057457E-2</v>
      </c>
      <c r="K582">
        <f>Reference!K582</f>
        <v>8.4614091931330876E-2</v>
      </c>
      <c r="L582">
        <f t="shared" si="1384"/>
        <v>8.2136107810484763E-2</v>
      </c>
      <c r="M582">
        <f t="shared" si="1384"/>
        <v>7.9658123689638635E-2</v>
      </c>
      <c r="N582">
        <f t="shared" si="1384"/>
        <v>7.7180139568792522E-2</v>
      </c>
      <c r="O582">
        <f t="shared" si="1384"/>
        <v>7.4702155447946395E-2</v>
      </c>
      <c r="P582">
        <f t="shared" si="1384"/>
        <v>7.2224171327100281E-2</v>
      </c>
      <c r="Q582">
        <f t="shared" si="1384"/>
        <v>6.9746187206254168E-2</v>
      </c>
      <c r="R582">
        <f t="shared" si="1384"/>
        <v>6.726820308540804E-2</v>
      </c>
      <c r="S582">
        <f t="shared" si="1384"/>
        <v>6.4790218964561927E-2</v>
      </c>
      <c r="T582">
        <f t="shared" si="1384"/>
        <v>6.2312234843715807E-2</v>
      </c>
      <c r="U582">
        <f t="shared" si="1384"/>
        <v>5.9834250722869686E-2</v>
      </c>
      <c r="V582">
        <f t="shared" si="1384"/>
        <v>5.7356266602023566E-2</v>
      </c>
      <c r="W582">
        <f t="shared" si="1384"/>
        <v>5.4878282481177453E-2</v>
      </c>
      <c r="X582">
        <f t="shared" si="1384"/>
        <v>5.2400298360331332E-2</v>
      </c>
      <c r="Y582">
        <f t="shared" si="1384"/>
        <v>4.9922314239485212E-2</v>
      </c>
      <c r="Z582">
        <f t="shared" si="1385"/>
        <v>4.6876206929957302E-2</v>
      </c>
      <c r="AA582">
        <f t="shared" si="1385"/>
        <v>4.3830099620429386E-2</v>
      </c>
      <c r="AB582">
        <f t="shared" si="1385"/>
        <v>4.0783992310901476E-2</v>
      </c>
      <c r="AC582">
        <f t="shared" si="1385"/>
        <v>3.7737885001373567E-2</v>
      </c>
      <c r="AD582">
        <f t="shared" si="1385"/>
        <v>3.4691777691845657E-2</v>
      </c>
      <c r="AE582">
        <f t="shared" si="1385"/>
        <v>3.1645670382317748E-2</v>
      </c>
      <c r="AF582">
        <f t="shared" si="1385"/>
        <v>2.8599563072789835E-2</v>
      </c>
      <c r="AG582">
        <f t="shared" si="1385"/>
        <v>2.5553455763261922E-2</v>
      </c>
      <c r="AH582">
        <f t="shared" si="1385"/>
        <v>2.2507348453734009E-2</v>
      </c>
      <c r="AI582">
        <f t="shared" si="1385"/>
        <v>1.9461241144206096E-2</v>
      </c>
      <c r="AJ582">
        <f t="shared" si="1385"/>
        <v>1.6415133834678186E-2</v>
      </c>
      <c r="AK582">
        <f t="shared" si="1385"/>
        <v>1.3369026525150277E-2</v>
      </c>
      <c r="AL582">
        <f t="shared" si="1385"/>
        <v>1.032291921562236E-2</v>
      </c>
      <c r="AM582">
        <f t="shared" si="1385"/>
        <v>7.2768119060944575E-3</v>
      </c>
      <c r="AN582">
        <f t="shared" si="1385"/>
        <v>4.230704596566541E-3</v>
      </c>
      <c r="AO582">
        <f t="shared" ref="AO582:BG582" si="1387">AN582</f>
        <v>4.230704596566541E-3</v>
      </c>
      <c r="AP582">
        <f t="shared" si="1387"/>
        <v>4.230704596566541E-3</v>
      </c>
      <c r="AQ582">
        <f t="shared" si="1387"/>
        <v>4.230704596566541E-3</v>
      </c>
      <c r="AR582">
        <f t="shared" si="1387"/>
        <v>4.230704596566541E-3</v>
      </c>
      <c r="AS582">
        <f t="shared" si="1387"/>
        <v>4.230704596566541E-3</v>
      </c>
      <c r="AT582">
        <f t="shared" si="1387"/>
        <v>4.230704596566541E-3</v>
      </c>
      <c r="AU582">
        <f t="shared" si="1387"/>
        <v>4.230704596566541E-3</v>
      </c>
      <c r="AV582">
        <f t="shared" si="1387"/>
        <v>4.230704596566541E-3</v>
      </c>
      <c r="AW582">
        <f t="shared" si="1387"/>
        <v>4.230704596566541E-3</v>
      </c>
      <c r="AX582">
        <f t="shared" si="1387"/>
        <v>4.230704596566541E-3</v>
      </c>
      <c r="AY582">
        <f t="shared" si="1387"/>
        <v>4.230704596566541E-3</v>
      </c>
      <c r="AZ582">
        <f t="shared" si="1387"/>
        <v>4.230704596566541E-3</v>
      </c>
      <c r="BA582">
        <f t="shared" si="1387"/>
        <v>4.230704596566541E-3</v>
      </c>
      <c r="BB582">
        <f t="shared" si="1387"/>
        <v>4.230704596566541E-3</v>
      </c>
      <c r="BC582">
        <f t="shared" si="1387"/>
        <v>4.230704596566541E-3</v>
      </c>
      <c r="BD582">
        <f t="shared" si="1387"/>
        <v>4.230704596566541E-3</v>
      </c>
      <c r="BE582">
        <f t="shared" si="1387"/>
        <v>4.230704596566541E-3</v>
      </c>
      <c r="BF582">
        <f t="shared" si="1387"/>
        <v>4.230704596566541E-3</v>
      </c>
      <c r="BG582">
        <f t="shared" si="1387"/>
        <v>4.230704596566541E-3</v>
      </c>
      <c r="BH582">
        <f t="shared" si="1236"/>
        <v>4.230704596566541E-3</v>
      </c>
      <c r="BK582">
        <f t="shared" si="1378"/>
        <v>8.4614091931330876E-2</v>
      </c>
      <c r="BL582">
        <f t="shared" si="1300"/>
        <v>4.9922314239485212E-2</v>
      </c>
      <c r="BM582">
        <f t="shared" si="1301"/>
        <v>4.2307045965665384E-3</v>
      </c>
      <c r="BN582">
        <f t="shared" si="1315"/>
        <v>0.41000000000000003</v>
      </c>
      <c r="BO582">
        <f t="shared" si="1316"/>
        <v>0.95000000000000007</v>
      </c>
      <c r="BP582" t="str">
        <f t="shared" si="1302"/>
        <v>-LV-Total</v>
      </c>
    </row>
    <row r="583" spans="1:68" hidden="1" x14ac:dyDescent="0.25">
      <c r="A583" t="str">
        <f t="shared" si="1296"/>
        <v>passenger-LV-FCEV</v>
      </c>
      <c r="B583" s="1">
        <v>549</v>
      </c>
      <c r="C583" t="s">
        <v>26</v>
      </c>
      <c r="D583" t="s">
        <v>27</v>
      </c>
      <c r="E583" t="s">
        <v>28</v>
      </c>
      <c r="F583" t="s">
        <v>30</v>
      </c>
      <c r="G583">
        <v>0</v>
      </c>
      <c r="H583">
        <f>Reference!H583</f>
        <v>1.2915496650148837E-7</v>
      </c>
      <c r="I583">
        <f>Reference!I583</f>
        <v>0</v>
      </c>
      <c r="J583">
        <f>Reference!J583</f>
        <v>2.1544346900318838E-7</v>
      </c>
      <c r="K583">
        <f>Reference!K583</f>
        <v>0</v>
      </c>
      <c r="L583">
        <f>Reference!L583</f>
        <v>1.93069772888325E-7</v>
      </c>
      <c r="M583">
        <f>IF(L583=0,0.0000001,L583)*((INDEX($P$7:$P$29,MATCH($A583,$H$7:$H$28,0))/IF(L583=0,0.0000001,L583))^((M$33-$K$33)/($Y$33-$K$33)))</f>
        <v>9.1029817799152157E-7</v>
      </c>
      <c r="N583">
        <f t="shared" ref="N583:Y583" si="1388">IF(M583=0,0.0000001,M583)*((INDEX($P$7:$P$29,MATCH($A583,$H$7:$H$28,0))/IF(M583=0,0.0000001,M583))^((N$33-$K$33)/($Y$33-$K$33)))</f>
        <v>6.6845609307042154E-6</v>
      </c>
      <c r="O583">
        <f t="shared" si="1388"/>
        <v>5.3975281844736925E-5</v>
      </c>
      <c r="P583">
        <f t="shared" si="1388"/>
        <v>3.4843783365412089E-4</v>
      </c>
      <c r="Q583">
        <f t="shared" si="1388"/>
        <v>1.4686852919351947E-3</v>
      </c>
      <c r="R583">
        <f t="shared" si="1388"/>
        <v>3.8323430064846685E-3</v>
      </c>
      <c r="S583">
        <f t="shared" si="1388"/>
        <v>6.6295603926868497E-3</v>
      </c>
      <c r="T583">
        <f t="shared" si="1388"/>
        <v>8.634646191620108E-3</v>
      </c>
      <c r="U583">
        <f t="shared" si="1388"/>
        <v>9.5892392920650226E-3</v>
      </c>
      <c r="V583">
        <f t="shared" si="1388"/>
        <v>9.9105237108181154E-3</v>
      </c>
      <c r="W583">
        <f t="shared" si="1388"/>
        <v>9.9871683833594217E-3</v>
      </c>
      <c r="X583">
        <f t="shared" si="1388"/>
        <v>9.9990829094689631E-3</v>
      </c>
      <c r="Y583">
        <f t="shared" si="1388"/>
        <v>0.01</v>
      </c>
      <c r="Z583">
        <f>IF(Y583=0,0.0000001,$Y583)*((INDEX($Q$7:$Q$29,MATCH($A583,$H$7:$H$28,0))/IF(Y583=0,0.0000001,$Y583))^((Z$33-$Y$33)/($AN$33-$Y$33)))</f>
        <v>1.1132635768448034E-2</v>
      </c>
      <c r="AA583">
        <f t="shared" ref="AA583:AN583" si="1389">IF(Z583=0,0.0000001,$Y583)*((INDEX($Q$7:$Q$29,MATCH($A583,$H$7:$H$28,0))/IF(Z583=0,0.0000001,$Y583))^((AA$33-$Y$33)/($AN$33-$Y$33)))</f>
        <v>1.2393557915292855E-2</v>
      </c>
      <c r="AB583">
        <f t="shared" si="1389"/>
        <v>1.379729661461215E-2</v>
      </c>
      <c r="AC583">
        <f t="shared" si="1389"/>
        <v>1.5360027779971816E-2</v>
      </c>
      <c r="AD583">
        <f t="shared" si="1389"/>
        <v>1.7099759466766968E-2</v>
      </c>
      <c r="AE583">
        <f t="shared" si="1389"/>
        <v>1.9036539387158786E-2</v>
      </c>
      <c r="AF583">
        <f t="shared" si="1389"/>
        <v>2.119268592889537E-2</v>
      </c>
      <c r="AG583">
        <f t="shared" si="1389"/>
        <v>2.3593045340150595E-2</v>
      </c>
      <c r="AH583">
        <f t="shared" si="1389"/>
        <v>2.6265278044037669E-2</v>
      </c>
      <c r="AI583">
        <f t="shared" si="1389"/>
        <v>2.9240177382128658E-2</v>
      </c>
      <c r="AJ583">
        <f t="shared" si="1389"/>
        <v>3.2552024460005068E-2</v>
      </c>
      <c r="AK583">
        <f t="shared" si="1389"/>
        <v>3.6238983183884778E-2</v>
      </c>
      <c r="AL583">
        <f t="shared" si="1389"/>
        <v>4.0343540040510238E-2</v>
      </c>
      <c r="AM583">
        <f t="shared" si="1389"/>
        <v>4.491299368807998E-2</v>
      </c>
      <c r="AN583">
        <f t="shared" si="1389"/>
        <v>0.05</v>
      </c>
      <c r="AO583">
        <f t="shared" ref="AO583:BG583" si="1390">AN583</f>
        <v>0.05</v>
      </c>
      <c r="AP583">
        <f t="shared" si="1390"/>
        <v>0.05</v>
      </c>
      <c r="AQ583">
        <f t="shared" si="1390"/>
        <v>0.05</v>
      </c>
      <c r="AR583">
        <f t="shared" si="1390"/>
        <v>0.05</v>
      </c>
      <c r="AS583">
        <f t="shared" si="1390"/>
        <v>0.05</v>
      </c>
      <c r="AT583">
        <f t="shared" si="1390"/>
        <v>0.05</v>
      </c>
      <c r="AU583">
        <f t="shared" si="1390"/>
        <v>0.05</v>
      </c>
      <c r="AV583">
        <f t="shared" si="1390"/>
        <v>0.05</v>
      </c>
      <c r="AW583">
        <f t="shared" si="1390"/>
        <v>0.05</v>
      </c>
      <c r="AX583">
        <f t="shared" si="1390"/>
        <v>0.05</v>
      </c>
      <c r="AY583">
        <f t="shared" si="1390"/>
        <v>0.05</v>
      </c>
      <c r="AZ583">
        <f t="shared" si="1390"/>
        <v>0.05</v>
      </c>
      <c r="BA583">
        <f t="shared" si="1390"/>
        <v>0.05</v>
      </c>
      <c r="BB583">
        <f t="shared" si="1390"/>
        <v>0.05</v>
      </c>
      <c r="BC583">
        <f t="shared" si="1390"/>
        <v>0.05</v>
      </c>
      <c r="BD583">
        <f t="shared" si="1390"/>
        <v>0.05</v>
      </c>
      <c r="BE583">
        <f t="shared" si="1390"/>
        <v>0.05</v>
      </c>
      <c r="BF583">
        <f t="shared" si="1390"/>
        <v>0.05</v>
      </c>
      <c r="BG583">
        <f t="shared" si="1390"/>
        <v>0.05</v>
      </c>
      <c r="BH583">
        <f t="shared" si="1236"/>
        <v>0.05</v>
      </c>
      <c r="BK583">
        <f>G583</f>
        <v>0</v>
      </c>
      <c r="BL583">
        <f t="shared" si="1300"/>
        <v>0</v>
      </c>
      <c r="BM583">
        <f t="shared" si="1301"/>
        <v>0</v>
      </c>
      <c r="BN583">
        <f t="shared" si="1315"/>
        <v>0.41000000000000003</v>
      </c>
      <c r="BO583">
        <f t="shared" si="1316"/>
        <v>0.95000000000000007</v>
      </c>
      <c r="BP583" t="str">
        <f t="shared" si="1302"/>
        <v>-LV-Total</v>
      </c>
    </row>
    <row r="584" spans="1:68" hidden="1" x14ac:dyDescent="0.25">
      <c r="A584" t="str">
        <f t="shared" si="1296"/>
        <v>passenger-LV-G</v>
      </c>
      <c r="B584" s="1">
        <v>550</v>
      </c>
      <c r="C584" t="s">
        <v>26</v>
      </c>
      <c r="D584" t="s">
        <v>27</v>
      </c>
      <c r="E584" t="s">
        <v>28</v>
      </c>
      <c r="F584" t="s">
        <v>47</v>
      </c>
      <c r="G584">
        <v>0.93159833380033141</v>
      </c>
      <c r="H584">
        <f>Reference!H584</f>
        <v>0.90692054347915541</v>
      </c>
      <c r="I584">
        <f>Reference!I584</f>
        <v>0.88283696592208438</v>
      </c>
      <c r="J584">
        <f>Reference!J584</f>
        <v>0.8593263945063313</v>
      </c>
      <c r="K584">
        <f>Reference!K584</f>
        <v>0.84523339891407534</v>
      </c>
      <c r="L584">
        <f t="shared" ref="L584:Y586" si="1391">$K584+(L$33-$K$33)*($BL584-$BK584)/($BL$33-$BK$33)</f>
        <v>0.82048013508873452</v>
      </c>
      <c r="M584">
        <f t="shared" si="1391"/>
        <v>0.79572687126339381</v>
      </c>
      <c r="N584">
        <f t="shared" si="1391"/>
        <v>0.77097360743805299</v>
      </c>
      <c r="O584">
        <f t="shared" si="1391"/>
        <v>0.74622034361271217</v>
      </c>
      <c r="P584">
        <f t="shared" si="1391"/>
        <v>0.72146707978737146</v>
      </c>
      <c r="Q584">
        <f t="shared" si="1391"/>
        <v>0.69671381596203064</v>
      </c>
      <c r="R584">
        <f t="shared" si="1391"/>
        <v>0.67196055213668981</v>
      </c>
      <c r="S584">
        <f t="shared" si="1391"/>
        <v>0.6472072883113491</v>
      </c>
      <c r="T584">
        <f t="shared" si="1391"/>
        <v>0.62245402448600828</v>
      </c>
      <c r="U584">
        <f t="shared" si="1391"/>
        <v>0.59770076066066757</v>
      </c>
      <c r="V584">
        <f t="shared" si="1391"/>
        <v>0.57294749683532675</v>
      </c>
      <c r="W584">
        <f t="shared" si="1391"/>
        <v>0.54819423300998593</v>
      </c>
      <c r="X584">
        <f t="shared" si="1391"/>
        <v>0.52344096918464511</v>
      </c>
      <c r="Y584">
        <f t="shared" si="1391"/>
        <v>0.4986877053593044</v>
      </c>
      <c r="Z584">
        <f t="shared" ref="Z584:AN586" si="1392">$Y584+(Z$33-$Y$33)*($BM584-$BL584)/($BM$33-$BL$33)</f>
        <v>0.46825930299839769</v>
      </c>
      <c r="AA584">
        <f t="shared" si="1392"/>
        <v>0.43783090063749097</v>
      </c>
      <c r="AB584">
        <f t="shared" si="1392"/>
        <v>0.40740249827658426</v>
      </c>
      <c r="AC584">
        <f t="shared" si="1392"/>
        <v>0.37697409591567754</v>
      </c>
      <c r="AD584">
        <f t="shared" si="1392"/>
        <v>0.34654569355477083</v>
      </c>
      <c r="AE584">
        <f t="shared" si="1392"/>
        <v>0.31611729119386411</v>
      </c>
      <c r="AF584">
        <f t="shared" si="1392"/>
        <v>0.2856888888329574</v>
      </c>
      <c r="AG584">
        <f t="shared" si="1392"/>
        <v>0.25526048647205068</v>
      </c>
      <c r="AH584">
        <f t="shared" si="1392"/>
        <v>0.22483208411114397</v>
      </c>
      <c r="AI584">
        <f t="shared" si="1392"/>
        <v>0.19440368175023731</v>
      </c>
      <c r="AJ584">
        <f t="shared" si="1392"/>
        <v>0.16397527938933054</v>
      </c>
      <c r="AK584">
        <f t="shared" si="1392"/>
        <v>0.13354687702842383</v>
      </c>
      <c r="AL584">
        <f t="shared" si="1392"/>
        <v>0.10311847466751711</v>
      </c>
      <c r="AM584">
        <f t="shared" si="1392"/>
        <v>7.2690072306610343E-2</v>
      </c>
      <c r="AN584">
        <f t="shared" si="1392"/>
        <v>4.2261669945703684E-2</v>
      </c>
      <c r="AO584">
        <f t="shared" ref="AO584:BG584" si="1393">AN584</f>
        <v>4.2261669945703684E-2</v>
      </c>
      <c r="AP584">
        <f t="shared" si="1393"/>
        <v>4.2261669945703684E-2</v>
      </c>
      <c r="AQ584">
        <f t="shared" si="1393"/>
        <v>4.2261669945703684E-2</v>
      </c>
      <c r="AR584">
        <f t="shared" si="1393"/>
        <v>4.2261669945703684E-2</v>
      </c>
      <c r="AS584">
        <f t="shared" si="1393"/>
        <v>4.2261669945703684E-2</v>
      </c>
      <c r="AT584">
        <f t="shared" si="1393"/>
        <v>4.2261669945703684E-2</v>
      </c>
      <c r="AU584">
        <f t="shared" si="1393"/>
        <v>4.2261669945703684E-2</v>
      </c>
      <c r="AV584">
        <f t="shared" si="1393"/>
        <v>4.2261669945703684E-2</v>
      </c>
      <c r="AW584">
        <f t="shared" si="1393"/>
        <v>4.2261669945703684E-2</v>
      </c>
      <c r="AX584">
        <f t="shared" si="1393"/>
        <v>4.2261669945703684E-2</v>
      </c>
      <c r="AY584">
        <f t="shared" si="1393"/>
        <v>4.2261669945703684E-2</v>
      </c>
      <c r="AZ584">
        <f t="shared" si="1393"/>
        <v>4.2261669945703684E-2</v>
      </c>
      <c r="BA584">
        <f t="shared" si="1393"/>
        <v>4.2261669945703684E-2</v>
      </c>
      <c r="BB584">
        <f t="shared" si="1393"/>
        <v>4.2261669945703684E-2</v>
      </c>
      <c r="BC584">
        <f t="shared" si="1393"/>
        <v>4.2261669945703684E-2</v>
      </c>
      <c r="BD584">
        <f t="shared" si="1393"/>
        <v>4.2261669945703684E-2</v>
      </c>
      <c r="BE584">
        <f t="shared" si="1393"/>
        <v>4.2261669945703684E-2</v>
      </c>
      <c r="BF584">
        <f t="shared" si="1393"/>
        <v>4.2261669945703684E-2</v>
      </c>
      <c r="BG584">
        <f t="shared" si="1393"/>
        <v>4.2261669945703684E-2</v>
      </c>
      <c r="BH584">
        <f t="shared" ref="BH584:BH647" si="1394">BG584</f>
        <v>4.2261669945703684E-2</v>
      </c>
      <c r="BK584">
        <f t="shared" ref="BK584:BK589" si="1395">K584</f>
        <v>0.84523339891407534</v>
      </c>
      <c r="BL584">
        <f t="shared" si="1300"/>
        <v>0.4986877053593044</v>
      </c>
      <c r="BM584">
        <f t="shared" si="1301"/>
        <v>4.2261669945703711E-2</v>
      </c>
      <c r="BN584">
        <f t="shared" si="1315"/>
        <v>0.41000000000000003</v>
      </c>
      <c r="BO584">
        <f t="shared" si="1316"/>
        <v>0.95000000000000007</v>
      </c>
      <c r="BP584" t="str">
        <f t="shared" si="1302"/>
        <v>-LV-Total</v>
      </c>
    </row>
    <row r="585" spans="1:68" hidden="1" x14ac:dyDescent="0.25">
      <c r="A585" t="str">
        <f t="shared" si="1296"/>
        <v>passenger-LV-LPG</v>
      </c>
      <c r="B585" s="1">
        <v>551</v>
      </c>
      <c r="C585" t="s">
        <v>26</v>
      </c>
      <c r="D585" t="s">
        <v>27</v>
      </c>
      <c r="E585" t="s">
        <v>28</v>
      </c>
      <c r="F585" t="s">
        <v>48</v>
      </c>
      <c r="G585">
        <v>6.9454030706167262E-3</v>
      </c>
      <c r="H585">
        <f>Reference!H585</f>
        <v>1.020326808032352E-2</v>
      </c>
      <c r="I585">
        <f>Reference!I585</f>
        <v>1.338268745339492E-2</v>
      </c>
      <c r="J585">
        <f>Reference!J585</f>
        <v>1.6486460804928299E-2</v>
      </c>
      <c r="K585">
        <f>Reference!K585</f>
        <v>1.7998267174411098E-2</v>
      </c>
      <c r="L585">
        <f t="shared" si="1391"/>
        <v>1.7471175064303346E-2</v>
      </c>
      <c r="M585">
        <f t="shared" si="1391"/>
        <v>1.694408295419559E-2</v>
      </c>
      <c r="N585">
        <f t="shared" si="1391"/>
        <v>1.6416990844087837E-2</v>
      </c>
      <c r="O585">
        <f t="shared" si="1391"/>
        <v>1.5889898733980085E-2</v>
      </c>
      <c r="P585">
        <f t="shared" si="1391"/>
        <v>1.536280662387233E-2</v>
      </c>
      <c r="Q585">
        <f t="shared" si="1391"/>
        <v>1.4835714513764576E-2</v>
      </c>
      <c r="R585">
        <f t="shared" si="1391"/>
        <v>1.4308622403656823E-2</v>
      </c>
      <c r="S585">
        <f t="shared" si="1391"/>
        <v>1.3781530293549071E-2</v>
      </c>
      <c r="T585">
        <f t="shared" si="1391"/>
        <v>1.3254438183441316E-2</v>
      </c>
      <c r="U585">
        <f t="shared" si="1391"/>
        <v>1.2727346073333562E-2</v>
      </c>
      <c r="V585">
        <f t="shared" si="1391"/>
        <v>1.2200253963225809E-2</v>
      </c>
      <c r="W585">
        <f t="shared" si="1391"/>
        <v>1.1673161853118055E-2</v>
      </c>
      <c r="X585">
        <f t="shared" si="1391"/>
        <v>1.1146069743010302E-2</v>
      </c>
      <c r="Y585">
        <f t="shared" si="1391"/>
        <v>1.0618977632902548E-2</v>
      </c>
      <c r="Z585">
        <f t="shared" si="1392"/>
        <v>9.9710400146237489E-3</v>
      </c>
      <c r="AA585">
        <f t="shared" si="1392"/>
        <v>9.3231023963449497E-3</v>
      </c>
      <c r="AB585">
        <f t="shared" si="1392"/>
        <v>8.6751647780661488E-3</v>
      </c>
      <c r="AC585">
        <f t="shared" si="1392"/>
        <v>8.0272271597873496E-3</v>
      </c>
      <c r="AD585">
        <f t="shared" si="1392"/>
        <v>7.3792895415085496E-3</v>
      </c>
      <c r="AE585">
        <f t="shared" si="1392"/>
        <v>6.7313519232297505E-3</v>
      </c>
      <c r="AF585">
        <f t="shared" si="1392"/>
        <v>6.0834143049509504E-3</v>
      </c>
      <c r="AG585">
        <f t="shared" si="1392"/>
        <v>5.4354766866721513E-3</v>
      </c>
      <c r="AH585">
        <f t="shared" si="1392"/>
        <v>4.7875390683933513E-3</v>
      </c>
      <c r="AI585">
        <f t="shared" si="1392"/>
        <v>4.1396014501145512E-3</v>
      </c>
      <c r="AJ585">
        <f t="shared" si="1392"/>
        <v>3.4916638318357521E-3</v>
      </c>
      <c r="AK585">
        <f t="shared" si="1392"/>
        <v>2.8437262135569529E-3</v>
      </c>
      <c r="AL585">
        <f t="shared" si="1392"/>
        <v>2.195788595278152E-3</v>
      </c>
      <c r="AM585">
        <f t="shared" si="1392"/>
        <v>1.5478509769993529E-3</v>
      </c>
      <c r="AN585">
        <f t="shared" si="1392"/>
        <v>8.9991335872055371E-4</v>
      </c>
      <c r="AO585">
        <f t="shared" ref="AO585:BG585" si="1396">AN585</f>
        <v>8.9991335872055371E-4</v>
      </c>
      <c r="AP585">
        <f t="shared" si="1396"/>
        <v>8.9991335872055371E-4</v>
      </c>
      <c r="AQ585">
        <f t="shared" si="1396"/>
        <v>8.9991335872055371E-4</v>
      </c>
      <c r="AR585">
        <f t="shared" si="1396"/>
        <v>8.9991335872055371E-4</v>
      </c>
      <c r="AS585">
        <f t="shared" si="1396"/>
        <v>8.9991335872055371E-4</v>
      </c>
      <c r="AT585">
        <f t="shared" si="1396"/>
        <v>8.9991335872055371E-4</v>
      </c>
      <c r="AU585">
        <f t="shared" si="1396"/>
        <v>8.9991335872055371E-4</v>
      </c>
      <c r="AV585">
        <f t="shared" si="1396"/>
        <v>8.9991335872055371E-4</v>
      </c>
      <c r="AW585">
        <f t="shared" si="1396"/>
        <v>8.9991335872055371E-4</v>
      </c>
      <c r="AX585">
        <f t="shared" si="1396"/>
        <v>8.9991335872055371E-4</v>
      </c>
      <c r="AY585">
        <f t="shared" si="1396"/>
        <v>8.9991335872055371E-4</v>
      </c>
      <c r="AZ585">
        <f t="shared" si="1396"/>
        <v>8.9991335872055371E-4</v>
      </c>
      <c r="BA585">
        <f t="shared" si="1396"/>
        <v>8.9991335872055371E-4</v>
      </c>
      <c r="BB585">
        <f t="shared" si="1396"/>
        <v>8.9991335872055371E-4</v>
      </c>
      <c r="BC585">
        <f t="shared" si="1396"/>
        <v>8.9991335872055371E-4</v>
      </c>
      <c r="BD585">
        <f t="shared" si="1396"/>
        <v>8.9991335872055371E-4</v>
      </c>
      <c r="BE585">
        <f t="shared" si="1396"/>
        <v>8.9991335872055371E-4</v>
      </c>
      <c r="BF585">
        <f t="shared" si="1396"/>
        <v>8.9991335872055371E-4</v>
      </c>
      <c r="BG585">
        <f t="shared" si="1396"/>
        <v>8.9991335872055371E-4</v>
      </c>
      <c r="BH585">
        <f t="shared" si="1394"/>
        <v>8.9991335872055371E-4</v>
      </c>
      <c r="BK585">
        <f t="shared" si="1395"/>
        <v>1.7998267174411098E-2</v>
      </c>
      <c r="BL585">
        <f t="shared" si="1300"/>
        <v>1.0618977632902548E-2</v>
      </c>
      <c r="BM585">
        <f t="shared" si="1301"/>
        <v>8.9991335872055371E-4</v>
      </c>
      <c r="BN585">
        <f t="shared" si="1315"/>
        <v>0.41000000000000003</v>
      </c>
      <c r="BO585">
        <f t="shared" si="1316"/>
        <v>0.95000000000000007</v>
      </c>
      <c r="BP585" t="str">
        <f t="shared" si="1302"/>
        <v>-LV-Total</v>
      </c>
    </row>
    <row r="586" spans="1:68" hidden="1" x14ac:dyDescent="0.25">
      <c r="A586" t="str">
        <f t="shared" si="1296"/>
        <v>passenger-LV-PHEVG</v>
      </c>
      <c r="B586" s="1">
        <v>552</v>
      </c>
      <c r="C586" t="s">
        <v>26</v>
      </c>
      <c r="D586" t="s">
        <v>27</v>
      </c>
      <c r="E586" t="s">
        <v>28</v>
      </c>
      <c r="F586" t="s">
        <v>31</v>
      </c>
      <c r="G586">
        <v>2.786648730987266E-3</v>
      </c>
      <c r="H586">
        <f>Reference!H586</f>
        <v>4.1290353669703808E-3</v>
      </c>
      <c r="I586">
        <f>Reference!I586</f>
        <v>5.4390988790804116E-3</v>
      </c>
      <c r="J586">
        <f>Reference!J586</f>
        <v>6.7179928344177197E-3</v>
      </c>
      <c r="K586">
        <f>Reference!K586</f>
        <v>8.0616169166301248E-3</v>
      </c>
      <c r="L586">
        <f t="shared" si="1391"/>
        <v>7.8255267069288134E-3</v>
      </c>
      <c r="M586">
        <f t="shared" si="1391"/>
        <v>7.5894364972275028E-3</v>
      </c>
      <c r="N586">
        <f t="shared" si="1391"/>
        <v>7.3533462875261923E-3</v>
      </c>
      <c r="O586">
        <f t="shared" si="1391"/>
        <v>7.1172560778248817E-3</v>
      </c>
      <c r="P586">
        <f t="shared" si="1391"/>
        <v>6.8811658681235711E-3</v>
      </c>
      <c r="Q586">
        <f t="shared" si="1391"/>
        <v>6.6450756584222597E-3</v>
      </c>
      <c r="R586">
        <f t="shared" si="1391"/>
        <v>6.4089854487209491E-3</v>
      </c>
      <c r="S586">
        <f t="shared" si="1391"/>
        <v>6.1728952390196386E-3</v>
      </c>
      <c r="T586">
        <f t="shared" si="1391"/>
        <v>5.9368050293183271E-3</v>
      </c>
      <c r="U586">
        <f t="shared" si="1391"/>
        <v>5.7007148196170174E-3</v>
      </c>
      <c r="V586">
        <f t="shared" si="1391"/>
        <v>5.464624609915706E-3</v>
      </c>
      <c r="W586">
        <f t="shared" si="1391"/>
        <v>5.2285344002143946E-3</v>
      </c>
      <c r="X586">
        <f t="shared" si="1391"/>
        <v>4.9924441905130849E-3</v>
      </c>
      <c r="Y586">
        <f t="shared" si="1391"/>
        <v>4.7563539808117734E-3</v>
      </c>
      <c r="Z586">
        <f t="shared" si="1392"/>
        <v>4.4661357718130887E-3</v>
      </c>
      <c r="AA586">
        <f t="shared" si="1392"/>
        <v>4.1759175628144039E-3</v>
      </c>
      <c r="AB586">
        <f t="shared" si="1392"/>
        <v>3.88569935381572E-3</v>
      </c>
      <c r="AC586">
        <f t="shared" si="1392"/>
        <v>3.5954811448170353E-3</v>
      </c>
      <c r="AD586">
        <f t="shared" si="1392"/>
        <v>3.3052629358183505E-3</v>
      </c>
      <c r="AE586">
        <f t="shared" si="1392"/>
        <v>3.0150447268196662E-3</v>
      </c>
      <c r="AF586">
        <f t="shared" si="1392"/>
        <v>2.7248265178209819E-3</v>
      </c>
      <c r="AG586">
        <f t="shared" si="1392"/>
        <v>2.4346083088222972E-3</v>
      </c>
      <c r="AH586">
        <f t="shared" si="1392"/>
        <v>2.1443900998236128E-3</v>
      </c>
      <c r="AI586">
        <f t="shared" si="1392"/>
        <v>1.8541718908249281E-3</v>
      </c>
      <c r="AJ586">
        <f t="shared" si="1392"/>
        <v>1.5639536818262438E-3</v>
      </c>
      <c r="AK586">
        <f t="shared" si="1392"/>
        <v>1.273735472827559E-3</v>
      </c>
      <c r="AL586">
        <f t="shared" si="1392"/>
        <v>9.835172638288747E-4</v>
      </c>
      <c r="AM586">
        <f t="shared" si="1392"/>
        <v>6.9329905483019039E-4</v>
      </c>
      <c r="AN586">
        <f t="shared" si="1392"/>
        <v>4.0308084583150564E-4</v>
      </c>
      <c r="AO586">
        <f t="shared" ref="AO586:BG586" si="1397">AN586</f>
        <v>4.0308084583150564E-4</v>
      </c>
      <c r="AP586">
        <f t="shared" si="1397"/>
        <v>4.0308084583150564E-4</v>
      </c>
      <c r="AQ586">
        <f t="shared" si="1397"/>
        <v>4.0308084583150564E-4</v>
      </c>
      <c r="AR586">
        <f t="shared" si="1397"/>
        <v>4.0308084583150564E-4</v>
      </c>
      <c r="AS586">
        <f t="shared" si="1397"/>
        <v>4.0308084583150564E-4</v>
      </c>
      <c r="AT586">
        <f t="shared" si="1397"/>
        <v>4.0308084583150564E-4</v>
      </c>
      <c r="AU586">
        <f t="shared" si="1397"/>
        <v>4.0308084583150564E-4</v>
      </c>
      <c r="AV586">
        <f t="shared" si="1397"/>
        <v>4.0308084583150564E-4</v>
      </c>
      <c r="AW586">
        <f t="shared" si="1397"/>
        <v>4.0308084583150564E-4</v>
      </c>
      <c r="AX586">
        <f t="shared" si="1397"/>
        <v>4.0308084583150564E-4</v>
      </c>
      <c r="AY586">
        <f t="shared" si="1397"/>
        <v>4.0308084583150564E-4</v>
      </c>
      <c r="AZ586">
        <f t="shared" si="1397"/>
        <v>4.0308084583150564E-4</v>
      </c>
      <c r="BA586">
        <f t="shared" si="1397"/>
        <v>4.0308084583150564E-4</v>
      </c>
      <c r="BB586">
        <f t="shared" si="1397"/>
        <v>4.0308084583150564E-4</v>
      </c>
      <c r="BC586">
        <f t="shared" si="1397"/>
        <v>4.0308084583150564E-4</v>
      </c>
      <c r="BD586">
        <f t="shared" si="1397"/>
        <v>4.0308084583150564E-4</v>
      </c>
      <c r="BE586">
        <f t="shared" si="1397"/>
        <v>4.0308084583150564E-4</v>
      </c>
      <c r="BF586">
        <f t="shared" si="1397"/>
        <v>4.0308084583150564E-4</v>
      </c>
      <c r="BG586">
        <f t="shared" si="1397"/>
        <v>4.0308084583150564E-4</v>
      </c>
      <c r="BH586">
        <f t="shared" si="1394"/>
        <v>4.0308084583150564E-4</v>
      </c>
      <c r="BK586">
        <f t="shared" si="1395"/>
        <v>8.0616169166301248E-3</v>
      </c>
      <c r="BL586">
        <f t="shared" si="1300"/>
        <v>4.7563539808117734E-3</v>
      </c>
      <c r="BM586">
        <f t="shared" si="1301"/>
        <v>4.0308084583150569E-4</v>
      </c>
      <c r="BN586">
        <f t="shared" si="1315"/>
        <v>0.41000000000000003</v>
      </c>
      <c r="BO586">
        <f t="shared" si="1316"/>
        <v>0.95000000000000007</v>
      </c>
      <c r="BP586" t="str">
        <f t="shared" si="1302"/>
        <v>-LV-Total</v>
      </c>
    </row>
    <row r="587" spans="1:68" hidden="1" x14ac:dyDescent="0.25">
      <c r="A587" t="str">
        <f t="shared" si="1296"/>
        <v>freight-HT-BEV</v>
      </c>
      <c r="B587" s="1">
        <v>553</v>
      </c>
      <c r="C587" t="s">
        <v>24</v>
      </c>
      <c r="D587" t="s">
        <v>36</v>
      </c>
      <c r="E587" t="s">
        <v>39</v>
      </c>
      <c r="F587" t="s">
        <v>29</v>
      </c>
      <c r="G587">
        <v>7.2582082954059633E-4</v>
      </c>
      <c r="H587">
        <f>Reference!H587</f>
        <v>8.3904747384641099E-4</v>
      </c>
      <c r="I587">
        <f>Reference!I587</f>
        <v>9.6993725547066007E-4</v>
      </c>
      <c r="J587">
        <f>Reference!J587</f>
        <v>1.1212455896412931E-3</v>
      </c>
      <c r="K587">
        <f>Reference!K587</f>
        <v>1.2961577310276644E-3</v>
      </c>
      <c r="L587">
        <f>Reference!L587</f>
        <v>1.4983558278612755E-3</v>
      </c>
      <c r="M587">
        <f>IF(L587=0,0.0000001,L587)*((INDEX($P$7:$P$29,MATCH($A587,$H$7:$H$28,0))/IF(L587=0,0.0000001,L587))^((M$33-$K$33)/($Y$33-$K$33)))</f>
        <v>2.7304950620016754E-3</v>
      </c>
      <c r="N587">
        <f t="shared" ref="N587:Y587" si="1398">IF(M587=0,0.0000001,M587)*((INDEX($N$7:$N$29,MATCH($A587,$H$7:$H$28,0))/IF(M587=0,0.0000001,M587))^((N$33-$K$33)/($Y$33-$K$33)))</f>
        <v>7.4743390415278159E-3</v>
      </c>
      <c r="O587">
        <f t="shared" si="1398"/>
        <v>2.1464931010750074E-2</v>
      </c>
      <c r="P587">
        <f t="shared" si="1398"/>
        <v>5.505515401301992E-2</v>
      </c>
      <c r="Q587">
        <f t="shared" si="1398"/>
        <v>0.11385840582983985</v>
      </c>
      <c r="R587">
        <f t="shared" si="1398"/>
        <v>0.18481753636749937</v>
      </c>
      <c r="S587">
        <f t="shared" si="1398"/>
        <v>0.24375819274532035</v>
      </c>
      <c r="T587">
        <f t="shared" si="1398"/>
        <v>0.27856113832796298</v>
      </c>
      <c r="U587">
        <f t="shared" si="1398"/>
        <v>0.29371156490930916</v>
      </c>
      <c r="V587">
        <f t="shared" si="1398"/>
        <v>0.29864124104028278</v>
      </c>
      <c r="W587">
        <f t="shared" si="1398"/>
        <v>0.29980551373654196</v>
      </c>
      <c r="X587">
        <f t="shared" si="1398"/>
        <v>0.29998610394097058</v>
      </c>
      <c r="Y587">
        <f t="shared" si="1398"/>
        <v>0.3</v>
      </c>
      <c r="Z587">
        <f t="shared" ref="Z587:AN587" si="1399">IF(Y587=0,0.0000001,$Y587)*((INDEX($O$7:$O$29,MATCH($A587,$H$7:$H$28,0))/IF(Y587=0,0.0000001,$Y587))^((Z$33-$Y$33)/($AN$33-$Y$33)))</f>
        <v>0.31743370668280724</v>
      </c>
      <c r="AA587">
        <f t="shared" si="1399"/>
        <v>0.33588052712795508</v>
      </c>
      <c r="AB587">
        <f t="shared" si="1399"/>
        <v>0.35539933576267319</v>
      </c>
      <c r="AC587">
        <f t="shared" si="1399"/>
        <v>0.37605242834584307</v>
      </c>
      <c r="AD587">
        <f t="shared" si="1399"/>
        <v>0.39790572078963921</v>
      </c>
      <c r="AE587">
        <f t="shared" si="1399"/>
        <v>0.42102895953516445</v>
      </c>
      <c r="AF587">
        <f t="shared" si="1399"/>
        <v>0.44549594415350968</v>
      </c>
      <c r="AG587">
        <f t="shared" si="1399"/>
        <v>0.47138476288268488</v>
      </c>
      <c r="AH587">
        <f t="shared" si="1399"/>
        <v>0.49877804185215618</v>
      </c>
      <c r="AI587">
        <f t="shared" si="1399"/>
        <v>0.52776320879040761</v>
      </c>
      <c r="AJ587">
        <f t="shared" si="1399"/>
        <v>0.55843277205717146</v>
      </c>
      <c r="AK587">
        <f t="shared" si="1399"/>
        <v>0.59088461589087715</v>
      </c>
      <c r="AL587">
        <f t="shared" si="1399"/>
        <v>0.62522231281362639</v>
      </c>
      <c r="AM587">
        <f t="shared" si="1399"/>
        <v>0.66155545419075668</v>
      </c>
      <c r="AN587">
        <f t="shared" si="1399"/>
        <v>0.70000000000000007</v>
      </c>
      <c r="AO587">
        <f t="shared" ref="AO587:BG587" si="1400">AN587</f>
        <v>0.70000000000000007</v>
      </c>
      <c r="AP587">
        <f t="shared" si="1400"/>
        <v>0.70000000000000007</v>
      </c>
      <c r="AQ587">
        <f t="shared" si="1400"/>
        <v>0.70000000000000007</v>
      </c>
      <c r="AR587">
        <f t="shared" si="1400"/>
        <v>0.70000000000000007</v>
      </c>
      <c r="AS587">
        <f t="shared" si="1400"/>
        <v>0.70000000000000007</v>
      </c>
      <c r="AT587">
        <f t="shared" si="1400"/>
        <v>0.70000000000000007</v>
      </c>
      <c r="AU587">
        <f t="shared" si="1400"/>
        <v>0.70000000000000007</v>
      </c>
      <c r="AV587">
        <f t="shared" si="1400"/>
        <v>0.70000000000000007</v>
      </c>
      <c r="AW587">
        <f t="shared" si="1400"/>
        <v>0.70000000000000007</v>
      </c>
      <c r="AX587">
        <f t="shared" si="1400"/>
        <v>0.70000000000000007</v>
      </c>
      <c r="AY587">
        <f t="shared" si="1400"/>
        <v>0.70000000000000007</v>
      </c>
      <c r="AZ587">
        <f t="shared" si="1400"/>
        <v>0.70000000000000007</v>
      </c>
      <c r="BA587">
        <f t="shared" si="1400"/>
        <v>0.70000000000000007</v>
      </c>
      <c r="BB587">
        <f t="shared" si="1400"/>
        <v>0.70000000000000007</v>
      </c>
      <c r="BC587">
        <f t="shared" si="1400"/>
        <v>0.70000000000000007</v>
      </c>
      <c r="BD587">
        <f t="shared" si="1400"/>
        <v>0.70000000000000007</v>
      </c>
      <c r="BE587">
        <f t="shared" si="1400"/>
        <v>0.70000000000000007</v>
      </c>
      <c r="BF587">
        <f t="shared" si="1400"/>
        <v>0.70000000000000007</v>
      </c>
      <c r="BG587">
        <f t="shared" si="1400"/>
        <v>0.70000000000000007</v>
      </c>
      <c r="BH587">
        <f t="shared" si="1394"/>
        <v>0.70000000000000007</v>
      </c>
      <c r="BK587">
        <f t="shared" si="1395"/>
        <v>1.2961577310276644E-3</v>
      </c>
      <c r="BL587">
        <f t="shared" si="1300"/>
        <v>7.7769463861659862E-4</v>
      </c>
      <c r="BM587">
        <f t="shared" si="1301"/>
        <v>1.2961577310276656E-4</v>
      </c>
      <c r="BN587">
        <f t="shared" si="1248"/>
        <v>0.4</v>
      </c>
      <c r="BO587">
        <f t="shared" ref="BO587:BO613" si="1401">INDEX($O$7:$O$28,MATCH(BP587,$H$7:$H$28,0))</f>
        <v>0.89999999999999991</v>
      </c>
      <c r="BP587" t="str">
        <f t="shared" si="1302"/>
        <v>-HT-Total</v>
      </c>
    </row>
    <row r="588" spans="1:68" hidden="1" x14ac:dyDescent="0.25">
      <c r="A588" t="str">
        <f t="shared" si="1296"/>
        <v>freight-HT-CNG</v>
      </c>
      <c r="B588" s="1">
        <v>554</v>
      </c>
      <c r="C588" t="s">
        <v>24</v>
      </c>
      <c r="D588" t="s">
        <v>36</v>
      </c>
      <c r="E588" t="s">
        <v>39</v>
      </c>
      <c r="F588" t="s">
        <v>45</v>
      </c>
      <c r="G588">
        <v>7.7875429995287432E-2</v>
      </c>
      <c r="H588">
        <f>Reference!H588</f>
        <v>9.2918041516625582E-2</v>
      </c>
      <c r="I588">
        <f>Reference!I588</f>
        <v>0.1078408020038103</v>
      </c>
      <c r="J588">
        <f>Reference!J588</f>
        <v>0.12264513813141451</v>
      </c>
      <c r="K588">
        <f>Reference!K588</f>
        <v>0.1340108528717634</v>
      </c>
      <c r="L588">
        <f t="shared" ref="L588:Y589" si="1402">$K588+(L$33-$K$33)*($BL588-$BK588)/($BL$33-$BK$33)</f>
        <v>0.1301819713611416</v>
      </c>
      <c r="M588">
        <f t="shared" si="1402"/>
        <v>0.12635308985051977</v>
      </c>
      <c r="N588">
        <f t="shared" si="1402"/>
        <v>0.12252420833989797</v>
      </c>
      <c r="O588">
        <f t="shared" si="1402"/>
        <v>0.11869532682927615</v>
      </c>
      <c r="P588">
        <f t="shared" si="1402"/>
        <v>0.11486644531865434</v>
      </c>
      <c r="Q588">
        <f t="shared" si="1402"/>
        <v>0.11103756380803254</v>
      </c>
      <c r="R588">
        <f t="shared" si="1402"/>
        <v>0.10720868229741071</v>
      </c>
      <c r="S588">
        <f t="shared" si="1402"/>
        <v>0.10337980078678891</v>
      </c>
      <c r="T588">
        <f t="shared" si="1402"/>
        <v>9.9550919276167091E-2</v>
      </c>
      <c r="U588">
        <f t="shared" si="1402"/>
        <v>9.5722037765545276E-2</v>
      </c>
      <c r="V588">
        <f t="shared" si="1402"/>
        <v>9.1893156254923461E-2</v>
      </c>
      <c r="W588">
        <f t="shared" si="1402"/>
        <v>8.806427474430166E-2</v>
      </c>
      <c r="X588">
        <f t="shared" si="1402"/>
        <v>8.4235393233679845E-2</v>
      </c>
      <c r="Y588">
        <f t="shared" si="1402"/>
        <v>8.040651172305803E-2</v>
      </c>
      <c r="Z588">
        <f t="shared" ref="Z588:AN589" si="1403">$Y588+(Z$33-$Y$33)*($BM588-$BL588)/($BM$33-$BL$33)</f>
        <v>7.5939483293999258E-2</v>
      </c>
      <c r="AA588">
        <f t="shared" si="1403"/>
        <v>7.1472454864940471E-2</v>
      </c>
      <c r="AB588">
        <f t="shared" si="1403"/>
        <v>6.7005426435881699E-2</v>
      </c>
      <c r="AC588">
        <f t="shared" si="1403"/>
        <v>6.2538398006822926E-2</v>
      </c>
      <c r="AD588">
        <f t="shared" si="1403"/>
        <v>5.807136957776414E-2</v>
      </c>
      <c r="AE588">
        <f t="shared" si="1403"/>
        <v>5.360434114870536E-2</v>
      </c>
      <c r="AF588">
        <f t="shared" si="1403"/>
        <v>4.9137312719646588E-2</v>
      </c>
      <c r="AG588">
        <f t="shared" si="1403"/>
        <v>4.4670284290587808E-2</v>
      </c>
      <c r="AH588">
        <f t="shared" si="1403"/>
        <v>4.0203255861529029E-2</v>
      </c>
      <c r="AI588">
        <f t="shared" si="1403"/>
        <v>3.5736227432470243E-2</v>
      </c>
      <c r="AJ588">
        <f t="shared" si="1403"/>
        <v>3.126919900341147E-2</v>
      </c>
      <c r="AK588">
        <f t="shared" si="1403"/>
        <v>2.6802170574352691E-2</v>
      </c>
      <c r="AL588">
        <f t="shared" si="1403"/>
        <v>2.2335142145293911E-2</v>
      </c>
      <c r="AM588">
        <f t="shared" si="1403"/>
        <v>1.7868113716235146E-2</v>
      </c>
      <c r="AN588">
        <f t="shared" si="1403"/>
        <v>1.3401085287176359E-2</v>
      </c>
      <c r="AO588">
        <f t="shared" ref="AO588:BG588" si="1404">AN588</f>
        <v>1.3401085287176359E-2</v>
      </c>
      <c r="AP588">
        <f t="shared" si="1404"/>
        <v>1.3401085287176359E-2</v>
      </c>
      <c r="AQ588">
        <f t="shared" si="1404"/>
        <v>1.3401085287176359E-2</v>
      </c>
      <c r="AR588">
        <f t="shared" si="1404"/>
        <v>1.3401085287176359E-2</v>
      </c>
      <c r="AS588">
        <f t="shared" si="1404"/>
        <v>1.3401085287176359E-2</v>
      </c>
      <c r="AT588">
        <f t="shared" si="1404"/>
        <v>1.3401085287176359E-2</v>
      </c>
      <c r="AU588">
        <f t="shared" si="1404"/>
        <v>1.3401085287176359E-2</v>
      </c>
      <c r="AV588">
        <f t="shared" si="1404"/>
        <v>1.3401085287176359E-2</v>
      </c>
      <c r="AW588">
        <f t="shared" si="1404"/>
        <v>1.3401085287176359E-2</v>
      </c>
      <c r="AX588">
        <f t="shared" si="1404"/>
        <v>1.3401085287176359E-2</v>
      </c>
      <c r="AY588">
        <f t="shared" si="1404"/>
        <v>1.3401085287176359E-2</v>
      </c>
      <c r="AZ588">
        <f t="shared" si="1404"/>
        <v>1.3401085287176359E-2</v>
      </c>
      <c r="BA588">
        <f t="shared" si="1404"/>
        <v>1.3401085287176359E-2</v>
      </c>
      <c r="BB588">
        <f t="shared" si="1404"/>
        <v>1.3401085287176359E-2</v>
      </c>
      <c r="BC588">
        <f t="shared" si="1404"/>
        <v>1.3401085287176359E-2</v>
      </c>
      <c r="BD588">
        <f t="shared" si="1404"/>
        <v>1.3401085287176359E-2</v>
      </c>
      <c r="BE588">
        <f t="shared" si="1404"/>
        <v>1.3401085287176359E-2</v>
      </c>
      <c r="BF588">
        <f t="shared" si="1404"/>
        <v>1.3401085287176359E-2</v>
      </c>
      <c r="BG588">
        <f t="shared" si="1404"/>
        <v>1.3401085287176359E-2</v>
      </c>
      <c r="BH588">
        <f t="shared" si="1394"/>
        <v>1.3401085287176359E-2</v>
      </c>
      <c r="BK588">
        <f t="shared" si="1395"/>
        <v>0.1340108528717634</v>
      </c>
      <c r="BL588">
        <f t="shared" si="1300"/>
        <v>8.040651172305803E-2</v>
      </c>
      <c r="BM588">
        <f t="shared" si="1301"/>
        <v>1.3401085287176352E-2</v>
      </c>
      <c r="BN588">
        <f t="shared" ref="BN588:BN623" si="1405">INDEX($N$7:$N$28,MATCH(BP588,$H$7:$H$28,0))</f>
        <v>0.4</v>
      </c>
      <c r="BO588">
        <f t="shared" si="1401"/>
        <v>0.89999999999999991</v>
      </c>
      <c r="BP588" t="str">
        <f t="shared" si="1302"/>
        <v>-HT-Total</v>
      </c>
    </row>
    <row r="589" spans="1:68" hidden="1" x14ac:dyDescent="0.25">
      <c r="A589" t="str">
        <f t="shared" si="1296"/>
        <v>freight-HT-D</v>
      </c>
      <c r="B589" s="1">
        <v>555</v>
      </c>
      <c r="C589" t="s">
        <v>24</v>
      </c>
      <c r="D589" t="s">
        <v>36</v>
      </c>
      <c r="E589" t="s">
        <v>39</v>
      </c>
      <c r="F589" t="s">
        <v>46</v>
      </c>
      <c r="G589">
        <v>0.73673224711783891</v>
      </c>
      <c r="H589">
        <f>Reference!H589</f>
        <v>0.72578524056698812</v>
      </c>
      <c r="I589">
        <f>Reference!I589</f>
        <v>0.71492545358264303</v>
      </c>
      <c r="J589">
        <f>Reference!J589</f>
        <v>0.70415184792647134</v>
      </c>
      <c r="K589">
        <f>Reference!K589</f>
        <v>0.69572746117552586</v>
      </c>
      <c r="L589">
        <f t="shared" si="1402"/>
        <v>0.67584953371336798</v>
      </c>
      <c r="M589">
        <f t="shared" si="1402"/>
        <v>0.65597160625121009</v>
      </c>
      <c r="N589">
        <f t="shared" si="1402"/>
        <v>0.63609367878905221</v>
      </c>
      <c r="O589">
        <f t="shared" si="1402"/>
        <v>0.61621575132689432</v>
      </c>
      <c r="P589">
        <f t="shared" si="1402"/>
        <v>0.59633782386473644</v>
      </c>
      <c r="Q589">
        <f t="shared" si="1402"/>
        <v>0.57645989640257855</v>
      </c>
      <c r="R589">
        <f t="shared" si="1402"/>
        <v>0.55658196894042067</v>
      </c>
      <c r="S589">
        <f t="shared" si="1402"/>
        <v>0.53670404147826278</v>
      </c>
      <c r="T589">
        <f t="shared" si="1402"/>
        <v>0.5168261140161049</v>
      </c>
      <c r="U589">
        <f t="shared" si="1402"/>
        <v>0.49694818655394701</v>
      </c>
      <c r="V589">
        <f t="shared" si="1402"/>
        <v>0.47707025909178913</v>
      </c>
      <c r="W589">
        <f t="shared" si="1402"/>
        <v>0.4571923316296313</v>
      </c>
      <c r="X589">
        <f t="shared" si="1402"/>
        <v>0.43731440416747341</v>
      </c>
      <c r="Y589">
        <f t="shared" si="1402"/>
        <v>0.41743647670531553</v>
      </c>
      <c r="Z589">
        <f t="shared" si="1403"/>
        <v>0.39424556133279798</v>
      </c>
      <c r="AA589">
        <f t="shared" si="1403"/>
        <v>0.37105464596028048</v>
      </c>
      <c r="AB589">
        <f t="shared" si="1403"/>
        <v>0.34786373058776299</v>
      </c>
      <c r="AC589">
        <f t="shared" si="1403"/>
        <v>0.32467281521524544</v>
      </c>
      <c r="AD589">
        <f t="shared" si="1403"/>
        <v>0.30148189984272789</v>
      </c>
      <c r="AE589">
        <f t="shared" si="1403"/>
        <v>0.27829098447021039</v>
      </c>
      <c r="AF589">
        <f t="shared" si="1403"/>
        <v>0.25510006909769289</v>
      </c>
      <c r="AG589">
        <f t="shared" si="1403"/>
        <v>0.23190915372517532</v>
      </c>
      <c r="AH589">
        <f t="shared" si="1403"/>
        <v>0.20871823835265779</v>
      </c>
      <c r="AI589">
        <f t="shared" si="1403"/>
        <v>0.18552732298014027</v>
      </c>
      <c r="AJ589">
        <f t="shared" si="1403"/>
        <v>0.16233640760762275</v>
      </c>
      <c r="AK589">
        <f t="shared" si="1403"/>
        <v>0.13914549223510525</v>
      </c>
      <c r="AL589">
        <f t="shared" si="1403"/>
        <v>0.1159545768625877</v>
      </c>
      <c r="AM589">
        <f t="shared" si="1403"/>
        <v>9.2763661490070204E-2</v>
      </c>
      <c r="AN589">
        <f t="shared" si="1403"/>
        <v>6.9572746117552653E-2</v>
      </c>
      <c r="AO589">
        <f t="shared" ref="AO589:BG589" si="1406">AN589</f>
        <v>6.9572746117552653E-2</v>
      </c>
      <c r="AP589">
        <f t="shared" si="1406"/>
        <v>6.9572746117552653E-2</v>
      </c>
      <c r="AQ589">
        <f t="shared" si="1406"/>
        <v>6.9572746117552653E-2</v>
      </c>
      <c r="AR589">
        <f t="shared" si="1406"/>
        <v>6.9572746117552653E-2</v>
      </c>
      <c r="AS589">
        <f t="shared" si="1406"/>
        <v>6.9572746117552653E-2</v>
      </c>
      <c r="AT589">
        <f t="shared" si="1406"/>
        <v>6.9572746117552653E-2</v>
      </c>
      <c r="AU589">
        <f t="shared" si="1406"/>
        <v>6.9572746117552653E-2</v>
      </c>
      <c r="AV589">
        <f t="shared" si="1406"/>
        <v>6.9572746117552653E-2</v>
      </c>
      <c r="AW589">
        <f t="shared" si="1406"/>
        <v>6.9572746117552653E-2</v>
      </c>
      <c r="AX589">
        <f t="shared" si="1406"/>
        <v>6.9572746117552653E-2</v>
      </c>
      <c r="AY589">
        <f t="shared" si="1406"/>
        <v>6.9572746117552653E-2</v>
      </c>
      <c r="AZ589">
        <f t="shared" si="1406"/>
        <v>6.9572746117552653E-2</v>
      </c>
      <c r="BA589">
        <f t="shared" si="1406"/>
        <v>6.9572746117552653E-2</v>
      </c>
      <c r="BB589">
        <f t="shared" si="1406"/>
        <v>6.9572746117552653E-2</v>
      </c>
      <c r="BC589">
        <f t="shared" si="1406"/>
        <v>6.9572746117552653E-2</v>
      </c>
      <c r="BD589">
        <f t="shared" si="1406"/>
        <v>6.9572746117552653E-2</v>
      </c>
      <c r="BE589">
        <f t="shared" si="1406"/>
        <v>6.9572746117552653E-2</v>
      </c>
      <c r="BF589">
        <f t="shared" si="1406"/>
        <v>6.9572746117552653E-2</v>
      </c>
      <c r="BG589">
        <f t="shared" si="1406"/>
        <v>6.9572746117552653E-2</v>
      </c>
      <c r="BH589">
        <f t="shared" si="1394"/>
        <v>6.9572746117552653E-2</v>
      </c>
      <c r="BK589">
        <f t="shared" si="1395"/>
        <v>0.69572746117552586</v>
      </c>
      <c r="BL589">
        <f t="shared" si="1300"/>
        <v>0.41743647670531553</v>
      </c>
      <c r="BM589">
        <f t="shared" si="1301"/>
        <v>6.9572746117552653E-2</v>
      </c>
      <c r="BN589">
        <f t="shared" si="1405"/>
        <v>0.4</v>
      </c>
      <c r="BO589">
        <f t="shared" si="1401"/>
        <v>0.89999999999999991</v>
      </c>
      <c r="BP589" t="str">
        <f t="shared" si="1302"/>
        <v>-HT-Total</v>
      </c>
    </row>
    <row r="590" spans="1:68" hidden="1" x14ac:dyDescent="0.25">
      <c r="A590" t="str">
        <f t="shared" si="1296"/>
        <v>freight-HT-FCEV</v>
      </c>
      <c r="B590" s="1">
        <v>556</v>
      </c>
      <c r="C590" t="s">
        <v>24</v>
      </c>
      <c r="D590" t="s">
        <v>36</v>
      </c>
      <c r="E590" t="s">
        <v>39</v>
      </c>
      <c r="F590" t="s">
        <v>30</v>
      </c>
      <c r="G590">
        <v>0</v>
      </c>
      <c r="H590">
        <f>Reference!H590</f>
        <v>0</v>
      </c>
      <c r="I590">
        <f>Reference!I590</f>
        <v>0</v>
      </c>
      <c r="J590">
        <f>Reference!J590</f>
        <v>0</v>
      </c>
      <c r="K590">
        <f>Reference!K590</f>
        <v>0</v>
      </c>
      <c r="L590">
        <f>Reference!L590</f>
        <v>0</v>
      </c>
      <c r="M590">
        <f t="shared" ref="M590:Y590" si="1407">IF(L590=0,0.0000001,L590)*((INDEX($N$7:$N$29,MATCH($A590,$H$7:$H$28,0))/IF(L590=0,0.0000001,L590))^((M$33-$K$33)/($Y$33-$K$33)))</f>
        <v>7.1968567300115195E-7</v>
      </c>
      <c r="N590">
        <f t="shared" si="1407"/>
        <v>9.1029817799152157E-6</v>
      </c>
      <c r="O590">
        <f t="shared" si="1407"/>
        <v>1.2992796127596297E-4</v>
      </c>
      <c r="P590">
        <f t="shared" si="1407"/>
        <v>1.3948358959487434E-3</v>
      </c>
      <c r="Q590">
        <f t="shared" si="1407"/>
        <v>8.7041726036880211E-3</v>
      </c>
      <c r="R590">
        <f t="shared" si="1407"/>
        <v>2.95028347853016E-2</v>
      </c>
      <c r="S590">
        <f t="shared" si="1407"/>
        <v>5.926506278427475E-2</v>
      </c>
      <c r="T590">
        <f t="shared" si="1407"/>
        <v>8.2957698712983571E-2</v>
      </c>
      <c r="U590">
        <f t="shared" si="1407"/>
        <v>9.4801716068208683E-2</v>
      </c>
      <c r="V590">
        <f t="shared" si="1407"/>
        <v>9.8862603362767171E-2</v>
      </c>
      <c r="W590">
        <f t="shared" si="1407"/>
        <v>9.983671710006424E-2</v>
      </c>
      <c r="X590">
        <f t="shared" si="1407"/>
        <v>9.9988328084667344E-2</v>
      </c>
      <c r="Y590">
        <f t="shared" si="1407"/>
        <v>0.1</v>
      </c>
      <c r="Z590">
        <f t="shared" ref="Z590:AN590" si="1408">IF(Y590=0,0.0000001,$Y590)*((INDEX($O$7:$O$29,MATCH($A590,$H$7:$H$28,0))/IF(Y590=0,0.0000001,$Y590))^((Z$33-$Y$33)/($AN$33-$Y$33)))</f>
        <v>0.10472941228206267</v>
      </c>
      <c r="AA590">
        <f t="shared" si="1408"/>
        <v>0.1096824979694626</v>
      </c>
      <c r="AB590">
        <f t="shared" si="1408"/>
        <v>0.11486983549970352</v>
      </c>
      <c r="AC590">
        <f t="shared" si="1408"/>
        <v>0.12030250360821167</v>
      </c>
      <c r="AD590">
        <f t="shared" si="1408"/>
        <v>0.12599210498948732</v>
      </c>
      <c r="AE590">
        <f t="shared" si="1408"/>
        <v>0.13195079107728944</v>
      </c>
      <c r="AF590">
        <f t="shared" si="1408"/>
        <v>0.1381912879967776</v>
      </c>
      <c r="AG590">
        <f t="shared" si="1408"/>
        <v>0.14472692374403781</v>
      </c>
      <c r="AH590">
        <f t="shared" si="1408"/>
        <v>0.1515716566510398</v>
      </c>
      <c r="AI590">
        <f t="shared" si="1408"/>
        <v>0.15874010519681994</v>
      </c>
      <c r="AJ590">
        <f t="shared" si="1408"/>
        <v>0.16624757922855757</v>
      </c>
      <c r="AK590">
        <f t="shared" si="1408"/>
        <v>0.17411011265922482</v>
      </c>
      <c r="AL590">
        <f t="shared" si="1408"/>
        <v>0.18234449771164338</v>
      </c>
      <c r="AM590">
        <f t="shared" si="1408"/>
        <v>0.19096832078208331</v>
      </c>
      <c r="AN590">
        <f t="shared" si="1408"/>
        <v>0.2</v>
      </c>
      <c r="AO590">
        <f t="shared" ref="AO590:BG590" si="1409">AN590</f>
        <v>0.2</v>
      </c>
      <c r="AP590">
        <f t="shared" si="1409"/>
        <v>0.2</v>
      </c>
      <c r="AQ590">
        <f t="shared" si="1409"/>
        <v>0.2</v>
      </c>
      <c r="AR590">
        <f t="shared" si="1409"/>
        <v>0.2</v>
      </c>
      <c r="AS590">
        <f t="shared" si="1409"/>
        <v>0.2</v>
      </c>
      <c r="AT590">
        <f t="shared" si="1409"/>
        <v>0.2</v>
      </c>
      <c r="AU590">
        <f t="shared" si="1409"/>
        <v>0.2</v>
      </c>
      <c r="AV590">
        <f t="shared" si="1409"/>
        <v>0.2</v>
      </c>
      <c r="AW590">
        <f t="shared" si="1409"/>
        <v>0.2</v>
      </c>
      <c r="AX590">
        <f t="shared" si="1409"/>
        <v>0.2</v>
      </c>
      <c r="AY590">
        <f t="shared" si="1409"/>
        <v>0.2</v>
      </c>
      <c r="AZ590">
        <f t="shared" si="1409"/>
        <v>0.2</v>
      </c>
      <c r="BA590">
        <f t="shared" si="1409"/>
        <v>0.2</v>
      </c>
      <c r="BB590">
        <f t="shared" si="1409"/>
        <v>0.2</v>
      </c>
      <c r="BC590">
        <f t="shared" si="1409"/>
        <v>0.2</v>
      </c>
      <c r="BD590">
        <f t="shared" si="1409"/>
        <v>0.2</v>
      </c>
      <c r="BE590">
        <f t="shared" si="1409"/>
        <v>0.2</v>
      </c>
      <c r="BF590">
        <f t="shared" si="1409"/>
        <v>0.2</v>
      </c>
      <c r="BG590">
        <f t="shared" si="1409"/>
        <v>0.2</v>
      </c>
      <c r="BH590">
        <f t="shared" si="1394"/>
        <v>0.2</v>
      </c>
      <c r="BK590">
        <f>G590</f>
        <v>0</v>
      </c>
      <c r="BL590">
        <f t="shared" si="1300"/>
        <v>0</v>
      </c>
      <c r="BM590">
        <f t="shared" si="1301"/>
        <v>0</v>
      </c>
      <c r="BN590">
        <f t="shared" si="1405"/>
        <v>0.4</v>
      </c>
      <c r="BO590">
        <f t="shared" si="1401"/>
        <v>0.89999999999999991</v>
      </c>
      <c r="BP590" t="str">
        <f t="shared" si="1302"/>
        <v>-HT-Total</v>
      </c>
    </row>
    <row r="591" spans="1:68" hidden="1" x14ac:dyDescent="0.25">
      <c r="A591" t="str">
        <f t="shared" si="1296"/>
        <v>freight-HT-G</v>
      </c>
      <c r="B591" s="1">
        <v>557</v>
      </c>
      <c r="C591" t="s">
        <v>24</v>
      </c>
      <c r="D591" t="s">
        <v>36</v>
      </c>
      <c r="E591" t="s">
        <v>39</v>
      </c>
      <c r="F591" t="s">
        <v>47</v>
      </c>
      <c r="G591">
        <v>0.18241645748575699</v>
      </c>
      <c r="H591">
        <f>Reference!H591</f>
        <v>0.17877186056502209</v>
      </c>
      <c r="I591">
        <f>Reference!I591</f>
        <v>0.1751563017344753</v>
      </c>
      <c r="J591">
        <f>Reference!J591</f>
        <v>0.17156943533247751</v>
      </c>
      <c r="K591">
        <f>Reference!K591</f>
        <v>0.16868451627889769</v>
      </c>
      <c r="L591">
        <f t="shared" ref="L591:Y593" si="1410">$K591+(L$33-$K$33)*($BL591-$BK591)/($BL$33-$BK$33)</f>
        <v>0.16386495867092918</v>
      </c>
      <c r="M591">
        <f t="shared" si="1410"/>
        <v>0.15904540106296067</v>
      </c>
      <c r="N591">
        <f t="shared" si="1410"/>
        <v>0.15422584345499218</v>
      </c>
      <c r="O591">
        <f t="shared" si="1410"/>
        <v>0.14940628584702367</v>
      </c>
      <c r="P591">
        <f t="shared" si="1410"/>
        <v>0.14458672823905516</v>
      </c>
      <c r="Q591">
        <f t="shared" si="1410"/>
        <v>0.13976717063108665</v>
      </c>
      <c r="R591">
        <f t="shared" si="1410"/>
        <v>0.13494761302311814</v>
      </c>
      <c r="S591">
        <f t="shared" si="1410"/>
        <v>0.13012805541514966</v>
      </c>
      <c r="T591">
        <f t="shared" si="1410"/>
        <v>0.12530849780718112</v>
      </c>
      <c r="U591">
        <f t="shared" si="1410"/>
        <v>0.12048894019921264</v>
      </c>
      <c r="V591">
        <f t="shared" si="1410"/>
        <v>0.11566938259124412</v>
      </c>
      <c r="W591">
        <f t="shared" si="1410"/>
        <v>0.11084982498327561</v>
      </c>
      <c r="X591">
        <f t="shared" si="1410"/>
        <v>0.10603026737530712</v>
      </c>
      <c r="Y591">
        <f t="shared" si="1410"/>
        <v>0.10121070976733861</v>
      </c>
      <c r="Z591">
        <f t="shared" ref="Z591:AN593" si="1411">$Y591+(Z$33-$Y$33)*($BM591-$BL591)/($BM$33-$BL$33)</f>
        <v>9.5587892558042023E-2</v>
      </c>
      <c r="AA591">
        <f t="shared" si="1411"/>
        <v>8.9965075348745427E-2</v>
      </c>
      <c r="AB591">
        <f t="shared" si="1411"/>
        <v>8.4342258139448845E-2</v>
      </c>
      <c r="AC591">
        <f t="shared" si="1411"/>
        <v>7.8719440930152262E-2</v>
      </c>
      <c r="AD591">
        <f t="shared" si="1411"/>
        <v>7.3096623720855666E-2</v>
      </c>
      <c r="AE591">
        <f t="shared" si="1411"/>
        <v>6.7473806511559084E-2</v>
      </c>
      <c r="AF591">
        <f t="shared" si="1411"/>
        <v>6.1850989302262495E-2</v>
      </c>
      <c r="AG591">
        <f t="shared" si="1411"/>
        <v>5.6228172092965906E-2</v>
      </c>
      <c r="AH591">
        <f t="shared" si="1411"/>
        <v>5.0605354883669317E-2</v>
      </c>
      <c r="AI591">
        <f t="shared" si="1411"/>
        <v>4.498253767437272E-2</v>
      </c>
      <c r="AJ591">
        <f t="shared" si="1411"/>
        <v>3.9359720465076138E-2</v>
      </c>
      <c r="AK591">
        <f t="shared" si="1411"/>
        <v>3.3736903255779563E-2</v>
      </c>
      <c r="AL591">
        <f t="shared" si="1411"/>
        <v>2.8114086046482967E-2</v>
      </c>
      <c r="AM591">
        <f t="shared" si="1411"/>
        <v>2.2491268837186384E-2</v>
      </c>
      <c r="AN591">
        <f t="shared" si="1411"/>
        <v>1.6868451627889788E-2</v>
      </c>
      <c r="AO591">
        <f t="shared" ref="AO591:BG591" si="1412">AN591</f>
        <v>1.6868451627889788E-2</v>
      </c>
      <c r="AP591">
        <f t="shared" si="1412"/>
        <v>1.6868451627889788E-2</v>
      </c>
      <c r="AQ591">
        <f t="shared" si="1412"/>
        <v>1.6868451627889788E-2</v>
      </c>
      <c r="AR591">
        <f t="shared" si="1412"/>
        <v>1.6868451627889788E-2</v>
      </c>
      <c r="AS591">
        <f t="shared" si="1412"/>
        <v>1.6868451627889788E-2</v>
      </c>
      <c r="AT591">
        <f t="shared" si="1412"/>
        <v>1.6868451627889788E-2</v>
      </c>
      <c r="AU591">
        <f t="shared" si="1412"/>
        <v>1.6868451627889788E-2</v>
      </c>
      <c r="AV591">
        <f t="shared" si="1412"/>
        <v>1.6868451627889788E-2</v>
      </c>
      <c r="AW591">
        <f t="shared" si="1412"/>
        <v>1.6868451627889788E-2</v>
      </c>
      <c r="AX591">
        <f t="shared" si="1412"/>
        <v>1.6868451627889788E-2</v>
      </c>
      <c r="AY591">
        <f t="shared" si="1412"/>
        <v>1.6868451627889788E-2</v>
      </c>
      <c r="AZ591">
        <f t="shared" si="1412"/>
        <v>1.6868451627889788E-2</v>
      </c>
      <c r="BA591">
        <f t="shared" si="1412"/>
        <v>1.6868451627889788E-2</v>
      </c>
      <c r="BB591">
        <f t="shared" si="1412"/>
        <v>1.6868451627889788E-2</v>
      </c>
      <c r="BC591">
        <f t="shared" si="1412"/>
        <v>1.6868451627889788E-2</v>
      </c>
      <c r="BD591">
        <f t="shared" si="1412"/>
        <v>1.6868451627889788E-2</v>
      </c>
      <c r="BE591">
        <f t="shared" si="1412"/>
        <v>1.6868451627889788E-2</v>
      </c>
      <c r="BF591">
        <f t="shared" si="1412"/>
        <v>1.6868451627889788E-2</v>
      </c>
      <c r="BG591">
        <f t="shared" si="1412"/>
        <v>1.6868451627889788E-2</v>
      </c>
      <c r="BH591">
        <f t="shared" si="1394"/>
        <v>1.6868451627889788E-2</v>
      </c>
      <c r="BK591">
        <f t="shared" ref="BK591:BK596" si="1413">K591</f>
        <v>0.16868451627889769</v>
      </c>
      <c r="BL591">
        <f t="shared" si="1300"/>
        <v>0.10121070976733861</v>
      </c>
      <c r="BM591">
        <f t="shared" si="1301"/>
        <v>1.6868451627889785E-2</v>
      </c>
      <c r="BN591">
        <f t="shared" si="1405"/>
        <v>0.4</v>
      </c>
      <c r="BO591">
        <f t="shared" si="1401"/>
        <v>0.89999999999999991</v>
      </c>
      <c r="BP591" t="str">
        <f t="shared" si="1302"/>
        <v>-HT-Total</v>
      </c>
    </row>
    <row r="592" spans="1:68" hidden="1" x14ac:dyDescent="0.25">
      <c r="A592" t="str">
        <f t="shared" si="1296"/>
        <v>freight-HT-LPG</v>
      </c>
      <c r="B592" s="1">
        <v>558</v>
      </c>
      <c r="C592" t="s">
        <v>24</v>
      </c>
      <c r="D592" t="s">
        <v>36</v>
      </c>
      <c r="E592" t="s">
        <v>39</v>
      </c>
      <c r="F592" t="s">
        <v>48</v>
      </c>
      <c r="G592">
        <v>2.1774624886217891E-3</v>
      </c>
      <c r="H592">
        <f>Reference!H592</f>
        <v>1.8474565985591429E-3</v>
      </c>
      <c r="I592">
        <f>Reference!I592</f>
        <v>1.520080009076696E-3</v>
      </c>
      <c r="J592">
        <f>Reference!J592</f>
        <v>1.1953014216853741E-3</v>
      </c>
      <c r="K592">
        <f>Reference!K592</f>
        <v>1.1540265905948821E-3</v>
      </c>
      <c r="L592">
        <f t="shared" si="1410"/>
        <v>1.1210544022921712E-3</v>
      </c>
      <c r="M592">
        <f t="shared" si="1410"/>
        <v>1.0880822139894602E-3</v>
      </c>
      <c r="N592">
        <f t="shared" si="1410"/>
        <v>1.0551100256867493E-3</v>
      </c>
      <c r="O592">
        <f t="shared" si="1410"/>
        <v>1.0221378373840384E-3</v>
      </c>
      <c r="P592">
        <f t="shared" si="1410"/>
        <v>9.891656490813275E-4</v>
      </c>
      <c r="Q592">
        <f t="shared" si="1410"/>
        <v>9.5619346077861658E-4</v>
      </c>
      <c r="R592">
        <f t="shared" si="1410"/>
        <v>9.2322127247590566E-4</v>
      </c>
      <c r="S592">
        <f t="shared" si="1410"/>
        <v>8.9024908417319475E-4</v>
      </c>
      <c r="T592">
        <f t="shared" si="1410"/>
        <v>8.5727689587048383E-4</v>
      </c>
      <c r="U592">
        <f t="shared" si="1410"/>
        <v>8.2430470756777291E-4</v>
      </c>
      <c r="V592">
        <f t="shared" si="1410"/>
        <v>7.91332519265062E-4</v>
      </c>
      <c r="W592">
        <f t="shared" si="1410"/>
        <v>7.5836033096235108E-4</v>
      </c>
      <c r="X592">
        <f t="shared" si="1410"/>
        <v>7.2538814265964017E-4</v>
      </c>
      <c r="Y592">
        <f t="shared" si="1410"/>
        <v>6.9241595435692925E-4</v>
      </c>
      <c r="Z592">
        <f t="shared" si="1411"/>
        <v>6.5394840133709985E-4</v>
      </c>
      <c r="AA592">
        <f t="shared" si="1411"/>
        <v>6.1548084831727044E-4</v>
      </c>
      <c r="AB592">
        <f t="shared" si="1411"/>
        <v>5.7701329529744104E-4</v>
      </c>
      <c r="AC592">
        <f t="shared" si="1411"/>
        <v>5.3854574227761164E-4</v>
      </c>
      <c r="AD592">
        <f t="shared" si="1411"/>
        <v>5.0007818925778224E-4</v>
      </c>
      <c r="AE592">
        <f t="shared" si="1411"/>
        <v>4.6161063623795289E-4</v>
      </c>
      <c r="AF592">
        <f t="shared" si="1411"/>
        <v>4.2314308321812343E-4</v>
      </c>
      <c r="AG592">
        <f t="shared" si="1411"/>
        <v>3.8467553019829408E-4</v>
      </c>
      <c r="AH592">
        <f t="shared" si="1411"/>
        <v>3.4620797717846473E-4</v>
      </c>
      <c r="AI592">
        <f t="shared" si="1411"/>
        <v>3.0774042415863528E-4</v>
      </c>
      <c r="AJ592">
        <f t="shared" si="1411"/>
        <v>2.6927287113880587E-4</v>
      </c>
      <c r="AK592">
        <f t="shared" si="1411"/>
        <v>2.3080531811897652E-4</v>
      </c>
      <c r="AL592">
        <f t="shared" si="1411"/>
        <v>1.9233776509914712E-4</v>
      </c>
      <c r="AM592">
        <f t="shared" si="1411"/>
        <v>1.5387021207931761E-4</v>
      </c>
      <c r="AN592">
        <f t="shared" si="1411"/>
        <v>1.1540265905948832E-4</v>
      </c>
      <c r="AO592">
        <f t="shared" ref="AO592:BG592" si="1414">AN592</f>
        <v>1.1540265905948832E-4</v>
      </c>
      <c r="AP592">
        <f t="shared" si="1414"/>
        <v>1.1540265905948832E-4</v>
      </c>
      <c r="AQ592">
        <f t="shared" si="1414"/>
        <v>1.1540265905948832E-4</v>
      </c>
      <c r="AR592">
        <f t="shared" si="1414"/>
        <v>1.1540265905948832E-4</v>
      </c>
      <c r="AS592">
        <f t="shared" si="1414"/>
        <v>1.1540265905948832E-4</v>
      </c>
      <c r="AT592">
        <f t="shared" si="1414"/>
        <v>1.1540265905948832E-4</v>
      </c>
      <c r="AU592">
        <f t="shared" si="1414"/>
        <v>1.1540265905948832E-4</v>
      </c>
      <c r="AV592">
        <f t="shared" si="1414"/>
        <v>1.1540265905948832E-4</v>
      </c>
      <c r="AW592">
        <f t="shared" si="1414"/>
        <v>1.1540265905948832E-4</v>
      </c>
      <c r="AX592">
        <f t="shared" si="1414"/>
        <v>1.1540265905948832E-4</v>
      </c>
      <c r="AY592">
        <f t="shared" si="1414"/>
        <v>1.1540265905948832E-4</v>
      </c>
      <c r="AZ592">
        <f t="shared" si="1414"/>
        <v>1.1540265905948832E-4</v>
      </c>
      <c r="BA592">
        <f t="shared" si="1414"/>
        <v>1.1540265905948832E-4</v>
      </c>
      <c r="BB592">
        <f t="shared" si="1414"/>
        <v>1.1540265905948832E-4</v>
      </c>
      <c r="BC592">
        <f t="shared" si="1414"/>
        <v>1.1540265905948832E-4</v>
      </c>
      <c r="BD592">
        <f t="shared" si="1414"/>
        <v>1.1540265905948832E-4</v>
      </c>
      <c r="BE592">
        <f t="shared" si="1414"/>
        <v>1.1540265905948832E-4</v>
      </c>
      <c r="BF592">
        <f t="shared" si="1414"/>
        <v>1.1540265905948832E-4</v>
      </c>
      <c r="BG592">
        <f t="shared" si="1414"/>
        <v>1.1540265905948832E-4</v>
      </c>
      <c r="BH592">
        <f t="shared" si="1394"/>
        <v>1.1540265905948832E-4</v>
      </c>
      <c r="BK592">
        <f t="shared" si="1413"/>
        <v>1.1540265905948821E-3</v>
      </c>
      <c r="BL592">
        <f t="shared" si="1300"/>
        <v>6.9241595435692925E-4</v>
      </c>
      <c r="BM592">
        <f t="shared" si="1301"/>
        <v>1.1540265905948832E-4</v>
      </c>
      <c r="BN592">
        <f t="shared" si="1405"/>
        <v>0.4</v>
      </c>
      <c r="BO592">
        <f t="shared" si="1401"/>
        <v>0.89999999999999991</v>
      </c>
      <c r="BP592" t="str">
        <f t="shared" si="1302"/>
        <v>-HT-Total</v>
      </c>
    </row>
    <row r="593" spans="1:68" hidden="1" x14ac:dyDescent="0.25">
      <c r="A593" t="str">
        <f t="shared" si="1296"/>
        <v>freight-HT-PHEVD</v>
      </c>
      <c r="B593" s="1">
        <v>559</v>
      </c>
      <c r="C593" t="s">
        <v>24</v>
      </c>
      <c r="D593" t="s">
        <v>36</v>
      </c>
      <c r="E593" t="s">
        <v>39</v>
      </c>
      <c r="F593" t="s">
        <v>37</v>
      </c>
      <c r="G593">
        <v>7.2582082954059641E-5</v>
      </c>
      <c r="H593">
        <f>Reference!H593</f>
        <v>6.1581886618638118E-5</v>
      </c>
      <c r="I593">
        <f>Reference!I593</f>
        <v>5.066933363588987E-5</v>
      </c>
      <c r="J593">
        <f>Reference!J593</f>
        <v>3.9843380722845812E-5</v>
      </c>
      <c r="K593">
        <f>Reference!K593</f>
        <v>3.8467553019829382E-5</v>
      </c>
      <c r="L593">
        <f t="shared" si="1410"/>
        <v>3.7368480076405684E-5</v>
      </c>
      <c r="M593">
        <f t="shared" si="1410"/>
        <v>3.6269407132981992E-5</v>
      </c>
      <c r="N593">
        <f t="shared" si="1410"/>
        <v>3.5170334189558293E-5</v>
      </c>
      <c r="O593">
        <f t="shared" si="1410"/>
        <v>3.4071261246134595E-5</v>
      </c>
      <c r="P593">
        <f t="shared" si="1410"/>
        <v>3.2972188302710896E-5</v>
      </c>
      <c r="Q593">
        <f t="shared" si="1410"/>
        <v>3.1873115359287204E-5</v>
      </c>
      <c r="R593">
        <f t="shared" si="1410"/>
        <v>3.0774042415863506E-5</v>
      </c>
      <c r="S593">
        <f t="shared" si="1410"/>
        <v>2.9674969472439807E-5</v>
      </c>
      <c r="T593">
        <f t="shared" si="1410"/>
        <v>2.8575896529016116E-5</v>
      </c>
      <c r="U593">
        <f t="shared" si="1410"/>
        <v>2.7476823585592417E-5</v>
      </c>
      <c r="V593">
        <f t="shared" si="1410"/>
        <v>2.6377750642168718E-5</v>
      </c>
      <c r="W593">
        <f t="shared" si="1410"/>
        <v>2.5278677698745023E-5</v>
      </c>
      <c r="X593">
        <f t="shared" si="1410"/>
        <v>2.4179604755321328E-5</v>
      </c>
      <c r="Y593">
        <f t="shared" si="1410"/>
        <v>2.3080531811897629E-5</v>
      </c>
      <c r="Z593">
        <f t="shared" si="1411"/>
        <v>2.1798280044569982E-5</v>
      </c>
      <c r="AA593">
        <f t="shared" si="1411"/>
        <v>2.0516028277242338E-5</v>
      </c>
      <c r="AB593">
        <f t="shared" si="1411"/>
        <v>1.9233776509914691E-5</v>
      </c>
      <c r="AC593">
        <f t="shared" si="1411"/>
        <v>1.7951524742587047E-5</v>
      </c>
      <c r="AD593">
        <f t="shared" si="1411"/>
        <v>1.66692729752594E-5</v>
      </c>
      <c r="AE593">
        <f t="shared" si="1411"/>
        <v>1.5387021207931753E-5</v>
      </c>
      <c r="AF593">
        <f t="shared" si="1411"/>
        <v>1.4104769440604109E-5</v>
      </c>
      <c r="AG593">
        <f t="shared" si="1411"/>
        <v>1.2822517673276462E-5</v>
      </c>
      <c r="AH593">
        <f t="shared" si="1411"/>
        <v>1.1540265905948816E-5</v>
      </c>
      <c r="AI593">
        <f t="shared" si="1411"/>
        <v>1.0258014138621171E-5</v>
      </c>
      <c r="AJ593">
        <f t="shared" si="1411"/>
        <v>8.9757623712935254E-6</v>
      </c>
      <c r="AK593">
        <f t="shared" si="1411"/>
        <v>7.6935106039658799E-6</v>
      </c>
      <c r="AL593">
        <f t="shared" si="1411"/>
        <v>6.4112588366382327E-6</v>
      </c>
      <c r="AM593">
        <f t="shared" si="1411"/>
        <v>5.1290070693105888E-6</v>
      </c>
      <c r="AN593">
        <f t="shared" si="1411"/>
        <v>3.8467553019829416E-6</v>
      </c>
      <c r="AO593">
        <f t="shared" ref="AO593:BG593" si="1415">AN593</f>
        <v>3.8467553019829416E-6</v>
      </c>
      <c r="AP593">
        <f t="shared" si="1415"/>
        <v>3.8467553019829416E-6</v>
      </c>
      <c r="AQ593">
        <f t="shared" si="1415"/>
        <v>3.8467553019829416E-6</v>
      </c>
      <c r="AR593">
        <f t="shared" si="1415"/>
        <v>3.8467553019829416E-6</v>
      </c>
      <c r="AS593">
        <f t="shared" si="1415"/>
        <v>3.8467553019829416E-6</v>
      </c>
      <c r="AT593">
        <f t="shared" si="1415"/>
        <v>3.8467553019829416E-6</v>
      </c>
      <c r="AU593">
        <f t="shared" si="1415"/>
        <v>3.8467553019829416E-6</v>
      </c>
      <c r="AV593">
        <f t="shared" si="1415"/>
        <v>3.8467553019829416E-6</v>
      </c>
      <c r="AW593">
        <f t="shared" si="1415"/>
        <v>3.8467553019829416E-6</v>
      </c>
      <c r="AX593">
        <f t="shared" si="1415"/>
        <v>3.8467553019829416E-6</v>
      </c>
      <c r="AY593">
        <f t="shared" si="1415"/>
        <v>3.8467553019829416E-6</v>
      </c>
      <c r="AZ593">
        <f t="shared" si="1415"/>
        <v>3.8467553019829416E-6</v>
      </c>
      <c r="BA593">
        <f t="shared" si="1415"/>
        <v>3.8467553019829416E-6</v>
      </c>
      <c r="BB593">
        <f t="shared" si="1415"/>
        <v>3.8467553019829416E-6</v>
      </c>
      <c r="BC593">
        <f t="shared" si="1415"/>
        <v>3.8467553019829416E-6</v>
      </c>
      <c r="BD593">
        <f t="shared" si="1415"/>
        <v>3.8467553019829416E-6</v>
      </c>
      <c r="BE593">
        <f t="shared" si="1415"/>
        <v>3.8467553019829416E-6</v>
      </c>
      <c r="BF593">
        <f t="shared" si="1415"/>
        <v>3.8467553019829416E-6</v>
      </c>
      <c r="BG593">
        <f t="shared" si="1415"/>
        <v>3.8467553019829416E-6</v>
      </c>
      <c r="BH593">
        <f t="shared" si="1394"/>
        <v>3.8467553019829416E-6</v>
      </c>
      <c r="BK593">
        <f t="shared" si="1413"/>
        <v>3.8467553019829382E-5</v>
      </c>
      <c r="BL593">
        <f t="shared" si="1300"/>
        <v>2.3080531811897629E-5</v>
      </c>
      <c r="BM593">
        <f t="shared" si="1301"/>
        <v>3.8467553019829416E-6</v>
      </c>
      <c r="BN593">
        <f t="shared" si="1405"/>
        <v>0.4</v>
      </c>
      <c r="BO593">
        <f t="shared" si="1401"/>
        <v>0.89999999999999991</v>
      </c>
      <c r="BP593" t="str">
        <f t="shared" si="1302"/>
        <v>-HT-Total</v>
      </c>
    </row>
    <row r="594" spans="1:68" hidden="1" x14ac:dyDescent="0.25">
      <c r="A594" t="str">
        <f t="shared" si="1296"/>
        <v>freight-LT-BEV</v>
      </c>
      <c r="B594" s="1">
        <v>560</v>
      </c>
      <c r="C594" t="s">
        <v>24</v>
      </c>
      <c r="D594" t="s">
        <v>36</v>
      </c>
      <c r="E594" t="s">
        <v>33</v>
      </c>
      <c r="F594" t="s">
        <v>29</v>
      </c>
      <c r="G594">
        <v>1.0061428677405259E-6</v>
      </c>
      <c r="H594">
        <f>Reference!H594</f>
        <v>1.5024364236654343E-6</v>
      </c>
      <c r="I594">
        <f>Reference!I594</f>
        <v>2.2435334777314337E-6</v>
      </c>
      <c r="J594">
        <f>Reference!J594</f>
        <v>3.3501866610913312E-6</v>
      </c>
      <c r="K594">
        <f>Reference!K594</f>
        <v>5.0027114707926109E-6</v>
      </c>
      <c r="L594">
        <f>Reference!L594</f>
        <v>7.4703664576848781E-6</v>
      </c>
      <c r="M594">
        <f t="shared" ref="M594:Y594" si="1416">IF(L594=0,0.0000001,L594)*((INDEX($N$7:$N$29,MATCH($A594,$H$7:$H$28,0))/IF(L594=0,0.0000001,L594))^((M$33-$K$33)/($Y$33-$K$33)))</f>
        <v>3.6535692980910965E-5</v>
      </c>
      <c r="N594">
        <f t="shared" si="1416"/>
        <v>2.8122712289313707E-4</v>
      </c>
      <c r="O594">
        <f t="shared" si="1416"/>
        <v>2.3856334646356649E-3</v>
      </c>
      <c r="P594">
        <f t="shared" si="1416"/>
        <v>1.6093966986904094E-2</v>
      </c>
      <c r="Q594">
        <f t="shared" si="1416"/>
        <v>7.0181590356966084E-2</v>
      </c>
      <c r="R594">
        <f t="shared" si="1416"/>
        <v>0.18732537248990871</v>
      </c>
      <c r="S594">
        <f t="shared" si="1416"/>
        <v>0.32827555739382441</v>
      </c>
      <c r="T594">
        <f t="shared" si="1416"/>
        <v>0.43023800365935538</v>
      </c>
      <c r="U594">
        <f t="shared" si="1416"/>
        <v>0.47898723243394747</v>
      </c>
      <c r="V594">
        <f t="shared" si="1416"/>
        <v>0.4954210079234041</v>
      </c>
      <c r="W594">
        <f t="shared" si="1416"/>
        <v>0.4993432762152783</v>
      </c>
      <c r="X594">
        <f t="shared" si="1416"/>
        <v>0.49995306252834476</v>
      </c>
      <c r="Y594">
        <f t="shared" si="1416"/>
        <v>0.5</v>
      </c>
      <c r="Z594">
        <f t="shared" ref="Z594:AN594" si="1417">IF(Y594=0,0.0000001,$Y594)*((INDEX($O$7:$O$29,MATCH($A594,$H$7:$H$28,0))/IF(Y594=0,0.0000001,$Y594))^((Z$33-$Y$33)/($AN$33-$Y$33)))</f>
        <v>0.51591481967489694</v>
      </c>
      <c r="AA594">
        <f t="shared" si="1417"/>
        <v>0.53233620232036283</v>
      </c>
      <c r="AB594">
        <f t="shared" si="1417"/>
        <v>0.54928027165305893</v>
      </c>
      <c r="AC594">
        <f t="shared" si="1417"/>
        <v>0.56676366460173255</v>
      </c>
      <c r="AD594">
        <f t="shared" si="1417"/>
        <v>0.58480354764257325</v>
      </c>
      <c r="AE594">
        <f t="shared" si="1417"/>
        <v>0.60341763365451628</v>
      </c>
      <c r="AF594">
        <f t="shared" si="1417"/>
        <v>0.62262419931104562</v>
      </c>
      <c r="AG594">
        <f t="shared" si="1417"/>
        <v>0.64244210302557037</v>
      </c>
      <c r="AH594">
        <f t="shared" si="1417"/>
        <v>0.66289080346799745</v>
      </c>
      <c r="AI594">
        <f t="shared" si="1417"/>
        <v>0.6839903786706788</v>
      </c>
      <c r="AJ594">
        <f t="shared" si="1417"/>
        <v>0.7057615457424955</v>
      </c>
      <c r="AK594">
        <f t="shared" si="1417"/>
        <v>0.72822568121043219</v>
      </c>
      <c r="AL594">
        <f t="shared" si="1417"/>
        <v>0.75140484200861823</v>
      </c>
      <c r="AM594">
        <f t="shared" si="1417"/>
        <v>0.77532178713544131</v>
      </c>
      <c r="AN594">
        <f t="shared" si="1417"/>
        <v>0.8</v>
      </c>
      <c r="AO594">
        <f t="shared" ref="AO594:BG594" si="1418">AN594</f>
        <v>0.8</v>
      </c>
      <c r="AP594">
        <f t="shared" si="1418"/>
        <v>0.8</v>
      </c>
      <c r="AQ594">
        <f t="shared" si="1418"/>
        <v>0.8</v>
      </c>
      <c r="AR594">
        <f t="shared" si="1418"/>
        <v>0.8</v>
      </c>
      <c r="AS594">
        <f t="shared" si="1418"/>
        <v>0.8</v>
      </c>
      <c r="AT594">
        <f t="shared" si="1418"/>
        <v>0.8</v>
      </c>
      <c r="AU594">
        <f t="shared" si="1418"/>
        <v>0.8</v>
      </c>
      <c r="AV594">
        <f t="shared" si="1418"/>
        <v>0.8</v>
      </c>
      <c r="AW594">
        <f t="shared" si="1418"/>
        <v>0.8</v>
      </c>
      <c r="AX594">
        <f t="shared" si="1418"/>
        <v>0.8</v>
      </c>
      <c r="AY594">
        <f t="shared" si="1418"/>
        <v>0.8</v>
      </c>
      <c r="AZ594">
        <f t="shared" si="1418"/>
        <v>0.8</v>
      </c>
      <c r="BA594">
        <f t="shared" si="1418"/>
        <v>0.8</v>
      </c>
      <c r="BB594">
        <f t="shared" si="1418"/>
        <v>0.8</v>
      </c>
      <c r="BC594">
        <f t="shared" si="1418"/>
        <v>0.8</v>
      </c>
      <c r="BD594">
        <f t="shared" si="1418"/>
        <v>0.8</v>
      </c>
      <c r="BE594">
        <f t="shared" si="1418"/>
        <v>0.8</v>
      </c>
      <c r="BF594">
        <f t="shared" si="1418"/>
        <v>0.8</v>
      </c>
      <c r="BG594">
        <f t="shared" si="1418"/>
        <v>0.8</v>
      </c>
      <c r="BH594">
        <f t="shared" si="1394"/>
        <v>0.8</v>
      </c>
      <c r="BK594">
        <f t="shared" si="1413"/>
        <v>5.0027114707926109E-6</v>
      </c>
      <c r="BL594">
        <f t="shared" si="1300"/>
        <v>2.3512743912725271E-6</v>
      </c>
      <c r="BM594">
        <f t="shared" si="1301"/>
        <v>0</v>
      </c>
      <c r="BN594">
        <f t="shared" si="1405"/>
        <v>0.53</v>
      </c>
      <c r="BO594">
        <f t="shared" si="1401"/>
        <v>1</v>
      </c>
      <c r="BP594" t="str">
        <f t="shared" si="1302"/>
        <v>-LT-Total</v>
      </c>
    </row>
    <row r="595" spans="1:68" hidden="1" x14ac:dyDescent="0.25">
      <c r="A595" t="str">
        <f t="shared" si="1296"/>
        <v>freight-LT-CNG</v>
      </c>
      <c r="B595" s="1">
        <v>561</v>
      </c>
      <c r="C595" t="s">
        <v>24</v>
      </c>
      <c r="D595" t="s">
        <v>36</v>
      </c>
      <c r="E595" t="s">
        <v>33</v>
      </c>
      <c r="F595" t="s">
        <v>45</v>
      </c>
      <c r="G595">
        <v>2.0025088165699041E-2</v>
      </c>
      <c r="H595">
        <f>Reference!H595</f>
        <v>2.9181599503797919E-2</v>
      </c>
      <c r="I595">
        <f>Reference!I595</f>
        <v>3.8211914247059248E-2</v>
      </c>
      <c r="J595">
        <f>Reference!J595</f>
        <v>4.7118623434775082E-2</v>
      </c>
      <c r="K595">
        <f>Reference!K595</f>
        <v>5.1887770429610042E-2</v>
      </c>
      <c r="L595">
        <f t="shared" ref="L595:Y596" si="1419">$K595+(L$33-$K$33)*($BL595-$BK595)/($BL$33-$BK$33)</f>
        <v>4.9923447691917665E-2</v>
      </c>
      <c r="M595">
        <f t="shared" si="1419"/>
        <v>4.7959124954225281E-2</v>
      </c>
      <c r="N595">
        <f t="shared" si="1419"/>
        <v>4.5994802216532904E-2</v>
      </c>
      <c r="O595">
        <f t="shared" si="1419"/>
        <v>4.403047947884052E-2</v>
      </c>
      <c r="P595">
        <f t="shared" si="1419"/>
        <v>4.2066156741148136E-2</v>
      </c>
      <c r="Q595">
        <f t="shared" si="1419"/>
        <v>4.0101834003455759E-2</v>
      </c>
      <c r="R595">
        <f t="shared" si="1419"/>
        <v>3.8137511265763382E-2</v>
      </c>
      <c r="S595">
        <f t="shared" si="1419"/>
        <v>3.6173188528070999E-2</v>
      </c>
      <c r="T595">
        <f t="shared" si="1419"/>
        <v>3.4208865790378622E-2</v>
      </c>
      <c r="U595">
        <f t="shared" si="1419"/>
        <v>3.2244543052686238E-2</v>
      </c>
      <c r="V595">
        <f t="shared" si="1419"/>
        <v>3.0280220314993861E-2</v>
      </c>
      <c r="W595">
        <f t="shared" si="1419"/>
        <v>2.8315897577301481E-2</v>
      </c>
      <c r="X595">
        <f t="shared" si="1419"/>
        <v>2.63515748396091E-2</v>
      </c>
      <c r="Y595">
        <f t="shared" si="1419"/>
        <v>2.438725210191672E-2</v>
      </c>
      <c r="Z595">
        <f t="shared" ref="Z595:AN596" si="1420">$Y595+(Z$33-$Y$33)*($BM595-$BL595)/($BM$33-$BL$33)</f>
        <v>2.276143529512227E-2</v>
      </c>
      <c r="AA595">
        <f t="shared" si="1420"/>
        <v>2.1135618488327824E-2</v>
      </c>
      <c r="AB595">
        <f t="shared" si="1420"/>
        <v>1.9509801681533375E-2</v>
      </c>
      <c r="AC595">
        <f t="shared" si="1420"/>
        <v>1.7883984874738926E-2</v>
      </c>
      <c r="AD595">
        <f t="shared" si="1420"/>
        <v>1.625816806794448E-2</v>
      </c>
      <c r="AE595">
        <f t="shared" si="1420"/>
        <v>1.4632351261150032E-2</v>
      </c>
      <c r="AF595">
        <f t="shared" si="1420"/>
        <v>1.3006534454355585E-2</v>
      </c>
      <c r="AG595">
        <f t="shared" si="1420"/>
        <v>1.1380717647561135E-2</v>
      </c>
      <c r="AH595">
        <f t="shared" si="1420"/>
        <v>9.7549008407666876E-3</v>
      </c>
      <c r="AI595">
        <f t="shared" si="1420"/>
        <v>8.1290840339722399E-3</v>
      </c>
      <c r="AJ595">
        <f t="shared" si="1420"/>
        <v>6.503267227177794E-3</v>
      </c>
      <c r="AK595">
        <f t="shared" si="1420"/>
        <v>4.8774504203833446E-3</v>
      </c>
      <c r="AL595">
        <f t="shared" si="1420"/>
        <v>3.2516336135888953E-3</v>
      </c>
      <c r="AM595">
        <f t="shared" si="1420"/>
        <v>1.6258168067944494E-3</v>
      </c>
      <c r="AN595">
        <f t="shared" si="1420"/>
        <v>0</v>
      </c>
      <c r="AO595">
        <f t="shared" ref="AO595:BG595" si="1421">AN595</f>
        <v>0</v>
      </c>
      <c r="AP595">
        <f t="shared" si="1421"/>
        <v>0</v>
      </c>
      <c r="AQ595">
        <f t="shared" si="1421"/>
        <v>0</v>
      </c>
      <c r="AR595">
        <f t="shared" si="1421"/>
        <v>0</v>
      </c>
      <c r="AS595">
        <f t="shared" si="1421"/>
        <v>0</v>
      </c>
      <c r="AT595">
        <f t="shared" si="1421"/>
        <v>0</v>
      </c>
      <c r="AU595">
        <f t="shared" si="1421"/>
        <v>0</v>
      </c>
      <c r="AV595">
        <f t="shared" si="1421"/>
        <v>0</v>
      </c>
      <c r="AW595">
        <f t="shared" si="1421"/>
        <v>0</v>
      </c>
      <c r="AX595">
        <f t="shared" si="1421"/>
        <v>0</v>
      </c>
      <c r="AY595">
        <f t="shared" si="1421"/>
        <v>0</v>
      </c>
      <c r="AZ595">
        <f t="shared" si="1421"/>
        <v>0</v>
      </c>
      <c r="BA595">
        <f t="shared" si="1421"/>
        <v>0</v>
      </c>
      <c r="BB595">
        <f t="shared" si="1421"/>
        <v>0</v>
      </c>
      <c r="BC595">
        <f t="shared" si="1421"/>
        <v>0</v>
      </c>
      <c r="BD595">
        <f t="shared" si="1421"/>
        <v>0</v>
      </c>
      <c r="BE595">
        <f t="shared" si="1421"/>
        <v>0</v>
      </c>
      <c r="BF595">
        <f t="shared" si="1421"/>
        <v>0</v>
      </c>
      <c r="BG595">
        <f t="shared" si="1421"/>
        <v>0</v>
      </c>
      <c r="BH595">
        <f t="shared" si="1394"/>
        <v>0</v>
      </c>
      <c r="BK595">
        <f t="shared" si="1413"/>
        <v>5.1887770429610042E-2</v>
      </c>
      <c r="BL595">
        <f t="shared" si="1300"/>
        <v>2.438725210191672E-2</v>
      </c>
      <c r="BM595">
        <f t="shared" si="1301"/>
        <v>0</v>
      </c>
      <c r="BN595">
        <f t="shared" si="1405"/>
        <v>0.53</v>
      </c>
      <c r="BO595">
        <f t="shared" si="1401"/>
        <v>1</v>
      </c>
      <c r="BP595" t="str">
        <f t="shared" si="1302"/>
        <v>-LT-Total</v>
      </c>
    </row>
    <row r="596" spans="1:68" hidden="1" x14ac:dyDescent="0.25">
      <c r="A596" t="str">
        <f t="shared" si="1296"/>
        <v>freight-LT-D</v>
      </c>
      <c r="B596" s="1">
        <v>562</v>
      </c>
      <c r="C596" t="s">
        <v>24</v>
      </c>
      <c r="D596" t="s">
        <v>36</v>
      </c>
      <c r="E596" t="s">
        <v>33</v>
      </c>
      <c r="F596" t="s">
        <v>46</v>
      </c>
      <c r="G596">
        <v>0.63572655744400652</v>
      </c>
      <c r="H596">
        <f>Reference!H596</f>
        <v>0.62317003602196497</v>
      </c>
      <c r="I596">
        <f>Reference!I596</f>
        <v>0.61078657071135656</v>
      </c>
      <c r="J596">
        <f>Reference!J596</f>
        <v>0.59857260836413473</v>
      </c>
      <c r="K596">
        <f>Reference!K596</f>
        <v>0.59083655334038954</v>
      </c>
      <c r="L596">
        <f t="shared" si="1419"/>
        <v>0.56846916953536053</v>
      </c>
      <c r="M596">
        <f t="shared" si="1419"/>
        <v>0.54610178573033141</v>
      </c>
      <c r="N596">
        <f t="shared" si="1419"/>
        <v>0.52373440192530241</v>
      </c>
      <c r="O596">
        <f t="shared" si="1419"/>
        <v>0.5013670181202734</v>
      </c>
      <c r="P596">
        <f t="shared" si="1419"/>
        <v>0.47899963431524439</v>
      </c>
      <c r="Q596">
        <f t="shared" si="1419"/>
        <v>0.45663225051021533</v>
      </c>
      <c r="R596">
        <f t="shared" si="1419"/>
        <v>0.43426486670518627</v>
      </c>
      <c r="S596">
        <f t="shared" si="1419"/>
        <v>0.41189748290015726</v>
      </c>
      <c r="T596">
        <f t="shared" si="1419"/>
        <v>0.38953009909512826</v>
      </c>
      <c r="U596">
        <f t="shared" si="1419"/>
        <v>0.3671627152900992</v>
      </c>
      <c r="V596">
        <f t="shared" si="1419"/>
        <v>0.34479533148507013</v>
      </c>
      <c r="W596">
        <f t="shared" si="1419"/>
        <v>0.32242794768004113</v>
      </c>
      <c r="X596">
        <f t="shared" si="1419"/>
        <v>0.30006056387501207</v>
      </c>
      <c r="Y596">
        <f t="shared" si="1419"/>
        <v>0.27769318006998306</v>
      </c>
      <c r="Z596">
        <f t="shared" si="1420"/>
        <v>0.25918030139865084</v>
      </c>
      <c r="AA596">
        <f t="shared" si="1420"/>
        <v>0.24066742272731864</v>
      </c>
      <c r="AB596">
        <f t="shared" si="1420"/>
        <v>0.22215454405598645</v>
      </c>
      <c r="AC596">
        <f t="shared" si="1420"/>
        <v>0.20364166538465422</v>
      </c>
      <c r="AD596">
        <f t="shared" si="1420"/>
        <v>0.18512878671332203</v>
      </c>
      <c r="AE596">
        <f t="shared" si="1420"/>
        <v>0.16661590804198984</v>
      </c>
      <c r="AF596">
        <f t="shared" si="1420"/>
        <v>0.14810302937065764</v>
      </c>
      <c r="AG596">
        <f t="shared" si="1420"/>
        <v>0.12959015069932542</v>
      </c>
      <c r="AH596">
        <f t="shared" si="1420"/>
        <v>0.11107727202799322</v>
      </c>
      <c r="AI596">
        <f t="shared" si="1420"/>
        <v>9.2564393356661001E-2</v>
      </c>
      <c r="AJ596">
        <f t="shared" si="1420"/>
        <v>7.4051514685328806E-2</v>
      </c>
      <c r="AK596">
        <f t="shared" si="1420"/>
        <v>5.553863601399664E-2</v>
      </c>
      <c r="AL596">
        <f t="shared" si="1420"/>
        <v>3.7025757342664417E-2</v>
      </c>
      <c r="AM596">
        <f t="shared" si="1420"/>
        <v>1.8512878671332222E-2</v>
      </c>
      <c r="AN596">
        <f t="shared" si="1420"/>
        <v>0</v>
      </c>
      <c r="AO596">
        <f t="shared" ref="AO596:BG596" si="1422">AN596</f>
        <v>0</v>
      </c>
      <c r="AP596">
        <f t="shared" si="1422"/>
        <v>0</v>
      </c>
      <c r="AQ596">
        <f t="shared" si="1422"/>
        <v>0</v>
      </c>
      <c r="AR596">
        <f t="shared" si="1422"/>
        <v>0</v>
      </c>
      <c r="AS596">
        <f t="shared" si="1422"/>
        <v>0</v>
      </c>
      <c r="AT596">
        <f t="shared" si="1422"/>
        <v>0</v>
      </c>
      <c r="AU596">
        <f t="shared" si="1422"/>
        <v>0</v>
      </c>
      <c r="AV596">
        <f t="shared" si="1422"/>
        <v>0</v>
      </c>
      <c r="AW596">
        <f t="shared" si="1422"/>
        <v>0</v>
      </c>
      <c r="AX596">
        <f t="shared" si="1422"/>
        <v>0</v>
      </c>
      <c r="AY596">
        <f t="shared" si="1422"/>
        <v>0</v>
      </c>
      <c r="AZ596">
        <f t="shared" si="1422"/>
        <v>0</v>
      </c>
      <c r="BA596">
        <f t="shared" si="1422"/>
        <v>0</v>
      </c>
      <c r="BB596">
        <f t="shared" si="1422"/>
        <v>0</v>
      </c>
      <c r="BC596">
        <f t="shared" si="1422"/>
        <v>0</v>
      </c>
      <c r="BD596">
        <f t="shared" si="1422"/>
        <v>0</v>
      </c>
      <c r="BE596">
        <f t="shared" si="1422"/>
        <v>0</v>
      </c>
      <c r="BF596">
        <f t="shared" si="1422"/>
        <v>0</v>
      </c>
      <c r="BG596">
        <f t="shared" si="1422"/>
        <v>0</v>
      </c>
      <c r="BH596">
        <f t="shared" si="1394"/>
        <v>0</v>
      </c>
      <c r="BK596">
        <f t="shared" si="1413"/>
        <v>0.59083655334038954</v>
      </c>
      <c r="BL596">
        <f t="shared" si="1300"/>
        <v>0.27769318006998306</v>
      </c>
      <c r="BM596">
        <f t="shared" si="1301"/>
        <v>0</v>
      </c>
      <c r="BN596">
        <f t="shared" si="1405"/>
        <v>0.53</v>
      </c>
      <c r="BO596">
        <f t="shared" si="1401"/>
        <v>1</v>
      </c>
      <c r="BP596" t="str">
        <f t="shared" si="1302"/>
        <v>-LT-Total</v>
      </c>
    </row>
    <row r="597" spans="1:68" hidden="1" x14ac:dyDescent="0.25">
      <c r="A597" t="str">
        <f t="shared" si="1296"/>
        <v>freight-LT-FCEV</v>
      </c>
      <c r="B597" s="1">
        <v>563</v>
      </c>
      <c r="C597" t="s">
        <v>24</v>
      </c>
      <c r="D597" t="s">
        <v>36</v>
      </c>
      <c r="E597" t="s">
        <v>33</v>
      </c>
      <c r="F597" t="s">
        <v>30</v>
      </c>
      <c r="G597">
        <v>0</v>
      </c>
      <c r="H597">
        <f>Reference!H597</f>
        <v>0</v>
      </c>
      <c r="I597">
        <f>Reference!I597</f>
        <v>0</v>
      </c>
      <c r="J597">
        <f>Reference!J597</f>
        <v>0</v>
      </c>
      <c r="K597">
        <f>Reference!K597</f>
        <v>0</v>
      </c>
      <c r="L597">
        <f>Reference!L597</f>
        <v>0</v>
      </c>
      <c r="M597">
        <f t="shared" ref="M597:Y597" si="1423">IF(L597=0,0.0000001,L597)*((INDEX($N$7:$N$29,MATCH($A597,$H$7:$H$28,0))/IF(L597=0,0.0000001,L597))^((M$33-$K$33)/($Y$33-$K$33)))</f>
        <v>6.0596270211360079E-7</v>
      </c>
      <c r="N597">
        <f t="shared" si="1423"/>
        <v>6.1439511873780605E-6</v>
      </c>
      <c r="O597">
        <f t="shared" si="1423"/>
        <v>6.9559182676209232E-5</v>
      </c>
      <c r="P597">
        <f t="shared" si="1423"/>
        <v>6.0721516256482914E-4</v>
      </c>
      <c r="Q597">
        <f t="shared" si="1423"/>
        <v>3.2303363327869836E-3</v>
      </c>
      <c r="R597">
        <f t="shared" si="1423"/>
        <v>9.844292254073397E-3</v>
      </c>
      <c r="S597">
        <f t="shared" si="1423"/>
        <v>1.8608860821005966E-2</v>
      </c>
      <c r="T597">
        <f t="shared" si="1423"/>
        <v>2.5295851451414286E-2</v>
      </c>
      <c r="U597">
        <f t="shared" si="1423"/>
        <v>2.8573131487209344E-2</v>
      </c>
      <c r="V597">
        <f t="shared" si="1423"/>
        <v>2.9688362023986541E-2</v>
      </c>
      <c r="W597">
        <f t="shared" si="1423"/>
        <v>2.9955280804589039E-2</v>
      </c>
      <c r="X597">
        <f t="shared" si="1423"/>
        <v>2.9996803558965248E-2</v>
      </c>
      <c r="Y597">
        <f t="shared" si="1423"/>
        <v>0.03</v>
      </c>
      <c r="Z597">
        <f t="shared" ref="Z597:AN597" si="1424">IF(Y597=0,0.0000001,$Y597)*((INDEX($O$7:$O$29,MATCH($A597,$H$7:$H$28,0))/IF(Y597=0,0.0000001,$Y597))^((Z$33-$Y$33)/($AN$33-$Y$33)))</f>
        <v>3.4044621026320339E-2</v>
      </c>
      <c r="AA597">
        <f t="shared" si="1424"/>
        <v>3.8634540694192442E-2</v>
      </c>
      <c r="AB597">
        <f t="shared" si="1424"/>
        <v>4.3843276548657759E-2</v>
      </c>
      <c r="AC597">
        <f t="shared" si="1424"/>
        <v>4.9754257821707046E-2</v>
      </c>
      <c r="AD597">
        <f t="shared" si="1424"/>
        <v>5.6462161732861706E-2</v>
      </c>
      <c r="AE597">
        <f t="shared" si="1424"/>
        <v>6.4074429950736117E-2</v>
      </c>
      <c r="AF597">
        <f t="shared" si="1424"/>
        <v>7.2712989505010692E-2</v>
      </c>
      <c r="AG597">
        <f t="shared" si="1424"/>
        <v>8.2516205712963225E-2</v>
      </c>
      <c r="AH597">
        <f t="shared" si="1424"/>
        <v>9.3641098400924092E-2</v>
      </c>
      <c r="AI597">
        <f t="shared" si="1424"/>
        <v>0.1062658569182611</v>
      </c>
      <c r="AJ597">
        <f t="shared" si="1424"/>
        <v>0.12059269422731268</v>
      </c>
      <c r="AK597">
        <f t="shared" si="1424"/>
        <v>0.13685108578372635</v>
      </c>
      <c r="AL597">
        <f t="shared" si="1424"/>
        <v>0.15530144508491395</v>
      </c>
      <c r="AM597">
        <f t="shared" si="1424"/>
        <v>0.17623929475852648</v>
      </c>
      <c r="AN597">
        <f t="shared" si="1424"/>
        <v>0.2</v>
      </c>
      <c r="AO597">
        <f t="shared" ref="AO597:BG597" si="1425">AN597</f>
        <v>0.2</v>
      </c>
      <c r="AP597">
        <f t="shared" si="1425"/>
        <v>0.2</v>
      </c>
      <c r="AQ597">
        <f t="shared" si="1425"/>
        <v>0.2</v>
      </c>
      <c r="AR597">
        <f t="shared" si="1425"/>
        <v>0.2</v>
      </c>
      <c r="AS597">
        <f t="shared" si="1425"/>
        <v>0.2</v>
      </c>
      <c r="AT597">
        <f t="shared" si="1425"/>
        <v>0.2</v>
      </c>
      <c r="AU597">
        <f t="shared" si="1425"/>
        <v>0.2</v>
      </c>
      <c r="AV597">
        <f t="shared" si="1425"/>
        <v>0.2</v>
      </c>
      <c r="AW597">
        <f t="shared" si="1425"/>
        <v>0.2</v>
      </c>
      <c r="AX597">
        <f t="shared" si="1425"/>
        <v>0.2</v>
      </c>
      <c r="AY597">
        <f t="shared" si="1425"/>
        <v>0.2</v>
      </c>
      <c r="AZ597">
        <f t="shared" si="1425"/>
        <v>0.2</v>
      </c>
      <c r="BA597">
        <f t="shared" si="1425"/>
        <v>0.2</v>
      </c>
      <c r="BB597">
        <f t="shared" si="1425"/>
        <v>0.2</v>
      </c>
      <c r="BC597">
        <f t="shared" si="1425"/>
        <v>0.2</v>
      </c>
      <c r="BD597">
        <f t="shared" si="1425"/>
        <v>0.2</v>
      </c>
      <c r="BE597">
        <f t="shared" si="1425"/>
        <v>0.2</v>
      </c>
      <c r="BF597">
        <f t="shared" si="1425"/>
        <v>0.2</v>
      </c>
      <c r="BG597">
        <f t="shared" si="1425"/>
        <v>0.2</v>
      </c>
      <c r="BH597">
        <f t="shared" si="1394"/>
        <v>0.2</v>
      </c>
      <c r="BK597">
        <f>G597</f>
        <v>0</v>
      </c>
      <c r="BL597">
        <f t="shared" si="1300"/>
        <v>0</v>
      </c>
      <c r="BM597">
        <f t="shared" si="1301"/>
        <v>0</v>
      </c>
      <c r="BN597">
        <f t="shared" si="1405"/>
        <v>0.53</v>
      </c>
      <c r="BO597">
        <f t="shared" si="1401"/>
        <v>1</v>
      </c>
      <c r="BP597" t="str">
        <f t="shared" si="1302"/>
        <v>-LT-Total</v>
      </c>
    </row>
    <row r="598" spans="1:68" hidden="1" x14ac:dyDescent="0.25">
      <c r="A598" t="str">
        <f t="shared" si="1296"/>
        <v>freight-LT-G</v>
      </c>
      <c r="B598" s="1">
        <v>564</v>
      </c>
      <c r="C598" t="s">
        <v>24</v>
      </c>
      <c r="D598" t="s">
        <v>36</v>
      </c>
      <c r="E598" t="s">
        <v>33</v>
      </c>
      <c r="F598" t="s">
        <v>47</v>
      </c>
      <c r="G598">
        <v>0.33921562776585629</v>
      </c>
      <c r="H598">
        <f>Reference!H598</f>
        <v>0.34339097500415389</v>
      </c>
      <c r="I598">
        <f>Reference!I598</f>
        <v>0.34750877689747461</v>
      </c>
      <c r="J598">
        <f>Reference!J598</f>
        <v>0.35157021495352908</v>
      </c>
      <c r="K598">
        <f>Reference!K598</f>
        <v>0.35462908945395449</v>
      </c>
      <c r="L598">
        <f t="shared" ref="L598:Y600" si="1426">$K598+(L$33-$K$33)*($BL598-$BK598)/($BL$33-$BK$33)</f>
        <v>0.34120384535319764</v>
      </c>
      <c r="M598">
        <f t="shared" si="1426"/>
        <v>0.32777860125244079</v>
      </c>
      <c r="N598">
        <f t="shared" si="1426"/>
        <v>0.31435335715168394</v>
      </c>
      <c r="O598">
        <f t="shared" si="1426"/>
        <v>0.30092811305092709</v>
      </c>
      <c r="P598">
        <f t="shared" si="1426"/>
        <v>0.28750286895017024</v>
      </c>
      <c r="Q598">
        <f t="shared" si="1426"/>
        <v>0.27407762484941339</v>
      </c>
      <c r="R598">
        <f t="shared" si="1426"/>
        <v>0.26065238074865654</v>
      </c>
      <c r="S598">
        <f t="shared" si="1426"/>
        <v>0.24722713664789969</v>
      </c>
      <c r="T598">
        <f t="shared" si="1426"/>
        <v>0.23380189254714284</v>
      </c>
      <c r="U598">
        <f t="shared" si="1426"/>
        <v>0.22037664844638599</v>
      </c>
      <c r="V598">
        <f t="shared" si="1426"/>
        <v>0.20695140434562917</v>
      </c>
      <c r="W598">
        <f t="shared" si="1426"/>
        <v>0.19352616024487229</v>
      </c>
      <c r="X598">
        <f t="shared" si="1426"/>
        <v>0.18010091614411541</v>
      </c>
      <c r="Y598">
        <f t="shared" si="1426"/>
        <v>0.16667567204335859</v>
      </c>
      <c r="Z598">
        <f t="shared" ref="Z598:AN600" si="1427">$Y598+(Z$33-$Y$33)*($BM598-$BL598)/($BM$33-$BL$33)</f>
        <v>0.15556396057380134</v>
      </c>
      <c r="AA598">
        <f t="shared" si="1427"/>
        <v>0.14445224910424412</v>
      </c>
      <c r="AB598">
        <f t="shared" si="1427"/>
        <v>0.13334053763468687</v>
      </c>
      <c r="AC598">
        <f t="shared" si="1427"/>
        <v>0.12222882616512963</v>
      </c>
      <c r="AD598">
        <f t="shared" si="1427"/>
        <v>0.11111711469557239</v>
      </c>
      <c r="AE598">
        <f t="shared" si="1427"/>
        <v>0.10000540322601516</v>
      </c>
      <c r="AF598">
        <f t="shared" si="1427"/>
        <v>8.8893691756457921E-2</v>
      </c>
      <c r="AG598">
        <f t="shared" si="1427"/>
        <v>7.778198028690067E-2</v>
      </c>
      <c r="AH598">
        <f t="shared" si="1427"/>
        <v>6.6670268817343434E-2</v>
      </c>
      <c r="AI598">
        <f t="shared" si="1427"/>
        <v>5.5558557347786183E-2</v>
      </c>
      <c r="AJ598">
        <f t="shared" si="1427"/>
        <v>4.444684587822896E-2</v>
      </c>
      <c r="AK598">
        <f t="shared" si="1427"/>
        <v>3.3335134408671724E-2</v>
      </c>
      <c r="AL598">
        <f t="shared" si="1427"/>
        <v>2.2223422939114473E-2</v>
      </c>
      <c r="AM598">
        <f t="shared" si="1427"/>
        <v>1.1111711469557251E-2</v>
      </c>
      <c r="AN598">
        <f t="shared" si="1427"/>
        <v>0</v>
      </c>
      <c r="AO598">
        <f t="shared" ref="AO598:BG598" si="1428">AN598</f>
        <v>0</v>
      </c>
      <c r="AP598">
        <f t="shared" si="1428"/>
        <v>0</v>
      </c>
      <c r="AQ598">
        <f t="shared" si="1428"/>
        <v>0</v>
      </c>
      <c r="AR598">
        <f t="shared" si="1428"/>
        <v>0</v>
      </c>
      <c r="AS598">
        <f t="shared" si="1428"/>
        <v>0</v>
      </c>
      <c r="AT598">
        <f t="shared" si="1428"/>
        <v>0</v>
      </c>
      <c r="AU598">
        <f t="shared" si="1428"/>
        <v>0</v>
      </c>
      <c r="AV598">
        <f t="shared" si="1428"/>
        <v>0</v>
      </c>
      <c r="AW598">
        <f t="shared" si="1428"/>
        <v>0</v>
      </c>
      <c r="AX598">
        <f t="shared" si="1428"/>
        <v>0</v>
      </c>
      <c r="AY598">
        <f t="shared" si="1428"/>
        <v>0</v>
      </c>
      <c r="AZ598">
        <f t="shared" si="1428"/>
        <v>0</v>
      </c>
      <c r="BA598">
        <f t="shared" si="1428"/>
        <v>0</v>
      </c>
      <c r="BB598">
        <f t="shared" si="1428"/>
        <v>0</v>
      </c>
      <c r="BC598">
        <f t="shared" si="1428"/>
        <v>0</v>
      </c>
      <c r="BD598">
        <f t="shared" si="1428"/>
        <v>0</v>
      </c>
      <c r="BE598">
        <f t="shared" si="1428"/>
        <v>0</v>
      </c>
      <c r="BF598">
        <f t="shared" si="1428"/>
        <v>0</v>
      </c>
      <c r="BG598">
        <f t="shared" si="1428"/>
        <v>0</v>
      </c>
      <c r="BH598">
        <f t="shared" si="1394"/>
        <v>0</v>
      </c>
      <c r="BK598">
        <f t="shared" ref="BK598:BK605" si="1429">K598</f>
        <v>0.35462908945395449</v>
      </c>
      <c r="BL598">
        <f t="shared" si="1300"/>
        <v>0.16667567204335859</v>
      </c>
      <c r="BM598">
        <f t="shared" si="1301"/>
        <v>0</v>
      </c>
      <c r="BN598">
        <f t="shared" si="1405"/>
        <v>0.53</v>
      </c>
      <c r="BO598">
        <f t="shared" si="1401"/>
        <v>1</v>
      </c>
      <c r="BP598" t="str">
        <f t="shared" si="1302"/>
        <v>-LT-Total</v>
      </c>
    </row>
    <row r="599" spans="1:68" hidden="1" x14ac:dyDescent="0.25">
      <c r="A599" t="str">
        <f t="shared" si="1296"/>
        <v>freight-LT-LPG</v>
      </c>
      <c r="B599" s="1">
        <v>565</v>
      </c>
      <c r="C599" t="s">
        <v>24</v>
      </c>
      <c r="D599" t="s">
        <v>36</v>
      </c>
      <c r="E599" t="s">
        <v>33</v>
      </c>
      <c r="F599" t="s">
        <v>48</v>
      </c>
      <c r="G599">
        <v>5.0307143387026288E-3</v>
      </c>
      <c r="H599">
        <f>Reference!H599</f>
        <v>4.2556871952051656E-3</v>
      </c>
      <c r="I599">
        <f>Reference!I599</f>
        <v>3.4913416074667299E-3</v>
      </c>
      <c r="J599">
        <f>Reference!J599</f>
        <v>2.7374582642554482E-3</v>
      </c>
      <c r="K599">
        <f>Reference!K599</f>
        <v>2.6455285646197571E-3</v>
      </c>
      <c r="L599">
        <f t="shared" si="1426"/>
        <v>2.5453764118162948E-3</v>
      </c>
      <c r="M599">
        <f t="shared" si="1426"/>
        <v>2.4452242590128326E-3</v>
      </c>
      <c r="N599">
        <f t="shared" si="1426"/>
        <v>2.3450721062093704E-3</v>
      </c>
      <c r="O599">
        <f t="shared" si="1426"/>
        <v>2.2449199534059082E-3</v>
      </c>
      <c r="P599">
        <f t="shared" si="1426"/>
        <v>2.144767800602446E-3</v>
      </c>
      <c r="Q599">
        <f t="shared" si="1426"/>
        <v>2.0446156477989838E-3</v>
      </c>
      <c r="R599">
        <f t="shared" si="1426"/>
        <v>1.9444634949955214E-3</v>
      </c>
      <c r="S599">
        <f t="shared" si="1426"/>
        <v>1.8443113421920591E-3</v>
      </c>
      <c r="T599">
        <f t="shared" si="1426"/>
        <v>1.7441591893885967E-3</v>
      </c>
      <c r="U599">
        <f t="shared" si="1426"/>
        <v>1.6440070365851345E-3</v>
      </c>
      <c r="V599">
        <f t="shared" si="1426"/>
        <v>1.5438548837816725E-3</v>
      </c>
      <c r="W599">
        <f t="shared" si="1426"/>
        <v>1.4437027309782103E-3</v>
      </c>
      <c r="X599">
        <f t="shared" si="1426"/>
        <v>1.3435505781747481E-3</v>
      </c>
      <c r="Y599">
        <f t="shared" si="1426"/>
        <v>1.2433984253712857E-3</v>
      </c>
      <c r="Z599">
        <f t="shared" si="1427"/>
        <v>1.1605051970131999E-3</v>
      </c>
      <c r="AA599">
        <f t="shared" si="1427"/>
        <v>1.0776119686551143E-3</v>
      </c>
      <c r="AB599">
        <f t="shared" si="1427"/>
        <v>9.9471874029702844E-4</v>
      </c>
      <c r="AC599">
        <f t="shared" si="1427"/>
        <v>9.1182551193894285E-4</v>
      </c>
      <c r="AD599">
        <f t="shared" si="1427"/>
        <v>8.2893228358085704E-4</v>
      </c>
      <c r="AE599">
        <f t="shared" si="1427"/>
        <v>7.4603905522277144E-4</v>
      </c>
      <c r="AF599">
        <f t="shared" si="1427"/>
        <v>6.6314582686468574E-4</v>
      </c>
      <c r="AG599">
        <f t="shared" si="1427"/>
        <v>5.8025259850659993E-4</v>
      </c>
      <c r="AH599">
        <f t="shared" si="1427"/>
        <v>4.9735937014851422E-4</v>
      </c>
      <c r="AI599">
        <f t="shared" si="1427"/>
        <v>4.1446614179042852E-4</v>
      </c>
      <c r="AJ599">
        <f t="shared" si="1427"/>
        <v>3.3157291343234292E-4</v>
      </c>
      <c r="AK599">
        <f t="shared" si="1427"/>
        <v>2.4867968507425722E-4</v>
      </c>
      <c r="AL599">
        <f t="shared" si="1427"/>
        <v>1.6578645671617141E-4</v>
      </c>
      <c r="AM599">
        <f t="shared" si="1427"/>
        <v>8.2893228358085812E-5</v>
      </c>
      <c r="AN599">
        <f t="shared" si="1427"/>
        <v>0</v>
      </c>
      <c r="AO599">
        <f t="shared" ref="AO599:BG599" si="1430">AN599</f>
        <v>0</v>
      </c>
      <c r="AP599">
        <f t="shared" si="1430"/>
        <v>0</v>
      </c>
      <c r="AQ599">
        <f t="shared" si="1430"/>
        <v>0</v>
      </c>
      <c r="AR599">
        <f t="shared" si="1430"/>
        <v>0</v>
      </c>
      <c r="AS599">
        <f t="shared" si="1430"/>
        <v>0</v>
      </c>
      <c r="AT599">
        <f t="shared" si="1430"/>
        <v>0</v>
      </c>
      <c r="AU599">
        <f t="shared" si="1430"/>
        <v>0</v>
      </c>
      <c r="AV599">
        <f t="shared" si="1430"/>
        <v>0</v>
      </c>
      <c r="AW599">
        <f t="shared" si="1430"/>
        <v>0</v>
      </c>
      <c r="AX599">
        <f t="shared" si="1430"/>
        <v>0</v>
      </c>
      <c r="AY599">
        <f t="shared" si="1430"/>
        <v>0</v>
      </c>
      <c r="AZ599">
        <f t="shared" si="1430"/>
        <v>0</v>
      </c>
      <c r="BA599">
        <f t="shared" si="1430"/>
        <v>0</v>
      </c>
      <c r="BB599">
        <f t="shared" si="1430"/>
        <v>0</v>
      </c>
      <c r="BC599">
        <f t="shared" si="1430"/>
        <v>0</v>
      </c>
      <c r="BD599">
        <f t="shared" si="1430"/>
        <v>0</v>
      </c>
      <c r="BE599">
        <f t="shared" si="1430"/>
        <v>0</v>
      </c>
      <c r="BF599">
        <f t="shared" si="1430"/>
        <v>0</v>
      </c>
      <c r="BG599">
        <f t="shared" si="1430"/>
        <v>0</v>
      </c>
      <c r="BH599">
        <f t="shared" si="1394"/>
        <v>0</v>
      </c>
      <c r="BK599">
        <f t="shared" si="1429"/>
        <v>2.6455285646197571E-3</v>
      </c>
      <c r="BL599">
        <f t="shared" si="1300"/>
        <v>1.2433984253712857E-3</v>
      </c>
      <c r="BM599">
        <f t="shared" si="1301"/>
        <v>0</v>
      </c>
      <c r="BN599">
        <f t="shared" si="1405"/>
        <v>0.53</v>
      </c>
      <c r="BO599">
        <f t="shared" si="1401"/>
        <v>1</v>
      </c>
      <c r="BP599" t="str">
        <f t="shared" si="1302"/>
        <v>-LT-Total</v>
      </c>
    </row>
    <row r="600" spans="1:68" hidden="1" x14ac:dyDescent="0.25">
      <c r="A600" t="str">
        <f t="shared" si="1296"/>
        <v>freight-LT-PHEVG</v>
      </c>
      <c r="B600" s="1">
        <v>566</v>
      </c>
      <c r="C600" t="s">
        <v>24</v>
      </c>
      <c r="D600" t="s">
        <v>36</v>
      </c>
      <c r="E600" t="s">
        <v>33</v>
      </c>
      <c r="F600" t="s">
        <v>31</v>
      </c>
      <c r="G600">
        <v>1.0061428677405259E-6</v>
      </c>
      <c r="H600">
        <f>Reference!H600</f>
        <v>8.5113743904103341E-7</v>
      </c>
      <c r="I600">
        <f>Reference!I600</f>
        <v>6.9826832149334599E-7</v>
      </c>
      <c r="J600">
        <f>Reference!J600</f>
        <v>5.4749165285108944E-7</v>
      </c>
      <c r="K600">
        <f>Reference!K600</f>
        <v>5.2910571292395149E-7</v>
      </c>
      <c r="L600">
        <f t="shared" si="1426"/>
        <v>5.0907528236325901E-7</v>
      </c>
      <c r="M600">
        <f t="shared" si="1426"/>
        <v>4.8904485180256664E-7</v>
      </c>
      <c r="N600">
        <f t="shared" si="1426"/>
        <v>4.6901442124187416E-7</v>
      </c>
      <c r="O600">
        <f t="shared" si="1426"/>
        <v>4.4898399068118168E-7</v>
      </c>
      <c r="P600">
        <f t="shared" si="1426"/>
        <v>4.2895356012048926E-7</v>
      </c>
      <c r="Q600">
        <f t="shared" si="1426"/>
        <v>4.0892312955979683E-7</v>
      </c>
      <c r="R600">
        <f t="shared" si="1426"/>
        <v>3.8889269899910435E-7</v>
      </c>
      <c r="S600">
        <f t="shared" si="1426"/>
        <v>3.6886226843841187E-7</v>
      </c>
      <c r="T600">
        <f t="shared" si="1426"/>
        <v>3.4883183787771944E-7</v>
      </c>
      <c r="U600">
        <f t="shared" si="1426"/>
        <v>3.2880140731702702E-7</v>
      </c>
      <c r="V600">
        <f t="shared" si="1426"/>
        <v>3.0877097675633454E-7</v>
      </c>
      <c r="W600">
        <f t="shared" si="1426"/>
        <v>2.8874054619564211E-7</v>
      </c>
      <c r="X600">
        <f t="shared" si="1426"/>
        <v>2.6871011563494963E-7</v>
      </c>
      <c r="Y600">
        <f t="shared" si="1426"/>
        <v>2.486796850742572E-7</v>
      </c>
      <c r="Z600">
        <f t="shared" si="1427"/>
        <v>2.3210103940264005E-7</v>
      </c>
      <c r="AA600">
        <f t="shared" si="1427"/>
        <v>2.155223937310229E-7</v>
      </c>
      <c r="AB600">
        <f t="shared" si="1427"/>
        <v>1.9894374805940575E-7</v>
      </c>
      <c r="AC600">
        <f t="shared" si="1427"/>
        <v>1.823651023877886E-7</v>
      </c>
      <c r="AD600">
        <f t="shared" si="1427"/>
        <v>1.6578645671617145E-7</v>
      </c>
      <c r="AE600">
        <f t="shared" si="1427"/>
        <v>1.4920781104455433E-7</v>
      </c>
      <c r="AF600">
        <f t="shared" si="1427"/>
        <v>1.3262916537293718E-7</v>
      </c>
      <c r="AG600">
        <f t="shared" si="1427"/>
        <v>1.1605051970132003E-7</v>
      </c>
      <c r="AH600">
        <f t="shared" si="1427"/>
        <v>9.9471874029702876E-8</v>
      </c>
      <c r="AI600">
        <f t="shared" si="1427"/>
        <v>8.2893228358085726E-8</v>
      </c>
      <c r="AJ600">
        <f t="shared" si="1427"/>
        <v>6.6314582686468602E-8</v>
      </c>
      <c r="AK600">
        <f t="shared" si="1427"/>
        <v>4.9735937014851451E-8</v>
      </c>
      <c r="AL600">
        <f t="shared" si="1427"/>
        <v>3.3157291343234274E-8</v>
      </c>
      <c r="AM600">
        <f t="shared" si="1427"/>
        <v>1.657864567161715E-8</v>
      </c>
      <c r="AN600">
        <f t="shared" si="1427"/>
        <v>0</v>
      </c>
      <c r="AO600">
        <f t="shared" ref="AO600:BG600" si="1431">AN600</f>
        <v>0</v>
      </c>
      <c r="AP600">
        <f t="shared" si="1431"/>
        <v>0</v>
      </c>
      <c r="AQ600">
        <f t="shared" si="1431"/>
        <v>0</v>
      </c>
      <c r="AR600">
        <f t="shared" si="1431"/>
        <v>0</v>
      </c>
      <c r="AS600">
        <f t="shared" si="1431"/>
        <v>0</v>
      </c>
      <c r="AT600">
        <f t="shared" si="1431"/>
        <v>0</v>
      </c>
      <c r="AU600">
        <f t="shared" si="1431"/>
        <v>0</v>
      </c>
      <c r="AV600">
        <f t="shared" si="1431"/>
        <v>0</v>
      </c>
      <c r="AW600">
        <f t="shared" si="1431"/>
        <v>0</v>
      </c>
      <c r="AX600">
        <f t="shared" si="1431"/>
        <v>0</v>
      </c>
      <c r="AY600">
        <f t="shared" si="1431"/>
        <v>0</v>
      </c>
      <c r="AZ600">
        <f t="shared" si="1431"/>
        <v>0</v>
      </c>
      <c r="BA600">
        <f t="shared" si="1431"/>
        <v>0</v>
      </c>
      <c r="BB600">
        <f t="shared" si="1431"/>
        <v>0</v>
      </c>
      <c r="BC600">
        <f t="shared" si="1431"/>
        <v>0</v>
      </c>
      <c r="BD600">
        <f t="shared" si="1431"/>
        <v>0</v>
      </c>
      <c r="BE600">
        <f t="shared" si="1431"/>
        <v>0</v>
      </c>
      <c r="BF600">
        <f t="shared" si="1431"/>
        <v>0</v>
      </c>
      <c r="BG600">
        <f t="shared" si="1431"/>
        <v>0</v>
      </c>
      <c r="BH600">
        <f t="shared" si="1394"/>
        <v>0</v>
      </c>
      <c r="BK600">
        <f t="shared" si="1429"/>
        <v>5.2910571292395149E-7</v>
      </c>
      <c r="BL600">
        <f t="shared" si="1300"/>
        <v>2.486796850742572E-7</v>
      </c>
      <c r="BM600">
        <f t="shared" si="1301"/>
        <v>0</v>
      </c>
      <c r="BN600">
        <f t="shared" si="1405"/>
        <v>0.53</v>
      </c>
      <c r="BO600">
        <f t="shared" si="1401"/>
        <v>1</v>
      </c>
      <c r="BP600" t="str">
        <f t="shared" si="1302"/>
        <v>-LT-Total</v>
      </c>
    </row>
    <row r="601" spans="1:68" hidden="1" x14ac:dyDescent="0.25">
      <c r="A601" t="str">
        <f t="shared" si="1296"/>
        <v>passenger-2W-BEV</v>
      </c>
      <c r="B601" s="1">
        <v>567</v>
      </c>
      <c r="C601" t="s">
        <v>24</v>
      </c>
      <c r="D601" t="s">
        <v>27</v>
      </c>
      <c r="E601" t="s">
        <v>35</v>
      </c>
      <c r="F601" t="s">
        <v>29</v>
      </c>
      <c r="G601">
        <v>2.747332901040882E-3</v>
      </c>
      <c r="H601">
        <f>Reference!H601</f>
        <v>3.5649834023732214E-3</v>
      </c>
      <c r="I601">
        <f>Reference!I601</f>
        <v>4.6259798564569484E-3</v>
      </c>
      <c r="J601">
        <f>Reference!J601</f>
        <v>6.0027459365167308E-3</v>
      </c>
      <c r="K601">
        <f>Reference!K601</f>
        <v>7.7892597668952858E-3</v>
      </c>
      <c r="L601">
        <f>Reference!L601</f>
        <v>1.0107468874716462E-2</v>
      </c>
      <c r="M601">
        <f t="shared" ref="M601:Y601" si="1432">IF(L601=0,0.0000001,L601)*((INDEX($N$7:$N$29,MATCH($A601,$H$7:$H$28,0))/IF(L601=0,0.0000001,L601))^((M$33-$K$33)/($Y$33-$K$33)))</f>
        <v>1.887335934937704E-2</v>
      </c>
      <c r="N601">
        <f t="shared" si="1432"/>
        <v>4.2125363497461543E-2</v>
      </c>
      <c r="O601">
        <f t="shared" si="1432"/>
        <v>9.7688313410074376E-2</v>
      </c>
      <c r="P601">
        <f t="shared" si="1432"/>
        <v>0.20701527340549736</v>
      </c>
      <c r="Q601">
        <f t="shared" si="1432"/>
        <v>0.36949737659785464</v>
      </c>
      <c r="R601">
        <f t="shared" si="1432"/>
        <v>0.54368915869114376</v>
      </c>
      <c r="S601">
        <f t="shared" si="1432"/>
        <v>0.67795631373457577</v>
      </c>
      <c r="T601">
        <f t="shared" si="1432"/>
        <v>0.75407683953769389</v>
      </c>
      <c r="U601">
        <f t="shared" si="1432"/>
        <v>0.78660091721986702</v>
      </c>
      <c r="V601">
        <f t="shared" si="1432"/>
        <v>0.79710968496235191</v>
      </c>
      <c r="W601">
        <f t="shared" si="1432"/>
        <v>0.799586457087477</v>
      </c>
      <c r="X601">
        <f t="shared" si="1432"/>
        <v>0.79997045412879397</v>
      </c>
      <c r="Y601">
        <f t="shared" si="1432"/>
        <v>0.8</v>
      </c>
      <c r="Z601">
        <f t="shared" ref="Z601:AN601" si="1433">IF(Y601=0,0.0000001,$Y601)*((INDEX($O$7:$O$29,MATCH($A601,$H$7:$H$28,0))/IF(Y601=0,0.0000001,$Y601))^((Z$33-$Y$33)/($AN$33-$Y$33)))</f>
        <v>0.81144608173656951</v>
      </c>
      <c r="AA601">
        <f t="shared" si="1433"/>
        <v>0.82305592945703909</v>
      </c>
      <c r="AB601">
        <f t="shared" si="1433"/>
        <v>0.83483188625995597</v>
      </c>
      <c r="AC601">
        <f t="shared" si="1433"/>
        <v>0.84677632876798814</v>
      </c>
      <c r="AD601">
        <f t="shared" si="1433"/>
        <v>0.8588916676075764</v>
      </c>
      <c r="AE601">
        <f t="shared" si="1433"/>
        <v>0.87118034789544496</v>
      </c>
      <c r="AF601">
        <f t="shared" si="1433"/>
        <v>0.88364484973207524</v>
      </c>
      <c r="AG601">
        <f t="shared" si="1433"/>
        <v>0.89628768870224007</v>
      </c>
      <c r="AH601">
        <f t="shared" si="1433"/>
        <v>0.90911141638269855</v>
      </c>
      <c r="AI601">
        <f t="shared" si="1433"/>
        <v>0.92211862085715435</v>
      </c>
      <c r="AJ601">
        <f t="shared" si="1433"/>
        <v>0.93531192723858403</v>
      </c>
      <c r="AK601">
        <f t="shared" si="1433"/>
        <v>0.94869399819903544</v>
      </c>
      <c r="AL601">
        <f t="shared" si="1433"/>
        <v>0.96226753450700908</v>
      </c>
      <c r="AM601">
        <f t="shared" si="1433"/>
        <v>0.97603527557252723</v>
      </c>
      <c r="AN601">
        <f t="shared" si="1433"/>
        <v>0.98999999999999988</v>
      </c>
      <c r="AO601">
        <f t="shared" ref="AO601:BG601" si="1434">AN601</f>
        <v>0.98999999999999988</v>
      </c>
      <c r="AP601">
        <f t="shared" si="1434"/>
        <v>0.98999999999999988</v>
      </c>
      <c r="AQ601">
        <f t="shared" si="1434"/>
        <v>0.98999999999999988</v>
      </c>
      <c r="AR601">
        <f t="shared" si="1434"/>
        <v>0.98999999999999988</v>
      </c>
      <c r="AS601">
        <f t="shared" si="1434"/>
        <v>0.98999999999999988</v>
      </c>
      <c r="AT601">
        <f t="shared" si="1434"/>
        <v>0.98999999999999988</v>
      </c>
      <c r="AU601">
        <f t="shared" si="1434"/>
        <v>0.98999999999999988</v>
      </c>
      <c r="AV601">
        <f t="shared" si="1434"/>
        <v>0.98999999999999988</v>
      </c>
      <c r="AW601">
        <f t="shared" si="1434"/>
        <v>0.98999999999999988</v>
      </c>
      <c r="AX601">
        <f t="shared" si="1434"/>
        <v>0.98999999999999988</v>
      </c>
      <c r="AY601">
        <f t="shared" si="1434"/>
        <v>0.98999999999999988</v>
      </c>
      <c r="AZ601">
        <f t="shared" si="1434"/>
        <v>0.98999999999999988</v>
      </c>
      <c r="BA601">
        <f t="shared" si="1434"/>
        <v>0.98999999999999988</v>
      </c>
      <c r="BB601">
        <f t="shared" si="1434"/>
        <v>0.98999999999999988</v>
      </c>
      <c r="BC601">
        <f t="shared" si="1434"/>
        <v>0.98999999999999988</v>
      </c>
      <c r="BD601">
        <f t="shared" si="1434"/>
        <v>0.98999999999999988</v>
      </c>
      <c r="BE601">
        <f t="shared" si="1434"/>
        <v>0.98999999999999988</v>
      </c>
      <c r="BF601">
        <f t="shared" si="1434"/>
        <v>0.98999999999999988</v>
      </c>
      <c r="BG601">
        <f t="shared" si="1434"/>
        <v>0.98999999999999988</v>
      </c>
      <c r="BH601">
        <f t="shared" si="1394"/>
        <v>0.98999999999999988</v>
      </c>
      <c r="BK601">
        <f t="shared" si="1429"/>
        <v>7.7892597668952858E-3</v>
      </c>
      <c r="BL601">
        <f t="shared" si="1300"/>
        <v>1.5578519533790568E-3</v>
      </c>
      <c r="BM601">
        <f t="shared" si="1301"/>
        <v>7.7892597668952922E-5</v>
      </c>
      <c r="BN601">
        <f t="shared" si="1405"/>
        <v>0.8</v>
      </c>
      <c r="BO601">
        <f t="shared" si="1401"/>
        <v>0.99</v>
      </c>
      <c r="BP601" t="str">
        <f t="shared" si="1302"/>
        <v>-2W-Total</v>
      </c>
    </row>
    <row r="602" spans="1:68" hidden="1" x14ac:dyDescent="0.25">
      <c r="A602" t="str">
        <f t="shared" si="1296"/>
        <v>passenger-2W-G</v>
      </c>
      <c r="B602" s="1">
        <v>568</v>
      </c>
      <c r="C602" t="s">
        <v>24</v>
      </c>
      <c r="D602" t="s">
        <v>27</v>
      </c>
      <c r="E602" t="s">
        <v>35</v>
      </c>
      <c r="F602" t="s">
        <v>47</v>
      </c>
      <c r="G602">
        <v>0.9972526670989591</v>
      </c>
      <c r="H602">
        <f>Reference!H602</f>
        <v>0.99587894053046666</v>
      </c>
      <c r="I602">
        <f>Reference!I602</f>
        <v>0.99450517388098747</v>
      </c>
      <c r="J602">
        <f>Reference!J602</f>
        <v>0.99313136714876726</v>
      </c>
      <c r="K602">
        <f>Reference!K602</f>
        <v>0.99175758101963496</v>
      </c>
      <c r="L602">
        <f t="shared" ref="L602:Y602" si="1435">$K602+(L$33-$K$33)*($BL602-$BK602)/($BL$33-$BK$33)</f>
        <v>0.93508571924708439</v>
      </c>
      <c r="M602">
        <f t="shared" si="1435"/>
        <v>0.87841385747453382</v>
      </c>
      <c r="N602">
        <f t="shared" si="1435"/>
        <v>0.82174199570198325</v>
      </c>
      <c r="O602">
        <f t="shared" si="1435"/>
        <v>0.76507013392943268</v>
      </c>
      <c r="P602">
        <f t="shared" si="1435"/>
        <v>0.70839827215688211</v>
      </c>
      <c r="Q602">
        <f t="shared" si="1435"/>
        <v>0.65172641038433154</v>
      </c>
      <c r="R602">
        <f t="shared" si="1435"/>
        <v>0.59505454861178086</v>
      </c>
      <c r="S602">
        <f t="shared" si="1435"/>
        <v>0.53838268683923041</v>
      </c>
      <c r="T602">
        <f t="shared" si="1435"/>
        <v>0.48171082506667984</v>
      </c>
      <c r="U602">
        <f t="shared" si="1435"/>
        <v>0.42503896329412927</v>
      </c>
      <c r="V602">
        <f t="shared" si="1435"/>
        <v>0.3683671015215787</v>
      </c>
      <c r="W602">
        <f t="shared" si="1435"/>
        <v>0.31169523974902813</v>
      </c>
      <c r="X602">
        <f t="shared" si="1435"/>
        <v>0.25502337797647756</v>
      </c>
      <c r="Y602">
        <f t="shared" si="1435"/>
        <v>0.19835151620392688</v>
      </c>
      <c r="Z602">
        <f t="shared" ref="Z602:AN602" si="1436">$Y602+(Z$33-$Y$33)*($BM602-$BL602)/($BM$33-$BL$33)</f>
        <v>0.1857892535110115</v>
      </c>
      <c r="AA602">
        <f t="shared" si="1436"/>
        <v>0.17322699081809614</v>
      </c>
      <c r="AB602">
        <f t="shared" si="1436"/>
        <v>0.16066472812518076</v>
      </c>
      <c r="AC602">
        <f t="shared" si="1436"/>
        <v>0.14810246543226541</v>
      </c>
      <c r="AD602">
        <f t="shared" si="1436"/>
        <v>0.13554020273935002</v>
      </c>
      <c r="AE602">
        <f t="shared" si="1436"/>
        <v>0.12297794004643464</v>
      </c>
      <c r="AF602">
        <f t="shared" si="1436"/>
        <v>0.11041567735351927</v>
      </c>
      <c r="AG602">
        <f t="shared" si="1436"/>
        <v>9.7853414660603905E-2</v>
      </c>
      <c r="AH602">
        <f t="shared" si="1436"/>
        <v>8.5291151967688536E-2</v>
      </c>
      <c r="AI602">
        <f t="shared" si="1436"/>
        <v>7.2728889274773167E-2</v>
      </c>
      <c r="AJ602">
        <f t="shared" si="1436"/>
        <v>6.0166626581857785E-2</v>
      </c>
      <c r="AK602">
        <f t="shared" si="1436"/>
        <v>4.7604363888942403E-2</v>
      </c>
      <c r="AL602">
        <f t="shared" si="1436"/>
        <v>3.5042101196027048E-2</v>
      </c>
      <c r="AM602">
        <f t="shared" si="1436"/>
        <v>2.2479838503111665E-2</v>
      </c>
      <c r="AN602">
        <f t="shared" si="1436"/>
        <v>9.9175758101963107E-3</v>
      </c>
      <c r="AO602">
        <f t="shared" ref="AO602:BG602" si="1437">AN602</f>
        <v>9.9175758101963107E-3</v>
      </c>
      <c r="AP602">
        <f t="shared" si="1437"/>
        <v>9.9175758101963107E-3</v>
      </c>
      <c r="AQ602">
        <f t="shared" si="1437"/>
        <v>9.9175758101963107E-3</v>
      </c>
      <c r="AR602">
        <f t="shared" si="1437"/>
        <v>9.9175758101963107E-3</v>
      </c>
      <c r="AS602">
        <f t="shared" si="1437"/>
        <v>9.9175758101963107E-3</v>
      </c>
      <c r="AT602">
        <f t="shared" si="1437"/>
        <v>9.9175758101963107E-3</v>
      </c>
      <c r="AU602">
        <f t="shared" si="1437"/>
        <v>9.9175758101963107E-3</v>
      </c>
      <c r="AV602">
        <f t="shared" si="1437"/>
        <v>9.9175758101963107E-3</v>
      </c>
      <c r="AW602">
        <f t="shared" si="1437"/>
        <v>9.9175758101963107E-3</v>
      </c>
      <c r="AX602">
        <f t="shared" si="1437"/>
        <v>9.9175758101963107E-3</v>
      </c>
      <c r="AY602">
        <f t="shared" si="1437"/>
        <v>9.9175758101963107E-3</v>
      </c>
      <c r="AZ602">
        <f t="shared" si="1437"/>
        <v>9.9175758101963107E-3</v>
      </c>
      <c r="BA602">
        <f t="shared" si="1437"/>
        <v>9.9175758101963107E-3</v>
      </c>
      <c r="BB602">
        <f t="shared" si="1437"/>
        <v>9.9175758101963107E-3</v>
      </c>
      <c r="BC602">
        <f t="shared" si="1437"/>
        <v>9.9175758101963107E-3</v>
      </c>
      <c r="BD602">
        <f t="shared" si="1437"/>
        <v>9.9175758101963107E-3</v>
      </c>
      <c r="BE602">
        <f t="shared" si="1437"/>
        <v>9.9175758101963107E-3</v>
      </c>
      <c r="BF602">
        <f t="shared" si="1437"/>
        <v>9.9175758101963107E-3</v>
      </c>
      <c r="BG602">
        <f t="shared" si="1437"/>
        <v>9.9175758101963107E-3</v>
      </c>
      <c r="BH602">
        <f t="shared" si="1394"/>
        <v>9.9175758101963107E-3</v>
      </c>
      <c r="BK602">
        <f t="shared" si="1429"/>
        <v>0.99175758101963496</v>
      </c>
      <c r="BL602">
        <f t="shared" si="1300"/>
        <v>0.19835151620392694</v>
      </c>
      <c r="BM602">
        <f t="shared" si="1301"/>
        <v>9.9175758101963576E-3</v>
      </c>
      <c r="BN602">
        <f t="shared" si="1405"/>
        <v>0.8</v>
      </c>
      <c r="BO602">
        <f t="shared" si="1401"/>
        <v>0.99</v>
      </c>
      <c r="BP602" t="str">
        <f t="shared" si="1302"/>
        <v>-2W-Total</v>
      </c>
    </row>
    <row r="603" spans="1:68" hidden="1" x14ac:dyDescent="0.25">
      <c r="A603" t="str">
        <f t="shared" si="1296"/>
        <v>passenger-BUS-BEV</v>
      </c>
      <c r="B603" s="1">
        <v>569</v>
      </c>
      <c r="C603" t="s">
        <v>24</v>
      </c>
      <c r="D603" t="s">
        <v>27</v>
      </c>
      <c r="E603" t="s">
        <v>34</v>
      </c>
      <c r="F603" t="s">
        <v>29</v>
      </c>
      <c r="G603">
        <v>0.18255824467619369</v>
      </c>
      <c r="H603">
        <f>Reference!H603</f>
        <v>0.16988457114677405</v>
      </c>
      <c r="I603">
        <f>Reference!I603</f>
        <v>0.15809073736940293</v>
      </c>
      <c r="J603">
        <f>Reference!J603</f>
        <v>0.14711566255424557</v>
      </c>
      <c r="K603">
        <f>Reference!K603</f>
        <v>0.13690250630055864</v>
      </c>
      <c r="L603">
        <f>Reference!L603</f>
        <v>0.12739837421772615</v>
      </c>
      <c r="M603">
        <f t="shared" ref="M603:Y603" si="1438">IF(L603=0,0.0000001,L603)*((INDEX($N$7:$N$29,MATCH($A603,$H$7:$H$28,0))/IF(L603=0,0.0000001,L603))^((M$33-$K$33)/($Y$33-$K$33)))</f>
        <v>0.15896625311881546</v>
      </c>
      <c r="N603">
        <f t="shared" si="1438"/>
        <v>0.21130747574017569</v>
      </c>
      <c r="O603">
        <f t="shared" si="1438"/>
        <v>0.28471540956664498</v>
      </c>
      <c r="P603">
        <f t="shared" si="1438"/>
        <v>0.37156303414073966</v>
      </c>
      <c r="Q603">
        <f t="shared" si="1438"/>
        <v>0.45627455532657007</v>
      </c>
      <c r="R603">
        <f t="shared" si="1438"/>
        <v>0.52322531780863013</v>
      </c>
      <c r="S603">
        <f t="shared" si="1438"/>
        <v>0.56580570463693802</v>
      </c>
      <c r="T603">
        <f t="shared" si="1438"/>
        <v>0.58755678709121073</v>
      </c>
      <c r="U603">
        <f t="shared" si="1438"/>
        <v>0.5964181475607071</v>
      </c>
      <c r="V603">
        <f t="shared" si="1438"/>
        <v>0.5992306536875992</v>
      </c>
      <c r="W603">
        <f t="shared" si="1438"/>
        <v>0.59989003293863585</v>
      </c>
      <c r="X603">
        <f t="shared" si="1438"/>
        <v>0.59999214454143179</v>
      </c>
      <c r="Y603">
        <f t="shared" si="1438"/>
        <v>0.6</v>
      </c>
      <c r="Z603">
        <f t="shared" ref="Z603:AN603" si="1439">IF(Y603=0,0.0000001,$Y603)*((INDEX($O$7:$O$29,MATCH($A603,$H$7:$H$28,0))/IF(Y603=0,0.0000001,$Y603))^((Z$33-$Y$33)/($AN$33-$Y$33)))</f>
        <v>0.6164397954382298</v>
      </c>
      <c r="AA603">
        <f t="shared" si="1439"/>
        <v>0.63333003566654444</v>
      </c>
      <c r="AB603">
        <f t="shared" si="1439"/>
        <v>0.65068306271861909</v>
      </c>
      <c r="AC603">
        <f t="shared" si="1439"/>
        <v>0.66851155679564411</v>
      </c>
      <c r="AD603">
        <f t="shared" si="1439"/>
        <v>0.68682854553199912</v>
      </c>
      <c r="AE603">
        <f t="shared" si="1439"/>
        <v>0.70564741351480409</v>
      </c>
      <c r="AF603">
        <f t="shared" si="1439"/>
        <v>0.72498191206430307</v>
      </c>
      <c r="AG603">
        <f t="shared" si="1439"/>
        <v>0.74484616928222624</v>
      </c>
      <c r="AH603">
        <f t="shared" si="1439"/>
        <v>0.76525470037547438</v>
      </c>
      <c r="AI603">
        <f t="shared" si="1439"/>
        <v>0.78622241826266892</v>
      </c>
      <c r="AJ603">
        <f t="shared" si="1439"/>
        <v>0.8077646444713168</v>
      </c>
      <c r="AK603">
        <f t="shared" si="1439"/>
        <v>0.82989712033355489</v>
      </c>
      <c r="AL603">
        <f t="shared" si="1439"/>
        <v>0.85263601848865445</v>
      </c>
      <c r="AM603">
        <f t="shared" si="1439"/>
        <v>0.8759979547006882</v>
      </c>
      <c r="AN603">
        <f t="shared" si="1439"/>
        <v>0.89999999999999991</v>
      </c>
      <c r="AO603">
        <f t="shared" ref="AO603:BG603" si="1440">AN603</f>
        <v>0.89999999999999991</v>
      </c>
      <c r="AP603">
        <f t="shared" si="1440"/>
        <v>0.89999999999999991</v>
      </c>
      <c r="AQ603">
        <f t="shared" si="1440"/>
        <v>0.89999999999999991</v>
      </c>
      <c r="AR603">
        <f t="shared" si="1440"/>
        <v>0.89999999999999991</v>
      </c>
      <c r="AS603">
        <f t="shared" si="1440"/>
        <v>0.89999999999999991</v>
      </c>
      <c r="AT603">
        <f t="shared" si="1440"/>
        <v>0.89999999999999991</v>
      </c>
      <c r="AU603">
        <f t="shared" si="1440"/>
        <v>0.89999999999999991</v>
      </c>
      <c r="AV603">
        <f t="shared" si="1440"/>
        <v>0.89999999999999991</v>
      </c>
      <c r="AW603">
        <f t="shared" si="1440"/>
        <v>0.89999999999999991</v>
      </c>
      <c r="AX603">
        <f t="shared" si="1440"/>
        <v>0.89999999999999991</v>
      </c>
      <c r="AY603">
        <f t="shared" si="1440"/>
        <v>0.89999999999999991</v>
      </c>
      <c r="AZ603">
        <f t="shared" si="1440"/>
        <v>0.89999999999999991</v>
      </c>
      <c r="BA603">
        <f t="shared" si="1440"/>
        <v>0.89999999999999991</v>
      </c>
      <c r="BB603">
        <f t="shared" si="1440"/>
        <v>0.89999999999999991</v>
      </c>
      <c r="BC603">
        <f t="shared" si="1440"/>
        <v>0.89999999999999991</v>
      </c>
      <c r="BD603">
        <f t="shared" si="1440"/>
        <v>0.89999999999999991</v>
      </c>
      <c r="BE603">
        <f t="shared" si="1440"/>
        <v>0.89999999999999991</v>
      </c>
      <c r="BF603">
        <f t="shared" si="1440"/>
        <v>0.89999999999999991</v>
      </c>
      <c r="BG603">
        <f t="shared" si="1440"/>
        <v>0.89999999999999991</v>
      </c>
      <c r="BH603">
        <f t="shared" si="1394"/>
        <v>0.89999999999999991</v>
      </c>
      <c r="BK603">
        <f t="shared" si="1429"/>
        <v>0.13690250630055864</v>
      </c>
      <c r="BL603">
        <f t="shared" si="1300"/>
        <v>5.0653927331206695E-2</v>
      </c>
      <c r="BM603">
        <f t="shared" si="1301"/>
        <v>6.8451253150279227E-3</v>
      </c>
      <c r="BN603">
        <f t="shared" si="1405"/>
        <v>0.63</v>
      </c>
      <c r="BO603">
        <f t="shared" si="1401"/>
        <v>0.95000000000000007</v>
      </c>
      <c r="BP603" t="str">
        <f t="shared" si="1302"/>
        <v>-BUS-Total</v>
      </c>
    </row>
    <row r="604" spans="1:68" hidden="1" x14ac:dyDescent="0.25">
      <c r="A604" t="str">
        <f t="shared" si="1296"/>
        <v>passenger-BUS-CNG</v>
      </c>
      <c r="B604" s="1">
        <v>570</v>
      </c>
      <c r="C604" t="s">
        <v>24</v>
      </c>
      <c r="D604" t="s">
        <v>27</v>
      </c>
      <c r="E604" t="s">
        <v>34</v>
      </c>
      <c r="F604" t="s">
        <v>45</v>
      </c>
      <c r="G604">
        <v>7.8632544416512684E-2</v>
      </c>
      <c r="H604">
        <f>Reference!H604</f>
        <v>9.4895341198929659E-2</v>
      </c>
      <c r="I604">
        <f>Reference!I604</f>
        <v>0.11132378825157591</v>
      </c>
      <c r="J604">
        <f>Reference!J604</f>
        <v>0.1279204294613589</v>
      </c>
      <c r="K604">
        <f>Reference!K604</f>
        <v>0.1395893296203011</v>
      </c>
      <c r="L604">
        <f t="shared" ref="L604:Y605" si="1441">$K604+(L$33-$K$33)*($BL604-$BK604)/($BL$33-$BK$33)</f>
        <v>0.13330780978738754</v>
      </c>
      <c r="M604">
        <f t="shared" si="1441"/>
        <v>0.12702628995447401</v>
      </c>
      <c r="N604">
        <f t="shared" si="1441"/>
        <v>0.12074477012156046</v>
      </c>
      <c r="O604">
        <f t="shared" si="1441"/>
        <v>0.1144632502886469</v>
      </c>
      <c r="P604">
        <f t="shared" si="1441"/>
        <v>0.10818173045573336</v>
      </c>
      <c r="Q604">
        <f t="shared" si="1441"/>
        <v>0.10190021062281981</v>
      </c>
      <c r="R604">
        <f t="shared" si="1441"/>
        <v>9.5618690789906258E-2</v>
      </c>
      <c r="S604">
        <f t="shared" si="1441"/>
        <v>8.9337170956992701E-2</v>
      </c>
      <c r="T604">
        <f t="shared" si="1441"/>
        <v>8.3055651124079158E-2</v>
      </c>
      <c r="U604">
        <f t="shared" si="1441"/>
        <v>7.6774131291165615E-2</v>
      </c>
      <c r="V604">
        <f t="shared" si="1441"/>
        <v>7.0492611458252072E-2</v>
      </c>
      <c r="W604">
        <f t="shared" si="1441"/>
        <v>6.4211091625338515E-2</v>
      </c>
      <c r="X604">
        <f t="shared" si="1441"/>
        <v>5.7929571792424958E-2</v>
      </c>
      <c r="Y604">
        <f t="shared" si="1441"/>
        <v>5.1648051959511429E-2</v>
      </c>
      <c r="Z604">
        <f t="shared" ref="Z604:AN605" si="1442">$Y604+(Z$33-$Y$33)*($BM604-$BL604)/($BM$33-$BL$33)</f>
        <v>4.8670146260945006E-2</v>
      </c>
      <c r="AA604">
        <f t="shared" si="1442"/>
        <v>4.5692240562378583E-2</v>
      </c>
      <c r="AB604">
        <f t="shared" si="1442"/>
        <v>4.2714334863812153E-2</v>
      </c>
      <c r="AC604">
        <f t="shared" si="1442"/>
        <v>3.973642916524573E-2</v>
      </c>
      <c r="AD604">
        <f t="shared" si="1442"/>
        <v>3.6758523466679308E-2</v>
      </c>
      <c r="AE604">
        <f t="shared" si="1442"/>
        <v>3.3780617768112885E-2</v>
      </c>
      <c r="AF604">
        <f t="shared" si="1442"/>
        <v>3.0802712069546462E-2</v>
      </c>
      <c r="AG604">
        <f t="shared" si="1442"/>
        <v>2.7824806370980035E-2</v>
      </c>
      <c r="AH604">
        <f t="shared" si="1442"/>
        <v>2.4846900672413609E-2</v>
      </c>
      <c r="AI604">
        <f t="shared" si="1442"/>
        <v>2.1868994973847186E-2</v>
      </c>
      <c r="AJ604">
        <f t="shared" si="1442"/>
        <v>1.8891089275280763E-2</v>
      </c>
      <c r="AK604">
        <f t="shared" si="1442"/>
        <v>1.591318357671434E-2</v>
      </c>
      <c r="AL604">
        <f t="shared" si="1442"/>
        <v>1.2935277878147911E-2</v>
      </c>
      <c r="AM604">
        <f t="shared" si="1442"/>
        <v>9.9573721795814946E-3</v>
      </c>
      <c r="AN604">
        <f t="shared" si="1442"/>
        <v>6.9794664810150647E-3</v>
      </c>
      <c r="AO604">
        <f t="shared" ref="AO604:BG604" si="1443">AN604</f>
        <v>6.9794664810150647E-3</v>
      </c>
      <c r="AP604">
        <f t="shared" si="1443"/>
        <v>6.9794664810150647E-3</v>
      </c>
      <c r="AQ604">
        <f t="shared" si="1443"/>
        <v>6.9794664810150647E-3</v>
      </c>
      <c r="AR604">
        <f t="shared" si="1443"/>
        <v>6.9794664810150647E-3</v>
      </c>
      <c r="AS604">
        <f t="shared" si="1443"/>
        <v>6.9794664810150647E-3</v>
      </c>
      <c r="AT604">
        <f t="shared" si="1443"/>
        <v>6.9794664810150647E-3</v>
      </c>
      <c r="AU604">
        <f t="shared" si="1443"/>
        <v>6.9794664810150647E-3</v>
      </c>
      <c r="AV604">
        <f t="shared" si="1443"/>
        <v>6.9794664810150647E-3</v>
      </c>
      <c r="AW604">
        <f t="shared" si="1443"/>
        <v>6.9794664810150647E-3</v>
      </c>
      <c r="AX604">
        <f t="shared" si="1443"/>
        <v>6.9794664810150647E-3</v>
      </c>
      <c r="AY604">
        <f t="shared" si="1443"/>
        <v>6.9794664810150647E-3</v>
      </c>
      <c r="AZ604">
        <f t="shared" si="1443"/>
        <v>6.9794664810150647E-3</v>
      </c>
      <c r="BA604">
        <f t="shared" si="1443"/>
        <v>6.9794664810150647E-3</v>
      </c>
      <c r="BB604">
        <f t="shared" si="1443"/>
        <v>6.9794664810150647E-3</v>
      </c>
      <c r="BC604">
        <f t="shared" si="1443"/>
        <v>6.9794664810150647E-3</v>
      </c>
      <c r="BD604">
        <f t="shared" si="1443"/>
        <v>6.9794664810150647E-3</v>
      </c>
      <c r="BE604">
        <f t="shared" si="1443"/>
        <v>6.9794664810150647E-3</v>
      </c>
      <c r="BF604">
        <f t="shared" si="1443"/>
        <v>6.9794664810150647E-3</v>
      </c>
      <c r="BG604">
        <f t="shared" si="1443"/>
        <v>6.9794664810150647E-3</v>
      </c>
      <c r="BH604">
        <f t="shared" si="1394"/>
        <v>6.9794664810150647E-3</v>
      </c>
      <c r="BK604">
        <f t="shared" si="1429"/>
        <v>0.1395893296203011</v>
      </c>
      <c r="BL604">
        <f t="shared" si="1300"/>
        <v>5.1648051959511408E-2</v>
      </c>
      <c r="BM604">
        <f t="shared" si="1301"/>
        <v>6.9794664810150456E-3</v>
      </c>
      <c r="BN604">
        <f t="shared" si="1405"/>
        <v>0.63</v>
      </c>
      <c r="BO604">
        <f t="shared" si="1401"/>
        <v>0.95000000000000007</v>
      </c>
      <c r="BP604" t="str">
        <f t="shared" si="1302"/>
        <v>-BUS-Total</v>
      </c>
    </row>
    <row r="605" spans="1:68" hidden="1" x14ac:dyDescent="0.25">
      <c r="A605" t="str">
        <f t="shared" si="1296"/>
        <v>passenger-BUS-D</v>
      </c>
      <c r="B605" s="1">
        <v>571</v>
      </c>
      <c r="C605" t="s">
        <v>24</v>
      </c>
      <c r="D605" t="s">
        <v>27</v>
      </c>
      <c r="E605" t="s">
        <v>34</v>
      </c>
      <c r="F605" t="s">
        <v>46</v>
      </c>
      <c r="G605">
        <v>0.55496881237146123</v>
      </c>
      <c r="H605">
        <f>Reference!H605</f>
        <v>0.55281042513941892</v>
      </c>
      <c r="I605">
        <f>Reference!I605</f>
        <v>0.55063005291715439</v>
      </c>
      <c r="J605">
        <f>Reference!J605</f>
        <v>0.54842735808174259</v>
      </c>
      <c r="K605">
        <f>Reference!K605</f>
        <v>0.54191668082342292</v>
      </c>
      <c r="L605">
        <f t="shared" si="1441"/>
        <v>0.51753043018636891</v>
      </c>
      <c r="M605">
        <f t="shared" si="1441"/>
        <v>0.49314417954931483</v>
      </c>
      <c r="N605">
        <f t="shared" si="1441"/>
        <v>0.46875792891226081</v>
      </c>
      <c r="O605">
        <f t="shared" si="1441"/>
        <v>0.44437167827520679</v>
      </c>
      <c r="P605">
        <f t="shared" si="1441"/>
        <v>0.41998542763815272</v>
      </c>
      <c r="Q605">
        <f t="shared" si="1441"/>
        <v>0.3955991770010987</v>
      </c>
      <c r="R605">
        <f t="shared" si="1441"/>
        <v>0.37121292636404468</v>
      </c>
      <c r="S605">
        <f t="shared" si="1441"/>
        <v>0.34682667572699066</v>
      </c>
      <c r="T605">
        <f t="shared" si="1441"/>
        <v>0.32244042508993664</v>
      </c>
      <c r="U605">
        <f t="shared" si="1441"/>
        <v>0.29805417445288257</v>
      </c>
      <c r="V605">
        <f t="shared" si="1441"/>
        <v>0.27366792381582855</v>
      </c>
      <c r="W605">
        <f t="shared" si="1441"/>
        <v>0.24928167317877453</v>
      </c>
      <c r="X605">
        <f t="shared" si="1441"/>
        <v>0.22489542254172051</v>
      </c>
      <c r="Y605">
        <f t="shared" si="1441"/>
        <v>0.20050917190466638</v>
      </c>
      <c r="Z605">
        <f t="shared" si="1442"/>
        <v>0.18894828271376668</v>
      </c>
      <c r="AA605">
        <f t="shared" si="1442"/>
        <v>0.177387393522867</v>
      </c>
      <c r="AB605">
        <f t="shared" si="1442"/>
        <v>0.1658265043319673</v>
      </c>
      <c r="AC605">
        <f t="shared" si="1442"/>
        <v>0.15426561514106762</v>
      </c>
      <c r="AD605">
        <f t="shared" si="1442"/>
        <v>0.14270472595016792</v>
      </c>
      <c r="AE605">
        <f t="shared" si="1442"/>
        <v>0.13114383675926822</v>
      </c>
      <c r="AF605">
        <f t="shared" si="1442"/>
        <v>0.11958294756836856</v>
      </c>
      <c r="AG605">
        <f t="shared" si="1442"/>
        <v>0.10802205837746885</v>
      </c>
      <c r="AH605">
        <f t="shared" si="1442"/>
        <v>9.6461169186569162E-2</v>
      </c>
      <c r="AI605">
        <f t="shared" si="1442"/>
        <v>8.4900279995669486E-2</v>
      </c>
      <c r="AJ605">
        <f t="shared" si="1442"/>
        <v>7.3339390804769783E-2</v>
      </c>
      <c r="AK605">
        <f t="shared" si="1442"/>
        <v>6.1778501613870079E-2</v>
      </c>
      <c r="AL605">
        <f t="shared" si="1442"/>
        <v>5.0217612422970404E-2</v>
      </c>
      <c r="AM605">
        <f t="shared" si="1442"/>
        <v>3.8656723232070728E-2</v>
      </c>
      <c r="AN605">
        <f t="shared" si="1442"/>
        <v>2.7095834041171024E-2</v>
      </c>
      <c r="AO605">
        <f t="shared" ref="AO605:BG605" si="1444">AN605</f>
        <v>2.7095834041171024E-2</v>
      </c>
      <c r="AP605">
        <f t="shared" si="1444"/>
        <v>2.7095834041171024E-2</v>
      </c>
      <c r="AQ605">
        <f t="shared" si="1444"/>
        <v>2.7095834041171024E-2</v>
      </c>
      <c r="AR605">
        <f t="shared" si="1444"/>
        <v>2.7095834041171024E-2</v>
      </c>
      <c r="AS605">
        <f t="shared" si="1444"/>
        <v>2.7095834041171024E-2</v>
      </c>
      <c r="AT605">
        <f t="shared" si="1444"/>
        <v>2.7095834041171024E-2</v>
      </c>
      <c r="AU605">
        <f t="shared" si="1444"/>
        <v>2.7095834041171024E-2</v>
      </c>
      <c r="AV605">
        <f t="shared" si="1444"/>
        <v>2.7095834041171024E-2</v>
      </c>
      <c r="AW605">
        <f t="shared" si="1444"/>
        <v>2.7095834041171024E-2</v>
      </c>
      <c r="AX605">
        <f t="shared" si="1444"/>
        <v>2.7095834041171024E-2</v>
      </c>
      <c r="AY605">
        <f t="shared" si="1444"/>
        <v>2.7095834041171024E-2</v>
      </c>
      <c r="AZ605">
        <f t="shared" si="1444"/>
        <v>2.7095834041171024E-2</v>
      </c>
      <c r="BA605">
        <f t="shared" si="1444"/>
        <v>2.7095834041171024E-2</v>
      </c>
      <c r="BB605">
        <f t="shared" si="1444"/>
        <v>2.7095834041171024E-2</v>
      </c>
      <c r="BC605">
        <f t="shared" si="1444"/>
        <v>2.7095834041171024E-2</v>
      </c>
      <c r="BD605">
        <f t="shared" si="1444"/>
        <v>2.7095834041171024E-2</v>
      </c>
      <c r="BE605">
        <f t="shared" si="1444"/>
        <v>2.7095834041171024E-2</v>
      </c>
      <c r="BF605">
        <f t="shared" si="1444"/>
        <v>2.7095834041171024E-2</v>
      </c>
      <c r="BG605">
        <f t="shared" si="1444"/>
        <v>2.7095834041171024E-2</v>
      </c>
      <c r="BH605">
        <f t="shared" si="1394"/>
        <v>2.7095834041171024E-2</v>
      </c>
      <c r="BK605">
        <f t="shared" si="1429"/>
        <v>0.54191668082342292</v>
      </c>
      <c r="BL605">
        <f t="shared" si="1300"/>
        <v>0.20050917190466647</v>
      </c>
      <c r="BM605">
        <f t="shared" si="1301"/>
        <v>2.7095834041171111E-2</v>
      </c>
      <c r="BN605">
        <f t="shared" si="1405"/>
        <v>0.63</v>
      </c>
      <c r="BO605">
        <f t="shared" si="1401"/>
        <v>0.95000000000000007</v>
      </c>
      <c r="BP605" t="str">
        <f t="shared" si="1302"/>
        <v>-BUS-Total</v>
      </c>
    </row>
    <row r="606" spans="1:68" hidden="1" x14ac:dyDescent="0.25">
      <c r="A606" t="str">
        <f t="shared" si="1296"/>
        <v>passenger-BUS-FCEV</v>
      </c>
      <c r="B606" s="1">
        <v>572</v>
      </c>
      <c r="C606" t="s">
        <v>24</v>
      </c>
      <c r="D606" t="s">
        <v>27</v>
      </c>
      <c r="E606" t="s">
        <v>34</v>
      </c>
      <c r="F606" t="s">
        <v>30</v>
      </c>
      <c r="G606">
        <v>0</v>
      </c>
      <c r="H606">
        <f>Reference!H606</f>
        <v>0</v>
      </c>
      <c r="I606">
        <f>Reference!I606</f>
        <v>0</v>
      </c>
      <c r="J606">
        <f>Reference!J606</f>
        <v>0</v>
      </c>
      <c r="K606">
        <f>Reference!K606</f>
        <v>0</v>
      </c>
      <c r="L606">
        <f>Reference!L606</f>
        <v>0</v>
      </c>
      <c r="M606">
        <f t="shared" ref="M606:Y606" si="1445">IF(L606=0,0.0000001,L606)*((INDEX($N$7:$N$29,MATCH($A606,$H$7:$H$28,0))/IF(L606=0,0.0000001,L606))^((M$33-$K$33)/($Y$33-$K$33)))</f>
        <v>6.0596270211360079E-7</v>
      </c>
      <c r="N606">
        <f t="shared" si="1445"/>
        <v>6.1439511873780605E-6</v>
      </c>
      <c r="O606">
        <f t="shared" si="1445"/>
        <v>6.9559182676209232E-5</v>
      </c>
      <c r="P606">
        <f t="shared" si="1445"/>
        <v>6.0721516256482914E-4</v>
      </c>
      <c r="Q606">
        <f t="shared" si="1445"/>
        <v>3.2303363327869836E-3</v>
      </c>
      <c r="R606">
        <f t="shared" si="1445"/>
        <v>9.844292254073397E-3</v>
      </c>
      <c r="S606">
        <f t="shared" si="1445"/>
        <v>1.8608860821005966E-2</v>
      </c>
      <c r="T606">
        <f t="shared" si="1445"/>
        <v>2.5295851451414286E-2</v>
      </c>
      <c r="U606">
        <f t="shared" si="1445"/>
        <v>2.8573131487209344E-2</v>
      </c>
      <c r="V606">
        <f t="shared" si="1445"/>
        <v>2.9688362023986541E-2</v>
      </c>
      <c r="W606">
        <f t="shared" si="1445"/>
        <v>2.9955280804589039E-2</v>
      </c>
      <c r="X606">
        <f t="shared" si="1445"/>
        <v>2.9996803558965248E-2</v>
      </c>
      <c r="Y606">
        <f t="shared" si="1445"/>
        <v>0.03</v>
      </c>
      <c r="Z606">
        <f t="shared" ref="Z606:AN606" si="1446">IF(Y606=0,0.0000001,$Y606)*((INDEX($O$7:$O$29,MATCH($A606,$H$7:$H$28,0))/IF(Y606=0,0.0000001,$Y606))^((Z$33-$Y$33)/($AN$33-$Y$33)))</f>
        <v>3.1039246604138173E-2</v>
      </c>
      <c r="AA606">
        <f t="shared" si="1446"/>
        <v>3.211449432508344E-2</v>
      </c>
      <c r="AB606">
        <f t="shared" si="1446"/>
        <v>3.3226990297448702E-2</v>
      </c>
      <c r="AC606">
        <f t="shared" si="1446"/>
        <v>3.4378024858527222E-2</v>
      </c>
      <c r="AD606">
        <f t="shared" si="1446"/>
        <v>3.5568933044900629E-2</v>
      </c>
      <c r="AE606">
        <f t="shared" si="1446"/>
        <v>3.6801096140891665E-2</v>
      </c>
      <c r="AF606">
        <f t="shared" si="1446"/>
        <v>3.8075943280657804E-2</v>
      </c>
      <c r="AG606">
        <f t="shared" si="1446"/>
        <v>3.939495310578385E-2</v>
      </c>
      <c r="AH606">
        <f t="shared" si="1446"/>
        <v>4.0759655480296142E-2</v>
      </c>
      <c r="AI606">
        <f t="shared" si="1446"/>
        <v>4.2171633265087459E-2</v>
      </c>
      <c r="AJ606">
        <f t="shared" si="1446"/>
        <v>4.3632524153810887E-2</v>
      </c>
      <c r="AK606">
        <f t="shared" si="1446"/>
        <v>4.5144022572371711E-2</v>
      </c>
      <c r="AL606">
        <f t="shared" si="1446"/>
        <v>4.6707881644220864E-2</v>
      </c>
      <c r="AM606">
        <f t="shared" si="1446"/>
        <v>4.8325915223729012E-2</v>
      </c>
      <c r="AN606">
        <f t="shared" si="1446"/>
        <v>0.05</v>
      </c>
      <c r="AO606">
        <f t="shared" ref="AO606:BG606" si="1447">AN606</f>
        <v>0.05</v>
      </c>
      <c r="AP606">
        <f t="shared" si="1447"/>
        <v>0.05</v>
      </c>
      <c r="AQ606">
        <f t="shared" si="1447"/>
        <v>0.05</v>
      </c>
      <c r="AR606">
        <f t="shared" si="1447"/>
        <v>0.05</v>
      </c>
      <c r="AS606">
        <f t="shared" si="1447"/>
        <v>0.05</v>
      </c>
      <c r="AT606">
        <f t="shared" si="1447"/>
        <v>0.05</v>
      </c>
      <c r="AU606">
        <f t="shared" si="1447"/>
        <v>0.05</v>
      </c>
      <c r="AV606">
        <f t="shared" si="1447"/>
        <v>0.05</v>
      </c>
      <c r="AW606">
        <f t="shared" si="1447"/>
        <v>0.05</v>
      </c>
      <c r="AX606">
        <f t="shared" si="1447"/>
        <v>0.05</v>
      </c>
      <c r="AY606">
        <f t="shared" si="1447"/>
        <v>0.05</v>
      </c>
      <c r="AZ606">
        <f t="shared" si="1447"/>
        <v>0.05</v>
      </c>
      <c r="BA606">
        <f t="shared" si="1447"/>
        <v>0.05</v>
      </c>
      <c r="BB606">
        <f t="shared" si="1447"/>
        <v>0.05</v>
      </c>
      <c r="BC606">
        <f t="shared" si="1447"/>
        <v>0.05</v>
      </c>
      <c r="BD606">
        <f t="shared" si="1447"/>
        <v>0.05</v>
      </c>
      <c r="BE606">
        <f t="shared" si="1447"/>
        <v>0.05</v>
      </c>
      <c r="BF606">
        <f t="shared" si="1447"/>
        <v>0.05</v>
      </c>
      <c r="BG606">
        <f t="shared" si="1447"/>
        <v>0.05</v>
      </c>
      <c r="BH606">
        <f t="shared" si="1394"/>
        <v>0.05</v>
      </c>
      <c r="BK606">
        <f>G606</f>
        <v>0</v>
      </c>
      <c r="BL606">
        <f t="shared" si="1300"/>
        <v>0</v>
      </c>
      <c r="BM606">
        <f t="shared" si="1301"/>
        <v>0</v>
      </c>
      <c r="BN606">
        <f t="shared" si="1405"/>
        <v>0.63</v>
      </c>
      <c r="BO606">
        <f t="shared" si="1401"/>
        <v>0.95000000000000007</v>
      </c>
      <c r="BP606" t="str">
        <f t="shared" si="1302"/>
        <v>-BUS-Total</v>
      </c>
    </row>
    <row r="607" spans="1:68" hidden="1" x14ac:dyDescent="0.25">
      <c r="A607" t="str">
        <f t="shared" si="1296"/>
        <v>passenger-BUS-G</v>
      </c>
      <c r="B607" s="1">
        <v>573</v>
      </c>
      <c r="C607" t="s">
        <v>24</v>
      </c>
      <c r="D607" t="s">
        <v>27</v>
      </c>
      <c r="E607" t="s">
        <v>34</v>
      </c>
      <c r="F607" t="s">
        <v>47</v>
      </c>
      <c r="G607">
        <v>0.10904930725293401</v>
      </c>
      <c r="H607">
        <f>Reference!H607</f>
        <v>0.1076400834846868</v>
      </c>
      <c r="I607">
        <f>Reference!I607</f>
        <v>0.1062165055865107</v>
      </c>
      <c r="J607">
        <f>Reference!J607</f>
        <v>0.1047783531224042</v>
      </c>
      <c r="K607">
        <f>Reference!K607</f>
        <v>0.10438209422813791</v>
      </c>
      <c r="L607">
        <f t="shared" ref="L607:Y609" si="1448">$K607+(L$33-$K$33)*($BL607-$BK607)/($BL$33-$BK$33)</f>
        <v>9.9684899987871695E-2</v>
      </c>
      <c r="M607">
        <f t="shared" si="1448"/>
        <v>9.4987705747605497E-2</v>
      </c>
      <c r="N607">
        <f t="shared" si="1448"/>
        <v>9.0290511507339286E-2</v>
      </c>
      <c r="O607">
        <f t="shared" si="1448"/>
        <v>8.5593317267073088E-2</v>
      </c>
      <c r="P607">
        <f t="shared" si="1448"/>
        <v>8.0896123026806876E-2</v>
      </c>
      <c r="Q607">
        <f t="shared" si="1448"/>
        <v>7.6198928786540665E-2</v>
      </c>
      <c r="R607">
        <f t="shared" si="1448"/>
        <v>7.1501734546274467E-2</v>
      </c>
      <c r="S607">
        <f t="shared" si="1448"/>
        <v>6.680454030600827E-2</v>
      </c>
      <c r="T607">
        <f t="shared" si="1448"/>
        <v>6.2107346065742058E-2</v>
      </c>
      <c r="U607">
        <f t="shared" si="1448"/>
        <v>5.7410151825475854E-2</v>
      </c>
      <c r="V607">
        <f t="shared" si="1448"/>
        <v>5.2712957585209642E-2</v>
      </c>
      <c r="W607">
        <f t="shared" si="1448"/>
        <v>4.8015763344943438E-2</v>
      </c>
      <c r="X607">
        <f t="shared" si="1448"/>
        <v>4.3318569104677233E-2</v>
      </c>
      <c r="Y607">
        <f t="shared" si="1448"/>
        <v>3.8621374864411029E-2</v>
      </c>
      <c r="Z607">
        <f t="shared" ref="Z607:AN609" si="1449">$Y607+(Z$33-$Y$33)*($BM607-$BL607)/($BM$33-$BL$33)</f>
        <v>3.6394556854210752E-2</v>
      </c>
      <c r="AA607">
        <f t="shared" si="1449"/>
        <v>3.4167738844010476E-2</v>
      </c>
      <c r="AB607">
        <f t="shared" si="1449"/>
        <v>3.1940920833810199E-2</v>
      </c>
      <c r="AC607">
        <f t="shared" si="1449"/>
        <v>2.9714102823609926E-2</v>
      </c>
      <c r="AD607">
        <f t="shared" si="1449"/>
        <v>2.7487284813409653E-2</v>
      </c>
      <c r="AE607">
        <f t="shared" si="1449"/>
        <v>2.5260466803209376E-2</v>
      </c>
      <c r="AF607">
        <f t="shared" si="1449"/>
        <v>2.30336487930091E-2</v>
      </c>
      <c r="AG607">
        <f t="shared" si="1449"/>
        <v>2.0806830782808823E-2</v>
      </c>
      <c r="AH607">
        <f t="shared" si="1449"/>
        <v>1.858001277260855E-2</v>
      </c>
      <c r="AI607">
        <f t="shared" si="1449"/>
        <v>1.6353194762408273E-2</v>
      </c>
      <c r="AJ607">
        <f t="shared" si="1449"/>
        <v>1.4126376752207997E-2</v>
      </c>
      <c r="AK607">
        <f t="shared" si="1449"/>
        <v>1.189955874200772E-2</v>
      </c>
      <c r="AL607">
        <f t="shared" si="1449"/>
        <v>9.6727407318074471E-3</v>
      </c>
      <c r="AM607">
        <f t="shared" si="1449"/>
        <v>7.445922721607167E-3</v>
      </c>
      <c r="AN607">
        <f t="shared" si="1449"/>
        <v>5.2191047114068939E-3</v>
      </c>
      <c r="AO607">
        <f t="shared" ref="AO607:BG607" si="1450">AN607</f>
        <v>5.2191047114068939E-3</v>
      </c>
      <c r="AP607">
        <f t="shared" si="1450"/>
        <v>5.2191047114068939E-3</v>
      </c>
      <c r="AQ607">
        <f t="shared" si="1450"/>
        <v>5.2191047114068939E-3</v>
      </c>
      <c r="AR607">
        <f t="shared" si="1450"/>
        <v>5.2191047114068939E-3</v>
      </c>
      <c r="AS607">
        <f t="shared" si="1450"/>
        <v>5.2191047114068939E-3</v>
      </c>
      <c r="AT607">
        <f t="shared" si="1450"/>
        <v>5.2191047114068939E-3</v>
      </c>
      <c r="AU607">
        <f t="shared" si="1450"/>
        <v>5.2191047114068939E-3</v>
      </c>
      <c r="AV607">
        <f t="shared" si="1450"/>
        <v>5.2191047114068939E-3</v>
      </c>
      <c r="AW607">
        <f t="shared" si="1450"/>
        <v>5.2191047114068939E-3</v>
      </c>
      <c r="AX607">
        <f t="shared" si="1450"/>
        <v>5.2191047114068939E-3</v>
      </c>
      <c r="AY607">
        <f t="shared" si="1450"/>
        <v>5.2191047114068939E-3</v>
      </c>
      <c r="AZ607">
        <f t="shared" si="1450"/>
        <v>5.2191047114068939E-3</v>
      </c>
      <c r="BA607">
        <f t="shared" si="1450"/>
        <v>5.2191047114068939E-3</v>
      </c>
      <c r="BB607">
        <f t="shared" si="1450"/>
        <v>5.2191047114068939E-3</v>
      </c>
      <c r="BC607">
        <f t="shared" si="1450"/>
        <v>5.2191047114068939E-3</v>
      </c>
      <c r="BD607">
        <f t="shared" si="1450"/>
        <v>5.2191047114068939E-3</v>
      </c>
      <c r="BE607">
        <f t="shared" si="1450"/>
        <v>5.2191047114068939E-3</v>
      </c>
      <c r="BF607">
        <f t="shared" si="1450"/>
        <v>5.2191047114068939E-3</v>
      </c>
      <c r="BG607">
        <f t="shared" si="1450"/>
        <v>5.2191047114068939E-3</v>
      </c>
      <c r="BH607">
        <f t="shared" si="1394"/>
        <v>5.2191047114068939E-3</v>
      </c>
      <c r="BK607">
        <f t="shared" ref="BK607:BK612" si="1451">K607</f>
        <v>0.10438209422813791</v>
      </c>
      <c r="BL607">
        <f t="shared" si="1300"/>
        <v>3.8621374864411022E-2</v>
      </c>
      <c r="BM607">
        <f t="shared" si="1301"/>
        <v>5.2191047114068887E-3</v>
      </c>
      <c r="BN607">
        <f t="shared" si="1405"/>
        <v>0.63</v>
      </c>
      <c r="BO607">
        <f t="shared" si="1401"/>
        <v>0.95000000000000007</v>
      </c>
      <c r="BP607" t="str">
        <f t="shared" si="1302"/>
        <v>-BUS-Total</v>
      </c>
    </row>
    <row r="608" spans="1:68" hidden="1" x14ac:dyDescent="0.25">
      <c r="A608" t="str">
        <f t="shared" si="1296"/>
        <v>passenger-BUS-LPG</v>
      </c>
      <c r="B608" s="1">
        <v>574</v>
      </c>
      <c r="C608" t="s">
        <v>24</v>
      </c>
      <c r="D608" t="s">
        <v>27</v>
      </c>
      <c r="E608" t="s">
        <v>34</v>
      </c>
      <c r="F608" t="s">
        <v>48</v>
      </c>
      <c r="G608">
        <v>2.1783812995018938E-3</v>
      </c>
      <c r="H608">
        <f>Reference!H608</f>
        <v>1.8650609760004881E-3</v>
      </c>
      <c r="I608">
        <f>Reference!I608</f>
        <v>1.548549221347928E-3</v>
      </c>
      <c r="J608">
        <f>Reference!J608</f>
        <v>1.228797024818717E-3</v>
      </c>
      <c r="K608">
        <f>Reference!K608</f>
        <v>1.1841580581047791E-3</v>
      </c>
      <c r="L608">
        <f t="shared" si="1448"/>
        <v>1.130870945490064E-3</v>
      </c>
      <c r="M608">
        <f t="shared" si="1448"/>
        <v>1.077583832875349E-3</v>
      </c>
      <c r="N608">
        <f t="shared" si="1448"/>
        <v>1.024296720260634E-3</v>
      </c>
      <c r="O608">
        <f t="shared" si="1448"/>
        <v>9.7100960764591882E-4</v>
      </c>
      <c r="P608">
        <f t="shared" si="1448"/>
        <v>9.1772249503120368E-4</v>
      </c>
      <c r="Q608">
        <f t="shared" si="1448"/>
        <v>8.6443538241648865E-4</v>
      </c>
      <c r="R608">
        <f t="shared" si="1448"/>
        <v>8.1114826980177362E-4</v>
      </c>
      <c r="S608">
        <f t="shared" si="1448"/>
        <v>7.5786115718705859E-4</v>
      </c>
      <c r="T608">
        <f t="shared" si="1448"/>
        <v>7.0457404457234356E-4</v>
      </c>
      <c r="U608">
        <f t="shared" si="1448"/>
        <v>6.5128693195762842E-4</v>
      </c>
      <c r="V608">
        <f t="shared" si="1448"/>
        <v>5.9799981934291328E-4</v>
      </c>
      <c r="W608">
        <f t="shared" si="1448"/>
        <v>5.4471270672819835E-4</v>
      </c>
      <c r="X608">
        <f t="shared" si="1448"/>
        <v>4.9142559411348332E-4</v>
      </c>
      <c r="Y608">
        <f t="shared" si="1448"/>
        <v>4.3813848149876818E-4</v>
      </c>
      <c r="Z608">
        <f t="shared" si="1449"/>
        <v>4.1287644292586624E-4</v>
      </c>
      <c r="AA608">
        <f t="shared" si="1449"/>
        <v>3.876144043529643E-4</v>
      </c>
      <c r="AB608">
        <f t="shared" si="1449"/>
        <v>3.623523657800623E-4</v>
      </c>
      <c r="AC608">
        <f t="shared" si="1449"/>
        <v>3.3709032720716036E-4</v>
      </c>
      <c r="AD608">
        <f t="shared" si="1449"/>
        <v>3.1182828863425842E-4</v>
      </c>
      <c r="AE608">
        <f t="shared" si="1449"/>
        <v>2.8656625006135642E-4</v>
      </c>
      <c r="AF608">
        <f t="shared" si="1449"/>
        <v>2.6130421148845448E-4</v>
      </c>
      <c r="AG608">
        <f t="shared" si="1449"/>
        <v>2.3604217291555254E-4</v>
      </c>
      <c r="AH608">
        <f t="shared" si="1449"/>
        <v>2.1078013434265057E-4</v>
      </c>
      <c r="AI608">
        <f t="shared" si="1449"/>
        <v>1.855180957697486E-4</v>
      </c>
      <c r="AJ608">
        <f t="shared" si="1449"/>
        <v>1.6025605719684666E-4</v>
      </c>
      <c r="AK608">
        <f t="shared" si="1449"/>
        <v>1.3499401862394471E-4</v>
      </c>
      <c r="AL608">
        <f t="shared" si="1449"/>
        <v>1.0973198005104277E-4</v>
      </c>
      <c r="AM608">
        <f t="shared" si="1449"/>
        <v>8.4469941478140776E-5</v>
      </c>
      <c r="AN608">
        <f t="shared" si="1449"/>
        <v>5.9207902905238834E-5</v>
      </c>
      <c r="AO608">
        <f t="shared" ref="AO608:BG608" si="1452">AN608</f>
        <v>5.9207902905238834E-5</v>
      </c>
      <c r="AP608">
        <f t="shared" si="1452"/>
        <v>5.9207902905238834E-5</v>
      </c>
      <c r="AQ608">
        <f t="shared" si="1452"/>
        <v>5.9207902905238834E-5</v>
      </c>
      <c r="AR608">
        <f t="shared" si="1452"/>
        <v>5.9207902905238834E-5</v>
      </c>
      <c r="AS608">
        <f t="shared" si="1452"/>
        <v>5.9207902905238834E-5</v>
      </c>
      <c r="AT608">
        <f t="shared" si="1452"/>
        <v>5.9207902905238834E-5</v>
      </c>
      <c r="AU608">
        <f t="shared" si="1452"/>
        <v>5.9207902905238834E-5</v>
      </c>
      <c r="AV608">
        <f t="shared" si="1452"/>
        <v>5.9207902905238834E-5</v>
      </c>
      <c r="AW608">
        <f t="shared" si="1452"/>
        <v>5.9207902905238834E-5</v>
      </c>
      <c r="AX608">
        <f t="shared" si="1452"/>
        <v>5.9207902905238834E-5</v>
      </c>
      <c r="AY608">
        <f t="shared" si="1452"/>
        <v>5.9207902905238834E-5</v>
      </c>
      <c r="AZ608">
        <f t="shared" si="1452"/>
        <v>5.9207902905238834E-5</v>
      </c>
      <c r="BA608">
        <f t="shared" si="1452"/>
        <v>5.9207902905238834E-5</v>
      </c>
      <c r="BB608">
        <f t="shared" si="1452"/>
        <v>5.9207902905238834E-5</v>
      </c>
      <c r="BC608">
        <f t="shared" si="1452"/>
        <v>5.9207902905238834E-5</v>
      </c>
      <c r="BD608">
        <f t="shared" si="1452"/>
        <v>5.9207902905238834E-5</v>
      </c>
      <c r="BE608">
        <f t="shared" si="1452"/>
        <v>5.9207902905238834E-5</v>
      </c>
      <c r="BF608">
        <f t="shared" si="1452"/>
        <v>5.9207902905238834E-5</v>
      </c>
      <c r="BG608">
        <f t="shared" si="1452"/>
        <v>5.9207902905238834E-5</v>
      </c>
      <c r="BH608">
        <f t="shared" si="1394"/>
        <v>5.9207902905238834E-5</v>
      </c>
      <c r="BK608">
        <f t="shared" si="1451"/>
        <v>1.1841580581047791E-3</v>
      </c>
      <c r="BL608">
        <f t="shared" si="1300"/>
        <v>4.3813848149876824E-4</v>
      </c>
      <c r="BM608">
        <f t="shared" si="1301"/>
        <v>5.9207902905238874E-5</v>
      </c>
      <c r="BN608">
        <f t="shared" si="1405"/>
        <v>0.63</v>
      </c>
      <c r="BO608">
        <f t="shared" si="1401"/>
        <v>0.95000000000000007</v>
      </c>
      <c r="BP608" t="str">
        <f t="shared" si="1302"/>
        <v>-BUS-Total</v>
      </c>
    </row>
    <row r="609" spans="1:68" hidden="1" x14ac:dyDescent="0.25">
      <c r="A609" t="str">
        <f t="shared" si="1296"/>
        <v>passenger-BUS-PHEVD</v>
      </c>
      <c r="B609" s="1">
        <v>575</v>
      </c>
      <c r="C609" t="s">
        <v>24</v>
      </c>
      <c r="D609" t="s">
        <v>27</v>
      </c>
      <c r="E609" t="s">
        <v>34</v>
      </c>
      <c r="F609" t="s">
        <v>37</v>
      </c>
      <c r="G609">
        <v>7.2612709983396473E-2</v>
      </c>
      <c r="H609">
        <f>Reference!H609</f>
        <v>6.2168699200016261E-2</v>
      </c>
      <c r="I609">
        <f>Reference!I609</f>
        <v>5.1618307378264228E-2</v>
      </c>
      <c r="J609">
        <f>Reference!J609</f>
        <v>4.0959900827290563E-2</v>
      </c>
      <c r="K609">
        <f>Reference!K609</f>
        <v>3.9471935270159311E-2</v>
      </c>
      <c r="L609">
        <f t="shared" si="1448"/>
        <v>3.7695698183002141E-2</v>
      </c>
      <c r="M609">
        <f t="shared" si="1448"/>
        <v>3.5919461095844971E-2</v>
      </c>
      <c r="N609">
        <f t="shared" si="1448"/>
        <v>3.4143224008687807E-2</v>
      </c>
      <c r="O609">
        <f t="shared" si="1448"/>
        <v>3.2366986921530637E-2</v>
      </c>
      <c r="P609">
        <f t="shared" si="1448"/>
        <v>3.0590749834373467E-2</v>
      </c>
      <c r="Q609">
        <f t="shared" si="1448"/>
        <v>2.8814512747216296E-2</v>
      </c>
      <c r="R609">
        <f t="shared" si="1448"/>
        <v>2.7038275660059129E-2</v>
      </c>
      <c r="S609">
        <f t="shared" si="1448"/>
        <v>2.5262038572901963E-2</v>
      </c>
      <c r="T609">
        <f t="shared" si="1448"/>
        <v>2.3485801485744792E-2</v>
      </c>
      <c r="U609">
        <f t="shared" si="1448"/>
        <v>2.1709564398587625E-2</v>
      </c>
      <c r="V609">
        <f t="shared" si="1448"/>
        <v>1.9933327311430455E-2</v>
      </c>
      <c r="W609">
        <f t="shared" si="1448"/>
        <v>1.8157090224273285E-2</v>
      </c>
      <c r="X609">
        <f t="shared" si="1448"/>
        <v>1.6380853137116114E-2</v>
      </c>
      <c r="Y609">
        <f t="shared" si="1448"/>
        <v>1.4604616049958948E-2</v>
      </c>
      <c r="Z609">
        <f t="shared" si="1449"/>
        <v>1.3762548097528882E-2</v>
      </c>
      <c r="AA609">
        <f t="shared" si="1449"/>
        <v>1.2920480145098816E-2</v>
      </c>
      <c r="AB609">
        <f t="shared" si="1449"/>
        <v>1.2078412192668751E-2</v>
      </c>
      <c r="AC609">
        <f t="shared" si="1449"/>
        <v>1.1236344240238685E-2</v>
      </c>
      <c r="AD609">
        <f t="shared" si="1449"/>
        <v>1.039427628780862E-2</v>
      </c>
      <c r="AE609">
        <f t="shared" si="1449"/>
        <v>9.5522083353785543E-3</v>
      </c>
      <c r="AF609">
        <f t="shared" si="1449"/>
        <v>8.7101403829484888E-3</v>
      </c>
      <c r="AG609">
        <f t="shared" si="1449"/>
        <v>7.8680724305184233E-3</v>
      </c>
      <c r="AH609">
        <f t="shared" si="1449"/>
        <v>7.0260044780883577E-3</v>
      </c>
      <c r="AI609">
        <f t="shared" si="1449"/>
        <v>6.1839365256582922E-3</v>
      </c>
      <c r="AJ609">
        <f t="shared" si="1449"/>
        <v>5.3418685732282267E-3</v>
      </c>
      <c r="AK609">
        <f t="shared" si="1449"/>
        <v>4.4998006207981611E-3</v>
      </c>
      <c r="AL609">
        <f t="shared" si="1449"/>
        <v>3.6577326683680956E-3</v>
      </c>
      <c r="AM609">
        <f t="shared" si="1449"/>
        <v>2.8156647159380301E-3</v>
      </c>
      <c r="AN609">
        <f t="shared" si="1449"/>
        <v>1.9735967635079645E-3</v>
      </c>
      <c r="AO609">
        <f t="shared" ref="AO609:BG609" si="1453">AN609</f>
        <v>1.9735967635079645E-3</v>
      </c>
      <c r="AP609">
        <f t="shared" si="1453"/>
        <v>1.9735967635079645E-3</v>
      </c>
      <c r="AQ609">
        <f t="shared" si="1453"/>
        <v>1.9735967635079645E-3</v>
      </c>
      <c r="AR609">
        <f t="shared" si="1453"/>
        <v>1.9735967635079645E-3</v>
      </c>
      <c r="AS609">
        <f t="shared" si="1453"/>
        <v>1.9735967635079645E-3</v>
      </c>
      <c r="AT609">
        <f t="shared" si="1453"/>
        <v>1.9735967635079645E-3</v>
      </c>
      <c r="AU609">
        <f t="shared" si="1453"/>
        <v>1.9735967635079645E-3</v>
      </c>
      <c r="AV609">
        <f t="shared" si="1453"/>
        <v>1.9735967635079645E-3</v>
      </c>
      <c r="AW609">
        <f t="shared" si="1453"/>
        <v>1.9735967635079645E-3</v>
      </c>
      <c r="AX609">
        <f t="shared" si="1453"/>
        <v>1.9735967635079645E-3</v>
      </c>
      <c r="AY609">
        <f t="shared" si="1453"/>
        <v>1.9735967635079645E-3</v>
      </c>
      <c r="AZ609">
        <f t="shared" si="1453"/>
        <v>1.9735967635079645E-3</v>
      </c>
      <c r="BA609">
        <f t="shared" si="1453"/>
        <v>1.9735967635079645E-3</v>
      </c>
      <c r="BB609">
        <f t="shared" si="1453"/>
        <v>1.9735967635079645E-3</v>
      </c>
      <c r="BC609">
        <f t="shared" si="1453"/>
        <v>1.9735967635079645E-3</v>
      </c>
      <c r="BD609">
        <f t="shared" si="1453"/>
        <v>1.9735967635079645E-3</v>
      </c>
      <c r="BE609">
        <f t="shared" si="1453"/>
        <v>1.9735967635079645E-3</v>
      </c>
      <c r="BF609">
        <f t="shared" si="1453"/>
        <v>1.9735967635079645E-3</v>
      </c>
      <c r="BG609">
        <f t="shared" si="1453"/>
        <v>1.9735967635079645E-3</v>
      </c>
      <c r="BH609">
        <f t="shared" si="1394"/>
        <v>1.9735967635079645E-3</v>
      </c>
      <c r="BK609">
        <f t="shared" si="1451"/>
        <v>3.9471935270159311E-2</v>
      </c>
      <c r="BL609">
        <f t="shared" si="1300"/>
        <v>1.4604616049958946E-2</v>
      </c>
      <c r="BM609">
        <f t="shared" si="1301"/>
        <v>1.9735967635079628E-3</v>
      </c>
      <c r="BN609">
        <f t="shared" si="1405"/>
        <v>0.63</v>
      </c>
      <c r="BO609">
        <f t="shared" si="1401"/>
        <v>0.95000000000000007</v>
      </c>
      <c r="BP609" t="str">
        <f t="shared" si="1302"/>
        <v>-BUS-Total</v>
      </c>
    </row>
    <row r="610" spans="1:68" hidden="1" x14ac:dyDescent="0.25">
      <c r="A610" t="str">
        <f t="shared" ref="A610:A673" si="1454">D610&amp;"-"&amp;E610&amp;"-"&amp;F610</f>
        <v>passenger-LT-BEV</v>
      </c>
      <c r="B610" s="1">
        <v>576</v>
      </c>
      <c r="C610" t="s">
        <v>24</v>
      </c>
      <c r="D610" t="s">
        <v>27</v>
      </c>
      <c r="E610" t="s">
        <v>33</v>
      </c>
      <c r="F610" t="s">
        <v>29</v>
      </c>
      <c r="G610">
        <v>1.0061428677405259E-6</v>
      </c>
      <c r="H610">
        <f>Reference!H610</f>
        <v>1.5266417833206371E-6</v>
      </c>
      <c r="I610">
        <f>Reference!I610</f>
        <v>2.316405760361125E-6</v>
      </c>
      <c r="J610">
        <f>Reference!J610</f>
        <v>3.5147312914251916E-6</v>
      </c>
      <c r="K610">
        <f>Reference!K610</f>
        <v>5.3329758811329855E-6</v>
      </c>
      <c r="L610">
        <f>Reference!L610</f>
        <v>8.0918367267882207E-6</v>
      </c>
      <c r="M610">
        <f t="shared" ref="M610:Y610" si="1455">IF(L610=0,0.0000001,L610)*((INDEX($N$7:$N$29,MATCH($A610,$H$7:$H$28,0))/IF(L610=0,0.0000001,L610))^((M$33-$K$33)/($Y$33-$K$33)))</f>
        <v>3.9125929438302366E-5</v>
      </c>
      <c r="N610">
        <f t="shared" si="1455"/>
        <v>2.9677690180697318E-4</v>
      </c>
      <c r="O610">
        <f t="shared" si="1455"/>
        <v>2.4791262379255537E-3</v>
      </c>
      <c r="P610">
        <f t="shared" si="1455"/>
        <v>1.6496642275284919E-2</v>
      </c>
      <c r="Q610">
        <f t="shared" si="1455"/>
        <v>7.1179680520610425E-2</v>
      </c>
      <c r="R610">
        <f t="shared" si="1455"/>
        <v>0.18865269746363345</v>
      </c>
      <c r="S610">
        <f t="shared" si="1455"/>
        <v>0.32927042563707032</v>
      </c>
      <c r="T610">
        <f t="shared" si="1455"/>
        <v>0.43070322025652796</v>
      </c>
      <c r="U610">
        <f t="shared" si="1455"/>
        <v>0.47913515508426674</v>
      </c>
      <c r="V610">
        <f t="shared" si="1455"/>
        <v>0.49545378918745547</v>
      </c>
      <c r="W610">
        <f t="shared" si="1455"/>
        <v>0.49934799619495307</v>
      </c>
      <c r="X610">
        <f t="shared" si="1455"/>
        <v>0.49995340007997785</v>
      </c>
      <c r="Y610">
        <f t="shared" si="1455"/>
        <v>0.5</v>
      </c>
      <c r="Z610">
        <f t="shared" ref="Z610:AN610" si="1456">IF(Y610=0,0.0000001,$Y610)*((INDEX($O$7:$O$29,MATCH($A610,$H$7:$H$28,0))/IF(Y610=0,0.0000001,$Y610))^((Z$33-$Y$33)/($AN$33-$Y$33)))</f>
        <v>0.52185948065733301</v>
      </c>
      <c r="AA610">
        <f t="shared" si="1456"/>
        <v>0.54467463510388259</v>
      </c>
      <c r="AB610">
        <f t="shared" si="1456"/>
        <v>0.56848724440506904</v>
      </c>
      <c r="AC610">
        <f t="shared" si="1456"/>
        <v>0.59334091625109531</v>
      </c>
      <c r="AD610">
        <f t="shared" si="1456"/>
        <v>0.61928116481508533</v>
      </c>
      <c r="AE610">
        <f t="shared" si="1456"/>
        <v>0.64635549410253745</v>
      </c>
      <c r="AF610">
        <f t="shared" si="1456"/>
        <v>0.67461348494472806</v>
      </c>
      <c r="AG610">
        <f t="shared" si="1456"/>
        <v>0.70410688579537861</v>
      </c>
      <c r="AH610">
        <f t="shared" si="1456"/>
        <v>0.73488970749685667</v>
      </c>
      <c r="AI610">
        <f t="shared" si="1456"/>
        <v>0.76701832218945787</v>
      </c>
      <c r="AJ610">
        <f t="shared" si="1456"/>
        <v>0.80055156654489878</v>
      </c>
      <c r="AK610">
        <f t="shared" si="1456"/>
        <v>0.83555084951307057</v>
      </c>
      <c r="AL610">
        <f t="shared" si="1456"/>
        <v>0.87208026477936873</v>
      </c>
      <c r="AM610">
        <f t="shared" si="1456"/>
        <v>0.91020670813854165</v>
      </c>
      <c r="AN610">
        <f t="shared" si="1456"/>
        <v>0.95</v>
      </c>
      <c r="AO610">
        <f t="shared" ref="AO610:BG610" si="1457">AN610</f>
        <v>0.95</v>
      </c>
      <c r="AP610">
        <f t="shared" si="1457"/>
        <v>0.95</v>
      </c>
      <c r="AQ610">
        <f t="shared" si="1457"/>
        <v>0.95</v>
      </c>
      <c r="AR610">
        <f t="shared" si="1457"/>
        <v>0.95</v>
      </c>
      <c r="AS610">
        <f t="shared" si="1457"/>
        <v>0.95</v>
      </c>
      <c r="AT610">
        <f t="shared" si="1457"/>
        <v>0.95</v>
      </c>
      <c r="AU610">
        <f t="shared" si="1457"/>
        <v>0.95</v>
      </c>
      <c r="AV610">
        <f t="shared" si="1457"/>
        <v>0.95</v>
      </c>
      <c r="AW610">
        <f t="shared" si="1457"/>
        <v>0.95</v>
      </c>
      <c r="AX610">
        <f t="shared" si="1457"/>
        <v>0.95</v>
      </c>
      <c r="AY610">
        <f t="shared" si="1457"/>
        <v>0.95</v>
      </c>
      <c r="AZ610">
        <f t="shared" si="1457"/>
        <v>0.95</v>
      </c>
      <c r="BA610">
        <f t="shared" si="1457"/>
        <v>0.95</v>
      </c>
      <c r="BB610">
        <f t="shared" si="1457"/>
        <v>0.95</v>
      </c>
      <c r="BC610">
        <f t="shared" si="1457"/>
        <v>0.95</v>
      </c>
      <c r="BD610">
        <f t="shared" si="1457"/>
        <v>0.95</v>
      </c>
      <c r="BE610">
        <f t="shared" si="1457"/>
        <v>0.95</v>
      </c>
      <c r="BF610">
        <f t="shared" si="1457"/>
        <v>0.95</v>
      </c>
      <c r="BG610">
        <f t="shared" si="1457"/>
        <v>0.95</v>
      </c>
      <c r="BH610">
        <f t="shared" si="1394"/>
        <v>0.95</v>
      </c>
      <c r="BK610">
        <f t="shared" si="1451"/>
        <v>5.3329758811329855E-6</v>
      </c>
      <c r="BL610">
        <f t="shared" ref="BL610:BL673" si="1458">(1-BN610)*BK610</f>
        <v>2.5064986641325029E-6</v>
      </c>
      <c r="BM610">
        <f t="shared" ref="BM610:BM673" si="1459">(1-BO610)*BK610</f>
        <v>0</v>
      </c>
      <c r="BN610">
        <f t="shared" si="1405"/>
        <v>0.53</v>
      </c>
      <c r="BO610">
        <f t="shared" si="1401"/>
        <v>1</v>
      </c>
      <c r="BP610" t="str">
        <f t="shared" ref="BP610:BP673" si="1460">"-"&amp;E610&amp;"-"&amp;"Total"</f>
        <v>-LT-Total</v>
      </c>
    </row>
    <row r="611" spans="1:68" hidden="1" x14ac:dyDescent="0.25">
      <c r="A611" t="str">
        <f t="shared" si="1454"/>
        <v>passenger-LT-CNG</v>
      </c>
      <c r="B611" s="1">
        <v>577</v>
      </c>
      <c r="C611" t="s">
        <v>24</v>
      </c>
      <c r="D611" t="s">
        <v>27</v>
      </c>
      <c r="E611" t="s">
        <v>33</v>
      </c>
      <c r="F611" t="s">
        <v>45</v>
      </c>
      <c r="G611">
        <v>2.0025088165699041E-2</v>
      </c>
      <c r="H611">
        <f>Reference!H611</f>
        <v>2.9181599503797919E-2</v>
      </c>
      <c r="I611">
        <f>Reference!I611</f>
        <v>3.8211914247059248E-2</v>
      </c>
      <c r="J611">
        <f>Reference!J611</f>
        <v>4.7118623434775082E-2</v>
      </c>
      <c r="K611">
        <f>Reference!K611</f>
        <v>5.1887770429610042E-2</v>
      </c>
      <c r="L611">
        <f t="shared" ref="L611:Y612" si="1461">$K611+(L$33-$K$33)*($BL611-$BK611)/($BL$33-$BK$33)</f>
        <v>4.9923447691917665E-2</v>
      </c>
      <c r="M611">
        <f t="shared" si="1461"/>
        <v>4.7959124954225281E-2</v>
      </c>
      <c r="N611">
        <f t="shared" si="1461"/>
        <v>4.5994802216532904E-2</v>
      </c>
      <c r="O611">
        <f t="shared" si="1461"/>
        <v>4.403047947884052E-2</v>
      </c>
      <c r="P611">
        <f t="shared" si="1461"/>
        <v>4.2066156741148136E-2</v>
      </c>
      <c r="Q611">
        <f t="shared" si="1461"/>
        <v>4.0101834003455759E-2</v>
      </c>
      <c r="R611">
        <f t="shared" si="1461"/>
        <v>3.8137511265763382E-2</v>
      </c>
      <c r="S611">
        <f t="shared" si="1461"/>
        <v>3.6173188528070999E-2</v>
      </c>
      <c r="T611">
        <f t="shared" si="1461"/>
        <v>3.4208865790378622E-2</v>
      </c>
      <c r="U611">
        <f t="shared" si="1461"/>
        <v>3.2244543052686238E-2</v>
      </c>
      <c r="V611">
        <f t="shared" si="1461"/>
        <v>3.0280220314993861E-2</v>
      </c>
      <c r="W611">
        <f t="shared" si="1461"/>
        <v>2.8315897577301481E-2</v>
      </c>
      <c r="X611">
        <f t="shared" si="1461"/>
        <v>2.63515748396091E-2</v>
      </c>
      <c r="Y611">
        <f t="shared" si="1461"/>
        <v>2.438725210191672E-2</v>
      </c>
      <c r="Z611">
        <f t="shared" ref="Z611:AN612" si="1462">$Y611+(Z$33-$Y$33)*($BM611-$BL611)/($BM$33-$BL$33)</f>
        <v>2.276143529512227E-2</v>
      </c>
      <c r="AA611">
        <f t="shared" si="1462"/>
        <v>2.1135618488327824E-2</v>
      </c>
      <c r="AB611">
        <f t="shared" si="1462"/>
        <v>1.9509801681533375E-2</v>
      </c>
      <c r="AC611">
        <f t="shared" si="1462"/>
        <v>1.7883984874738926E-2</v>
      </c>
      <c r="AD611">
        <f t="shared" si="1462"/>
        <v>1.625816806794448E-2</v>
      </c>
      <c r="AE611">
        <f t="shared" si="1462"/>
        <v>1.4632351261150032E-2</v>
      </c>
      <c r="AF611">
        <f t="shared" si="1462"/>
        <v>1.3006534454355585E-2</v>
      </c>
      <c r="AG611">
        <f t="shared" si="1462"/>
        <v>1.1380717647561135E-2</v>
      </c>
      <c r="AH611">
        <f t="shared" si="1462"/>
        <v>9.7549008407666876E-3</v>
      </c>
      <c r="AI611">
        <f t="shared" si="1462"/>
        <v>8.1290840339722399E-3</v>
      </c>
      <c r="AJ611">
        <f t="shared" si="1462"/>
        <v>6.503267227177794E-3</v>
      </c>
      <c r="AK611">
        <f t="shared" si="1462"/>
        <v>4.8774504203833446E-3</v>
      </c>
      <c r="AL611">
        <f t="shared" si="1462"/>
        <v>3.2516336135888953E-3</v>
      </c>
      <c r="AM611">
        <f t="shared" si="1462"/>
        <v>1.6258168067944494E-3</v>
      </c>
      <c r="AN611">
        <f t="shared" si="1462"/>
        <v>0</v>
      </c>
      <c r="AO611">
        <f t="shared" ref="AO611:BG611" si="1463">AN611</f>
        <v>0</v>
      </c>
      <c r="AP611">
        <f t="shared" si="1463"/>
        <v>0</v>
      </c>
      <c r="AQ611">
        <f t="shared" si="1463"/>
        <v>0</v>
      </c>
      <c r="AR611">
        <f t="shared" si="1463"/>
        <v>0</v>
      </c>
      <c r="AS611">
        <f t="shared" si="1463"/>
        <v>0</v>
      </c>
      <c r="AT611">
        <f t="shared" si="1463"/>
        <v>0</v>
      </c>
      <c r="AU611">
        <f t="shared" si="1463"/>
        <v>0</v>
      </c>
      <c r="AV611">
        <f t="shared" si="1463"/>
        <v>0</v>
      </c>
      <c r="AW611">
        <f t="shared" si="1463"/>
        <v>0</v>
      </c>
      <c r="AX611">
        <f t="shared" si="1463"/>
        <v>0</v>
      </c>
      <c r="AY611">
        <f t="shared" si="1463"/>
        <v>0</v>
      </c>
      <c r="AZ611">
        <f t="shared" si="1463"/>
        <v>0</v>
      </c>
      <c r="BA611">
        <f t="shared" si="1463"/>
        <v>0</v>
      </c>
      <c r="BB611">
        <f t="shared" si="1463"/>
        <v>0</v>
      </c>
      <c r="BC611">
        <f t="shared" si="1463"/>
        <v>0</v>
      </c>
      <c r="BD611">
        <f t="shared" si="1463"/>
        <v>0</v>
      </c>
      <c r="BE611">
        <f t="shared" si="1463"/>
        <v>0</v>
      </c>
      <c r="BF611">
        <f t="shared" si="1463"/>
        <v>0</v>
      </c>
      <c r="BG611">
        <f t="shared" si="1463"/>
        <v>0</v>
      </c>
      <c r="BH611">
        <f t="shared" si="1394"/>
        <v>0</v>
      </c>
      <c r="BK611">
        <f t="shared" si="1451"/>
        <v>5.1887770429610042E-2</v>
      </c>
      <c r="BL611">
        <f t="shared" si="1458"/>
        <v>2.438725210191672E-2</v>
      </c>
      <c r="BM611">
        <f t="shared" si="1459"/>
        <v>0</v>
      </c>
      <c r="BN611">
        <f t="shared" si="1405"/>
        <v>0.53</v>
      </c>
      <c r="BO611">
        <f t="shared" si="1401"/>
        <v>1</v>
      </c>
      <c r="BP611" t="str">
        <f t="shared" si="1460"/>
        <v>-LT-Total</v>
      </c>
    </row>
    <row r="612" spans="1:68" hidden="1" x14ac:dyDescent="0.25">
      <c r="A612" t="str">
        <f t="shared" si="1454"/>
        <v>passenger-LT-D</v>
      </c>
      <c r="B612" s="1">
        <v>578</v>
      </c>
      <c r="C612" t="s">
        <v>24</v>
      </c>
      <c r="D612" t="s">
        <v>27</v>
      </c>
      <c r="E612" t="s">
        <v>33</v>
      </c>
      <c r="F612" t="s">
        <v>46</v>
      </c>
      <c r="G612">
        <v>0.63572655744400652</v>
      </c>
      <c r="H612">
        <f>Reference!H612</f>
        <v>0.62317003602196497</v>
      </c>
      <c r="I612">
        <f>Reference!I612</f>
        <v>0.61078657071135656</v>
      </c>
      <c r="J612">
        <f>Reference!J612</f>
        <v>0.59857260836413473</v>
      </c>
      <c r="K612">
        <f>Reference!K612</f>
        <v>0.59083655334038954</v>
      </c>
      <c r="L612">
        <f t="shared" si="1461"/>
        <v>0.56846916953536053</v>
      </c>
      <c r="M612">
        <f t="shared" si="1461"/>
        <v>0.54610178573033141</v>
      </c>
      <c r="N612">
        <f t="shared" si="1461"/>
        <v>0.52373440192530241</v>
      </c>
      <c r="O612">
        <f t="shared" si="1461"/>
        <v>0.5013670181202734</v>
      </c>
      <c r="P612">
        <f t="shared" si="1461"/>
        <v>0.47899963431524439</v>
      </c>
      <c r="Q612">
        <f t="shared" si="1461"/>
        <v>0.45663225051021533</v>
      </c>
      <c r="R612">
        <f t="shared" si="1461"/>
        <v>0.43426486670518627</v>
      </c>
      <c r="S612">
        <f t="shared" si="1461"/>
        <v>0.41189748290015726</v>
      </c>
      <c r="T612">
        <f t="shared" si="1461"/>
        <v>0.38953009909512826</v>
      </c>
      <c r="U612">
        <f t="shared" si="1461"/>
        <v>0.3671627152900992</v>
      </c>
      <c r="V612">
        <f t="shared" si="1461"/>
        <v>0.34479533148507013</v>
      </c>
      <c r="W612">
        <f t="shared" si="1461"/>
        <v>0.32242794768004113</v>
      </c>
      <c r="X612">
        <f t="shared" si="1461"/>
        <v>0.30006056387501207</v>
      </c>
      <c r="Y612">
        <f t="shared" si="1461"/>
        <v>0.27769318006998306</v>
      </c>
      <c r="Z612">
        <f t="shared" si="1462"/>
        <v>0.25918030139865084</v>
      </c>
      <c r="AA612">
        <f t="shared" si="1462"/>
        <v>0.24066742272731864</v>
      </c>
      <c r="AB612">
        <f t="shared" si="1462"/>
        <v>0.22215454405598645</v>
      </c>
      <c r="AC612">
        <f t="shared" si="1462"/>
        <v>0.20364166538465422</v>
      </c>
      <c r="AD612">
        <f t="shared" si="1462"/>
        <v>0.18512878671332203</v>
      </c>
      <c r="AE612">
        <f t="shared" si="1462"/>
        <v>0.16661590804198984</v>
      </c>
      <c r="AF612">
        <f t="shared" si="1462"/>
        <v>0.14810302937065764</v>
      </c>
      <c r="AG612">
        <f t="shared" si="1462"/>
        <v>0.12959015069932542</v>
      </c>
      <c r="AH612">
        <f t="shared" si="1462"/>
        <v>0.11107727202799322</v>
      </c>
      <c r="AI612">
        <f t="shared" si="1462"/>
        <v>9.2564393356661001E-2</v>
      </c>
      <c r="AJ612">
        <f t="shared" si="1462"/>
        <v>7.4051514685328806E-2</v>
      </c>
      <c r="AK612">
        <f t="shared" si="1462"/>
        <v>5.553863601399664E-2</v>
      </c>
      <c r="AL612">
        <f t="shared" si="1462"/>
        <v>3.7025757342664417E-2</v>
      </c>
      <c r="AM612">
        <f t="shared" si="1462"/>
        <v>1.8512878671332222E-2</v>
      </c>
      <c r="AN612">
        <f t="shared" si="1462"/>
        <v>0</v>
      </c>
      <c r="AO612">
        <f t="shared" ref="AO612:BG612" si="1464">AN612</f>
        <v>0</v>
      </c>
      <c r="AP612">
        <f t="shared" si="1464"/>
        <v>0</v>
      </c>
      <c r="AQ612">
        <f t="shared" si="1464"/>
        <v>0</v>
      </c>
      <c r="AR612">
        <f t="shared" si="1464"/>
        <v>0</v>
      </c>
      <c r="AS612">
        <f t="shared" si="1464"/>
        <v>0</v>
      </c>
      <c r="AT612">
        <f t="shared" si="1464"/>
        <v>0</v>
      </c>
      <c r="AU612">
        <f t="shared" si="1464"/>
        <v>0</v>
      </c>
      <c r="AV612">
        <f t="shared" si="1464"/>
        <v>0</v>
      </c>
      <c r="AW612">
        <f t="shared" si="1464"/>
        <v>0</v>
      </c>
      <c r="AX612">
        <f t="shared" si="1464"/>
        <v>0</v>
      </c>
      <c r="AY612">
        <f t="shared" si="1464"/>
        <v>0</v>
      </c>
      <c r="AZ612">
        <f t="shared" si="1464"/>
        <v>0</v>
      </c>
      <c r="BA612">
        <f t="shared" si="1464"/>
        <v>0</v>
      </c>
      <c r="BB612">
        <f t="shared" si="1464"/>
        <v>0</v>
      </c>
      <c r="BC612">
        <f t="shared" si="1464"/>
        <v>0</v>
      </c>
      <c r="BD612">
        <f t="shared" si="1464"/>
        <v>0</v>
      </c>
      <c r="BE612">
        <f t="shared" si="1464"/>
        <v>0</v>
      </c>
      <c r="BF612">
        <f t="shared" si="1464"/>
        <v>0</v>
      </c>
      <c r="BG612">
        <f t="shared" si="1464"/>
        <v>0</v>
      </c>
      <c r="BH612">
        <f t="shared" si="1394"/>
        <v>0</v>
      </c>
      <c r="BK612">
        <f t="shared" si="1451"/>
        <v>0.59083655334038954</v>
      </c>
      <c r="BL612">
        <f t="shared" si="1458"/>
        <v>0.27769318006998306</v>
      </c>
      <c r="BM612">
        <f t="shared" si="1459"/>
        <v>0</v>
      </c>
      <c r="BN612">
        <f t="shared" si="1405"/>
        <v>0.53</v>
      </c>
      <c r="BO612">
        <f t="shared" si="1401"/>
        <v>1</v>
      </c>
      <c r="BP612" t="str">
        <f t="shared" si="1460"/>
        <v>-LT-Total</v>
      </c>
    </row>
    <row r="613" spans="1:68" hidden="1" x14ac:dyDescent="0.25">
      <c r="A613" t="str">
        <f t="shared" si="1454"/>
        <v>passenger-LT-FCEV</v>
      </c>
      <c r="B613" s="1">
        <v>579</v>
      </c>
      <c r="C613" t="s">
        <v>24</v>
      </c>
      <c r="D613" t="s">
        <v>27</v>
      </c>
      <c r="E613" t="s">
        <v>33</v>
      </c>
      <c r="F613" t="s">
        <v>30</v>
      </c>
      <c r="G613">
        <v>0</v>
      </c>
      <c r="H613">
        <f>Reference!H613</f>
        <v>0</v>
      </c>
      <c r="I613">
        <f>Reference!I613</f>
        <v>0</v>
      </c>
      <c r="J613">
        <f>Reference!J613</f>
        <v>0</v>
      </c>
      <c r="K613">
        <f>Reference!K613</f>
        <v>0</v>
      </c>
      <c r="L613">
        <f>Reference!L613</f>
        <v>0</v>
      </c>
      <c r="M613">
        <f t="shared" ref="M613:Y613" si="1465">IF(L613=0,0.0000001,L613)*((INDEX($N$7:$N$29,MATCH($A613,$H$7:$H$28,0))/IF(L613=0,0.0000001,L613))^((M$33-$K$33)/($Y$33-$K$33)))</f>
        <v>6.0596270211360079E-7</v>
      </c>
      <c r="N613">
        <f t="shared" si="1465"/>
        <v>6.1439511873780605E-6</v>
      </c>
      <c r="O613">
        <f t="shared" si="1465"/>
        <v>6.9559182676209232E-5</v>
      </c>
      <c r="P613">
        <f t="shared" si="1465"/>
        <v>6.0721516256482914E-4</v>
      </c>
      <c r="Q613">
        <f t="shared" si="1465"/>
        <v>3.2303363327869836E-3</v>
      </c>
      <c r="R613">
        <f t="shared" si="1465"/>
        <v>9.844292254073397E-3</v>
      </c>
      <c r="S613">
        <f t="shared" si="1465"/>
        <v>1.8608860821005966E-2</v>
      </c>
      <c r="T613">
        <f t="shared" si="1465"/>
        <v>2.5295851451414286E-2</v>
      </c>
      <c r="U613">
        <f t="shared" si="1465"/>
        <v>2.8573131487209344E-2</v>
      </c>
      <c r="V613">
        <f t="shared" si="1465"/>
        <v>2.9688362023986541E-2</v>
      </c>
      <c r="W613">
        <f t="shared" si="1465"/>
        <v>2.9955280804589039E-2</v>
      </c>
      <c r="X613">
        <f t="shared" si="1465"/>
        <v>2.9996803558965248E-2</v>
      </c>
      <c r="Y613">
        <f t="shared" si="1465"/>
        <v>0.03</v>
      </c>
      <c r="Z613">
        <f t="shared" ref="Z613:AN613" si="1466">IF(Y613=0,0.0000001,$Y613)*((INDEX($O$7:$O$29,MATCH($A613,$H$7:$H$28,0))/IF(Y613=0,0.0000001,$Y613))^((Z$33-$Y$33)/($AN$33-$Y$33)))</f>
        <v>3.1039246604138173E-2</v>
      </c>
      <c r="AA613">
        <f t="shared" si="1466"/>
        <v>3.211449432508344E-2</v>
      </c>
      <c r="AB613">
        <f t="shared" si="1466"/>
        <v>3.3226990297448702E-2</v>
      </c>
      <c r="AC613">
        <f t="shared" si="1466"/>
        <v>3.4378024858527222E-2</v>
      </c>
      <c r="AD613">
        <f t="shared" si="1466"/>
        <v>3.5568933044900629E-2</v>
      </c>
      <c r="AE613">
        <f t="shared" si="1466"/>
        <v>3.6801096140891665E-2</v>
      </c>
      <c r="AF613">
        <f t="shared" si="1466"/>
        <v>3.8075943280657804E-2</v>
      </c>
      <c r="AG613">
        <f t="shared" si="1466"/>
        <v>3.939495310578385E-2</v>
      </c>
      <c r="AH613">
        <f t="shared" si="1466"/>
        <v>4.0759655480296142E-2</v>
      </c>
      <c r="AI613">
        <f t="shared" si="1466"/>
        <v>4.2171633265087459E-2</v>
      </c>
      <c r="AJ613">
        <f t="shared" si="1466"/>
        <v>4.3632524153810887E-2</v>
      </c>
      <c r="AK613">
        <f t="shared" si="1466"/>
        <v>4.5144022572371711E-2</v>
      </c>
      <c r="AL613">
        <f t="shared" si="1466"/>
        <v>4.6707881644220864E-2</v>
      </c>
      <c r="AM613">
        <f t="shared" si="1466"/>
        <v>4.8325915223729012E-2</v>
      </c>
      <c r="AN613">
        <f t="shared" si="1466"/>
        <v>0.05</v>
      </c>
      <c r="AO613">
        <f t="shared" ref="AO613:BG613" si="1467">AN613</f>
        <v>0.05</v>
      </c>
      <c r="AP613">
        <f t="shared" si="1467"/>
        <v>0.05</v>
      </c>
      <c r="AQ613">
        <f t="shared" si="1467"/>
        <v>0.05</v>
      </c>
      <c r="AR613">
        <f t="shared" si="1467"/>
        <v>0.05</v>
      </c>
      <c r="AS613">
        <f t="shared" si="1467"/>
        <v>0.05</v>
      </c>
      <c r="AT613">
        <f t="shared" si="1467"/>
        <v>0.05</v>
      </c>
      <c r="AU613">
        <f t="shared" si="1467"/>
        <v>0.05</v>
      </c>
      <c r="AV613">
        <f t="shared" si="1467"/>
        <v>0.05</v>
      </c>
      <c r="AW613">
        <f t="shared" si="1467"/>
        <v>0.05</v>
      </c>
      <c r="AX613">
        <f t="shared" si="1467"/>
        <v>0.05</v>
      </c>
      <c r="AY613">
        <f t="shared" si="1467"/>
        <v>0.05</v>
      </c>
      <c r="AZ613">
        <f t="shared" si="1467"/>
        <v>0.05</v>
      </c>
      <c r="BA613">
        <f t="shared" si="1467"/>
        <v>0.05</v>
      </c>
      <c r="BB613">
        <f t="shared" si="1467"/>
        <v>0.05</v>
      </c>
      <c r="BC613">
        <f t="shared" si="1467"/>
        <v>0.05</v>
      </c>
      <c r="BD613">
        <f t="shared" si="1467"/>
        <v>0.05</v>
      </c>
      <c r="BE613">
        <f t="shared" si="1467"/>
        <v>0.05</v>
      </c>
      <c r="BF613">
        <f t="shared" si="1467"/>
        <v>0.05</v>
      </c>
      <c r="BG613">
        <f t="shared" si="1467"/>
        <v>0.05</v>
      </c>
      <c r="BH613">
        <f t="shared" si="1394"/>
        <v>0.05</v>
      </c>
      <c r="BK613">
        <f>G613</f>
        <v>0</v>
      </c>
      <c r="BL613">
        <f t="shared" si="1458"/>
        <v>0</v>
      </c>
      <c r="BM613">
        <f t="shared" si="1459"/>
        <v>0</v>
      </c>
      <c r="BN613">
        <f t="shared" si="1405"/>
        <v>0.53</v>
      </c>
      <c r="BO613">
        <f t="shared" si="1401"/>
        <v>1</v>
      </c>
      <c r="BP613" t="str">
        <f t="shared" si="1460"/>
        <v>-LT-Total</v>
      </c>
    </row>
    <row r="614" spans="1:68" hidden="1" x14ac:dyDescent="0.25">
      <c r="A614" t="str">
        <f t="shared" si="1454"/>
        <v>passenger-LT-G</v>
      </c>
      <c r="B614" s="1">
        <v>580</v>
      </c>
      <c r="C614" t="s">
        <v>24</v>
      </c>
      <c r="D614" t="s">
        <v>27</v>
      </c>
      <c r="E614" t="s">
        <v>33</v>
      </c>
      <c r="F614" t="s">
        <v>47</v>
      </c>
      <c r="G614">
        <v>0.33921562776585629</v>
      </c>
      <c r="H614">
        <f>Reference!H614</f>
        <v>0.34339097500415389</v>
      </c>
      <c r="I614">
        <f>Reference!I614</f>
        <v>0.34750877689747461</v>
      </c>
      <c r="J614">
        <f>Reference!J614</f>
        <v>0.35157021495352908</v>
      </c>
      <c r="K614">
        <f>Reference!K614</f>
        <v>0.35462908945395449</v>
      </c>
      <c r="L614">
        <f t="shared" ref="L614:Y616" si="1468">$K614+(L$33-$K$33)*($BL614-$BK614)/($BL$33-$BK$33)</f>
        <v>0.34120384535319764</v>
      </c>
      <c r="M614">
        <f t="shared" si="1468"/>
        <v>0.32777860125244079</v>
      </c>
      <c r="N614">
        <f t="shared" si="1468"/>
        <v>0.31435335715168394</v>
      </c>
      <c r="O614">
        <f t="shared" si="1468"/>
        <v>0.30092811305092709</v>
      </c>
      <c r="P614">
        <f t="shared" si="1468"/>
        <v>0.28750286895017024</v>
      </c>
      <c r="Q614">
        <f t="shared" si="1468"/>
        <v>0.27407762484941339</v>
      </c>
      <c r="R614">
        <f t="shared" si="1468"/>
        <v>0.26065238074865654</v>
      </c>
      <c r="S614">
        <f t="shared" si="1468"/>
        <v>0.24722713664789969</v>
      </c>
      <c r="T614">
        <f t="shared" si="1468"/>
        <v>0.23380189254714284</v>
      </c>
      <c r="U614">
        <f t="shared" si="1468"/>
        <v>0.22037664844638599</v>
      </c>
      <c r="V614">
        <f t="shared" si="1468"/>
        <v>0.20695140434562917</v>
      </c>
      <c r="W614">
        <f t="shared" si="1468"/>
        <v>0.19352616024487229</v>
      </c>
      <c r="X614">
        <f t="shared" si="1468"/>
        <v>0.18010091614411541</v>
      </c>
      <c r="Y614">
        <f t="shared" si="1468"/>
        <v>0.16667567204335859</v>
      </c>
      <c r="Z614">
        <f t="shared" ref="Z614:AN616" si="1469">$Y614+(Z$33-$Y$33)*($BM614-$BL614)/($BM$33-$BL$33)</f>
        <v>0.15556396057380134</v>
      </c>
      <c r="AA614">
        <f t="shared" si="1469"/>
        <v>0.14445224910424412</v>
      </c>
      <c r="AB614">
        <f t="shared" si="1469"/>
        <v>0.13334053763468687</v>
      </c>
      <c r="AC614">
        <f t="shared" si="1469"/>
        <v>0.12222882616512963</v>
      </c>
      <c r="AD614">
        <f t="shared" si="1469"/>
        <v>0.11111711469557239</v>
      </c>
      <c r="AE614">
        <f t="shared" si="1469"/>
        <v>0.10000540322601516</v>
      </c>
      <c r="AF614">
        <f t="shared" si="1469"/>
        <v>8.8893691756457921E-2</v>
      </c>
      <c r="AG614">
        <f t="shared" si="1469"/>
        <v>7.778198028690067E-2</v>
      </c>
      <c r="AH614">
        <f t="shared" si="1469"/>
        <v>6.6670268817343434E-2</v>
      </c>
      <c r="AI614">
        <f t="shared" si="1469"/>
        <v>5.5558557347786183E-2</v>
      </c>
      <c r="AJ614">
        <f t="shared" si="1469"/>
        <v>4.444684587822896E-2</v>
      </c>
      <c r="AK614">
        <f t="shared" si="1469"/>
        <v>3.3335134408671724E-2</v>
      </c>
      <c r="AL614">
        <f t="shared" si="1469"/>
        <v>2.2223422939114473E-2</v>
      </c>
      <c r="AM614">
        <f t="shared" si="1469"/>
        <v>1.1111711469557251E-2</v>
      </c>
      <c r="AN614">
        <f t="shared" si="1469"/>
        <v>0</v>
      </c>
      <c r="AO614">
        <f t="shared" ref="AO614:BG614" si="1470">AN614</f>
        <v>0</v>
      </c>
      <c r="AP614">
        <f t="shared" si="1470"/>
        <v>0</v>
      </c>
      <c r="AQ614">
        <f t="shared" si="1470"/>
        <v>0</v>
      </c>
      <c r="AR614">
        <f t="shared" si="1470"/>
        <v>0</v>
      </c>
      <c r="AS614">
        <f t="shared" si="1470"/>
        <v>0</v>
      </c>
      <c r="AT614">
        <f t="shared" si="1470"/>
        <v>0</v>
      </c>
      <c r="AU614">
        <f t="shared" si="1470"/>
        <v>0</v>
      </c>
      <c r="AV614">
        <f t="shared" si="1470"/>
        <v>0</v>
      </c>
      <c r="AW614">
        <f t="shared" si="1470"/>
        <v>0</v>
      </c>
      <c r="AX614">
        <f t="shared" si="1470"/>
        <v>0</v>
      </c>
      <c r="AY614">
        <f t="shared" si="1470"/>
        <v>0</v>
      </c>
      <c r="AZ614">
        <f t="shared" si="1470"/>
        <v>0</v>
      </c>
      <c r="BA614">
        <f t="shared" si="1470"/>
        <v>0</v>
      </c>
      <c r="BB614">
        <f t="shared" si="1470"/>
        <v>0</v>
      </c>
      <c r="BC614">
        <f t="shared" si="1470"/>
        <v>0</v>
      </c>
      <c r="BD614">
        <f t="shared" si="1470"/>
        <v>0</v>
      </c>
      <c r="BE614">
        <f t="shared" si="1470"/>
        <v>0</v>
      </c>
      <c r="BF614">
        <f t="shared" si="1470"/>
        <v>0</v>
      </c>
      <c r="BG614">
        <f t="shared" si="1470"/>
        <v>0</v>
      </c>
      <c r="BH614">
        <f t="shared" si="1394"/>
        <v>0</v>
      </c>
      <c r="BK614">
        <f t="shared" ref="BK614:BK619" si="1471">K614</f>
        <v>0.35462908945395449</v>
      </c>
      <c r="BL614">
        <f t="shared" si="1458"/>
        <v>0.16667567204335859</v>
      </c>
      <c r="BM614">
        <f t="shared" si="1459"/>
        <v>0</v>
      </c>
      <c r="BN614">
        <f t="shared" si="1405"/>
        <v>0.53</v>
      </c>
      <c r="BO614">
        <f t="shared" ref="BO614:BO623" si="1472">INDEX($O$7:$O$28,MATCH(BP614,$H$7:$H$28,0))</f>
        <v>1</v>
      </c>
      <c r="BP614" t="str">
        <f t="shared" si="1460"/>
        <v>-LT-Total</v>
      </c>
    </row>
    <row r="615" spans="1:68" hidden="1" x14ac:dyDescent="0.25">
      <c r="A615" t="str">
        <f t="shared" si="1454"/>
        <v>passenger-LT-LPG</v>
      </c>
      <c r="B615" s="1">
        <v>581</v>
      </c>
      <c r="C615" t="s">
        <v>24</v>
      </c>
      <c r="D615" t="s">
        <v>27</v>
      </c>
      <c r="E615" t="s">
        <v>33</v>
      </c>
      <c r="F615" t="s">
        <v>48</v>
      </c>
      <c r="G615">
        <v>5.0307143387026288E-3</v>
      </c>
      <c r="H615">
        <f>Reference!H615</f>
        <v>4.2556871952051656E-3</v>
      </c>
      <c r="I615">
        <f>Reference!I615</f>
        <v>3.4913416074667299E-3</v>
      </c>
      <c r="J615">
        <f>Reference!J615</f>
        <v>2.7374582642554482E-3</v>
      </c>
      <c r="K615">
        <f>Reference!K615</f>
        <v>2.6455285646197571E-3</v>
      </c>
      <c r="L615">
        <f t="shared" si="1468"/>
        <v>2.5453764118162948E-3</v>
      </c>
      <c r="M615">
        <f t="shared" si="1468"/>
        <v>2.4452242590128326E-3</v>
      </c>
      <c r="N615">
        <f t="shared" si="1468"/>
        <v>2.3450721062093704E-3</v>
      </c>
      <c r="O615">
        <f t="shared" si="1468"/>
        <v>2.2449199534059082E-3</v>
      </c>
      <c r="P615">
        <f t="shared" si="1468"/>
        <v>2.144767800602446E-3</v>
      </c>
      <c r="Q615">
        <f t="shared" si="1468"/>
        <v>2.0446156477989838E-3</v>
      </c>
      <c r="R615">
        <f t="shared" si="1468"/>
        <v>1.9444634949955214E-3</v>
      </c>
      <c r="S615">
        <f t="shared" si="1468"/>
        <v>1.8443113421920591E-3</v>
      </c>
      <c r="T615">
        <f t="shared" si="1468"/>
        <v>1.7441591893885967E-3</v>
      </c>
      <c r="U615">
        <f t="shared" si="1468"/>
        <v>1.6440070365851345E-3</v>
      </c>
      <c r="V615">
        <f t="shared" si="1468"/>
        <v>1.5438548837816725E-3</v>
      </c>
      <c r="W615">
        <f t="shared" si="1468"/>
        <v>1.4437027309782103E-3</v>
      </c>
      <c r="X615">
        <f t="shared" si="1468"/>
        <v>1.3435505781747481E-3</v>
      </c>
      <c r="Y615">
        <f t="shared" si="1468"/>
        <v>1.2433984253712857E-3</v>
      </c>
      <c r="Z615">
        <f t="shared" si="1469"/>
        <v>1.1605051970131999E-3</v>
      </c>
      <c r="AA615">
        <f t="shared" si="1469"/>
        <v>1.0776119686551143E-3</v>
      </c>
      <c r="AB615">
        <f t="shared" si="1469"/>
        <v>9.9471874029702844E-4</v>
      </c>
      <c r="AC615">
        <f t="shared" si="1469"/>
        <v>9.1182551193894285E-4</v>
      </c>
      <c r="AD615">
        <f t="shared" si="1469"/>
        <v>8.2893228358085704E-4</v>
      </c>
      <c r="AE615">
        <f t="shared" si="1469"/>
        <v>7.4603905522277144E-4</v>
      </c>
      <c r="AF615">
        <f t="shared" si="1469"/>
        <v>6.6314582686468574E-4</v>
      </c>
      <c r="AG615">
        <f t="shared" si="1469"/>
        <v>5.8025259850659993E-4</v>
      </c>
      <c r="AH615">
        <f t="shared" si="1469"/>
        <v>4.9735937014851422E-4</v>
      </c>
      <c r="AI615">
        <f t="shared" si="1469"/>
        <v>4.1446614179042852E-4</v>
      </c>
      <c r="AJ615">
        <f t="shared" si="1469"/>
        <v>3.3157291343234292E-4</v>
      </c>
      <c r="AK615">
        <f t="shared" si="1469"/>
        <v>2.4867968507425722E-4</v>
      </c>
      <c r="AL615">
        <f t="shared" si="1469"/>
        <v>1.6578645671617141E-4</v>
      </c>
      <c r="AM615">
        <f t="shared" si="1469"/>
        <v>8.2893228358085812E-5</v>
      </c>
      <c r="AN615">
        <f t="shared" si="1469"/>
        <v>0</v>
      </c>
      <c r="AO615">
        <f t="shared" ref="AO615:BG615" si="1473">AN615</f>
        <v>0</v>
      </c>
      <c r="AP615">
        <f t="shared" si="1473"/>
        <v>0</v>
      </c>
      <c r="AQ615">
        <f t="shared" si="1473"/>
        <v>0</v>
      </c>
      <c r="AR615">
        <f t="shared" si="1473"/>
        <v>0</v>
      </c>
      <c r="AS615">
        <f t="shared" si="1473"/>
        <v>0</v>
      </c>
      <c r="AT615">
        <f t="shared" si="1473"/>
        <v>0</v>
      </c>
      <c r="AU615">
        <f t="shared" si="1473"/>
        <v>0</v>
      </c>
      <c r="AV615">
        <f t="shared" si="1473"/>
        <v>0</v>
      </c>
      <c r="AW615">
        <f t="shared" si="1473"/>
        <v>0</v>
      </c>
      <c r="AX615">
        <f t="shared" si="1473"/>
        <v>0</v>
      </c>
      <c r="AY615">
        <f t="shared" si="1473"/>
        <v>0</v>
      </c>
      <c r="AZ615">
        <f t="shared" si="1473"/>
        <v>0</v>
      </c>
      <c r="BA615">
        <f t="shared" si="1473"/>
        <v>0</v>
      </c>
      <c r="BB615">
        <f t="shared" si="1473"/>
        <v>0</v>
      </c>
      <c r="BC615">
        <f t="shared" si="1473"/>
        <v>0</v>
      </c>
      <c r="BD615">
        <f t="shared" si="1473"/>
        <v>0</v>
      </c>
      <c r="BE615">
        <f t="shared" si="1473"/>
        <v>0</v>
      </c>
      <c r="BF615">
        <f t="shared" si="1473"/>
        <v>0</v>
      </c>
      <c r="BG615">
        <f t="shared" si="1473"/>
        <v>0</v>
      </c>
      <c r="BH615">
        <f t="shared" si="1394"/>
        <v>0</v>
      </c>
      <c r="BK615">
        <f t="shared" si="1471"/>
        <v>2.6455285646197571E-3</v>
      </c>
      <c r="BL615">
        <f t="shared" si="1458"/>
        <v>1.2433984253712857E-3</v>
      </c>
      <c r="BM615">
        <f t="shared" si="1459"/>
        <v>0</v>
      </c>
      <c r="BN615">
        <f t="shared" si="1405"/>
        <v>0.53</v>
      </c>
      <c r="BO615">
        <f t="shared" si="1472"/>
        <v>1</v>
      </c>
      <c r="BP615" t="str">
        <f t="shared" si="1460"/>
        <v>-LT-Total</v>
      </c>
    </row>
    <row r="616" spans="1:68" hidden="1" x14ac:dyDescent="0.25">
      <c r="A616" t="str">
        <f t="shared" si="1454"/>
        <v>passenger-LT-PHEVG</v>
      </c>
      <c r="B616" s="1">
        <v>582</v>
      </c>
      <c r="C616" t="s">
        <v>24</v>
      </c>
      <c r="D616" t="s">
        <v>27</v>
      </c>
      <c r="E616" t="s">
        <v>33</v>
      </c>
      <c r="F616" t="s">
        <v>31</v>
      </c>
      <c r="G616">
        <v>1.0061428677405259E-6</v>
      </c>
      <c r="H616">
        <f>Reference!H616</f>
        <v>8.5113743904103341E-7</v>
      </c>
      <c r="I616">
        <f>Reference!I616</f>
        <v>6.9826832149334599E-7</v>
      </c>
      <c r="J616">
        <f>Reference!J616</f>
        <v>5.4749165285108944E-7</v>
      </c>
      <c r="K616">
        <f>Reference!K616</f>
        <v>5.2910571292395149E-7</v>
      </c>
      <c r="L616">
        <f t="shared" si="1468"/>
        <v>5.0907528236325901E-7</v>
      </c>
      <c r="M616">
        <f t="shared" si="1468"/>
        <v>4.8904485180256664E-7</v>
      </c>
      <c r="N616">
        <f t="shared" si="1468"/>
        <v>4.6901442124187416E-7</v>
      </c>
      <c r="O616">
        <f t="shared" si="1468"/>
        <v>4.4898399068118168E-7</v>
      </c>
      <c r="P616">
        <f t="shared" si="1468"/>
        <v>4.2895356012048926E-7</v>
      </c>
      <c r="Q616">
        <f t="shared" si="1468"/>
        <v>4.0892312955979683E-7</v>
      </c>
      <c r="R616">
        <f t="shared" si="1468"/>
        <v>3.8889269899910435E-7</v>
      </c>
      <c r="S616">
        <f t="shared" si="1468"/>
        <v>3.6886226843841187E-7</v>
      </c>
      <c r="T616">
        <f t="shared" si="1468"/>
        <v>3.4883183787771944E-7</v>
      </c>
      <c r="U616">
        <f t="shared" si="1468"/>
        <v>3.2880140731702702E-7</v>
      </c>
      <c r="V616">
        <f t="shared" si="1468"/>
        <v>3.0877097675633454E-7</v>
      </c>
      <c r="W616">
        <f t="shared" si="1468"/>
        <v>2.8874054619564211E-7</v>
      </c>
      <c r="X616">
        <f t="shared" si="1468"/>
        <v>2.6871011563494963E-7</v>
      </c>
      <c r="Y616">
        <f t="shared" si="1468"/>
        <v>2.486796850742572E-7</v>
      </c>
      <c r="Z616">
        <f t="shared" si="1469"/>
        <v>2.3210103940264005E-7</v>
      </c>
      <c r="AA616">
        <f t="shared" si="1469"/>
        <v>2.155223937310229E-7</v>
      </c>
      <c r="AB616">
        <f t="shared" si="1469"/>
        <v>1.9894374805940575E-7</v>
      </c>
      <c r="AC616">
        <f t="shared" si="1469"/>
        <v>1.823651023877886E-7</v>
      </c>
      <c r="AD616">
        <f t="shared" si="1469"/>
        <v>1.6578645671617145E-7</v>
      </c>
      <c r="AE616">
        <f t="shared" si="1469"/>
        <v>1.4920781104455433E-7</v>
      </c>
      <c r="AF616">
        <f t="shared" si="1469"/>
        <v>1.3262916537293718E-7</v>
      </c>
      <c r="AG616">
        <f t="shared" si="1469"/>
        <v>1.1605051970132003E-7</v>
      </c>
      <c r="AH616">
        <f t="shared" si="1469"/>
        <v>9.9471874029702876E-8</v>
      </c>
      <c r="AI616">
        <f t="shared" si="1469"/>
        <v>8.2893228358085726E-8</v>
      </c>
      <c r="AJ616">
        <f t="shared" si="1469"/>
        <v>6.6314582686468602E-8</v>
      </c>
      <c r="AK616">
        <f t="shared" si="1469"/>
        <v>4.9735937014851451E-8</v>
      </c>
      <c r="AL616">
        <f t="shared" si="1469"/>
        <v>3.3157291343234274E-8</v>
      </c>
      <c r="AM616">
        <f t="shared" si="1469"/>
        <v>1.657864567161715E-8</v>
      </c>
      <c r="AN616">
        <f t="shared" si="1469"/>
        <v>0</v>
      </c>
      <c r="AO616">
        <f t="shared" ref="AO616:BG616" si="1474">AN616</f>
        <v>0</v>
      </c>
      <c r="AP616">
        <f t="shared" si="1474"/>
        <v>0</v>
      </c>
      <c r="AQ616">
        <f t="shared" si="1474"/>
        <v>0</v>
      </c>
      <c r="AR616">
        <f t="shared" si="1474"/>
        <v>0</v>
      </c>
      <c r="AS616">
        <f t="shared" si="1474"/>
        <v>0</v>
      </c>
      <c r="AT616">
        <f t="shared" si="1474"/>
        <v>0</v>
      </c>
      <c r="AU616">
        <f t="shared" si="1474"/>
        <v>0</v>
      </c>
      <c r="AV616">
        <f t="shared" si="1474"/>
        <v>0</v>
      </c>
      <c r="AW616">
        <f t="shared" si="1474"/>
        <v>0</v>
      </c>
      <c r="AX616">
        <f t="shared" si="1474"/>
        <v>0</v>
      </c>
      <c r="AY616">
        <f t="shared" si="1474"/>
        <v>0</v>
      </c>
      <c r="AZ616">
        <f t="shared" si="1474"/>
        <v>0</v>
      </c>
      <c r="BA616">
        <f t="shared" si="1474"/>
        <v>0</v>
      </c>
      <c r="BB616">
        <f t="shared" si="1474"/>
        <v>0</v>
      </c>
      <c r="BC616">
        <f t="shared" si="1474"/>
        <v>0</v>
      </c>
      <c r="BD616">
        <f t="shared" si="1474"/>
        <v>0</v>
      </c>
      <c r="BE616">
        <f t="shared" si="1474"/>
        <v>0</v>
      </c>
      <c r="BF616">
        <f t="shared" si="1474"/>
        <v>0</v>
      </c>
      <c r="BG616">
        <f t="shared" si="1474"/>
        <v>0</v>
      </c>
      <c r="BH616">
        <f t="shared" si="1394"/>
        <v>0</v>
      </c>
      <c r="BK616">
        <f t="shared" si="1471"/>
        <v>5.2910571292395149E-7</v>
      </c>
      <c r="BL616">
        <f t="shared" si="1458"/>
        <v>2.486796850742572E-7</v>
      </c>
      <c r="BM616">
        <f t="shared" si="1459"/>
        <v>0</v>
      </c>
      <c r="BN616">
        <f t="shared" si="1405"/>
        <v>0.53</v>
      </c>
      <c r="BO616">
        <f t="shared" si="1472"/>
        <v>1</v>
      </c>
      <c r="BP616" t="str">
        <f t="shared" si="1460"/>
        <v>-LT-Total</v>
      </c>
    </row>
    <row r="617" spans="1:68" hidden="1" x14ac:dyDescent="0.25">
      <c r="A617" t="str">
        <f t="shared" si="1454"/>
        <v>passenger-LV-BEV</v>
      </c>
      <c r="B617" s="1">
        <v>583</v>
      </c>
      <c r="C617" t="s">
        <v>24</v>
      </c>
      <c r="D617" t="s">
        <v>27</v>
      </c>
      <c r="E617" t="s">
        <v>28</v>
      </c>
      <c r="F617" t="s">
        <v>29</v>
      </c>
      <c r="G617">
        <v>9.6578747255560431E-4</v>
      </c>
      <c r="H617">
        <f>Reference!H617</f>
        <v>1.1682485088231472E-3</v>
      </c>
      <c r="I617">
        <f>Reference!I617</f>
        <v>1.413152082782819E-3</v>
      </c>
      <c r="J617">
        <f>Reference!J617</f>
        <v>1.7093955558181077E-3</v>
      </c>
      <c r="K617">
        <f>Reference!K617</f>
        <v>2.0677414708943059E-3</v>
      </c>
      <c r="L617">
        <f>Reference!L617</f>
        <v>2.5012085563834805E-3</v>
      </c>
      <c r="M617">
        <f t="shared" ref="M617:Y617" si="1475">IF(L617=0,0.0000001,L617)*((INDEX($N$7:$N$29,MATCH($A617,$H$7:$H$28,0))/IF(L617=0,0.0000001,L617))^((M$33-$K$33)/($Y$33-$K$33)))</f>
        <v>5.4720505135733158E-3</v>
      </c>
      <c r="N617">
        <f t="shared" si="1475"/>
        <v>1.4972461393041619E-2</v>
      </c>
      <c r="O617">
        <f t="shared" si="1475"/>
        <v>4.2978637586753882E-2</v>
      </c>
      <c r="P617">
        <f t="shared" si="1475"/>
        <v>0.11019071564339439</v>
      </c>
      <c r="Q617">
        <f t="shared" si="1475"/>
        <v>0.22781181925385721</v>
      </c>
      <c r="R617">
        <f t="shared" si="1475"/>
        <v>0.3697121739303621</v>
      </c>
      <c r="S617">
        <f t="shared" si="1475"/>
        <v>0.487559964212679</v>
      </c>
      <c r="T617">
        <f t="shared" si="1475"/>
        <v>0.55714006212354694</v>
      </c>
      <c r="U617">
        <f t="shared" si="1475"/>
        <v>0.58742848769650446</v>
      </c>
      <c r="V617">
        <f t="shared" si="1475"/>
        <v>0.59728364946314594</v>
      </c>
      <c r="W617">
        <f t="shared" si="1475"/>
        <v>0.5996111948920434</v>
      </c>
      <c r="X617">
        <f t="shared" si="1475"/>
        <v>0.59997221984763993</v>
      </c>
      <c r="Y617">
        <f t="shared" si="1475"/>
        <v>0.6</v>
      </c>
      <c r="Z617">
        <f t="shared" ref="Z617:AN617" si="1476">IF(Y617=0,0.0000001,$Y617)*((INDEX($O$7:$O$29,MATCH($A617,$H$7:$H$28,0))/IF(Y617=0,0.0000001,$Y617))^((Z$33-$Y$33)/($AN$33-$Y$33)))</f>
        <v>0.6164397954382298</v>
      </c>
      <c r="AA617">
        <f t="shared" si="1476"/>
        <v>0.63333003566654444</v>
      </c>
      <c r="AB617">
        <f t="shared" si="1476"/>
        <v>0.65068306271861909</v>
      </c>
      <c r="AC617">
        <f t="shared" si="1476"/>
        <v>0.66851155679564411</v>
      </c>
      <c r="AD617">
        <f t="shared" si="1476"/>
        <v>0.68682854553199912</v>
      </c>
      <c r="AE617">
        <f t="shared" si="1476"/>
        <v>0.70564741351480409</v>
      </c>
      <c r="AF617">
        <f t="shared" si="1476"/>
        <v>0.72498191206430307</v>
      </c>
      <c r="AG617">
        <f t="shared" si="1476"/>
        <v>0.74484616928222624</v>
      </c>
      <c r="AH617">
        <f t="shared" si="1476"/>
        <v>0.76525470037547438</v>
      </c>
      <c r="AI617">
        <f t="shared" si="1476"/>
        <v>0.78622241826266892</v>
      </c>
      <c r="AJ617">
        <f t="shared" si="1476"/>
        <v>0.8077646444713168</v>
      </c>
      <c r="AK617">
        <f t="shared" si="1476"/>
        <v>0.82989712033355489</v>
      </c>
      <c r="AL617">
        <f t="shared" si="1476"/>
        <v>0.85263601848865445</v>
      </c>
      <c r="AM617">
        <f t="shared" si="1476"/>
        <v>0.8759979547006882</v>
      </c>
      <c r="AN617">
        <f t="shared" si="1476"/>
        <v>0.89999999999999991</v>
      </c>
      <c r="AO617">
        <f t="shared" ref="AO617:BG617" si="1477">AN617</f>
        <v>0.89999999999999991</v>
      </c>
      <c r="AP617">
        <f t="shared" si="1477"/>
        <v>0.89999999999999991</v>
      </c>
      <c r="AQ617">
        <f t="shared" si="1477"/>
        <v>0.89999999999999991</v>
      </c>
      <c r="AR617">
        <f t="shared" si="1477"/>
        <v>0.89999999999999991</v>
      </c>
      <c r="AS617">
        <f t="shared" si="1477"/>
        <v>0.89999999999999991</v>
      </c>
      <c r="AT617">
        <f t="shared" si="1477"/>
        <v>0.89999999999999991</v>
      </c>
      <c r="AU617">
        <f t="shared" si="1477"/>
        <v>0.89999999999999991</v>
      </c>
      <c r="AV617">
        <f t="shared" si="1477"/>
        <v>0.89999999999999991</v>
      </c>
      <c r="AW617">
        <f t="shared" si="1477"/>
        <v>0.89999999999999991</v>
      </c>
      <c r="AX617">
        <f t="shared" si="1477"/>
        <v>0.89999999999999991</v>
      </c>
      <c r="AY617">
        <f t="shared" si="1477"/>
        <v>0.89999999999999991</v>
      </c>
      <c r="AZ617">
        <f t="shared" si="1477"/>
        <v>0.89999999999999991</v>
      </c>
      <c r="BA617">
        <f t="shared" si="1477"/>
        <v>0.89999999999999991</v>
      </c>
      <c r="BB617">
        <f t="shared" si="1477"/>
        <v>0.89999999999999991</v>
      </c>
      <c r="BC617">
        <f t="shared" si="1477"/>
        <v>0.89999999999999991</v>
      </c>
      <c r="BD617">
        <f t="shared" si="1477"/>
        <v>0.89999999999999991</v>
      </c>
      <c r="BE617">
        <f t="shared" si="1477"/>
        <v>0.89999999999999991</v>
      </c>
      <c r="BF617">
        <f t="shared" si="1477"/>
        <v>0.89999999999999991</v>
      </c>
      <c r="BG617">
        <f t="shared" si="1477"/>
        <v>0.89999999999999991</v>
      </c>
      <c r="BH617">
        <f t="shared" si="1394"/>
        <v>0.89999999999999991</v>
      </c>
      <c r="BK617">
        <f t="shared" si="1471"/>
        <v>2.0677414708943059E-3</v>
      </c>
      <c r="BL617">
        <f t="shared" si="1458"/>
        <v>7.6506434423089312E-4</v>
      </c>
      <c r="BM617">
        <f t="shared" si="1459"/>
        <v>1.0338707354471515E-4</v>
      </c>
      <c r="BN617">
        <f t="shared" si="1405"/>
        <v>0.63</v>
      </c>
      <c r="BO617">
        <f t="shared" si="1472"/>
        <v>0.95000000000000007</v>
      </c>
      <c r="BP617" t="str">
        <f t="shared" si="1460"/>
        <v>-LV-Total</v>
      </c>
    </row>
    <row r="618" spans="1:68" hidden="1" x14ac:dyDescent="0.25">
      <c r="A618" t="str">
        <f t="shared" si="1454"/>
        <v>passenger-LV-CNG</v>
      </c>
      <c r="B618" s="1">
        <v>584</v>
      </c>
      <c r="C618" t="s">
        <v>24</v>
      </c>
      <c r="D618" t="s">
        <v>27</v>
      </c>
      <c r="E618" t="s">
        <v>28</v>
      </c>
      <c r="F618" t="s">
        <v>45</v>
      </c>
      <c r="G618">
        <v>1.2760586868386541E-2</v>
      </c>
      <c r="H618">
        <f>Reference!H618</f>
        <v>1.4309850255452771E-2</v>
      </c>
      <c r="I618">
        <f>Reference!I618</f>
        <v>1.585841726705553E-2</v>
      </c>
      <c r="J618">
        <f>Reference!J618</f>
        <v>1.7406288372608061E-2</v>
      </c>
      <c r="K618">
        <f>Reference!K618</f>
        <v>1.8651589573238699E-2</v>
      </c>
      <c r="L618">
        <f t="shared" ref="L618:Y619" si="1478">$K618+(L$33-$K$33)*($BL618-$BK618)/($BL$33-$BK$33)</f>
        <v>1.7812268042442958E-2</v>
      </c>
      <c r="M618">
        <f t="shared" si="1478"/>
        <v>1.6972946511647217E-2</v>
      </c>
      <c r="N618">
        <f t="shared" si="1478"/>
        <v>1.6133624980851476E-2</v>
      </c>
      <c r="O618">
        <f t="shared" si="1478"/>
        <v>1.5294303450055734E-2</v>
      </c>
      <c r="P618">
        <f t="shared" si="1478"/>
        <v>1.4454981919259991E-2</v>
      </c>
      <c r="Q618">
        <f t="shared" si="1478"/>
        <v>1.3615660388464252E-2</v>
      </c>
      <c r="R618">
        <f t="shared" si="1478"/>
        <v>1.2776338857668509E-2</v>
      </c>
      <c r="S618">
        <f t="shared" si="1478"/>
        <v>1.1937017326872768E-2</v>
      </c>
      <c r="T618">
        <f t="shared" si="1478"/>
        <v>1.1097695796077025E-2</v>
      </c>
      <c r="U618">
        <f t="shared" si="1478"/>
        <v>1.0258374265281284E-2</v>
      </c>
      <c r="V618">
        <f t="shared" si="1478"/>
        <v>9.4190527344855442E-3</v>
      </c>
      <c r="W618">
        <f t="shared" si="1478"/>
        <v>8.579731203689803E-3</v>
      </c>
      <c r="X618">
        <f t="shared" si="1478"/>
        <v>7.7404096728940601E-3</v>
      </c>
      <c r="Y618">
        <f t="shared" si="1478"/>
        <v>6.9010881420983189E-3</v>
      </c>
      <c r="Z618">
        <f t="shared" ref="Z618:AN619" si="1479">$Y618+(Z$33-$Y$33)*($BM618-$BL618)/($BM$33-$BL$33)</f>
        <v>6.5031875645358934E-3</v>
      </c>
      <c r="AA618">
        <f t="shared" si="1479"/>
        <v>6.1052869869734679E-3</v>
      </c>
      <c r="AB618">
        <f t="shared" si="1479"/>
        <v>5.7073864094110416E-3</v>
      </c>
      <c r="AC618">
        <f t="shared" si="1479"/>
        <v>5.3094858318486161E-3</v>
      </c>
      <c r="AD618">
        <f t="shared" si="1479"/>
        <v>4.9115852542861906E-3</v>
      </c>
      <c r="AE618">
        <f t="shared" si="1479"/>
        <v>4.5136846767237651E-3</v>
      </c>
      <c r="AF618">
        <f t="shared" si="1479"/>
        <v>4.1157840991613397E-3</v>
      </c>
      <c r="AG618">
        <f t="shared" si="1479"/>
        <v>3.7178835215989138E-3</v>
      </c>
      <c r="AH618">
        <f t="shared" si="1479"/>
        <v>3.3199829440364878E-3</v>
      </c>
      <c r="AI618">
        <f t="shared" si="1479"/>
        <v>2.9220823664740624E-3</v>
      </c>
      <c r="AJ618">
        <f t="shared" si="1479"/>
        <v>2.524181788911636E-3</v>
      </c>
      <c r="AK618">
        <f t="shared" si="1479"/>
        <v>2.1262812113492114E-3</v>
      </c>
      <c r="AL618">
        <f t="shared" si="1479"/>
        <v>1.7283806337867859E-3</v>
      </c>
      <c r="AM618">
        <f t="shared" si="1479"/>
        <v>1.3304800562243596E-3</v>
      </c>
      <c r="AN618">
        <f t="shared" si="1479"/>
        <v>9.3257947866193409E-4</v>
      </c>
      <c r="AO618">
        <f t="shared" ref="AO618:BG618" si="1480">AN618</f>
        <v>9.3257947866193409E-4</v>
      </c>
      <c r="AP618">
        <f t="shared" si="1480"/>
        <v>9.3257947866193409E-4</v>
      </c>
      <c r="AQ618">
        <f t="shared" si="1480"/>
        <v>9.3257947866193409E-4</v>
      </c>
      <c r="AR618">
        <f t="shared" si="1480"/>
        <v>9.3257947866193409E-4</v>
      </c>
      <c r="AS618">
        <f t="shared" si="1480"/>
        <v>9.3257947866193409E-4</v>
      </c>
      <c r="AT618">
        <f t="shared" si="1480"/>
        <v>9.3257947866193409E-4</v>
      </c>
      <c r="AU618">
        <f t="shared" si="1480"/>
        <v>9.3257947866193409E-4</v>
      </c>
      <c r="AV618">
        <f t="shared" si="1480"/>
        <v>9.3257947866193409E-4</v>
      </c>
      <c r="AW618">
        <f t="shared" si="1480"/>
        <v>9.3257947866193409E-4</v>
      </c>
      <c r="AX618">
        <f t="shared" si="1480"/>
        <v>9.3257947866193409E-4</v>
      </c>
      <c r="AY618">
        <f t="shared" si="1480"/>
        <v>9.3257947866193409E-4</v>
      </c>
      <c r="AZ618">
        <f t="shared" si="1480"/>
        <v>9.3257947866193409E-4</v>
      </c>
      <c r="BA618">
        <f t="shared" si="1480"/>
        <v>9.3257947866193409E-4</v>
      </c>
      <c r="BB618">
        <f t="shared" si="1480"/>
        <v>9.3257947866193409E-4</v>
      </c>
      <c r="BC618">
        <f t="shared" si="1480"/>
        <v>9.3257947866193409E-4</v>
      </c>
      <c r="BD618">
        <f t="shared" si="1480"/>
        <v>9.3257947866193409E-4</v>
      </c>
      <c r="BE618">
        <f t="shared" si="1480"/>
        <v>9.3257947866193409E-4</v>
      </c>
      <c r="BF618">
        <f t="shared" si="1480"/>
        <v>9.3257947866193409E-4</v>
      </c>
      <c r="BG618">
        <f t="shared" si="1480"/>
        <v>9.3257947866193409E-4</v>
      </c>
      <c r="BH618">
        <f t="shared" si="1394"/>
        <v>9.3257947866193409E-4</v>
      </c>
      <c r="BK618">
        <f t="shared" si="1471"/>
        <v>1.8651589573238699E-2</v>
      </c>
      <c r="BL618">
        <f t="shared" si="1458"/>
        <v>6.9010881420983189E-3</v>
      </c>
      <c r="BM618">
        <f t="shared" si="1459"/>
        <v>9.3257947866193377E-4</v>
      </c>
      <c r="BN618">
        <f t="shared" si="1405"/>
        <v>0.63</v>
      </c>
      <c r="BO618">
        <f t="shared" si="1472"/>
        <v>0.95000000000000007</v>
      </c>
      <c r="BP618" t="str">
        <f t="shared" si="1460"/>
        <v>-LV-Total</v>
      </c>
    </row>
    <row r="619" spans="1:68" hidden="1" x14ac:dyDescent="0.25">
      <c r="A619" t="str">
        <f t="shared" si="1454"/>
        <v>passenger-LV-D</v>
      </c>
      <c r="B619" s="1">
        <v>585</v>
      </c>
      <c r="C619" t="s">
        <v>24</v>
      </c>
      <c r="D619" t="s">
        <v>27</v>
      </c>
      <c r="E619" t="s">
        <v>28</v>
      </c>
      <c r="F619" t="s">
        <v>46</v>
      </c>
      <c r="G619">
        <v>2.2420361469031869E-2</v>
      </c>
      <c r="H619">
        <f>Reference!H619</f>
        <v>1.90945331240382E-2</v>
      </c>
      <c r="I619">
        <f>Reference!I619</f>
        <v>1.5770199699323719E-2</v>
      </c>
      <c r="J619">
        <f>Reference!J619</f>
        <v>1.24473601871916E-2</v>
      </c>
      <c r="K619">
        <f>Reference!K619</f>
        <v>1.201999834861269E-2</v>
      </c>
      <c r="L619">
        <f t="shared" si="1478"/>
        <v>1.1479098422925119E-2</v>
      </c>
      <c r="M619">
        <f t="shared" si="1478"/>
        <v>1.0938198497237548E-2</v>
      </c>
      <c r="N619">
        <f t="shared" si="1478"/>
        <v>1.0397298571549977E-2</v>
      </c>
      <c r="O619">
        <f t="shared" si="1478"/>
        <v>9.8563986458624058E-3</v>
      </c>
      <c r="P619">
        <f t="shared" si="1478"/>
        <v>9.3154987201748349E-3</v>
      </c>
      <c r="Q619">
        <f t="shared" si="1478"/>
        <v>8.7745987944872639E-3</v>
      </c>
      <c r="R619">
        <f t="shared" si="1478"/>
        <v>8.233698868799693E-3</v>
      </c>
      <c r="S619">
        <f t="shared" si="1478"/>
        <v>7.6927989431121212E-3</v>
      </c>
      <c r="T619">
        <f t="shared" si="1478"/>
        <v>7.1518990174245503E-3</v>
      </c>
      <c r="U619">
        <f t="shared" si="1478"/>
        <v>6.6109990917369785E-3</v>
      </c>
      <c r="V619">
        <f t="shared" si="1478"/>
        <v>6.0700991660494084E-3</v>
      </c>
      <c r="W619">
        <f t="shared" si="1478"/>
        <v>5.5291992403618375E-3</v>
      </c>
      <c r="X619">
        <f t="shared" si="1478"/>
        <v>4.9882993146742657E-3</v>
      </c>
      <c r="Y619">
        <f t="shared" si="1478"/>
        <v>4.4473993889866947E-3</v>
      </c>
      <c r="Z619">
        <f t="shared" si="1479"/>
        <v>4.190972757549624E-3</v>
      </c>
      <c r="AA619">
        <f t="shared" si="1479"/>
        <v>3.9345461261125533E-3</v>
      </c>
      <c r="AB619">
        <f t="shared" si="1479"/>
        <v>3.6781194946754825E-3</v>
      </c>
      <c r="AC619">
        <f t="shared" si="1479"/>
        <v>3.4216928632384118E-3</v>
      </c>
      <c r="AD619">
        <f t="shared" si="1479"/>
        <v>3.1652662318013411E-3</v>
      </c>
      <c r="AE619">
        <f t="shared" si="1479"/>
        <v>2.9088396003642703E-3</v>
      </c>
      <c r="AF619">
        <f t="shared" si="1479"/>
        <v>2.6524129689271996E-3</v>
      </c>
      <c r="AG619">
        <f t="shared" si="1479"/>
        <v>2.3959863374901288E-3</v>
      </c>
      <c r="AH619">
        <f t="shared" si="1479"/>
        <v>2.1395597060530581E-3</v>
      </c>
      <c r="AI619">
        <f t="shared" si="1479"/>
        <v>1.8831330746159874E-3</v>
      </c>
      <c r="AJ619">
        <f t="shared" si="1479"/>
        <v>1.6267064431789166E-3</v>
      </c>
      <c r="AK619">
        <f t="shared" si="1479"/>
        <v>1.3702798117418463E-3</v>
      </c>
      <c r="AL619">
        <f t="shared" si="1479"/>
        <v>1.1138531803047752E-3</v>
      </c>
      <c r="AM619">
        <f t="shared" si="1479"/>
        <v>8.5742654886770443E-4</v>
      </c>
      <c r="AN619">
        <f t="shared" si="1479"/>
        <v>6.009999174306337E-4</v>
      </c>
      <c r="AO619">
        <f t="shared" ref="AO619:BG619" si="1481">AN619</f>
        <v>6.009999174306337E-4</v>
      </c>
      <c r="AP619">
        <f t="shared" si="1481"/>
        <v>6.009999174306337E-4</v>
      </c>
      <c r="AQ619">
        <f t="shared" si="1481"/>
        <v>6.009999174306337E-4</v>
      </c>
      <c r="AR619">
        <f t="shared" si="1481"/>
        <v>6.009999174306337E-4</v>
      </c>
      <c r="AS619">
        <f t="shared" si="1481"/>
        <v>6.009999174306337E-4</v>
      </c>
      <c r="AT619">
        <f t="shared" si="1481"/>
        <v>6.009999174306337E-4</v>
      </c>
      <c r="AU619">
        <f t="shared" si="1481"/>
        <v>6.009999174306337E-4</v>
      </c>
      <c r="AV619">
        <f t="shared" si="1481"/>
        <v>6.009999174306337E-4</v>
      </c>
      <c r="AW619">
        <f t="shared" si="1481"/>
        <v>6.009999174306337E-4</v>
      </c>
      <c r="AX619">
        <f t="shared" si="1481"/>
        <v>6.009999174306337E-4</v>
      </c>
      <c r="AY619">
        <f t="shared" si="1481"/>
        <v>6.009999174306337E-4</v>
      </c>
      <c r="AZ619">
        <f t="shared" si="1481"/>
        <v>6.009999174306337E-4</v>
      </c>
      <c r="BA619">
        <f t="shared" si="1481"/>
        <v>6.009999174306337E-4</v>
      </c>
      <c r="BB619">
        <f t="shared" si="1481"/>
        <v>6.009999174306337E-4</v>
      </c>
      <c r="BC619">
        <f t="shared" si="1481"/>
        <v>6.009999174306337E-4</v>
      </c>
      <c r="BD619">
        <f t="shared" si="1481"/>
        <v>6.009999174306337E-4</v>
      </c>
      <c r="BE619">
        <f t="shared" si="1481"/>
        <v>6.009999174306337E-4</v>
      </c>
      <c r="BF619">
        <f t="shared" si="1481"/>
        <v>6.009999174306337E-4</v>
      </c>
      <c r="BG619">
        <f t="shared" si="1481"/>
        <v>6.009999174306337E-4</v>
      </c>
      <c r="BH619">
        <f t="shared" si="1394"/>
        <v>6.009999174306337E-4</v>
      </c>
      <c r="BK619">
        <f t="shared" si="1471"/>
        <v>1.201999834861269E-2</v>
      </c>
      <c r="BL619">
        <f t="shared" si="1458"/>
        <v>4.4473993889866947E-3</v>
      </c>
      <c r="BM619">
        <f t="shared" si="1459"/>
        <v>6.009999174306337E-4</v>
      </c>
      <c r="BN619">
        <f t="shared" si="1405"/>
        <v>0.63</v>
      </c>
      <c r="BO619">
        <f t="shared" si="1472"/>
        <v>0.95000000000000007</v>
      </c>
      <c r="BP619" t="str">
        <f t="shared" si="1460"/>
        <v>-LV-Total</v>
      </c>
    </row>
    <row r="620" spans="1:68" hidden="1" x14ac:dyDescent="0.25">
      <c r="A620" t="str">
        <f t="shared" si="1454"/>
        <v>passenger-LV-FCEV</v>
      </c>
      <c r="B620" s="1">
        <v>586</v>
      </c>
      <c r="C620" t="s">
        <v>24</v>
      </c>
      <c r="D620" t="s">
        <v>27</v>
      </c>
      <c r="E620" t="s">
        <v>28</v>
      </c>
      <c r="F620" t="s">
        <v>30</v>
      </c>
      <c r="G620">
        <v>0</v>
      </c>
      <c r="H620">
        <f>Reference!H620</f>
        <v>0</v>
      </c>
      <c r="I620">
        <f>Reference!I620</f>
        <v>0</v>
      </c>
      <c r="J620">
        <f>Reference!J620</f>
        <v>0</v>
      </c>
      <c r="K620">
        <f>Reference!K620</f>
        <v>0</v>
      </c>
      <c r="L620">
        <f>Reference!L620</f>
        <v>0</v>
      </c>
      <c r="M620">
        <f t="shared" ref="M620:Y620" si="1482">IF(L620=0,0.0000001,L620)*((INDEX($N$7:$N$29,MATCH($A620,$H$7:$H$28,0))/IF(L620=0,0.0000001,L620))^((M$33-$K$33)/($Y$33-$K$33)))</f>
        <v>6.0596270211360079E-7</v>
      </c>
      <c r="N620">
        <f t="shared" si="1482"/>
        <v>6.1439511873780605E-6</v>
      </c>
      <c r="O620">
        <f t="shared" si="1482"/>
        <v>6.9559182676209232E-5</v>
      </c>
      <c r="P620">
        <f t="shared" si="1482"/>
        <v>6.0721516256482914E-4</v>
      </c>
      <c r="Q620">
        <f t="shared" si="1482"/>
        <v>3.2303363327869836E-3</v>
      </c>
      <c r="R620">
        <f t="shared" si="1482"/>
        <v>9.844292254073397E-3</v>
      </c>
      <c r="S620">
        <f t="shared" si="1482"/>
        <v>1.8608860821005966E-2</v>
      </c>
      <c r="T620">
        <f t="shared" si="1482"/>
        <v>2.5295851451414286E-2</v>
      </c>
      <c r="U620">
        <f t="shared" si="1482"/>
        <v>2.8573131487209344E-2</v>
      </c>
      <c r="V620">
        <f t="shared" si="1482"/>
        <v>2.9688362023986541E-2</v>
      </c>
      <c r="W620">
        <f t="shared" si="1482"/>
        <v>2.9955280804589039E-2</v>
      </c>
      <c r="X620">
        <f t="shared" si="1482"/>
        <v>2.9996803558965248E-2</v>
      </c>
      <c r="Y620">
        <f t="shared" si="1482"/>
        <v>0.03</v>
      </c>
      <c r="Z620">
        <f t="shared" ref="Z620:AN620" si="1483">IF(Y620=0,0.0000001,$Y620)*((INDEX($O$7:$O$29,MATCH($A620,$H$7:$H$28,0))/IF(Y620=0,0.0000001,$Y620))^((Z$33-$Y$33)/($AN$33-$Y$33)))</f>
        <v>3.1039246604138173E-2</v>
      </c>
      <c r="AA620">
        <f t="shared" si="1483"/>
        <v>3.211449432508344E-2</v>
      </c>
      <c r="AB620">
        <f t="shared" si="1483"/>
        <v>3.3226990297448702E-2</v>
      </c>
      <c r="AC620">
        <f t="shared" si="1483"/>
        <v>3.4378024858527222E-2</v>
      </c>
      <c r="AD620">
        <f t="shared" si="1483"/>
        <v>3.5568933044900629E-2</v>
      </c>
      <c r="AE620">
        <f t="shared" si="1483"/>
        <v>3.6801096140891665E-2</v>
      </c>
      <c r="AF620">
        <f t="shared" si="1483"/>
        <v>3.8075943280657804E-2</v>
      </c>
      <c r="AG620">
        <f t="shared" si="1483"/>
        <v>3.939495310578385E-2</v>
      </c>
      <c r="AH620">
        <f t="shared" si="1483"/>
        <v>4.0759655480296142E-2</v>
      </c>
      <c r="AI620">
        <f t="shared" si="1483"/>
        <v>4.2171633265087459E-2</v>
      </c>
      <c r="AJ620">
        <f t="shared" si="1483"/>
        <v>4.3632524153810887E-2</v>
      </c>
      <c r="AK620">
        <f t="shared" si="1483"/>
        <v>4.5144022572371711E-2</v>
      </c>
      <c r="AL620">
        <f t="shared" si="1483"/>
        <v>4.6707881644220864E-2</v>
      </c>
      <c r="AM620">
        <f t="shared" si="1483"/>
        <v>4.8325915223729012E-2</v>
      </c>
      <c r="AN620">
        <f t="shared" si="1483"/>
        <v>0.05</v>
      </c>
      <c r="AO620">
        <f t="shared" ref="AO620:BG620" si="1484">AN620</f>
        <v>0.05</v>
      </c>
      <c r="AP620">
        <f t="shared" si="1484"/>
        <v>0.05</v>
      </c>
      <c r="AQ620">
        <f t="shared" si="1484"/>
        <v>0.05</v>
      </c>
      <c r="AR620">
        <f t="shared" si="1484"/>
        <v>0.05</v>
      </c>
      <c r="AS620">
        <f t="shared" si="1484"/>
        <v>0.05</v>
      </c>
      <c r="AT620">
        <f t="shared" si="1484"/>
        <v>0.05</v>
      </c>
      <c r="AU620">
        <f t="shared" si="1484"/>
        <v>0.05</v>
      </c>
      <c r="AV620">
        <f t="shared" si="1484"/>
        <v>0.05</v>
      </c>
      <c r="AW620">
        <f t="shared" si="1484"/>
        <v>0.05</v>
      </c>
      <c r="AX620">
        <f t="shared" si="1484"/>
        <v>0.05</v>
      </c>
      <c r="AY620">
        <f t="shared" si="1484"/>
        <v>0.05</v>
      </c>
      <c r="AZ620">
        <f t="shared" si="1484"/>
        <v>0.05</v>
      </c>
      <c r="BA620">
        <f t="shared" si="1484"/>
        <v>0.05</v>
      </c>
      <c r="BB620">
        <f t="shared" si="1484"/>
        <v>0.05</v>
      </c>
      <c r="BC620">
        <f t="shared" si="1484"/>
        <v>0.05</v>
      </c>
      <c r="BD620">
        <f t="shared" si="1484"/>
        <v>0.05</v>
      </c>
      <c r="BE620">
        <f t="shared" si="1484"/>
        <v>0.05</v>
      </c>
      <c r="BF620">
        <f t="shared" si="1484"/>
        <v>0.05</v>
      </c>
      <c r="BG620">
        <f t="shared" si="1484"/>
        <v>0.05</v>
      </c>
      <c r="BH620">
        <f t="shared" si="1394"/>
        <v>0.05</v>
      </c>
      <c r="BK620">
        <f>G620</f>
        <v>0</v>
      </c>
      <c r="BL620">
        <f t="shared" si="1458"/>
        <v>0</v>
      </c>
      <c r="BM620">
        <f t="shared" si="1459"/>
        <v>0</v>
      </c>
      <c r="BN620">
        <f t="shared" si="1405"/>
        <v>0.63</v>
      </c>
      <c r="BO620">
        <f t="shared" si="1472"/>
        <v>0.95000000000000007</v>
      </c>
      <c r="BP620" t="str">
        <f t="shared" si="1460"/>
        <v>-LV-Total</v>
      </c>
    </row>
    <row r="621" spans="1:68" hidden="1" x14ac:dyDescent="0.25">
      <c r="A621" t="str">
        <f t="shared" si="1454"/>
        <v>passenger-LV-G</v>
      </c>
      <c r="B621" s="1">
        <v>587</v>
      </c>
      <c r="C621" t="s">
        <v>24</v>
      </c>
      <c r="D621" t="s">
        <v>27</v>
      </c>
      <c r="E621" t="s">
        <v>28</v>
      </c>
      <c r="F621" t="s">
        <v>47</v>
      </c>
      <c r="G621">
        <v>0.95636742052160717</v>
      </c>
      <c r="H621">
        <f>Reference!H621</f>
        <v>0.95589997791552672</v>
      </c>
      <c r="I621">
        <f>Reference!I621</f>
        <v>0.95543274541933709</v>
      </c>
      <c r="J621">
        <f>Reference!J621</f>
        <v>0.95496572289140758</v>
      </c>
      <c r="K621">
        <f>Reference!K621</f>
        <v>0.95262022124939782</v>
      </c>
      <c r="L621">
        <f t="shared" ref="L621:Y623" si="1485">$K621+(L$33-$K$33)*($BL621-$BK621)/($BL$33-$BK$33)</f>
        <v>0.90975231129317491</v>
      </c>
      <c r="M621">
        <f t="shared" si="1485"/>
        <v>0.86688440133695199</v>
      </c>
      <c r="N621">
        <f t="shared" si="1485"/>
        <v>0.82401649138072908</v>
      </c>
      <c r="O621">
        <f t="shared" si="1485"/>
        <v>0.78114858142450627</v>
      </c>
      <c r="P621">
        <f t="shared" si="1485"/>
        <v>0.73828067146828336</v>
      </c>
      <c r="Q621">
        <f t="shared" si="1485"/>
        <v>0.69541276151206044</v>
      </c>
      <c r="R621">
        <f t="shared" si="1485"/>
        <v>0.65254485155583752</v>
      </c>
      <c r="S621">
        <f t="shared" si="1485"/>
        <v>0.60967694159961461</v>
      </c>
      <c r="T621">
        <f t="shared" si="1485"/>
        <v>0.5668090316433918</v>
      </c>
      <c r="U621">
        <f t="shared" si="1485"/>
        <v>0.52394112168716878</v>
      </c>
      <c r="V621">
        <f t="shared" si="1485"/>
        <v>0.48107321173094592</v>
      </c>
      <c r="W621">
        <f t="shared" si="1485"/>
        <v>0.43820530177472305</v>
      </c>
      <c r="X621">
        <f t="shared" si="1485"/>
        <v>0.39533739181850014</v>
      </c>
      <c r="Y621">
        <f t="shared" si="1485"/>
        <v>0.35246948186227722</v>
      </c>
      <c r="Z621">
        <f t="shared" ref="Z621:AN623" si="1486">$Y621+(Z$33-$Y$33)*($BM621-$BL621)/($BM$33-$BL$33)</f>
        <v>0.33214691714229005</v>
      </c>
      <c r="AA621">
        <f t="shared" si="1486"/>
        <v>0.31182435242230289</v>
      </c>
      <c r="AB621">
        <f t="shared" si="1486"/>
        <v>0.29150178770231572</v>
      </c>
      <c r="AC621">
        <f t="shared" si="1486"/>
        <v>0.2711792229823286</v>
      </c>
      <c r="AD621">
        <f t="shared" si="1486"/>
        <v>0.25085665826234144</v>
      </c>
      <c r="AE621">
        <f t="shared" si="1486"/>
        <v>0.23053409354235427</v>
      </c>
      <c r="AF621">
        <f t="shared" si="1486"/>
        <v>0.21021152882236713</v>
      </c>
      <c r="AG621">
        <f t="shared" si="1486"/>
        <v>0.18988896410237996</v>
      </c>
      <c r="AH621">
        <f t="shared" si="1486"/>
        <v>0.16956639938239282</v>
      </c>
      <c r="AI621">
        <f t="shared" si="1486"/>
        <v>0.14924383466240565</v>
      </c>
      <c r="AJ621">
        <f t="shared" si="1486"/>
        <v>0.12892126994241851</v>
      </c>
      <c r="AK621">
        <f t="shared" si="1486"/>
        <v>0.10859870522243131</v>
      </c>
      <c r="AL621">
        <f t="shared" si="1486"/>
        <v>8.8276140502444145E-2</v>
      </c>
      <c r="AM621">
        <f t="shared" si="1486"/>
        <v>6.7953575782457032E-2</v>
      </c>
      <c r="AN621">
        <f t="shared" si="1486"/>
        <v>4.7631011062469863E-2</v>
      </c>
      <c r="AO621">
        <f t="shared" ref="AO621:BG621" si="1487">AN621</f>
        <v>4.7631011062469863E-2</v>
      </c>
      <c r="AP621">
        <f t="shared" si="1487"/>
        <v>4.7631011062469863E-2</v>
      </c>
      <c r="AQ621">
        <f t="shared" si="1487"/>
        <v>4.7631011062469863E-2</v>
      </c>
      <c r="AR621">
        <f t="shared" si="1487"/>
        <v>4.7631011062469863E-2</v>
      </c>
      <c r="AS621">
        <f t="shared" si="1487"/>
        <v>4.7631011062469863E-2</v>
      </c>
      <c r="AT621">
        <f t="shared" si="1487"/>
        <v>4.7631011062469863E-2</v>
      </c>
      <c r="AU621">
        <f t="shared" si="1487"/>
        <v>4.7631011062469863E-2</v>
      </c>
      <c r="AV621">
        <f t="shared" si="1487"/>
        <v>4.7631011062469863E-2</v>
      </c>
      <c r="AW621">
        <f t="shared" si="1487"/>
        <v>4.7631011062469863E-2</v>
      </c>
      <c r="AX621">
        <f t="shared" si="1487"/>
        <v>4.7631011062469863E-2</v>
      </c>
      <c r="AY621">
        <f t="shared" si="1487"/>
        <v>4.7631011062469863E-2</v>
      </c>
      <c r="AZ621">
        <f t="shared" si="1487"/>
        <v>4.7631011062469863E-2</v>
      </c>
      <c r="BA621">
        <f t="shared" si="1487"/>
        <v>4.7631011062469863E-2</v>
      </c>
      <c r="BB621">
        <f t="shared" si="1487"/>
        <v>4.7631011062469863E-2</v>
      </c>
      <c r="BC621">
        <f t="shared" si="1487"/>
        <v>4.7631011062469863E-2</v>
      </c>
      <c r="BD621">
        <f t="shared" si="1487"/>
        <v>4.7631011062469863E-2</v>
      </c>
      <c r="BE621">
        <f t="shared" si="1487"/>
        <v>4.7631011062469863E-2</v>
      </c>
      <c r="BF621">
        <f t="shared" si="1487"/>
        <v>4.7631011062469863E-2</v>
      </c>
      <c r="BG621">
        <f t="shared" si="1487"/>
        <v>4.7631011062469863E-2</v>
      </c>
      <c r="BH621">
        <f t="shared" si="1394"/>
        <v>4.7631011062469863E-2</v>
      </c>
      <c r="BK621">
        <f t="shared" ref="BK621:BK626" si="1488">K621</f>
        <v>0.95262022124939782</v>
      </c>
      <c r="BL621">
        <f t="shared" si="1458"/>
        <v>0.35246948186227717</v>
      </c>
      <c r="BM621">
        <f t="shared" si="1459"/>
        <v>4.7631011062469829E-2</v>
      </c>
      <c r="BN621">
        <f t="shared" si="1405"/>
        <v>0.63</v>
      </c>
      <c r="BO621">
        <f t="shared" si="1472"/>
        <v>0.95000000000000007</v>
      </c>
      <c r="BP621" t="str">
        <f t="shared" si="1460"/>
        <v>-LV-Total</v>
      </c>
    </row>
    <row r="622" spans="1:68" hidden="1" x14ac:dyDescent="0.25">
      <c r="A622" t="str">
        <f t="shared" si="1454"/>
        <v>passenger-LV-LPG</v>
      </c>
      <c r="B622" s="1">
        <v>588</v>
      </c>
      <c r="C622" t="s">
        <v>24</v>
      </c>
      <c r="D622" t="s">
        <v>27</v>
      </c>
      <c r="E622" t="s">
        <v>28</v>
      </c>
      <c r="F622" t="s">
        <v>48</v>
      </c>
      <c r="G622">
        <v>7.4113574176910826E-3</v>
      </c>
      <c r="H622">
        <f>Reference!H622</f>
        <v>9.6665188928106976E-3</v>
      </c>
      <c r="I622">
        <f>Reference!I622</f>
        <v>1.192066669967317E-2</v>
      </c>
      <c r="J622">
        <f>Reference!J622</f>
        <v>1.4173801521572681E-2</v>
      </c>
      <c r="K622">
        <f>Reference!K622</f>
        <v>1.5703670332029091E-2</v>
      </c>
      <c r="L622">
        <f t="shared" si="1485"/>
        <v>1.4997005167087782E-2</v>
      </c>
      <c r="M622">
        <f t="shared" si="1485"/>
        <v>1.4290340002146473E-2</v>
      </c>
      <c r="N622">
        <f t="shared" si="1485"/>
        <v>1.3583674837205163E-2</v>
      </c>
      <c r="O622">
        <f t="shared" si="1485"/>
        <v>1.2877009672263854E-2</v>
      </c>
      <c r="P622">
        <f t="shared" si="1485"/>
        <v>1.2170344507322546E-2</v>
      </c>
      <c r="Q622">
        <f t="shared" si="1485"/>
        <v>1.1463679342381237E-2</v>
      </c>
      <c r="R622">
        <f t="shared" si="1485"/>
        <v>1.0757014177439928E-2</v>
      </c>
      <c r="S622">
        <f t="shared" si="1485"/>
        <v>1.0050349012498619E-2</v>
      </c>
      <c r="T622">
        <f t="shared" si="1485"/>
        <v>9.343683847557311E-3</v>
      </c>
      <c r="U622">
        <f t="shared" si="1485"/>
        <v>8.6370186826160017E-3</v>
      </c>
      <c r="V622">
        <f t="shared" si="1485"/>
        <v>7.9303535176746924E-3</v>
      </c>
      <c r="W622">
        <f t="shared" si="1485"/>
        <v>7.2236883527333831E-3</v>
      </c>
      <c r="X622">
        <f t="shared" si="1485"/>
        <v>6.5170231877920738E-3</v>
      </c>
      <c r="Y622">
        <f t="shared" si="1485"/>
        <v>5.8103580228507645E-3</v>
      </c>
      <c r="Z622">
        <f t="shared" si="1486"/>
        <v>5.4753463891008105E-3</v>
      </c>
      <c r="AA622">
        <f t="shared" si="1486"/>
        <v>5.1403347553508564E-3</v>
      </c>
      <c r="AB622">
        <f t="shared" si="1486"/>
        <v>4.8053231216009023E-3</v>
      </c>
      <c r="AC622">
        <f t="shared" si="1486"/>
        <v>4.4703114878509483E-3</v>
      </c>
      <c r="AD622">
        <f t="shared" si="1486"/>
        <v>4.1352998541009942E-3</v>
      </c>
      <c r="AE622">
        <f t="shared" si="1486"/>
        <v>3.8002882203510406E-3</v>
      </c>
      <c r="AF622">
        <f t="shared" si="1486"/>
        <v>3.4652765866010865E-3</v>
      </c>
      <c r="AG622">
        <f t="shared" si="1486"/>
        <v>3.1302649528511324E-3</v>
      </c>
      <c r="AH622">
        <f t="shared" si="1486"/>
        <v>2.7952533191011784E-3</v>
      </c>
      <c r="AI622">
        <f t="shared" si="1486"/>
        <v>2.4602416853512243E-3</v>
      </c>
      <c r="AJ622">
        <f t="shared" si="1486"/>
        <v>2.1252300516012707E-3</v>
      </c>
      <c r="AK622">
        <f t="shared" si="1486"/>
        <v>1.7902184178513166E-3</v>
      </c>
      <c r="AL622">
        <f t="shared" si="1486"/>
        <v>1.4552067841013625E-3</v>
      </c>
      <c r="AM622">
        <f t="shared" si="1486"/>
        <v>1.1201951503514085E-3</v>
      </c>
      <c r="AN622">
        <f t="shared" si="1486"/>
        <v>7.8518351660145438E-4</v>
      </c>
      <c r="AO622">
        <f t="shared" ref="AO622:BG622" si="1489">AN622</f>
        <v>7.8518351660145438E-4</v>
      </c>
      <c r="AP622">
        <f t="shared" si="1489"/>
        <v>7.8518351660145438E-4</v>
      </c>
      <c r="AQ622">
        <f t="shared" si="1489"/>
        <v>7.8518351660145438E-4</v>
      </c>
      <c r="AR622">
        <f t="shared" si="1489"/>
        <v>7.8518351660145438E-4</v>
      </c>
      <c r="AS622">
        <f t="shared" si="1489"/>
        <v>7.8518351660145438E-4</v>
      </c>
      <c r="AT622">
        <f t="shared" si="1489"/>
        <v>7.8518351660145438E-4</v>
      </c>
      <c r="AU622">
        <f t="shared" si="1489"/>
        <v>7.8518351660145438E-4</v>
      </c>
      <c r="AV622">
        <f t="shared" si="1489"/>
        <v>7.8518351660145438E-4</v>
      </c>
      <c r="AW622">
        <f t="shared" si="1489"/>
        <v>7.8518351660145438E-4</v>
      </c>
      <c r="AX622">
        <f t="shared" si="1489"/>
        <v>7.8518351660145438E-4</v>
      </c>
      <c r="AY622">
        <f t="shared" si="1489"/>
        <v>7.8518351660145438E-4</v>
      </c>
      <c r="AZ622">
        <f t="shared" si="1489"/>
        <v>7.8518351660145438E-4</v>
      </c>
      <c r="BA622">
        <f t="shared" si="1489"/>
        <v>7.8518351660145438E-4</v>
      </c>
      <c r="BB622">
        <f t="shared" si="1489"/>
        <v>7.8518351660145438E-4</v>
      </c>
      <c r="BC622">
        <f t="shared" si="1489"/>
        <v>7.8518351660145438E-4</v>
      </c>
      <c r="BD622">
        <f t="shared" si="1489"/>
        <v>7.8518351660145438E-4</v>
      </c>
      <c r="BE622">
        <f t="shared" si="1489"/>
        <v>7.8518351660145438E-4</v>
      </c>
      <c r="BF622">
        <f t="shared" si="1489"/>
        <v>7.8518351660145438E-4</v>
      </c>
      <c r="BG622">
        <f t="shared" si="1489"/>
        <v>7.8518351660145438E-4</v>
      </c>
      <c r="BH622">
        <f t="shared" si="1394"/>
        <v>7.8518351660145438E-4</v>
      </c>
      <c r="BK622">
        <f t="shared" si="1488"/>
        <v>1.5703670332029091E-2</v>
      </c>
      <c r="BL622">
        <f t="shared" si="1458"/>
        <v>5.8103580228507637E-3</v>
      </c>
      <c r="BM622">
        <f t="shared" si="1459"/>
        <v>7.8518351660145352E-4</v>
      </c>
      <c r="BN622">
        <f t="shared" si="1405"/>
        <v>0.63</v>
      </c>
      <c r="BO622">
        <f t="shared" si="1472"/>
        <v>0.95000000000000007</v>
      </c>
      <c r="BP622" t="str">
        <f t="shared" si="1460"/>
        <v>-LV-Total</v>
      </c>
    </row>
    <row r="623" spans="1:68" hidden="1" x14ac:dyDescent="0.25">
      <c r="A623" t="str">
        <f t="shared" si="1454"/>
        <v>passenger-LV-PHEVG</v>
      </c>
      <c r="B623" s="1">
        <v>589</v>
      </c>
      <c r="C623" t="s">
        <v>24</v>
      </c>
      <c r="D623" t="s">
        <v>27</v>
      </c>
      <c r="E623" t="s">
        <v>28</v>
      </c>
      <c r="F623" t="s">
        <v>31</v>
      </c>
      <c r="G623">
        <v>7.4486250727680633E-5</v>
      </c>
      <c r="H623">
        <f>Reference!H623</f>
        <v>6.3436987123050516E-5</v>
      </c>
      <c r="I623">
        <f>Reference!I623</f>
        <v>5.2392690030975842E-5</v>
      </c>
      <c r="J623">
        <f>Reference!J623</f>
        <v>4.1353356103626582E-5</v>
      </c>
      <c r="K623">
        <f>Reference!K623</f>
        <v>3.9933549330939168E-5</v>
      </c>
      <c r="L623">
        <f t="shared" si="1485"/>
        <v>3.8136539611046908E-5</v>
      </c>
      <c r="M623">
        <f t="shared" si="1485"/>
        <v>3.6339529891154642E-5</v>
      </c>
      <c r="N623">
        <f t="shared" si="1485"/>
        <v>3.4542520171262382E-5</v>
      </c>
      <c r="O623">
        <f t="shared" si="1485"/>
        <v>3.2745510451370116E-5</v>
      </c>
      <c r="P623">
        <f t="shared" si="1485"/>
        <v>3.0948500731477857E-5</v>
      </c>
      <c r="Q623">
        <f t="shared" si="1485"/>
        <v>2.9151491011585594E-5</v>
      </c>
      <c r="R623">
        <f t="shared" si="1485"/>
        <v>2.7354481291693331E-5</v>
      </c>
      <c r="S623">
        <f t="shared" si="1485"/>
        <v>2.5557471571801068E-5</v>
      </c>
      <c r="T623">
        <f t="shared" si="1485"/>
        <v>2.3760461851908805E-5</v>
      </c>
      <c r="U623">
        <f t="shared" si="1485"/>
        <v>2.1963452132016542E-5</v>
      </c>
      <c r="V623">
        <f t="shared" si="1485"/>
        <v>2.0166442412124282E-5</v>
      </c>
      <c r="W623">
        <f t="shared" si="1485"/>
        <v>1.836943269223202E-5</v>
      </c>
      <c r="X623">
        <f t="shared" si="1485"/>
        <v>1.6572422972339757E-5</v>
      </c>
      <c r="Y623">
        <f t="shared" si="1485"/>
        <v>1.4775413252447497E-5</v>
      </c>
      <c r="Z623">
        <f t="shared" si="1486"/>
        <v>1.3923497533387462E-5</v>
      </c>
      <c r="AA623">
        <f t="shared" si="1486"/>
        <v>1.3071581814327426E-5</v>
      </c>
      <c r="AB623">
        <f t="shared" si="1486"/>
        <v>1.2219666095267389E-5</v>
      </c>
      <c r="AC623">
        <f t="shared" si="1486"/>
        <v>1.1367750376207354E-5</v>
      </c>
      <c r="AD623">
        <f t="shared" si="1486"/>
        <v>1.0515834657147319E-5</v>
      </c>
      <c r="AE623">
        <f t="shared" si="1486"/>
        <v>9.6639189380872832E-6</v>
      </c>
      <c r="AF623">
        <f t="shared" si="1486"/>
        <v>8.8120032190272478E-6</v>
      </c>
      <c r="AG623">
        <f t="shared" si="1486"/>
        <v>7.9600874999672107E-6</v>
      </c>
      <c r="AH623">
        <f t="shared" si="1486"/>
        <v>7.1081717809071754E-6</v>
      </c>
      <c r="AI623">
        <f t="shared" si="1486"/>
        <v>6.2562560618471383E-6</v>
      </c>
      <c r="AJ623">
        <f t="shared" si="1486"/>
        <v>5.4043403427871046E-6</v>
      </c>
      <c r="AK623">
        <f t="shared" si="1486"/>
        <v>4.5524246237270692E-6</v>
      </c>
      <c r="AL623">
        <f t="shared" si="1486"/>
        <v>3.7005089046670322E-6</v>
      </c>
      <c r="AM623">
        <f t="shared" si="1486"/>
        <v>2.8485931856069985E-6</v>
      </c>
      <c r="AN623">
        <f t="shared" si="1486"/>
        <v>1.9966774665469614E-6</v>
      </c>
      <c r="AO623">
        <f t="shared" ref="AO623:BG623" si="1490">AN623</f>
        <v>1.9966774665469614E-6</v>
      </c>
      <c r="AP623">
        <f t="shared" si="1490"/>
        <v>1.9966774665469614E-6</v>
      </c>
      <c r="AQ623">
        <f t="shared" si="1490"/>
        <v>1.9966774665469614E-6</v>
      </c>
      <c r="AR623">
        <f t="shared" si="1490"/>
        <v>1.9966774665469614E-6</v>
      </c>
      <c r="AS623">
        <f t="shared" si="1490"/>
        <v>1.9966774665469614E-6</v>
      </c>
      <c r="AT623">
        <f t="shared" si="1490"/>
        <v>1.9966774665469614E-6</v>
      </c>
      <c r="AU623">
        <f t="shared" si="1490"/>
        <v>1.9966774665469614E-6</v>
      </c>
      <c r="AV623">
        <f t="shared" si="1490"/>
        <v>1.9966774665469614E-6</v>
      </c>
      <c r="AW623">
        <f t="shared" si="1490"/>
        <v>1.9966774665469614E-6</v>
      </c>
      <c r="AX623">
        <f t="shared" si="1490"/>
        <v>1.9966774665469614E-6</v>
      </c>
      <c r="AY623">
        <f t="shared" si="1490"/>
        <v>1.9966774665469614E-6</v>
      </c>
      <c r="AZ623">
        <f t="shared" si="1490"/>
        <v>1.9966774665469614E-6</v>
      </c>
      <c r="BA623">
        <f t="shared" si="1490"/>
        <v>1.9966774665469614E-6</v>
      </c>
      <c r="BB623">
        <f t="shared" si="1490"/>
        <v>1.9966774665469614E-6</v>
      </c>
      <c r="BC623">
        <f t="shared" si="1490"/>
        <v>1.9966774665469614E-6</v>
      </c>
      <c r="BD623">
        <f t="shared" si="1490"/>
        <v>1.9966774665469614E-6</v>
      </c>
      <c r="BE623">
        <f t="shared" si="1490"/>
        <v>1.9966774665469614E-6</v>
      </c>
      <c r="BF623">
        <f t="shared" si="1490"/>
        <v>1.9966774665469614E-6</v>
      </c>
      <c r="BG623">
        <f t="shared" si="1490"/>
        <v>1.9966774665469614E-6</v>
      </c>
      <c r="BH623">
        <f t="shared" si="1394"/>
        <v>1.9966774665469614E-6</v>
      </c>
      <c r="BK623">
        <f t="shared" si="1488"/>
        <v>3.9933549330939168E-5</v>
      </c>
      <c r="BL623">
        <f t="shared" si="1458"/>
        <v>1.4775413252447492E-5</v>
      </c>
      <c r="BM623">
        <f t="shared" si="1459"/>
        <v>1.9966774665469559E-6</v>
      </c>
      <c r="BN623">
        <f t="shared" si="1405"/>
        <v>0.63</v>
      </c>
      <c r="BO623">
        <f t="shared" si="1472"/>
        <v>0.95000000000000007</v>
      </c>
      <c r="BP623" t="str">
        <f t="shared" si="1460"/>
        <v>-LV-Total</v>
      </c>
    </row>
    <row r="624" spans="1:68" hidden="1" x14ac:dyDescent="0.25">
      <c r="A624" t="str">
        <f t="shared" si="1454"/>
        <v>freight-HT-BEV</v>
      </c>
      <c r="B624" s="1">
        <v>590</v>
      </c>
      <c r="C624" t="s">
        <v>9</v>
      </c>
      <c r="D624" t="s">
        <v>36</v>
      </c>
      <c r="E624" t="s">
        <v>39</v>
      </c>
      <c r="F624" t="s">
        <v>29</v>
      </c>
      <c r="G624">
        <v>0</v>
      </c>
      <c r="H624">
        <f>Reference!H654</f>
        <v>6.2038656977422925E-2</v>
      </c>
      <c r="I624">
        <f>Reference!I654</f>
        <v>6.9707315311349716E-2</v>
      </c>
      <c r="J624">
        <f>Reference!J654</f>
        <v>7.8323903911786077E-2</v>
      </c>
      <c r="K624">
        <f>Reference!K654</f>
        <v>8.8005597354914339E-2</v>
      </c>
      <c r="L624">
        <f>Reference!L654</f>
        <v>9.8884054279498854E-2</v>
      </c>
      <c r="M624">
        <f t="shared" ref="M624:Y624" si="1491">IF(L624=0,0.0000001,L624)*((INDEX($Y$7:$Y$29,MATCH($A624,$H$7:$H$28,0))/IF(L624=0,0.0000001,L624))^((M$33-$K$33)/($Y$33-$K$33)))</f>
        <v>0.13330160164137539</v>
      </c>
      <c r="N624">
        <f t="shared" si="1491"/>
        <v>0.19570603335721182</v>
      </c>
      <c r="O624">
        <f t="shared" si="1491"/>
        <v>0.29262702716282679</v>
      </c>
      <c r="P624">
        <f t="shared" si="1491"/>
        <v>0.41908846140740236</v>
      </c>
      <c r="Q624">
        <f t="shared" si="1491"/>
        <v>0.55289393396670528</v>
      </c>
      <c r="R624">
        <f t="shared" si="1491"/>
        <v>0.66506777637573466</v>
      </c>
      <c r="S624">
        <f t="shared" si="1491"/>
        <v>0.73910857008408692</v>
      </c>
      <c r="T624">
        <f t="shared" si="1491"/>
        <v>0.77769765769902366</v>
      </c>
      <c r="U624">
        <f t="shared" si="1491"/>
        <v>0.79356342883827258</v>
      </c>
      <c r="V624">
        <f t="shared" si="1491"/>
        <v>0.79861635415076926</v>
      </c>
      <c r="W624">
        <f t="shared" si="1491"/>
        <v>0.79980218963417948</v>
      </c>
      <c r="X624">
        <f t="shared" si="1491"/>
        <v>0.79998586906584357</v>
      </c>
      <c r="Y624">
        <f t="shared" si="1491"/>
        <v>0.8</v>
      </c>
      <c r="Z624">
        <f t="shared" ref="Z624:AN624" si="1492">IF(Y624=0,0.0000001,$Y624)*((INDEX($Z$7:$Z$29,MATCH($A624,$H$7:$H$28,0))/IF(Y624=0,0.0000001,$Y624))^((Z$33-$Y$33)/($AN$33-$Y$33)))</f>
        <v>0.8</v>
      </c>
      <c r="AA624">
        <f t="shared" si="1492"/>
        <v>0.8</v>
      </c>
      <c r="AB624">
        <f t="shared" si="1492"/>
        <v>0.8</v>
      </c>
      <c r="AC624">
        <f t="shared" si="1492"/>
        <v>0.8</v>
      </c>
      <c r="AD624">
        <f t="shared" si="1492"/>
        <v>0.8</v>
      </c>
      <c r="AE624">
        <f t="shared" si="1492"/>
        <v>0.8</v>
      </c>
      <c r="AF624">
        <f t="shared" si="1492"/>
        <v>0.8</v>
      </c>
      <c r="AG624">
        <f t="shared" si="1492"/>
        <v>0.8</v>
      </c>
      <c r="AH624">
        <f t="shared" si="1492"/>
        <v>0.8</v>
      </c>
      <c r="AI624">
        <f t="shared" si="1492"/>
        <v>0.8</v>
      </c>
      <c r="AJ624">
        <f t="shared" si="1492"/>
        <v>0.8</v>
      </c>
      <c r="AK624">
        <f t="shared" si="1492"/>
        <v>0.8</v>
      </c>
      <c r="AL624">
        <f t="shared" si="1492"/>
        <v>0.8</v>
      </c>
      <c r="AM624">
        <f t="shared" si="1492"/>
        <v>0.8</v>
      </c>
      <c r="AN624">
        <f t="shared" si="1492"/>
        <v>0.8</v>
      </c>
      <c r="AO624">
        <f t="shared" ref="AO624:BG624" si="1493">AN624</f>
        <v>0.8</v>
      </c>
      <c r="AP624">
        <f t="shared" si="1493"/>
        <v>0.8</v>
      </c>
      <c r="AQ624">
        <f t="shared" si="1493"/>
        <v>0.8</v>
      </c>
      <c r="AR624">
        <f t="shared" si="1493"/>
        <v>0.8</v>
      </c>
      <c r="AS624">
        <f t="shared" si="1493"/>
        <v>0.8</v>
      </c>
      <c r="AT624">
        <f t="shared" si="1493"/>
        <v>0.8</v>
      </c>
      <c r="AU624">
        <f t="shared" si="1493"/>
        <v>0.8</v>
      </c>
      <c r="AV624">
        <f t="shared" si="1493"/>
        <v>0.8</v>
      </c>
      <c r="AW624">
        <f t="shared" si="1493"/>
        <v>0.8</v>
      </c>
      <c r="AX624">
        <f t="shared" si="1493"/>
        <v>0.8</v>
      </c>
      <c r="AY624">
        <f t="shared" si="1493"/>
        <v>0.8</v>
      </c>
      <c r="AZ624">
        <f t="shared" si="1493"/>
        <v>0.8</v>
      </c>
      <c r="BA624">
        <f t="shared" si="1493"/>
        <v>0.8</v>
      </c>
      <c r="BB624">
        <f t="shared" si="1493"/>
        <v>0.8</v>
      </c>
      <c r="BC624">
        <f t="shared" si="1493"/>
        <v>0.8</v>
      </c>
      <c r="BD624">
        <f t="shared" si="1493"/>
        <v>0.8</v>
      </c>
      <c r="BE624">
        <f t="shared" si="1493"/>
        <v>0.8</v>
      </c>
      <c r="BF624">
        <f t="shared" si="1493"/>
        <v>0.8</v>
      </c>
      <c r="BG624">
        <f t="shared" si="1493"/>
        <v>0.8</v>
      </c>
      <c r="BH624">
        <f t="shared" si="1394"/>
        <v>0.8</v>
      </c>
      <c r="BK624">
        <f t="shared" si="1488"/>
        <v>8.8005597354914339E-2</v>
      </c>
      <c r="BL624">
        <f t="shared" si="1458"/>
        <v>0</v>
      </c>
      <c r="BM624">
        <f t="shared" si="1459"/>
        <v>0</v>
      </c>
      <c r="BN624">
        <f t="shared" ref="BN624:BN660" si="1494">INDEX($Y$7:$Y$28,MATCH(BP624,$H$7:$H$28,0))</f>
        <v>1</v>
      </c>
      <c r="BO624">
        <f t="shared" ref="BO624:BO660" si="1495">INDEX($Z$7:$Z$28,MATCH(BP624,$H$7:$H$28,0))</f>
        <v>1</v>
      </c>
      <c r="BP624" t="str">
        <f t="shared" si="1460"/>
        <v>-HT-Total</v>
      </c>
    </row>
    <row r="625" spans="1:68" hidden="1" x14ac:dyDescent="0.25">
      <c r="A625" t="str">
        <f t="shared" si="1454"/>
        <v>freight-HT-CNG</v>
      </c>
      <c r="B625" s="1">
        <v>591</v>
      </c>
      <c r="C625" t="s">
        <v>9</v>
      </c>
      <c r="D625" t="s">
        <v>36</v>
      </c>
      <c r="E625" t="s">
        <v>39</v>
      </c>
      <c r="F625" t="s">
        <v>45</v>
      </c>
      <c r="G625">
        <v>1.551879107807891E-2</v>
      </c>
      <c r="H625">
        <f>Reference!H625</f>
        <v>2.313634840912019E-2</v>
      </c>
      <c r="I625">
        <f>Reference!I625</f>
        <v>3.068887027933536E-2</v>
      </c>
      <c r="J625">
        <f>Reference!J625</f>
        <v>3.8177186016109588E-2</v>
      </c>
      <c r="K625">
        <f>Reference!K625</f>
        <v>4.111188862948157E-2</v>
      </c>
      <c r="L625">
        <f t="shared" ref="L625:Y626" si="1496">$K625+(L$33-$K$33)*($BL625-$BK625)/($BL$33-$BK$33)</f>
        <v>3.8175325155947175E-2</v>
      </c>
      <c r="M625">
        <f t="shared" si="1496"/>
        <v>3.5238761682412773E-2</v>
      </c>
      <c r="N625">
        <f t="shared" si="1496"/>
        <v>3.2302198208878377E-2</v>
      </c>
      <c r="O625">
        <f t="shared" si="1496"/>
        <v>2.9365634735343978E-2</v>
      </c>
      <c r="P625">
        <f t="shared" si="1496"/>
        <v>2.6429071261809579E-2</v>
      </c>
      <c r="Q625">
        <f t="shared" si="1496"/>
        <v>2.3492507788275181E-2</v>
      </c>
      <c r="R625">
        <f t="shared" si="1496"/>
        <v>2.0555944314740785E-2</v>
      </c>
      <c r="S625">
        <f t="shared" si="1496"/>
        <v>1.7619380841206386E-2</v>
      </c>
      <c r="T625">
        <f t="shared" si="1496"/>
        <v>1.4682817367671991E-2</v>
      </c>
      <c r="U625">
        <f t="shared" si="1496"/>
        <v>1.1746253894137592E-2</v>
      </c>
      <c r="V625">
        <f t="shared" si="1496"/>
        <v>8.8096904206031931E-3</v>
      </c>
      <c r="W625">
        <f t="shared" si="1496"/>
        <v>5.8731269470687908E-3</v>
      </c>
      <c r="X625">
        <f t="shared" si="1496"/>
        <v>2.9365634735343954E-3</v>
      </c>
      <c r="Y625">
        <f t="shared" si="1496"/>
        <v>0</v>
      </c>
      <c r="Z625">
        <f t="shared" ref="Z625:AN626" si="1497">$Y625+(Z$33-$Y$33)*($BM625-$BL625)/($BM$33-$BL$33)</f>
        <v>0</v>
      </c>
      <c r="AA625">
        <f t="shared" si="1497"/>
        <v>0</v>
      </c>
      <c r="AB625">
        <f t="shared" si="1497"/>
        <v>0</v>
      </c>
      <c r="AC625">
        <f t="shared" si="1497"/>
        <v>0</v>
      </c>
      <c r="AD625">
        <f t="shared" si="1497"/>
        <v>0</v>
      </c>
      <c r="AE625">
        <f t="shared" si="1497"/>
        <v>0</v>
      </c>
      <c r="AF625">
        <f t="shared" si="1497"/>
        <v>0</v>
      </c>
      <c r="AG625">
        <f t="shared" si="1497"/>
        <v>0</v>
      </c>
      <c r="AH625">
        <f t="shared" si="1497"/>
        <v>0</v>
      </c>
      <c r="AI625">
        <f t="shared" si="1497"/>
        <v>0</v>
      </c>
      <c r="AJ625">
        <f t="shared" si="1497"/>
        <v>0</v>
      </c>
      <c r="AK625">
        <f t="shared" si="1497"/>
        <v>0</v>
      </c>
      <c r="AL625">
        <f t="shared" si="1497"/>
        <v>0</v>
      </c>
      <c r="AM625">
        <f t="shared" si="1497"/>
        <v>0</v>
      </c>
      <c r="AN625">
        <f t="shared" si="1497"/>
        <v>0</v>
      </c>
      <c r="AO625">
        <f t="shared" ref="AO625:BG625" si="1498">AN625</f>
        <v>0</v>
      </c>
      <c r="AP625">
        <f t="shared" si="1498"/>
        <v>0</v>
      </c>
      <c r="AQ625">
        <f t="shared" si="1498"/>
        <v>0</v>
      </c>
      <c r="AR625">
        <f t="shared" si="1498"/>
        <v>0</v>
      </c>
      <c r="AS625">
        <f t="shared" si="1498"/>
        <v>0</v>
      </c>
      <c r="AT625">
        <f t="shared" si="1498"/>
        <v>0</v>
      </c>
      <c r="AU625">
        <f t="shared" si="1498"/>
        <v>0</v>
      </c>
      <c r="AV625">
        <f t="shared" si="1498"/>
        <v>0</v>
      </c>
      <c r="AW625">
        <f t="shared" si="1498"/>
        <v>0</v>
      </c>
      <c r="AX625">
        <f t="shared" si="1498"/>
        <v>0</v>
      </c>
      <c r="AY625">
        <f t="shared" si="1498"/>
        <v>0</v>
      </c>
      <c r="AZ625">
        <f t="shared" si="1498"/>
        <v>0</v>
      </c>
      <c r="BA625">
        <f t="shared" si="1498"/>
        <v>0</v>
      </c>
      <c r="BB625">
        <f t="shared" si="1498"/>
        <v>0</v>
      </c>
      <c r="BC625">
        <f t="shared" si="1498"/>
        <v>0</v>
      </c>
      <c r="BD625">
        <f t="shared" si="1498"/>
        <v>0</v>
      </c>
      <c r="BE625">
        <f t="shared" si="1498"/>
        <v>0</v>
      </c>
      <c r="BF625">
        <f t="shared" si="1498"/>
        <v>0</v>
      </c>
      <c r="BG625">
        <f t="shared" si="1498"/>
        <v>0</v>
      </c>
      <c r="BH625">
        <f t="shared" si="1394"/>
        <v>0</v>
      </c>
      <c r="BK625">
        <f t="shared" si="1488"/>
        <v>4.111188862948157E-2</v>
      </c>
      <c r="BL625">
        <f t="shared" si="1458"/>
        <v>0</v>
      </c>
      <c r="BM625">
        <f t="shared" si="1459"/>
        <v>0</v>
      </c>
      <c r="BN625">
        <f t="shared" si="1494"/>
        <v>1</v>
      </c>
      <c r="BO625">
        <f t="shared" si="1495"/>
        <v>1</v>
      </c>
      <c r="BP625" t="str">
        <f t="shared" si="1460"/>
        <v>-HT-Total</v>
      </c>
    </row>
    <row r="626" spans="1:68" hidden="1" x14ac:dyDescent="0.25">
      <c r="A626" t="str">
        <f t="shared" si="1454"/>
        <v>freight-HT-D</v>
      </c>
      <c r="B626" s="1">
        <v>592</v>
      </c>
      <c r="C626" t="s">
        <v>9</v>
      </c>
      <c r="D626" t="s">
        <v>36</v>
      </c>
      <c r="E626" t="s">
        <v>39</v>
      </c>
      <c r="F626" t="s">
        <v>46</v>
      </c>
      <c r="G626">
        <v>0.97976105424038129</v>
      </c>
      <c r="H626">
        <f>Reference!H626</f>
        <v>0.97286001691768054</v>
      </c>
      <c r="I626">
        <f>Reference!I626</f>
        <v>0.96601789771307944</v>
      </c>
      <c r="J626">
        <f>Reference!J626</f>
        <v>0.95923394530709416</v>
      </c>
      <c r="K626">
        <f>Reference!K626</f>
        <v>0.95638605845055269</v>
      </c>
      <c r="L626">
        <f t="shared" si="1496"/>
        <v>0.88807276856122752</v>
      </c>
      <c r="M626">
        <f t="shared" si="1496"/>
        <v>0.81975947867190224</v>
      </c>
      <c r="N626">
        <f t="shared" si="1496"/>
        <v>0.75144618878257707</v>
      </c>
      <c r="O626">
        <f t="shared" si="1496"/>
        <v>0.68313289889325191</v>
      </c>
      <c r="P626">
        <f t="shared" si="1496"/>
        <v>0.61481960900392674</v>
      </c>
      <c r="Q626">
        <f t="shared" si="1496"/>
        <v>0.54650631911460157</v>
      </c>
      <c r="R626">
        <f t="shared" si="1496"/>
        <v>0.47819302922527634</v>
      </c>
      <c r="S626">
        <f t="shared" si="1496"/>
        <v>0.40987973933595112</v>
      </c>
      <c r="T626">
        <f t="shared" si="1496"/>
        <v>0.34156644944662595</v>
      </c>
      <c r="U626">
        <f t="shared" si="1496"/>
        <v>0.27325315955730078</v>
      </c>
      <c r="V626">
        <f t="shared" si="1496"/>
        <v>0.20493986966797562</v>
      </c>
      <c r="W626">
        <f t="shared" si="1496"/>
        <v>0.13662657977865034</v>
      </c>
      <c r="X626">
        <f t="shared" si="1496"/>
        <v>6.8313289889325168E-2</v>
      </c>
      <c r="Y626">
        <f t="shared" si="1496"/>
        <v>0</v>
      </c>
      <c r="Z626">
        <f t="shared" si="1497"/>
        <v>0</v>
      </c>
      <c r="AA626">
        <f t="shared" si="1497"/>
        <v>0</v>
      </c>
      <c r="AB626">
        <f t="shared" si="1497"/>
        <v>0</v>
      </c>
      <c r="AC626">
        <f t="shared" si="1497"/>
        <v>0</v>
      </c>
      <c r="AD626">
        <f t="shared" si="1497"/>
        <v>0</v>
      </c>
      <c r="AE626">
        <f t="shared" si="1497"/>
        <v>0</v>
      </c>
      <c r="AF626">
        <f t="shared" si="1497"/>
        <v>0</v>
      </c>
      <c r="AG626">
        <f t="shared" si="1497"/>
        <v>0</v>
      </c>
      <c r="AH626">
        <f t="shared" si="1497"/>
        <v>0</v>
      </c>
      <c r="AI626">
        <f t="shared" si="1497"/>
        <v>0</v>
      </c>
      <c r="AJ626">
        <f t="shared" si="1497"/>
        <v>0</v>
      </c>
      <c r="AK626">
        <f t="shared" si="1497"/>
        <v>0</v>
      </c>
      <c r="AL626">
        <f t="shared" si="1497"/>
        <v>0</v>
      </c>
      <c r="AM626">
        <f t="shared" si="1497"/>
        <v>0</v>
      </c>
      <c r="AN626">
        <f t="shared" si="1497"/>
        <v>0</v>
      </c>
      <c r="AO626">
        <f t="shared" ref="AO626:BG626" si="1499">AN626</f>
        <v>0</v>
      </c>
      <c r="AP626">
        <f t="shared" si="1499"/>
        <v>0</v>
      </c>
      <c r="AQ626">
        <f t="shared" si="1499"/>
        <v>0</v>
      </c>
      <c r="AR626">
        <f t="shared" si="1499"/>
        <v>0</v>
      </c>
      <c r="AS626">
        <f t="shared" si="1499"/>
        <v>0</v>
      </c>
      <c r="AT626">
        <f t="shared" si="1499"/>
        <v>0</v>
      </c>
      <c r="AU626">
        <f t="shared" si="1499"/>
        <v>0</v>
      </c>
      <c r="AV626">
        <f t="shared" si="1499"/>
        <v>0</v>
      </c>
      <c r="AW626">
        <f t="shared" si="1499"/>
        <v>0</v>
      </c>
      <c r="AX626">
        <f t="shared" si="1499"/>
        <v>0</v>
      </c>
      <c r="AY626">
        <f t="shared" si="1499"/>
        <v>0</v>
      </c>
      <c r="AZ626">
        <f t="shared" si="1499"/>
        <v>0</v>
      </c>
      <c r="BA626">
        <f t="shared" si="1499"/>
        <v>0</v>
      </c>
      <c r="BB626">
        <f t="shared" si="1499"/>
        <v>0</v>
      </c>
      <c r="BC626">
        <f t="shared" si="1499"/>
        <v>0</v>
      </c>
      <c r="BD626">
        <f t="shared" si="1499"/>
        <v>0</v>
      </c>
      <c r="BE626">
        <f t="shared" si="1499"/>
        <v>0</v>
      </c>
      <c r="BF626">
        <f t="shared" si="1499"/>
        <v>0</v>
      </c>
      <c r="BG626">
        <f t="shared" si="1499"/>
        <v>0</v>
      </c>
      <c r="BH626">
        <f t="shared" si="1394"/>
        <v>0</v>
      </c>
      <c r="BK626">
        <f t="shared" si="1488"/>
        <v>0.95638605845055269</v>
      </c>
      <c r="BL626">
        <f t="shared" si="1458"/>
        <v>0</v>
      </c>
      <c r="BM626">
        <f t="shared" si="1459"/>
        <v>0</v>
      </c>
      <c r="BN626">
        <f t="shared" si="1494"/>
        <v>1</v>
      </c>
      <c r="BO626">
        <f t="shared" si="1495"/>
        <v>1</v>
      </c>
      <c r="BP626" t="str">
        <f t="shared" si="1460"/>
        <v>-HT-Total</v>
      </c>
    </row>
    <row r="627" spans="1:68" hidden="1" x14ac:dyDescent="0.25">
      <c r="A627" t="str">
        <f t="shared" si="1454"/>
        <v>freight-HT-FCEV</v>
      </c>
      <c r="B627" s="1">
        <v>593</v>
      </c>
      <c r="C627" t="s">
        <v>9</v>
      </c>
      <c r="D627" t="s">
        <v>36</v>
      </c>
      <c r="E627" t="s">
        <v>39</v>
      </c>
      <c r="F627" t="s">
        <v>30</v>
      </c>
      <c r="G627">
        <v>0</v>
      </c>
      <c r="H627">
        <f>Reference!H627</f>
        <v>1.4048927923241677E-4</v>
      </c>
      <c r="I627">
        <f>Reference!I627</f>
        <v>1.9737237579243967E-4</v>
      </c>
      <c r="J627">
        <f>Reference!J627</f>
        <v>2.7728702815469557E-4</v>
      </c>
      <c r="K627">
        <f>Reference!K627</f>
        <v>3.8955854725952028E-4</v>
      </c>
      <c r="L627">
        <f>Reference!L627</f>
        <v>5.4728799523317379E-4</v>
      </c>
      <c r="M627">
        <f t="shared" ref="M627:Y627" si="1500">IF(L627=0,0.0000001,L627)*((INDEX($Y$7:$Y$29,MATCH($A627,$H$7:$H$28,0))/IF(L627=0,0.0000001,L627))^((M$33-$K$33)/($Y$33-$K$33)))</f>
        <v>1.2715464163710105E-3</v>
      </c>
      <c r="N627">
        <f t="shared" si="1500"/>
        <v>3.758834207625203E-3</v>
      </c>
      <c r="O627">
        <f t="shared" si="1500"/>
        <v>1.1700095491247687E-2</v>
      </c>
      <c r="P627">
        <f t="shared" si="1500"/>
        <v>3.2247022214167219E-2</v>
      </c>
      <c r="Q627">
        <f t="shared" si="1500"/>
        <v>7.0493614490382828E-2</v>
      </c>
      <c r="R627">
        <f t="shared" si="1500"/>
        <v>0.11873804317941476</v>
      </c>
      <c r="S627">
        <f t="shared" si="1500"/>
        <v>0.15994999652480998</v>
      </c>
      <c r="T627">
        <f t="shared" si="1500"/>
        <v>0.18465913438788159</v>
      </c>
      <c r="U627">
        <f t="shared" si="1500"/>
        <v>0.19549126956237486</v>
      </c>
      <c r="V627">
        <f t="shared" si="1500"/>
        <v>0.19902517012036453</v>
      </c>
      <c r="W627">
        <f t="shared" si="1500"/>
        <v>0.19986044680168566</v>
      </c>
      <c r="X627">
        <f t="shared" si="1500"/>
        <v>0.19999002868366811</v>
      </c>
      <c r="Y627">
        <f t="shared" si="1500"/>
        <v>0.2</v>
      </c>
      <c r="Z627">
        <f t="shared" ref="Z627:AN627" si="1501">IF(Y627=0,0.0000001,$Y627)*((INDEX($Z$7:$Z$29,MATCH($A627,$H$7:$H$28,0))/IF(Y627=0,0.0000001,$Y627))^((Z$33-$Y$33)/($AN$33-$Y$33)))</f>
        <v>0.2</v>
      </c>
      <c r="AA627">
        <f t="shared" si="1501"/>
        <v>0.2</v>
      </c>
      <c r="AB627">
        <f t="shared" si="1501"/>
        <v>0.2</v>
      </c>
      <c r="AC627">
        <f t="shared" si="1501"/>
        <v>0.2</v>
      </c>
      <c r="AD627">
        <f t="shared" si="1501"/>
        <v>0.2</v>
      </c>
      <c r="AE627">
        <f t="shared" si="1501"/>
        <v>0.2</v>
      </c>
      <c r="AF627">
        <f t="shared" si="1501"/>
        <v>0.2</v>
      </c>
      <c r="AG627">
        <f t="shared" si="1501"/>
        <v>0.2</v>
      </c>
      <c r="AH627">
        <f t="shared" si="1501"/>
        <v>0.2</v>
      </c>
      <c r="AI627">
        <f t="shared" si="1501"/>
        <v>0.2</v>
      </c>
      <c r="AJ627">
        <f t="shared" si="1501"/>
        <v>0.2</v>
      </c>
      <c r="AK627">
        <f t="shared" si="1501"/>
        <v>0.2</v>
      </c>
      <c r="AL627">
        <f t="shared" si="1501"/>
        <v>0.2</v>
      </c>
      <c r="AM627">
        <f t="shared" si="1501"/>
        <v>0.2</v>
      </c>
      <c r="AN627">
        <f t="shared" si="1501"/>
        <v>0.2</v>
      </c>
      <c r="AO627">
        <f t="shared" ref="AO627:BG627" si="1502">AN627</f>
        <v>0.2</v>
      </c>
      <c r="AP627">
        <f t="shared" si="1502"/>
        <v>0.2</v>
      </c>
      <c r="AQ627">
        <f t="shared" si="1502"/>
        <v>0.2</v>
      </c>
      <c r="AR627">
        <f t="shared" si="1502"/>
        <v>0.2</v>
      </c>
      <c r="AS627">
        <f t="shared" si="1502"/>
        <v>0.2</v>
      </c>
      <c r="AT627">
        <f t="shared" si="1502"/>
        <v>0.2</v>
      </c>
      <c r="AU627">
        <f t="shared" si="1502"/>
        <v>0.2</v>
      </c>
      <c r="AV627">
        <f t="shared" si="1502"/>
        <v>0.2</v>
      </c>
      <c r="AW627">
        <f t="shared" si="1502"/>
        <v>0.2</v>
      </c>
      <c r="AX627">
        <f t="shared" si="1502"/>
        <v>0.2</v>
      </c>
      <c r="AY627">
        <f t="shared" si="1502"/>
        <v>0.2</v>
      </c>
      <c r="AZ627">
        <f t="shared" si="1502"/>
        <v>0.2</v>
      </c>
      <c r="BA627">
        <f t="shared" si="1502"/>
        <v>0.2</v>
      </c>
      <c r="BB627">
        <f t="shared" si="1502"/>
        <v>0.2</v>
      </c>
      <c r="BC627">
        <f t="shared" si="1502"/>
        <v>0.2</v>
      </c>
      <c r="BD627">
        <f t="shared" si="1502"/>
        <v>0.2</v>
      </c>
      <c r="BE627">
        <f t="shared" si="1502"/>
        <v>0.2</v>
      </c>
      <c r="BF627">
        <f t="shared" si="1502"/>
        <v>0.2</v>
      </c>
      <c r="BG627">
        <f t="shared" si="1502"/>
        <v>0.2</v>
      </c>
      <c r="BH627">
        <f t="shared" si="1394"/>
        <v>0.2</v>
      </c>
      <c r="BK627">
        <f>G627</f>
        <v>0</v>
      </c>
      <c r="BL627">
        <f t="shared" si="1458"/>
        <v>0</v>
      </c>
      <c r="BM627">
        <f t="shared" si="1459"/>
        <v>0</v>
      </c>
      <c r="BN627">
        <f t="shared" si="1494"/>
        <v>1</v>
      </c>
      <c r="BO627">
        <f t="shared" si="1495"/>
        <v>1</v>
      </c>
      <c r="BP627" t="str">
        <f t="shared" si="1460"/>
        <v>-HT-Total</v>
      </c>
    </row>
    <row r="628" spans="1:68" hidden="1" x14ac:dyDescent="0.25">
      <c r="A628" t="str">
        <f t="shared" si="1454"/>
        <v>freight-HT-G</v>
      </c>
      <c r="B628" s="1">
        <v>594</v>
      </c>
      <c r="C628" t="s">
        <v>9</v>
      </c>
      <c r="D628" t="s">
        <v>36</v>
      </c>
      <c r="E628" t="s">
        <v>39</v>
      </c>
      <c r="F628" t="s">
        <v>47</v>
      </c>
      <c r="G628">
        <v>4.7201546815398851E-3</v>
      </c>
      <c r="H628">
        <f>Reference!H628</f>
        <v>4.0036346731993086E-3</v>
      </c>
      <c r="I628">
        <f>Reference!I628</f>
        <v>3.29323200758534E-3</v>
      </c>
      <c r="J628">
        <f>Reference!J628</f>
        <v>2.5888686767960851E-3</v>
      </c>
      <c r="K628">
        <f>Reference!K628</f>
        <v>2.5020529199657692E-3</v>
      </c>
      <c r="L628">
        <f t="shared" ref="L628:Y630" si="1503">$K628+(L$33-$K$33)*($BL628-$BK628)/($BL$33-$BK$33)</f>
        <v>2.3233348542539287E-3</v>
      </c>
      <c r="M628">
        <f t="shared" si="1503"/>
        <v>2.1446167885420878E-3</v>
      </c>
      <c r="N628">
        <f t="shared" si="1503"/>
        <v>1.9658987228302473E-3</v>
      </c>
      <c r="O628">
        <f t="shared" si="1503"/>
        <v>1.7871806571184065E-3</v>
      </c>
      <c r="P628">
        <f t="shared" si="1503"/>
        <v>1.6084625914065658E-3</v>
      </c>
      <c r="Q628">
        <f t="shared" si="1503"/>
        <v>1.4297445256947253E-3</v>
      </c>
      <c r="R628">
        <f t="shared" si="1503"/>
        <v>1.2510264599828846E-3</v>
      </c>
      <c r="S628">
        <f t="shared" si="1503"/>
        <v>1.0723083942710439E-3</v>
      </c>
      <c r="T628">
        <f t="shared" si="1503"/>
        <v>8.9359032855920338E-4</v>
      </c>
      <c r="U628">
        <f t="shared" si="1503"/>
        <v>7.1487226284736266E-4</v>
      </c>
      <c r="V628">
        <f t="shared" si="1503"/>
        <v>5.3615419713552194E-4</v>
      </c>
      <c r="W628">
        <f t="shared" si="1503"/>
        <v>3.5743613142368144E-4</v>
      </c>
      <c r="X628">
        <f t="shared" si="1503"/>
        <v>1.7871806571184094E-4</v>
      </c>
      <c r="Y628">
        <f t="shared" si="1503"/>
        <v>0</v>
      </c>
      <c r="Z628">
        <f t="shared" ref="Z628:AN630" si="1504">$Y628+(Z$33-$Y$33)*($BM628-$BL628)/($BM$33-$BL$33)</f>
        <v>0</v>
      </c>
      <c r="AA628">
        <f t="shared" si="1504"/>
        <v>0</v>
      </c>
      <c r="AB628">
        <f t="shared" si="1504"/>
        <v>0</v>
      </c>
      <c r="AC628">
        <f t="shared" si="1504"/>
        <v>0</v>
      </c>
      <c r="AD628">
        <f t="shared" si="1504"/>
        <v>0</v>
      </c>
      <c r="AE628">
        <f t="shared" si="1504"/>
        <v>0</v>
      </c>
      <c r="AF628">
        <f t="shared" si="1504"/>
        <v>0</v>
      </c>
      <c r="AG628">
        <f t="shared" si="1504"/>
        <v>0</v>
      </c>
      <c r="AH628">
        <f t="shared" si="1504"/>
        <v>0</v>
      </c>
      <c r="AI628">
        <f t="shared" si="1504"/>
        <v>0</v>
      </c>
      <c r="AJ628">
        <f t="shared" si="1504"/>
        <v>0</v>
      </c>
      <c r="AK628">
        <f t="shared" si="1504"/>
        <v>0</v>
      </c>
      <c r="AL628">
        <f t="shared" si="1504"/>
        <v>0</v>
      </c>
      <c r="AM628">
        <f t="shared" si="1504"/>
        <v>0</v>
      </c>
      <c r="AN628">
        <f t="shared" si="1504"/>
        <v>0</v>
      </c>
      <c r="AO628">
        <f t="shared" ref="AO628:BG628" si="1505">AN628</f>
        <v>0</v>
      </c>
      <c r="AP628">
        <f t="shared" si="1505"/>
        <v>0</v>
      </c>
      <c r="AQ628">
        <f t="shared" si="1505"/>
        <v>0</v>
      </c>
      <c r="AR628">
        <f t="shared" si="1505"/>
        <v>0</v>
      </c>
      <c r="AS628">
        <f t="shared" si="1505"/>
        <v>0</v>
      </c>
      <c r="AT628">
        <f t="shared" si="1505"/>
        <v>0</v>
      </c>
      <c r="AU628">
        <f t="shared" si="1505"/>
        <v>0</v>
      </c>
      <c r="AV628">
        <f t="shared" si="1505"/>
        <v>0</v>
      </c>
      <c r="AW628">
        <f t="shared" si="1505"/>
        <v>0</v>
      </c>
      <c r="AX628">
        <f t="shared" si="1505"/>
        <v>0</v>
      </c>
      <c r="AY628">
        <f t="shared" si="1505"/>
        <v>0</v>
      </c>
      <c r="AZ628">
        <f t="shared" si="1505"/>
        <v>0</v>
      </c>
      <c r="BA628">
        <f t="shared" si="1505"/>
        <v>0</v>
      </c>
      <c r="BB628">
        <f t="shared" si="1505"/>
        <v>0</v>
      </c>
      <c r="BC628">
        <f t="shared" si="1505"/>
        <v>0</v>
      </c>
      <c r="BD628">
        <f t="shared" si="1505"/>
        <v>0</v>
      </c>
      <c r="BE628">
        <f t="shared" si="1505"/>
        <v>0</v>
      </c>
      <c r="BF628">
        <f t="shared" si="1505"/>
        <v>0</v>
      </c>
      <c r="BG628">
        <f t="shared" si="1505"/>
        <v>0</v>
      </c>
      <c r="BH628">
        <f t="shared" si="1394"/>
        <v>0</v>
      </c>
      <c r="BK628">
        <f t="shared" ref="BK628:BK633" si="1506">K628</f>
        <v>2.5020529199657692E-3</v>
      </c>
      <c r="BL628">
        <f t="shared" si="1458"/>
        <v>0</v>
      </c>
      <c r="BM628">
        <f t="shared" si="1459"/>
        <v>0</v>
      </c>
      <c r="BN628">
        <f t="shared" si="1494"/>
        <v>1</v>
      </c>
      <c r="BO628">
        <f t="shared" si="1495"/>
        <v>1</v>
      </c>
      <c r="BP628" t="str">
        <f t="shared" si="1460"/>
        <v>-HT-Total</v>
      </c>
    </row>
    <row r="629" spans="1:68" hidden="1" x14ac:dyDescent="0.25">
      <c r="A629" t="str">
        <f t="shared" si="1454"/>
        <v>freight-HT-LPG</v>
      </c>
      <c r="B629" s="1">
        <v>595</v>
      </c>
      <c r="C629" t="s">
        <v>9</v>
      </c>
      <c r="D629" t="s">
        <v>36</v>
      </c>
      <c r="E629" t="s">
        <v>39</v>
      </c>
      <c r="F629" t="s">
        <v>48</v>
      </c>
      <c r="G629">
        <v>0</v>
      </c>
      <c r="H629">
        <f>Reference!H629</f>
        <v>0</v>
      </c>
      <c r="I629">
        <f>Reference!I629</f>
        <v>0</v>
      </c>
      <c r="J629">
        <f>Reference!J629</f>
        <v>0</v>
      </c>
      <c r="K629">
        <f>Reference!K629</f>
        <v>0</v>
      </c>
      <c r="L629">
        <f t="shared" si="1503"/>
        <v>0</v>
      </c>
      <c r="M629">
        <f t="shared" si="1503"/>
        <v>0</v>
      </c>
      <c r="N629">
        <f t="shared" si="1503"/>
        <v>0</v>
      </c>
      <c r="O629">
        <f t="shared" si="1503"/>
        <v>0</v>
      </c>
      <c r="P629">
        <f t="shared" si="1503"/>
        <v>0</v>
      </c>
      <c r="Q629">
        <f t="shared" si="1503"/>
        <v>0</v>
      </c>
      <c r="R629">
        <f t="shared" si="1503"/>
        <v>0</v>
      </c>
      <c r="S629">
        <f t="shared" si="1503"/>
        <v>0</v>
      </c>
      <c r="T629">
        <f t="shared" si="1503"/>
        <v>0</v>
      </c>
      <c r="U629">
        <f t="shared" si="1503"/>
        <v>0</v>
      </c>
      <c r="V629">
        <f t="shared" si="1503"/>
        <v>0</v>
      </c>
      <c r="W629">
        <f t="shared" si="1503"/>
        <v>0</v>
      </c>
      <c r="X629">
        <f t="shared" si="1503"/>
        <v>0</v>
      </c>
      <c r="Y629">
        <f t="shared" si="1503"/>
        <v>0</v>
      </c>
      <c r="Z629">
        <f t="shared" si="1504"/>
        <v>0</v>
      </c>
      <c r="AA629">
        <f t="shared" si="1504"/>
        <v>0</v>
      </c>
      <c r="AB629">
        <f t="shared" si="1504"/>
        <v>0</v>
      </c>
      <c r="AC629">
        <f t="shared" si="1504"/>
        <v>0</v>
      </c>
      <c r="AD629">
        <f t="shared" si="1504"/>
        <v>0</v>
      </c>
      <c r="AE629">
        <f t="shared" si="1504"/>
        <v>0</v>
      </c>
      <c r="AF629">
        <f t="shared" si="1504"/>
        <v>0</v>
      </c>
      <c r="AG629">
        <f t="shared" si="1504"/>
        <v>0</v>
      </c>
      <c r="AH629">
        <f t="shared" si="1504"/>
        <v>0</v>
      </c>
      <c r="AI629">
        <f t="shared" si="1504"/>
        <v>0</v>
      </c>
      <c r="AJ629">
        <f t="shared" si="1504"/>
        <v>0</v>
      </c>
      <c r="AK629">
        <f t="shared" si="1504"/>
        <v>0</v>
      </c>
      <c r="AL629">
        <f t="shared" si="1504"/>
        <v>0</v>
      </c>
      <c r="AM629">
        <f t="shared" si="1504"/>
        <v>0</v>
      </c>
      <c r="AN629">
        <f t="shared" si="1504"/>
        <v>0</v>
      </c>
      <c r="AO629">
        <f t="shared" ref="AO629:BG629" si="1507">AN629</f>
        <v>0</v>
      </c>
      <c r="AP629">
        <f t="shared" si="1507"/>
        <v>0</v>
      </c>
      <c r="AQ629">
        <f t="shared" si="1507"/>
        <v>0</v>
      </c>
      <c r="AR629">
        <f t="shared" si="1507"/>
        <v>0</v>
      </c>
      <c r="AS629">
        <f t="shared" si="1507"/>
        <v>0</v>
      </c>
      <c r="AT629">
        <f t="shared" si="1507"/>
        <v>0</v>
      </c>
      <c r="AU629">
        <f t="shared" si="1507"/>
        <v>0</v>
      </c>
      <c r="AV629">
        <f t="shared" si="1507"/>
        <v>0</v>
      </c>
      <c r="AW629">
        <f t="shared" si="1507"/>
        <v>0</v>
      </c>
      <c r="AX629">
        <f t="shared" si="1507"/>
        <v>0</v>
      </c>
      <c r="AY629">
        <f t="shared" si="1507"/>
        <v>0</v>
      </c>
      <c r="AZ629">
        <f t="shared" si="1507"/>
        <v>0</v>
      </c>
      <c r="BA629">
        <f t="shared" si="1507"/>
        <v>0</v>
      </c>
      <c r="BB629">
        <f t="shared" si="1507"/>
        <v>0</v>
      </c>
      <c r="BC629">
        <f t="shared" si="1507"/>
        <v>0</v>
      </c>
      <c r="BD629">
        <f t="shared" si="1507"/>
        <v>0</v>
      </c>
      <c r="BE629">
        <f t="shared" si="1507"/>
        <v>0</v>
      </c>
      <c r="BF629">
        <f t="shared" si="1507"/>
        <v>0</v>
      </c>
      <c r="BG629">
        <f t="shared" si="1507"/>
        <v>0</v>
      </c>
      <c r="BH629">
        <f t="shared" si="1394"/>
        <v>0</v>
      </c>
      <c r="BK629">
        <f t="shared" si="1506"/>
        <v>0</v>
      </c>
      <c r="BL629">
        <f t="shared" si="1458"/>
        <v>0</v>
      </c>
      <c r="BM629">
        <f t="shared" si="1459"/>
        <v>0</v>
      </c>
      <c r="BN629">
        <f t="shared" si="1494"/>
        <v>1</v>
      </c>
      <c r="BO629">
        <f t="shared" si="1495"/>
        <v>1</v>
      </c>
      <c r="BP629" t="str">
        <f t="shared" si="1460"/>
        <v>-HT-Total</v>
      </c>
    </row>
    <row r="630" spans="1:68" hidden="1" x14ac:dyDescent="0.25">
      <c r="A630" t="str">
        <f t="shared" si="1454"/>
        <v>freight-HT-PHEVD</v>
      </c>
      <c r="B630" s="1">
        <v>596</v>
      </c>
      <c r="C630" t="s">
        <v>9</v>
      </c>
      <c r="D630" t="s">
        <v>36</v>
      </c>
      <c r="E630" t="s">
        <v>39</v>
      </c>
      <c r="F630" t="s">
        <v>37</v>
      </c>
      <c r="G630">
        <v>0</v>
      </c>
      <c r="H630">
        <f>Reference!H630</f>
        <v>0</v>
      </c>
      <c r="I630">
        <f>Reference!I630</f>
        <v>0</v>
      </c>
      <c r="J630">
        <f>Reference!J630</f>
        <v>0</v>
      </c>
      <c r="K630">
        <f>Reference!K630</f>
        <v>0</v>
      </c>
      <c r="L630">
        <f t="shared" si="1503"/>
        <v>0</v>
      </c>
      <c r="M630">
        <f t="shared" si="1503"/>
        <v>0</v>
      </c>
      <c r="N630">
        <f t="shared" si="1503"/>
        <v>0</v>
      </c>
      <c r="O630">
        <f t="shared" si="1503"/>
        <v>0</v>
      </c>
      <c r="P630">
        <f t="shared" si="1503"/>
        <v>0</v>
      </c>
      <c r="Q630">
        <f t="shared" si="1503"/>
        <v>0</v>
      </c>
      <c r="R630">
        <f t="shared" si="1503"/>
        <v>0</v>
      </c>
      <c r="S630">
        <f t="shared" si="1503"/>
        <v>0</v>
      </c>
      <c r="T630">
        <f t="shared" si="1503"/>
        <v>0</v>
      </c>
      <c r="U630">
        <f t="shared" si="1503"/>
        <v>0</v>
      </c>
      <c r="V630">
        <f t="shared" si="1503"/>
        <v>0</v>
      </c>
      <c r="W630">
        <f t="shared" si="1503"/>
        <v>0</v>
      </c>
      <c r="X630">
        <f t="shared" si="1503"/>
        <v>0</v>
      </c>
      <c r="Y630">
        <f t="shared" si="1503"/>
        <v>0</v>
      </c>
      <c r="Z630">
        <f t="shared" si="1504"/>
        <v>0</v>
      </c>
      <c r="AA630">
        <f t="shared" si="1504"/>
        <v>0</v>
      </c>
      <c r="AB630">
        <f t="shared" si="1504"/>
        <v>0</v>
      </c>
      <c r="AC630">
        <f t="shared" si="1504"/>
        <v>0</v>
      </c>
      <c r="AD630">
        <f t="shared" si="1504"/>
        <v>0</v>
      </c>
      <c r="AE630">
        <f t="shared" si="1504"/>
        <v>0</v>
      </c>
      <c r="AF630">
        <f t="shared" si="1504"/>
        <v>0</v>
      </c>
      <c r="AG630">
        <f t="shared" si="1504"/>
        <v>0</v>
      </c>
      <c r="AH630">
        <f t="shared" si="1504"/>
        <v>0</v>
      </c>
      <c r="AI630">
        <f t="shared" si="1504"/>
        <v>0</v>
      </c>
      <c r="AJ630">
        <f t="shared" si="1504"/>
        <v>0</v>
      </c>
      <c r="AK630">
        <f t="shared" si="1504"/>
        <v>0</v>
      </c>
      <c r="AL630">
        <f t="shared" si="1504"/>
        <v>0</v>
      </c>
      <c r="AM630">
        <f t="shared" si="1504"/>
        <v>0</v>
      </c>
      <c r="AN630">
        <f t="shared" si="1504"/>
        <v>0</v>
      </c>
      <c r="AO630">
        <f t="shared" ref="AO630:BG630" si="1508">AN630</f>
        <v>0</v>
      </c>
      <c r="AP630">
        <f t="shared" si="1508"/>
        <v>0</v>
      </c>
      <c r="AQ630">
        <f t="shared" si="1508"/>
        <v>0</v>
      </c>
      <c r="AR630">
        <f t="shared" si="1508"/>
        <v>0</v>
      </c>
      <c r="AS630">
        <f t="shared" si="1508"/>
        <v>0</v>
      </c>
      <c r="AT630">
        <f t="shared" si="1508"/>
        <v>0</v>
      </c>
      <c r="AU630">
        <f t="shared" si="1508"/>
        <v>0</v>
      </c>
      <c r="AV630">
        <f t="shared" si="1508"/>
        <v>0</v>
      </c>
      <c r="AW630">
        <f t="shared" si="1508"/>
        <v>0</v>
      </c>
      <c r="AX630">
        <f t="shared" si="1508"/>
        <v>0</v>
      </c>
      <c r="AY630">
        <f t="shared" si="1508"/>
        <v>0</v>
      </c>
      <c r="AZ630">
        <f t="shared" si="1508"/>
        <v>0</v>
      </c>
      <c r="BA630">
        <f t="shared" si="1508"/>
        <v>0</v>
      </c>
      <c r="BB630">
        <f t="shared" si="1508"/>
        <v>0</v>
      </c>
      <c r="BC630">
        <f t="shared" si="1508"/>
        <v>0</v>
      </c>
      <c r="BD630">
        <f t="shared" si="1508"/>
        <v>0</v>
      </c>
      <c r="BE630">
        <f t="shared" si="1508"/>
        <v>0</v>
      </c>
      <c r="BF630">
        <f t="shared" si="1508"/>
        <v>0</v>
      </c>
      <c r="BG630">
        <f t="shared" si="1508"/>
        <v>0</v>
      </c>
      <c r="BH630">
        <f t="shared" si="1394"/>
        <v>0</v>
      </c>
      <c r="BK630">
        <f t="shared" si="1506"/>
        <v>0</v>
      </c>
      <c r="BL630">
        <f t="shared" si="1458"/>
        <v>0</v>
      </c>
      <c r="BM630">
        <f t="shared" si="1459"/>
        <v>0</v>
      </c>
      <c r="BN630">
        <f t="shared" si="1494"/>
        <v>1</v>
      </c>
      <c r="BO630">
        <f t="shared" si="1495"/>
        <v>1</v>
      </c>
      <c r="BP630" t="str">
        <f t="shared" si="1460"/>
        <v>-HT-Total</v>
      </c>
    </row>
    <row r="631" spans="1:68" hidden="1" x14ac:dyDescent="0.25">
      <c r="A631" t="str">
        <f t="shared" si="1454"/>
        <v>freight-LT-BEV</v>
      </c>
      <c r="B631" s="1">
        <v>597</v>
      </c>
      <c r="C631" t="s">
        <v>9</v>
      </c>
      <c r="D631" t="s">
        <v>36</v>
      </c>
      <c r="E631" t="s">
        <v>33</v>
      </c>
      <c r="F631" t="s">
        <v>29</v>
      </c>
      <c r="G631">
        <v>8.2853130730744552E-3</v>
      </c>
      <c r="H631">
        <f>Reference!H469</f>
        <v>3.6819892609933721E-2</v>
      </c>
      <c r="I631">
        <f>Reference!I469</f>
        <v>3.6743525635386215E-2</v>
      </c>
      <c r="J631">
        <f>Reference!J469</f>
        <v>3.825318897637392E-2</v>
      </c>
      <c r="K631">
        <f>Reference!K469</f>
        <v>3.9824879119735958E-2</v>
      </c>
      <c r="L631">
        <f>Reference!L469</f>
        <v>4.3781718934555583E-2</v>
      </c>
      <c r="M631">
        <f t="shared" ref="M631:Y631" si="1509">IF(L631=0,0.0000001,L631)*((INDEX($Y$7:$Y$29,MATCH($A631,$H$7:$H$28,0))/IF(L631=0,0.0000001,L631))^((M$33-$K$33)/($Y$33-$K$33)))</f>
        <v>6.7430604272794639E-2</v>
      </c>
      <c r="N631">
        <f t="shared" si="1509"/>
        <v>0.11749275253712489</v>
      </c>
      <c r="O631">
        <f t="shared" si="1509"/>
        <v>0.2102077046703428</v>
      </c>
      <c r="P631">
        <f t="shared" si="1509"/>
        <v>0.35336039577619732</v>
      </c>
      <c r="Q631">
        <f t="shared" si="1509"/>
        <v>0.52750724803687588</v>
      </c>
      <c r="R631">
        <f t="shared" si="1509"/>
        <v>0.68902577835171619</v>
      </c>
      <c r="S631">
        <f t="shared" si="1509"/>
        <v>0.80264814619262881</v>
      </c>
      <c r="T631">
        <f t="shared" si="1509"/>
        <v>0.86394546639487213</v>
      </c>
      <c r="U631">
        <f t="shared" si="1509"/>
        <v>0.88954785197864761</v>
      </c>
      <c r="V631">
        <f t="shared" si="1509"/>
        <v>0.89774996405987051</v>
      </c>
      <c r="W631">
        <f t="shared" si="1509"/>
        <v>0.89967822136154973</v>
      </c>
      <c r="X631">
        <f t="shared" si="1509"/>
        <v>0.89997701199535762</v>
      </c>
      <c r="Y631">
        <f t="shared" si="1509"/>
        <v>0.89999999999999991</v>
      </c>
      <c r="Z631">
        <f t="shared" ref="Z631:AN631" si="1510">IF(Y631=0,0.0000001,$Y631)*((INDEX($Z$7:$Z$29,MATCH($A631,$H$7:$H$28,0))/IF(Y631=0,0.0000001,$Y631))^((Z$33-$Y$33)/($AN$33-$Y$33)))</f>
        <v>0.89999999999999991</v>
      </c>
      <c r="AA631">
        <f t="shared" si="1510"/>
        <v>0.89999999999999991</v>
      </c>
      <c r="AB631">
        <f t="shared" si="1510"/>
        <v>0.89999999999999991</v>
      </c>
      <c r="AC631">
        <f t="shared" si="1510"/>
        <v>0.89999999999999991</v>
      </c>
      <c r="AD631">
        <f t="shared" si="1510"/>
        <v>0.89999999999999991</v>
      </c>
      <c r="AE631">
        <f t="shared" si="1510"/>
        <v>0.89999999999999991</v>
      </c>
      <c r="AF631">
        <f t="shared" si="1510"/>
        <v>0.89999999999999991</v>
      </c>
      <c r="AG631">
        <f t="shared" si="1510"/>
        <v>0.90000000000000013</v>
      </c>
      <c r="AH631">
        <f t="shared" si="1510"/>
        <v>0.90000000000000013</v>
      </c>
      <c r="AI631">
        <f t="shared" si="1510"/>
        <v>0.90000000000000013</v>
      </c>
      <c r="AJ631">
        <f t="shared" si="1510"/>
        <v>0.90000000000000013</v>
      </c>
      <c r="AK631">
        <f t="shared" si="1510"/>
        <v>0.90000000000000013</v>
      </c>
      <c r="AL631">
        <f t="shared" si="1510"/>
        <v>0.90000000000000013</v>
      </c>
      <c r="AM631">
        <f t="shared" si="1510"/>
        <v>0.90000000000000013</v>
      </c>
      <c r="AN631">
        <f t="shared" si="1510"/>
        <v>0.90000000000000013</v>
      </c>
      <c r="AO631">
        <f t="shared" ref="AO631:BG631" si="1511">AN631</f>
        <v>0.90000000000000013</v>
      </c>
      <c r="AP631">
        <f t="shared" si="1511"/>
        <v>0.90000000000000013</v>
      </c>
      <c r="AQ631">
        <f t="shared" si="1511"/>
        <v>0.90000000000000013</v>
      </c>
      <c r="AR631">
        <f t="shared" si="1511"/>
        <v>0.90000000000000013</v>
      </c>
      <c r="AS631">
        <f t="shared" si="1511"/>
        <v>0.90000000000000013</v>
      </c>
      <c r="AT631">
        <f t="shared" si="1511"/>
        <v>0.90000000000000013</v>
      </c>
      <c r="AU631">
        <f t="shared" si="1511"/>
        <v>0.90000000000000013</v>
      </c>
      <c r="AV631">
        <f t="shared" si="1511"/>
        <v>0.90000000000000013</v>
      </c>
      <c r="AW631">
        <f t="shared" si="1511"/>
        <v>0.90000000000000013</v>
      </c>
      <c r="AX631">
        <f t="shared" si="1511"/>
        <v>0.90000000000000013</v>
      </c>
      <c r="AY631">
        <f t="shared" si="1511"/>
        <v>0.90000000000000013</v>
      </c>
      <c r="AZ631">
        <f t="shared" si="1511"/>
        <v>0.90000000000000013</v>
      </c>
      <c r="BA631">
        <f t="shared" si="1511"/>
        <v>0.90000000000000013</v>
      </c>
      <c r="BB631">
        <f t="shared" si="1511"/>
        <v>0.90000000000000013</v>
      </c>
      <c r="BC631">
        <f t="shared" si="1511"/>
        <v>0.90000000000000013</v>
      </c>
      <c r="BD631">
        <f t="shared" si="1511"/>
        <v>0.90000000000000013</v>
      </c>
      <c r="BE631">
        <f t="shared" si="1511"/>
        <v>0.90000000000000013</v>
      </c>
      <c r="BF631">
        <f t="shared" si="1511"/>
        <v>0.90000000000000013</v>
      </c>
      <c r="BG631">
        <f t="shared" si="1511"/>
        <v>0.90000000000000013</v>
      </c>
      <c r="BH631">
        <f t="shared" si="1394"/>
        <v>0.90000000000000013</v>
      </c>
      <c r="BK631">
        <f t="shared" si="1506"/>
        <v>3.9824879119735958E-2</v>
      </c>
      <c r="BL631">
        <f t="shared" si="1458"/>
        <v>0</v>
      </c>
      <c r="BM631">
        <f t="shared" si="1459"/>
        <v>0</v>
      </c>
      <c r="BN631">
        <f t="shared" si="1494"/>
        <v>1</v>
      </c>
      <c r="BO631">
        <f t="shared" si="1495"/>
        <v>1</v>
      </c>
      <c r="BP631" t="str">
        <f t="shared" si="1460"/>
        <v>-LT-Total</v>
      </c>
    </row>
    <row r="632" spans="1:68" hidden="1" x14ac:dyDescent="0.25">
      <c r="A632" t="str">
        <f t="shared" si="1454"/>
        <v>freight-LT-CNG</v>
      </c>
      <c r="B632" s="1">
        <v>598</v>
      </c>
      <c r="C632" t="s">
        <v>9</v>
      </c>
      <c r="D632" t="s">
        <v>36</v>
      </c>
      <c r="E632" t="s">
        <v>33</v>
      </c>
      <c r="F632" t="s">
        <v>45</v>
      </c>
      <c r="G632">
        <v>7.346644445922563E-3</v>
      </c>
      <c r="H632">
        <f>Reference!H632</f>
        <v>1.086504884073734E-2</v>
      </c>
      <c r="I632">
        <f>Reference!I632</f>
        <v>1.4310792801549699E-2</v>
      </c>
      <c r="J632">
        <f>Reference!J632</f>
        <v>1.7686104148118061E-2</v>
      </c>
      <c r="K632">
        <f>Reference!K632</f>
        <v>1.915367685193298E-2</v>
      </c>
      <c r="L632">
        <f t="shared" ref="L632:Y633" si="1512">$K632+(L$33-$K$33)*($BL632-$BK632)/($BL$33-$BK$33)</f>
        <v>1.7785557076794911E-2</v>
      </c>
      <c r="M632">
        <f t="shared" si="1512"/>
        <v>1.6417437301656842E-2</v>
      </c>
      <c r="N632">
        <f t="shared" si="1512"/>
        <v>1.5049317526518769E-2</v>
      </c>
      <c r="O632">
        <f t="shared" si="1512"/>
        <v>1.36811977513807E-2</v>
      </c>
      <c r="P632">
        <f t="shared" si="1512"/>
        <v>1.2313077976242631E-2</v>
      </c>
      <c r="Q632">
        <f t="shared" si="1512"/>
        <v>1.094495820110456E-2</v>
      </c>
      <c r="R632">
        <f t="shared" si="1512"/>
        <v>9.5768384259664902E-3</v>
      </c>
      <c r="S632">
        <f t="shared" si="1512"/>
        <v>8.2087186508284209E-3</v>
      </c>
      <c r="T632">
        <f t="shared" si="1512"/>
        <v>6.8405988756903499E-3</v>
      </c>
      <c r="U632">
        <f t="shared" si="1512"/>
        <v>5.4724791005522806E-3</v>
      </c>
      <c r="V632">
        <f t="shared" si="1512"/>
        <v>4.1043593254142113E-3</v>
      </c>
      <c r="W632">
        <f t="shared" si="1512"/>
        <v>2.7362395502761386E-3</v>
      </c>
      <c r="X632">
        <f t="shared" si="1512"/>
        <v>1.3681197751380693E-3</v>
      </c>
      <c r="Y632">
        <f t="shared" si="1512"/>
        <v>0</v>
      </c>
      <c r="Z632">
        <f t="shared" ref="Z632:AN633" si="1513">$Y632+(Z$33-$Y$33)*($BM632-$BL632)/($BM$33-$BL$33)</f>
        <v>0</v>
      </c>
      <c r="AA632">
        <f t="shared" si="1513"/>
        <v>0</v>
      </c>
      <c r="AB632">
        <f t="shared" si="1513"/>
        <v>0</v>
      </c>
      <c r="AC632">
        <f t="shared" si="1513"/>
        <v>0</v>
      </c>
      <c r="AD632">
        <f t="shared" si="1513"/>
        <v>0</v>
      </c>
      <c r="AE632">
        <f t="shared" si="1513"/>
        <v>0</v>
      </c>
      <c r="AF632">
        <f t="shared" si="1513"/>
        <v>0</v>
      </c>
      <c r="AG632">
        <f t="shared" si="1513"/>
        <v>0</v>
      </c>
      <c r="AH632">
        <f t="shared" si="1513"/>
        <v>0</v>
      </c>
      <c r="AI632">
        <f t="shared" si="1513"/>
        <v>0</v>
      </c>
      <c r="AJ632">
        <f t="shared" si="1513"/>
        <v>0</v>
      </c>
      <c r="AK632">
        <f t="shared" si="1513"/>
        <v>0</v>
      </c>
      <c r="AL632">
        <f t="shared" si="1513"/>
        <v>0</v>
      </c>
      <c r="AM632">
        <f t="shared" si="1513"/>
        <v>0</v>
      </c>
      <c r="AN632">
        <f t="shared" si="1513"/>
        <v>0</v>
      </c>
      <c r="AO632">
        <f t="shared" ref="AO632:BG632" si="1514">AN632</f>
        <v>0</v>
      </c>
      <c r="AP632">
        <f t="shared" si="1514"/>
        <v>0</v>
      </c>
      <c r="AQ632">
        <f t="shared" si="1514"/>
        <v>0</v>
      </c>
      <c r="AR632">
        <f t="shared" si="1514"/>
        <v>0</v>
      </c>
      <c r="AS632">
        <f t="shared" si="1514"/>
        <v>0</v>
      </c>
      <c r="AT632">
        <f t="shared" si="1514"/>
        <v>0</v>
      </c>
      <c r="AU632">
        <f t="shared" si="1514"/>
        <v>0</v>
      </c>
      <c r="AV632">
        <f t="shared" si="1514"/>
        <v>0</v>
      </c>
      <c r="AW632">
        <f t="shared" si="1514"/>
        <v>0</v>
      </c>
      <c r="AX632">
        <f t="shared" si="1514"/>
        <v>0</v>
      </c>
      <c r="AY632">
        <f t="shared" si="1514"/>
        <v>0</v>
      </c>
      <c r="AZ632">
        <f t="shared" si="1514"/>
        <v>0</v>
      </c>
      <c r="BA632">
        <f t="shared" si="1514"/>
        <v>0</v>
      </c>
      <c r="BB632">
        <f t="shared" si="1514"/>
        <v>0</v>
      </c>
      <c r="BC632">
        <f t="shared" si="1514"/>
        <v>0</v>
      </c>
      <c r="BD632">
        <f t="shared" si="1514"/>
        <v>0</v>
      </c>
      <c r="BE632">
        <f t="shared" si="1514"/>
        <v>0</v>
      </c>
      <c r="BF632">
        <f t="shared" si="1514"/>
        <v>0</v>
      </c>
      <c r="BG632">
        <f t="shared" si="1514"/>
        <v>0</v>
      </c>
      <c r="BH632">
        <f t="shared" si="1394"/>
        <v>0</v>
      </c>
      <c r="BK632">
        <f t="shared" si="1506"/>
        <v>1.915367685193298E-2</v>
      </c>
      <c r="BL632">
        <f t="shared" si="1458"/>
        <v>0</v>
      </c>
      <c r="BM632">
        <f t="shared" si="1459"/>
        <v>0</v>
      </c>
      <c r="BN632">
        <f t="shared" si="1494"/>
        <v>1</v>
      </c>
      <c r="BO632">
        <f t="shared" si="1495"/>
        <v>1</v>
      </c>
      <c r="BP632" t="str">
        <f t="shared" si="1460"/>
        <v>-LT-Total</v>
      </c>
    </row>
    <row r="633" spans="1:68" hidden="1" x14ac:dyDescent="0.25">
      <c r="A633" t="str">
        <f t="shared" si="1454"/>
        <v>freight-LT-D</v>
      </c>
      <c r="B633" s="1">
        <v>599</v>
      </c>
      <c r="C633" t="s">
        <v>9</v>
      </c>
      <c r="D633" t="s">
        <v>36</v>
      </c>
      <c r="E633" t="s">
        <v>33</v>
      </c>
      <c r="F633" t="s">
        <v>46</v>
      </c>
      <c r="G633">
        <v>0.89485998500589092</v>
      </c>
      <c r="H633">
        <f>Reference!H633</f>
        <v>0.87881481466688471</v>
      </c>
      <c r="I633">
        <f>Reference!I633</f>
        <v>0.86310100164490322</v>
      </c>
      <c r="J633">
        <f>Reference!J633</f>
        <v>0.8477083862927044</v>
      </c>
      <c r="K633">
        <f>Reference!K633</f>
        <v>0.84105440875858484</v>
      </c>
      <c r="L633">
        <f t="shared" si="1512"/>
        <v>0.78097909384725739</v>
      </c>
      <c r="M633">
        <f t="shared" si="1512"/>
        <v>0.72090377893592983</v>
      </c>
      <c r="N633">
        <f t="shared" si="1512"/>
        <v>0.66082846402460238</v>
      </c>
      <c r="O633">
        <f t="shared" si="1512"/>
        <v>0.60075314911327493</v>
      </c>
      <c r="P633">
        <f t="shared" si="1512"/>
        <v>0.54067783420194737</v>
      </c>
      <c r="Q633">
        <f t="shared" si="1512"/>
        <v>0.48060251929061992</v>
      </c>
      <c r="R633">
        <f t="shared" si="1512"/>
        <v>0.42052720437929242</v>
      </c>
      <c r="S633">
        <f t="shared" si="1512"/>
        <v>0.36045188946796491</v>
      </c>
      <c r="T633">
        <f t="shared" si="1512"/>
        <v>0.30037657455663747</v>
      </c>
      <c r="U633">
        <f t="shared" si="1512"/>
        <v>0.24030125964531002</v>
      </c>
      <c r="V633">
        <f t="shared" si="1512"/>
        <v>0.18022594473398246</v>
      </c>
      <c r="W633">
        <f t="shared" si="1512"/>
        <v>0.12015062982265501</v>
      </c>
      <c r="X633">
        <f t="shared" si="1512"/>
        <v>6.0075314911327449E-2</v>
      </c>
      <c r="Y633">
        <f t="shared" si="1512"/>
        <v>0</v>
      </c>
      <c r="Z633">
        <f t="shared" si="1513"/>
        <v>0</v>
      </c>
      <c r="AA633">
        <f t="shared" si="1513"/>
        <v>0</v>
      </c>
      <c r="AB633">
        <f t="shared" si="1513"/>
        <v>0</v>
      </c>
      <c r="AC633">
        <f t="shared" si="1513"/>
        <v>0</v>
      </c>
      <c r="AD633">
        <f t="shared" si="1513"/>
        <v>0</v>
      </c>
      <c r="AE633">
        <f t="shared" si="1513"/>
        <v>0</v>
      </c>
      <c r="AF633">
        <f t="shared" si="1513"/>
        <v>0</v>
      </c>
      <c r="AG633">
        <f t="shared" si="1513"/>
        <v>0</v>
      </c>
      <c r="AH633">
        <f t="shared" si="1513"/>
        <v>0</v>
      </c>
      <c r="AI633">
        <f t="shared" si="1513"/>
        <v>0</v>
      </c>
      <c r="AJ633">
        <f t="shared" si="1513"/>
        <v>0</v>
      </c>
      <c r="AK633">
        <f t="shared" si="1513"/>
        <v>0</v>
      </c>
      <c r="AL633">
        <f t="shared" si="1513"/>
        <v>0</v>
      </c>
      <c r="AM633">
        <f t="shared" si="1513"/>
        <v>0</v>
      </c>
      <c r="AN633">
        <f t="shared" si="1513"/>
        <v>0</v>
      </c>
      <c r="AO633">
        <f t="shared" ref="AO633:BG633" si="1515">AN633</f>
        <v>0</v>
      </c>
      <c r="AP633">
        <f t="shared" si="1515"/>
        <v>0</v>
      </c>
      <c r="AQ633">
        <f t="shared" si="1515"/>
        <v>0</v>
      </c>
      <c r="AR633">
        <f t="shared" si="1515"/>
        <v>0</v>
      </c>
      <c r="AS633">
        <f t="shared" si="1515"/>
        <v>0</v>
      </c>
      <c r="AT633">
        <f t="shared" si="1515"/>
        <v>0</v>
      </c>
      <c r="AU633">
        <f t="shared" si="1515"/>
        <v>0</v>
      </c>
      <c r="AV633">
        <f t="shared" si="1515"/>
        <v>0</v>
      </c>
      <c r="AW633">
        <f t="shared" si="1515"/>
        <v>0</v>
      </c>
      <c r="AX633">
        <f t="shared" si="1515"/>
        <v>0</v>
      </c>
      <c r="AY633">
        <f t="shared" si="1515"/>
        <v>0</v>
      </c>
      <c r="AZ633">
        <f t="shared" si="1515"/>
        <v>0</v>
      </c>
      <c r="BA633">
        <f t="shared" si="1515"/>
        <v>0</v>
      </c>
      <c r="BB633">
        <f t="shared" si="1515"/>
        <v>0</v>
      </c>
      <c r="BC633">
        <f t="shared" si="1515"/>
        <v>0</v>
      </c>
      <c r="BD633">
        <f t="shared" si="1515"/>
        <v>0</v>
      </c>
      <c r="BE633">
        <f t="shared" si="1515"/>
        <v>0</v>
      </c>
      <c r="BF633">
        <f t="shared" si="1515"/>
        <v>0</v>
      </c>
      <c r="BG633">
        <f t="shared" si="1515"/>
        <v>0</v>
      </c>
      <c r="BH633">
        <f t="shared" si="1394"/>
        <v>0</v>
      </c>
      <c r="BK633">
        <f t="shared" si="1506"/>
        <v>0.84105440875858484</v>
      </c>
      <c r="BL633">
        <f t="shared" si="1458"/>
        <v>0</v>
      </c>
      <c r="BM633">
        <f t="shared" si="1459"/>
        <v>0</v>
      </c>
      <c r="BN633">
        <f t="shared" si="1494"/>
        <v>1</v>
      </c>
      <c r="BO633">
        <f t="shared" si="1495"/>
        <v>1</v>
      </c>
      <c r="BP633" t="str">
        <f t="shared" si="1460"/>
        <v>-LT-Total</v>
      </c>
    </row>
    <row r="634" spans="1:68" hidden="1" x14ac:dyDescent="0.25">
      <c r="A634" t="str">
        <f t="shared" si="1454"/>
        <v>freight-LT-FCEV</v>
      </c>
      <c r="B634" s="1">
        <v>600</v>
      </c>
      <c r="C634" t="s">
        <v>9</v>
      </c>
      <c r="D634" t="s">
        <v>36</v>
      </c>
      <c r="E634" t="s">
        <v>33</v>
      </c>
      <c r="F634" t="s">
        <v>30</v>
      </c>
      <c r="G634">
        <v>0</v>
      </c>
      <c r="H634">
        <f>Reference!H634</f>
        <v>1.3351664354347396E-4</v>
      </c>
      <c r="I634">
        <f>Reference!I634</f>
        <v>1.782669410311509E-4</v>
      </c>
      <c r="J634">
        <f>Reference!J634</f>
        <v>2.3801603621241674E-4</v>
      </c>
      <c r="K634">
        <f>Reference!K634</f>
        <v>3.1779102264603836E-4</v>
      </c>
      <c r="L634">
        <f>Reference!L634</f>
        <v>4.2430390691947171E-4</v>
      </c>
      <c r="M634">
        <f t="shared" ref="M634:Y634" si="1516">IF(L634=0,0.0000001,L634)*((INDEX($Y$7:$Y$29,MATCH($A634,$H$7:$H$28,0))/IF(L634=0,0.0000001,L634))^((M$33-$K$33)/($Y$33-$K$33)))</f>
        <v>9.2593459799690232E-4</v>
      </c>
      <c r="N634">
        <f t="shared" si="1516"/>
        <v>2.5253007185335363E-3</v>
      </c>
      <c r="O634">
        <f t="shared" si="1516"/>
        <v>7.2242883667800019E-3</v>
      </c>
      <c r="P634">
        <f t="shared" si="1516"/>
        <v>1.8465805688362411E-2</v>
      </c>
      <c r="Q634">
        <f t="shared" si="1516"/>
        <v>3.8087447059929176E-2</v>
      </c>
      <c r="R634">
        <f t="shared" si="1516"/>
        <v>6.1715028202156061E-2</v>
      </c>
      <c r="S634">
        <f t="shared" si="1516"/>
        <v>8.1314415054509773E-2</v>
      </c>
      <c r="T634">
        <f t="shared" si="1516"/>
        <v>9.2878882058859386E-2</v>
      </c>
      <c r="U634">
        <f t="shared" si="1516"/>
        <v>9.7911436576919433E-2</v>
      </c>
      <c r="V634">
        <f t="shared" si="1516"/>
        <v>9.9548732194520817E-2</v>
      </c>
      <c r="W634">
        <f t="shared" si="1516"/>
        <v>9.9935408142057564E-2</v>
      </c>
      <c r="X634">
        <f t="shared" si="1516"/>
        <v>9.9995384911679169E-2</v>
      </c>
      <c r="Y634">
        <f t="shared" si="1516"/>
        <v>0.10000000000000002</v>
      </c>
      <c r="Z634">
        <f t="shared" ref="Z634:AN634" si="1517">IF(Y634=0,0.0000001,$Y634)*((INDEX($Z$7:$Z$29,MATCH($A634,$H$7:$H$28,0))/IF(Y634=0,0.0000001,$Y634))^((Z$33-$Y$33)/($AN$33-$Y$33)))</f>
        <v>0.10000000000000002</v>
      </c>
      <c r="AA634">
        <f t="shared" si="1517"/>
        <v>0.10000000000000002</v>
      </c>
      <c r="AB634">
        <f t="shared" si="1517"/>
        <v>0.10000000000000002</v>
      </c>
      <c r="AC634">
        <f t="shared" si="1517"/>
        <v>0.10000000000000002</v>
      </c>
      <c r="AD634">
        <f t="shared" si="1517"/>
        <v>0.10000000000000002</v>
      </c>
      <c r="AE634">
        <f t="shared" si="1517"/>
        <v>0.10000000000000002</v>
      </c>
      <c r="AF634">
        <f t="shared" si="1517"/>
        <v>0.10000000000000002</v>
      </c>
      <c r="AG634">
        <f t="shared" si="1517"/>
        <v>0.1</v>
      </c>
      <c r="AH634">
        <f t="shared" si="1517"/>
        <v>0.1</v>
      </c>
      <c r="AI634">
        <f t="shared" si="1517"/>
        <v>0.1</v>
      </c>
      <c r="AJ634">
        <f t="shared" si="1517"/>
        <v>0.1</v>
      </c>
      <c r="AK634">
        <f t="shared" si="1517"/>
        <v>0.1</v>
      </c>
      <c r="AL634">
        <f t="shared" si="1517"/>
        <v>0.1</v>
      </c>
      <c r="AM634">
        <f t="shared" si="1517"/>
        <v>0.1</v>
      </c>
      <c r="AN634">
        <f t="shared" si="1517"/>
        <v>0.1</v>
      </c>
      <c r="AO634">
        <f t="shared" ref="AO634:BG634" si="1518">AN634</f>
        <v>0.1</v>
      </c>
      <c r="AP634">
        <f t="shared" si="1518"/>
        <v>0.1</v>
      </c>
      <c r="AQ634">
        <f t="shared" si="1518"/>
        <v>0.1</v>
      </c>
      <c r="AR634">
        <f t="shared" si="1518"/>
        <v>0.1</v>
      </c>
      <c r="AS634">
        <f t="shared" si="1518"/>
        <v>0.1</v>
      </c>
      <c r="AT634">
        <f t="shared" si="1518"/>
        <v>0.1</v>
      </c>
      <c r="AU634">
        <f t="shared" si="1518"/>
        <v>0.1</v>
      </c>
      <c r="AV634">
        <f t="shared" si="1518"/>
        <v>0.1</v>
      </c>
      <c r="AW634">
        <f t="shared" si="1518"/>
        <v>0.1</v>
      </c>
      <c r="AX634">
        <f t="shared" si="1518"/>
        <v>0.1</v>
      </c>
      <c r="AY634">
        <f t="shared" si="1518"/>
        <v>0.1</v>
      </c>
      <c r="AZ634">
        <f t="shared" si="1518"/>
        <v>0.1</v>
      </c>
      <c r="BA634">
        <f t="shared" si="1518"/>
        <v>0.1</v>
      </c>
      <c r="BB634">
        <f t="shared" si="1518"/>
        <v>0.1</v>
      </c>
      <c r="BC634">
        <f t="shared" si="1518"/>
        <v>0.1</v>
      </c>
      <c r="BD634">
        <f t="shared" si="1518"/>
        <v>0.1</v>
      </c>
      <c r="BE634">
        <f t="shared" si="1518"/>
        <v>0.1</v>
      </c>
      <c r="BF634">
        <f t="shared" si="1518"/>
        <v>0.1</v>
      </c>
      <c r="BG634">
        <f t="shared" si="1518"/>
        <v>0.1</v>
      </c>
      <c r="BH634">
        <f t="shared" si="1394"/>
        <v>0.1</v>
      </c>
      <c r="BK634">
        <f>G634</f>
        <v>0</v>
      </c>
      <c r="BL634">
        <f t="shared" si="1458"/>
        <v>0</v>
      </c>
      <c r="BM634">
        <f t="shared" si="1459"/>
        <v>0</v>
      </c>
      <c r="BN634">
        <f t="shared" si="1494"/>
        <v>1</v>
      </c>
      <c r="BO634">
        <f t="shared" si="1495"/>
        <v>1</v>
      </c>
      <c r="BP634" t="str">
        <f t="shared" si="1460"/>
        <v>-LT-Total</v>
      </c>
    </row>
    <row r="635" spans="1:68" hidden="1" x14ac:dyDescent="0.25">
      <c r="A635" t="str">
        <f t="shared" si="1454"/>
        <v>freight-LT-G</v>
      </c>
      <c r="B635" s="1">
        <v>601</v>
      </c>
      <c r="C635" t="s">
        <v>9</v>
      </c>
      <c r="D635" t="s">
        <v>36</v>
      </c>
      <c r="E635" t="s">
        <v>33</v>
      </c>
      <c r="F635" t="s">
        <v>47</v>
      </c>
      <c r="G635">
        <v>8.9508057475112132E-2</v>
      </c>
      <c r="H635">
        <f>Reference!H635</f>
        <v>9.8026826716945153E-2</v>
      </c>
      <c r="I635">
        <f>Reference!I635</f>
        <v>0.1063696703399976</v>
      </c>
      <c r="J635">
        <f>Reference!J635</f>
        <v>0.11454198234686409</v>
      </c>
      <c r="K635">
        <f>Reference!K635</f>
        <v>0.11841490201178111</v>
      </c>
      <c r="L635">
        <f t="shared" ref="L635:Y637" si="1519">$K635+(L$33-$K$33)*($BL635-$BK635)/($BL$33-$BK$33)</f>
        <v>0.10995669472522532</v>
      </c>
      <c r="M635">
        <f t="shared" si="1519"/>
        <v>0.10149848743866952</v>
      </c>
      <c r="N635">
        <f t="shared" si="1519"/>
        <v>9.3040280152113727E-2</v>
      </c>
      <c r="O635">
        <f t="shared" si="1519"/>
        <v>8.4582072865557939E-2</v>
      </c>
      <c r="P635">
        <f t="shared" si="1519"/>
        <v>7.6123865579002137E-2</v>
      </c>
      <c r="Q635">
        <f t="shared" si="1519"/>
        <v>6.7665658292446348E-2</v>
      </c>
      <c r="R635">
        <f t="shared" si="1519"/>
        <v>5.9207451005890553E-2</v>
      </c>
      <c r="S635">
        <f t="shared" si="1519"/>
        <v>5.0749243719334758E-2</v>
      </c>
      <c r="T635">
        <f t="shared" si="1519"/>
        <v>4.2291036432778956E-2</v>
      </c>
      <c r="U635">
        <f t="shared" si="1519"/>
        <v>3.3832829146223167E-2</v>
      </c>
      <c r="V635">
        <f t="shared" si="1519"/>
        <v>2.5374621859667379E-2</v>
      </c>
      <c r="W635">
        <f t="shared" si="1519"/>
        <v>1.6916414573111591E-2</v>
      </c>
      <c r="X635">
        <f t="shared" si="1519"/>
        <v>8.4582072865558022E-3</v>
      </c>
      <c r="Y635">
        <f t="shared" si="1519"/>
        <v>0</v>
      </c>
      <c r="Z635">
        <f t="shared" ref="Z635:AN637" si="1520">$Y635+(Z$33-$Y$33)*($BM635-$BL635)/($BM$33-$BL$33)</f>
        <v>0</v>
      </c>
      <c r="AA635">
        <f t="shared" si="1520"/>
        <v>0</v>
      </c>
      <c r="AB635">
        <f t="shared" si="1520"/>
        <v>0</v>
      </c>
      <c r="AC635">
        <f t="shared" si="1520"/>
        <v>0</v>
      </c>
      <c r="AD635">
        <f t="shared" si="1520"/>
        <v>0</v>
      </c>
      <c r="AE635">
        <f t="shared" si="1520"/>
        <v>0</v>
      </c>
      <c r="AF635">
        <f t="shared" si="1520"/>
        <v>0</v>
      </c>
      <c r="AG635">
        <f t="shared" si="1520"/>
        <v>0</v>
      </c>
      <c r="AH635">
        <f t="shared" si="1520"/>
        <v>0</v>
      </c>
      <c r="AI635">
        <f t="shared" si="1520"/>
        <v>0</v>
      </c>
      <c r="AJ635">
        <f t="shared" si="1520"/>
        <v>0</v>
      </c>
      <c r="AK635">
        <f t="shared" si="1520"/>
        <v>0</v>
      </c>
      <c r="AL635">
        <f t="shared" si="1520"/>
        <v>0</v>
      </c>
      <c r="AM635">
        <f t="shared" si="1520"/>
        <v>0</v>
      </c>
      <c r="AN635">
        <f t="shared" si="1520"/>
        <v>0</v>
      </c>
      <c r="AO635">
        <f t="shared" ref="AO635:BG635" si="1521">AN635</f>
        <v>0</v>
      </c>
      <c r="AP635">
        <f t="shared" si="1521"/>
        <v>0</v>
      </c>
      <c r="AQ635">
        <f t="shared" si="1521"/>
        <v>0</v>
      </c>
      <c r="AR635">
        <f t="shared" si="1521"/>
        <v>0</v>
      </c>
      <c r="AS635">
        <f t="shared" si="1521"/>
        <v>0</v>
      </c>
      <c r="AT635">
        <f t="shared" si="1521"/>
        <v>0</v>
      </c>
      <c r="AU635">
        <f t="shared" si="1521"/>
        <v>0</v>
      </c>
      <c r="AV635">
        <f t="shared" si="1521"/>
        <v>0</v>
      </c>
      <c r="AW635">
        <f t="shared" si="1521"/>
        <v>0</v>
      </c>
      <c r="AX635">
        <f t="shared" si="1521"/>
        <v>0</v>
      </c>
      <c r="AY635">
        <f t="shared" si="1521"/>
        <v>0</v>
      </c>
      <c r="AZ635">
        <f t="shared" si="1521"/>
        <v>0</v>
      </c>
      <c r="BA635">
        <f t="shared" si="1521"/>
        <v>0</v>
      </c>
      <c r="BB635">
        <f t="shared" si="1521"/>
        <v>0</v>
      </c>
      <c r="BC635">
        <f t="shared" si="1521"/>
        <v>0</v>
      </c>
      <c r="BD635">
        <f t="shared" si="1521"/>
        <v>0</v>
      </c>
      <c r="BE635">
        <f t="shared" si="1521"/>
        <v>0</v>
      </c>
      <c r="BF635">
        <f t="shared" si="1521"/>
        <v>0</v>
      </c>
      <c r="BG635">
        <f t="shared" si="1521"/>
        <v>0</v>
      </c>
      <c r="BH635">
        <f t="shared" si="1394"/>
        <v>0</v>
      </c>
      <c r="BK635">
        <f t="shared" ref="BK635:BK642" si="1522">K635</f>
        <v>0.11841490201178111</v>
      </c>
      <c r="BL635">
        <f t="shared" si="1458"/>
        <v>0</v>
      </c>
      <c r="BM635">
        <f t="shared" si="1459"/>
        <v>0</v>
      </c>
      <c r="BN635">
        <f t="shared" si="1494"/>
        <v>1</v>
      </c>
      <c r="BO635">
        <f t="shared" si="1495"/>
        <v>1</v>
      </c>
      <c r="BP635" t="str">
        <f t="shared" si="1460"/>
        <v>-LT-Total</v>
      </c>
    </row>
    <row r="636" spans="1:68" hidden="1" x14ac:dyDescent="0.25">
      <c r="A636" t="str">
        <f t="shared" si="1454"/>
        <v>freight-LT-LPG</v>
      </c>
      <c r="B636" s="1">
        <v>602</v>
      </c>
      <c r="C636" t="s">
        <v>9</v>
      </c>
      <c r="D636" t="s">
        <v>36</v>
      </c>
      <c r="E636" t="s">
        <v>33</v>
      </c>
      <c r="F636" t="s">
        <v>48</v>
      </c>
      <c r="G636">
        <v>0</v>
      </c>
      <c r="H636">
        <f>Reference!H636</f>
        <v>0</v>
      </c>
      <c r="I636">
        <f>Reference!I636</f>
        <v>0</v>
      </c>
      <c r="J636">
        <f>Reference!J636</f>
        <v>0</v>
      </c>
      <c r="K636">
        <f>Reference!K636</f>
        <v>0</v>
      </c>
      <c r="L636">
        <f t="shared" si="1519"/>
        <v>0</v>
      </c>
      <c r="M636">
        <f t="shared" si="1519"/>
        <v>0</v>
      </c>
      <c r="N636">
        <f t="shared" si="1519"/>
        <v>0</v>
      </c>
      <c r="O636">
        <f t="shared" si="1519"/>
        <v>0</v>
      </c>
      <c r="P636">
        <f t="shared" si="1519"/>
        <v>0</v>
      </c>
      <c r="Q636">
        <f t="shared" si="1519"/>
        <v>0</v>
      </c>
      <c r="R636">
        <f t="shared" si="1519"/>
        <v>0</v>
      </c>
      <c r="S636">
        <f t="shared" si="1519"/>
        <v>0</v>
      </c>
      <c r="T636">
        <f t="shared" si="1519"/>
        <v>0</v>
      </c>
      <c r="U636">
        <f t="shared" si="1519"/>
        <v>0</v>
      </c>
      <c r="V636">
        <f t="shared" si="1519"/>
        <v>0</v>
      </c>
      <c r="W636">
        <f t="shared" si="1519"/>
        <v>0</v>
      </c>
      <c r="X636">
        <f t="shared" si="1519"/>
        <v>0</v>
      </c>
      <c r="Y636">
        <f t="shared" si="1519"/>
        <v>0</v>
      </c>
      <c r="Z636">
        <f t="shared" si="1520"/>
        <v>0</v>
      </c>
      <c r="AA636">
        <f t="shared" si="1520"/>
        <v>0</v>
      </c>
      <c r="AB636">
        <f t="shared" si="1520"/>
        <v>0</v>
      </c>
      <c r="AC636">
        <f t="shared" si="1520"/>
        <v>0</v>
      </c>
      <c r="AD636">
        <f t="shared" si="1520"/>
        <v>0</v>
      </c>
      <c r="AE636">
        <f t="shared" si="1520"/>
        <v>0</v>
      </c>
      <c r="AF636">
        <f t="shared" si="1520"/>
        <v>0</v>
      </c>
      <c r="AG636">
        <f t="shared" si="1520"/>
        <v>0</v>
      </c>
      <c r="AH636">
        <f t="shared" si="1520"/>
        <v>0</v>
      </c>
      <c r="AI636">
        <f t="shared" si="1520"/>
        <v>0</v>
      </c>
      <c r="AJ636">
        <f t="shared" si="1520"/>
        <v>0</v>
      </c>
      <c r="AK636">
        <f t="shared" si="1520"/>
        <v>0</v>
      </c>
      <c r="AL636">
        <f t="shared" si="1520"/>
        <v>0</v>
      </c>
      <c r="AM636">
        <f t="shared" si="1520"/>
        <v>0</v>
      </c>
      <c r="AN636">
        <f t="shared" si="1520"/>
        <v>0</v>
      </c>
      <c r="AO636">
        <f t="shared" ref="AO636:BG636" si="1523">AN636</f>
        <v>0</v>
      </c>
      <c r="AP636">
        <f t="shared" si="1523"/>
        <v>0</v>
      </c>
      <c r="AQ636">
        <f t="shared" si="1523"/>
        <v>0</v>
      </c>
      <c r="AR636">
        <f t="shared" si="1523"/>
        <v>0</v>
      </c>
      <c r="AS636">
        <f t="shared" si="1523"/>
        <v>0</v>
      </c>
      <c r="AT636">
        <f t="shared" si="1523"/>
        <v>0</v>
      </c>
      <c r="AU636">
        <f t="shared" si="1523"/>
        <v>0</v>
      </c>
      <c r="AV636">
        <f t="shared" si="1523"/>
        <v>0</v>
      </c>
      <c r="AW636">
        <f t="shared" si="1523"/>
        <v>0</v>
      </c>
      <c r="AX636">
        <f t="shared" si="1523"/>
        <v>0</v>
      </c>
      <c r="AY636">
        <f t="shared" si="1523"/>
        <v>0</v>
      </c>
      <c r="AZ636">
        <f t="shared" si="1523"/>
        <v>0</v>
      </c>
      <c r="BA636">
        <f t="shared" si="1523"/>
        <v>0</v>
      </c>
      <c r="BB636">
        <f t="shared" si="1523"/>
        <v>0</v>
      </c>
      <c r="BC636">
        <f t="shared" si="1523"/>
        <v>0</v>
      </c>
      <c r="BD636">
        <f t="shared" si="1523"/>
        <v>0</v>
      </c>
      <c r="BE636">
        <f t="shared" si="1523"/>
        <v>0</v>
      </c>
      <c r="BF636">
        <f t="shared" si="1523"/>
        <v>0</v>
      </c>
      <c r="BG636">
        <f t="shared" si="1523"/>
        <v>0</v>
      </c>
      <c r="BH636">
        <f t="shared" si="1394"/>
        <v>0</v>
      </c>
      <c r="BK636">
        <f t="shared" si="1522"/>
        <v>0</v>
      </c>
      <c r="BL636">
        <f t="shared" si="1458"/>
        <v>0</v>
      </c>
      <c r="BM636">
        <f t="shared" si="1459"/>
        <v>0</v>
      </c>
      <c r="BN636">
        <f t="shared" si="1494"/>
        <v>1</v>
      </c>
      <c r="BO636">
        <f t="shared" si="1495"/>
        <v>1</v>
      </c>
      <c r="BP636" t="str">
        <f t="shared" si="1460"/>
        <v>-LT-Total</v>
      </c>
    </row>
    <row r="637" spans="1:68" hidden="1" x14ac:dyDescent="0.25">
      <c r="A637" t="str">
        <f t="shared" si="1454"/>
        <v>freight-LT-PHEVG</v>
      </c>
      <c r="B637" s="1">
        <v>603</v>
      </c>
      <c r="C637" t="s">
        <v>9</v>
      </c>
      <c r="D637" t="s">
        <v>36</v>
      </c>
      <c r="E637" t="s">
        <v>33</v>
      </c>
      <c r="F637" t="s">
        <v>31</v>
      </c>
      <c r="G637">
        <v>0</v>
      </c>
      <c r="H637">
        <f>Reference!H637</f>
        <v>0</v>
      </c>
      <c r="I637">
        <f>Reference!I637</f>
        <v>0</v>
      </c>
      <c r="J637">
        <f>Reference!J637</f>
        <v>0</v>
      </c>
      <c r="K637">
        <f>Reference!K637</f>
        <v>0</v>
      </c>
      <c r="L637">
        <f t="shared" si="1519"/>
        <v>0</v>
      </c>
      <c r="M637">
        <f t="shared" si="1519"/>
        <v>0</v>
      </c>
      <c r="N637">
        <f t="shared" si="1519"/>
        <v>0</v>
      </c>
      <c r="O637">
        <f t="shared" si="1519"/>
        <v>0</v>
      </c>
      <c r="P637">
        <f t="shared" si="1519"/>
        <v>0</v>
      </c>
      <c r="Q637">
        <f t="shared" si="1519"/>
        <v>0</v>
      </c>
      <c r="R637">
        <f t="shared" si="1519"/>
        <v>0</v>
      </c>
      <c r="S637">
        <f t="shared" si="1519"/>
        <v>0</v>
      </c>
      <c r="T637">
        <f t="shared" si="1519"/>
        <v>0</v>
      </c>
      <c r="U637">
        <f t="shared" si="1519"/>
        <v>0</v>
      </c>
      <c r="V637">
        <f t="shared" si="1519"/>
        <v>0</v>
      </c>
      <c r="W637">
        <f t="shared" si="1519"/>
        <v>0</v>
      </c>
      <c r="X637">
        <f t="shared" si="1519"/>
        <v>0</v>
      </c>
      <c r="Y637">
        <f t="shared" si="1519"/>
        <v>0</v>
      </c>
      <c r="Z637">
        <f t="shared" si="1520"/>
        <v>0</v>
      </c>
      <c r="AA637">
        <f t="shared" si="1520"/>
        <v>0</v>
      </c>
      <c r="AB637">
        <f t="shared" si="1520"/>
        <v>0</v>
      </c>
      <c r="AC637">
        <f t="shared" si="1520"/>
        <v>0</v>
      </c>
      <c r="AD637">
        <f t="shared" si="1520"/>
        <v>0</v>
      </c>
      <c r="AE637">
        <f t="shared" si="1520"/>
        <v>0</v>
      </c>
      <c r="AF637">
        <f t="shared" si="1520"/>
        <v>0</v>
      </c>
      <c r="AG637">
        <f t="shared" si="1520"/>
        <v>0</v>
      </c>
      <c r="AH637">
        <f t="shared" si="1520"/>
        <v>0</v>
      </c>
      <c r="AI637">
        <f t="shared" si="1520"/>
        <v>0</v>
      </c>
      <c r="AJ637">
        <f t="shared" si="1520"/>
        <v>0</v>
      </c>
      <c r="AK637">
        <f t="shared" si="1520"/>
        <v>0</v>
      </c>
      <c r="AL637">
        <f t="shared" si="1520"/>
        <v>0</v>
      </c>
      <c r="AM637">
        <f t="shared" si="1520"/>
        <v>0</v>
      </c>
      <c r="AN637">
        <f t="shared" si="1520"/>
        <v>0</v>
      </c>
      <c r="AO637">
        <f t="shared" ref="AO637:BG637" si="1524">AN637</f>
        <v>0</v>
      </c>
      <c r="AP637">
        <f t="shared" si="1524"/>
        <v>0</v>
      </c>
      <c r="AQ637">
        <f t="shared" si="1524"/>
        <v>0</v>
      </c>
      <c r="AR637">
        <f t="shared" si="1524"/>
        <v>0</v>
      </c>
      <c r="AS637">
        <f t="shared" si="1524"/>
        <v>0</v>
      </c>
      <c r="AT637">
        <f t="shared" si="1524"/>
        <v>0</v>
      </c>
      <c r="AU637">
        <f t="shared" si="1524"/>
        <v>0</v>
      </c>
      <c r="AV637">
        <f t="shared" si="1524"/>
        <v>0</v>
      </c>
      <c r="AW637">
        <f t="shared" si="1524"/>
        <v>0</v>
      </c>
      <c r="AX637">
        <f t="shared" si="1524"/>
        <v>0</v>
      </c>
      <c r="AY637">
        <f t="shared" si="1524"/>
        <v>0</v>
      </c>
      <c r="AZ637">
        <f t="shared" si="1524"/>
        <v>0</v>
      </c>
      <c r="BA637">
        <f t="shared" si="1524"/>
        <v>0</v>
      </c>
      <c r="BB637">
        <f t="shared" si="1524"/>
        <v>0</v>
      </c>
      <c r="BC637">
        <f t="shared" si="1524"/>
        <v>0</v>
      </c>
      <c r="BD637">
        <f t="shared" si="1524"/>
        <v>0</v>
      </c>
      <c r="BE637">
        <f t="shared" si="1524"/>
        <v>0</v>
      </c>
      <c r="BF637">
        <f t="shared" si="1524"/>
        <v>0</v>
      </c>
      <c r="BG637">
        <f t="shared" si="1524"/>
        <v>0</v>
      </c>
      <c r="BH637">
        <f t="shared" si="1394"/>
        <v>0</v>
      </c>
      <c r="BK637">
        <f t="shared" si="1522"/>
        <v>0</v>
      </c>
      <c r="BL637">
        <f t="shared" si="1458"/>
        <v>0</v>
      </c>
      <c r="BM637">
        <f t="shared" si="1459"/>
        <v>0</v>
      </c>
      <c r="BN637">
        <f t="shared" si="1494"/>
        <v>1</v>
      </c>
      <c r="BO637">
        <f t="shared" si="1495"/>
        <v>1</v>
      </c>
      <c r="BP637" t="str">
        <f t="shared" si="1460"/>
        <v>-LT-Total</v>
      </c>
    </row>
    <row r="638" spans="1:68" hidden="1" x14ac:dyDescent="0.25">
      <c r="A638" t="str">
        <f t="shared" si="1454"/>
        <v>passenger-2W-BEV</v>
      </c>
      <c r="B638" s="1">
        <v>604</v>
      </c>
      <c r="C638" t="s">
        <v>9</v>
      </c>
      <c r="D638" t="s">
        <v>27</v>
      </c>
      <c r="E638" t="s">
        <v>35</v>
      </c>
      <c r="F638" t="s">
        <v>29</v>
      </c>
      <c r="G638">
        <v>5.714292755006024E-4</v>
      </c>
      <c r="H638">
        <f>Reference!H321</f>
        <v>4.4123761897568677E-2</v>
      </c>
      <c r="I638">
        <f>Reference!I321</f>
        <v>4.5337369631223763E-2</v>
      </c>
      <c r="J638">
        <f>Reference!J321</f>
        <v>4.6584357196240614E-2</v>
      </c>
      <c r="K638">
        <f>Reference!K321</f>
        <v>4.7865642692521554E-2</v>
      </c>
      <c r="L638">
        <f>Reference!L321</f>
        <v>4.9182987454350943E-2</v>
      </c>
      <c r="M638">
        <f t="shared" ref="M638:Y638" si="1525">IF(L638=0,0.0000001,L638)*((INDEX($Y$7:$Y$29,MATCH($A638,$H$7:$H$28,0))/IF(L638=0,0.0000001,L638))^((M$33-$K$33)/($Y$33-$K$33)))</f>
        <v>7.5630764422483759E-2</v>
      </c>
      <c r="N638">
        <f t="shared" si="1525"/>
        <v>0.13151563462299182</v>
      </c>
      <c r="O638">
        <f t="shared" si="1525"/>
        <v>0.23480002138008213</v>
      </c>
      <c r="P638">
        <f t="shared" si="1525"/>
        <v>0.3939569796830254</v>
      </c>
      <c r="Q638">
        <f t="shared" si="1525"/>
        <v>0.5872565714508361</v>
      </c>
      <c r="R638">
        <f t="shared" si="1525"/>
        <v>0.76632667410891819</v>
      </c>
      <c r="S638">
        <f t="shared" si="1525"/>
        <v>0.89220184762986554</v>
      </c>
      <c r="T638">
        <f t="shared" si="1525"/>
        <v>0.96008184322663503</v>
      </c>
      <c r="U638">
        <f t="shared" si="1525"/>
        <v>0.98842840200972581</v>
      </c>
      <c r="V638">
        <f t="shared" si="1525"/>
        <v>0.9975090212335056</v>
      </c>
      <c r="W638">
        <f t="shared" si="1525"/>
        <v>0.99964376540720135</v>
      </c>
      <c r="X638">
        <f t="shared" si="1525"/>
        <v>0.99997455046245809</v>
      </c>
      <c r="Y638">
        <f t="shared" si="1525"/>
        <v>0.99999999999999989</v>
      </c>
      <c r="Z638">
        <f t="shared" ref="Z638:AN638" si="1526">IF(Y638=0,0.0000001,$Y638)*((INDEX($Z$7:$Z$29,MATCH($A638,$H$7:$H$28,0))/IF(Y638=0,0.0000001,$Y638))^((Z$33-$Y$33)/($AN$33-$Y$33)))</f>
        <v>0.99999999999999989</v>
      </c>
      <c r="AA638">
        <f t="shared" si="1526"/>
        <v>0.99999999999999989</v>
      </c>
      <c r="AB638">
        <f t="shared" si="1526"/>
        <v>0.99999999999999989</v>
      </c>
      <c r="AC638">
        <f t="shared" si="1526"/>
        <v>0.99999999999999989</v>
      </c>
      <c r="AD638">
        <f t="shared" si="1526"/>
        <v>0.99999999999999989</v>
      </c>
      <c r="AE638">
        <f t="shared" si="1526"/>
        <v>0.99999999999999989</v>
      </c>
      <c r="AF638">
        <f t="shared" si="1526"/>
        <v>0.99999999999999989</v>
      </c>
      <c r="AG638">
        <f t="shared" si="1526"/>
        <v>0.99999999999999989</v>
      </c>
      <c r="AH638">
        <f t="shared" si="1526"/>
        <v>0.99999999999999989</v>
      </c>
      <c r="AI638">
        <f t="shared" si="1526"/>
        <v>0.99999999999999989</v>
      </c>
      <c r="AJ638">
        <f t="shared" si="1526"/>
        <v>0.99999999999999989</v>
      </c>
      <c r="AK638">
        <f t="shared" si="1526"/>
        <v>0.99999999999999989</v>
      </c>
      <c r="AL638">
        <f t="shared" si="1526"/>
        <v>0.99999999999999989</v>
      </c>
      <c r="AM638">
        <f t="shared" si="1526"/>
        <v>0.99999999999999989</v>
      </c>
      <c r="AN638">
        <f t="shared" si="1526"/>
        <v>0.99999999999999989</v>
      </c>
      <c r="AO638">
        <f t="shared" ref="AO638:BG638" si="1527">AN638</f>
        <v>0.99999999999999989</v>
      </c>
      <c r="AP638">
        <f t="shared" si="1527"/>
        <v>0.99999999999999989</v>
      </c>
      <c r="AQ638">
        <f t="shared" si="1527"/>
        <v>0.99999999999999989</v>
      </c>
      <c r="AR638">
        <f t="shared" si="1527"/>
        <v>0.99999999999999989</v>
      </c>
      <c r="AS638">
        <f t="shared" si="1527"/>
        <v>0.99999999999999989</v>
      </c>
      <c r="AT638">
        <f t="shared" si="1527"/>
        <v>0.99999999999999989</v>
      </c>
      <c r="AU638">
        <f t="shared" si="1527"/>
        <v>0.99999999999999989</v>
      </c>
      <c r="AV638">
        <f t="shared" si="1527"/>
        <v>0.99999999999999989</v>
      </c>
      <c r="AW638">
        <f t="shared" si="1527"/>
        <v>0.99999999999999989</v>
      </c>
      <c r="AX638">
        <f t="shared" si="1527"/>
        <v>0.99999999999999989</v>
      </c>
      <c r="AY638">
        <f t="shared" si="1527"/>
        <v>0.99999999999999989</v>
      </c>
      <c r="AZ638">
        <f t="shared" si="1527"/>
        <v>0.99999999999999989</v>
      </c>
      <c r="BA638">
        <f t="shared" si="1527"/>
        <v>0.99999999999999989</v>
      </c>
      <c r="BB638">
        <f t="shared" si="1527"/>
        <v>0.99999999999999989</v>
      </c>
      <c r="BC638">
        <f t="shared" si="1527"/>
        <v>0.99999999999999989</v>
      </c>
      <c r="BD638">
        <f t="shared" si="1527"/>
        <v>0.99999999999999989</v>
      </c>
      <c r="BE638">
        <f t="shared" si="1527"/>
        <v>0.99999999999999989</v>
      </c>
      <c r="BF638">
        <f t="shared" si="1527"/>
        <v>0.99999999999999989</v>
      </c>
      <c r="BG638">
        <f t="shared" si="1527"/>
        <v>0.99999999999999989</v>
      </c>
      <c r="BH638">
        <f t="shared" si="1394"/>
        <v>0.99999999999999989</v>
      </c>
      <c r="BK638">
        <f t="shared" si="1522"/>
        <v>4.7865642692521554E-2</v>
      </c>
      <c r="BL638">
        <f t="shared" si="1458"/>
        <v>0</v>
      </c>
      <c r="BM638">
        <f t="shared" si="1459"/>
        <v>0</v>
      </c>
      <c r="BN638">
        <f t="shared" si="1494"/>
        <v>1</v>
      </c>
      <c r="BO638">
        <f t="shared" si="1495"/>
        <v>1</v>
      </c>
      <c r="BP638" t="str">
        <f t="shared" si="1460"/>
        <v>-2W-Total</v>
      </c>
    </row>
    <row r="639" spans="1:68" hidden="1" x14ac:dyDescent="0.25">
      <c r="A639" t="str">
        <f t="shared" si="1454"/>
        <v>passenger-2W-G</v>
      </c>
      <c r="B639" s="1">
        <v>605</v>
      </c>
      <c r="C639" t="s">
        <v>9</v>
      </c>
      <c r="D639" t="s">
        <v>27</v>
      </c>
      <c r="E639" t="s">
        <v>35</v>
      </c>
      <c r="F639" t="s">
        <v>47</v>
      </c>
      <c r="G639">
        <v>0.99942857072449942</v>
      </c>
      <c r="H639">
        <f>Reference!H639</f>
        <v>0.99914285555869409</v>
      </c>
      <c r="I639">
        <f>Reference!I639</f>
        <v>0.99885714004085124</v>
      </c>
      <c r="J639">
        <f>Reference!J639</f>
        <v>0.99857142417097022</v>
      </c>
      <c r="K639">
        <f>Reference!K639</f>
        <v>0.99828570847811826</v>
      </c>
      <c r="L639">
        <f t="shared" ref="L639:Y639" si="1528">$K639+(L$33-$K$33)*($BL639-$BK639)/($BL$33-$BK$33)</f>
        <v>0.92697958644396694</v>
      </c>
      <c r="M639">
        <f t="shared" si="1528"/>
        <v>0.85567346440981562</v>
      </c>
      <c r="N639">
        <f t="shared" si="1528"/>
        <v>0.7843673423756643</v>
      </c>
      <c r="O639">
        <f t="shared" si="1528"/>
        <v>0.71306122034151298</v>
      </c>
      <c r="P639">
        <f t="shared" si="1528"/>
        <v>0.64175509830736177</v>
      </c>
      <c r="Q639">
        <f t="shared" si="1528"/>
        <v>0.57044897627321034</v>
      </c>
      <c r="R639">
        <f t="shared" si="1528"/>
        <v>0.49914285423905913</v>
      </c>
      <c r="S639">
        <f t="shared" si="1528"/>
        <v>0.42783673220490781</v>
      </c>
      <c r="T639">
        <f t="shared" si="1528"/>
        <v>0.35653061017075649</v>
      </c>
      <c r="U639">
        <f t="shared" si="1528"/>
        <v>0.28522448813660528</v>
      </c>
      <c r="V639">
        <f t="shared" si="1528"/>
        <v>0.21391836610245396</v>
      </c>
      <c r="W639">
        <f t="shared" si="1528"/>
        <v>0.14261224406830253</v>
      </c>
      <c r="X639">
        <f t="shared" si="1528"/>
        <v>7.1306122034151209E-2</v>
      </c>
      <c r="Y639">
        <f t="shared" si="1528"/>
        <v>0</v>
      </c>
      <c r="Z639">
        <f t="shared" ref="Z639:AN639" si="1529">$Y639+(Z$33-$Y$33)*($BM639-$BL639)/($BM$33-$BL$33)</f>
        <v>0</v>
      </c>
      <c r="AA639">
        <f t="shared" si="1529"/>
        <v>0</v>
      </c>
      <c r="AB639">
        <f t="shared" si="1529"/>
        <v>0</v>
      </c>
      <c r="AC639">
        <f t="shared" si="1529"/>
        <v>0</v>
      </c>
      <c r="AD639">
        <f t="shared" si="1529"/>
        <v>0</v>
      </c>
      <c r="AE639">
        <f t="shared" si="1529"/>
        <v>0</v>
      </c>
      <c r="AF639">
        <f t="shared" si="1529"/>
        <v>0</v>
      </c>
      <c r="AG639">
        <f t="shared" si="1529"/>
        <v>0</v>
      </c>
      <c r="AH639">
        <f t="shared" si="1529"/>
        <v>0</v>
      </c>
      <c r="AI639">
        <f t="shared" si="1529"/>
        <v>0</v>
      </c>
      <c r="AJ639">
        <f t="shared" si="1529"/>
        <v>0</v>
      </c>
      <c r="AK639">
        <f t="shared" si="1529"/>
        <v>0</v>
      </c>
      <c r="AL639">
        <f t="shared" si="1529"/>
        <v>0</v>
      </c>
      <c r="AM639">
        <f t="shared" si="1529"/>
        <v>0</v>
      </c>
      <c r="AN639">
        <f t="shared" si="1529"/>
        <v>0</v>
      </c>
      <c r="AO639">
        <f t="shared" ref="AO639:BG639" si="1530">AN639</f>
        <v>0</v>
      </c>
      <c r="AP639">
        <f t="shared" si="1530"/>
        <v>0</v>
      </c>
      <c r="AQ639">
        <f t="shared" si="1530"/>
        <v>0</v>
      </c>
      <c r="AR639">
        <f t="shared" si="1530"/>
        <v>0</v>
      </c>
      <c r="AS639">
        <f t="shared" si="1530"/>
        <v>0</v>
      </c>
      <c r="AT639">
        <f t="shared" si="1530"/>
        <v>0</v>
      </c>
      <c r="AU639">
        <f t="shared" si="1530"/>
        <v>0</v>
      </c>
      <c r="AV639">
        <f t="shared" si="1530"/>
        <v>0</v>
      </c>
      <c r="AW639">
        <f t="shared" si="1530"/>
        <v>0</v>
      </c>
      <c r="AX639">
        <f t="shared" si="1530"/>
        <v>0</v>
      </c>
      <c r="AY639">
        <f t="shared" si="1530"/>
        <v>0</v>
      </c>
      <c r="AZ639">
        <f t="shared" si="1530"/>
        <v>0</v>
      </c>
      <c r="BA639">
        <f t="shared" si="1530"/>
        <v>0</v>
      </c>
      <c r="BB639">
        <f t="shared" si="1530"/>
        <v>0</v>
      </c>
      <c r="BC639">
        <f t="shared" si="1530"/>
        <v>0</v>
      </c>
      <c r="BD639">
        <f t="shared" si="1530"/>
        <v>0</v>
      </c>
      <c r="BE639">
        <f t="shared" si="1530"/>
        <v>0</v>
      </c>
      <c r="BF639">
        <f t="shared" si="1530"/>
        <v>0</v>
      </c>
      <c r="BG639">
        <f t="shared" si="1530"/>
        <v>0</v>
      </c>
      <c r="BH639">
        <f t="shared" si="1394"/>
        <v>0</v>
      </c>
      <c r="BK639">
        <f t="shared" si="1522"/>
        <v>0.99828570847811826</v>
      </c>
      <c r="BL639">
        <f t="shared" si="1458"/>
        <v>0</v>
      </c>
      <c r="BM639">
        <f t="shared" si="1459"/>
        <v>0</v>
      </c>
      <c r="BN639">
        <f t="shared" si="1494"/>
        <v>1</v>
      </c>
      <c r="BO639">
        <f t="shared" si="1495"/>
        <v>1</v>
      </c>
      <c r="BP639" t="str">
        <f t="shared" si="1460"/>
        <v>-2W-Total</v>
      </c>
    </row>
    <row r="640" spans="1:68" hidden="1" x14ac:dyDescent="0.25">
      <c r="A640" t="str">
        <f t="shared" si="1454"/>
        <v>passenger-BUS-BEV</v>
      </c>
      <c r="B640" s="1">
        <v>606</v>
      </c>
      <c r="C640" t="s">
        <v>9</v>
      </c>
      <c r="D640" t="s">
        <v>27</v>
      </c>
      <c r="E640" t="s">
        <v>34</v>
      </c>
      <c r="F640" t="s">
        <v>29</v>
      </c>
      <c r="G640">
        <v>1.0000000000000001E-5</v>
      </c>
      <c r="H640">
        <f>Reference!H247</f>
        <v>1.7850694435746682E-2</v>
      </c>
      <c r="I640">
        <f>Reference!I247</f>
        <v>2.0231006890708527E-2</v>
      </c>
      <c r="J640">
        <f>Reference!J247</f>
        <v>2.2928723657510496E-2</v>
      </c>
      <c r="K640">
        <f>Reference!K247</f>
        <v>2.5986169220471731E-2</v>
      </c>
      <c r="L640">
        <f>Reference!L247</f>
        <v>2.9451311849789708E-2</v>
      </c>
      <c r="M640">
        <f t="shared" ref="M640:Y640" si="1531">IF(L640=0,0.0000001,L640)*((INDEX($Y$7:$Y$29,MATCH($A640,$H$7:$H$28,0))/IF(L640=0,0.0000001,L640))^((M$33-$K$33)/($Y$33-$K$33)))</f>
        <v>4.8002869193234744E-2</v>
      </c>
      <c r="N640">
        <f t="shared" si="1531"/>
        <v>8.9959621747800728E-2</v>
      </c>
      <c r="O640">
        <f t="shared" si="1531"/>
        <v>0.17370710760141289</v>
      </c>
      <c r="P640">
        <f t="shared" si="1531"/>
        <v>0.31258587271928517</v>
      </c>
      <c r="Q640">
        <f t="shared" si="1531"/>
        <v>0.4918137901259842</v>
      </c>
      <c r="R640">
        <f t="shared" si="1531"/>
        <v>0.665306253625641</v>
      </c>
      <c r="S640">
        <f t="shared" si="1531"/>
        <v>0.79068769330138555</v>
      </c>
      <c r="T640">
        <f t="shared" si="1531"/>
        <v>0.85932545607692368</v>
      </c>
      <c r="U640">
        <f t="shared" si="1531"/>
        <v>0.88818612804601038</v>
      </c>
      <c r="V640">
        <f t="shared" si="1531"/>
        <v>0.89745529827586734</v>
      </c>
      <c r="W640">
        <f t="shared" si="1531"/>
        <v>0.89963602989899871</v>
      </c>
      <c r="X640">
        <f t="shared" si="1531"/>
        <v>0.89997399725295324</v>
      </c>
      <c r="Y640">
        <f t="shared" si="1531"/>
        <v>0.90000000000000013</v>
      </c>
      <c r="Z640">
        <f t="shared" ref="Z640:AN640" si="1532">IF(Y640=0,0.0000001,$Y640)*((INDEX($Z$7:$Z$29,MATCH($A640,$H$7:$H$28,0))/IF(Y640=0,0.0000001,$Y640))^((Z$33-$Y$33)/($AN$33-$Y$33)))</f>
        <v>0.90000000000000013</v>
      </c>
      <c r="AA640">
        <f t="shared" si="1532"/>
        <v>0.90000000000000013</v>
      </c>
      <c r="AB640">
        <f t="shared" si="1532"/>
        <v>0.90000000000000013</v>
      </c>
      <c r="AC640">
        <f t="shared" si="1532"/>
        <v>0.90000000000000013</v>
      </c>
      <c r="AD640">
        <f t="shared" si="1532"/>
        <v>0.90000000000000013</v>
      </c>
      <c r="AE640">
        <f t="shared" si="1532"/>
        <v>0.90000000000000013</v>
      </c>
      <c r="AF640">
        <f t="shared" si="1532"/>
        <v>0.90000000000000013</v>
      </c>
      <c r="AG640">
        <f t="shared" si="1532"/>
        <v>0.9</v>
      </c>
      <c r="AH640">
        <f t="shared" si="1532"/>
        <v>0.9</v>
      </c>
      <c r="AI640">
        <f t="shared" si="1532"/>
        <v>0.9</v>
      </c>
      <c r="AJ640">
        <f t="shared" si="1532"/>
        <v>0.9</v>
      </c>
      <c r="AK640">
        <f t="shared" si="1532"/>
        <v>0.9</v>
      </c>
      <c r="AL640">
        <f t="shared" si="1532"/>
        <v>0.9</v>
      </c>
      <c r="AM640">
        <f t="shared" si="1532"/>
        <v>0.9</v>
      </c>
      <c r="AN640">
        <f t="shared" si="1532"/>
        <v>0.9</v>
      </c>
      <c r="AO640">
        <f t="shared" ref="AO640:BG640" si="1533">AN640</f>
        <v>0.9</v>
      </c>
      <c r="AP640">
        <f t="shared" si="1533"/>
        <v>0.9</v>
      </c>
      <c r="AQ640">
        <f t="shared" si="1533"/>
        <v>0.9</v>
      </c>
      <c r="AR640">
        <f t="shared" si="1533"/>
        <v>0.9</v>
      </c>
      <c r="AS640">
        <f t="shared" si="1533"/>
        <v>0.9</v>
      </c>
      <c r="AT640">
        <f t="shared" si="1533"/>
        <v>0.9</v>
      </c>
      <c r="AU640">
        <f t="shared" si="1533"/>
        <v>0.9</v>
      </c>
      <c r="AV640">
        <f t="shared" si="1533"/>
        <v>0.9</v>
      </c>
      <c r="AW640">
        <f t="shared" si="1533"/>
        <v>0.9</v>
      </c>
      <c r="AX640">
        <f t="shared" si="1533"/>
        <v>0.9</v>
      </c>
      <c r="AY640">
        <f t="shared" si="1533"/>
        <v>0.9</v>
      </c>
      <c r="AZ640">
        <f t="shared" si="1533"/>
        <v>0.9</v>
      </c>
      <c r="BA640">
        <f t="shared" si="1533"/>
        <v>0.9</v>
      </c>
      <c r="BB640">
        <f t="shared" si="1533"/>
        <v>0.9</v>
      </c>
      <c r="BC640">
        <f t="shared" si="1533"/>
        <v>0.9</v>
      </c>
      <c r="BD640">
        <f t="shared" si="1533"/>
        <v>0.9</v>
      </c>
      <c r="BE640">
        <f t="shared" si="1533"/>
        <v>0.9</v>
      </c>
      <c r="BF640">
        <f t="shared" si="1533"/>
        <v>0.9</v>
      </c>
      <c r="BG640">
        <f t="shared" si="1533"/>
        <v>0.9</v>
      </c>
      <c r="BH640">
        <f t="shared" si="1394"/>
        <v>0.9</v>
      </c>
      <c r="BK640">
        <f t="shared" si="1522"/>
        <v>2.5986169220471731E-2</v>
      </c>
      <c r="BL640">
        <f t="shared" si="1458"/>
        <v>0</v>
      </c>
      <c r="BM640">
        <f t="shared" si="1459"/>
        <v>0</v>
      </c>
      <c r="BN640">
        <f t="shared" si="1494"/>
        <v>1</v>
      </c>
      <c r="BO640">
        <f t="shared" si="1495"/>
        <v>1</v>
      </c>
      <c r="BP640" t="str">
        <f t="shared" si="1460"/>
        <v>-BUS-Total</v>
      </c>
    </row>
    <row r="641" spans="1:68" hidden="1" x14ac:dyDescent="0.25">
      <c r="A641" t="str">
        <f t="shared" si="1454"/>
        <v>passenger-BUS-CNG</v>
      </c>
      <c r="B641" s="1">
        <v>607</v>
      </c>
      <c r="C641" t="s">
        <v>9</v>
      </c>
      <c r="D641" t="s">
        <v>27</v>
      </c>
      <c r="E641" t="s">
        <v>34</v>
      </c>
      <c r="F641" t="s">
        <v>45</v>
      </c>
      <c r="G641">
        <v>7.0056728767312424E-3</v>
      </c>
      <c r="H641">
        <f>Reference!H641</f>
        <v>1.0104543080038461E-2</v>
      </c>
      <c r="I641">
        <f>Reference!I641</f>
        <v>1.31971865844858E-2</v>
      </c>
      <c r="J641">
        <f>Reference!J641</f>
        <v>1.6283622138614982E-2</v>
      </c>
      <c r="K641">
        <f>Reference!K641</f>
        <v>1.8019832626301611E-2</v>
      </c>
      <c r="L641">
        <f t="shared" ref="L641:Y642" si="1534">$K641+(L$33-$K$33)*($BL641-$BK641)/($BL$33-$BK$33)</f>
        <v>1.6732701724422924E-2</v>
      </c>
      <c r="M641">
        <f t="shared" si="1534"/>
        <v>1.5445570822544238E-2</v>
      </c>
      <c r="N641">
        <f t="shared" si="1534"/>
        <v>1.4158439920665551E-2</v>
      </c>
      <c r="O641">
        <f t="shared" si="1534"/>
        <v>1.2871309018786865E-2</v>
      </c>
      <c r="P641">
        <f t="shared" si="1534"/>
        <v>1.1584178116908178E-2</v>
      </c>
      <c r="Q641">
        <f t="shared" si="1534"/>
        <v>1.0297047215029491E-2</v>
      </c>
      <c r="R641">
        <f t="shared" si="1534"/>
        <v>9.0099163131508054E-3</v>
      </c>
      <c r="S641">
        <f t="shared" si="1534"/>
        <v>7.7227854112721182E-3</v>
      </c>
      <c r="T641">
        <f t="shared" si="1534"/>
        <v>6.4356545093934327E-3</v>
      </c>
      <c r="U641">
        <f t="shared" si="1534"/>
        <v>5.1485236075147472E-3</v>
      </c>
      <c r="V641">
        <f t="shared" si="1534"/>
        <v>3.8613927056360599E-3</v>
      </c>
      <c r="W641">
        <f t="shared" si="1534"/>
        <v>2.5742618037573727E-3</v>
      </c>
      <c r="X641">
        <f t="shared" si="1534"/>
        <v>1.2871309018786872E-3</v>
      </c>
      <c r="Y641">
        <f t="shared" si="1534"/>
        <v>0</v>
      </c>
      <c r="Z641">
        <f t="shared" ref="Z641:AN642" si="1535">$Y641+(Z$33-$Y$33)*($BM641-$BL641)/($BM$33-$BL$33)</f>
        <v>0</v>
      </c>
      <c r="AA641">
        <f t="shared" si="1535"/>
        <v>0</v>
      </c>
      <c r="AB641">
        <f t="shared" si="1535"/>
        <v>0</v>
      </c>
      <c r="AC641">
        <f t="shared" si="1535"/>
        <v>0</v>
      </c>
      <c r="AD641">
        <f t="shared" si="1535"/>
        <v>0</v>
      </c>
      <c r="AE641">
        <f t="shared" si="1535"/>
        <v>0</v>
      </c>
      <c r="AF641">
        <f t="shared" si="1535"/>
        <v>0</v>
      </c>
      <c r="AG641">
        <f t="shared" si="1535"/>
        <v>0</v>
      </c>
      <c r="AH641">
        <f t="shared" si="1535"/>
        <v>0</v>
      </c>
      <c r="AI641">
        <f t="shared" si="1535"/>
        <v>0</v>
      </c>
      <c r="AJ641">
        <f t="shared" si="1535"/>
        <v>0</v>
      </c>
      <c r="AK641">
        <f t="shared" si="1535"/>
        <v>0</v>
      </c>
      <c r="AL641">
        <f t="shared" si="1535"/>
        <v>0</v>
      </c>
      <c r="AM641">
        <f t="shared" si="1535"/>
        <v>0</v>
      </c>
      <c r="AN641">
        <f t="shared" si="1535"/>
        <v>0</v>
      </c>
      <c r="AO641">
        <f t="shared" ref="AO641:BG641" si="1536">AN641</f>
        <v>0</v>
      </c>
      <c r="AP641">
        <f t="shared" si="1536"/>
        <v>0</v>
      </c>
      <c r="AQ641">
        <f t="shared" si="1536"/>
        <v>0</v>
      </c>
      <c r="AR641">
        <f t="shared" si="1536"/>
        <v>0</v>
      </c>
      <c r="AS641">
        <f t="shared" si="1536"/>
        <v>0</v>
      </c>
      <c r="AT641">
        <f t="shared" si="1536"/>
        <v>0</v>
      </c>
      <c r="AU641">
        <f t="shared" si="1536"/>
        <v>0</v>
      </c>
      <c r="AV641">
        <f t="shared" si="1536"/>
        <v>0</v>
      </c>
      <c r="AW641">
        <f t="shared" si="1536"/>
        <v>0</v>
      </c>
      <c r="AX641">
        <f t="shared" si="1536"/>
        <v>0</v>
      </c>
      <c r="AY641">
        <f t="shared" si="1536"/>
        <v>0</v>
      </c>
      <c r="AZ641">
        <f t="shared" si="1536"/>
        <v>0</v>
      </c>
      <c r="BA641">
        <f t="shared" si="1536"/>
        <v>0</v>
      </c>
      <c r="BB641">
        <f t="shared" si="1536"/>
        <v>0</v>
      </c>
      <c r="BC641">
        <f t="shared" si="1536"/>
        <v>0</v>
      </c>
      <c r="BD641">
        <f t="shared" si="1536"/>
        <v>0</v>
      </c>
      <c r="BE641">
        <f t="shared" si="1536"/>
        <v>0</v>
      </c>
      <c r="BF641">
        <f t="shared" si="1536"/>
        <v>0</v>
      </c>
      <c r="BG641">
        <f t="shared" si="1536"/>
        <v>0</v>
      </c>
      <c r="BH641">
        <f t="shared" si="1394"/>
        <v>0</v>
      </c>
      <c r="BK641">
        <f t="shared" si="1522"/>
        <v>1.8019832626301611E-2</v>
      </c>
      <c r="BL641">
        <f t="shared" si="1458"/>
        <v>0</v>
      </c>
      <c r="BM641">
        <f t="shared" si="1459"/>
        <v>0</v>
      </c>
      <c r="BN641">
        <f t="shared" si="1494"/>
        <v>1</v>
      </c>
      <c r="BO641">
        <f t="shared" si="1495"/>
        <v>1</v>
      </c>
      <c r="BP641" t="str">
        <f t="shared" si="1460"/>
        <v>-BUS-Total</v>
      </c>
    </row>
    <row r="642" spans="1:68" hidden="1" x14ac:dyDescent="0.25">
      <c r="A642" t="str">
        <f t="shared" si="1454"/>
        <v>passenger-BUS-D</v>
      </c>
      <c r="B642" s="1">
        <v>608</v>
      </c>
      <c r="C642" t="s">
        <v>9</v>
      </c>
      <c r="D642" t="s">
        <v>27</v>
      </c>
      <c r="E642" t="s">
        <v>34</v>
      </c>
      <c r="F642" t="s">
        <v>46</v>
      </c>
      <c r="G642">
        <v>0.98295541307065271</v>
      </c>
      <c r="H642">
        <f>Reference!H642</f>
        <v>0.9774655165530074</v>
      </c>
      <c r="I642">
        <f>Reference!I642</f>
        <v>0.97198665113061444</v>
      </c>
      <c r="J642">
        <f>Reference!J642</f>
        <v>0.96651878358893206</v>
      </c>
      <c r="K642">
        <f>Reference!K642</f>
        <v>0.961870082205451</v>
      </c>
      <c r="L642">
        <f t="shared" si="1534"/>
        <v>0.89316507633363307</v>
      </c>
      <c r="M642">
        <f t="shared" si="1534"/>
        <v>0.82446007046181513</v>
      </c>
      <c r="N642">
        <f t="shared" si="1534"/>
        <v>0.75575506458999719</v>
      </c>
      <c r="O642">
        <f t="shared" si="1534"/>
        <v>0.68705005871817937</v>
      </c>
      <c r="P642">
        <f t="shared" si="1534"/>
        <v>0.61834505284636143</v>
      </c>
      <c r="Q642">
        <f t="shared" si="1534"/>
        <v>0.54964004697454349</v>
      </c>
      <c r="R642">
        <f t="shared" si="1534"/>
        <v>0.4809350411027255</v>
      </c>
      <c r="S642">
        <f t="shared" si="1534"/>
        <v>0.41223003523090762</v>
      </c>
      <c r="T642">
        <f t="shared" si="1534"/>
        <v>0.34352502935908957</v>
      </c>
      <c r="U642">
        <f t="shared" si="1534"/>
        <v>0.27482002348727175</v>
      </c>
      <c r="V642">
        <f t="shared" si="1534"/>
        <v>0.20611501761545381</v>
      </c>
      <c r="W642">
        <f t="shared" si="1534"/>
        <v>0.13741001174363587</v>
      </c>
      <c r="X642">
        <f t="shared" si="1534"/>
        <v>6.8705005871817937E-2</v>
      </c>
      <c r="Y642">
        <f t="shared" si="1534"/>
        <v>0</v>
      </c>
      <c r="Z642">
        <f t="shared" si="1535"/>
        <v>0</v>
      </c>
      <c r="AA642">
        <f t="shared" si="1535"/>
        <v>0</v>
      </c>
      <c r="AB642">
        <f t="shared" si="1535"/>
        <v>0</v>
      </c>
      <c r="AC642">
        <f t="shared" si="1535"/>
        <v>0</v>
      </c>
      <c r="AD642">
        <f t="shared" si="1535"/>
        <v>0</v>
      </c>
      <c r="AE642">
        <f t="shared" si="1535"/>
        <v>0</v>
      </c>
      <c r="AF642">
        <f t="shared" si="1535"/>
        <v>0</v>
      </c>
      <c r="AG642">
        <f t="shared" si="1535"/>
        <v>0</v>
      </c>
      <c r="AH642">
        <f t="shared" si="1535"/>
        <v>0</v>
      </c>
      <c r="AI642">
        <f t="shared" si="1535"/>
        <v>0</v>
      </c>
      <c r="AJ642">
        <f t="shared" si="1535"/>
        <v>0</v>
      </c>
      <c r="AK642">
        <f t="shared" si="1535"/>
        <v>0</v>
      </c>
      <c r="AL642">
        <f t="shared" si="1535"/>
        <v>0</v>
      </c>
      <c r="AM642">
        <f t="shared" si="1535"/>
        <v>0</v>
      </c>
      <c r="AN642">
        <f t="shared" si="1535"/>
        <v>0</v>
      </c>
      <c r="AO642">
        <f t="shared" ref="AO642:BG642" si="1537">AN642</f>
        <v>0</v>
      </c>
      <c r="AP642">
        <f t="shared" si="1537"/>
        <v>0</v>
      </c>
      <c r="AQ642">
        <f t="shared" si="1537"/>
        <v>0</v>
      </c>
      <c r="AR642">
        <f t="shared" si="1537"/>
        <v>0</v>
      </c>
      <c r="AS642">
        <f t="shared" si="1537"/>
        <v>0</v>
      </c>
      <c r="AT642">
        <f t="shared" si="1537"/>
        <v>0</v>
      </c>
      <c r="AU642">
        <f t="shared" si="1537"/>
        <v>0</v>
      </c>
      <c r="AV642">
        <f t="shared" si="1537"/>
        <v>0</v>
      </c>
      <c r="AW642">
        <f t="shared" si="1537"/>
        <v>0</v>
      </c>
      <c r="AX642">
        <f t="shared" si="1537"/>
        <v>0</v>
      </c>
      <c r="AY642">
        <f t="shared" si="1537"/>
        <v>0</v>
      </c>
      <c r="AZ642">
        <f t="shared" si="1537"/>
        <v>0</v>
      </c>
      <c r="BA642">
        <f t="shared" si="1537"/>
        <v>0</v>
      </c>
      <c r="BB642">
        <f t="shared" si="1537"/>
        <v>0</v>
      </c>
      <c r="BC642">
        <f t="shared" si="1537"/>
        <v>0</v>
      </c>
      <c r="BD642">
        <f t="shared" si="1537"/>
        <v>0</v>
      </c>
      <c r="BE642">
        <f t="shared" si="1537"/>
        <v>0</v>
      </c>
      <c r="BF642">
        <f t="shared" si="1537"/>
        <v>0</v>
      </c>
      <c r="BG642">
        <f t="shared" si="1537"/>
        <v>0</v>
      </c>
      <c r="BH642">
        <f t="shared" si="1394"/>
        <v>0</v>
      </c>
      <c r="BK642">
        <f t="shared" si="1522"/>
        <v>0.961870082205451</v>
      </c>
      <c r="BL642">
        <f t="shared" si="1458"/>
        <v>0</v>
      </c>
      <c r="BM642">
        <f t="shared" si="1459"/>
        <v>0</v>
      </c>
      <c r="BN642">
        <f t="shared" si="1494"/>
        <v>1</v>
      </c>
      <c r="BO642">
        <f t="shared" si="1495"/>
        <v>1</v>
      </c>
      <c r="BP642" t="str">
        <f t="shared" si="1460"/>
        <v>-BUS-Total</v>
      </c>
    </row>
    <row r="643" spans="1:68" hidden="1" x14ac:dyDescent="0.25">
      <c r="A643" t="str">
        <f t="shared" si="1454"/>
        <v>passenger-BUS-FCEV</v>
      </c>
      <c r="B643" s="1">
        <v>609</v>
      </c>
      <c r="C643" t="s">
        <v>9</v>
      </c>
      <c r="D643" t="s">
        <v>27</v>
      </c>
      <c r="E643" t="s">
        <v>34</v>
      </c>
      <c r="F643" t="s">
        <v>30</v>
      </c>
      <c r="G643">
        <v>0</v>
      </c>
      <c r="H643">
        <f>Reference!H643</f>
        <v>1.4048927923241677E-4</v>
      </c>
      <c r="I643">
        <f>Reference!I643</f>
        <v>1.9737237579243967E-4</v>
      </c>
      <c r="J643">
        <f>Reference!J643</f>
        <v>2.7728702815469557E-4</v>
      </c>
      <c r="K643">
        <f>Reference!K643</f>
        <v>3.8955854725952028E-4</v>
      </c>
      <c r="L643">
        <f>Reference!L643</f>
        <v>5.4728799523317379E-4</v>
      </c>
      <c r="M643">
        <f t="shared" ref="M643:Y643" si="1538">IF(L643=0,0.0000001,L643)*((INDEX($Y$7:$Y$29,MATCH($A643,$H$7:$H$28,0))/IF(L643=0,0.0000001,L643))^((M$33-$K$33)/($Y$33-$K$33)))</f>
        <v>1.1516696795171907E-3</v>
      </c>
      <c r="N643">
        <f t="shared" si="1538"/>
        <v>2.9974894398227979E-3</v>
      </c>
      <c r="O643">
        <f t="shared" si="1538"/>
        <v>8.1652551154578201E-3</v>
      </c>
      <c r="P643">
        <f t="shared" si="1538"/>
        <v>1.9977999022285326E-2</v>
      </c>
      <c r="Q643">
        <f t="shared" si="1538"/>
        <v>3.9839641473661945E-2</v>
      </c>
      <c r="R643">
        <f t="shared" si="1538"/>
        <v>6.3118651343055443E-2</v>
      </c>
      <c r="S643">
        <f t="shared" si="1538"/>
        <v>8.2101918324179846E-2</v>
      </c>
      <c r="T643">
        <f t="shared" si="1538"/>
        <v>9.319913776852233E-2</v>
      </c>
      <c r="U643">
        <f t="shared" si="1538"/>
        <v>9.8007777584725966E-2</v>
      </c>
      <c r="V643">
        <f t="shared" si="1538"/>
        <v>9.9569713808934257E-2</v>
      </c>
      <c r="W643">
        <f t="shared" si="1538"/>
        <v>9.9938416886441672E-2</v>
      </c>
      <c r="X643">
        <f t="shared" si="1538"/>
        <v>9.9995599947966099E-2</v>
      </c>
      <c r="Y643">
        <f t="shared" si="1538"/>
        <v>0.1</v>
      </c>
      <c r="Z643">
        <f t="shared" ref="Z643:AN643" si="1539">IF(Y643=0,0.0000001,$Y643)*((INDEX($Z$7:$Z$29,MATCH($A643,$H$7:$H$28,0))/IF(Y643=0,0.0000001,$Y643))^((Z$33-$Y$33)/($AN$33-$Y$33)))</f>
        <v>0.1</v>
      </c>
      <c r="AA643">
        <f t="shared" si="1539"/>
        <v>0.1</v>
      </c>
      <c r="AB643">
        <f t="shared" si="1539"/>
        <v>0.1</v>
      </c>
      <c r="AC643">
        <f t="shared" si="1539"/>
        <v>0.1</v>
      </c>
      <c r="AD643">
        <f t="shared" si="1539"/>
        <v>0.1</v>
      </c>
      <c r="AE643">
        <f t="shared" si="1539"/>
        <v>0.1</v>
      </c>
      <c r="AF643">
        <f t="shared" si="1539"/>
        <v>0.1</v>
      </c>
      <c r="AG643">
        <f t="shared" si="1539"/>
        <v>0.1</v>
      </c>
      <c r="AH643">
        <f t="shared" si="1539"/>
        <v>0.1</v>
      </c>
      <c r="AI643">
        <f t="shared" si="1539"/>
        <v>0.1</v>
      </c>
      <c r="AJ643">
        <f t="shared" si="1539"/>
        <v>0.1</v>
      </c>
      <c r="AK643">
        <f t="shared" si="1539"/>
        <v>0.1</v>
      </c>
      <c r="AL643">
        <f t="shared" si="1539"/>
        <v>0.1</v>
      </c>
      <c r="AM643">
        <f t="shared" si="1539"/>
        <v>0.1</v>
      </c>
      <c r="AN643">
        <f t="shared" si="1539"/>
        <v>0.1</v>
      </c>
      <c r="AO643">
        <f t="shared" ref="AO643:BG643" si="1540">AN643</f>
        <v>0.1</v>
      </c>
      <c r="AP643">
        <f t="shared" si="1540"/>
        <v>0.1</v>
      </c>
      <c r="AQ643">
        <f t="shared" si="1540"/>
        <v>0.1</v>
      </c>
      <c r="AR643">
        <f t="shared" si="1540"/>
        <v>0.1</v>
      </c>
      <c r="AS643">
        <f t="shared" si="1540"/>
        <v>0.1</v>
      </c>
      <c r="AT643">
        <f t="shared" si="1540"/>
        <v>0.1</v>
      </c>
      <c r="AU643">
        <f t="shared" si="1540"/>
        <v>0.1</v>
      </c>
      <c r="AV643">
        <f t="shared" si="1540"/>
        <v>0.1</v>
      </c>
      <c r="AW643">
        <f t="shared" si="1540"/>
        <v>0.1</v>
      </c>
      <c r="AX643">
        <f t="shared" si="1540"/>
        <v>0.1</v>
      </c>
      <c r="AY643">
        <f t="shared" si="1540"/>
        <v>0.1</v>
      </c>
      <c r="AZ643">
        <f t="shared" si="1540"/>
        <v>0.1</v>
      </c>
      <c r="BA643">
        <f t="shared" si="1540"/>
        <v>0.1</v>
      </c>
      <c r="BB643">
        <f t="shared" si="1540"/>
        <v>0.1</v>
      </c>
      <c r="BC643">
        <f t="shared" si="1540"/>
        <v>0.1</v>
      </c>
      <c r="BD643">
        <f t="shared" si="1540"/>
        <v>0.1</v>
      </c>
      <c r="BE643">
        <f t="shared" si="1540"/>
        <v>0.1</v>
      </c>
      <c r="BF643">
        <f t="shared" si="1540"/>
        <v>0.1</v>
      </c>
      <c r="BG643">
        <f t="shared" si="1540"/>
        <v>0.1</v>
      </c>
      <c r="BH643">
        <f t="shared" si="1394"/>
        <v>0.1</v>
      </c>
      <c r="BK643">
        <f>G643</f>
        <v>0</v>
      </c>
      <c r="BL643">
        <f t="shared" si="1458"/>
        <v>0</v>
      </c>
      <c r="BM643">
        <f t="shared" si="1459"/>
        <v>0</v>
      </c>
      <c r="BN643">
        <f t="shared" si="1494"/>
        <v>1</v>
      </c>
      <c r="BO643">
        <f t="shared" si="1495"/>
        <v>1</v>
      </c>
      <c r="BP643" t="str">
        <f t="shared" si="1460"/>
        <v>-BUS-Total</v>
      </c>
    </row>
    <row r="644" spans="1:68" hidden="1" x14ac:dyDescent="0.25">
      <c r="A644" t="str">
        <f t="shared" si="1454"/>
        <v>passenger-BUS-G</v>
      </c>
      <c r="B644" s="1">
        <v>610</v>
      </c>
      <c r="C644" t="s">
        <v>9</v>
      </c>
      <c r="D644" t="s">
        <v>27</v>
      </c>
      <c r="E644" t="s">
        <v>34</v>
      </c>
      <c r="F644" t="s">
        <v>47</v>
      </c>
      <c r="G644">
        <v>1.00389140526161E-2</v>
      </c>
      <c r="H644">
        <f>Reference!H644</f>
        <v>1.2429940366954139E-2</v>
      </c>
      <c r="I644">
        <f>Reference!I644</f>
        <v>1.481616228489973E-2</v>
      </c>
      <c r="J644">
        <f>Reference!J644</f>
        <v>1.719759427245296E-2</v>
      </c>
      <c r="K644">
        <f>Reference!K644</f>
        <v>2.0110085168247489E-2</v>
      </c>
      <c r="L644">
        <f t="shared" ref="L644:Y646" si="1541">$K644+(L$33-$K$33)*($BL644-$BK644)/($BL$33-$BK$33)</f>
        <v>1.8673650513372667E-2</v>
      </c>
      <c r="M644">
        <f t="shared" si="1541"/>
        <v>1.7237215858497846E-2</v>
      </c>
      <c r="N644">
        <f t="shared" si="1541"/>
        <v>1.5800781203623028E-2</v>
      </c>
      <c r="O644">
        <f t="shared" si="1541"/>
        <v>1.4364346548748207E-2</v>
      </c>
      <c r="P644">
        <f t="shared" si="1541"/>
        <v>1.2927911893873385E-2</v>
      </c>
      <c r="Q644">
        <f t="shared" si="1541"/>
        <v>1.1491477238998564E-2</v>
      </c>
      <c r="R644">
        <f t="shared" si="1541"/>
        <v>1.0055042584123744E-2</v>
      </c>
      <c r="S644">
        <f t="shared" si="1541"/>
        <v>8.618607929248923E-3</v>
      </c>
      <c r="T644">
        <f t="shared" si="1541"/>
        <v>7.1821732743741016E-3</v>
      </c>
      <c r="U644">
        <f t="shared" si="1541"/>
        <v>5.7457386194992837E-3</v>
      </c>
      <c r="V644">
        <f t="shared" si="1541"/>
        <v>4.3093039646244606E-3</v>
      </c>
      <c r="W644">
        <f t="shared" si="1541"/>
        <v>2.8728693097496392E-3</v>
      </c>
      <c r="X644">
        <f t="shared" si="1541"/>
        <v>1.4364346548748214E-3</v>
      </c>
      <c r="Y644">
        <f t="shared" si="1541"/>
        <v>0</v>
      </c>
      <c r="Z644">
        <f t="shared" ref="Z644:AN646" si="1542">$Y644+(Z$33-$Y$33)*($BM644-$BL644)/($BM$33-$BL$33)</f>
        <v>0</v>
      </c>
      <c r="AA644">
        <f t="shared" si="1542"/>
        <v>0</v>
      </c>
      <c r="AB644">
        <f t="shared" si="1542"/>
        <v>0</v>
      </c>
      <c r="AC644">
        <f t="shared" si="1542"/>
        <v>0</v>
      </c>
      <c r="AD644">
        <f t="shared" si="1542"/>
        <v>0</v>
      </c>
      <c r="AE644">
        <f t="shared" si="1542"/>
        <v>0</v>
      </c>
      <c r="AF644">
        <f t="shared" si="1542"/>
        <v>0</v>
      </c>
      <c r="AG644">
        <f t="shared" si="1542"/>
        <v>0</v>
      </c>
      <c r="AH644">
        <f t="shared" si="1542"/>
        <v>0</v>
      </c>
      <c r="AI644">
        <f t="shared" si="1542"/>
        <v>0</v>
      </c>
      <c r="AJ644">
        <f t="shared" si="1542"/>
        <v>0</v>
      </c>
      <c r="AK644">
        <f t="shared" si="1542"/>
        <v>0</v>
      </c>
      <c r="AL644">
        <f t="shared" si="1542"/>
        <v>0</v>
      </c>
      <c r="AM644">
        <f t="shared" si="1542"/>
        <v>0</v>
      </c>
      <c r="AN644">
        <f t="shared" si="1542"/>
        <v>0</v>
      </c>
      <c r="AO644">
        <f t="shared" ref="AO644:BG644" si="1543">AN644</f>
        <v>0</v>
      </c>
      <c r="AP644">
        <f t="shared" si="1543"/>
        <v>0</v>
      </c>
      <c r="AQ644">
        <f t="shared" si="1543"/>
        <v>0</v>
      </c>
      <c r="AR644">
        <f t="shared" si="1543"/>
        <v>0</v>
      </c>
      <c r="AS644">
        <f t="shared" si="1543"/>
        <v>0</v>
      </c>
      <c r="AT644">
        <f t="shared" si="1543"/>
        <v>0</v>
      </c>
      <c r="AU644">
        <f t="shared" si="1543"/>
        <v>0</v>
      </c>
      <c r="AV644">
        <f t="shared" si="1543"/>
        <v>0</v>
      </c>
      <c r="AW644">
        <f t="shared" si="1543"/>
        <v>0</v>
      </c>
      <c r="AX644">
        <f t="shared" si="1543"/>
        <v>0</v>
      </c>
      <c r="AY644">
        <f t="shared" si="1543"/>
        <v>0</v>
      </c>
      <c r="AZ644">
        <f t="shared" si="1543"/>
        <v>0</v>
      </c>
      <c r="BA644">
        <f t="shared" si="1543"/>
        <v>0</v>
      </c>
      <c r="BB644">
        <f t="shared" si="1543"/>
        <v>0</v>
      </c>
      <c r="BC644">
        <f t="shared" si="1543"/>
        <v>0</v>
      </c>
      <c r="BD644">
        <f t="shared" si="1543"/>
        <v>0</v>
      </c>
      <c r="BE644">
        <f t="shared" si="1543"/>
        <v>0</v>
      </c>
      <c r="BF644">
        <f t="shared" si="1543"/>
        <v>0</v>
      </c>
      <c r="BG644">
        <f t="shared" si="1543"/>
        <v>0</v>
      </c>
      <c r="BH644">
        <f t="shared" si="1394"/>
        <v>0</v>
      </c>
      <c r="BK644">
        <f t="shared" ref="BK644:BK649" si="1544">K644</f>
        <v>2.0110085168247489E-2</v>
      </c>
      <c r="BL644">
        <f t="shared" si="1458"/>
        <v>0</v>
      </c>
      <c r="BM644">
        <f t="shared" si="1459"/>
        <v>0</v>
      </c>
      <c r="BN644">
        <f t="shared" si="1494"/>
        <v>1</v>
      </c>
      <c r="BO644">
        <f t="shared" si="1495"/>
        <v>1</v>
      </c>
      <c r="BP644" t="str">
        <f t="shared" si="1460"/>
        <v>-BUS-Total</v>
      </c>
    </row>
    <row r="645" spans="1:68" hidden="1" x14ac:dyDescent="0.25">
      <c r="A645" t="str">
        <f t="shared" si="1454"/>
        <v>passenger-BUS-LPG</v>
      </c>
      <c r="B645" s="1">
        <v>611</v>
      </c>
      <c r="C645" t="s">
        <v>9</v>
      </c>
      <c r="D645" t="s">
        <v>27</v>
      </c>
      <c r="E645" t="s">
        <v>34</v>
      </c>
      <c r="F645" t="s">
        <v>48</v>
      </c>
      <c r="G645">
        <v>0</v>
      </c>
      <c r="H645">
        <f>Reference!H645</f>
        <v>0</v>
      </c>
      <c r="I645">
        <f>Reference!I645</f>
        <v>0</v>
      </c>
      <c r="J645">
        <f>Reference!J645</f>
        <v>0</v>
      </c>
      <c r="K645">
        <f>Reference!K645</f>
        <v>0</v>
      </c>
      <c r="L645">
        <f t="shared" si="1541"/>
        <v>0</v>
      </c>
      <c r="M645">
        <f t="shared" si="1541"/>
        <v>0</v>
      </c>
      <c r="N645">
        <f t="shared" si="1541"/>
        <v>0</v>
      </c>
      <c r="O645">
        <f t="shared" si="1541"/>
        <v>0</v>
      </c>
      <c r="P645">
        <f t="shared" si="1541"/>
        <v>0</v>
      </c>
      <c r="Q645">
        <f t="shared" si="1541"/>
        <v>0</v>
      </c>
      <c r="R645">
        <f t="shared" si="1541"/>
        <v>0</v>
      </c>
      <c r="S645">
        <f t="shared" si="1541"/>
        <v>0</v>
      </c>
      <c r="T645">
        <f t="shared" si="1541"/>
        <v>0</v>
      </c>
      <c r="U645">
        <f t="shared" si="1541"/>
        <v>0</v>
      </c>
      <c r="V645">
        <f t="shared" si="1541"/>
        <v>0</v>
      </c>
      <c r="W645">
        <f t="shared" si="1541"/>
        <v>0</v>
      </c>
      <c r="X645">
        <f t="shared" si="1541"/>
        <v>0</v>
      </c>
      <c r="Y645">
        <f t="shared" si="1541"/>
        <v>0</v>
      </c>
      <c r="Z645">
        <f t="shared" si="1542"/>
        <v>0</v>
      </c>
      <c r="AA645">
        <f t="shared" si="1542"/>
        <v>0</v>
      </c>
      <c r="AB645">
        <f t="shared" si="1542"/>
        <v>0</v>
      </c>
      <c r="AC645">
        <f t="shared" si="1542"/>
        <v>0</v>
      </c>
      <c r="AD645">
        <f t="shared" si="1542"/>
        <v>0</v>
      </c>
      <c r="AE645">
        <f t="shared" si="1542"/>
        <v>0</v>
      </c>
      <c r="AF645">
        <f t="shared" si="1542"/>
        <v>0</v>
      </c>
      <c r="AG645">
        <f t="shared" si="1542"/>
        <v>0</v>
      </c>
      <c r="AH645">
        <f t="shared" si="1542"/>
        <v>0</v>
      </c>
      <c r="AI645">
        <f t="shared" si="1542"/>
        <v>0</v>
      </c>
      <c r="AJ645">
        <f t="shared" si="1542"/>
        <v>0</v>
      </c>
      <c r="AK645">
        <f t="shared" si="1542"/>
        <v>0</v>
      </c>
      <c r="AL645">
        <f t="shared" si="1542"/>
        <v>0</v>
      </c>
      <c r="AM645">
        <f t="shared" si="1542"/>
        <v>0</v>
      </c>
      <c r="AN645">
        <f t="shared" si="1542"/>
        <v>0</v>
      </c>
      <c r="AO645">
        <f t="shared" ref="AO645:BG645" si="1545">AN645</f>
        <v>0</v>
      </c>
      <c r="AP645">
        <f t="shared" si="1545"/>
        <v>0</v>
      </c>
      <c r="AQ645">
        <f t="shared" si="1545"/>
        <v>0</v>
      </c>
      <c r="AR645">
        <f t="shared" si="1545"/>
        <v>0</v>
      </c>
      <c r="AS645">
        <f t="shared" si="1545"/>
        <v>0</v>
      </c>
      <c r="AT645">
        <f t="shared" si="1545"/>
        <v>0</v>
      </c>
      <c r="AU645">
        <f t="shared" si="1545"/>
        <v>0</v>
      </c>
      <c r="AV645">
        <f t="shared" si="1545"/>
        <v>0</v>
      </c>
      <c r="AW645">
        <f t="shared" si="1545"/>
        <v>0</v>
      </c>
      <c r="AX645">
        <f t="shared" si="1545"/>
        <v>0</v>
      </c>
      <c r="AY645">
        <f t="shared" si="1545"/>
        <v>0</v>
      </c>
      <c r="AZ645">
        <f t="shared" si="1545"/>
        <v>0</v>
      </c>
      <c r="BA645">
        <f t="shared" si="1545"/>
        <v>0</v>
      </c>
      <c r="BB645">
        <f t="shared" si="1545"/>
        <v>0</v>
      </c>
      <c r="BC645">
        <f t="shared" si="1545"/>
        <v>0</v>
      </c>
      <c r="BD645">
        <f t="shared" si="1545"/>
        <v>0</v>
      </c>
      <c r="BE645">
        <f t="shared" si="1545"/>
        <v>0</v>
      </c>
      <c r="BF645">
        <f t="shared" si="1545"/>
        <v>0</v>
      </c>
      <c r="BG645">
        <f t="shared" si="1545"/>
        <v>0</v>
      </c>
      <c r="BH645">
        <f t="shared" si="1394"/>
        <v>0</v>
      </c>
      <c r="BK645">
        <f t="shared" si="1544"/>
        <v>0</v>
      </c>
      <c r="BL645">
        <f t="shared" si="1458"/>
        <v>0</v>
      </c>
      <c r="BM645">
        <f t="shared" si="1459"/>
        <v>0</v>
      </c>
      <c r="BN645">
        <f t="shared" si="1494"/>
        <v>1</v>
      </c>
      <c r="BO645">
        <f t="shared" si="1495"/>
        <v>1</v>
      </c>
      <c r="BP645" t="str">
        <f t="shared" si="1460"/>
        <v>-BUS-Total</v>
      </c>
    </row>
    <row r="646" spans="1:68" hidden="1" x14ac:dyDescent="0.25">
      <c r="A646" t="str">
        <f t="shared" si="1454"/>
        <v>passenger-BUS-PHEVD</v>
      </c>
      <c r="B646" s="1">
        <v>612</v>
      </c>
      <c r="C646" t="s">
        <v>9</v>
      </c>
      <c r="D646" t="s">
        <v>27</v>
      </c>
      <c r="E646" t="s">
        <v>34</v>
      </c>
      <c r="F646" t="s">
        <v>37</v>
      </c>
      <c r="G646">
        <v>0</v>
      </c>
      <c r="H646">
        <f>Reference!H646</f>
        <v>0</v>
      </c>
      <c r="I646">
        <f>Reference!I646</f>
        <v>0</v>
      </c>
      <c r="J646">
        <f>Reference!J646</f>
        <v>0</v>
      </c>
      <c r="K646">
        <f>Reference!K646</f>
        <v>0</v>
      </c>
      <c r="L646">
        <f t="shared" si="1541"/>
        <v>0</v>
      </c>
      <c r="M646">
        <f t="shared" si="1541"/>
        <v>0</v>
      </c>
      <c r="N646">
        <f t="shared" si="1541"/>
        <v>0</v>
      </c>
      <c r="O646">
        <f t="shared" si="1541"/>
        <v>0</v>
      </c>
      <c r="P646">
        <f t="shared" si="1541"/>
        <v>0</v>
      </c>
      <c r="Q646">
        <f t="shared" si="1541"/>
        <v>0</v>
      </c>
      <c r="R646">
        <f t="shared" si="1541"/>
        <v>0</v>
      </c>
      <c r="S646">
        <f t="shared" si="1541"/>
        <v>0</v>
      </c>
      <c r="T646">
        <f t="shared" si="1541"/>
        <v>0</v>
      </c>
      <c r="U646">
        <f t="shared" si="1541"/>
        <v>0</v>
      </c>
      <c r="V646">
        <f t="shared" si="1541"/>
        <v>0</v>
      </c>
      <c r="W646">
        <f t="shared" si="1541"/>
        <v>0</v>
      </c>
      <c r="X646">
        <f t="shared" si="1541"/>
        <v>0</v>
      </c>
      <c r="Y646">
        <f t="shared" si="1541"/>
        <v>0</v>
      </c>
      <c r="Z646">
        <f t="shared" si="1542"/>
        <v>0</v>
      </c>
      <c r="AA646">
        <f t="shared" si="1542"/>
        <v>0</v>
      </c>
      <c r="AB646">
        <f t="shared" si="1542"/>
        <v>0</v>
      </c>
      <c r="AC646">
        <f t="shared" si="1542"/>
        <v>0</v>
      </c>
      <c r="AD646">
        <f t="shared" si="1542"/>
        <v>0</v>
      </c>
      <c r="AE646">
        <f t="shared" si="1542"/>
        <v>0</v>
      </c>
      <c r="AF646">
        <f t="shared" si="1542"/>
        <v>0</v>
      </c>
      <c r="AG646">
        <f t="shared" si="1542"/>
        <v>0</v>
      </c>
      <c r="AH646">
        <f t="shared" si="1542"/>
        <v>0</v>
      </c>
      <c r="AI646">
        <f t="shared" si="1542"/>
        <v>0</v>
      </c>
      <c r="AJ646">
        <f t="shared" si="1542"/>
        <v>0</v>
      </c>
      <c r="AK646">
        <f t="shared" si="1542"/>
        <v>0</v>
      </c>
      <c r="AL646">
        <f t="shared" si="1542"/>
        <v>0</v>
      </c>
      <c r="AM646">
        <f t="shared" si="1542"/>
        <v>0</v>
      </c>
      <c r="AN646">
        <f t="shared" si="1542"/>
        <v>0</v>
      </c>
      <c r="AO646">
        <f t="shared" ref="AO646:BG646" si="1546">AN646</f>
        <v>0</v>
      </c>
      <c r="AP646">
        <f t="shared" si="1546"/>
        <v>0</v>
      </c>
      <c r="AQ646">
        <f t="shared" si="1546"/>
        <v>0</v>
      </c>
      <c r="AR646">
        <f t="shared" si="1546"/>
        <v>0</v>
      </c>
      <c r="AS646">
        <f t="shared" si="1546"/>
        <v>0</v>
      </c>
      <c r="AT646">
        <f t="shared" si="1546"/>
        <v>0</v>
      </c>
      <c r="AU646">
        <f t="shared" si="1546"/>
        <v>0</v>
      </c>
      <c r="AV646">
        <f t="shared" si="1546"/>
        <v>0</v>
      </c>
      <c r="AW646">
        <f t="shared" si="1546"/>
        <v>0</v>
      </c>
      <c r="AX646">
        <f t="shared" si="1546"/>
        <v>0</v>
      </c>
      <c r="AY646">
        <f t="shared" si="1546"/>
        <v>0</v>
      </c>
      <c r="AZ646">
        <f t="shared" si="1546"/>
        <v>0</v>
      </c>
      <c r="BA646">
        <f t="shared" si="1546"/>
        <v>0</v>
      </c>
      <c r="BB646">
        <f t="shared" si="1546"/>
        <v>0</v>
      </c>
      <c r="BC646">
        <f t="shared" si="1546"/>
        <v>0</v>
      </c>
      <c r="BD646">
        <f t="shared" si="1546"/>
        <v>0</v>
      </c>
      <c r="BE646">
        <f t="shared" si="1546"/>
        <v>0</v>
      </c>
      <c r="BF646">
        <f t="shared" si="1546"/>
        <v>0</v>
      </c>
      <c r="BG646">
        <f t="shared" si="1546"/>
        <v>0</v>
      </c>
      <c r="BH646">
        <f t="shared" si="1394"/>
        <v>0</v>
      </c>
      <c r="BK646">
        <f t="shared" si="1544"/>
        <v>0</v>
      </c>
      <c r="BL646">
        <f t="shared" si="1458"/>
        <v>0</v>
      </c>
      <c r="BM646">
        <f t="shared" si="1459"/>
        <v>0</v>
      </c>
      <c r="BN646">
        <f t="shared" si="1494"/>
        <v>1</v>
      </c>
      <c r="BO646">
        <f t="shared" si="1495"/>
        <v>1</v>
      </c>
      <c r="BP646" t="str">
        <f t="shared" si="1460"/>
        <v>-BUS-Total</v>
      </c>
    </row>
    <row r="647" spans="1:68" hidden="1" x14ac:dyDescent="0.25">
      <c r="A647" t="str">
        <f t="shared" si="1454"/>
        <v>passenger-LT-BEV</v>
      </c>
      <c r="B647" s="1">
        <v>613</v>
      </c>
      <c r="C647" t="s">
        <v>9</v>
      </c>
      <c r="D647" t="s">
        <v>27</v>
      </c>
      <c r="E647" t="s">
        <v>33</v>
      </c>
      <c r="F647" t="s">
        <v>29</v>
      </c>
      <c r="G647">
        <v>8.2853130730744552E-3</v>
      </c>
      <c r="H647">
        <f>Reference!H210</f>
        <v>5.6061457345951998E-2</v>
      </c>
      <c r="I647">
        <f>Reference!I210</f>
        <v>6.2930185250550927E-2</v>
      </c>
      <c r="J647">
        <f>Reference!J210</f>
        <v>7.0640479273138435E-2</v>
      </c>
      <c r="K647">
        <f>Reference!K210</f>
        <v>7.9295449267647186E-2</v>
      </c>
      <c r="L647">
        <f>Reference!L210</f>
        <v>8.9010838251050495E-2</v>
      </c>
      <c r="M647">
        <f t="shared" ref="M647:Y647" si="1547">IF(L647=0,0.0000001,L647)*((INDEX($Y$7:$Y$29,MATCH($A647,$H$7:$H$28,0))/IF(L647=0,0.0000001,L647))^((M$33-$K$33)/($Y$33-$K$33)))</f>
        <v>0.12483608374668947</v>
      </c>
      <c r="N647">
        <f t="shared" si="1547"/>
        <v>0.19284483971513741</v>
      </c>
      <c r="O647">
        <f t="shared" si="1547"/>
        <v>0.30413725182796197</v>
      </c>
      <c r="P647">
        <f t="shared" si="1547"/>
        <v>0.45680595404589952</v>
      </c>
      <c r="Q647">
        <f t="shared" si="1547"/>
        <v>0.62519281327659015</v>
      </c>
      <c r="R647">
        <f t="shared" si="1547"/>
        <v>0.77067059929178594</v>
      </c>
      <c r="S647">
        <f t="shared" si="1547"/>
        <v>0.86853200737132596</v>
      </c>
      <c r="T647">
        <f t="shared" si="1547"/>
        <v>0.92006234353812799</v>
      </c>
      <c r="U647">
        <f t="shared" si="1547"/>
        <v>0.94134834345446405</v>
      </c>
      <c r="V647">
        <f t="shared" si="1547"/>
        <v>0.94813940452173096</v>
      </c>
      <c r="W647">
        <f t="shared" si="1547"/>
        <v>0.94973397727204656</v>
      </c>
      <c r="X647">
        <f t="shared" si="1547"/>
        <v>0.94998099590570773</v>
      </c>
      <c r="Y647">
        <f t="shared" si="1547"/>
        <v>0.95</v>
      </c>
      <c r="Z647">
        <f t="shared" ref="Z647:AN647" si="1548">IF(Y647=0,0.0000001,$Y647)*((INDEX($Z$7:$Z$29,MATCH($A647,$H$7:$H$28,0))/IF(Y647=0,0.0000001,$Y647))^((Z$33-$Y$33)/($AN$33-$Y$33)))</f>
        <v>0.95</v>
      </c>
      <c r="AA647">
        <f t="shared" si="1548"/>
        <v>0.95</v>
      </c>
      <c r="AB647">
        <f t="shared" si="1548"/>
        <v>0.95</v>
      </c>
      <c r="AC647">
        <f t="shared" si="1548"/>
        <v>0.95</v>
      </c>
      <c r="AD647">
        <f t="shared" si="1548"/>
        <v>0.95</v>
      </c>
      <c r="AE647">
        <f t="shared" si="1548"/>
        <v>0.95</v>
      </c>
      <c r="AF647">
        <f t="shared" si="1548"/>
        <v>0.95</v>
      </c>
      <c r="AG647">
        <f t="shared" si="1548"/>
        <v>0.95</v>
      </c>
      <c r="AH647">
        <f t="shared" si="1548"/>
        <v>0.95</v>
      </c>
      <c r="AI647">
        <f t="shared" si="1548"/>
        <v>0.95</v>
      </c>
      <c r="AJ647">
        <f t="shared" si="1548"/>
        <v>0.95</v>
      </c>
      <c r="AK647">
        <f t="shared" si="1548"/>
        <v>0.95</v>
      </c>
      <c r="AL647">
        <f t="shared" si="1548"/>
        <v>0.95</v>
      </c>
      <c r="AM647">
        <f t="shared" si="1548"/>
        <v>0.95</v>
      </c>
      <c r="AN647">
        <f t="shared" si="1548"/>
        <v>0.95</v>
      </c>
      <c r="AO647">
        <f t="shared" ref="AO647:BG647" si="1549">AN647</f>
        <v>0.95</v>
      </c>
      <c r="AP647">
        <f t="shared" si="1549"/>
        <v>0.95</v>
      </c>
      <c r="AQ647">
        <f t="shared" si="1549"/>
        <v>0.95</v>
      </c>
      <c r="AR647">
        <f t="shared" si="1549"/>
        <v>0.95</v>
      </c>
      <c r="AS647">
        <f t="shared" si="1549"/>
        <v>0.95</v>
      </c>
      <c r="AT647">
        <f t="shared" si="1549"/>
        <v>0.95</v>
      </c>
      <c r="AU647">
        <f t="shared" si="1549"/>
        <v>0.95</v>
      </c>
      <c r="AV647">
        <f t="shared" si="1549"/>
        <v>0.95</v>
      </c>
      <c r="AW647">
        <f t="shared" si="1549"/>
        <v>0.95</v>
      </c>
      <c r="AX647">
        <f t="shared" si="1549"/>
        <v>0.95</v>
      </c>
      <c r="AY647">
        <f t="shared" si="1549"/>
        <v>0.95</v>
      </c>
      <c r="AZ647">
        <f t="shared" si="1549"/>
        <v>0.95</v>
      </c>
      <c r="BA647">
        <f t="shared" si="1549"/>
        <v>0.95</v>
      </c>
      <c r="BB647">
        <f t="shared" si="1549"/>
        <v>0.95</v>
      </c>
      <c r="BC647">
        <f t="shared" si="1549"/>
        <v>0.95</v>
      </c>
      <c r="BD647">
        <f t="shared" si="1549"/>
        <v>0.95</v>
      </c>
      <c r="BE647">
        <f t="shared" si="1549"/>
        <v>0.95</v>
      </c>
      <c r="BF647">
        <f t="shared" si="1549"/>
        <v>0.95</v>
      </c>
      <c r="BG647">
        <f t="shared" si="1549"/>
        <v>0.95</v>
      </c>
      <c r="BH647">
        <f t="shared" si="1394"/>
        <v>0.95</v>
      </c>
      <c r="BK647">
        <f t="shared" si="1544"/>
        <v>7.9295449267647186E-2</v>
      </c>
      <c r="BL647">
        <f t="shared" si="1458"/>
        <v>0</v>
      </c>
      <c r="BM647">
        <f t="shared" si="1459"/>
        <v>0</v>
      </c>
      <c r="BN647">
        <f t="shared" si="1494"/>
        <v>1</v>
      </c>
      <c r="BO647">
        <f t="shared" si="1495"/>
        <v>1</v>
      </c>
      <c r="BP647" t="str">
        <f t="shared" si="1460"/>
        <v>-LT-Total</v>
      </c>
    </row>
    <row r="648" spans="1:68" hidden="1" x14ac:dyDescent="0.25">
      <c r="A648" t="str">
        <f t="shared" si="1454"/>
        <v>passenger-LT-CNG</v>
      </c>
      <c r="B648" s="1">
        <v>614</v>
      </c>
      <c r="C648" t="s">
        <v>9</v>
      </c>
      <c r="D648" t="s">
        <v>27</v>
      </c>
      <c r="E648" t="s">
        <v>33</v>
      </c>
      <c r="F648" t="s">
        <v>45</v>
      </c>
      <c r="G648">
        <v>7.346644445922563E-3</v>
      </c>
      <c r="H648">
        <f>Reference!H648</f>
        <v>1.086504884073734E-2</v>
      </c>
      <c r="I648">
        <f>Reference!I648</f>
        <v>1.4310792801549699E-2</v>
      </c>
      <c r="J648">
        <f>Reference!J648</f>
        <v>1.7686104148118061E-2</v>
      </c>
      <c r="K648">
        <f>Reference!K648</f>
        <v>1.915367685193298E-2</v>
      </c>
      <c r="L648">
        <f t="shared" ref="L648:Y648" si="1550">$K648+(L$33-$K$33)*($BL648-$BK648)/($BL$33-$BK$33)</f>
        <v>1.7785557076794911E-2</v>
      </c>
      <c r="M648">
        <f t="shared" si="1550"/>
        <v>1.6417437301656842E-2</v>
      </c>
      <c r="N648">
        <f t="shared" si="1550"/>
        <v>1.5049317526518769E-2</v>
      </c>
      <c r="O648">
        <f t="shared" si="1550"/>
        <v>1.36811977513807E-2</v>
      </c>
      <c r="P648">
        <f t="shared" si="1550"/>
        <v>1.2313077976242631E-2</v>
      </c>
      <c r="Q648">
        <f t="shared" si="1550"/>
        <v>1.094495820110456E-2</v>
      </c>
      <c r="R648">
        <f t="shared" si="1550"/>
        <v>9.5768384259664902E-3</v>
      </c>
      <c r="S648">
        <f t="shared" si="1550"/>
        <v>8.2087186508284209E-3</v>
      </c>
      <c r="T648">
        <f t="shared" si="1550"/>
        <v>6.8405988756903499E-3</v>
      </c>
      <c r="U648">
        <f t="shared" si="1550"/>
        <v>5.4724791005522806E-3</v>
      </c>
      <c r="V648">
        <f t="shared" si="1550"/>
        <v>4.1043593254142113E-3</v>
      </c>
      <c r="W648">
        <f t="shared" si="1550"/>
        <v>2.7362395502761386E-3</v>
      </c>
      <c r="X648">
        <f t="shared" si="1550"/>
        <v>1.3681197751380693E-3</v>
      </c>
      <c r="Y648">
        <f t="shared" si="1550"/>
        <v>0</v>
      </c>
      <c r="Z648">
        <f t="shared" ref="Z648:AN649" si="1551">$Y648+(Z$33-$Y$33)*($BM648-$BL648)/($BM$33-$BL$33)</f>
        <v>0</v>
      </c>
      <c r="AA648">
        <f t="shared" si="1551"/>
        <v>0</v>
      </c>
      <c r="AB648">
        <f t="shared" si="1551"/>
        <v>0</v>
      </c>
      <c r="AC648">
        <f t="shared" si="1551"/>
        <v>0</v>
      </c>
      <c r="AD648">
        <f t="shared" si="1551"/>
        <v>0</v>
      </c>
      <c r="AE648">
        <f t="shared" si="1551"/>
        <v>0</v>
      </c>
      <c r="AF648">
        <f t="shared" si="1551"/>
        <v>0</v>
      </c>
      <c r="AG648">
        <f t="shared" si="1551"/>
        <v>0</v>
      </c>
      <c r="AH648">
        <f t="shared" si="1551"/>
        <v>0</v>
      </c>
      <c r="AI648">
        <f t="shared" si="1551"/>
        <v>0</v>
      </c>
      <c r="AJ648">
        <f t="shared" si="1551"/>
        <v>0</v>
      </c>
      <c r="AK648">
        <f t="shared" si="1551"/>
        <v>0</v>
      </c>
      <c r="AL648">
        <f t="shared" si="1551"/>
        <v>0</v>
      </c>
      <c r="AM648">
        <f t="shared" si="1551"/>
        <v>0</v>
      </c>
      <c r="AN648">
        <f t="shared" si="1551"/>
        <v>0</v>
      </c>
      <c r="AO648">
        <f t="shared" ref="AO648:BG648" si="1552">AN648</f>
        <v>0</v>
      </c>
      <c r="AP648">
        <f t="shared" si="1552"/>
        <v>0</v>
      </c>
      <c r="AQ648">
        <f t="shared" si="1552"/>
        <v>0</v>
      </c>
      <c r="AR648">
        <f t="shared" si="1552"/>
        <v>0</v>
      </c>
      <c r="AS648">
        <f t="shared" si="1552"/>
        <v>0</v>
      </c>
      <c r="AT648">
        <f t="shared" si="1552"/>
        <v>0</v>
      </c>
      <c r="AU648">
        <f t="shared" si="1552"/>
        <v>0</v>
      </c>
      <c r="AV648">
        <f t="shared" si="1552"/>
        <v>0</v>
      </c>
      <c r="AW648">
        <f t="shared" si="1552"/>
        <v>0</v>
      </c>
      <c r="AX648">
        <f t="shared" si="1552"/>
        <v>0</v>
      </c>
      <c r="AY648">
        <f t="shared" si="1552"/>
        <v>0</v>
      </c>
      <c r="AZ648">
        <f t="shared" si="1552"/>
        <v>0</v>
      </c>
      <c r="BA648">
        <f t="shared" si="1552"/>
        <v>0</v>
      </c>
      <c r="BB648">
        <f t="shared" si="1552"/>
        <v>0</v>
      </c>
      <c r="BC648">
        <f t="shared" si="1552"/>
        <v>0</v>
      </c>
      <c r="BD648">
        <f t="shared" si="1552"/>
        <v>0</v>
      </c>
      <c r="BE648">
        <f t="shared" si="1552"/>
        <v>0</v>
      </c>
      <c r="BF648">
        <f t="shared" si="1552"/>
        <v>0</v>
      </c>
      <c r="BG648">
        <f t="shared" si="1552"/>
        <v>0</v>
      </c>
      <c r="BH648">
        <f t="shared" ref="BH648:BH711" si="1553">BG648</f>
        <v>0</v>
      </c>
      <c r="BK648">
        <f t="shared" si="1544"/>
        <v>1.915367685193298E-2</v>
      </c>
      <c r="BL648">
        <f t="shared" si="1458"/>
        <v>0</v>
      </c>
      <c r="BM648">
        <f t="shared" si="1459"/>
        <v>0</v>
      </c>
      <c r="BN648">
        <f t="shared" si="1494"/>
        <v>1</v>
      </c>
      <c r="BO648">
        <f t="shared" si="1495"/>
        <v>1</v>
      </c>
      <c r="BP648" t="str">
        <f t="shared" si="1460"/>
        <v>-LT-Total</v>
      </c>
    </row>
    <row r="649" spans="1:68" hidden="1" x14ac:dyDescent="0.25">
      <c r="A649" t="str">
        <f t="shared" si="1454"/>
        <v>passenger-LT-D</v>
      </c>
      <c r="B649" s="1">
        <v>615</v>
      </c>
      <c r="C649" t="s">
        <v>9</v>
      </c>
      <c r="D649" t="s">
        <v>27</v>
      </c>
      <c r="E649" t="s">
        <v>33</v>
      </c>
      <c r="F649" t="s">
        <v>46</v>
      </c>
      <c r="G649">
        <v>0.89485998500589092</v>
      </c>
      <c r="H649">
        <f>Reference!H649</f>
        <v>0.85011698575559635</v>
      </c>
      <c r="I649">
        <f>Reference!I649</f>
        <v>0.80761113646781646</v>
      </c>
      <c r="J649">
        <f>Reference!J649</f>
        <v>0.76723057964442565</v>
      </c>
      <c r="K649">
        <f>Reference!K649</f>
        <v>0.72886905066220431</v>
      </c>
      <c r="L649">
        <f>1-SUM(L647:L648,L650:L653)</f>
        <v>0.78282260604000986</v>
      </c>
      <c r="M649">
        <f t="shared" ref="M649:S649" si="1554">1-SUM(M647:M648,M650:M653)</f>
        <v>0.75640935063601766</v>
      </c>
      <c r="N649">
        <f t="shared" si="1554"/>
        <v>0.6970517567775969</v>
      </c>
      <c r="O649">
        <f t="shared" si="1554"/>
        <v>0.59255779583664514</v>
      </c>
      <c r="P649">
        <f t="shared" si="1554"/>
        <v>0.44331698102771899</v>
      </c>
      <c r="Q649">
        <f t="shared" si="1554"/>
        <v>0.27467135484000738</v>
      </c>
      <c r="R649">
        <f t="shared" si="1554"/>
        <v>0.12773869773429825</v>
      </c>
      <c r="S649">
        <f t="shared" si="1554"/>
        <v>3.0771551931327634E-2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f>$K649+(Y$33-$K$33)*($BL649-$BK649)/($BL$33-$BK$33)</f>
        <v>0</v>
      </c>
      <c r="Z649">
        <f t="shared" si="1551"/>
        <v>0</v>
      </c>
      <c r="AA649">
        <f t="shared" si="1551"/>
        <v>0</v>
      </c>
      <c r="AB649">
        <f t="shared" si="1551"/>
        <v>0</v>
      </c>
      <c r="AC649">
        <f t="shared" si="1551"/>
        <v>0</v>
      </c>
      <c r="AD649">
        <f t="shared" si="1551"/>
        <v>0</v>
      </c>
      <c r="AE649">
        <f t="shared" si="1551"/>
        <v>0</v>
      </c>
      <c r="AF649">
        <f t="shared" si="1551"/>
        <v>0</v>
      </c>
      <c r="AG649">
        <f t="shared" si="1551"/>
        <v>0</v>
      </c>
      <c r="AH649">
        <f t="shared" si="1551"/>
        <v>0</v>
      </c>
      <c r="AI649">
        <f t="shared" si="1551"/>
        <v>0</v>
      </c>
      <c r="AJ649">
        <f t="shared" si="1551"/>
        <v>0</v>
      </c>
      <c r="AK649">
        <f t="shared" si="1551"/>
        <v>0</v>
      </c>
      <c r="AL649">
        <f t="shared" si="1551"/>
        <v>0</v>
      </c>
      <c r="AM649">
        <f t="shared" si="1551"/>
        <v>0</v>
      </c>
      <c r="AN649">
        <f t="shared" si="1551"/>
        <v>0</v>
      </c>
      <c r="AO649">
        <f t="shared" ref="AO649:BG649" si="1555">AN649</f>
        <v>0</v>
      </c>
      <c r="AP649">
        <f t="shared" si="1555"/>
        <v>0</v>
      </c>
      <c r="AQ649">
        <f t="shared" si="1555"/>
        <v>0</v>
      </c>
      <c r="AR649">
        <f t="shared" si="1555"/>
        <v>0</v>
      </c>
      <c r="AS649">
        <f t="shared" si="1555"/>
        <v>0</v>
      </c>
      <c r="AT649">
        <f t="shared" si="1555"/>
        <v>0</v>
      </c>
      <c r="AU649">
        <f t="shared" si="1555"/>
        <v>0</v>
      </c>
      <c r="AV649">
        <f t="shared" si="1555"/>
        <v>0</v>
      </c>
      <c r="AW649">
        <f t="shared" si="1555"/>
        <v>0</v>
      </c>
      <c r="AX649">
        <f t="shared" si="1555"/>
        <v>0</v>
      </c>
      <c r="AY649">
        <f t="shared" si="1555"/>
        <v>0</v>
      </c>
      <c r="AZ649">
        <f t="shared" si="1555"/>
        <v>0</v>
      </c>
      <c r="BA649">
        <f t="shared" si="1555"/>
        <v>0</v>
      </c>
      <c r="BB649">
        <f t="shared" si="1555"/>
        <v>0</v>
      </c>
      <c r="BC649">
        <f t="shared" si="1555"/>
        <v>0</v>
      </c>
      <c r="BD649">
        <f t="shared" si="1555"/>
        <v>0</v>
      </c>
      <c r="BE649">
        <f t="shared" si="1555"/>
        <v>0</v>
      </c>
      <c r="BF649">
        <f t="shared" si="1555"/>
        <v>0</v>
      </c>
      <c r="BG649">
        <f t="shared" si="1555"/>
        <v>0</v>
      </c>
      <c r="BH649">
        <f t="shared" si="1553"/>
        <v>0</v>
      </c>
      <c r="BK649">
        <f t="shared" si="1544"/>
        <v>0.72886905066220431</v>
      </c>
      <c r="BL649">
        <f t="shared" si="1458"/>
        <v>0</v>
      </c>
      <c r="BM649">
        <f t="shared" si="1459"/>
        <v>0</v>
      </c>
      <c r="BN649">
        <f t="shared" si="1494"/>
        <v>1</v>
      </c>
      <c r="BO649">
        <f t="shared" si="1495"/>
        <v>1</v>
      </c>
      <c r="BP649" t="str">
        <f t="shared" si="1460"/>
        <v>-LT-Total</v>
      </c>
    </row>
    <row r="650" spans="1:68" hidden="1" x14ac:dyDescent="0.25">
      <c r="A650" t="str">
        <f t="shared" si="1454"/>
        <v>passenger-LT-FCEV</v>
      </c>
      <c r="B650" s="1">
        <v>616</v>
      </c>
      <c r="C650" t="s">
        <v>9</v>
      </c>
      <c r="D650" t="s">
        <v>27</v>
      </c>
      <c r="E650" t="s">
        <v>33</v>
      </c>
      <c r="F650" t="s">
        <v>30</v>
      </c>
      <c r="G650">
        <v>0</v>
      </c>
      <c r="H650">
        <f>Reference!H650</f>
        <v>1.3351664354347396E-4</v>
      </c>
      <c r="I650">
        <f>Reference!I650</f>
        <v>1.782669410311509E-4</v>
      </c>
      <c r="J650">
        <f>Reference!J650</f>
        <v>2.3801603621241674E-4</v>
      </c>
      <c r="K650">
        <f>Reference!K650</f>
        <v>3.1779102264603836E-4</v>
      </c>
      <c r="L650">
        <f>Reference!L650</f>
        <v>4.2430390691947171E-4</v>
      </c>
      <c r="M650">
        <f t="shared" ref="M650:Y650" si="1556">IF(L650=0,0.0000001,L650)*((INDEX($Y$7:$Y$29,MATCH($A650,$H$7:$H$28,0))/IF(L650=0,0.0000001,L650))^((M$33-$K$33)/($Y$33-$K$33)))</f>
        <v>8.3864087696648173E-4</v>
      </c>
      <c r="N650">
        <f t="shared" si="1556"/>
        <v>2.0138058286331226E-3</v>
      </c>
      <c r="O650">
        <f t="shared" si="1556"/>
        <v>5.0416817184542823E-3</v>
      </c>
      <c r="P650">
        <f t="shared" si="1556"/>
        <v>1.1440121371136727E-2</v>
      </c>
      <c r="Q650">
        <f t="shared" si="1556"/>
        <v>2.1525215389851662E-2</v>
      </c>
      <c r="R650">
        <f t="shared" si="1556"/>
        <v>3.2806413542058863E-2</v>
      </c>
      <c r="S650">
        <f t="shared" si="1556"/>
        <v>4.1738478327183269E-2</v>
      </c>
      <c r="T650">
        <f t="shared" si="1556"/>
        <v>4.6876813072281157E-2</v>
      </c>
      <c r="U650">
        <f t="shared" si="1556"/>
        <v>4.9087012021117031E-2</v>
      </c>
      <c r="V650">
        <f t="shared" si="1556"/>
        <v>4.9802940847412276E-2</v>
      </c>
      <c r="W650">
        <f t="shared" si="1556"/>
        <v>4.9971801026382046E-2</v>
      </c>
      <c r="X650">
        <f t="shared" si="1556"/>
        <v>4.9997985259990718E-2</v>
      </c>
      <c r="Y650">
        <f t="shared" si="1556"/>
        <v>5.000000000000001E-2</v>
      </c>
      <c r="Z650">
        <f t="shared" ref="Z650:AN650" si="1557">IF(Y650=0,0.0000001,$Y650)*((INDEX($Z$7:$Z$29,MATCH($A650,$H$7:$H$28,0))/IF(Y650=0,0.0000001,$Y650))^((Z$33-$Y$33)/($AN$33-$Y$33)))</f>
        <v>5.000000000000001E-2</v>
      </c>
      <c r="AA650">
        <f t="shared" si="1557"/>
        <v>5.000000000000001E-2</v>
      </c>
      <c r="AB650">
        <f t="shared" si="1557"/>
        <v>5.000000000000001E-2</v>
      </c>
      <c r="AC650">
        <f t="shared" si="1557"/>
        <v>5.000000000000001E-2</v>
      </c>
      <c r="AD650">
        <f t="shared" si="1557"/>
        <v>5.000000000000001E-2</v>
      </c>
      <c r="AE650">
        <f t="shared" si="1557"/>
        <v>5.000000000000001E-2</v>
      </c>
      <c r="AF650">
        <f t="shared" si="1557"/>
        <v>5.000000000000001E-2</v>
      </c>
      <c r="AG650">
        <f t="shared" si="1557"/>
        <v>0.05</v>
      </c>
      <c r="AH650">
        <f t="shared" si="1557"/>
        <v>0.05</v>
      </c>
      <c r="AI650">
        <f t="shared" si="1557"/>
        <v>0.05</v>
      </c>
      <c r="AJ650">
        <f t="shared" si="1557"/>
        <v>0.05</v>
      </c>
      <c r="AK650">
        <f t="shared" si="1557"/>
        <v>0.05</v>
      </c>
      <c r="AL650">
        <f t="shared" si="1557"/>
        <v>0.05</v>
      </c>
      <c r="AM650">
        <f t="shared" si="1557"/>
        <v>0.05</v>
      </c>
      <c r="AN650">
        <f t="shared" si="1557"/>
        <v>0.05</v>
      </c>
      <c r="AO650">
        <f t="shared" ref="AO650:BG650" si="1558">AN650</f>
        <v>0.05</v>
      </c>
      <c r="AP650">
        <f t="shared" si="1558"/>
        <v>0.05</v>
      </c>
      <c r="AQ650">
        <f t="shared" si="1558"/>
        <v>0.05</v>
      </c>
      <c r="AR650">
        <f t="shared" si="1558"/>
        <v>0.05</v>
      </c>
      <c r="AS650">
        <f t="shared" si="1558"/>
        <v>0.05</v>
      </c>
      <c r="AT650">
        <f t="shared" si="1558"/>
        <v>0.05</v>
      </c>
      <c r="AU650">
        <f t="shared" si="1558"/>
        <v>0.05</v>
      </c>
      <c r="AV650">
        <f t="shared" si="1558"/>
        <v>0.05</v>
      </c>
      <c r="AW650">
        <f t="shared" si="1558"/>
        <v>0.05</v>
      </c>
      <c r="AX650">
        <f t="shared" si="1558"/>
        <v>0.05</v>
      </c>
      <c r="AY650">
        <f t="shared" si="1558"/>
        <v>0.05</v>
      </c>
      <c r="AZ650">
        <f t="shared" si="1558"/>
        <v>0.05</v>
      </c>
      <c r="BA650">
        <f t="shared" si="1558"/>
        <v>0.05</v>
      </c>
      <c r="BB650">
        <f t="shared" si="1558"/>
        <v>0.05</v>
      </c>
      <c r="BC650">
        <f t="shared" si="1558"/>
        <v>0.05</v>
      </c>
      <c r="BD650">
        <f t="shared" si="1558"/>
        <v>0.05</v>
      </c>
      <c r="BE650">
        <f t="shared" si="1558"/>
        <v>0.05</v>
      </c>
      <c r="BF650">
        <f t="shared" si="1558"/>
        <v>0.05</v>
      </c>
      <c r="BG650">
        <f t="shared" si="1558"/>
        <v>0.05</v>
      </c>
      <c r="BH650">
        <f t="shared" si="1553"/>
        <v>0.05</v>
      </c>
      <c r="BK650">
        <f>G650</f>
        <v>0</v>
      </c>
      <c r="BL650">
        <f t="shared" si="1458"/>
        <v>0</v>
      </c>
      <c r="BM650">
        <f t="shared" si="1459"/>
        <v>0</v>
      </c>
      <c r="BN650">
        <f t="shared" si="1494"/>
        <v>1</v>
      </c>
      <c r="BO650">
        <f t="shared" si="1495"/>
        <v>1</v>
      </c>
      <c r="BP650" t="str">
        <f t="shared" si="1460"/>
        <v>-LT-Total</v>
      </c>
    </row>
    <row r="651" spans="1:68" hidden="1" x14ac:dyDescent="0.25">
      <c r="A651" t="str">
        <f t="shared" si="1454"/>
        <v>passenger-LT-G</v>
      </c>
      <c r="B651" s="1">
        <v>617</v>
      </c>
      <c r="C651" t="s">
        <v>9</v>
      </c>
      <c r="D651" t="s">
        <v>27</v>
      </c>
      <c r="E651" t="s">
        <v>33</v>
      </c>
      <c r="F651" t="s">
        <v>47</v>
      </c>
      <c r="G651">
        <v>8.9508057475112132E-2</v>
      </c>
      <c r="H651">
        <f>Reference!H651</f>
        <v>9.8026826716945153E-2</v>
      </c>
      <c r="I651">
        <f>Reference!I651</f>
        <v>0.1063696703399976</v>
      </c>
      <c r="J651">
        <f>Reference!J651</f>
        <v>0.11454198234686409</v>
      </c>
      <c r="K651">
        <f>Reference!K651</f>
        <v>0.11841490201178111</v>
      </c>
      <c r="L651">
        <f t="shared" ref="L651:Y653" si="1559">$K651+(L$33-$K$33)*($BL651-$BK651)/($BL$33-$BK$33)</f>
        <v>0.10995669472522532</v>
      </c>
      <c r="M651">
        <f t="shared" si="1559"/>
        <v>0.10149848743866952</v>
      </c>
      <c r="N651">
        <f t="shared" si="1559"/>
        <v>9.3040280152113727E-2</v>
      </c>
      <c r="O651">
        <f t="shared" si="1559"/>
        <v>8.4582072865557939E-2</v>
      </c>
      <c r="P651">
        <f t="shared" si="1559"/>
        <v>7.6123865579002137E-2</v>
      </c>
      <c r="Q651">
        <f t="shared" si="1559"/>
        <v>6.7665658292446348E-2</v>
      </c>
      <c r="R651">
        <f t="shared" si="1559"/>
        <v>5.9207451005890553E-2</v>
      </c>
      <c r="S651">
        <f t="shared" si="1559"/>
        <v>5.0749243719334758E-2</v>
      </c>
      <c r="T651">
        <f t="shared" si="1559"/>
        <v>4.2291036432778956E-2</v>
      </c>
      <c r="U651">
        <f t="shared" si="1559"/>
        <v>3.3832829146223167E-2</v>
      </c>
      <c r="V651">
        <f t="shared" si="1559"/>
        <v>2.5374621859667379E-2</v>
      </c>
      <c r="W651">
        <f t="shared" si="1559"/>
        <v>1.6916414573111591E-2</v>
      </c>
      <c r="X651">
        <f t="shared" si="1559"/>
        <v>8.4582072865558022E-3</v>
      </c>
      <c r="Y651">
        <f t="shared" si="1559"/>
        <v>0</v>
      </c>
      <c r="Z651">
        <f t="shared" ref="Z651:AN653" si="1560">$Y651+(Z$33-$Y$33)*($BM651-$BL651)/($BM$33-$BL$33)</f>
        <v>0</v>
      </c>
      <c r="AA651">
        <f t="shared" si="1560"/>
        <v>0</v>
      </c>
      <c r="AB651">
        <f t="shared" si="1560"/>
        <v>0</v>
      </c>
      <c r="AC651">
        <f t="shared" si="1560"/>
        <v>0</v>
      </c>
      <c r="AD651">
        <f t="shared" si="1560"/>
        <v>0</v>
      </c>
      <c r="AE651">
        <f t="shared" si="1560"/>
        <v>0</v>
      </c>
      <c r="AF651">
        <f t="shared" si="1560"/>
        <v>0</v>
      </c>
      <c r="AG651">
        <f t="shared" si="1560"/>
        <v>0</v>
      </c>
      <c r="AH651">
        <f t="shared" si="1560"/>
        <v>0</v>
      </c>
      <c r="AI651">
        <f t="shared" si="1560"/>
        <v>0</v>
      </c>
      <c r="AJ651">
        <f t="shared" si="1560"/>
        <v>0</v>
      </c>
      <c r="AK651">
        <f t="shared" si="1560"/>
        <v>0</v>
      </c>
      <c r="AL651">
        <f t="shared" si="1560"/>
        <v>0</v>
      </c>
      <c r="AM651">
        <f t="shared" si="1560"/>
        <v>0</v>
      </c>
      <c r="AN651">
        <f t="shared" si="1560"/>
        <v>0</v>
      </c>
      <c r="AO651">
        <f t="shared" ref="AO651:BG651" si="1561">AN651</f>
        <v>0</v>
      </c>
      <c r="AP651">
        <f t="shared" si="1561"/>
        <v>0</v>
      </c>
      <c r="AQ651">
        <f t="shared" si="1561"/>
        <v>0</v>
      </c>
      <c r="AR651">
        <f t="shared" si="1561"/>
        <v>0</v>
      </c>
      <c r="AS651">
        <f t="shared" si="1561"/>
        <v>0</v>
      </c>
      <c r="AT651">
        <f t="shared" si="1561"/>
        <v>0</v>
      </c>
      <c r="AU651">
        <f t="shared" si="1561"/>
        <v>0</v>
      </c>
      <c r="AV651">
        <f t="shared" si="1561"/>
        <v>0</v>
      </c>
      <c r="AW651">
        <f t="shared" si="1561"/>
        <v>0</v>
      </c>
      <c r="AX651">
        <f t="shared" si="1561"/>
        <v>0</v>
      </c>
      <c r="AY651">
        <f t="shared" si="1561"/>
        <v>0</v>
      </c>
      <c r="AZ651">
        <f t="shared" si="1561"/>
        <v>0</v>
      </c>
      <c r="BA651">
        <f t="shared" si="1561"/>
        <v>0</v>
      </c>
      <c r="BB651">
        <f t="shared" si="1561"/>
        <v>0</v>
      </c>
      <c r="BC651">
        <f t="shared" si="1561"/>
        <v>0</v>
      </c>
      <c r="BD651">
        <f t="shared" si="1561"/>
        <v>0</v>
      </c>
      <c r="BE651">
        <f t="shared" si="1561"/>
        <v>0</v>
      </c>
      <c r="BF651">
        <f t="shared" si="1561"/>
        <v>0</v>
      </c>
      <c r="BG651">
        <f t="shared" si="1561"/>
        <v>0</v>
      </c>
      <c r="BH651">
        <f t="shared" si="1553"/>
        <v>0</v>
      </c>
      <c r="BK651">
        <f t="shared" ref="BK651:BK656" si="1562">K651</f>
        <v>0.11841490201178111</v>
      </c>
      <c r="BL651">
        <f t="shared" si="1458"/>
        <v>0</v>
      </c>
      <c r="BM651">
        <f t="shared" si="1459"/>
        <v>0</v>
      </c>
      <c r="BN651">
        <f t="shared" si="1494"/>
        <v>1</v>
      </c>
      <c r="BO651">
        <f t="shared" si="1495"/>
        <v>1</v>
      </c>
      <c r="BP651" t="str">
        <f t="shared" si="1460"/>
        <v>-LT-Total</v>
      </c>
    </row>
    <row r="652" spans="1:68" hidden="1" x14ac:dyDescent="0.25">
      <c r="A652" t="str">
        <f t="shared" si="1454"/>
        <v>passenger-LT-LPG</v>
      </c>
      <c r="B652" s="1">
        <v>618</v>
      </c>
      <c r="C652" t="s">
        <v>9</v>
      </c>
      <c r="D652" t="s">
        <v>27</v>
      </c>
      <c r="E652" t="s">
        <v>33</v>
      </c>
      <c r="F652" t="s">
        <v>48</v>
      </c>
      <c r="G652">
        <v>0</v>
      </c>
      <c r="H652">
        <f>Reference!H652</f>
        <v>0</v>
      </c>
      <c r="I652">
        <f>Reference!I652</f>
        <v>0</v>
      </c>
      <c r="J652">
        <f>Reference!J652</f>
        <v>0</v>
      </c>
      <c r="K652">
        <f>Reference!K652</f>
        <v>0</v>
      </c>
      <c r="L652">
        <f t="shared" si="1559"/>
        <v>0</v>
      </c>
      <c r="M652">
        <f t="shared" si="1559"/>
        <v>0</v>
      </c>
      <c r="N652">
        <f t="shared" si="1559"/>
        <v>0</v>
      </c>
      <c r="O652">
        <f t="shared" si="1559"/>
        <v>0</v>
      </c>
      <c r="P652">
        <f t="shared" si="1559"/>
        <v>0</v>
      </c>
      <c r="Q652">
        <f t="shared" si="1559"/>
        <v>0</v>
      </c>
      <c r="R652">
        <f t="shared" si="1559"/>
        <v>0</v>
      </c>
      <c r="S652">
        <f t="shared" si="1559"/>
        <v>0</v>
      </c>
      <c r="T652">
        <f t="shared" si="1559"/>
        <v>0</v>
      </c>
      <c r="U652">
        <f t="shared" si="1559"/>
        <v>0</v>
      </c>
      <c r="V652">
        <f t="shared" si="1559"/>
        <v>0</v>
      </c>
      <c r="W652">
        <f t="shared" si="1559"/>
        <v>0</v>
      </c>
      <c r="X652">
        <f t="shared" si="1559"/>
        <v>0</v>
      </c>
      <c r="Y652">
        <f t="shared" si="1559"/>
        <v>0</v>
      </c>
      <c r="Z652">
        <f t="shared" si="1560"/>
        <v>0</v>
      </c>
      <c r="AA652">
        <f t="shared" si="1560"/>
        <v>0</v>
      </c>
      <c r="AB652">
        <f t="shared" si="1560"/>
        <v>0</v>
      </c>
      <c r="AC652">
        <f t="shared" si="1560"/>
        <v>0</v>
      </c>
      <c r="AD652">
        <f t="shared" si="1560"/>
        <v>0</v>
      </c>
      <c r="AE652">
        <f t="shared" si="1560"/>
        <v>0</v>
      </c>
      <c r="AF652">
        <f t="shared" si="1560"/>
        <v>0</v>
      </c>
      <c r="AG652">
        <f t="shared" si="1560"/>
        <v>0</v>
      </c>
      <c r="AH652">
        <f t="shared" si="1560"/>
        <v>0</v>
      </c>
      <c r="AI652">
        <f t="shared" si="1560"/>
        <v>0</v>
      </c>
      <c r="AJ652">
        <f t="shared" si="1560"/>
        <v>0</v>
      </c>
      <c r="AK652">
        <f t="shared" si="1560"/>
        <v>0</v>
      </c>
      <c r="AL652">
        <f t="shared" si="1560"/>
        <v>0</v>
      </c>
      <c r="AM652">
        <f t="shared" si="1560"/>
        <v>0</v>
      </c>
      <c r="AN652">
        <f t="shared" si="1560"/>
        <v>0</v>
      </c>
      <c r="AO652">
        <f t="shared" ref="AO652:BG652" si="1563">AN652</f>
        <v>0</v>
      </c>
      <c r="AP652">
        <f t="shared" si="1563"/>
        <v>0</v>
      </c>
      <c r="AQ652">
        <f t="shared" si="1563"/>
        <v>0</v>
      </c>
      <c r="AR652">
        <f t="shared" si="1563"/>
        <v>0</v>
      </c>
      <c r="AS652">
        <f t="shared" si="1563"/>
        <v>0</v>
      </c>
      <c r="AT652">
        <f t="shared" si="1563"/>
        <v>0</v>
      </c>
      <c r="AU652">
        <f t="shared" si="1563"/>
        <v>0</v>
      </c>
      <c r="AV652">
        <f t="shared" si="1563"/>
        <v>0</v>
      </c>
      <c r="AW652">
        <f t="shared" si="1563"/>
        <v>0</v>
      </c>
      <c r="AX652">
        <f t="shared" si="1563"/>
        <v>0</v>
      </c>
      <c r="AY652">
        <f t="shared" si="1563"/>
        <v>0</v>
      </c>
      <c r="AZ652">
        <f t="shared" si="1563"/>
        <v>0</v>
      </c>
      <c r="BA652">
        <f t="shared" si="1563"/>
        <v>0</v>
      </c>
      <c r="BB652">
        <f t="shared" si="1563"/>
        <v>0</v>
      </c>
      <c r="BC652">
        <f t="shared" si="1563"/>
        <v>0</v>
      </c>
      <c r="BD652">
        <f t="shared" si="1563"/>
        <v>0</v>
      </c>
      <c r="BE652">
        <f t="shared" si="1563"/>
        <v>0</v>
      </c>
      <c r="BF652">
        <f t="shared" si="1563"/>
        <v>0</v>
      </c>
      <c r="BG652">
        <f t="shared" si="1563"/>
        <v>0</v>
      </c>
      <c r="BH652">
        <f t="shared" si="1553"/>
        <v>0</v>
      </c>
      <c r="BK652">
        <f t="shared" si="1562"/>
        <v>0</v>
      </c>
      <c r="BL652">
        <f t="shared" si="1458"/>
        <v>0</v>
      </c>
      <c r="BM652">
        <f t="shared" si="1459"/>
        <v>0</v>
      </c>
      <c r="BN652">
        <f t="shared" si="1494"/>
        <v>1</v>
      </c>
      <c r="BO652">
        <f t="shared" si="1495"/>
        <v>1</v>
      </c>
      <c r="BP652" t="str">
        <f t="shared" si="1460"/>
        <v>-LT-Total</v>
      </c>
    </row>
    <row r="653" spans="1:68" hidden="1" x14ac:dyDescent="0.25">
      <c r="A653" t="str">
        <f t="shared" si="1454"/>
        <v>passenger-LT-PHEVG</v>
      </c>
      <c r="B653" s="1">
        <v>619</v>
      </c>
      <c r="C653" t="s">
        <v>9</v>
      </c>
      <c r="D653" t="s">
        <v>27</v>
      </c>
      <c r="E653" t="s">
        <v>33</v>
      </c>
      <c r="F653" t="s">
        <v>31</v>
      </c>
      <c r="G653">
        <v>0</v>
      </c>
      <c r="H653">
        <f>Reference!H653</f>
        <v>0</v>
      </c>
      <c r="I653">
        <f>Reference!I653</f>
        <v>0</v>
      </c>
      <c r="J653">
        <f>Reference!J653</f>
        <v>0</v>
      </c>
      <c r="K653">
        <f>Reference!K653</f>
        <v>0</v>
      </c>
      <c r="L653">
        <f t="shared" si="1559"/>
        <v>0</v>
      </c>
      <c r="M653">
        <f t="shared" si="1559"/>
        <v>0</v>
      </c>
      <c r="N653">
        <f t="shared" si="1559"/>
        <v>0</v>
      </c>
      <c r="O653">
        <f t="shared" si="1559"/>
        <v>0</v>
      </c>
      <c r="P653">
        <f t="shared" si="1559"/>
        <v>0</v>
      </c>
      <c r="Q653">
        <f t="shared" si="1559"/>
        <v>0</v>
      </c>
      <c r="R653">
        <f t="shared" si="1559"/>
        <v>0</v>
      </c>
      <c r="S653">
        <f t="shared" si="1559"/>
        <v>0</v>
      </c>
      <c r="T653">
        <f t="shared" si="1559"/>
        <v>0</v>
      </c>
      <c r="U653">
        <f t="shared" si="1559"/>
        <v>0</v>
      </c>
      <c r="V653">
        <f t="shared" si="1559"/>
        <v>0</v>
      </c>
      <c r="W653">
        <f t="shared" si="1559"/>
        <v>0</v>
      </c>
      <c r="X653">
        <f t="shared" si="1559"/>
        <v>0</v>
      </c>
      <c r="Y653">
        <f t="shared" si="1559"/>
        <v>0</v>
      </c>
      <c r="Z653">
        <f t="shared" si="1560"/>
        <v>0</v>
      </c>
      <c r="AA653">
        <f t="shared" si="1560"/>
        <v>0</v>
      </c>
      <c r="AB653">
        <f t="shared" si="1560"/>
        <v>0</v>
      </c>
      <c r="AC653">
        <f t="shared" si="1560"/>
        <v>0</v>
      </c>
      <c r="AD653">
        <f t="shared" si="1560"/>
        <v>0</v>
      </c>
      <c r="AE653">
        <f t="shared" si="1560"/>
        <v>0</v>
      </c>
      <c r="AF653">
        <f t="shared" si="1560"/>
        <v>0</v>
      </c>
      <c r="AG653">
        <f t="shared" si="1560"/>
        <v>0</v>
      </c>
      <c r="AH653">
        <f t="shared" si="1560"/>
        <v>0</v>
      </c>
      <c r="AI653">
        <f t="shared" si="1560"/>
        <v>0</v>
      </c>
      <c r="AJ653">
        <f t="shared" si="1560"/>
        <v>0</v>
      </c>
      <c r="AK653">
        <f t="shared" si="1560"/>
        <v>0</v>
      </c>
      <c r="AL653">
        <f t="shared" si="1560"/>
        <v>0</v>
      </c>
      <c r="AM653">
        <f t="shared" si="1560"/>
        <v>0</v>
      </c>
      <c r="AN653">
        <f t="shared" si="1560"/>
        <v>0</v>
      </c>
      <c r="AO653">
        <f t="shared" ref="AO653:BG653" si="1564">AN653</f>
        <v>0</v>
      </c>
      <c r="AP653">
        <f t="shared" si="1564"/>
        <v>0</v>
      </c>
      <c r="AQ653">
        <f t="shared" si="1564"/>
        <v>0</v>
      </c>
      <c r="AR653">
        <f t="shared" si="1564"/>
        <v>0</v>
      </c>
      <c r="AS653">
        <f t="shared" si="1564"/>
        <v>0</v>
      </c>
      <c r="AT653">
        <f t="shared" si="1564"/>
        <v>0</v>
      </c>
      <c r="AU653">
        <f t="shared" si="1564"/>
        <v>0</v>
      </c>
      <c r="AV653">
        <f t="shared" si="1564"/>
        <v>0</v>
      </c>
      <c r="AW653">
        <f t="shared" si="1564"/>
        <v>0</v>
      </c>
      <c r="AX653">
        <f t="shared" si="1564"/>
        <v>0</v>
      </c>
      <c r="AY653">
        <f t="shared" si="1564"/>
        <v>0</v>
      </c>
      <c r="AZ653">
        <f t="shared" si="1564"/>
        <v>0</v>
      </c>
      <c r="BA653">
        <f t="shared" si="1564"/>
        <v>0</v>
      </c>
      <c r="BB653">
        <f t="shared" si="1564"/>
        <v>0</v>
      </c>
      <c r="BC653">
        <f t="shared" si="1564"/>
        <v>0</v>
      </c>
      <c r="BD653">
        <f t="shared" si="1564"/>
        <v>0</v>
      </c>
      <c r="BE653">
        <f t="shared" si="1564"/>
        <v>0</v>
      </c>
      <c r="BF653">
        <f t="shared" si="1564"/>
        <v>0</v>
      </c>
      <c r="BG653">
        <f t="shared" si="1564"/>
        <v>0</v>
      </c>
      <c r="BH653">
        <f t="shared" si="1553"/>
        <v>0</v>
      </c>
      <c r="BK653">
        <f t="shared" si="1562"/>
        <v>0</v>
      </c>
      <c r="BL653">
        <f t="shared" si="1458"/>
        <v>0</v>
      </c>
      <c r="BM653">
        <f t="shared" si="1459"/>
        <v>0</v>
      </c>
      <c r="BN653">
        <f t="shared" si="1494"/>
        <v>1</v>
      </c>
      <c r="BO653">
        <f t="shared" si="1495"/>
        <v>1</v>
      </c>
      <c r="BP653" t="str">
        <f t="shared" si="1460"/>
        <v>-LT-Total</v>
      </c>
    </row>
    <row r="654" spans="1:68" hidden="1" x14ac:dyDescent="0.25">
      <c r="A654" t="str">
        <f t="shared" si="1454"/>
        <v>passenger-LV-BEV</v>
      </c>
      <c r="B654" s="1">
        <v>620</v>
      </c>
      <c r="C654" t="s">
        <v>9</v>
      </c>
      <c r="D654" t="s">
        <v>27</v>
      </c>
      <c r="E654" t="s">
        <v>28</v>
      </c>
      <c r="F654" t="s">
        <v>29</v>
      </c>
      <c r="G654">
        <v>5.5213644972146668E-2</v>
      </c>
      <c r="H654">
        <f>Reference!H654</f>
        <v>6.2038656977422925E-2</v>
      </c>
      <c r="I654">
        <f>Reference!I654</f>
        <v>6.9707315311349716E-2</v>
      </c>
      <c r="J654">
        <f>Reference!J654</f>
        <v>7.8323903911786077E-2</v>
      </c>
      <c r="K654">
        <f>Reference!K654</f>
        <v>8.8005597354914339E-2</v>
      </c>
      <c r="L654">
        <f>Reference!L654</f>
        <v>9.8884054279498854E-2</v>
      </c>
      <c r="M654">
        <f>L654+0.1</f>
        <v>0.19888405427949885</v>
      </c>
      <c r="N654">
        <f t="shared" ref="N654:X654" si="1565">M654+0.08</f>
        <v>0.27888405427949886</v>
      </c>
      <c r="O654">
        <f t="shared" si="1565"/>
        <v>0.35888405427949888</v>
      </c>
      <c r="P654">
        <f t="shared" si="1565"/>
        <v>0.43888405427949889</v>
      </c>
      <c r="Q654">
        <f t="shared" si="1565"/>
        <v>0.51888405427949891</v>
      </c>
      <c r="R654">
        <f t="shared" si="1565"/>
        <v>0.59888405427949887</v>
      </c>
      <c r="S654">
        <f t="shared" si="1565"/>
        <v>0.67888405427949883</v>
      </c>
      <c r="T654">
        <f t="shared" si="1565"/>
        <v>0.75888405427949879</v>
      </c>
      <c r="U654">
        <f t="shared" si="1565"/>
        <v>0.83888405427949875</v>
      </c>
      <c r="V654">
        <f t="shared" si="1565"/>
        <v>0.91888405427949871</v>
      </c>
      <c r="W654">
        <f t="shared" si="1565"/>
        <v>0.99888405427949867</v>
      </c>
      <c r="X654">
        <f t="shared" si="1565"/>
        <v>1.0788840542794986</v>
      </c>
      <c r="Y654">
        <f t="shared" ref="Y654" si="1566">X654+0.002</f>
        <v>1.0808840542794986</v>
      </c>
      <c r="Z654">
        <f t="shared" ref="Z654:AN654" si="1567">IF(Y654=0,0.0000001,$Y654)*((INDEX($Z$7:$Z$29,MATCH($A654,$H$7:$H$28,0))/IF(Y654=0,0.0000001,$Y654))^((Z$33-$Y$33)/($AN$33-$Y$33)))</f>
        <v>1.0716231236807865</v>
      </c>
      <c r="AA654">
        <f t="shared" si="1567"/>
        <v>1.0624415400159237</v>
      </c>
      <c r="AB654">
        <f t="shared" si="1567"/>
        <v>1.0533386234465467</v>
      </c>
      <c r="AC654">
        <f t="shared" si="1567"/>
        <v>1.0443136999590925</v>
      </c>
      <c r="AD654">
        <f t="shared" si="1567"/>
        <v>1.0353661013148954</v>
      </c>
      <c r="AE654">
        <f t="shared" si="1567"/>
        <v>1.0264951650007057</v>
      </c>
      <c r="AF654">
        <f t="shared" si="1567"/>
        <v>1.0177002341796364</v>
      </c>
      <c r="AG654">
        <f t="shared" si="1567"/>
        <v>1.0089806576425273</v>
      </c>
      <c r="AH654">
        <f t="shared" si="1567"/>
        <v>1.0003357897597283</v>
      </c>
      <c r="AI654">
        <f t="shared" si="1567"/>
        <v>0.99176499043329347</v>
      </c>
      <c r="AJ654">
        <f t="shared" si="1567"/>
        <v>0.98326762504958665</v>
      </c>
      <c r="AK654">
        <f t="shared" si="1567"/>
        <v>0.97484306443229196</v>
      </c>
      <c r="AL654">
        <f t="shared" si="1567"/>
        <v>0.96649068479582734</v>
      </c>
      <c r="AM654">
        <f t="shared" si="1567"/>
        <v>0.95820986769915695</v>
      </c>
      <c r="AN654">
        <f t="shared" si="1567"/>
        <v>0.95</v>
      </c>
      <c r="AO654">
        <f t="shared" ref="AO654:BG654" si="1568">AN654</f>
        <v>0.95</v>
      </c>
      <c r="AP654">
        <f t="shared" si="1568"/>
        <v>0.95</v>
      </c>
      <c r="AQ654">
        <f t="shared" si="1568"/>
        <v>0.95</v>
      </c>
      <c r="AR654">
        <f t="shared" si="1568"/>
        <v>0.95</v>
      </c>
      <c r="AS654">
        <f t="shared" si="1568"/>
        <v>0.95</v>
      </c>
      <c r="AT654">
        <f t="shared" si="1568"/>
        <v>0.95</v>
      </c>
      <c r="AU654">
        <f t="shared" si="1568"/>
        <v>0.95</v>
      </c>
      <c r="AV654">
        <f t="shared" si="1568"/>
        <v>0.95</v>
      </c>
      <c r="AW654">
        <f t="shared" si="1568"/>
        <v>0.95</v>
      </c>
      <c r="AX654">
        <f t="shared" si="1568"/>
        <v>0.95</v>
      </c>
      <c r="AY654">
        <f t="shared" si="1568"/>
        <v>0.95</v>
      </c>
      <c r="AZ654">
        <f t="shared" si="1568"/>
        <v>0.95</v>
      </c>
      <c r="BA654">
        <f t="shared" si="1568"/>
        <v>0.95</v>
      </c>
      <c r="BB654">
        <f t="shared" si="1568"/>
        <v>0.95</v>
      </c>
      <c r="BC654">
        <f t="shared" si="1568"/>
        <v>0.95</v>
      </c>
      <c r="BD654">
        <f t="shared" si="1568"/>
        <v>0.95</v>
      </c>
      <c r="BE654">
        <f t="shared" si="1568"/>
        <v>0.95</v>
      </c>
      <c r="BF654">
        <f t="shared" si="1568"/>
        <v>0.95</v>
      </c>
      <c r="BG654">
        <f t="shared" si="1568"/>
        <v>0.95</v>
      </c>
      <c r="BH654">
        <f t="shared" si="1553"/>
        <v>0.95</v>
      </c>
      <c r="BK654">
        <f t="shared" si="1562"/>
        <v>8.8005597354914339E-2</v>
      </c>
      <c r="BL654">
        <f t="shared" si="1458"/>
        <v>0</v>
      </c>
      <c r="BM654">
        <f t="shared" si="1459"/>
        <v>0</v>
      </c>
      <c r="BN654">
        <f t="shared" si="1494"/>
        <v>1</v>
      </c>
      <c r="BO654">
        <f t="shared" si="1495"/>
        <v>1</v>
      </c>
      <c r="BP654" t="str">
        <f t="shared" si="1460"/>
        <v>-LV-Total</v>
      </c>
    </row>
    <row r="655" spans="1:68" hidden="1" x14ac:dyDescent="0.25">
      <c r="A655" t="str">
        <f t="shared" si="1454"/>
        <v>passenger-LV-CNG</v>
      </c>
      <c r="B655" s="1">
        <v>621</v>
      </c>
      <c r="C655" t="s">
        <v>9</v>
      </c>
      <c r="D655" t="s">
        <v>27</v>
      </c>
      <c r="E655" t="s">
        <v>28</v>
      </c>
      <c r="F655" t="s">
        <v>45</v>
      </c>
      <c r="G655">
        <v>1.3093828739957269E-2</v>
      </c>
      <c r="H655">
        <f>Reference!H655</f>
        <v>1.7697478177307921E-2</v>
      </c>
      <c r="I655">
        <f>Reference!I655</f>
        <v>2.209508864697746E-2</v>
      </c>
      <c r="J655">
        <f>Reference!J655</f>
        <v>2.6300189480510331E-2</v>
      </c>
      <c r="K655">
        <f>Reference!K655</f>
        <v>2.9282150529760919E-2</v>
      </c>
      <c r="L655">
        <f t="shared" ref="L655:Y655" si="1569">$K655+(L$33-$K$33)*($BL655-$BK655)/($BL$33-$BK$33)</f>
        <v>2.719056834906371E-2</v>
      </c>
      <c r="M655">
        <f t="shared" si="1569"/>
        <v>2.5098986168366502E-2</v>
      </c>
      <c r="N655">
        <f t="shared" si="1569"/>
        <v>2.3007403987669293E-2</v>
      </c>
      <c r="O655">
        <f t="shared" si="1569"/>
        <v>2.0915821806972087E-2</v>
      </c>
      <c r="P655">
        <f t="shared" si="1569"/>
        <v>1.8824239626274879E-2</v>
      </c>
      <c r="Q655">
        <f t="shared" si="1569"/>
        <v>1.673265744557767E-2</v>
      </c>
      <c r="R655">
        <f t="shared" si="1569"/>
        <v>1.464107526488046E-2</v>
      </c>
      <c r="S655">
        <f t="shared" si="1569"/>
        <v>1.2549493084183252E-2</v>
      </c>
      <c r="T655">
        <f t="shared" si="1569"/>
        <v>1.045791090348604E-2</v>
      </c>
      <c r="U655">
        <f t="shared" si="1569"/>
        <v>8.366328722788835E-3</v>
      </c>
      <c r="V655">
        <f t="shared" si="1569"/>
        <v>6.2747465420916262E-3</v>
      </c>
      <c r="W655">
        <f t="shared" si="1569"/>
        <v>4.1831643613944175E-3</v>
      </c>
      <c r="X655">
        <f t="shared" si="1569"/>
        <v>2.0915821806972087E-3</v>
      </c>
      <c r="Y655">
        <f t="shared" si="1569"/>
        <v>0</v>
      </c>
      <c r="Z655">
        <f t="shared" ref="Z655:AN656" si="1570">$Y655+(Z$33-$Y$33)*($BM655-$BL655)/($BM$33-$BL$33)</f>
        <v>0</v>
      </c>
      <c r="AA655">
        <f t="shared" si="1570"/>
        <v>0</v>
      </c>
      <c r="AB655">
        <f t="shared" si="1570"/>
        <v>0</v>
      </c>
      <c r="AC655">
        <f t="shared" si="1570"/>
        <v>0</v>
      </c>
      <c r="AD655">
        <f t="shared" si="1570"/>
        <v>0</v>
      </c>
      <c r="AE655">
        <f t="shared" si="1570"/>
        <v>0</v>
      </c>
      <c r="AF655">
        <f t="shared" si="1570"/>
        <v>0</v>
      </c>
      <c r="AG655">
        <f t="shared" si="1570"/>
        <v>0</v>
      </c>
      <c r="AH655">
        <f t="shared" si="1570"/>
        <v>0</v>
      </c>
      <c r="AI655">
        <f t="shared" si="1570"/>
        <v>0</v>
      </c>
      <c r="AJ655">
        <f t="shared" si="1570"/>
        <v>0</v>
      </c>
      <c r="AK655">
        <f t="shared" si="1570"/>
        <v>0</v>
      </c>
      <c r="AL655">
        <f t="shared" si="1570"/>
        <v>0</v>
      </c>
      <c r="AM655">
        <f t="shared" si="1570"/>
        <v>0</v>
      </c>
      <c r="AN655">
        <f t="shared" si="1570"/>
        <v>0</v>
      </c>
      <c r="AO655">
        <f t="shared" ref="AO655:BG655" si="1571">AN655</f>
        <v>0</v>
      </c>
      <c r="AP655">
        <f t="shared" si="1571"/>
        <v>0</v>
      </c>
      <c r="AQ655">
        <f t="shared" si="1571"/>
        <v>0</v>
      </c>
      <c r="AR655">
        <f t="shared" si="1571"/>
        <v>0</v>
      </c>
      <c r="AS655">
        <f t="shared" si="1571"/>
        <v>0</v>
      </c>
      <c r="AT655">
        <f t="shared" si="1571"/>
        <v>0</v>
      </c>
      <c r="AU655">
        <f t="shared" si="1571"/>
        <v>0</v>
      </c>
      <c r="AV655">
        <f t="shared" si="1571"/>
        <v>0</v>
      </c>
      <c r="AW655">
        <f t="shared" si="1571"/>
        <v>0</v>
      </c>
      <c r="AX655">
        <f t="shared" si="1571"/>
        <v>0</v>
      </c>
      <c r="AY655">
        <f t="shared" si="1571"/>
        <v>0</v>
      </c>
      <c r="AZ655">
        <f t="shared" si="1571"/>
        <v>0</v>
      </c>
      <c r="BA655">
        <f t="shared" si="1571"/>
        <v>0</v>
      </c>
      <c r="BB655">
        <f t="shared" si="1571"/>
        <v>0</v>
      </c>
      <c r="BC655">
        <f t="shared" si="1571"/>
        <v>0</v>
      </c>
      <c r="BD655">
        <f t="shared" si="1571"/>
        <v>0</v>
      </c>
      <c r="BE655">
        <f t="shared" si="1571"/>
        <v>0</v>
      </c>
      <c r="BF655">
        <f t="shared" si="1571"/>
        <v>0</v>
      </c>
      <c r="BG655">
        <f t="shared" si="1571"/>
        <v>0</v>
      </c>
      <c r="BH655">
        <f t="shared" si="1553"/>
        <v>0</v>
      </c>
      <c r="BK655">
        <f t="shared" si="1562"/>
        <v>2.9282150529760919E-2</v>
      </c>
      <c r="BL655">
        <f t="shared" si="1458"/>
        <v>0</v>
      </c>
      <c r="BM655">
        <f t="shared" si="1459"/>
        <v>0</v>
      </c>
      <c r="BN655">
        <f t="shared" si="1494"/>
        <v>1</v>
      </c>
      <c r="BO655">
        <f t="shared" si="1495"/>
        <v>1</v>
      </c>
      <c r="BP655" t="str">
        <f t="shared" si="1460"/>
        <v>-LV-Total</v>
      </c>
    </row>
    <row r="656" spans="1:68" hidden="1" x14ac:dyDescent="0.25">
      <c r="A656" t="str">
        <f t="shared" si="1454"/>
        <v>passenger-LV-D</v>
      </c>
      <c r="B656" s="1">
        <v>622</v>
      </c>
      <c r="C656" t="s">
        <v>9</v>
      </c>
      <c r="D656" t="s">
        <v>27</v>
      </c>
      <c r="E656" t="s">
        <v>28</v>
      </c>
      <c r="F656" t="s">
        <v>46</v>
      </c>
      <c r="G656">
        <v>7.3234194317747794E-3</v>
      </c>
      <c r="H656">
        <f>Reference!H656</f>
        <v>6.0956697740620659E-3</v>
      </c>
      <c r="I656">
        <f>Reference!I656</f>
        <v>4.9228687555731773E-3</v>
      </c>
      <c r="J656">
        <f>Reference!J656</f>
        <v>3.8014082318568909E-3</v>
      </c>
      <c r="K656">
        <f>Reference!K656</f>
        <v>3.6804742945966578E-3</v>
      </c>
      <c r="L656">
        <f t="shared" ref="L656:T656" si="1572">$K656+(L$33-$K$33)*($BL656-$BK656)/($BL$33-$BK$33)</f>
        <v>3.4175832735540393E-3</v>
      </c>
      <c r="M656">
        <f t="shared" si="1572"/>
        <v>3.1546922525114212E-3</v>
      </c>
      <c r="N656">
        <f t="shared" si="1572"/>
        <v>2.8918012314688027E-3</v>
      </c>
      <c r="O656">
        <f t="shared" si="1572"/>
        <v>2.6289102104261842E-3</v>
      </c>
      <c r="P656">
        <f t="shared" si="1572"/>
        <v>2.3660191893835657E-3</v>
      </c>
      <c r="Q656">
        <f t="shared" si="1572"/>
        <v>2.1031281683409472E-3</v>
      </c>
      <c r="R656">
        <f t="shared" si="1572"/>
        <v>1.8402371472983289E-3</v>
      </c>
      <c r="S656">
        <f t="shared" si="1572"/>
        <v>1.5773461262557106E-3</v>
      </c>
      <c r="T656">
        <f t="shared" si="1572"/>
        <v>1.3144551052130921E-3</v>
      </c>
      <c r="U656">
        <v>0</v>
      </c>
      <c r="V656">
        <v>0</v>
      </c>
      <c r="W656">
        <v>0</v>
      </c>
      <c r="X656">
        <v>0</v>
      </c>
      <c r="Y656">
        <f>$K656+(Y$33-$K$33)*($BL656-$BK656)/($BL$33-$BK$33)</f>
        <v>0</v>
      </c>
      <c r="Z656">
        <f t="shared" si="1570"/>
        <v>0</v>
      </c>
      <c r="AA656">
        <f t="shared" si="1570"/>
        <v>0</v>
      </c>
      <c r="AB656">
        <f t="shared" si="1570"/>
        <v>0</v>
      </c>
      <c r="AC656">
        <f t="shared" si="1570"/>
        <v>0</v>
      </c>
      <c r="AD656">
        <f t="shared" si="1570"/>
        <v>0</v>
      </c>
      <c r="AE656">
        <f t="shared" si="1570"/>
        <v>0</v>
      </c>
      <c r="AF656">
        <f t="shared" si="1570"/>
        <v>0</v>
      </c>
      <c r="AG656">
        <f t="shared" si="1570"/>
        <v>0</v>
      </c>
      <c r="AH656">
        <f t="shared" si="1570"/>
        <v>0</v>
      </c>
      <c r="AI656">
        <f t="shared" si="1570"/>
        <v>0</v>
      </c>
      <c r="AJ656">
        <f t="shared" si="1570"/>
        <v>0</v>
      </c>
      <c r="AK656">
        <f t="shared" si="1570"/>
        <v>0</v>
      </c>
      <c r="AL656">
        <f t="shared" si="1570"/>
        <v>0</v>
      </c>
      <c r="AM656">
        <f t="shared" si="1570"/>
        <v>0</v>
      </c>
      <c r="AN656">
        <f t="shared" si="1570"/>
        <v>0</v>
      </c>
      <c r="AO656">
        <f t="shared" ref="AO656:BG656" si="1573">AN656</f>
        <v>0</v>
      </c>
      <c r="AP656">
        <f t="shared" si="1573"/>
        <v>0</v>
      </c>
      <c r="AQ656">
        <f t="shared" si="1573"/>
        <v>0</v>
      </c>
      <c r="AR656">
        <f t="shared" si="1573"/>
        <v>0</v>
      </c>
      <c r="AS656">
        <f t="shared" si="1573"/>
        <v>0</v>
      </c>
      <c r="AT656">
        <f t="shared" si="1573"/>
        <v>0</v>
      </c>
      <c r="AU656">
        <f t="shared" si="1573"/>
        <v>0</v>
      </c>
      <c r="AV656">
        <f t="shared" si="1573"/>
        <v>0</v>
      </c>
      <c r="AW656">
        <f t="shared" si="1573"/>
        <v>0</v>
      </c>
      <c r="AX656">
        <f t="shared" si="1573"/>
        <v>0</v>
      </c>
      <c r="AY656">
        <f t="shared" si="1573"/>
        <v>0</v>
      </c>
      <c r="AZ656">
        <f t="shared" si="1573"/>
        <v>0</v>
      </c>
      <c r="BA656">
        <f t="shared" si="1573"/>
        <v>0</v>
      </c>
      <c r="BB656">
        <f t="shared" si="1573"/>
        <v>0</v>
      </c>
      <c r="BC656">
        <f t="shared" si="1573"/>
        <v>0</v>
      </c>
      <c r="BD656">
        <f t="shared" si="1573"/>
        <v>0</v>
      </c>
      <c r="BE656">
        <f t="shared" si="1573"/>
        <v>0</v>
      </c>
      <c r="BF656">
        <f t="shared" si="1573"/>
        <v>0</v>
      </c>
      <c r="BG656">
        <f t="shared" si="1573"/>
        <v>0</v>
      </c>
      <c r="BH656">
        <f t="shared" si="1553"/>
        <v>0</v>
      </c>
      <c r="BK656">
        <f t="shared" si="1562"/>
        <v>3.6804742945966578E-3</v>
      </c>
      <c r="BL656">
        <f t="shared" si="1458"/>
        <v>0</v>
      </c>
      <c r="BM656">
        <f t="shared" si="1459"/>
        <v>0</v>
      </c>
      <c r="BN656">
        <f t="shared" si="1494"/>
        <v>1</v>
      </c>
      <c r="BO656">
        <f t="shared" si="1495"/>
        <v>1</v>
      </c>
      <c r="BP656" t="str">
        <f t="shared" si="1460"/>
        <v>-LV-Total</v>
      </c>
    </row>
    <row r="657" spans="1:68" hidden="1" x14ac:dyDescent="0.25">
      <c r="A657" t="str">
        <f t="shared" si="1454"/>
        <v>passenger-LV-FCEV</v>
      </c>
      <c r="B657" s="1">
        <v>623</v>
      </c>
      <c r="C657" t="s">
        <v>9</v>
      </c>
      <c r="D657" t="s">
        <v>27</v>
      </c>
      <c r="E657" t="s">
        <v>28</v>
      </c>
      <c r="F657" t="s">
        <v>30</v>
      </c>
      <c r="G657">
        <v>0</v>
      </c>
      <c r="H657">
        <f>Reference!H657</f>
        <v>1.3351664354347396E-4</v>
      </c>
      <c r="I657">
        <f>Reference!I657</f>
        <v>1.782669410311509E-4</v>
      </c>
      <c r="J657">
        <f>Reference!J657</f>
        <v>2.3801603621241674E-4</v>
      </c>
      <c r="K657">
        <f>Reference!K657</f>
        <v>3.1779102264603836E-4</v>
      </c>
      <c r="L657">
        <f>Reference!L657</f>
        <v>4.2430390691947171E-4</v>
      </c>
      <c r="M657">
        <f t="shared" ref="M657:Y657" si="1574">IF(L657=0,0.0000001,L657)*((INDEX($Y$7:$Y$29,MATCH($A657,$H$7:$H$28,0))/IF(L657=0,0.0000001,L657))^((M$33-$K$33)/($Y$33-$K$33)))</f>
        <v>8.3864087696648173E-4</v>
      </c>
      <c r="N657">
        <f t="shared" si="1574"/>
        <v>2.0138058286331226E-3</v>
      </c>
      <c r="O657">
        <f t="shared" si="1574"/>
        <v>5.0416817184542823E-3</v>
      </c>
      <c r="P657">
        <f t="shared" si="1574"/>
        <v>1.1440121371136727E-2</v>
      </c>
      <c r="Q657">
        <f t="shared" si="1574"/>
        <v>2.1525215389851662E-2</v>
      </c>
      <c r="R657">
        <f t="shared" si="1574"/>
        <v>3.2806413542058863E-2</v>
      </c>
      <c r="S657">
        <f t="shared" si="1574"/>
        <v>4.1738478327183269E-2</v>
      </c>
      <c r="T657">
        <f t="shared" si="1574"/>
        <v>4.6876813072281157E-2</v>
      </c>
      <c r="U657">
        <f t="shared" si="1574"/>
        <v>4.9087012021117031E-2</v>
      </c>
      <c r="V657">
        <f t="shared" si="1574"/>
        <v>4.9802940847412276E-2</v>
      </c>
      <c r="W657">
        <f t="shared" si="1574"/>
        <v>4.9971801026382046E-2</v>
      </c>
      <c r="X657">
        <f t="shared" si="1574"/>
        <v>4.9997985259990718E-2</v>
      </c>
      <c r="Y657">
        <f t="shared" si="1574"/>
        <v>5.000000000000001E-2</v>
      </c>
      <c r="Z657">
        <f t="shared" ref="Z657:AN657" si="1575">IF(Y657=0,0.0000001,$Y657)*((INDEX($Z$7:$Z$29,MATCH($A657,$H$7:$H$28,0))/IF(Y657=0,0.0000001,$Y657))^((Z$33-$Y$33)/($AN$33-$Y$33)))</f>
        <v>5.000000000000001E-2</v>
      </c>
      <c r="AA657">
        <f t="shared" si="1575"/>
        <v>5.000000000000001E-2</v>
      </c>
      <c r="AB657">
        <f t="shared" si="1575"/>
        <v>5.000000000000001E-2</v>
      </c>
      <c r="AC657">
        <f t="shared" si="1575"/>
        <v>5.000000000000001E-2</v>
      </c>
      <c r="AD657">
        <f t="shared" si="1575"/>
        <v>5.000000000000001E-2</v>
      </c>
      <c r="AE657">
        <f t="shared" si="1575"/>
        <v>5.000000000000001E-2</v>
      </c>
      <c r="AF657">
        <f t="shared" si="1575"/>
        <v>5.000000000000001E-2</v>
      </c>
      <c r="AG657">
        <f t="shared" si="1575"/>
        <v>0.05</v>
      </c>
      <c r="AH657">
        <f t="shared" si="1575"/>
        <v>0.05</v>
      </c>
      <c r="AI657">
        <f t="shared" si="1575"/>
        <v>0.05</v>
      </c>
      <c r="AJ657">
        <f t="shared" si="1575"/>
        <v>0.05</v>
      </c>
      <c r="AK657">
        <f t="shared" si="1575"/>
        <v>0.05</v>
      </c>
      <c r="AL657">
        <f t="shared" si="1575"/>
        <v>0.05</v>
      </c>
      <c r="AM657">
        <f t="shared" si="1575"/>
        <v>0.05</v>
      </c>
      <c r="AN657">
        <f t="shared" si="1575"/>
        <v>0.05</v>
      </c>
      <c r="AO657">
        <f t="shared" ref="AO657:BG657" si="1576">AN657</f>
        <v>0.05</v>
      </c>
      <c r="AP657">
        <f t="shared" si="1576"/>
        <v>0.05</v>
      </c>
      <c r="AQ657">
        <f t="shared" si="1576"/>
        <v>0.05</v>
      </c>
      <c r="AR657">
        <f t="shared" si="1576"/>
        <v>0.05</v>
      </c>
      <c r="AS657">
        <f t="shared" si="1576"/>
        <v>0.05</v>
      </c>
      <c r="AT657">
        <f t="shared" si="1576"/>
        <v>0.05</v>
      </c>
      <c r="AU657">
        <f t="shared" si="1576"/>
        <v>0.05</v>
      </c>
      <c r="AV657">
        <f t="shared" si="1576"/>
        <v>0.05</v>
      </c>
      <c r="AW657">
        <f t="shared" si="1576"/>
        <v>0.05</v>
      </c>
      <c r="AX657">
        <f t="shared" si="1576"/>
        <v>0.05</v>
      </c>
      <c r="AY657">
        <f t="shared" si="1576"/>
        <v>0.05</v>
      </c>
      <c r="AZ657">
        <f t="shared" si="1576"/>
        <v>0.05</v>
      </c>
      <c r="BA657">
        <f t="shared" si="1576"/>
        <v>0.05</v>
      </c>
      <c r="BB657">
        <f t="shared" si="1576"/>
        <v>0.05</v>
      </c>
      <c r="BC657">
        <f t="shared" si="1576"/>
        <v>0.05</v>
      </c>
      <c r="BD657">
        <f t="shared" si="1576"/>
        <v>0.05</v>
      </c>
      <c r="BE657">
        <f t="shared" si="1576"/>
        <v>0.05</v>
      </c>
      <c r="BF657">
        <f t="shared" si="1576"/>
        <v>0.05</v>
      </c>
      <c r="BG657">
        <f t="shared" si="1576"/>
        <v>0.05</v>
      </c>
      <c r="BH657">
        <f t="shared" si="1553"/>
        <v>0.05</v>
      </c>
      <c r="BK657">
        <f>G657</f>
        <v>0</v>
      </c>
      <c r="BL657">
        <f t="shared" si="1458"/>
        <v>0</v>
      </c>
      <c r="BM657">
        <f t="shared" si="1459"/>
        <v>0</v>
      </c>
      <c r="BN657">
        <f t="shared" si="1494"/>
        <v>1</v>
      </c>
      <c r="BO657">
        <f t="shared" si="1495"/>
        <v>1</v>
      </c>
      <c r="BP657" t="str">
        <f t="shared" si="1460"/>
        <v>-LV-Total</v>
      </c>
    </row>
    <row r="658" spans="1:68" s="2" customFormat="1" hidden="1" x14ac:dyDescent="0.25">
      <c r="A658" s="2" t="str">
        <f t="shared" si="1454"/>
        <v>passenger-LV-G</v>
      </c>
      <c r="B658" s="3">
        <v>624</v>
      </c>
      <c r="C658" s="2" t="s">
        <v>9</v>
      </c>
      <c r="D658" s="2" t="s">
        <v>27</v>
      </c>
      <c r="E658" s="2" t="s">
        <v>28</v>
      </c>
      <c r="F658" s="2" t="s">
        <v>47</v>
      </c>
      <c r="G658" s="2">
        <v>0.9101409490579685</v>
      </c>
      <c r="H658" s="2">
        <f>Reference!H658</f>
        <v>0.89326446392223735</v>
      </c>
      <c r="I658" s="2">
        <f>Reference!I658</f>
        <v>0.87607698262779454</v>
      </c>
      <c r="J658" s="2">
        <f>Reference!J658</f>
        <v>0.85834130892981264</v>
      </c>
      <c r="K658" s="2">
        <f>Reference!K658</f>
        <v>0.84288458966326885</v>
      </c>
      <c r="L658" s="2">
        <f>Reference!L658</f>
        <v>0.82618642547091004</v>
      </c>
      <c r="M658" s="2">
        <f>1-SUM(M653:M657,M659:M660)</f>
        <v>0.74131271459281689</v>
      </c>
      <c r="N658" s="2">
        <f>1-SUM(N653:N657,N659:N660)</f>
        <v>0.66505126549537663</v>
      </c>
      <c r="O658" s="2">
        <f t="shared" ref="O658:W658" si="1577">1-SUM(O653:O657,O659:O660)</f>
        <v>0.58693710545978206</v>
      </c>
      <c r="P658" s="2">
        <f t="shared" si="1577"/>
        <v>0.505452381661326</v>
      </c>
      <c r="Q658" s="2">
        <f t="shared" si="1577"/>
        <v>0.42028100349683761</v>
      </c>
      <c r="R658" s="2">
        <f t="shared" si="1577"/>
        <v>0.33391352119885687</v>
      </c>
      <c r="S658" s="2">
        <f t="shared" si="1577"/>
        <v>0.24989517226795899</v>
      </c>
      <c r="T658" s="2">
        <f t="shared" si="1577"/>
        <v>0.16967055337708759</v>
      </c>
      <c r="U658" s="2">
        <f t="shared" si="1577"/>
        <v>9.3425634366648747E-2</v>
      </c>
      <c r="V658" s="2">
        <f t="shared" si="1577"/>
        <v>1.7360530373537353E-2</v>
      </c>
      <c r="W658" s="2">
        <f t="shared" si="1577"/>
        <v>-5.8157504972248475E-2</v>
      </c>
      <c r="Y658" s="2">
        <f>$K658+(Y$33-$K$33)*($BL658-$BK658)/($BL$33-$BK$33)</f>
        <v>0</v>
      </c>
      <c r="Z658" s="2">
        <f t="shared" ref="Z658:AN660" si="1578">$Y658+(Z$33-$Y$33)*($BM658-$BL658)/($BM$33-$BL$33)</f>
        <v>0</v>
      </c>
      <c r="AA658" s="2">
        <f t="shared" si="1578"/>
        <v>0</v>
      </c>
      <c r="AB658" s="2">
        <f t="shared" si="1578"/>
        <v>0</v>
      </c>
      <c r="AC658" s="2">
        <f t="shared" si="1578"/>
        <v>0</v>
      </c>
      <c r="AD658" s="2">
        <f t="shared" si="1578"/>
        <v>0</v>
      </c>
      <c r="AE658" s="2">
        <f t="shared" si="1578"/>
        <v>0</v>
      </c>
      <c r="AF658" s="2">
        <f t="shared" si="1578"/>
        <v>0</v>
      </c>
      <c r="AG658" s="2">
        <f t="shared" si="1578"/>
        <v>0</v>
      </c>
      <c r="AH658" s="2">
        <f t="shared" si="1578"/>
        <v>0</v>
      </c>
      <c r="AI658" s="2">
        <f t="shared" si="1578"/>
        <v>0</v>
      </c>
      <c r="AJ658" s="2">
        <f t="shared" si="1578"/>
        <v>0</v>
      </c>
      <c r="AK658" s="2">
        <f t="shared" si="1578"/>
        <v>0</v>
      </c>
      <c r="AL658" s="2">
        <f t="shared" si="1578"/>
        <v>0</v>
      </c>
      <c r="AM658" s="2">
        <f t="shared" si="1578"/>
        <v>0</v>
      </c>
      <c r="AN658" s="2">
        <f t="shared" si="1578"/>
        <v>0</v>
      </c>
      <c r="AO658" s="2">
        <f t="shared" ref="AO658:BG658" si="1579">AN658</f>
        <v>0</v>
      </c>
      <c r="AP658" s="2">
        <f t="shared" si="1579"/>
        <v>0</v>
      </c>
      <c r="AQ658" s="2">
        <f t="shared" si="1579"/>
        <v>0</v>
      </c>
      <c r="AR658" s="2">
        <f t="shared" si="1579"/>
        <v>0</v>
      </c>
      <c r="AS658" s="2">
        <f t="shared" si="1579"/>
        <v>0</v>
      </c>
      <c r="AT658" s="2">
        <f t="shared" si="1579"/>
        <v>0</v>
      </c>
      <c r="AU658" s="2">
        <f t="shared" si="1579"/>
        <v>0</v>
      </c>
      <c r="AV658" s="2">
        <f t="shared" si="1579"/>
        <v>0</v>
      </c>
      <c r="AW658" s="2">
        <f t="shared" si="1579"/>
        <v>0</v>
      </c>
      <c r="AX658" s="2">
        <f t="shared" si="1579"/>
        <v>0</v>
      </c>
      <c r="AY658" s="2">
        <f t="shared" si="1579"/>
        <v>0</v>
      </c>
      <c r="AZ658" s="2">
        <f t="shared" si="1579"/>
        <v>0</v>
      </c>
      <c r="BA658" s="2">
        <f t="shared" si="1579"/>
        <v>0</v>
      </c>
      <c r="BB658" s="2">
        <f t="shared" si="1579"/>
        <v>0</v>
      </c>
      <c r="BC658" s="2">
        <f t="shared" si="1579"/>
        <v>0</v>
      </c>
      <c r="BD658" s="2">
        <f t="shared" si="1579"/>
        <v>0</v>
      </c>
      <c r="BE658" s="2">
        <f t="shared" si="1579"/>
        <v>0</v>
      </c>
      <c r="BF658" s="2">
        <f t="shared" si="1579"/>
        <v>0</v>
      </c>
      <c r="BG658" s="2">
        <f t="shared" si="1579"/>
        <v>0</v>
      </c>
      <c r="BH658" s="2">
        <f t="shared" si="1553"/>
        <v>0</v>
      </c>
      <c r="BK658" s="2">
        <f t="shared" ref="BK658:BK663" si="1580">K658</f>
        <v>0.84288458966326885</v>
      </c>
      <c r="BL658" s="2">
        <f t="shared" si="1458"/>
        <v>0</v>
      </c>
      <c r="BM658" s="2">
        <f t="shared" si="1459"/>
        <v>0</v>
      </c>
      <c r="BN658" s="2">
        <f t="shared" si="1494"/>
        <v>1</v>
      </c>
      <c r="BO658" s="2">
        <f t="shared" si="1495"/>
        <v>1</v>
      </c>
      <c r="BP658" s="2" t="str">
        <f t="shared" si="1460"/>
        <v>-LV-Total</v>
      </c>
    </row>
    <row r="659" spans="1:68" hidden="1" x14ac:dyDescent="0.25">
      <c r="A659" t="str">
        <f t="shared" si="1454"/>
        <v>passenger-LV-LPG</v>
      </c>
      <c r="B659" s="1">
        <v>625</v>
      </c>
      <c r="C659" t="s">
        <v>9</v>
      </c>
      <c r="D659" t="s">
        <v>27</v>
      </c>
      <c r="E659" t="s">
        <v>28</v>
      </c>
      <c r="F659" t="s">
        <v>48</v>
      </c>
      <c r="G659">
        <v>0</v>
      </c>
      <c r="I659">
        <f>Reference!I659</f>
        <v>0</v>
      </c>
      <c r="J659">
        <f>Reference!J659</f>
        <v>0</v>
      </c>
      <c r="K659">
        <f>Reference!K659</f>
        <v>0</v>
      </c>
      <c r="L659">
        <f t="shared" ref="L659:X660" si="1581">$K659+(L$33-$K$33)*($BL659-$BK659)/($BL$33-$BK$33)</f>
        <v>0</v>
      </c>
      <c r="M659">
        <f t="shared" si="1581"/>
        <v>0</v>
      </c>
      <c r="N659">
        <f t="shared" si="1581"/>
        <v>0</v>
      </c>
      <c r="O659">
        <f t="shared" si="1581"/>
        <v>0</v>
      </c>
      <c r="P659">
        <f t="shared" si="1581"/>
        <v>0</v>
      </c>
      <c r="Q659">
        <f t="shared" si="1581"/>
        <v>0</v>
      </c>
      <c r="R659">
        <f t="shared" si="1581"/>
        <v>0</v>
      </c>
      <c r="S659">
        <f t="shared" si="1581"/>
        <v>0</v>
      </c>
      <c r="T659">
        <f t="shared" si="1581"/>
        <v>0</v>
      </c>
      <c r="U659">
        <f t="shared" si="1581"/>
        <v>0</v>
      </c>
      <c r="V659">
        <f t="shared" si="1581"/>
        <v>0</v>
      </c>
      <c r="W659">
        <f t="shared" si="1581"/>
        <v>0</v>
      </c>
      <c r="X659">
        <f t="shared" si="1581"/>
        <v>0</v>
      </c>
      <c r="Y659">
        <f>$K659+(Y$33-$K$33)*($BL659-$BK659)/($BL$33-$BK$33)</f>
        <v>0</v>
      </c>
      <c r="Z659">
        <f t="shared" si="1578"/>
        <v>0</v>
      </c>
      <c r="AA659">
        <f t="shared" si="1578"/>
        <v>0</v>
      </c>
      <c r="AB659">
        <f t="shared" si="1578"/>
        <v>0</v>
      </c>
      <c r="AC659">
        <f t="shared" si="1578"/>
        <v>0</v>
      </c>
      <c r="AD659">
        <f t="shared" si="1578"/>
        <v>0</v>
      </c>
      <c r="AE659">
        <f t="shared" si="1578"/>
        <v>0</v>
      </c>
      <c r="AF659">
        <f t="shared" si="1578"/>
        <v>0</v>
      </c>
      <c r="AG659">
        <f t="shared" si="1578"/>
        <v>0</v>
      </c>
      <c r="AH659">
        <f t="shared" si="1578"/>
        <v>0</v>
      </c>
      <c r="AI659">
        <f t="shared" si="1578"/>
        <v>0</v>
      </c>
      <c r="AJ659">
        <f t="shared" si="1578"/>
        <v>0</v>
      </c>
      <c r="AK659">
        <f t="shared" si="1578"/>
        <v>0</v>
      </c>
      <c r="AL659">
        <f t="shared" si="1578"/>
        <v>0</v>
      </c>
      <c r="AM659">
        <f t="shared" si="1578"/>
        <v>0</v>
      </c>
      <c r="AN659">
        <f t="shared" si="1578"/>
        <v>0</v>
      </c>
      <c r="AO659">
        <f t="shared" ref="AO659:BG659" si="1582">AN659</f>
        <v>0</v>
      </c>
      <c r="AP659">
        <f t="shared" si="1582"/>
        <v>0</v>
      </c>
      <c r="AQ659">
        <f t="shared" si="1582"/>
        <v>0</v>
      </c>
      <c r="AR659">
        <f t="shared" si="1582"/>
        <v>0</v>
      </c>
      <c r="AS659">
        <f t="shared" si="1582"/>
        <v>0</v>
      </c>
      <c r="AT659">
        <f t="shared" si="1582"/>
        <v>0</v>
      </c>
      <c r="AU659">
        <f t="shared" si="1582"/>
        <v>0</v>
      </c>
      <c r="AV659">
        <f t="shared" si="1582"/>
        <v>0</v>
      </c>
      <c r="AW659">
        <f t="shared" si="1582"/>
        <v>0</v>
      </c>
      <c r="AX659">
        <f t="shared" si="1582"/>
        <v>0</v>
      </c>
      <c r="AY659">
        <f t="shared" si="1582"/>
        <v>0</v>
      </c>
      <c r="AZ659">
        <f t="shared" si="1582"/>
        <v>0</v>
      </c>
      <c r="BA659">
        <f t="shared" si="1582"/>
        <v>0</v>
      </c>
      <c r="BB659">
        <f t="shared" si="1582"/>
        <v>0</v>
      </c>
      <c r="BC659">
        <f t="shared" si="1582"/>
        <v>0</v>
      </c>
      <c r="BD659">
        <f t="shared" si="1582"/>
        <v>0</v>
      </c>
      <c r="BE659">
        <f t="shared" si="1582"/>
        <v>0</v>
      </c>
      <c r="BF659">
        <f t="shared" si="1582"/>
        <v>0</v>
      </c>
      <c r="BG659">
        <f t="shared" si="1582"/>
        <v>0</v>
      </c>
      <c r="BH659">
        <f t="shared" si="1553"/>
        <v>0</v>
      </c>
      <c r="BK659">
        <f t="shared" si="1580"/>
        <v>0</v>
      </c>
      <c r="BL659">
        <f t="shared" si="1458"/>
        <v>0</v>
      </c>
      <c r="BM659">
        <f t="shared" si="1459"/>
        <v>0</v>
      </c>
      <c r="BN659">
        <f t="shared" si="1494"/>
        <v>1</v>
      </c>
      <c r="BO659">
        <f t="shared" si="1495"/>
        <v>1</v>
      </c>
      <c r="BP659" t="str">
        <f t="shared" si="1460"/>
        <v>-LV-Total</v>
      </c>
    </row>
    <row r="660" spans="1:68" hidden="1" x14ac:dyDescent="0.25">
      <c r="A660" t="str">
        <f t="shared" si="1454"/>
        <v>passenger-LV-PHEVG</v>
      </c>
      <c r="B660" s="1">
        <v>626</v>
      </c>
      <c r="C660" t="s">
        <v>9</v>
      </c>
      <c r="D660" t="s">
        <v>27</v>
      </c>
      <c r="E660" t="s">
        <v>28</v>
      </c>
      <c r="F660" t="s">
        <v>31</v>
      </c>
      <c r="G660">
        <v>1.0000000000000001E-5</v>
      </c>
      <c r="H660">
        <f>Reference!H660</f>
        <v>2.077021450542629E-2</v>
      </c>
      <c r="I660">
        <f>Reference!I660</f>
        <v>2.7019477717273942E-2</v>
      </c>
      <c r="J660">
        <f>Reference!J660</f>
        <v>3.2995173409821617E-2</v>
      </c>
      <c r="K660">
        <f>Reference!K660</f>
        <v>3.5829397134813257E-2</v>
      </c>
      <c r="L660">
        <f t="shared" si="1581"/>
        <v>3.3270154482326598E-2</v>
      </c>
      <c r="M660">
        <f t="shared" si="1581"/>
        <v>3.0710911829839933E-2</v>
      </c>
      <c r="N660">
        <f t="shared" si="1581"/>
        <v>2.8151669177353275E-2</v>
      </c>
      <c r="O660">
        <f t="shared" si="1581"/>
        <v>2.559242652486661E-2</v>
      </c>
      <c r="P660">
        <f t="shared" si="1581"/>
        <v>2.3033183872379952E-2</v>
      </c>
      <c r="Q660">
        <f t="shared" si="1581"/>
        <v>2.047394121989329E-2</v>
      </c>
      <c r="R660">
        <f t="shared" si="1581"/>
        <v>1.7914698567406628E-2</v>
      </c>
      <c r="S660">
        <f t="shared" si="1581"/>
        <v>1.5355455914919967E-2</v>
      </c>
      <c r="T660">
        <f t="shared" si="1581"/>
        <v>1.2796213262433305E-2</v>
      </c>
      <c r="U660">
        <f t="shared" si="1581"/>
        <v>1.0236970609946643E-2</v>
      </c>
      <c r="V660">
        <f t="shared" si="1581"/>
        <v>7.6777279574599851E-3</v>
      </c>
      <c r="W660">
        <f t="shared" si="1581"/>
        <v>5.1184853049733234E-3</v>
      </c>
      <c r="X660">
        <f t="shared" si="1581"/>
        <v>2.5592426524866582E-3</v>
      </c>
      <c r="Y660">
        <f>$K660+(Y$33-$K$33)*($BL660-$BK660)/($BL$33-$BK$33)</f>
        <v>0</v>
      </c>
      <c r="Z660">
        <f t="shared" si="1578"/>
        <v>0</v>
      </c>
      <c r="AA660">
        <f t="shared" si="1578"/>
        <v>0</v>
      </c>
      <c r="AB660">
        <f t="shared" si="1578"/>
        <v>0</v>
      </c>
      <c r="AC660">
        <f t="shared" si="1578"/>
        <v>0</v>
      </c>
      <c r="AD660">
        <f t="shared" si="1578"/>
        <v>0</v>
      </c>
      <c r="AE660">
        <f t="shared" si="1578"/>
        <v>0</v>
      </c>
      <c r="AF660">
        <f t="shared" si="1578"/>
        <v>0</v>
      </c>
      <c r="AG660">
        <f t="shared" si="1578"/>
        <v>0</v>
      </c>
      <c r="AH660">
        <f t="shared" si="1578"/>
        <v>0</v>
      </c>
      <c r="AI660">
        <f t="shared" si="1578"/>
        <v>0</v>
      </c>
      <c r="AJ660">
        <f t="shared" si="1578"/>
        <v>0</v>
      </c>
      <c r="AK660">
        <f t="shared" si="1578"/>
        <v>0</v>
      </c>
      <c r="AL660">
        <f t="shared" si="1578"/>
        <v>0</v>
      </c>
      <c r="AM660">
        <f t="shared" si="1578"/>
        <v>0</v>
      </c>
      <c r="AN660">
        <f t="shared" si="1578"/>
        <v>0</v>
      </c>
      <c r="AO660">
        <f t="shared" ref="AO660:BG660" si="1583">AN660</f>
        <v>0</v>
      </c>
      <c r="AP660">
        <f t="shared" si="1583"/>
        <v>0</v>
      </c>
      <c r="AQ660">
        <f t="shared" si="1583"/>
        <v>0</v>
      </c>
      <c r="AR660">
        <f t="shared" si="1583"/>
        <v>0</v>
      </c>
      <c r="AS660">
        <f t="shared" si="1583"/>
        <v>0</v>
      </c>
      <c r="AT660">
        <f t="shared" si="1583"/>
        <v>0</v>
      </c>
      <c r="AU660">
        <f t="shared" si="1583"/>
        <v>0</v>
      </c>
      <c r="AV660">
        <f t="shared" si="1583"/>
        <v>0</v>
      </c>
      <c r="AW660">
        <f t="shared" si="1583"/>
        <v>0</v>
      </c>
      <c r="AX660">
        <f t="shared" si="1583"/>
        <v>0</v>
      </c>
      <c r="AY660">
        <f t="shared" si="1583"/>
        <v>0</v>
      </c>
      <c r="AZ660">
        <f t="shared" si="1583"/>
        <v>0</v>
      </c>
      <c r="BA660">
        <f t="shared" si="1583"/>
        <v>0</v>
      </c>
      <c r="BB660">
        <f t="shared" si="1583"/>
        <v>0</v>
      </c>
      <c r="BC660">
        <f t="shared" si="1583"/>
        <v>0</v>
      </c>
      <c r="BD660">
        <f t="shared" si="1583"/>
        <v>0</v>
      </c>
      <c r="BE660">
        <f t="shared" si="1583"/>
        <v>0</v>
      </c>
      <c r="BF660">
        <f t="shared" si="1583"/>
        <v>0</v>
      </c>
      <c r="BG660">
        <f t="shared" si="1583"/>
        <v>0</v>
      </c>
      <c r="BH660">
        <f t="shared" si="1553"/>
        <v>0</v>
      </c>
      <c r="BK660">
        <f t="shared" si="1580"/>
        <v>3.5829397134813257E-2</v>
      </c>
      <c r="BL660">
        <f t="shared" si="1458"/>
        <v>0</v>
      </c>
      <c r="BM660">
        <f t="shared" si="1459"/>
        <v>0</v>
      </c>
      <c r="BN660">
        <f t="shared" si="1494"/>
        <v>1</v>
      </c>
      <c r="BO660">
        <f t="shared" si="1495"/>
        <v>1</v>
      </c>
      <c r="BP660" t="str">
        <f t="shared" si="1460"/>
        <v>-LV-Total</v>
      </c>
    </row>
    <row r="661" spans="1:68" hidden="1" x14ac:dyDescent="0.25">
      <c r="A661" t="str">
        <f t="shared" si="1454"/>
        <v>freight-HT-BEV</v>
      </c>
      <c r="B661" s="1">
        <v>627</v>
      </c>
      <c r="C661" t="s">
        <v>6</v>
      </c>
      <c r="D661" t="s">
        <v>36</v>
      </c>
      <c r="E661" t="s">
        <v>39</v>
      </c>
      <c r="F661" t="s">
        <v>29</v>
      </c>
      <c r="G661">
        <v>5.707421225611686E-5</v>
      </c>
      <c r="H661">
        <f>Reference!H661</f>
        <v>7.8326861828533257E-5</v>
      </c>
      <c r="I661">
        <f>Reference!I661</f>
        <v>1.074933326521492E-4</v>
      </c>
      <c r="J661">
        <f>Reference!J661</f>
        <v>1.4752048396832827E-4</v>
      </c>
      <c r="K661">
        <f>Reference!K661</f>
        <v>2.0245249312971867E-4</v>
      </c>
      <c r="L661">
        <f>Reference!L661</f>
        <v>3.0737192312696953E-4</v>
      </c>
      <c r="M661">
        <f>IF(L661=0,0.0000001,L661)*((INDEX($L$7:$L$29,MATCH($A661,$H$7:$H$28,0))/IF(L661=0,0.0000001,L661))^((M$33-$K$33)/($Y$33-$K$33)))</f>
        <v>8.8393873851030588E-4</v>
      </c>
      <c r="N661">
        <f t="shared" ref="N661:Y661" si="1584">IF(M661=0,0.0000001,M661)*((INDEX($L$7:$L$29,MATCH($A661,$H$7:$H$28,0))/IF(M661=0,0.0000001,M661))^((N$33-$K$33)/($Y$33-$K$33)))</f>
        <v>3.437588173879829E-3</v>
      </c>
      <c r="O661">
        <f t="shared" si="1584"/>
        <v>1.4261747686744109E-2</v>
      </c>
      <c r="P661">
        <f t="shared" si="1584"/>
        <v>5.0802613448970815E-2</v>
      </c>
      <c r="Q661">
        <f t="shared" si="1584"/>
        <v>0.13536097112812676</v>
      </c>
      <c r="R661">
        <f t="shared" si="1584"/>
        <v>0.26015473388747584</v>
      </c>
      <c r="S661">
        <f t="shared" si="1584"/>
        <v>0.37789216536108416</v>
      </c>
      <c r="T661">
        <f t="shared" si="1584"/>
        <v>0.45241883499652263</v>
      </c>
      <c r="U661">
        <f t="shared" si="1584"/>
        <v>0.48591647617539374</v>
      </c>
      <c r="V661">
        <f t="shared" si="1584"/>
        <v>0.49694813598225529</v>
      </c>
      <c r="W661">
        <f t="shared" si="1584"/>
        <v>0.49956287462351423</v>
      </c>
      <c r="X661">
        <f t="shared" si="1584"/>
        <v>0.49996876407811486</v>
      </c>
      <c r="Y661">
        <f t="shared" si="1584"/>
        <v>0.5</v>
      </c>
      <c r="Z661">
        <f>IF(Y661=0,0.0000001,$Y661)*((INDEX($M$7:$M$29,MATCH($A661,$H$7:$H$28,0))/IF(Y661=0,0.0000001,$Y661))^((Z$33-$Y$33)/($AN$33-$Y$33)))</f>
        <v>0.51134247994358017</v>
      </c>
      <c r="AA661">
        <f t="shared" ref="AA661:AN661" si="1585">IF(Z661=0,0.0000001,$Y661)*((INDEX($M$7:$M$29,MATCH($A661,$H$7:$H$28,0))/IF(Z661=0,0.0000001,$Y661))^((AA$33-$Y$33)/($AN$33-$Y$33)))</f>
        <v>0.52294226358970131</v>
      </c>
      <c r="AB661">
        <f t="shared" si="1585"/>
        <v>0.53480518786253439</v>
      </c>
      <c r="AC661">
        <f t="shared" si="1585"/>
        <v>0.5469372220966412</v>
      </c>
      <c r="AD661">
        <f t="shared" si="1585"/>
        <v>0.5593444710406984</v>
      </c>
      <c r="AE661">
        <f t="shared" si="1585"/>
        <v>0.57203317792936148</v>
      </c>
      <c r="AF661">
        <f t="shared" si="1585"/>
        <v>0.58500972762481385</v>
      </c>
      <c r="AG661">
        <f t="shared" si="1585"/>
        <v>0.59828064982958129</v>
      </c>
      <c r="AH661">
        <f t="shared" si="1585"/>
        <v>0.61185262237222948</v>
      </c>
      <c r="AI661">
        <f t="shared" si="1585"/>
        <v>0.62573247456759729</v>
      </c>
      <c r="AJ661">
        <f t="shared" si="1585"/>
        <v>0.63992719065325676</v>
      </c>
      <c r="AK661">
        <f t="shared" si="1585"/>
        <v>0.65444391330392915</v>
      </c>
      <c r="AL661">
        <f t="shared" si="1585"/>
        <v>0.66928994722562485</v>
      </c>
      <c r="AM661">
        <f t="shared" si="1585"/>
        <v>0.68447276283131775</v>
      </c>
      <c r="AN661">
        <f t="shared" si="1585"/>
        <v>0.7</v>
      </c>
      <c r="AO661">
        <f t="shared" ref="AO661:BG661" si="1586">AN661</f>
        <v>0.7</v>
      </c>
      <c r="AP661">
        <f t="shared" si="1586"/>
        <v>0.7</v>
      </c>
      <c r="AQ661">
        <f t="shared" si="1586"/>
        <v>0.7</v>
      </c>
      <c r="AR661">
        <f t="shared" si="1586"/>
        <v>0.7</v>
      </c>
      <c r="AS661">
        <f t="shared" si="1586"/>
        <v>0.7</v>
      </c>
      <c r="AT661">
        <f t="shared" si="1586"/>
        <v>0.7</v>
      </c>
      <c r="AU661">
        <f t="shared" si="1586"/>
        <v>0.7</v>
      </c>
      <c r="AV661">
        <f t="shared" si="1586"/>
        <v>0.7</v>
      </c>
      <c r="AW661">
        <f t="shared" si="1586"/>
        <v>0.7</v>
      </c>
      <c r="AX661">
        <f t="shared" si="1586"/>
        <v>0.7</v>
      </c>
      <c r="AY661">
        <f t="shared" si="1586"/>
        <v>0.7</v>
      </c>
      <c r="AZ661">
        <f t="shared" si="1586"/>
        <v>0.7</v>
      </c>
      <c r="BA661">
        <f t="shared" si="1586"/>
        <v>0.7</v>
      </c>
      <c r="BB661">
        <f t="shared" si="1586"/>
        <v>0.7</v>
      </c>
      <c r="BC661">
        <f t="shared" si="1586"/>
        <v>0.7</v>
      </c>
      <c r="BD661">
        <f t="shared" si="1586"/>
        <v>0.7</v>
      </c>
      <c r="BE661">
        <f t="shared" si="1586"/>
        <v>0.7</v>
      </c>
      <c r="BF661">
        <f t="shared" si="1586"/>
        <v>0.7</v>
      </c>
      <c r="BG661">
        <f t="shared" si="1586"/>
        <v>0.7</v>
      </c>
      <c r="BH661">
        <f t="shared" si="1553"/>
        <v>0.7</v>
      </c>
      <c r="BK661">
        <f t="shared" si="1580"/>
        <v>2.0245249312971867E-4</v>
      </c>
      <c r="BL661">
        <f t="shared" si="1458"/>
        <v>5.0613123282429666E-5</v>
      </c>
      <c r="BM661">
        <f t="shared" si="1459"/>
        <v>9.9201721633562233E-6</v>
      </c>
      <c r="BN661">
        <f t="shared" ref="BN661:BN697" si="1587">INDEX($L$7:$L$28,MATCH(BP661,$H$7:$H$28,0))</f>
        <v>0.75</v>
      </c>
      <c r="BO661">
        <f t="shared" ref="BO661:BO697" si="1588">INDEX($M$7:$M$28,MATCH(BP661,$H$7:$H$28,0))</f>
        <v>0.95099999999999996</v>
      </c>
      <c r="BP661" t="str">
        <f t="shared" si="1460"/>
        <v>-HT-Total</v>
      </c>
    </row>
    <row r="662" spans="1:68" hidden="1" x14ac:dyDescent="0.25">
      <c r="A662" t="str">
        <f t="shared" si="1454"/>
        <v>freight-HT-CNG</v>
      </c>
      <c r="B662" s="1">
        <v>628</v>
      </c>
      <c r="C662" t="s">
        <v>6</v>
      </c>
      <c r="D662" t="s">
        <v>36</v>
      </c>
      <c r="E662" t="s">
        <v>39</v>
      </c>
      <c r="F662" t="s">
        <v>45</v>
      </c>
      <c r="G662">
        <v>0</v>
      </c>
      <c r="H662">
        <f>Reference!H662</f>
        <v>0</v>
      </c>
      <c r="I662">
        <f>Reference!I662</f>
        <v>0</v>
      </c>
      <c r="J662">
        <f>Reference!J662</f>
        <v>0</v>
      </c>
      <c r="K662">
        <f>Reference!K662</f>
        <v>0</v>
      </c>
      <c r="L662">
        <f t="shared" ref="L662:Y663" si="1589">$K662+(L$33-$K$33)*($BL662-$BK662)/($BL$33-$BK$33)</f>
        <v>0</v>
      </c>
      <c r="M662">
        <f t="shared" si="1589"/>
        <v>0</v>
      </c>
      <c r="N662">
        <f t="shared" si="1589"/>
        <v>0</v>
      </c>
      <c r="O662">
        <f t="shared" si="1589"/>
        <v>0</v>
      </c>
      <c r="P662">
        <f t="shared" si="1589"/>
        <v>0</v>
      </c>
      <c r="Q662">
        <f t="shared" si="1589"/>
        <v>0</v>
      </c>
      <c r="R662">
        <f t="shared" si="1589"/>
        <v>0</v>
      </c>
      <c r="S662">
        <f t="shared" si="1589"/>
        <v>0</v>
      </c>
      <c r="T662">
        <f t="shared" si="1589"/>
        <v>0</v>
      </c>
      <c r="U662">
        <f t="shared" si="1589"/>
        <v>0</v>
      </c>
      <c r="V662">
        <f t="shared" si="1589"/>
        <v>0</v>
      </c>
      <c r="W662">
        <f t="shared" si="1589"/>
        <v>0</v>
      </c>
      <c r="X662">
        <f t="shared" si="1589"/>
        <v>0</v>
      </c>
      <c r="Y662">
        <f t="shared" si="1589"/>
        <v>0</v>
      </c>
      <c r="Z662">
        <f t="shared" ref="Z662:AN663" si="1590">$Y662+(Z$33-$Y$33)*($BM662-$BL662)/($BM$33-$BL$33)</f>
        <v>0</v>
      </c>
      <c r="AA662">
        <f t="shared" si="1590"/>
        <v>0</v>
      </c>
      <c r="AB662">
        <f t="shared" si="1590"/>
        <v>0</v>
      </c>
      <c r="AC662">
        <f t="shared" si="1590"/>
        <v>0</v>
      </c>
      <c r="AD662">
        <f t="shared" si="1590"/>
        <v>0</v>
      </c>
      <c r="AE662">
        <f t="shared" si="1590"/>
        <v>0</v>
      </c>
      <c r="AF662">
        <f t="shared" si="1590"/>
        <v>0</v>
      </c>
      <c r="AG662">
        <f t="shared" si="1590"/>
        <v>0</v>
      </c>
      <c r="AH662">
        <f t="shared" si="1590"/>
        <v>0</v>
      </c>
      <c r="AI662">
        <f t="shared" si="1590"/>
        <v>0</v>
      </c>
      <c r="AJ662">
        <f t="shared" si="1590"/>
        <v>0</v>
      </c>
      <c r="AK662">
        <f t="shared" si="1590"/>
        <v>0</v>
      </c>
      <c r="AL662">
        <f t="shared" si="1590"/>
        <v>0</v>
      </c>
      <c r="AM662">
        <f t="shared" si="1590"/>
        <v>0</v>
      </c>
      <c r="AN662">
        <f t="shared" si="1590"/>
        <v>0</v>
      </c>
      <c r="AO662">
        <f t="shared" ref="AO662:BG662" si="1591">AN662</f>
        <v>0</v>
      </c>
      <c r="AP662">
        <f t="shared" si="1591"/>
        <v>0</v>
      </c>
      <c r="AQ662">
        <f t="shared" si="1591"/>
        <v>0</v>
      </c>
      <c r="AR662">
        <f t="shared" si="1591"/>
        <v>0</v>
      </c>
      <c r="AS662">
        <f t="shared" si="1591"/>
        <v>0</v>
      </c>
      <c r="AT662">
        <f t="shared" si="1591"/>
        <v>0</v>
      </c>
      <c r="AU662">
        <f t="shared" si="1591"/>
        <v>0</v>
      </c>
      <c r="AV662">
        <f t="shared" si="1591"/>
        <v>0</v>
      </c>
      <c r="AW662">
        <f t="shared" si="1591"/>
        <v>0</v>
      </c>
      <c r="AX662">
        <f t="shared" si="1591"/>
        <v>0</v>
      </c>
      <c r="AY662">
        <f t="shared" si="1591"/>
        <v>0</v>
      </c>
      <c r="AZ662">
        <f t="shared" si="1591"/>
        <v>0</v>
      </c>
      <c r="BA662">
        <f t="shared" si="1591"/>
        <v>0</v>
      </c>
      <c r="BB662">
        <f t="shared" si="1591"/>
        <v>0</v>
      </c>
      <c r="BC662">
        <f t="shared" si="1591"/>
        <v>0</v>
      </c>
      <c r="BD662">
        <f t="shared" si="1591"/>
        <v>0</v>
      </c>
      <c r="BE662">
        <f t="shared" si="1591"/>
        <v>0</v>
      </c>
      <c r="BF662">
        <f t="shared" si="1591"/>
        <v>0</v>
      </c>
      <c r="BG662">
        <f t="shared" si="1591"/>
        <v>0</v>
      </c>
      <c r="BH662">
        <f t="shared" si="1553"/>
        <v>0</v>
      </c>
      <c r="BK662">
        <f t="shared" si="1580"/>
        <v>0</v>
      </c>
      <c r="BL662">
        <f t="shared" si="1458"/>
        <v>0</v>
      </c>
      <c r="BM662">
        <f t="shared" si="1459"/>
        <v>0</v>
      </c>
      <c r="BN662">
        <f t="shared" si="1587"/>
        <v>0.75</v>
      </c>
      <c r="BO662">
        <f t="shared" si="1588"/>
        <v>0.95099999999999996</v>
      </c>
      <c r="BP662" t="str">
        <f t="shared" si="1460"/>
        <v>-HT-Total</v>
      </c>
    </row>
    <row r="663" spans="1:68" hidden="1" x14ac:dyDescent="0.25">
      <c r="A663" t="str">
        <f t="shared" si="1454"/>
        <v>freight-HT-D</v>
      </c>
      <c r="B663" s="1">
        <v>629</v>
      </c>
      <c r="C663" t="s">
        <v>6</v>
      </c>
      <c r="D663" t="s">
        <v>36</v>
      </c>
      <c r="E663" t="s">
        <v>39</v>
      </c>
      <c r="F663" t="s">
        <v>46</v>
      </c>
      <c r="G663">
        <v>0.99981478616865049</v>
      </c>
      <c r="H663">
        <f>Reference!H663</f>
        <v>0.99980525242670237</v>
      </c>
      <c r="I663">
        <f>Reference!I663</f>
        <v>0.99979572061482014</v>
      </c>
      <c r="J663">
        <f>Reference!J663</f>
        <v>0.99978619073241837</v>
      </c>
      <c r="K663">
        <f>Reference!K663</f>
        <v>0.99976004417531106</v>
      </c>
      <c r="L663">
        <f t="shared" si="1589"/>
        <v>0.94620147038020508</v>
      </c>
      <c r="M663">
        <f t="shared" si="1589"/>
        <v>0.89264289658509921</v>
      </c>
      <c r="N663">
        <f t="shared" si="1589"/>
        <v>0.83908432278999323</v>
      </c>
      <c r="O663">
        <f t="shared" si="1589"/>
        <v>0.78552574899488725</v>
      </c>
      <c r="P663">
        <f t="shared" si="1589"/>
        <v>0.73196717519978138</v>
      </c>
      <c r="Q663">
        <f t="shared" si="1589"/>
        <v>0.67840860140467529</v>
      </c>
      <c r="R663">
        <f t="shared" si="1589"/>
        <v>0.62485002760956943</v>
      </c>
      <c r="S663">
        <f t="shared" si="1589"/>
        <v>0.57129145381446356</v>
      </c>
      <c r="T663">
        <f t="shared" si="1589"/>
        <v>0.51773288001935747</v>
      </c>
      <c r="U663">
        <f t="shared" si="1589"/>
        <v>0.4641743062242516</v>
      </c>
      <c r="V663">
        <f t="shared" si="1589"/>
        <v>0.41061573242914573</v>
      </c>
      <c r="W663">
        <f t="shared" si="1589"/>
        <v>0.35705715863403964</v>
      </c>
      <c r="X663">
        <f t="shared" si="1589"/>
        <v>0.30349858483893366</v>
      </c>
      <c r="Y663">
        <f t="shared" si="1589"/>
        <v>0.24994001104382779</v>
      </c>
      <c r="Z663">
        <f t="shared" si="1590"/>
        <v>0.23654322645187861</v>
      </c>
      <c r="AA663">
        <f t="shared" si="1590"/>
        <v>0.22314644185992946</v>
      </c>
      <c r="AB663">
        <f t="shared" si="1590"/>
        <v>0.20974965726798028</v>
      </c>
      <c r="AC663">
        <f t="shared" si="1590"/>
        <v>0.19635287267603113</v>
      </c>
      <c r="AD663">
        <f t="shared" si="1590"/>
        <v>0.18295608808408198</v>
      </c>
      <c r="AE663">
        <f t="shared" si="1590"/>
        <v>0.1695593034921328</v>
      </c>
      <c r="AF663">
        <f t="shared" si="1590"/>
        <v>0.15616251890018362</v>
      </c>
      <c r="AG663">
        <f t="shared" si="1590"/>
        <v>0.14276573430823447</v>
      </c>
      <c r="AH663">
        <f t="shared" si="1590"/>
        <v>0.12936894971628529</v>
      </c>
      <c r="AI663">
        <f t="shared" si="1590"/>
        <v>0.11597216512433614</v>
      </c>
      <c r="AJ663">
        <f t="shared" si="1590"/>
        <v>0.10257538053238696</v>
      </c>
      <c r="AK663">
        <f t="shared" si="1590"/>
        <v>8.917859594043781E-2</v>
      </c>
      <c r="AL663">
        <f t="shared" si="1590"/>
        <v>7.5781811348488631E-2</v>
      </c>
      <c r="AM663">
        <f t="shared" si="1590"/>
        <v>6.238502675653948E-2</v>
      </c>
      <c r="AN663">
        <f t="shared" si="1590"/>
        <v>4.8988242164590301E-2</v>
      </c>
      <c r="AO663">
        <f t="shared" ref="AO663:BG663" si="1592">AN663</f>
        <v>4.8988242164590301E-2</v>
      </c>
      <c r="AP663">
        <f t="shared" si="1592"/>
        <v>4.8988242164590301E-2</v>
      </c>
      <c r="AQ663">
        <f t="shared" si="1592"/>
        <v>4.8988242164590301E-2</v>
      </c>
      <c r="AR663">
        <f t="shared" si="1592"/>
        <v>4.8988242164590301E-2</v>
      </c>
      <c r="AS663">
        <f t="shared" si="1592"/>
        <v>4.8988242164590301E-2</v>
      </c>
      <c r="AT663">
        <f t="shared" si="1592"/>
        <v>4.8988242164590301E-2</v>
      </c>
      <c r="AU663">
        <f t="shared" si="1592"/>
        <v>4.8988242164590301E-2</v>
      </c>
      <c r="AV663">
        <f t="shared" si="1592"/>
        <v>4.8988242164590301E-2</v>
      </c>
      <c r="AW663">
        <f t="shared" si="1592"/>
        <v>4.8988242164590301E-2</v>
      </c>
      <c r="AX663">
        <f t="shared" si="1592"/>
        <v>4.8988242164590301E-2</v>
      </c>
      <c r="AY663">
        <f t="shared" si="1592"/>
        <v>4.8988242164590301E-2</v>
      </c>
      <c r="AZ663">
        <f t="shared" si="1592"/>
        <v>4.8988242164590301E-2</v>
      </c>
      <c r="BA663">
        <f t="shared" si="1592"/>
        <v>4.8988242164590301E-2</v>
      </c>
      <c r="BB663">
        <f t="shared" si="1592"/>
        <v>4.8988242164590301E-2</v>
      </c>
      <c r="BC663">
        <f t="shared" si="1592"/>
        <v>4.8988242164590301E-2</v>
      </c>
      <c r="BD663">
        <f t="shared" si="1592"/>
        <v>4.8988242164590301E-2</v>
      </c>
      <c r="BE663">
        <f t="shared" si="1592"/>
        <v>4.8988242164590301E-2</v>
      </c>
      <c r="BF663">
        <f t="shared" si="1592"/>
        <v>4.8988242164590301E-2</v>
      </c>
      <c r="BG663">
        <f t="shared" si="1592"/>
        <v>4.8988242164590301E-2</v>
      </c>
      <c r="BH663">
        <f t="shared" si="1553"/>
        <v>4.8988242164590301E-2</v>
      </c>
      <c r="BK663">
        <f t="shared" si="1580"/>
        <v>0.99976004417531106</v>
      </c>
      <c r="BL663">
        <f t="shared" si="1458"/>
        <v>0.24994001104382776</v>
      </c>
      <c r="BM663">
        <f t="shared" si="1459"/>
        <v>4.8988242164590287E-2</v>
      </c>
      <c r="BN663">
        <f t="shared" si="1587"/>
        <v>0.75</v>
      </c>
      <c r="BO663">
        <f t="shared" si="1588"/>
        <v>0.95099999999999996</v>
      </c>
      <c r="BP663" t="str">
        <f t="shared" si="1460"/>
        <v>-HT-Total</v>
      </c>
    </row>
    <row r="664" spans="1:68" hidden="1" x14ac:dyDescent="0.25">
      <c r="A664" t="str">
        <f t="shared" si="1454"/>
        <v>freight-HT-FCEV</v>
      </c>
      <c r="B664" s="1">
        <v>630</v>
      </c>
      <c r="C664" t="s">
        <v>6</v>
      </c>
      <c r="D664" t="s">
        <v>36</v>
      </c>
      <c r="E664" t="s">
        <v>39</v>
      </c>
      <c r="F664" t="s">
        <v>30</v>
      </c>
      <c r="G664">
        <v>0</v>
      </c>
      <c r="H664">
        <f>Reference!H664</f>
        <v>1.2915496650148837E-7</v>
      </c>
      <c r="I664">
        <f>Reference!I664</f>
        <v>0</v>
      </c>
      <c r="J664">
        <f>Reference!J664</f>
        <v>2.1544346900318838E-7</v>
      </c>
      <c r="K664">
        <f>Reference!K664</f>
        <v>0</v>
      </c>
      <c r="L664">
        <f>Reference!L664</f>
        <v>2.3913602153749675E-7</v>
      </c>
      <c r="M664">
        <f>IF(L664=0,0.0000001,L664)*((INDEX($L$7:$L$29,MATCH($A664,$H$7:$H$28,0))/IF(L664=0,0.0000001,L664))^((M$33-$K$33)/($Y$33-$K$33)))</f>
        <v>1.6100953960347348E-6</v>
      </c>
      <c r="N664">
        <f t="shared" ref="N664:Y664" si="1593">IF(M664=0,0.0000001,M664)*((INDEX($L$7:$L$29,MATCH($A664,$H$7:$H$28,0))/IF(M664=0,0.0000001,M664))^((N$33-$K$33)/($Y$33-$K$33)))</f>
        <v>1.8693416233405577E-5</v>
      </c>
      <c r="O664">
        <f t="shared" si="1593"/>
        <v>2.4391149679520177E-4</v>
      </c>
      <c r="P664">
        <f t="shared" si="1593"/>
        <v>2.4168702638470035E-3</v>
      </c>
      <c r="Q664">
        <f t="shared" si="1593"/>
        <v>1.4177917576021269E-2</v>
      </c>
      <c r="R664">
        <f t="shared" si="1593"/>
        <v>4.6116023640413645E-2</v>
      </c>
      <c r="S664">
        <f t="shared" si="1593"/>
        <v>9.0481561126041651E-2</v>
      </c>
      <c r="T664">
        <f t="shared" si="1593"/>
        <v>0.12522391237973385</v>
      </c>
      <c r="U664">
        <f t="shared" si="1593"/>
        <v>0.14245907459067439</v>
      </c>
      <c r="V664">
        <f t="shared" si="1593"/>
        <v>0.14835118329262473</v>
      </c>
      <c r="W664">
        <f t="shared" si="1593"/>
        <v>0.14976333751441798</v>
      </c>
      <c r="X664">
        <f t="shared" si="1593"/>
        <v>0.14998308314119857</v>
      </c>
      <c r="Y664">
        <f t="shared" si="1593"/>
        <v>0.15000000000000002</v>
      </c>
      <c r="Z664">
        <f>IF(Y664=0,0.0000001,$Y664)*((INDEX($M$7:$M$29,MATCH($A664,$H$7:$H$28,0))/IF(Y664=0,0.0000001,$Y664))^((Z$33-$Y$33)/($AN$33-$Y$33)))</f>
        <v>0.15519623302069091</v>
      </c>
      <c r="AA664">
        <f t="shared" ref="AA664:AN664" si="1594">IF(Z664=0,0.0000001,$Y664)*((INDEX($M$7:$M$29,MATCH($A664,$H$7:$H$28,0))/IF(Z664=0,0.0000001,$Y664))^((AA$33-$Y$33)/($AN$33-$Y$33)))</f>
        <v>0.16057247162541721</v>
      </c>
      <c r="AB664">
        <f t="shared" si="1594"/>
        <v>0.1661349514872435</v>
      </c>
      <c r="AC664">
        <f t="shared" si="1594"/>
        <v>0.17189012429263614</v>
      </c>
      <c r="AD664">
        <f t="shared" si="1594"/>
        <v>0.17784466522450318</v>
      </c>
      <c r="AE664">
        <f t="shared" si="1594"/>
        <v>0.18400548070445835</v>
      </c>
      <c r="AF664">
        <f t="shared" si="1594"/>
        <v>0.19037971640328907</v>
      </c>
      <c r="AG664">
        <f t="shared" si="1594"/>
        <v>0.19697476552891927</v>
      </c>
      <c r="AH664">
        <f t="shared" si="1594"/>
        <v>0.20379827740148071</v>
      </c>
      <c r="AI664">
        <f t="shared" si="1594"/>
        <v>0.21085816632543733</v>
      </c>
      <c r="AJ664">
        <f t="shared" si="1594"/>
        <v>0.21816262076905443</v>
      </c>
      <c r="AK664">
        <f t="shared" si="1594"/>
        <v>0.22572011286185859</v>
      </c>
      <c r="AL664">
        <f t="shared" si="1594"/>
        <v>0.23353940822110433</v>
      </c>
      <c r="AM664">
        <f t="shared" si="1594"/>
        <v>0.24162957611864505</v>
      </c>
      <c r="AN664">
        <f t="shared" si="1594"/>
        <v>0.25</v>
      </c>
      <c r="AO664">
        <f t="shared" ref="AO664:BG664" si="1595">AN664</f>
        <v>0.25</v>
      </c>
      <c r="AP664">
        <f t="shared" si="1595"/>
        <v>0.25</v>
      </c>
      <c r="AQ664">
        <f t="shared" si="1595"/>
        <v>0.25</v>
      </c>
      <c r="AR664">
        <f t="shared" si="1595"/>
        <v>0.25</v>
      </c>
      <c r="AS664">
        <f t="shared" si="1595"/>
        <v>0.25</v>
      </c>
      <c r="AT664">
        <f t="shared" si="1595"/>
        <v>0.25</v>
      </c>
      <c r="AU664">
        <f t="shared" si="1595"/>
        <v>0.25</v>
      </c>
      <c r="AV664">
        <f t="shared" si="1595"/>
        <v>0.25</v>
      </c>
      <c r="AW664">
        <f t="shared" si="1595"/>
        <v>0.25</v>
      </c>
      <c r="AX664">
        <f t="shared" si="1595"/>
        <v>0.25</v>
      </c>
      <c r="AY664">
        <f t="shared" si="1595"/>
        <v>0.25</v>
      </c>
      <c r="AZ664">
        <f t="shared" si="1595"/>
        <v>0.25</v>
      </c>
      <c r="BA664">
        <f t="shared" si="1595"/>
        <v>0.25</v>
      </c>
      <c r="BB664">
        <f t="shared" si="1595"/>
        <v>0.25</v>
      </c>
      <c r="BC664">
        <f t="shared" si="1595"/>
        <v>0.25</v>
      </c>
      <c r="BD664">
        <f t="shared" si="1595"/>
        <v>0.25</v>
      </c>
      <c r="BE664">
        <f t="shared" si="1595"/>
        <v>0.25</v>
      </c>
      <c r="BF664">
        <f t="shared" si="1595"/>
        <v>0.25</v>
      </c>
      <c r="BG664">
        <f t="shared" si="1595"/>
        <v>0.25</v>
      </c>
      <c r="BH664">
        <f t="shared" si="1553"/>
        <v>0.25</v>
      </c>
      <c r="BK664">
        <f>G664</f>
        <v>0</v>
      </c>
      <c r="BL664">
        <f t="shared" si="1458"/>
        <v>0</v>
      </c>
      <c r="BM664">
        <f t="shared" si="1459"/>
        <v>0</v>
      </c>
      <c r="BN664">
        <f t="shared" si="1587"/>
        <v>0.75</v>
      </c>
      <c r="BO664">
        <f t="shared" si="1588"/>
        <v>0.95099999999999996</v>
      </c>
      <c r="BP664" t="str">
        <f t="shared" si="1460"/>
        <v>-HT-Total</v>
      </c>
    </row>
    <row r="665" spans="1:68" hidden="1" x14ac:dyDescent="0.25">
      <c r="A665" t="str">
        <f t="shared" si="1454"/>
        <v>freight-HT-G</v>
      </c>
      <c r="B665" s="1">
        <v>631</v>
      </c>
      <c r="C665" t="s">
        <v>6</v>
      </c>
      <c r="D665" t="s">
        <v>36</v>
      </c>
      <c r="E665" t="s">
        <v>39</v>
      </c>
      <c r="F665" t="s">
        <v>47</v>
      </c>
      <c r="G665">
        <v>1.2813961909337681E-4</v>
      </c>
      <c r="H665">
        <f>Reference!H665</f>
        <v>1.091449216171372E-4</v>
      </c>
      <c r="I665">
        <f>Reference!I665</f>
        <v>9.0154069537830319E-5</v>
      </c>
      <c r="J665">
        <f>Reference!J665</f>
        <v>7.1167061687847625E-5</v>
      </c>
      <c r="K665">
        <f>Reference!K665</f>
        <v>6.879206015283821E-5</v>
      </c>
      <c r="L665">
        <f t="shared" ref="L665:Y667" si="1596">$K665+(L$33-$K$33)*($BL665-$BK665)/($BL$33-$BK$33)</f>
        <v>6.5106771216079018E-5</v>
      </c>
      <c r="M665">
        <f t="shared" si="1596"/>
        <v>6.1421482279319826E-5</v>
      </c>
      <c r="N665">
        <f t="shared" si="1596"/>
        <v>5.7736193342560641E-5</v>
      </c>
      <c r="O665">
        <f t="shared" si="1596"/>
        <v>5.4050904405801449E-5</v>
      </c>
      <c r="P665">
        <f t="shared" si="1596"/>
        <v>5.0365615469042257E-5</v>
      </c>
      <c r="Q665">
        <f t="shared" si="1596"/>
        <v>4.6680326532283072E-5</v>
      </c>
      <c r="R665">
        <f t="shared" si="1596"/>
        <v>4.299503759552388E-5</v>
      </c>
      <c r="S665">
        <f t="shared" si="1596"/>
        <v>3.9309748658764688E-5</v>
      </c>
      <c r="T665">
        <f t="shared" si="1596"/>
        <v>3.5624459722005496E-5</v>
      </c>
      <c r="U665">
        <f t="shared" si="1596"/>
        <v>3.1939170785246304E-5</v>
      </c>
      <c r="V665">
        <f t="shared" si="1596"/>
        <v>2.8253881848487119E-5</v>
      </c>
      <c r="W665">
        <f t="shared" si="1596"/>
        <v>2.4568592911727926E-5</v>
      </c>
      <c r="X665">
        <f t="shared" si="1596"/>
        <v>2.0883303974968734E-5</v>
      </c>
      <c r="Y665">
        <f t="shared" si="1596"/>
        <v>1.7198015038209556E-5</v>
      </c>
      <c r="Z665">
        <f t="shared" ref="Z665:AN667" si="1597">$Y665+(Z$33-$Y$33)*($BM665-$BL665)/($BM$33-$BL$33)</f>
        <v>1.6276201432161523E-5</v>
      </c>
      <c r="AA665">
        <f t="shared" si="1597"/>
        <v>1.5354387826113491E-5</v>
      </c>
      <c r="AB665">
        <f t="shared" si="1597"/>
        <v>1.443257422006546E-5</v>
      </c>
      <c r="AC665">
        <f t="shared" si="1597"/>
        <v>1.3510760614017429E-5</v>
      </c>
      <c r="AD665">
        <f t="shared" si="1597"/>
        <v>1.2588947007969397E-5</v>
      </c>
      <c r="AE665">
        <f t="shared" si="1597"/>
        <v>1.1667133401921364E-5</v>
      </c>
      <c r="AF665">
        <f t="shared" si="1597"/>
        <v>1.0745319795873334E-5</v>
      </c>
      <c r="AG665">
        <f t="shared" si="1597"/>
        <v>9.823506189825301E-6</v>
      </c>
      <c r="AH665">
        <f t="shared" si="1597"/>
        <v>8.9016925837772685E-6</v>
      </c>
      <c r="AI665">
        <f t="shared" si="1597"/>
        <v>7.9798789777292377E-6</v>
      </c>
      <c r="AJ665">
        <f t="shared" si="1597"/>
        <v>7.0580653716812052E-6</v>
      </c>
      <c r="AK665">
        <f t="shared" si="1597"/>
        <v>6.1362517656331743E-6</v>
      </c>
      <c r="AL665">
        <f t="shared" si="1597"/>
        <v>5.2144381595851435E-6</v>
      </c>
      <c r="AM665">
        <f t="shared" si="1597"/>
        <v>4.292624553537111E-6</v>
      </c>
      <c r="AN665">
        <f t="shared" si="1597"/>
        <v>3.3708109474890785E-6</v>
      </c>
      <c r="AO665">
        <f t="shared" ref="AO665:BG665" si="1598">AN665</f>
        <v>3.3708109474890785E-6</v>
      </c>
      <c r="AP665">
        <f t="shared" si="1598"/>
        <v>3.3708109474890785E-6</v>
      </c>
      <c r="AQ665">
        <f t="shared" si="1598"/>
        <v>3.3708109474890785E-6</v>
      </c>
      <c r="AR665">
        <f t="shared" si="1598"/>
        <v>3.3708109474890785E-6</v>
      </c>
      <c r="AS665">
        <f t="shared" si="1598"/>
        <v>3.3708109474890785E-6</v>
      </c>
      <c r="AT665">
        <f t="shared" si="1598"/>
        <v>3.3708109474890785E-6</v>
      </c>
      <c r="AU665">
        <f t="shared" si="1598"/>
        <v>3.3708109474890785E-6</v>
      </c>
      <c r="AV665">
        <f t="shared" si="1598"/>
        <v>3.3708109474890785E-6</v>
      </c>
      <c r="AW665">
        <f t="shared" si="1598"/>
        <v>3.3708109474890785E-6</v>
      </c>
      <c r="AX665">
        <f t="shared" si="1598"/>
        <v>3.3708109474890785E-6</v>
      </c>
      <c r="AY665">
        <f t="shared" si="1598"/>
        <v>3.3708109474890785E-6</v>
      </c>
      <c r="AZ665">
        <f t="shared" si="1598"/>
        <v>3.3708109474890785E-6</v>
      </c>
      <c r="BA665">
        <f t="shared" si="1598"/>
        <v>3.3708109474890785E-6</v>
      </c>
      <c r="BB665">
        <f t="shared" si="1598"/>
        <v>3.3708109474890785E-6</v>
      </c>
      <c r="BC665">
        <f t="shared" si="1598"/>
        <v>3.3708109474890785E-6</v>
      </c>
      <c r="BD665">
        <f t="shared" si="1598"/>
        <v>3.3708109474890785E-6</v>
      </c>
      <c r="BE665">
        <f t="shared" si="1598"/>
        <v>3.3708109474890785E-6</v>
      </c>
      <c r="BF665">
        <f t="shared" si="1598"/>
        <v>3.3708109474890785E-6</v>
      </c>
      <c r="BG665">
        <f t="shared" si="1598"/>
        <v>3.3708109474890785E-6</v>
      </c>
      <c r="BH665">
        <f t="shared" si="1553"/>
        <v>3.3708109474890785E-6</v>
      </c>
      <c r="BK665">
        <f t="shared" ref="BK665:BK670" si="1599">K665</f>
        <v>6.879206015283821E-5</v>
      </c>
      <c r="BL665">
        <f t="shared" si="1458"/>
        <v>1.7198015038209553E-5</v>
      </c>
      <c r="BM665">
        <f t="shared" si="1459"/>
        <v>3.3708109474890751E-6</v>
      </c>
      <c r="BN665">
        <f t="shared" si="1587"/>
        <v>0.75</v>
      </c>
      <c r="BO665">
        <f t="shared" si="1588"/>
        <v>0.95099999999999996</v>
      </c>
      <c r="BP665" t="str">
        <f t="shared" si="1460"/>
        <v>-HT-Total</v>
      </c>
    </row>
    <row r="666" spans="1:68" hidden="1" x14ac:dyDescent="0.25">
      <c r="A666" t="str">
        <f t="shared" si="1454"/>
        <v>freight-HT-LPG</v>
      </c>
      <c r="B666" s="1">
        <v>632</v>
      </c>
      <c r="C666" t="s">
        <v>6</v>
      </c>
      <c r="D666" t="s">
        <v>36</v>
      </c>
      <c r="E666" t="s">
        <v>39</v>
      </c>
      <c r="F666" t="s">
        <v>48</v>
      </c>
      <c r="G666">
        <v>0</v>
      </c>
      <c r="H666">
        <f>Reference!H666</f>
        <v>0</v>
      </c>
      <c r="I666">
        <f>Reference!I666</f>
        <v>0</v>
      </c>
      <c r="J666">
        <f>Reference!J666</f>
        <v>0</v>
      </c>
      <c r="K666">
        <f>Reference!K666</f>
        <v>0</v>
      </c>
      <c r="L666">
        <f t="shared" si="1596"/>
        <v>0</v>
      </c>
      <c r="M666">
        <f t="shared" si="1596"/>
        <v>0</v>
      </c>
      <c r="N666">
        <f t="shared" si="1596"/>
        <v>0</v>
      </c>
      <c r="O666">
        <f t="shared" si="1596"/>
        <v>0</v>
      </c>
      <c r="P666">
        <f t="shared" si="1596"/>
        <v>0</v>
      </c>
      <c r="Q666">
        <f t="shared" si="1596"/>
        <v>0</v>
      </c>
      <c r="R666">
        <f t="shared" si="1596"/>
        <v>0</v>
      </c>
      <c r="S666">
        <f t="shared" si="1596"/>
        <v>0</v>
      </c>
      <c r="T666">
        <f t="shared" si="1596"/>
        <v>0</v>
      </c>
      <c r="U666">
        <f t="shared" si="1596"/>
        <v>0</v>
      </c>
      <c r="V666">
        <f t="shared" si="1596"/>
        <v>0</v>
      </c>
      <c r="W666">
        <f t="shared" si="1596"/>
        <v>0</v>
      </c>
      <c r="X666">
        <f t="shared" si="1596"/>
        <v>0</v>
      </c>
      <c r="Y666">
        <f t="shared" si="1596"/>
        <v>0</v>
      </c>
      <c r="Z666">
        <f t="shared" si="1597"/>
        <v>0</v>
      </c>
      <c r="AA666">
        <f t="shared" si="1597"/>
        <v>0</v>
      </c>
      <c r="AB666">
        <f t="shared" si="1597"/>
        <v>0</v>
      </c>
      <c r="AC666">
        <f t="shared" si="1597"/>
        <v>0</v>
      </c>
      <c r="AD666">
        <f t="shared" si="1597"/>
        <v>0</v>
      </c>
      <c r="AE666">
        <f t="shared" si="1597"/>
        <v>0</v>
      </c>
      <c r="AF666">
        <f t="shared" si="1597"/>
        <v>0</v>
      </c>
      <c r="AG666">
        <f t="shared" si="1597"/>
        <v>0</v>
      </c>
      <c r="AH666">
        <f t="shared" si="1597"/>
        <v>0</v>
      </c>
      <c r="AI666">
        <f t="shared" si="1597"/>
        <v>0</v>
      </c>
      <c r="AJ666">
        <f t="shared" si="1597"/>
        <v>0</v>
      </c>
      <c r="AK666">
        <f t="shared" si="1597"/>
        <v>0</v>
      </c>
      <c r="AL666">
        <f t="shared" si="1597"/>
        <v>0</v>
      </c>
      <c r="AM666">
        <f t="shared" si="1597"/>
        <v>0</v>
      </c>
      <c r="AN666">
        <f t="shared" si="1597"/>
        <v>0</v>
      </c>
      <c r="AO666">
        <f t="shared" ref="AO666:BG666" si="1600">AN666</f>
        <v>0</v>
      </c>
      <c r="AP666">
        <f t="shared" si="1600"/>
        <v>0</v>
      </c>
      <c r="AQ666">
        <f t="shared" si="1600"/>
        <v>0</v>
      </c>
      <c r="AR666">
        <f t="shared" si="1600"/>
        <v>0</v>
      </c>
      <c r="AS666">
        <f t="shared" si="1600"/>
        <v>0</v>
      </c>
      <c r="AT666">
        <f t="shared" si="1600"/>
        <v>0</v>
      </c>
      <c r="AU666">
        <f t="shared" si="1600"/>
        <v>0</v>
      </c>
      <c r="AV666">
        <f t="shared" si="1600"/>
        <v>0</v>
      </c>
      <c r="AW666">
        <f t="shared" si="1600"/>
        <v>0</v>
      </c>
      <c r="AX666">
        <f t="shared" si="1600"/>
        <v>0</v>
      </c>
      <c r="AY666">
        <f t="shared" si="1600"/>
        <v>0</v>
      </c>
      <c r="AZ666">
        <f t="shared" si="1600"/>
        <v>0</v>
      </c>
      <c r="BA666">
        <f t="shared" si="1600"/>
        <v>0</v>
      </c>
      <c r="BB666">
        <f t="shared" si="1600"/>
        <v>0</v>
      </c>
      <c r="BC666">
        <f t="shared" si="1600"/>
        <v>0</v>
      </c>
      <c r="BD666">
        <f t="shared" si="1600"/>
        <v>0</v>
      </c>
      <c r="BE666">
        <f t="shared" si="1600"/>
        <v>0</v>
      </c>
      <c r="BF666">
        <f t="shared" si="1600"/>
        <v>0</v>
      </c>
      <c r="BG666">
        <f t="shared" si="1600"/>
        <v>0</v>
      </c>
      <c r="BH666">
        <f t="shared" si="1553"/>
        <v>0</v>
      </c>
      <c r="BK666">
        <f t="shared" si="1599"/>
        <v>0</v>
      </c>
      <c r="BL666">
        <f t="shared" si="1458"/>
        <v>0</v>
      </c>
      <c r="BM666">
        <f t="shared" si="1459"/>
        <v>0</v>
      </c>
      <c r="BN666">
        <f t="shared" si="1587"/>
        <v>0.75</v>
      </c>
      <c r="BO666">
        <f t="shared" si="1588"/>
        <v>0.95099999999999996</v>
      </c>
      <c r="BP666" t="str">
        <f t="shared" si="1460"/>
        <v>-HT-Total</v>
      </c>
    </row>
    <row r="667" spans="1:68" hidden="1" x14ac:dyDescent="0.25">
      <c r="A667" t="str">
        <f t="shared" si="1454"/>
        <v>freight-HT-PHEVD</v>
      </c>
      <c r="B667" s="1">
        <v>633</v>
      </c>
      <c r="C667" t="s">
        <v>6</v>
      </c>
      <c r="D667" t="s">
        <v>36</v>
      </c>
      <c r="E667" t="s">
        <v>39</v>
      </c>
      <c r="F667" t="s">
        <v>37</v>
      </c>
      <c r="G667">
        <v>0</v>
      </c>
      <c r="H667">
        <f>Reference!H667</f>
        <v>0</v>
      </c>
      <c r="I667">
        <f>Reference!I667</f>
        <v>0</v>
      </c>
      <c r="J667">
        <f>Reference!J667</f>
        <v>0</v>
      </c>
      <c r="K667">
        <f>Reference!K667</f>
        <v>0</v>
      </c>
      <c r="L667">
        <f t="shared" si="1596"/>
        <v>0</v>
      </c>
      <c r="M667">
        <f t="shared" si="1596"/>
        <v>0</v>
      </c>
      <c r="N667">
        <f t="shared" si="1596"/>
        <v>0</v>
      </c>
      <c r="O667">
        <f t="shared" si="1596"/>
        <v>0</v>
      </c>
      <c r="P667">
        <f t="shared" si="1596"/>
        <v>0</v>
      </c>
      <c r="Q667">
        <f t="shared" si="1596"/>
        <v>0</v>
      </c>
      <c r="R667">
        <f t="shared" si="1596"/>
        <v>0</v>
      </c>
      <c r="S667">
        <f t="shared" si="1596"/>
        <v>0</v>
      </c>
      <c r="T667">
        <f t="shared" si="1596"/>
        <v>0</v>
      </c>
      <c r="U667">
        <f t="shared" si="1596"/>
        <v>0</v>
      </c>
      <c r="V667">
        <f t="shared" si="1596"/>
        <v>0</v>
      </c>
      <c r="W667">
        <f t="shared" si="1596"/>
        <v>0</v>
      </c>
      <c r="X667">
        <f t="shared" si="1596"/>
        <v>0</v>
      </c>
      <c r="Y667">
        <f t="shared" si="1596"/>
        <v>0</v>
      </c>
      <c r="Z667">
        <f t="shared" si="1597"/>
        <v>0</v>
      </c>
      <c r="AA667">
        <f t="shared" si="1597"/>
        <v>0</v>
      </c>
      <c r="AB667">
        <f t="shared" si="1597"/>
        <v>0</v>
      </c>
      <c r="AC667">
        <f t="shared" si="1597"/>
        <v>0</v>
      </c>
      <c r="AD667">
        <f t="shared" si="1597"/>
        <v>0</v>
      </c>
      <c r="AE667">
        <f t="shared" si="1597"/>
        <v>0</v>
      </c>
      <c r="AF667">
        <f t="shared" si="1597"/>
        <v>0</v>
      </c>
      <c r="AG667">
        <f t="shared" si="1597"/>
        <v>0</v>
      </c>
      <c r="AH667">
        <f t="shared" si="1597"/>
        <v>0</v>
      </c>
      <c r="AI667">
        <f t="shared" si="1597"/>
        <v>0</v>
      </c>
      <c r="AJ667">
        <f t="shared" si="1597"/>
        <v>0</v>
      </c>
      <c r="AK667">
        <f t="shared" si="1597"/>
        <v>0</v>
      </c>
      <c r="AL667">
        <f t="shared" si="1597"/>
        <v>0</v>
      </c>
      <c r="AM667">
        <f t="shared" si="1597"/>
        <v>0</v>
      </c>
      <c r="AN667">
        <f t="shared" si="1597"/>
        <v>0</v>
      </c>
      <c r="AO667">
        <f t="shared" ref="AO667:BG667" si="1601">AN667</f>
        <v>0</v>
      </c>
      <c r="AP667">
        <f t="shared" si="1601"/>
        <v>0</v>
      </c>
      <c r="AQ667">
        <f t="shared" si="1601"/>
        <v>0</v>
      </c>
      <c r="AR667">
        <f t="shared" si="1601"/>
        <v>0</v>
      </c>
      <c r="AS667">
        <f t="shared" si="1601"/>
        <v>0</v>
      </c>
      <c r="AT667">
        <f t="shared" si="1601"/>
        <v>0</v>
      </c>
      <c r="AU667">
        <f t="shared" si="1601"/>
        <v>0</v>
      </c>
      <c r="AV667">
        <f t="shared" si="1601"/>
        <v>0</v>
      </c>
      <c r="AW667">
        <f t="shared" si="1601"/>
        <v>0</v>
      </c>
      <c r="AX667">
        <f t="shared" si="1601"/>
        <v>0</v>
      </c>
      <c r="AY667">
        <f t="shared" si="1601"/>
        <v>0</v>
      </c>
      <c r="AZ667">
        <f t="shared" si="1601"/>
        <v>0</v>
      </c>
      <c r="BA667">
        <f t="shared" si="1601"/>
        <v>0</v>
      </c>
      <c r="BB667">
        <f t="shared" si="1601"/>
        <v>0</v>
      </c>
      <c r="BC667">
        <f t="shared" si="1601"/>
        <v>0</v>
      </c>
      <c r="BD667">
        <f t="shared" si="1601"/>
        <v>0</v>
      </c>
      <c r="BE667">
        <f t="shared" si="1601"/>
        <v>0</v>
      </c>
      <c r="BF667">
        <f t="shared" si="1601"/>
        <v>0</v>
      </c>
      <c r="BG667">
        <f t="shared" si="1601"/>
        <v>0</v>
      </c>
      <c r="BH667">
        <f t="shared" si="1553"/>
        <v>0</v>
      </c>
      <c r="BK667">
        <f t="shared" si="1599"/>
        <v>0</v>
      </c>
      <c r="BL667">
        <f t="shared" si="1458"/>
        <v>0</v>
      </c>
      <c r="BM667">
        <f t="shared" si="1459"/>
        <v>0</v>
      </c>
      <c r="BN667">
        <f t="shared" si="1587"/>
        <v>0.75</v>
      </c>
      <c r="BO667">
        <f t="shared" si="1588"/>
        <v>0.95099999999999996</v>
      </c>
      <c r="BP667" t="str">
        <f t="shared" si="1460"/>
        <v>-HT-Total</v>
      </c>
    </row>
    <row r="668" spans="1:68" hidden="1" x14ac:dyDescent="0.25">
      <c r="A668" t="str">
        <f t="shared" si="1454"/>
        <v>freight-LT-BEV</v>
      </c>
      <c r="B668" s="1">
        <v>634</v>
      </c>
      <c r="C668" t="s">
        <v>6</v>
      </c>
      <c r="D668" t="s">
        <v>36</v>
      </c>
      <c r="E668" t="s">
        <v>33</v>
      </c>
      <c r="F668" t="s">
        <v>29</v>
      </c>
      <c r="G668">
        <v>2.153318989004364E-4</v>
      </c>
      <c r="H668">
        <f>Reference!H668</f>
        <v>2.8256928838871361E-4</v>
      </c>
      <c r="I668">
        <f>Reference!I668</f>
        <v>3.7080155401138389E-4</v>
      </c>
      <c r="J668">
        <f>Reference!J668</f>
        <v>4.8658434623693157E-4</v>
      </c>
      <c r="K668">
        <f>Reference!K668</f>
        <v>6.3852031751612695E-4</v>
      </c>
      <c r="L668">
        <f>Reference!L668</f>
        <v>9.1611069895353441E-4</v>
      </c>
      <c r="M668">
        <f>IF(L668=0,0.0000001,L668)*((INDEX($L$7:$L$29,MATCH($A668,$H$7:$H$28,0))/IF(L668=0,0.0000001,L668))^((M$33-$K$33)/($Y$33-$K$33)))</f>
        <v>2.4314893938580657E-3</v>
      </c>
      <c r="N668">
        <f t="shared" ref="N668:Y668" si="1602">IF(M668=0,0.0000001,M668)*((INDEX($L$7:$L$29,MATCH($A668,$H$7:$H$28,0))/IF(M668=0,0.0000001,M668))^((N$33-$K$33)/($Y$33-$K$33)))</f>
        <v>8.5293918723145876E-3</v>
      </c>
      <c r="O668">
        <f t="shared" si="1602"/>
        <v>3.1762765849589293E-2</v>
      </c>
      <c r="P668">
        <f t="shared" si="1602"/>
        <v>0.10274009440090837</v>
      </c>
      <c r="Q668">
        <f t="shared" si="1602"/>
        <v>0.25411537684240498</v>
      </c>
      <c r="R668">
        <f t="shared" si="1602"/>
        <v>0.46475592553085776</v>
      </c>
      <c r="S668">
        <f t="shared" si="1602"/>
        <v>0.6562209222023343</v>
      </c>
      <c r="T668">
        <f t="shared" si="1602"/>
        <v>0.77497410734531613</v>
      </c>
      <c r="U668">
        <f t="shared" si="1602"/>
        <v>0.82785202650629897</v>
      </c>
      <c r="V668">
        <f t="shared" si="1602"/>
        <v>0.84520465605890049</v>
      </c>
      <c r="W668">
        <f t="shared" si="1602"/>
        <v>0.84931328873175749</v>
      </c>
      <c r="X668">
        <f t="shared" si="1602"/>
        <v>0.84995093078688244</v>
      </c>
      <c r="Y668">
        <f t="shared" si="1602"/>
        <v>0.85</v>
      </c>
      <c r="Z668">
        <f>IF(Y668=0,0.0000001,$Y668)*((INDEX($M$7:$M$29,MATCH($A668,$H$7:$H$28,0))/IF(Y668=0,0.0000001,$Y668))^((Z$33-$Y$33)/($AN$33-$Y$33)))</f>
        <v>0.85324515578944449</v>
      </c>
      <c r="AA668">
        <f t="shared" ref="AA668:AN668" si="1603">IF(Z668=0,0.0000001,$Y668)*((INDEX($M$7:$M$29,MATCH($A668,$H$7:$H$28,0))/IF(Z668=0,0.0000001,$Y668))^((AA$33-$Y$33)/($AN$33-$Y$33)))</f>
        <v>0.85650270103312176</v>
      </c>
      <c r="AB668">
        <f t="shared" si="1603"/>
        <v>0.85977268303186583</v>
      </c>
      <c r="AC668">
        <f t="shared" si="1603"/>
        <v>0.8630551492670977</v>
      </c>
      <c r="AD668">
        <f t="shared" si="1603"/>
        <v>0.86635014740151417</v>
      </c>
      <c r="AE668">
        <f t="shared" si="1603"/>
        <v>0.86965772527978025</v>
      </c>
      <c r="AF668">
        <f t="shared" si="1603"/>
        <v>0.87297793092922349</v>
      </c>
      <c r="AG668">
        <f t="shared" si="1603"/>
        <v>0.87631081256053212</v>
      </c>
      <c r="AH668">
        <f t="shared" si="1603"/>
        <v>0.879656418568454</v>
      </c>
      <c r="AI668">
        <f t="shared" si="1603"/>
        <v>0.88301479753250045</v>
      </c>
      <c r="AJ668">
        <f t="shared" si="1603"/>
        <v>0.88638599821765085</v>
      </c>
      <c r="AK668">
        <f t="shared" si="1603"/>
        <v>0.88977006957506077</v>
      </c>
      <c r="AL668">
        <f t="shared" si="1603"/>
        <v>0.89316706074277363</v>
      </c>
      <c r="AM668">
        <f t="shared" si="1603"/>
        <v>0.89657702104643322</v>
      </c>
      <c r="AN668">
        <f t="shared" si="1603"/>
        <v>0.9</v>
      </c>
      <c r="AO668">
        <f t="shared" ref="AO668:BG668" si="1604">AN668</f>
        <v>0.9</v>
      </c>
      <c r="AP668">
        <f t="shared" si="1604"/>
        <v>0.9</v>
      </c>
      <c r="AQ668">
        <f t="shared" si="1604"/>
        <v>0.9</v>
      </c>
      <c r="AR668">
        <f t="shared" si="1604"/>
        <v>0.9</v>
      </c>
      <c r="AS668">
        <f t="shared" si="1604"/>
        <v>0.9</v>
      </c>
      <c r="AT668">
        <f t="shared" si="1604"/>
        <v>0.9</v>
      </c>
      <c r="AU668">
        <f t="shared" si="1604"/>
        <v>0.9</v>
      </c>
      <c r="AV668">
        <f t="shared" si="1604"/>
        <v>0.9</v>
      </c>
      <c r="AW668">
        <f t="shared" si="1604"/>
        <v>0.9</v>
      </c>
      <c r="AX668">
        <f t="shared" si="1604"/>
        <v>0.9</v>
      </c>
      <c r="AY668">
        <f t="shared" si="1604"/>
        <v>0.9</v>
      </c>
      <c r="AZ668">
        <f t="shared" si="1604"/>
        <v>0.9</v>
      </c>
      <c r="BA668">
        <f t="shared" si="1604"/>
        <v>0.9</v>
      </c>
      <c r="BB668">
        <f t="shared" si="1604"/>
        <v>0.9</v>
      </c>
      <c r="BC668">
        <f t="shared" si="1604"/>
        <v>0.9</v>
      </c>
      <c r="BD668">
        <f t="shared" si="1604"/>
        <v>0.9</v>
      </c>
      <c r="BE668">
        <f t="shared" si="1604"/>
        <v>0.9</v>
      </c>
      <c r="BF668">
        <f t="shared" si="1604"/>
        <v>0.9</v>
      </c>
      <c r="BG668">
        <f t="shared" si="1604"/>
        <v>0.9</v>
      </c>
      <c r="BH668">
        <f t="shared" si="1553"/>
        <v>0.9</v>
      </c>
      <c r="BK668">
        <f t="shared" si="1599"/>
        <v>6.3852031751612695E-4</v>
      </c>
      <c r="BL668">
        <f t="shared" si="1458"/>
        <v>6.3852031751612676E-5</v>
      </c>
      <c r="BM668">
        <f t="shared" si="1459"/>
        <v>0</v>
      </c>
      <c r="BN668">
        <f t="shared" si="1587"/>
        <v>0.9</v>
      </c>
      <c r="BO668">
        <f t="shared" si="1588"/>
        <v>1</v>
      </c>
      <c r="BP668" t="str">
        <f t="shared" si="1460"/>
        <v>-LT-Total</v>
      </c>
    </row>
    <row r="669" spans="1:68" hidden="1" x14ac:dyDescent="0.25">
      <c r="A669" t="str">
        <f t="shared" si="1454"/>
        <v>freight-LT-CNG</v>
      </c>
      <c r="B669" s="1">
        <v>635</v>
      </c>
      <c r="C669" t="s">
        <v>6</v>
      </c>
      <c r="D669" t="s">
        <v>36</v>
      </c>
      <c r="E669" t="s">
        <v>33</v>
      </c>
      <c r="F669" t="s">
        <v>45</v>
      </c>
      <c r="G669">
        <v>0</v>
      </c>
      <c r="H669">
        <f>Reference!H669</f>
        <v>0</v>
      </c>
      <c r="I669">
        <f>Reference!I669</f>
        <v>0</v>
      </c>
      <c r="J669">
        <f>Reference!J669</f>
        <v>0</v>
      </c>
      <c r="K669">
        <f>Reference!K669</f>
        <v>0</v>
      </c>
      <c r="L669">
        <f t="shared" ref="L669:Y670" si="1605">$K669+(L$33-$K$33)*($BL669-$BK669)/($BL$33-$BK$33)</f>
        <v>0</v>
      </c>
      <c r="M669">
        <f t="shared" si="1605"/>
        <v>0</v>
      </c>
      <c r="N669">
        <f t="shared" si="1605"/>
        <v>0</v>
      </c>
      <c r="O669">
        <f t="shared" si="1605"/>
        <v>0</v>
      </c>
      <c r="P669">
        <f t="shared" si="1605"/>
        <v>0</v>
      </c>
      <c r="Q669">
        <f t="shared" si="1605"/>
        <v>0</v>
      </c>
      <c r="R669">
        <f t="shared" si="1605"/>
        <v>0</v>
      </c>
      <c r="S669">
        <f t="shared" si="1605"/>
        <v>0</v>
      </c>
      <c r="T669">
        <f t="shared" si="1605"/>
        <v>0</v>
      </c>
      <c r="U669">
        <f t="shared" si="1605"/>
        <v>0</v>
      </c>
      <c r="V669">
        <f t="shared" si="1605"/>
        <v>0</v>
      </c>
      <c r="W669">
        <f t="shared" si="1605"/>
        <v>0</v>
      </c>
      <c r="X669">
        <f t="shared" si="1605"/>
        <v>0</v>
      </c>
      <c r="Y669">
        <f t="shared" si="1605"/>
        <v>0</v>
      </c>
      <c r="Z669">
        <f t="shared" ref="Z669:AN670" si="1606">$Y669+(Z$33-$Y$33)*($BM669-$BL669)/($BM$33-$BL$33)</f>
        <v>0</v>
      </c>
      <c r="AA669">
        <f t="shared" si="1606"/>
        <v>0</v>
      </c>
      <c r="AB669">
        <f t="shared" si="1606"/>
        <v>0</v>
      </c>
      <c r="AC669">
        <f t="shared" si="1606"/>
        <v>0</v>
      </c>
      <c r="AD669">
        <f t="shared" si="1606"/>
        <v>0</v>
      </c>
      <c r="AE669">
        <f t="shared" si="1606"/>
        <v>0</v>
      </c>
      <c r="AF669">
        <f t="shared" si="1606"/>
        <v>0</v>
      </c>
      <c r="AG669">
        <f t="shared" si="1606"/>
        <v>0</v>
      </c>
      <c r="AH669">
        <f t="shared" si="1606"/>
        <v>0</v>
      </c>
      <c r="AI669">
        <f t="shared" si="1606"/>
        <v>0</v>
      </c>
      <c r="AJ669">
        <f t="shared" si="1606"/>
        <v>0</v>
      </c>
      <c r="AK669">
        <f t="shared" si="1606"/>
        <v>0</v>
      </c>
      <c r="AL669">
        <f t="shared" si="1606"/>
        <v>0</v>
      </c>
      <c r="AM669">
        <f t="shared" si="1606"/>
        <v>0</v>
      </c>
      <c r="AN669">
        <f t="shared" si="1606"/>
        <v>0</v>
      </c>
      <c r="AO669">
        <f t="shared" ref="AO669:BG669" si="1607">AN669</f>
        <v>0</v>
      </c>
      <c r="AP669">
        <f t="shared" si="1607"/>
        <v>0</v>
      </c>
      <c r="AQ669">
        <f t="shared" si="1607"/>
        <v>0</v>
      </c>
      <c r="AR669">
        <f t="shared" si="1607"/>
        <v>0</v>
      </c>
      <c r="AS669">
        <f t="shared" si="1607"/>
        <v>0</v>
      </c>
      <c r="AT669">
        <f t="shared" si="1607"/>
        <v>0</v>
      </c>
      <c r="AU669">
        <f t="shared" si="1607"/>
        <v>0</v>
      </c>
      <c r="AV669">
        <f t="shared" si="1607"/>
        <v>0</v>
      </c>
      <c r="AW669">
        <f t="shared" si="1607"/>
        <v>0</v>
      </c>
      <c r="AX669">
        <f t="shared" si="1607"/>
        <v>0</v>
      </c>
      <c r="AY669">
        <f t="shared" si="1607"/>
        <v>0</v>
      </c>
      <c r="AZ669">
        <f t="shared" si="1607"/>
        <v>0</v>
      </c>
      <c r="BA669">
        <f t="shared" si="1607"/>
        <v>0</v>
      </c>
      <c r="BB669">
        <f t="shared" si="1607"/>
        <v>0</v>
      </c>
      <c r="BC669">
        <f t="shared" si="1607"/>
        <v>0</v>
      </c>
      <c r="BD669">
        <f t="shared" si="1607"/>
        <v>0</v>
      </c>
      <c r="BE669">
        <f t="shared" si="1607"/>
        <v>0</v>
      </c>
      <c r="BF669">
        <f t="shared" si="1607"/>
        <v>0</v>
      </c>
      <c r="BG669">
        <f t="shared" si="1607"/>
        <v>0</v>
      </c>
      <c r="BH669">
        <f t="shared" si="1553"/>
        <v>0</v>
      </c>
      <c r="BK669">
        <f t="shared" si="1599"/>
        <v>0</v>
      </c>
      <c r="BL669">
        <f t="shared" si="1458"/>
        <v>0</v>
      </c>
      <c r="BM669">
        <f t="shared" si="1459"/>
        <v>0</v>
      </c>
      <c r="BN669">
        <f t="shared" si="1587"/>
        <v>0.9</v>
      </c>
      <c r="BO669">
        <f t="shared" si="1588"/>
        <v>1</v>
      </c>
      <c r="BP669" t="str">
        <f t="shared" si="1460"/>
        <v>-LT-Total</v>
      </c>
    </row>
    <row r="670" spans="1:68" hidden="1" x14ac:dyDescent="0.25">
      <c r="A670" t="str">
        <f t="shared" si="1454"/>
        <v>freight-LT-D</v>
      </c>
      <c r="B670" s="1">
        <v>636</v>
      </c>
      <c r="C670" t="s">
        <v>6</v>
      </c>
      <c r="D670" t="s">
        <v>36</v>
      </c>
      <c r="E670" t="s">
        <v>33</v>
      </c>
      <c r="F670" t="s">
        <v>46</v>
      </c>
      <c r="G670">
        <v>0.1077106855780977</v>
      </c>
      <c r="H670">
        <f>Reference!H670</f>
        <v>0.10570408385543301</v>
      </c>
      <c r="I670">
        <f>Reference!I670</f>
        <v>0.1036962531714552</v>
      </c>
      <c r="J670">
        <f>Reference!J670</f>
        <v>0.10168719239678579</v>
      </c>
      <c r="K670">
        <f>Reference!K670</f>
        <v>9.9843865431179332E-2</v>
      </c>
      <c r="L670">
        <f t="shared" si="1605"/>
        <v>9.3425331224889233E-2</v>
      </c>
      <c r="M670">
        <f t="shared" si="1605"/>
        <v>8.7006797018599133E-2</v>
      </c>
      <c r="N670">
        <f t="shared" si="1605"/>
        <v>8.0588262812309033E-2</v>
      </c>
      <c r="O670">
        <f t="shared" si="1605"/>
        <v>7.4169728606018934E-2</v>
      </c>
      <c r="P670">
        <f t="shared" si="1605"/>
        <v>6.7751194399728834E-2</v>
      </c>
      <c r="Q670">
        <f t="shared" si="1605"/>
        <v>6.1332660193438734E-2</v>
      </c>
      <c r="R670">
        <f t="shared" si="1605"/>
        <v>5.4914125987148628E-2</v>
      </c>
      <c r="S670">
        <f t="shared" si="1605"/>
        <v>4.8495591780858535E-2</v>
      </c>
      <c r="T670">
        <f t="shared" si="1605"/>
        <v>4.2077057574568442E-2</v>
      </c>
      <c r="U670">
        <f t="shared" si="1605"/>
        <v>3.5658523368278336E-2</v>
      </c>
      <c r="V670">
        <f t="shared" si="1605"/>
        <v>2.9239989161988236E-2</v>
      </c>
      <c r="W670">
        <f t="shared" si="1605"/>
        <v>2.2821454955698137E-2</v>
      </c>
      <c r="X670">
        <f t="shared" si="1605"/>
        <v>1.6402920749408037E-2</v>
      </c>
      <c r="Y670">
        <f t="shared" si="1605"/>
        <v>9.9843865431179235E-3</v>
      </c>
      <c r="Z670">
        <f t="shared" si="1606"/>
        <v>9.3187607735767276E-3</v>
      </c>
      <c r="AA670">
        <f t="shared" si="1606"/>
        <v>8.6531350040355334E-3</v>
      </c>
      <c r="AB670">
        <f t="shared" si="1606"/>
        <v>7.9875092344943374E-3</v>
      </c>
      <c r="AC670">
        <f t="shared" si="1606"/>
        <v>7.3218834649531415E-3</v>
      </c>
      <c r="AD670">
        <f t="shared" si="1606"/>
        <v>6.6562576954119473E-3</v>
      </c>
      <c r="AE670">
        <f t="shared" si="1606"/>
        <v>5.9906319258707513E-3</v>
      </c>
      <c r="AF670">
        <f t="shared" si="1606"/>
        <v>5.3250061563295554E-3</v>
      </c>
      <c r="AG670">
        <f t="shared" si="1606"/>
        <v>4.6593803867883603E-3</v>
      </c>
      <c r="AH670">
        <f t="shared" si="1606"/>
        <v>3.9937546172471661E-3</v>
      </c>
      <c r="AI670">
        <f t="shared" si="1606"/>
        <v>3.3281288477059702E-3</v>
      </c>
      <c r="AJ670">
        <f t="shared" si="1606"/>
        <v>2.6625030781647742E-3</v>
      </c>
      <c r="AK670">
        <f t="shared" si="1606"/>
        <v>1.9968773086235792E-3</v>
      </c>
      <c r="AL670">
        <f t="shared" si="1606"/>
        <v>1.3312515390823849E-3</v>
      </c>
      <c r="AM670">
        <f t="shared" si="1606"/>
        <v>6.6562576954118727E-4</v>
      </c>
      <c r="AN670">
        <f t="shared" si="1606"/>
        <v>0</v>
      </c>
      <c r="AO670">
        <f t="shared" ref="AO670:BG670" si="1608">AN670</f>
        <v>0</v>
      </c>
      <c r="AP670">
        <f t="shared" si="1608"/>
        <v>0</v>
      </c>
      <c r="AQ670">
        <f t="shared" si="1608"/>
        <v>0</v>
      </c>
      <c r="AR670">
        <f t="shared" si="1608"/>
        <v>0</v>
      </c>
      <c r="AS670">
        <f t="shared" si="1608"/>
        <v>0</v>
      </c>
      <c r="AT670">
        <f t="shared" si="1608"/>
        <v>0</v>
      </c>
      <c r="AU670">
        <f t="shared" si="1608"/>
        <v>0</v>
      </c>
      <c r="AV670">
        <f t="shared" si="1608"/>
        <v>0</v>
      </c>
      <c r="AW670">
        <f t="shared" si="1608"/>
        <v>0</v>
      </c>
      <c r="AX670">
        <f t="shared" si="1608"/>
        <v>0</v>
      </c>
      <c r="AY670">
        <f t="shared" si="1608"/>
        <v>0</v>
      </c>
      <c r="AZ670">
        <f t="shared" si="1608"/>
        <v>0</v>
      </c>
      <c r="BA670">
        <f t="shared" si="1608"/>
        <v>0</v>
      </c>
      <c r="BB670">
        <f t="shared" si="1608"/>
        <v>0</v>
      </c>
      <c r="BC670">
        <f t="shared" si="1608"/>
        <v>0</v>
      </c>
      <c r="BD670">
        <f t="shared" si="1608"/>
        <v>0</v>
      </c>
      <c r="BE670">
        <f t="shared" si="1608"/>
        <v>0</v>
      </c>
      <c r="BF670">
        <f t="shared" si="1608"/>
        <v>0</v>
      </c>
      <c r="BG670">
        <f t="shared" si="1608"/>
        <v>0</v>
      </c>
      <c r="BH670">
        <f t="shared" si="1553"/>
        <v>0</v>
      </c>
      <c r="BK670">
        <f t="shared" si="1599"/>
        <v>9.9843865431179332E-2</v>
      </c>
      <c r="BL670">
        <f t="shared" si="1458"/>
        <v>9.9843865431179304E-3</v>
      </c>
      <c r="BM670">
        <f t="shared" si="1459"/>
        <v>0</v>
      </c>
      <c r="BN670">
        <f t="shared" si="1587"/>
        <v>0.9</v>
      </c>
      <c r="BO670">
        <f t="shared" si="1588"/>
        <v>1</v>
      </c>
      <c r="BP670" t="str">
        <f t="shared" si="1460"/>
        <v>-LT-Total</v>
      </c>
    </row>
    <row r="671" spans="1:68" hidden="1" x14ac:dyDescent="0.25">
      <c r="A671" t="str">
        <f t="shared" si="1454"/>
        <v>freight-LT-FCEV</v>
      </c>
      <c r="B671" s="1">
        <v>637</v>
      </c>
      <c r="C671" t="s">
        <v>6</v>
      </c>
      <c r="D671" t="s">
        <v>36</v>
      </c>
      <c r="E671" t="s">
        <v>33</v>
      </c>
      <c r="F671" t="s">
        <v>30</v>
      </c>
      <c r="G671">
        <v>0</v>
      </c>
      <c r="H671">
        <f>Reference!H671</f>
        <v>1.2915496650148837E-7</v>
      </c>
      <c r="I671">
        <f>Reference!I671</f>
        <v>0</v>
      </c>
      <c r="J671">
        <f>Reference!J671</f>
        <v>2.1544346900318838E-7</v>
      </c>
      <c r="K671">
        <f>Reference!K671</f>
        <v>0</v>
      </c>
      <c r="L671">
        <f>Reference!L671</f>
        <v>2.3913602153749675E-7</v>
      </c>
      <c r="M671">
        <f>IF(L671=0,0.0000001,L671)*((INDEX($L$7:$L$29,MATCH($A671,$H$7:$H$28,0))/IF(L671=0,0.0000001,L671))^((M$33-$K$33)/($Y$33-$K$33)))</f>
        <v>1.3762312937447501E-6</v>
      </c>
      <c r="N671">
        <f t="shared" ref="N671:Y671" si="1609">IF(M671=0,0.0000001,M671)*((INDEX($L$7:$L$29,MATCH($A671,$H$7:$H$28,0))/IF(M671=0,0.0000001,M671))^((N$33-$K$33)/($Y$33-$K$33)))</f>
        <v>1.3058520669211157E-5</v>
      </c>
      <c r="O671">
        <f t="shared" si="1609"/>
        <v>1.3792086984766783E-4</v>
      </c>
      <c r="P671">
        <f t="shared" si="1609"/>
        <v>1.1315662702733348E-3</v>
      </c>
      <c r="Q671">
        <f t="shared" si="1609"/>
        <v>5.738577931716035E-3</v>
      </c>
      <c r="R671">
        <f t="shared" si="1609"/>
        <v>1.693897566518713E-2</v>
      </c>
      <c r="S671">
        <f t="shared" si="1609"/>
        <v>3.1441692890837279E-2</v>
      </c>
      <c r="T671">
        <f t="shared" si="1609"/>
        <v>4.2366105771029269E-2</v>
      </c>
      <c r="U671">
        <f t="shared" si="1609"/>
        <v>4.7688366316364222E-2</v>
      </c>
      <c r="V671">
        <f t="shared" si="1609"/>
        <v>4.9495397109635235E-2</v>
      </c>
      <c r="W671">
        <f t="shared" si="1609"/>
        <v>4.9927600126206312E-2</v>
      </c>
      <c r="X671">
        <f t="shared" si="1609"/>
        <v>4.9994825100538182E-2</v>
      </c>
      <c r="Y671">
        <f t="shared" si="1609"/>
        <v>0.05</v>
      </c>
      <c r="Z671">
        <f>IF(Y671=0,0.0000001,$Y671)*((INDEX($M$7:$M$29,MATCH($A671,$H$7:$H$28,0))/IF(Y671=0,0.0000001,$Y671))^((Z$33-$Y$33)/($AN$33-$Y$33)))</f>
        <v>5.2364706141031336E-2</v>
      </c>
      <c r="AA671">
        <f t="shared" ref="AA671:AN671" si="1610">IF(Z671=0,0.0000001,$Y671)*((INDEX($M$7:$M$29,MATCH($A671,$H$7:$H$28,0))/IF(Z671=0,0.0000001,$Y671))^((AA$33-$Y$33)/($AN$33-$Y$33)))</f>
        <v>5.4841248984731299E-2</v>
      </c>
      <c r="AB671">
        <f t="shared" si="1610"/>
        <v>5.7434917749851759E-2</v>
      </c>
      <c r="AC671">
        <f t="shared" si="1610"/>
        <v>6.0151251804105833E-2</v>
      </c>
      <c r="AD671">
        <f t="shared" si="1610"/>
        <v>6.299605249474366E-2</v>
      </c>
      <c r="AE671">
        <f t="shared" si="1610"/>
        <v>6.5975395538644718E-2</v>
      </c>
      <c r="AF671">
        <f t="shared" si="1610"/>
        <v>6.90956439983888E-2</v>
      </c>
      <c r="AG671">
        <f t="shared" si="1610"/>
        <v>7.2363461872018905E-2</v>
      </c>
      <c r="AH671">
        <f t="shared" si="1610"/>
        <v>7.5785828325519902E-2</v>
      </c>
      <c r="AI671">
        <f t="shared" si="1610"/>
        <v>7.9370052598409971E-2</v>
      </c>
      <c r="AJ671">
        <f t="shared" si="1610"/>
        <v>8.3123789614278784E-2</v>
      </c>
      <c r="AK671">
        <f t="shared" si="1610"/>
        <v>8.7055056329612412E-2</v>
      </c>
      <c r="AL671">
        <f t="shared" si="1610"/>
        <v>9.1172248855821689E-2</v>
      </c>
      <c r="AM671">
        <f t="shared" si="1610"/>
        <v>9.5484160391041656E-2</v>
      </c>
      <c r="AN671">
        <f t="shared" si="1610"/>
        <v>0.1</v>
      </c>
      <c r="AO671">
        <f t="shared" ref="AO671:BG671" si="1611">AN671</f>
        <v>0.1</v>
      </c>
      <c r="AP671">
        <f t="shared" si="1611"/>
        <v>0.1</v>
      </c>
      <c r="AQ671">
        <f t="shared" si="1611"/>
        <v>0.1</v>
      </c>
      <c r="AR671">
        <f t="shared" si="1611"/>
        <v>0.1</v>
      </c>
      <c r="AS671">
        <f t="shared" si="1611"/>
        <v>0.1</v>
      </c>
      <c r="AT671">
        <f t="shared" si="1611"/>
        <v>0.1</v>
      </c>
      <c r="AU671">
        <f t="shared" si="1611"/>
        <v>0.1</v>
      </c>
      <c r="AV671">
        <f t="shared" si="1611"/>
        <v>0.1</v>
      </c>
      <c r="AW671">
        <f t="shared" si="1611"/>
        <v>0.1</v>
      </c>
      <c r="AX671">
        <f t="shared" si="1611"/>
        <v>0.1</v>
      </c>
      <c r="AY671">
        <f t="shared" si="1611"/>
        <v>0.1</v>
      </c>
      <c r="AZ671">
        <f t="shared" si="1611"/>
        <v>0.1</v>
      </c>
      <c r="BA671">
        <f t="shared" si="1611"/>
        <v>0.1</v>
      </c>
      <c r="BB671">
        <f t="shared" si="1611"/>
        <v>0.1</v>
      </c>
      <c r="BC671">
        <f t="shared" si="1611"/>
        <v>0.1</v>
      </c>
      <c r="BD671">
        <f t="shared" si="1611"/>
        <v>0.1</v>
      </c>
      <c r="BE671">
        <f t="shared" si="1611"/>
        <v>0.1</v>
      </c>
      <c r="BF671">
        <f t="shared" si="1611"/>
        <v>0.1</v>
      </c>
      <c r="BG671">
        <f t="shared" si="1611"/>
        <v>0.1</v>
      </c>
      <c r="BH671">
        <f t="shared" si="1553"/>
        <v>0.1</v>
      </c>
      <c r="BK671">
        <f>G671</f>
        <v>0</v>
      </c>
      <c r="BL671">
        <f t="shared" si="1458"/>
        <v>0</v>
      </c>
      <c r="BM671">
        <f t="shared" si="1459"/>
        <v>0</v>
      </c>
      <c r="BN671">
        <f t="shared" si="1587"/>
        <v>0.9</v>
      </c>
      <c r="BO671">
        <f t="shared" si="1588"/>
        <v>1</v>
      </c>
      <c r="BP671" t="str">
        <f t="shared" si="1460"/>
        <v>-LT-Total</v>
      </c>
    </row>
    <row r="672" spans="1:68" hidden="1" x14ac:dyDescent="0.25">
      <c r="A672" t="str">
        <f t="shared" si="1454"/>
        <v>freight-LT-G</v>
      </c>
      <c r="B672" s="1">
        <v>638</v>
      </c>
      <c r="C672" t="s">
        <v>6</v>
      </c>
      <c r="D672" t="s">
        <v>36</v>
      </c>
      <c r="E672" t="s">
        <v>33</v>
      </c>
      <c r="F672" t="s">
        <v>47</v>
      </c>
      <c r="G672">
        <v>0.89183973475209521</v>
      </c>
      <c r="H672">
        <f>Reference!H672</f>
        <v>0.89384246835474568</v>
      </c>
      <c r="I672">
        <f>Reference!I672</f>
        <v>0.89584642854964402</v>
      </c>
      <c r="J672">
        <f>Reference!J672</f>
        <v>0.89785161646399214</v>
      </c>
      <c r="K672">
        <f>Reference!K672</f>
        <v>0.89966957960984684</v>
      </c>
      <c r="L672">
        <f t="shared" ref="L672:Y674" si="1612">$K672+(L$33-$K$33)*($BL672-$BK672)/($BL$33-$BK$33)</f>
        <v>0.84183367806349951</v>
      </c>
      <c r="M672">
        <f t="shared" si="1612"/>
        <v>0.78399777651715219</v>
      </c>
      <c r="N672">
        <f t="shared" si="1612"/>
        <v>0.72616187497080498</v>
      </c>
      <c r="O672">
        <f t="shared" si="1612"/>
        <v>0.66832597342445765</v>
      </c>
      <c r="P672">
        <f t="shared" si="1612"/>
        <v>0.61049007187811033</v>
      </c>
      <c r="Q672">
        <f t="shared" si="1612"/>
        <v>0.55265417033176312</v>
      </c>
      <c r="R672">
        <f t="shared" si="1612"/>
        <v>0.49481826878541574</v>
      </c>
      <c r="S672">
        <f t="shared" si="1612"/>
        <v>0.43698236723906841</v>
      </c>
      <c r="T672">
        <f t="shared" si="1612"/>
        <v>0.37914646569272115</v>
      </c>
      <c r="U672">
        <f t="shared" si="1612"/>
        <v>0.32131056414637382</v>
      </c>
      <c r="V672">
        <f t="shared" si="1612"/>
        <v>0.2634746626000265</v>
      </c>
      <c r="W672">
        <f t="shared" si="1612"/>
        <v>0.20563876105367929</v>
      </c>
      <c r="X672">
        <f t="shared" si="1612"/>
        <v>0.14780285950733196</v>
      </c>
      <c r="Y672">
        <f t="shared" si="1612"/>
        <v>8.9966957960984639E-2</v>
      </c>
      <c r="Z672">
        <f t="shared" ref="Z672:AN674" si="1613">$Y672+(Z$33-$Y$33)*($BM672-$BL672)/($BM$33-$BL$33)</f>
        <v>8.3969160763585668E-2</v>
      </c>
      <c r="AA672">
        <f t="shared" si="1613"/>
        <v>7.7971363566186683E-2</v>
      </c>
      <c r="AB672">
        <f t="shared" si="1613"/>
        <v>7.1973566368787711E-2</v>
      </c>
      <c r="AC672">
        <f t="shared" si="1613"/>
        <v>6.5975769171388726E-2</v>
      </c>
      <c r="AD672">
        <f t="shared" si="1613"/>
        <v>5.9977971973989755E-2</v>
      </c>
      <c r="AE672">
        <f t="shared" si="1613"/>
        <v>5.398017477659077E-2</v>
      </c>
      <c r="AF672">
        <f t="shared" si="1613"/>
        <v>4.7982377579191791E-2</v>
      </c>
      <c r="AG672">
        <f t="shared" si="1613"/>
        <v>4.198458038179282E-2</v>
      </c>
      <c r="AH672">
        <f t="shared" si="1613"/>
        <v>3.5986783184393842E-2</v>
      </c>
      <c r="AI672">
        <f t="shared" si="1613"/>
        <v>2.9988985986994864E-2</v>
      </c>
      <c r="AJ672">
        <f t="shared" si="1613"/>
        <v>2.3991188789595885E-2</v>
      </c>
      <c r="AK672">
        <f t="shared" si="1613"/>
        <v>1.79933915921969E-2</v>
      </c>
      <c r="AL672">
        <f t="shared" si="1613"/>
        <v>1.1995594394797929E-2</v>
      </c>
      <c r="AM672">
        <f t="shared" si="1613"/>
        <v>5.9977971973989436E-3</v>
      </c>
      <c r="AN672">
        <f t="shared" si="1613"/>
        <v>0</v>
      </c>
      <c r="AO672">
        <f t="shared" ref="AO672:BG672" si="1614">AN672</f>
        <v>0</v>
      </c>
      <c r="AP672">
        <f t="shared" si="1614"/>
        <v>0</v>
      </c>
      <c r="AQ672">
        <f t="shared" si="1614"/>
        <v>0</v>
      </c>
      <c r="AR672">
        <f t="shared" si="1614"/>
        <v>0</v>
      </c>
      <c r="AS672">
        <f t="shared" si="1614"/>
        <v>0</v>
      </c>
      <c r="AT672">
        <f t="shared" si="1614"/>
        <v>0</v>
      </c>
      <c r="AU672">
        <f t="shared" si="1614"/>
        <v>0</v>
      </c>
      <c r="AV672">
        <f t="shared" si="1614"/>
        <v>0</v>
      </c>
      <c r="AW672">
        <f t="shared" si="1614"/>
        <v>0</v>
      </c>
      <c r="AX672">
        <f t="shared" si="1614"/>
        <v>0</v>
      </c>
      <c r="AY672">
        <f t="shared" si="1614"/>
        <v>0</v>
      </c>
      <c r="AZ672">
        <f t="shared" si="1614"/>
        <v>0</v>
      </c>
      <c r="BA672">
        <f t="shared" si="1614"/>
        <v>0</v>
      </c>
      <c r="BB672">
        <f t="shared" si="1614"/>
        <v>0</v>
      </c>
      <c r="BC672">
        <f t="shared" si="1614"/>
        <v>0</v>
      </c>
      <c r="BD672">
        <f t="shared" si="1614"/>
        <v>0</v>
      </c>
      <c r="BE672">
        <f t="shared" si="1614"/>
        <v>0</v>
      </c>
      <c r="BF672">
        <f t="shared" si="1614"/>
        <v>0</v>
      </c>
      <c r="BG672">
        <f t="shared" si="1614"/>
        <v>0</v>
      </c>
      <c r="BH672">
        <f t="shared" si="1553"/>
        <v>0</v>
      </c>
      <c r="BK672">
        <f t="shared" ref="BK672:BK679" si="1615">K672</f>
        <v>0.89966957960984684</v>
      </c>
      <c r="BL672">
        <f t="shared" si="1458"/>
        <v>8.9966957960984667E-2</v>
      </c>
      <c r="BM672">
        <f t="shared" si="1459"/>
        <v>0</v>
      </c>
      <c r="BN672">
        <f t="shared" si="1587"/>
        <v>0.9</v>
      </c>
      <c r="BO672">
        <f t="shared" si="1588"/>
        <v>1</v>
      </c>
      <c r="BP672" t="str">
        <f t="shared" si="1460"/>
        <v>-LT-Total</v>
      </c>
    </row>
    <row r="673" spans="1:68" hidden="1" x14ac:dyDescent="0.25">
      <c r="A673" t="str">
        <f t="shared" si="1454"/>
        <v>freight-LT-LPG</v>
      </c>
      <c r="B673" s="1">
        <v>639</v>
      </c>
      <c r="C673" t="s">
        <v>6</v>
      </c>
      <c r="D673" t="s">
        <v>36</v>
      </c>
      <c r="E673" t="s">
        <v>33</v>
      </c>
      <c r="F673" t="s">
        <v>48</v>
      </c>
      <c r="G673">
        <v>2.3424777090675771E-4</v>
      </c>
      <c r="H673">
        <f>Reference!H673</f>
        <v>1.996054851147218E-4</v>
      </c>
      <c r="I673">
        <f>Reference!I673</f>
        <v>1.6494198234247721E-4</v>
      </c>
      <c r="J673">
        <f>Reference!J673</f>
        <v>1.3025724309225691E-4</v>
      </c>
      <c r="K673">
        <f>Reference!K673</f>
        <v>1.2592925404158689E-4</v>
      </c>
      <c r="L673">
        <f t="shared" si="1612"/>
        <v>1.178338019960563E-4</v>
      </c>
      <c r="M673">
        <f t="shared" si="1612"/>
        <v>1.0973834995052571E-4</v>
      </c>
      <c r="N673">
        <f t="shared" si="1612"/>
        <v>1.0164289790499513E-4</v>
      </c>
      <c r="O673">
        <f t="shared" si="1612"/>
        <v>9.3547445859464546E-5</v>
      </c>
      <c r="P673">
        <f t="shared" si="1612"/>
        <v>8.5451993813933958E-5</v>
      </c>
      <c r="Q673">
        <f t="shared" si="1612"/>
        <v>7.7356541768403383E-5</v>
      </c>
      <c r="R673">
        <f t="shared" si="1612"/>
        <v>6.9261089722872781E-5</v>
      </c>
      <c r="S673">
        <f t="shared" si="1612"/>
        <v>6.1165637677342206E-5</v>
      </c>
      <c r="T673">
        <f t="shared" si="1612"/>
        <v>5.3070185631811617E-5</v>
      </c>
      <c r="U673">
        <f t="shared" si="1612"/>
        <v>4.4974733586281029E-5</v>
      </c>
      <c r="V673">
        <f t="shared" si="1612"/>
        <v>3.687928154075044E-5</v>
      </c>
      <c r="W673">
        <f t="shared" si="1612"/>
        <v>2.8783829495219866E-5</v>
      </c>
      <c r="X673">
        <f t="shared" si="1612"/>
        <v>2.0688377449689277E-5</v>
      </c>
      <c r="Y673">
        <f t="shared" si="1612"/>
        <v>1.2592925404158689E-5</v>
      </c>
      <c r="Z673">
        <f t="shared" si="1613"/>
        <v>1.1753397043881443E-5</v>
      </c>
      <c r="AA673">
        <f t="shared" si="1613"/>
        <v>1.0913868683604198E-5</v>
      </c>
      <c r="AB673">
        <f t="shared" si="1613"/>
        <v>1.0074340323326952E-5</v>
      </c>
      <c r="AC673">
        <f t="shared" si="1613"/>
        <v>9.2348119630497068E-6</v>
      </c>
      <c r="AD673">
        <f t="shared" si="1613"/>
        <v>8.3952836027724597E-6</v>
      </c>
      <c r="AE673">
        <f t="shared" si="1613"/>
        <v>7.5557552424952151E-6</v>
      </c>
      <c r="AF673">
        <f t="shared" si="1613"/>
        <v>6.7162268822179687E-6</v>
      </c>
      <c r="AG673">
        <f t="shared" si="1613"/>
        <v>5.8766985219407233E-6</v>
      </c>
      <c r="AH673">
        <f t="shared" si="1613"/>
        <v>5.037170161663477E-6</v>
      </c>
      <c r="AI673">
        <f t="shared" si="1613"/>
        <v>4.1976418013862307E-6</v>
      </c>
      <c r="AJ673">
        <f t="shared" si="1613"/>
        <v>3.3581134411089869E-6</v>
      </c>
      <c r="AK673">
        <f t="shared" si="1613"/>
        <v>2.5185850808317415E-6</v>
      </c>
      <c r="AL673">
        <f t="shared" si="1613"/>
        <v>1.6790567205544943E-6</v>
      </c>
      <c r="AM673">
        <f t="shared" si="1613"/>
        <v>8.3952836027724885E-7</v>
      </c>
      <c r="AN673">
        <f t="shared" si="1613"/>
        <v>0</v>
      </c>
      <c r="AO673">
        <f t="shared" ref="AO673:BG673" si="1616">AN673</f>
        <v>0</v>
      </c>
      <c r="AP673">
        <f t="shared" si="1616"/>
        <v>0</v>
      </c>
      <c r="AQ673">
        <f t="shared" si="1616"/>
        <v>0</v>
      </c>
      <c r="AR673">
        <f t="shared" si="1616"/>
        <v>0</v>
      </c>
      <c r="AS673">
        <f t="shared" si="1616"/>
        <v>0</v>
      </c>
      <c r="AT673">
        <f t="shared" si="1616"/>
        <v>0</v>
      </c>
      <c r="AU673">
        <f t="shared" si="1616"/>
        <v>0</v>
      </c>
      <c r="AV673">
        <f t="shared" si="1616"/>
        <v>0</v>
      </c>
      <c r="AW673">
        <f t="shared" si="1616"/>
        <v>0</v>
      </c>
      <c r="AX673">
        <f t="shared" si="1616"/>
        <v>0</v>
      </c>
      <c r="AY673">
        <f t="shared" si="1616"/>
        <v>0</v>
      </c>
      <c r="AZ673">
        <f t="shared" si="1616"/>
        <v>0</v>
      </c>
      <c r="BA673">
        <f t="shared" si="1616"/>
        <v>0</v>
      </c>
      <c r="BB673">
        <f t="shared" si="1616"/>
        <v>0</v>
      </c>
      <c r="BC673">
        <f t="shared" si="1616"/>
        <v>0</v>
      </c>
      <c r="BD673">
        <f t="shared" si="1616"/>
        <v>0</v>
      </c>
      <c r="BE673">
        <f t="shared" si="1616"/>
        <v>0</v>
      </c>
      <c r="BF673">
        <f t="shared" si="1616"/>
        <v>0</v>
      </c>
      <c r="BG673">
        <f t="shared" si="1616"/>
        <v>0</v>
      </c>
      <c r="BH673">
        <f t="shared" si="1553"/>
        <v>0</v>
      </c>
      <c r="BK673">
        <f t="shared" si="1615"/>
        <v>1.2592925404158689E-4</v>
      </c>
      <c r="BL673">
        <f t="shared" si="1458"/>
        <v>1.2592925404158685E-5</v>
      </c>
      <c r="BM673">
        <f t="shared" si="1459"/>
        <v>0</v>
      </c>
      <c r="BN673">
        <f t="shared" si="1587"/>
        <v>0.9</v>
      </c>
      <c r="BO673">
        <f t="shared" si="1588"/>
        <v>1</v>
      </c>
      <c r="BP673" t="str">
        <f t="shared" si="1460"/>
        <v>-LT-Total</v>
      </c>
    </row>
    <row r="674" spans="1:68" hidden="1" x14ac:dyDescent="0.25">
      <c r="A674" t="str">
        <f t="shared" ref="A674:A737" si="1617">D674&amp;"-"&amp;E674&amp;"-"&amp;F674</f>
        <v>freight-LT-PHEVG</v>
      </c>
      <c r="B674" s="1">
        <v>640</v>
      </c>
      <c r="C674" t="s">
        <v>6</v>
      </c>
      <c r="D674" t="s">
        <v>36</v>
      </c>
      <c r="E674" t="s">
        <v>33</v>
      </c>
      <c r="F674" t="s">
        <v>31</v>
      </c>
      <c r="G674">
        <v>0</v>
      </c>
      <c r="H674">
        <f>Reference!H674</f>
        <v>0</v>
      </c>
      <c r="I674">
        <f>Reference!I674</f>
        <v>0</v>
      </c>
      <c r="J674">
        <f>Reference!J674</f>
        <v>0</v>
      </c>
      <c r="K674">
        <f>Reference!K674</f>
        <v>0</v>
      </c>
      <c r="L674">
        <f t="shared" si="1612"/>
        <v>0</v>
      </c>
      <c r="M674">
        <f t="shared" si="1612"/>
        <v>0</v>
      </c>
      <c r="N674">
        <f t="shared" si="1612"/>
        <v>0</v>
      </c>
      <c r="O674">
        <f t="shared" si="1612"/>
        <v>0</v>
      </c>
      <c r="P674">
        <f t="shared" si="1612"/>
        <v>0</v>
      </c>
      <c r="Q674">
        <f t="shared" si="1612"/>
        <v>0</v>
      </c>
      <c r="R674">
        <f t="shared" si="1612"/>
        <v>0</v>
      </c>
      <c r="S674">
        <f t="shared" si="1612"/>
        <v>0</v>
      </c>
      <c r="T674">
        <f t="shared" si="1612"/>
        <v>0</v>
      </c>
      <c r="U674">
        <f t="shared" si="1612"/>
        <v>0</v>
      </c>
      <c r="V674">
        <f t="shared" si="1612"/>
        <v>0</v>
      </c>
      <c r="W674">
        <f t="shared" si="1612"/>
        <v>0</v>
      </c>
      <c r="X674">
        <f t="shared" si="1612"/>
        <v>0</v>
      </c>
      <c r="Y674">
        <f t="shared" si="1612"/>
        <v>0</v>
      </c>
      <c r="Z674">
        <f t="shared" si="1613"/>
        <v>0</v>
      </c>
      <c r="AA674">
        <f t="shared" si="1613"/>
        <v>0</v>
      </c>
      <c r="AB674">
        <f t="shared" si="1613"/>
        <v>0</v>
      </c>
      <c r="AC674">
        <f t="shared" si="1613"/>
        <v>0</v>
      </c>
      <c r="AD674">
        <f t="shared" si="1613"/>
        <v>0</v>
      </c>
      <c r="AE674">
        <f t="shared" si="1613"/>
        <v>0</v>
      </c>
      <c r="AF674">
        <f t="shared" si="1613"/>
        <v>0</v>
      </c>
      <c r="AG674">
        <f t="shared" si="1613"/>
        <v>0</v>
      </c>
      <c r="AH674">
        <f t="shared" si="1613"/>
        <v>0</v>
      </c>
      <c r="AI674">
        <f t="shared" si="1613"/>
        <v>0</v>
      </c>
      <c r="AJ674">
        <f t="shared" si="1613"/>
        <v>0</v>
      </c>
      <c r="AK674">
        <f t="shared" si="1613"/>
        <v>0</v>
      </c>
      <c r="AL674">
        <f t="shared" si="1613"/>
        <v>0</v>
      </c>
      <c r="AM674">
        <f t="shared" si="1613"/>
        <v>0</v>
      </c>
      <c r="AN674">
        <f t="shared" si="1613"/>
        <v>0</v>
      </c>
      <c r="AO674">
        <f t="shared" ref="AO674:BG674" si="1618">AN674</f>
        <v>0</v>
      </c>
      <c r="AP674">
        <f t="shared" si="1618"/>
        <v>0</v>
      </c>
      <c r="AQ674">
        <f t="shared" si="1618"/>
        <v>0</v>
      </c>
      <c r="AR674">
        <f t="shared" si="1618"/>
        <v>0</v>
      </c>
      <c r="AS674">
        <f t="shared" si="1618"/>
        <v>0</v>
      </c>
      <c r="AT674">
        <f t="shared" si="1618"/>
        <v>0</v>
      </c>
      <c r="AU674">
        <f t="shared" si="1618"/>
        <v>0</v>
      </c>
      <c r="AV674">
        <f t="shared" si="1618"/>
        <v>0</v>
      </c>
      <c r="AW674">
        <f t="shared" si="1618"/>
        <v>0</v>
      </c>
      <c r="AX674">
        <f t="shared" si="1618"/>
        <v>0</v>
      </c>
      <c r="AY674">
        <f t="shared" si="1618"/>
        <v>0</v>
      </c>
      <c r="AZ674">
        <f t="shared" si="1618"/>
        <v>0</v>
      </c>
      <c r="BA674">
        <f t="shared" si="1618"/>
        <v>0</v>
      </c>
      <c r="BB674">
        <f t="shared" si="1618"/>
        <v>0</v>
      </c>
      <c r="BC674">
        <f t="shared" si="1618"/>
        <v>0</v>
      </c>
      <c r="BD674">
        <f t="shared" si="1618"/>
        <v>0</v>
      </c>
      <c r="BE674">
        <f t="shared" si="1618"/>
        <v>0</v>
      </c>
      <c r="BF674">
        <f t="shared" si="1618"/>
        <v>0</v>
      </c>
      <c r="BG674">
        <f t="shared" si="1618"/>
        <v>0</v>
      </c>
      <c r="BH674">
        <f t="shared" si="1553"/>
        <v>0</v>
      </c>
      <c r="BK674">
        <f t="shared" si="1615"/>
        <v>0</v>
      </c>
      <c r="BL674">
        <f t="shared" ref="BL674:BL737" si="1619">(1-BN674)*BK674</f>
        <v>0</v>
      </c>
      <c r="BM674">
        <f t="shared" ref="BM674:BM737" si="1620">(1-BO674)*BK674</f>
        <v>0</v>
      </c>
      <c r="BN674">
        <f t="shared" si="1587"/>
        <v>0.9</v>
      </c>
      <c r="BO674">
        <f t="shared" si="1588"/>
        <v>1</v>
      </c>
      <c r="BP674" t="str">
        <f t="shared" ref="BP674:BP737" si="1621">"-"&amp;E674&amp;"-"&amp;"Total"</f>
        <v>-LT-Total</v>
      </c>
    </row>
    <row r="675" spans="1:68" hidden="1" x14ac:dyDescent="0.25">
      <c r="A675" t="str">
        <f t="shared" si="1617"/>
        <v>passenger-2W-BEV</v>
      </c>
      <c r="B675" s="1">
        <v>641</v>
      </c>
      <c r="C675" t="s">
        <v>6</v>
      </c>
      <c r="D675" t="s">
        <v>27</v>
      </c>
      <c r="E675" t="s">
        <v>35</v>
      </c>
      <c r="F675" t="s">
        <v>29</v>
      </c>
      <c r="G675">
        <v>6.7120066304171652E-2</v>
      </c>
      <c r="H675">
        <f>Reference!H675</f>
        <v>6.8622746328992609E-2</v>
      </c>
      <c r="I675">
        <f>Reference!I675</f>
        <v>7.0159068264218763E-2</v>
      </c>
      <c r="J675">
        <f>Reference!J675</f>
        <v>7.1729785282925562E-2</v>
      </c>
      <c r="K675">
        <f>Reference!K675</f>
        <v>7.3335667420182174E-2</v>
      </c>
      <c r="L675">
        <f>Reference!L675</f>
        <v>7.8783946268948607E-2</v>
      </c>
      <c r="M675">
        <f>IF(L675=0,0.0000001,L675)*((INDEX($L$7:$L$29,MATCH($A675,$H$7:$H$28,0))/IF(L675=0,0.0000001,L675))^((M$33-$K$33)/($Y$33-$K$33)))</f>
        <v>0.11157135284914599</v>
      </c>
      <c r="N675">
        <f t="shared" ref="N675:Y675" si="1622">IF(M675=0,0.0000001,M675)*((INDEX($L$7:$L$29,MATCH($A675,$H$7:$H$28,0))/IF(M675=0,0.0000001,M675))^((N$33-$K$33)/($Y$33-$K$33)))</f>
        <v>0.17451926399393838</v>
      </c>
      <c r="O675">
        <f t="shared" si="1622"/>
        <v>0.27885984602673569</v>
      </c>
      <c r="P675">
        <f t="shared" si="1622"/>
        <v>0.42376048489798424</v>
      </c>
      <c r="Q675">
        <f t="shared" si="1622"/>
        <v>0.58521523312093449</v>
      </c>
      <c r="R675">
        <f t="shared" si="1622"/>
        <v>0.7257366669866151</v>
      </c>
      <c r="S675">
        <f t="shared" si="1622"/>
        <v>0.82070437375412164</v>
      </c>
      <c r="T675">
        <f t="shared" si="1622"/>
        <v>0.87083701466725005</v>
      </c>
      <c r="U675">
        <f t="shared" si="1622"/>
        <v>0.89156946653064029</v>
      </c>
      <c r="V675">
        <f t="shared" si="1622"/>
        <v>0.89818677173382788</v>
      </c>
      <c r="W675">
        <f t="shared" si="1622"/>
        <v>0.8997407434515553</v>
      </c>
      <c r="X675">
        <f t="shared" si="1622"/>
        <v>0.89998147919794758</v>
      </c>
      <c r="Y675">
        <f t="shared" si="1622"/>
        <v>0.9</v>
      </c>
      <c r="Z675">
        <f>IF(Y675=0,0.0000001,$Y675)*((INDEX($M$7:$M$29,MATCH($A675,$H$7:$H$28,0))/IF(Y675=0,0.0000001,$Y675))^((Z$33-$Y$33)/($AN$33-$Y$33)))</f>
        <v>0.90573681739023693</v>
      </c>
      <c r="AA675">
        <f t="shared" ref="AA675:AN675" si="1623">IF(Z675=0,0.0000001,$Y675)*((INDEX($M$7:$M$29,MATCH($A675,$H$7:$H$28,0))/IF(Z675=0,0.0000001,$Y675))^((AA$33-$Y$33)/($AN$33-$Y$33)))</f>
        <v>0.91151020264021687</v>
      </c>
      <c r="AB675">
        <f t="shared" si="1623"/>
        <v>0.91732038884231093</v>
      </c>
      <c r="AC675">
        <f t="shared" si="1623"/>
        <v>0.92316761057467689</v>
      </c>
      <c r="AD675">
        <f t="shared" si="1623"/>
        <v>0.92905210391073056</v>
      </c>
      <c r="AE675">
        <f t="shared" si="1623"/>
        <v>0.93497410642867618</v>
      </c>
      <c r="AF675">
        <f t="shared" si="1623"/>
        <v>0.94093385722109968</v>
      </c>
      <c r="AG675">
        <f t="shared" si="1623"/>
        <v>0.94693159690462025</v>
      </c>
      <c r="AH675">
        <f t="shared" si="1623"/>
        <v>0.95296756762960599</v>
      </c>
      <c r="AI675">
        <f t="shared" si="1623"/>
        <v>0.95904201308994963</v>
      </c>
      <c r="AJ675">
        <f t="shared" si="1623"/>
        <v>0.96515517853290744</v>
      </c>
      <c r="AK675">
        <f t="shared" si="1623"/>
        <v>0.97130731076900167</v>
      </c>
      <c r="AL675">
        <f t="shared" si="1623"/>
        <v>0.97749865818198367</v>
      </c>
      <c r="AM675">
        <f t="shared" si="1623"/>
        <v>0.98372947073886308</v>
      </c>
      <c r="AN675">
        <f t="shared" si="1623"/>
        <v>0.98999999999999988</v>
      </c>
      <c r="AO675">
        <f t="shared" ref="AO675:BG675" si="1624">AN675</f>
        <v>0.98999999999999988</v>
      </c>
      <c r="AP675">
        <f t="shared" si="1624"/>
        <v>0.98999999999999988</v>
      </c>
      <c r="AQ675">
        <f t="shared" si="1624"/>
        <v>0.98999999999999988</v>
      </c>
      <c r="AR675">
        <f t="shared" si="1624"/>
        <v>0.98999999999999988</v>
      </c>
      <c r="AS675">
        <f t="shared" si="1624"/>
        <v>0.98999999999999988</v>
      </c>
      <c r="AT675">
        <f t="shared" si="1624"/>
        <v>0.98999999999999988</v>
      </c>
      <c r="AU675">
        <f t="shared" si="1624"/>
        <v>0.98999999999999988</v>
      </c>
      <c r="AV675">
        <f t="shared" si="1624"/>
        <v>0.98999999999999988</v>
      </c>
      <c r="AW675">
        <f t="shared" si="1624"/>
        <v>0.98999999999999988</v>
      </c>
      <c r="AX675">
        <f t="shared" si="1624"/>
        <v>0.98999999999999988</v>
      </c>
      <c r="AY675">
        <f t="shared" si="1624"/>
        <v>0.98999999999999988</v>
      </c>
      <c r="AZ675">
        <f t="shared" si="1624"/>
        <v>0.98999999999999988</v>
      </c>
      <c r="BA675">
        <f t="shared" si="1624"/>
        <v>0.98999999999999988</v>
      </c>
      <c r="BB675">
        <f t="shared" si="1624"/>
        <v>0.98999999999999988</v>
      </c>
      <c r="BC675">
        <f t="shared" si="1624"/>
        <v>0.98999999999999988</v>
      </c>
      <c r="BD675">
        <f t="shared" si="1624"/>
        <v>0.98999999999999988</v>
      </c>
      <c r="BE675">
        <f t="shared" si="1624"/>
        <v>0.98999999999999988</v>
      </c>
      <c r="BF675">
        <f t="shared" si="1624"/>
        <v>0.98999999999999988</v>
      </c>
      <c r="BG675">
        <f t="shared" si="1624"/>
        <v>0.98999999999999988</v>
      </c>
      <c r="BH675">
        <f t="shared" si="1553"/>
        <v>0.98999999999999988</v>
      </c>
      <c r="BK675">
        <f t="shared" si="1615"/>
        <v>7.3335667420182174E-2</v>
      </c>
      <c r="BL675">
        <f t="shared" si="1619"/>
        <v>7.3335667420182157E-3</v>
      </c>
      <c r="BM675">
        <f t="shared" si="1620"/>
        <v>7.3335667420182241E-4</v>
      </c>
      <c r="BN675">
        <f t="shared" si="1587"/>
        <v>0.9</v>
      </c>
      <c r="BO675">
        <f t="shared" si="1588"/>
        <v>0.99</v>
      </c>
      <c r="BP675" t="str">
        <f t="shared" si="1621"/>
        <v>-2W-Total</v>
      </c>
    </row>
    <row r="676" spans="1:68" hidden="1" x14ac:dyDescent="0.25">
      <c r="A676" t="str">
        <f t="shared" si="1617"/>
        <v>passenger-2W-G</v>
      </c>
      <c r="B676" s="1">
        <v>642</v>
      </c>
      <c r="C676" t="s">
        <v>6</v>
      </c>
      <c r="D676" t="s">
        <v>27</v>
      </c>
      <c r="E676" t="s">
        <v>35</v>
      </c>
      <c r="F676" t="s">
        <v>47</v>
      </c>
      <c r="G676">
        <v>0.93287993369582822</v>
      </c>
      <c r="H676">
        <f>Reference!H676</f>
        <v>0.90792365008547615</v>
      </c>
      <c r="I676">
        <f>Reference!I676</f>
        <v>0.88346757541078669</v>
      </c>
      <c r="J676">
        <f>Reference!J676</f>
        <v>0.85949682005458017</v>
      </c>
      <c r="K676">
        <f>Reference!K676</f>
        <v>0.84407339131406955</v>
      </c>
      <c r="L676">
        <f t="shared" ref="L676:Y676" si="1625">$K676+(L$33-$K$33)*($BL676-$BK676)/($BL$33-$BK$33)</f>
        <v>0.78981153044387942</v>
      </c>
      <c r="M676">
        <f t="shared" si="1625"/>
        <v>0.73554966957368917</v>
      </c>
      <c r="N676">
        <f t="shared" si="1625"/>
        <v>0.68128780870349903</v>
      </c>
      <c r="O676">
        <f t="shared" si="1625"/>
        <v>0.62702594783330878</v>
      </c>
      <c r="P676">
        <f t="shared" si="1625"/>
        <v>0.57276408696311853</v>
      </c>
      <c r="Q676">
        <f t="shared" si="1625"/>
        <v>0.5185022260929284</v>
      </c>
      <c r="R676">
        <f t="shared" si="1625"/>
        <v>0.46424036522273826</v>
      </c>
      <c r="S676">
        <f t="shared" si="1625"/>
        <v>0.40997850435254807</v>
      </c>
      <c r="T676">
        <f t="shared" si="1625"/>
        <v>0.35571664348235787</v>
      </c>
      <c r="U676">
        <f t="shared" si="1625"/>
        <v>0.30145478261216763</v>
      </c>
      <c r="V676">
        <f t="shared" si="1625"/>
        <v>0.24719292174197749</v>
      </c>
      <c r="W676">
        <f t="shared" si="1625"/>
        <v>0.19293106087178735</v>
      </c>
      <c r="X676">
        <f t="shared" si="1625"/>
        <v>0.13866920000159721</v>
      </c>
      <c r="Y676">
        <f t="shared" si="1625"/>
        <v>8.4407339131406967E-2</v>
      </c>
      <c r="Z676">
        <f t="shared" ref="Z676:AN676" si="1626">$Y676+(Z$33-$Y$33)*($BM676-$BL676)/($BM$33-$BL$33)</f>
        <v>7.9342898783522547E-2</v>
      </c>
      <c r="AA676">
        <f t="shared" si="1626"/>
        <v>7.4278458435638128E-2</v>
      </c>
      <c r="AB676">
        <f t="shared" si="1626"/>
        <v>6.9214018087753723E-2</v>
      </c>
      <c r="AC676">
        <f t="shared" si="1626"/>
        <v>6.4149577739869304E-2</v>
      </c>
      <c r="AD676">
        <f t="shared" si="1626"/>
        <v>5.9085137391984885E-2</v>
      </c>
      <c r="AE676">
        <f t="shared" si="1626"/>
        <v>5.4020697044100473E-2</v>
      </c>
      <c r="AF676">
        <f t="shared" si="1626"/>
        <v>4.8956256696216061E-2</v>
      </c>
      <c r="AG676">
        <f t="shared" si="1626"/>
        <v>4.3891816348331641E-2</v>
      </c>
      <c r="AH676">
        <f t="shared" si="1626"/>
        <v>3.8827376000447229E-2</v>
      </c>
      <c r="AI676">
        <f t="shared" si="1626"/>
        <v>3.376293565256281E-2</v>
      </c>
      <c r="AJ676">
        <f t="shared" si="1626"/>
        <v>2.8698495304678398E-2</v>
      </c>
      <c r="AK676">
        <f t="shared" si="1626"/>
        <v>2.3634054956793979E-2</v>
      </c>
      <c r="AL676">
        <f t="shared" si="1626"/>
        <v>1.856961460890956E-2</v>
      </c>
      <c r="AM676">
        <f t="shared" si="1626"/>
        <v>1.3505174261025155E-2</v>
      </c>
      <c r="AN676">
        <f t="shared" si="1626"/>
        <v>8.4407339131407355E-3</v>
      </c>
      <c r="AO676">
        <f t="shared" ref="AO676:BG676" si="1627">AN676</f>
        <v>8.4407339131407355E-3</v>
      </c>
      <c r="AP676">
        <f t="shared" si="1627"/>
        <v>8.4407339131407355E-3</v>
      </c>
      <c r="AQ676">
        <f t="shared" si="1627"/>
        <v>8.4407339131407355E-3</v>
      </c>
      <c r="AR676">
        <f t="shared" si="1627"/>
        <v>8.4407339131407355E-3</v>
      </c>
      <c r="AS676">
        <f t="shared" si="1627"/>
        <v>8.4407339131407355E-3</v>
      </c>
      <c r="AT676">
        <f t="shared" si="1627"/>
        <v>8.4407339131407355E-3</v>
      </c>
      <c r="AU676">
        <f t="shared" si="1627"/>
        <v>8.4407339131407355E-3</v>
      </c>
      <c r="AV676">
        <f t="shared" si="1627"/>
        <v>8.4407339131407355E-3</v>
      </c>
      <c r="AW676">
        <f t="shared" si="1627"/>
        <v>8.4407339131407355E-3</v>
      </c>
      <c r="AX676">
        <f t="shared" si="1627"/>
        <v>8.4407339131407355E-3</v>
      </c>
      <c r="AY676">
        <f t="shared" si="1627"/>
        <v>8.4407339131407355E-3</v>
      </c>
      <c r="AZ676">
        <f t="shared" si="1627"/>
        <v>8.4407339131407355E-3</v>
      </c>
      <c r="BA676">
        <f t="shared" si="1627"/>
        <v>8.4407339131407355E-3</v>
      </c>
      <c r="BB676">
        <f t="shared" si="1627"/>
        <v>8.4407339131407355E-3</v>
      </c>
      <c r="BC676">
        <f t="shared" si="1627"/>
        <v>8.4407339131407355E-3</v>
      </c>
      <c r="BD676">
        <f t="shared" si="1627"/>
        <v>8.4407339131407355E-3</v>
      </c>
      <c r="BE676">
        <f t="shared" si="1627"/>
        <v>8.4407339131407355E-3</v>
      </c>
      <c r="BF676">
        <f t="shared" si="1627"/>
        <v>8.4407339131407355E-3</v>
      </c>
      <c r="BG676">
        <f t="shared" si="1627"/>
        <v>8.4407339131407355E-3</v>
      </c>
      <c r="BH676">
        <f t="shared" si="1553"/>
        <v>8.4407339131407355E-3</v>
      </c>
      <c r="BK676">
        <f t="shared" si="1615"/>
        <v>0.84407339131406955</v>
      </c>
      <c r="BL676">
        <f t="shared" si="1619"/>
        <v>8.4407339131406939E-2</v>
      </c>
      <c r="BM676">
        <f t="shared" si="1620"/>
        <v>8.4407339131407026E-3</v>
      </c>
      <c r="BN676">
        <f t="shared" si="1587"/>
        <v>0.9</v>
      </c>
      <c r="BO676">
        <f t="shared" si="1588"/>
        <v>0.99</v>
      </c>
      <c r="BP676" t="str">
        <f t="shared" si="1621"/>
        <v>-2W-Total</v>
      </c>
    </row>
    <row r="677" spans="1:68" hidden="1" x14ac:dyDescent="0.25">
      <c r="A677" t="str">
        <f t="shared" si="1617"/>
        <v>passenger-BUS-BEV</v>
      </c>
      <c r="B677" s="1">
        <v>643</v>
      </c>
      <c r="C677" t="s">
        <v>6</v>
      </c>
      <c r="D677" t="s">
        <v>27</v>
      </c>
      <c r="E677" t="s">
        <v>34</v>
      </c>
      <c r="F677" t="s">
        <v>29</v>
      </c>
      <c r="G677">
        <v>2.6064751917359061E-2</v>
      </c>
      <c r="H677">
        <f>Reference!H677</f>
        <v>2.808573589523088E-2</v>
      </c>
      <c r="I677">
        <f>Reference!I677</f>
        <v>3.0263421009248729E-2</v>
      </c>
      <c r="J677">
        <f>Reference!J677</f>
        <v>3.2609957403272397E-2</v>
      </c>
      <c r="K677">
        <f>Reference!K677</f>
        <v>3.5138437307476046E-2</v>
      </c>
      <c r="L677">
        <f>Reference!L677</f>
        <v>3.9785855152980443E-2</v>
      </c>
      <c r="M677">
        <f>IF(L677=0,0.0000001,L677)*((INDEX($L$7:$L$29,MATCH($A677,$H$7:$H$28,0))/IF(L677=0,0.0000001,L677))^((M$33-$K$33)/($Y$33-$K$33)))</f>
        <v>6.108339501626061E-2</v>
      </c>
      <c r="N677">
        <f t="shared" ref="N677:Y677" si="1628">IF(M677=0,0.0000001,M677)*((INDEX($L$7:$L$29,MATCH($A677,$H$7:$H$28,0))/IF(M677=0,0.0000001,M677))^((N$33-$K$33)/($Y$33-$K$33)))</f>
        <v>0.10600248759547319</v>
      </c>
      <c r="O677">
        <f t="shared" si="1628"/>
        <v>0.18884635576485578</v>
      </c>
      <c r="P677">
        <f t="shared" si="1628"/>
        <v>0.3162499965136476</v>
      </c>
      <c r="Q677">
        <f t="shared" si="1628"/>
        <v>0.47072828724534937</v>
      </c>
      <c r="R677">
        <f t="shared" si="1628"/>
        <v>0.61366328698748107</v>
      </c>
      <c r="S677">
        <f t="shared" si="1628"/>
        <v>0.71406174631789865</v>
      </c>
      <c r="T677">
        <f t="shared" si="1628"/>
        <v>0.76818085649877843</v>
      </c>
      <c r="U677">
        <f t="shared" si="1628"/>
        <v>0.79077665938294062</v>
      </c>
      <c r="V677">
        <f t="shared" si="1628"/>
        <v>0.7980145560542784</v>
      </c>
      <c r="W677">
        <f t="shared" si="1628"/>
        <v>0.7997160630035669</v>
      </c>
      <c r="X677">
        <f t="shared" si="1628"/>
        <v>0.79997971544316926</v>
      </c>
      <c r="Y677">
        <f t="shared" si="1628"/>
        <v>0.8</v>
      </c>
      <c r="Z677">
        <f>IF(Y677=0,0.0000001,$Y677)*((INDEX($M$7:$M$29,MATCH($A677,$H$7:$H$28,0))/IF(Y677=0,0.0000001,$Y677))^((Z$33-$Y$33)/($AN$33-$Y$33)))</f>
        <v>0.80323985592132585</v>
      </c>
      <c r="AA677">
        <f t="shared" ref="AA677:AN677" si="1629">IF(Z677=0,0.0000001,$Y677)*((INDEX($M$7:$M$29,MATCH($A677,$H$7:$H$28,0))/IF(Z677=0,0.0000001,$Y677))^((AA$33-$Y$33)/($AN$33-$Y$33)))</f>
        <v>0.80649283267564043</v>
      </c>
      <c r="AB677">
        <f t="shared" si="1629"/>
        <v>0.80975898339995411</v>
      </c>
      <c r="AC677">
        <f t="shared" si="1629"/>
        <v>0.8130383614464729</v>
      </c>
      <c r="AD677">
        <f t="shared" si="1629"/>
        <v>0.81633102038346961</v>
      </c>
      <c r="AE677">
        <f t="shared" si="1629"/>
        <v>0.81963701399615874</v>
      </c>
      <c r="AF677">
        <f t="shared" si="1629"/>
        <v>0.82295639628757533</v>
      </c>
      <c r="AG677">
        <f t="shared" si="1629"/>
        <v>0.82628922147945694</v>
      </c>
      <c r="AH677">
        <f t="shared" si="1629"/>
        <v>0.82963554401312922</v>
      </c>
      <c r="AI677">
        <f t="shared" si="1629"/>
        <v>0.83299541855039583</v>
      </c>
      <c r="AJ677">
        <f t="shared" si="1629"/>
        <v>0.83636889997443054</v>
      </c>
      <c r="AK677">
        <f t="shared" si="1629"/>
        <v>0.83975604339067422</v>
      </c>
      <c r="AL677">
        <f t="shared" si="1629"/>
        <v>0.84315690412773481</v>
      </c>
      <c r="AM677">
        <f t="shared" si="1629"/>
        <v>0.84657153773829086</v>
      </c>
      <c r="AN677">
        <f t="shared" si="1629"/>
        <v>0.85000000000000009</v>
      </c>
      <c r="AO677">
        <f t="shared" ref="AO677:BG677" si="1630">AN677</f>
        <v>0.85000000000000009</v>
      </c>
      <c r="AP677">
        <f t="shared" si="1630"/>
        <v>0.85000000000000009</v>
      </c>
      <c r="AQ677">
        <f t="shared" si="1630"/>
        <v>0.85000000000000009</v>
      </c>
      <c r="AR677">
        <f t="shared" si="1630"/>
        <v>0.85000000000000009</v>
      </c>
      <c r="AS677">
        <f t="shared" si="1630"/>
        <v>0.85000000000000009</v>
      </c>
      <c r="AT677">
        <f t="shared" si="1630"/>
        <v>0.85000000000000009</v>
      </c>
      <c r="AU677">
        <f t="shared" si="1630"/>
        <v>0.85000000000000009</v>
      </c>
      <c r="AV677">
        <f t="shared" si="1630"/>
        <v>0.85000000000000009</v>
      </c>
      <c r="AW677">
        <f t="shared" si="1630"/>
        <v>0.85000000000000009</v>
      </c>
      <c r="AX677">
        <f t="shared" si="1630"/>
        <v>0.85000000000000009</v>
      </c>
      <c r="AY677">
        <f t="shared" si="1630"/>
        <v>0.85000000000000009</v>
      </c>
      <c r="AZ677">
        <f t="shared" si="1630"/>
        <v>0.85000000000000009</v>
      </c>
      <c r="BA677">
        <f t="shared" si="1630"/>
        <v>0.85000000000000009</v>
      </c>
      <c r="BB677">
        <f t="shared" si="1630"/>
        <v>0.85000000000000009</v>
      </c>
      <c r="BC677">
        <f t="shared" si="1630"/>
        <v>0.85000000000000009</v>
      </c>
      <c r="BD677">
        <f t="shared" si="1630"/>
        <v>0.85000000000000009</v>
      </c>
      <c r="BE677">
        <f t="shared" si="1630"/>
        <v>0.85000000000000009</v>
      </c>
      <c r="BF677">
        <f t="shared" si="1630"/>
        <v>0.85000000000000009</v>
      </c>
      <c r="BG677">
        <f t="shared" si="1630"/>
        <v>0.85000000000000009</v>
      </c>
      <c r="BH677">
        <f t="shared" si="1553"/>
        <v>0.85000000000000009</v>
      </c>
      <c r="BK677">
        <f t="shared" si="1615"/>
        <v>3.5138437307476046E-2</v>
      </c>
      <c r="BL677">
        <f t="shared" si="1619"/>
        <v>3.5138437307476039E-3</v>
      </c>
      <c r="BM677">
        <f t="shared" si="1620"/>
        <v>0</v>
      </c>
      <c r="BN677">
        <f t="shared" si="1587"/>
        <v>0.9</v>
      </c>
      <c r="BO677">
        <f t="shared" si="1588"/>
        <v>1</v>
      </c>
      <c r="BP677" t="str">
        <f t="shared" si="1621"/>
        <v>-BUS-Total</v>
      </c>
    </row>
    <row r="678" spans="1:68" hidden="1" x14ac:dyDescent="0.25">
      <c r="A678" t="str">
        <f t="shared" si="1617"/>
        <v>passenger-BUS-CNG</v>
      </c>
      <c r="B678" s="1">
        <v>644</v>
      </c>
      <c r="C678" t="s">
        <v>6</v>
      </c>
      <c r="D678" t="s">
        <v>27</v>
      </c>
      <c r="E678" t="s">
        <v>34</v>
      </c>
      <c r="F678" t="s">
        <v>45</v>
      </c>
      <c r="G678">
        <v>0</v>
      </c>
      <c r="H678">
        <f>Reference!H678</f>
        <v>0</v>
      </c>
      <c r="I678">
        <f>Reference!I678</f>
        <v>0</v>
      </c>
      <c r="J678">
        <f>Reference!J678</f>
        <v>0</v>
      </c>
      <c r="K678">
        <f>Reference!K678</f>
        <v>0</v>
      </c>
      <c r="L678">
        <f t="shared" ref="L678:Y679" si="1631">$K678+(L$33-$K$33)*($BL678-$BK678)/($BL$33-$BK$33)</f>
        <v>0</v>
      </c>
      <c r="M678">
        <f t="shared" si="1631"/>
        <v>0</v>
      </c>
      <c r="N678">
        <f t="shared" si="1631"/>
        <v>0</v>
      </c>
      <c r="O678">
        <f t="shared" si="1631"/>
        <v>0</v>
      </c>
      <c r="P678">
        <f t="shared" si="1631"/>
        <v>0</v>
      </c>
      <c r="Q678">
        <f t="shared" si="1631"/>
        <v>0</v>
      </c>
      <c r="R678">
        <f t="shared" si="1631"/>
        <v>0</v>
      </c>
      <c r="S678">
        <f t="shared" si="1631"/>
        <v>0</v>
      </c>
      <c r="T678">
        <f t="shared" si="1631"/>
        <v>0</v>
      </c>
      <c r="U678">
        <f t="shared" si="1631"/>
        <v>0</v>
      </c>
      <c r="V678">
        <f t="shared" si="1631"/>
        <v>0</v>
      </c>
      <c r="W678">
        <f t="shared" si="1631"/>
        <v>0</v>
      </c>
      <c r="X678">
        <f t="shared" si="1631"/>
        <v>0</v>
      </c>
      <c r="Y678">
        <f t="shared" si="1631"/>
        <v>0</v>
      </c>
      <c r="Z678">
        <f t="shared" ref="Z678:AN679" si="1632">$Y678+(Z$33-$Y$33)*($BM678-$BL678)/($BM$33-$BL$33)</f>
        <v>0</v>
      </c>
      <c r="AA678">
        <f t="shared" si="1632"/>
        <v>0</v>
      </c>
      <c r="AB678">
        <f t="shared" si="1632"/>
        <v>0</v>
      </c>
      <c r="AC678">
        <f t="shared" si="1632"/>
        <v>0</v>
      </c>
      <c r="AD678">
        <f t="shared" si="1632"/>
        <v>0</v>
      </c>
      <c r="AE678">
        <f t="shared" si="1632"/>
        <v>0</v>
      </c>
      <c r="AF678">
        <f t="shared" si="1632"/>
        <v>0</v>
      </c>
      <c r="AG678">
        <f t="shared" si="1632"/>
        <v>0</v>
      </c>
      <c r="AH678">
        <f t="shared" si="1632"/>
        <v>0</v>
      </c>
      <c r="AI678">
        <f t="shared" si="1632"/>
        <v>0</v>
      </c>
      <c r="AJ678">
        <f t="shared" si="1632"/>
        <v>0</v>
      </c>
      <c r="AK678">
        <f t="shared" si="1632"/>
        <v>0</v>
      </c>
      <c r="AL678">
        <f t="shared" si="1632"/>
        <v>0</v>
      </c>
      <c r="AM678">
        <f t="shared" si="1632"/>
        <v>0</v>
      </c>
      <c r="AN678">
        <f t="shared" si="1632"/>
        <v>0</v>
      </c>
      <c r="AO678">
        <f t="shared" ref="AO678:BG678" si="1633">AN678</f>
        <v>0</v>
      </c>
      <c r="AP678">
        <f t="shared" si="1633"/>
        <v>0</v>
      </c>
      <c r="AQ678">
        <f t="shared" si="1633"/>
        <v>0</v>
      </c>
      <c r="AR678">
        <f t="shared" si="1633"/>
        <v>0</v>
      </c>
      <c r="AS678">
        <f t="shared" si="1633"/>
        <v>0</v>
      </c>
      <c r="AT678">
        <f t="shared" si="1633"/>
        <v>0</v>
      </c>
      <c r="AU678">
        <f t="shared" si="1633"/>
        <v>0</v>
      </c>
      <c r="AV678">
        <f t="shared" si="1633"/>
        <v>0</v>
      </c>
      <c r="AW678">
        <f t="shared" si="1633"/>
        <v>0</v>
      </c>
      <c r="AX678">
        <f t="shared" si="1633"/>
        <v>0</v>
      </c>
      <c r="AY678">
        <f t="shared" si="1633"/>
        <v>0</v>
      </c>
      <c r="AZ678">
        <f t="shared" si="1633"/>
        <v>0</v>
      </c>
      <c r="BA678">
        <f t="shared" si="1633"/>
        <v>0</v>
      </c>
      <c r="BB678">
        <f t="shared" si="1633"/>
        <v>0</v>
      </c>
      <c r="BC678">
        <f t="shared" si="1633"/>
        <v>0</v>
      </c>
      <c r="BD678">
        <f t="shared" si="1633"/>
        <v>0</v>
      </c>
      <c r="BE678">
        <f t="shared" si="1633"/>
        <v>0</v>
      </c>
      <c r="BF678">
        <f t="shared" si="1633"/>
        <v>0</v>
      </c>
      <c r="BG678">
        <f t="shared" si="1633"/>
        <v>0</v>
      </c>
      <c r="BH678">
        <f t="shared" si="1553"/>
        <v>0</v>
      </c>
      <c r="BK678">
        <f t="shared" si="1615"/>
        <v>0</v>
      </c>
      <c r="BL678">
        <f t="shared" si="1619"/>
        <v>0</v>
      </c>
      <c r="BM678">
        <f t="shared" si="1620"/>
        <v>0</v>
      </c>
      <c r="BN678">
        <f t="shared" si="1587"/>
        <v>0.9</v>
      </c>
      <c r="BO678">
        <f t="shared" si="1588"/>
        <v>1</v>
      </c>
      <c r="BP678" t="str">
        <f t="shared" si="1621"/>
        <v>-BUS-Total</v>
      </c>
    </row>
    <row r="679" spans="1:68" hidden="1" x14ac:dyDescent="0.25">
      <c r="A679" t="str">
        <f t="shared" si="1617"/>
        <v>passenger-BUS-D</v>
      </c>
      <c r="B679" s="1">
        <v>645</v>
      </c>
      <c r="C679" t="s">
        <v>6</v>
      </c>
      <c r="D679" t="s">
        <v>27</v>
      </c>
      <c r="E679" t="s">
        <v>34</v>
      </c>
      <c r="F679" t="s">
        <v>46</v>
      </c>
      <c r="G679">
        <v>0.97393524808264098</v>
      </c>
      <c r="H679">
        <f>Reference!H679</f>
        <v>0.97074623236543944</v>
      </c>
      <c r="I679">
        <f>Reference!I679</f>
        <v>0.96756282769795809</v>
      </c>
      <c r="J679">
        <f>Reference!J679</f>
        <v>0.96438501928431253</v>
      </c>
      <c r="K679">
        <f>Reference!K679</f>
        <v>0.96178764602934297</v>
      </c>
      <c r="L679">
        <f t="shared" si="1631"/>
        <v>0.89995844021317095</v>
      </c>
      <c r="M679">
        <f t="shared" si="1631"/>
        <v>0.83812923439699882</v>
      </c>
      <c r="N679">
        <f t="shared" si="1631"/>
        <v>0.77630002858082681</v>
      </c>
      <c r="O679">
        <f t="shared" si="1631"/>
        <v>0.71447082276465479</v>
      </c>
      <c r="P679">
        <f t="shared" si="1631"/>
        <v>0.65264161694848277</v>
      </c>
      <c r="Q679">
        <f t="shared" si="1631"/>
        <v>0.59081241113231076</v>
      </c>
      <c r="R679">
        <f t="shared" si="1631"/>
        <v>0.52898320531613874</v>
      </c>
      <c r="S679">
        <f t="shared" si="1631"/>
        <v>0.46715399949996655</v>
      </c>
      <c r="T679">
        <f t="shared" si="1631"/>
        <v>0.40532479368379448</v>
      </c>
      <c r="U679">
        <f t="shared" si="1631"/>
        <v>0.34349558786762246</v>
      </c>
      <c r="V679">
        <f t="shared" si="1631"/>
        <v>0.28166638205145045</v>
      </c>
      <c r="W679">
        <f t="shared" si="1631"/>
        <v>0.21983717623527843</v>
      </c>
      <c r="X679">
        <f t="shared" si="1631"/>
        <v>0.1580079704191063</v>
      </c>
      <c r="Y679">
        <f t="shared" si="1631"/>
        <v>9.6178764602934397E-2</v>
      </c>
      <c r="Z679">
        <f t="shared" si="1632"/>
        <v>8.9766846962738775E-2</v>
      </c>
      <c r="AA679">
        <f t="shared" si="1632"/>
        <v>8.3354929322543153E-2</v>
      </c>
      <c r="AB679">
        <f t="shared" si="1632"/>
        <v>7.6943011682347545E-2</v>
      </c>
      <c r="AC679">
        <f t="shared" si="1632"/>
        <v>7.0531094042151923E-2</v>
      </c>
      <c r="AD679">
        <f t="shared" si="1632"/>
        <v>6.4119176401956302E-2</v>
      </c>
      <c r="AE679">
        <f t="shared" si="1632"/>
        <v>5.7707258761760687E-2</v>
      </c>
      <c r="AF679">
        <f t="shared" si="1632"/>
        <v>5.1295341121565072E-2</v>
      </c>
      <c r="AG679">
        <f t="shared" si="1632"/>
        <v>4.488342348136945E-2</v>
      </c>
      <c r="AH679">
        <f t="shared" si="1632"/>
        <v>3.8471505841173835E-2</v>
      </c>
      <c r="AI679">
        <f t="shared" si="1632"/>
        <v>3.205958820097822E-2</v>
      </c>
      <c r="AJ679">
        <f t="shared" si="1632"/>
        <v>2.5647670560782598E-2</v>
      </c>
      <c r="AK679">
        <f t="shared" si="1632"/>
        <v>1.9235752920586976E-2</v>
      </c>
      <c r="AL679">
        <f t="shared" si="1632"/>
        <v>1.2823835280391355E-2</v>
      </c>
      <c r="AM679">
        <f t="shared" si="1632"/>
        <v>6.4119176401957467E-3</v>
      </c>
      <c r="AN679">
        <f t="shared" si="1632"/>
        <v>1.2490009027033011E-16</v>
      </c>
      <c r="AO679">
        <f t="shared" ref="AO679:BG679" si="1634">AN679</f>
        <v>1.2490009027033011E-16</v>
      </c>
      <c r="AP679">
        <f t="shared" si="1634"/>
        <v>1.2490009027033011E-16</v>
      </c>
      <c r="AQ679">
        <f t="shared" si="1634"/>
        <v>1.2490009027033011E-16</v>
      </c>
      <c r="AR679">
        <f t="shared" si="1634"/>
        <v>1.2490009027033011E-16</v>
      </c>
      <c r="AS679">
        <f t="shared" si="1634"/>
        <v>1.2490009027033011E-16</v>
      </c>
      <c r="AT679">
        <f t="shared" si="1634"/>
        <v>1.2490009027033011E-16</v>
      </c>
      <c r="AU679">
        <f t="shared" si="1634"/>
        <v>1.2490009027033011E-16</v>
      </c>
      <c r="AV679">
        <f t="shared" si="1634"/>
        <v>1.2490009027033011E-16</v>
      </c>
      <c r="AW679">
        <f t="shared" si="1634"/>
        <v>1.2490009027033011E-16</v>
      </c>
      <c r="AX679">
        <f t="shared" si="1634"/>
        <v>1.2490009027033011E-16</v>
      </c>
      <c r="AY679">
        <f t="shared" si="1634"/>
        <v>1.2490009027033011E-16</v>
      </c>
      <c r="AZ679">
        <f t="shared" si="1634"/>
        <v>1.2490009027033011E-16</v>
      </c>
      <c r="BA679">
        <f t="shared" si="1634"/>
        <v>1.2490009027033011E-16</v>
      </c>
      <c r="BB679">
        <f t="shared" si="1634"/>
        <v>1.2490009027033011E-16</v>
      </c>
      <c r="BC679">
        <f t="shared" si="1634"/>
        <v>1.2490009027033011E-16</v>
      </c>
      <c r="BD679">
        <f t="shared" si="1634"/>
        <v>1.2490009027033011E-16</v>
      </c>
      <c r="BE679">
        <f t="shared" si="1634"/>
        <v>1.2490009027033011E-16</v>
      </c>
      <c r="BF679">
        <f t="shared" si="1634"/>
        <v>1.2490009027033011E-16</v>
      </c>
      <c r="BG679">
        <f t="shared" si="1634"/>
        <v>1.2490009027033011E-16</v>
      </c>
      <c r="BH679">
        <f t="shared" si="1553"/>
        <v>1.2490009027033011E-16</v>
      </c>
      <c r="BK679">
        <f t="shared" si="1615"/>
        <v>0.96178764602934297</v>
      </c>
      <c r="BL679">
        <f t="shared" si="1619"/>
        <v>9.6178764602934272E-2</v>
      </c>
      <c r="BM679">
        <f t="shared" si="1620"/>
        <v>0</v>
      </c>
      <c r="BN679">
        <f t="shared" si="1587"/>
        <v>0.9</v>
      </c>
      <c r="BO679">
        <f t="shared" si="1588"/>
        <v>1</v>
      </c>
      <c r="BP679" t="str">
        <f t="shared" si="1621"/>
        <v>-BUS-Total</v>
      </c>
    </row>
    <row r="680" spans="1:68" hidden="1" x14ac:dyDescent="0.25">
      <c r="A680" t="str">
        <f t="shared" si="1617"/>
        <v>passenger-BUS-FCEV</v>
      </c>
      <c r="B680" s="1">
        <v>646</v>
      </c>
      <c r="C680" t="s">
        <v>6</v>
      </c>
      <c r="D680" t="s">
        <v>27</v>
      </c>
      <c r="E680" t="s">
        <v>34</v>
      </c>
      <c r="F680" t="s">
        <v>30</v>
      </c>
      <c r="G680">
        <v>0</v>
      </c>
      <c r="H680">
        <f>Reference!H680</f>
        <v>1.2915496650148837E-7</v>
      </c>
      <c r="I680">
        <f>Reference!I680</f>
        <v>0</v>
      </c>
      <c r="J680">
        <f>Reference!J680</f>
        <v>2.1544346900318838E-7</v>
      </c>
      <c r="K680">
        <f>Reference!K680</f>
        <v>0</v>
      </c>
      <c r="L680">
        <f>Reference!L680</f>
        <v>2.3913602153749675E-7</v>
      </c>
      <c r="M680">
        <f>IF(L680=0,0.0000001,L680)*((INDEX($L$7:$L$29,MATCH($A680,$H$7:$H$28,0))/IF(L680=0,0.0000001,L680))^((M$33-$K$33)/($Y$33-$K$33)))</f>
        <v>1.5194825398133228E-6</v>
      </c>
      <c r="N680">
        <f t="shared" ref="N680:Y680" si="1635">IF(M680=0,0.0000001,M680)*((INDEX($L$7:$L$29,MATCH($A680,$H$7:$H$28,0))/IF(M680=0,0.0000001,M680))^((N$33-$K$33)/($Y$33-$K$33)))</f>
        <v>1.6375308463242957E-5</v>
      </c>
      <c r="O680">
        <f t="shared" si="1635"/>
        <v>1.9762852778460667E-4</v>
      </c>
      <c r="P680">
        <f t="shared" si="1635"/>
        <v>1.8264913625034528E-3</v>
      </c>
      <c r="Q680">
        <f t="shared" si="1635"/>
        <v>1.0154034661904432E-2</v>
      </c>
      <c r="R680">
        <f t="shared" si="1635"/>
        <v>3.1865396062036373E-2</v>
      </c>
      <c r="S680">
        <f t="shared" si="1635"/>
        <v>6.125433816011637E-2</v>
      </c>
      <c r="T680">
        <f t="shared" si="1635"/>
        <v>8.3941639444072069E-2</v>
      </c>
      <c r="U680">
        <f t="shared" si="1635"/>
        <v>9.5121627122728744E-2</v>
      </c>
      <c r="V680">
        <f t="shared" si="1635"/>
        <v>9.8933997629269591E-2</v>
      </c>
      <c r="W680">
        <f t="shared" si="1635"/>
        <v>9.9847013589358241E-2</v>
      </c>
      <c r="X680">
        <f t="shared" si="1635"/>
        <v>9.9989064629787919E-2</v>
      </c>
      <c r="Y680">
        <f t="shared" si="1635"/>
        <v>0.1</v>
      </c>
      <c r="Z680">
        <f>IF(Y680=0,0.0000001,$Y680)*((INDEX($M$7:$M$29,MATCH($A680,$H$7:$H$28,0))/IF(Y680=0,0.0000001,$Y680))^((Z$33-$Y$33)/($AN$33-$Y$33)))</f>
        <v>0.10273996590637165</v>
      </c>
      <c r="AA680">
        <f t="shared" ref="AA680:AN680" si="1636">IF(Z680=0,0.0000001,$Y680)*((INDEX($M$7:$M$29,MATCH($A680,$H$7:$H$28,0))/IF(Z680=0,0.0000001,$Y680))^((AA$33-$Y$33)/($AN$33-$Y$33)))</f>
        <v>0.10555500594442409</v>
      </c>
      <c r="AB680">
        <f t="shared" si="1636"/>
        <v>0.10844717711976987</v>
      </c>
      <c r="AC680">
        <f t="shared" si="1636"/>
        <v>0.11141859279927402</v>
      </c>
      <c r="AD680">
        <f t="shared" si="1636"/>
        <v>0.11447142425533319</v>
      </c>
      <c r="AE680">
        <f t="shared" si="1636"/>
        <v>0.11760790225246737</v>
      </c>
      <c r="AF680">
        <f t="shared" si="1636"/>
        <v>0.12083031867738386</v>
      </c>
      <c r="AG680">
        <f t="shared" si="1636"/>
        <v>0.12414102821370437</v>
      </c>
      <c r="AH680">
        <f t="shared" si="1636"/>
        <v>0.12754245006257908</v>
      </c>
      <c r="AI680">
        <f t="shared" si="1636"/>
        <v>0.13103706971044482</v>
      </c>
      <c r="AJ680">
        <f t="shared" si="1636"/>
        <v>0.13462744074521946</v>
      </c>
      <c r="AK680">
        <f t="shared" si="1636"/>
        <v>0.13831618672225915</v>
      </c>
      <c r="AL680">
        <f t="shared" si="1636"/>
        <v>0.14210600308144239</v>
      </c>
      <c r="AM680">
        <f t="shared" si="1636"/>
        <v>0.14599965911678134</v>
      </c>
      <c r="AN680">
        <f t="shared" si="1636"/>
        <v>0.15</v>
      </c>
      <c r="AO680">
        <f t="shared" ref="AO680:BG680" si="1637">AN680</f>
        <v>0.15</v>
      </c>
      <c r="AP680">
        <f t="shared" si="1637"/>
        <v>0.15</v>
      </c>
      <c r="AQ680">
        <f t="shared" si="1637"/>
        <v>0.15</v>
      </c>
      <c r="AR680">
        <f t="shared" si="1637"/>
        <v>0.15</v>
      </c>
      <c r="AS680">
        <f t="shared" si="1637"/>
        <v>0.15</v>
      </c>
      <c r="AT680">
        <f t="shared" si="1637"/>
        <v>0.15</v>
      </c>
      <c r="AU680">
        <f t="shared" si="1637"/>
        <v>0.15</v>
      </c>
      <c r="AV680">
        <f t="shared" si="1637"/>
        <v>0.15</v>
      </c>
      <c r="AW680">
        <f t="shared" si="1637"/>
        <v>0.15</v>
      </c>
      <c r="AX680">
        <f t="shared" si="1637"/>
        <v>0.15</v>
      </c>
      <c r="AY680">
        <f t="shared" si="1637"/>
        <v>0.15</v>
      </c>
      <c r="AZ680">
        <f t="shared" si="1637"/>
        <v>0.15</v>
      </c>
      <c r="BA680">
        <f t="shared" si="1637"/>
        <v>0.15</v>
      </c>
      <c r="BB680">
        <f t="shared" si="1637"/>
        <v>0.15</v>
      </c>
      <c r="BC680">
        <f t="shared" si="1637"/>
        <v>0.15</v>
      </c>
      <c r="BD680">
        <f t="shared" si="1637"/>
        <v>0.15</v>
      </c>
      <c r="BE680">
        <f t="shared" si="1637"/>
        <v>0.15</v>
      </c>
      <c r="BF680">
        <f t="shared" si="1637"/>
        <v>0.15</v>
      </c>
      <c r="BG680">
        <f t="shared" si="1637"/>
        <v>0.15</v>
      </c>
      <c r="BH680">
        <f t="shared" si="1553"/>
        <v>0.15</v>
      </c>
      <c r="BK680">
        <f>G680</f>
        <v>0</v>
      </c>
      <c r="BL680">
        <f t="shared" si="1619"/>
        <v>0</v>
      </c>
      <c r="BM680">
        <f t="shared" si="1620"/>
        <v>0</v>
      </c>
      <c r="BN680">
        <f t="shared" si="1587"/>
        <v>0.9</v>
      </c>
      <c r="BO680">
        <f t="shared" si="1588"/>
        <v>1</v>
      </c>
      <c r="BP680" t="str">
        <f t="shared" si="1621"/>
        <v>-BUS-Total</v>
      </c>
    </row>
    <row r="681" spans="1:68" hidden="1" x14ac:dyDescent="0.25">
      <c r="A681" t="str">
        <f t="shared" si="1617"/>
        <v>passenger-BUS-G</v>
      </c>
      <c r="B681" s="1">
        <v>647</v>
      </c>
      <c r="C681" t="s">
        <v>6</v>
      </c>
      <c r="D681" t="s">
        <v>27</v>
      </c>
      <c r="E681" t="s">
        <v>34</v>
      </c>
      <c r="F681" t="s">
        <v>47</v>
      </c>
      <c r="G681">
        <v>0</v>
      </c>
      <c r="H681">
        <f>Reference!H681</f>
        <v>0</v>
      </c>
      <c r="I681">
        <f>Reference!I681</f>
        <v>0</v>
      </c>
      <c r="J681">
        <f>Reference!J681</f>
        <v>0</v>
      </c>
      <c r="K681">
        <f>Reference!K681</f>
        <v>0</v>
      </c>
      <c r="L681">
        <f t="shared" ref="L681:Y683" si="1638">$K681+(L$33-$K$33)*($BL681-$BK681)/($BL$33-$BK$33)</f>
        <v>0</v>
      </c>
      <c r="M681">
        <f t="shared" si="1638"/>
        <v>0</v>
      </c>
      <c r="N681">
        <f t="shared" si="1638"/>
        <v>0</v>
      </c>
      <c r="O681">
        <f t="shared" si="1638"/>
        <v>0</v>
      </c>
      <c r="P681">
        <f t="shared" si="1638"/>
        <v>0</v>
      </c>
      <c r="Q681">
        <f t="shared" si="1638"/>
        <v>0</v>
      </c>
      <c r="R681">
        <f t="shared" si="1638"/>
        <v>0</v>
      </c>
      <c r="S681">
        <f t="shared" si="1638"/>
        <v>0</v>
      </c>
      <c r="T681">
        <f t="shared" si="1638"/>
        <v>0</v>
      </c>
      <c r="U681">
        <f t="shared" si="1638"/>
        <v>0</v>
      </c>
      <c r="V681">
        <f t="shared" si="1638"/>
        <v>0</v>
      </c>
      <c r="W681">
        <f t="shared" si="1638"/>
        <v>0</v>
      </c>
      <c r="X681">
        <f t="shared" si="1638"/>
        <v>0</v>
      </c>
      <c r="Y681">
        <f t="shared" si="1638"/>
        <v>0</v>
      </c>
      <c r="Z681">
        <f t="shared" ref="Z681:AN683" si="1639">$Y681+(Z$33-$Y$33)*($BM681-$BL681)/($BM$33-$BL$33)</f>
        <v>0</v>
      </c>
      <c r="AA681">
        <f t="shared" si="1639"/>
        <v>0</v>
      </c>
      <c r="AB681">
        <f t="shared" si="1639"/>
        <v>0</v>
      </c>
      <c r="AC681">
        <f t="shared" si="1639"/>
        <v>0</v>
      </c>
      <c r="AD681">
        <f t="shared" si="1639"/>
        <v>0</v>
      </c>
      <c r="AE681">
        <f t="shared" si="1639"/>
        <v>0</v>
      </c>
      <c r="AF681">
        <f t="shared" si="1639"/>
        <v>0</v>
      </c>
      <c r="AG681">
        <f t="shared" si="1639"/>
        <v>0</v>
      </c>
      <c r="AH681">
        <f t="shared" si="1639"/>
        <v>0</v>
      </c>
      <c r="AI681">
        <f t="shared" si="1639"/>
        <v>0</v>
      </c>
      <c r="AJ681">
        <f t="shared" si="1639"/>
        <v>0</v>
      </c>
      <c r="AK681">
        <f t="shared" si="1639"/>
        <v>0</v>
      </c>
      <c r="AL681">
        <f t="shared" si="1639"/>
        <v>0</v>
      </c>
      <c r="AM681">
        <f t="shared" si="1639"/>
        <v>0</v>
      </c>
      <c r="AN681">
        <f t="shared" si="1639"/>
        <v>0</v>
      </c>
      <c r="AO681">
        <f t="shared" ref="AO681:BG681" si="1640">AN681</f>
        <v>0</v>
      </c>
      <c r="AP681">
        <f t="shared" si="1640"/>
        <v>0</v>
      </c>
      <c r="AQ681">
        <f t="shared" si="1640"/>
        <v>0</v>
      </c>
      <c r="AR681">
        <f t="shared" si="1640"/>
        <v>0</v>
      </c>
      <c r="AS681">
        <f t="shared" si="1640"/>
        <v>0</v>
      </c>
      <c r="AT681">
        <f t="shared" si="1640"/>
        <v>0</v>
      </c>
      <c r="AU681">
        <f t="shared" si="1640"/>
        <v>0</v>
      </c>
      <c r="AV681">
        <f t="shared" si="1640"/>
        <v>0</v>
      </c>
      <c r="AW681">
        <f t="shared" si="1640"/>
        <v>0</v>
      </c>
      <c r="AX681">
        <f t="shared" si="1640"/>
        <v>0</v>
      </c>
      <c r="AY681">
        <f t="shared" si="1640"/>
        <v>0</v>
      </c>
      <c r="AZ681">
        <f t="shared" si="1640"/>
        <v>0</v>
      </c>
      <c r="BA681">
        <f t="shared" si="1640"/>
        <v>0</v>
      </c>
      <c r="BB681">
        <f t="shared" si="1640"/>
        <v>0</v>
      </c>
      <c r="BC681">
        <f t="shared" si="1640"/>
        <v>0</v>
      </c>
      <c r="BD681">
        <f t="shared" si="1640"/>
        <v>0</v>
      </c>
      <c r="BE681">
        <f t="shared" si="1640"/>
        <v>0</v>
      </c>
      <c r="BF681">
        <f t="shared" si="1640"/>
        <v>0</v>
      </c>
      <c r="BG681">
        <f t="shared" si="1640"/>
        <v>0</v>
      </c>
      <c r="BH681">
        <f t="shared" si="1553"/>
        <v>0</v>
      </c>
      <c r="BK681">
        <f t="shared" ref="BK681:BK686" si="1641">K681</f>
        <v>0</v>
      </c>
      <c r="BL681">
        <f t="shared" si="1619"/>
        <v>0</v>
      </c>
      <c r="BM681">
        <f t="shared" si="1620"/>
        <v>0</v>
      </c>
      <c r="BN681">
        <f t="shared" si="1587"/>
        <v>0.9</v>
      </c>
      <c r="BO681">
        <f t="shared" si="1588"/>
        <v>1</v>
      </c>
      <c r="BP681" t="str">
        <f t="shared" si="1621"/>
        <v>-BUS-Total</v>
      </c>
    </row>
    <row r="682" spans="1:68" hidden="1" x14ac:dyDescent="0.25">
      <c r="A682" t="str">
        <f t="shared" si="1617"/>
        <v>passenger-BUS-LPG</v>
      </c>
      <c r="B682" s="1">
        <v>648</v>
      </c>
      <c r="C682" t="s">
        <v>6</v>
      </c>
      <c r="D682" t="s">
        <v>27</v>
      </c>
      <c r="E682" t="s">
        <v>34</v>
      </c>
      <c r="F682" t="s">
        <v>48</v>
      </c>
      <c r="G682">
        <v>0</v>
      </c>
      <c r="H682">
        <f>Reference!H682</f>
        <v>0</v>
      </c>
      <c r="I682">
        <f>Reference!I682</f>
        <v>0</v>
      </c>
      <c r="J682">
        <f>Reference!J682</f>
        <v>0</v>
      </c>
      <c r="K682">
        <f>Reference!K682</f>
        <v>0</v>
      </c>
      <c r="L682">
        <f t="shared" si="1638"/>
        <v>0</v>
      </c>
      <c r="M682">
        <f t="shared" si="1638"/>
        <v>0</v>
      </c>
      <c r="N682">
        <f t="shared" si="1638"/>
        <v>0</v>
      </c>
      <c r="O682">
        <f t="shared" si="1638"/>
        <v>0</v>
      </c>
      <c r="P682">
        <f t="shared" si="1638"/>
        <v>0</v>
      </c>
      <c r="Q682">
        <f t="shared" si="1638"/>
        <v>0</v>
      </c>
      <c r="R682">
        <f t="shared" si="1638"/>
        <v>0</v>
      </c>
      <c r="S682">
        <f t="shared" si="1638"/>
        <v>0</v>
      </c>
      <c r="T682">
        <f t="shared" si="1638"/>
        <v>0</v>
      </c>
      <c r="U682">
        <f t="shared" si="1638"/>
        <v>0</v>
      </c>
      <c r="V682">
        <f t="shared" si="1638"/>
        <v>0</v>
      </c>
      <c r="W682">
        <f t="shared" si="1638"/>
        <v>0</v>
      </c>
      <c r="X682">
        <f t="shared" si="1638"/>
        <v>0</v>
      </c>
      <c r="Y682">
        <f t="shared" si="1638"/>
        <v>0</v>
      </c>
      <c r="Z682">
        <f t="shared" si="1639"/>
        <v>0</v>
      </c>
      <c r="AA682">
        <f t="shared" si="1639"/>
        <v>0</v>
      </c>
      <c r="AB682">
        <f t="shared" si="1639"/>
        <v>0</v>
      </c>
      <c r="AC682">
        <f t="shared" si="1639"/>
        <v>0</v>
      </c>
      <c r="AD682">
        <f t="shared" si="1639"/>
        <v>0</v>
      </c>
      <c r="AE682">
        <f t="shared" si="1639"/>
        <v>0</v>
      </c>
      <c r="AF682">
        <f t="shared" si="1639"/>
        <v>0</v>
      </c>
      <c r="AG682">
        <f t="shared" si="1639"/>
        <v>0</v>
      </c>
      <c r="AH682">
        <f t="shared" si="1639"/>
        <v>0</v>
      </c>
      <c r="AI682">
        <f t="shared" si="1639"/>
        <v>0</v>
      </c>
      <c r="AJ682">
        <f t="shared" si="1639"/>
        <v>0</v>
      </c>
      <c r="AK682">
        <f t="shared" si="1639"/>
        <v>0</v>
      </c>
      <c r="AL682">
        <f t="shared" si="1639"/>
        <v>0</v>
      </c>
      <c r="AM682">
        <f t="shared" si="1639"/>
        <v>0</v>
      </c>
      <c r="AN682">
        <f t="shared" si="1639"/>
        <v>0</v>
      </c>
      <c r="AO682">
        <f t="shared" ref="AO682:BG682" si="1642">AN682</f>
        <v>0</v>
      </c>
      <c r="AP682">
        <f t="shared" si="1642"/>
        <v>0</v>
      </c>
      <c r="AQ682">
        <f t="shared" si="1642"/>
        <v>0</v>
      </c>
      <c r="AR682">
        <f t="shared" si="1642"/>
        <v>0</v>
      </c>
      <c r="AS682">
        <f t="shared" si="1642"/>
        <v>0</v>
      </c>
      <c r="AT682">
        <f t="shared" si="1642"/>
        <v>0</v>
      </c>
      <c r="AU682">
        <f t="shared" si="1642"/>
        <v>0</v>
      </c>
      <c r="AV682">
        <f t="shared" si="1642"/>
        <v>0</v>
      </c>
      <c r="AW682">
        <f t="shared" si="1642"/>
        <v>0</v>
      </c>
      <c r="AX682">
        <f t="shared" si="1642"/>
        <v>0</v>
      </c>
      <c r="AY682">
        <f t="shared" si="1642"/>
        <v>0</v>
      </c>
      <c r="AZ682">
        <f t="shared" si="1642"/>
        <v>0</v>
      </c>
      <c r="BA682">
        <f t="shared" si="1642"/>
        <v>0</v>
      </c>
      <c r="BB682">
        <f t="shared" si="1642"/>
        <v>0</v>
      </c>
      <c r="BC682">
        <f t="shared" si="1642"/>
        <v>0</v>
      </c>
      <c r="BD682">
        <f t="shared" si="1642"/>
        <v>0</v>
      </c>
      <c r="BE682">
        <f t="shared" si="1642"/>
        <v>0</v>
      </c>
      <c r="BF682">
        <f t="shared" si="1642"/>
        <v>0</v>
      </c>
      <c r="BG682">
        <f t="shared" si="1642"/>
        <v>0</v>
      </c>
      <c r="BH682">
        <f t="shared" si="1553"/>
        <v>0</v>
      </c>
      <c r="BK682">
        <f t="shared" si="1641"/>
        <v>0</v>
      </c>
      <c r="BL682">
        <f t="shared" si="1619"/>
        <v>0</v>
      </c>
      <c r="BM682">
        <f t="shared" si="1620"/>
        <v>0</v>
      </c>
      <c r="BN682">
        <f t="shared" si="1587"/>
        <v>0.9</v>
      </c>
      <c r="BO682">
        <f t="shared" si="1588"/>
        <v>1</v>
      </c>
      <c r="BP682" t="str">
        <f t="shared" si="1621"/>
        <v>-BUS-Total</v>
      </c>
    </row>
    <row r="683" spans="1:68" hidden="1" x14ac:dyDescent="0.25">
      <c r="A683" t="str">
        <f t="shared" si="1617"/>
        <v>passenger-BUS-PHEVD</v>
      </c>
      <c r="B683" s="1">
        <v>649</v>
      </c>
      <c r="C683" t="s">
        <v>6</v>
      </c>
      <c r="D683" t="s">
        <v>27</v>
      </c>
      <c r="E683" t="s">
        <v>34</v>
      </c>
      <c r="F683" t="s">
        <v>37</v>
      </c>
      <c r="G683">
        <v>0</v>
      </c>
      <c r="H683">
        <f>Reference!H683</f>
        <v>0</v>
      </c>
      <c r="I683">
        <f>Reference!I683</f>
        <v>0</v>
      </c>
      <c r="J683">
        <f>Reference!J683</f>
        <v>0</v>
      </c>
      <c r="K683">
        <f>Reference!K683</f>
        <v>0</v>
      </c>
      <c r="L683">
        <f t="shared" si="1638"/>
        <v>0</v>
      </c>
      <c r="M683">
        <f t="shared" si="1638"/>
        <v>0</v>
      </c>
      <c r="N683">
        <f t="shared" si="1638"/>
        <v>0</v>
      </c>
      <c r="O683">
        <f t="shared" si="1638"/>
        <v>0</v>
      </c>
      <c r="P683">
        <f t="shared" si="1638"/>
        <v>0</v>
      </c>
      <c r="Q683">
        <f t="shared" si="1638"/>
        <v>0</v>
      </c>
      <c r="R683">
        <f t="shared" si="1638"/>
        <v>0</v>
      </c>
      <c r="S683">
        <f t="shared" si="1638"/>
        <v>0</v>
      </c>
      <c r="T683">
        <f t="shared" si="1638"/>
        <v>0</v>
      </c>
      <c r="U683">
        <f t="shared" si="1638"/>
        <v>0</v>
      </c>
      <c r="V683">
        <f t="shared" si="1638"/>
        <v>0</v>
      </c>
      <c r="W683">
        <f t="shared" si="1638"/>
        <v>0</v>
      </c>
      <c r="X683">
        <f t="shared" si="1638"/>
        <v>0</v>
      </c>
      <c r="Y683">
        <f t="shared" si="1638"/>
        <v>0</v>
      </c>
      <c r="Z683">
        <f t="shared" si="1639"/>
        <v>0</v>
      </c>
      <c r="AA683">
        <f t="shared" si="1639"/>
        <v>0</v>
      </c>
      <c r="AB683">
        <f t="shared" si="1639"/>
        <v>0</v>
      </c>
      <c r="AC683">
        <f t="shared" si="1639"/>
        <v>0</v>
      </c>
      <c r="AD683">
        <f t="shared" si="1639"/>
        <v>0</v>
      </c>
      <c r="AE683">
        <f t="shared" si="1639"/>
        <v>0</v>
      </c>
      <c r="AF683">
        <f t="shared" si="1639"/>
        <v>0</v>
      </c>
      <c r="AG683">
        <f t="shared" si="1639"/>
        <v>0</v>
      </c>
      <c r="AH683">
        <f t="shared" si="1639"/>
        <v>0</v>
      </c>
      <c r="AI683">
        <f t="shared" si="1639"/>
        <v>0</v>
      </c>
      <c r="AJ683">
        <f t="shared" si="1639"/>
        <v>0</v>
      </c>
      <c r="AK683">
        <f t="shared" si="1639"/>
        <v>0</v>
      </c>
      <c r="AL683">
        <f t="shared" si="1639"/>
        <v>0</v>
      </c>
      <c r="AM683">
        <f t="shared" si="1639"/>
        <v>0</v>
      </c>
      <c r="AN683">
        <f t="shared" si="1639"/>
        <v>0</v>
      </c>
      <c r="AO683">
        <f t="shared" ref="AO683:BG683" si="1643">AN683</f>
        <v>0</v>
      </c>
      <c r="AP683">
        <f t="shared" si="1643"/>
        <v>0</v>
      </c>
      <c r="AQ683">
        <f t="shared" si="1643"/>
        <v>0</v>
      </c>
      <c r="AR683">
        <f t="shared" si="1643"/>
        <v>0</v>
      </c>
      <c r="AS683">
        <f t="shared" si="1643"/>
        <v>0</v>
      </c>
      <c r="AT683">
        <f t="shared" si="1643"/>
        <v>0</v>
      </c>
      <c r="AU683">
        <f t="shared" si="1643"/>
        <v>0</v>
      </c>
      <c r="AV683">
        <f t="shared" si="1643"/>
        <v>0</v>
      </c>
      <c r="AW683">
        <f t="shared" si="1643"/>
        <v>0</v>
      </c>
      <c r="AX683">
        <f t="shared" si="1643"/>
        <v>0</v>
      </c>
      <c r="AY683">
        <f t="shared" si="1643"/>
        <v>0</v>
      </c>
      <c r="AZ683">
        <f t="shared" si="1643"/>
        <v>0</v>
      </c>
      <c r="BA683">
        <f t="shared" si="1643"/>
        <v>0</v>
      </c>
      <c r="BB683">
        <f t="shared" si="1643"/>
        <v>0</v>
      </c>
      <c r="BC683">
        <f t="shared" si="1643"/>
        <v>0</v>
      </c>
      <c r="BD683">
        <f t="shared" si="1643"/>
        <v>0</v>
      </c>
      <c r="BE683">
        <f t="shared" si="1643"/>
        <v>0</v>
      </c>
      <c r="BF683">
        <f t="shared" si="1643"/>
        <v>0</v>
      </c>
      <c r="BG683">
        <f t="shared" si="1643"/>
        <v>0</v>
      </c>
      <c r="BH683">
        <f t="shared" si="1553"/>
        <v>0</v>
      </c>
      <c r="BK683">
        <f t="shared" si="1641"/>
        <v>0</v>
      </c>
      <c r="BL683">
        <f t="shared" si="1619"/>
        <v>0</v>
      </c>
      <c r="BM683">
        <f t="shared" si="1620"/>
        <v>0</v>
      </c>
      <c r="BN683">
        <f t="shared" si="1587"/>
        <v>0.9</v>
      </c>
      <c r="BO683">
        <f t="shared" si="1588"/>
        <v>1</v>
      </c>
      <c r="BP683" t="str">
        <f t="shared" si="1621"/>
        <v>-BUS-Total</v>
      </c>
    </row>
    <row r="684" spans="1:68" hidden="1" x14ac:dyDescent="0.25">
      <c r="A684" t="str">
        <f t="shared" si="1617"/>
        <v>passenger-LT-BEV</v>
      </c>
      <c r="B684" s="1">
        <v>650</v>
      </c>
      <c r="C684" t="s">
        <v>6</v>
      </c>
      <c r="D684" t="s">
        <v>27</v>
      </c>
      <c r="E684" t="s">
        <v>33</v>
      </c>
      <c r="F684" t="s">
        <v>29</v>
      </c>
      <c r="G684">
        <v>2.153318989004364E-4</v>
      </c>
      <c r="H684">
        <f>Reference!H684</f>
        <v>2.8712168817430795E-4</v>
      </c>
      <c r="I684">
        <f>Reference!I684</f>
        <v>3.8284557114402269E-4</v>
      </c>
      <c r="J684">
        <f>Reference!J684</f>
        <v>5.1048296726233981E-4</v>
      </c>
      <c r="K684">
        <f>Reference!K684</f>
        <v>6.8067356528706067E-4</v>
      </c>
      <c r="L684">
        <f>Reference!L684</f>
        <v>9.7214033838165638E-4</v>
      </c>
      <c r="M684">
        <f>IF(L684=0,0.0000001,L684)*((INDEX($L$7:$L$29,MATCH($A684,$H$7:$H$28,0))/IF(L684=0,0.0000001,L684))^((M$33-$K$33)/($Y$33-$K$33)))</f>
        <v>2.5363495748424608E-3</v>
      </c>
      <c r="N684">
        <f t="shared" ref="N684:Y684" si="1644">IF(M684=0,0.0000001,M684)*((INDEX($L$7:$L$29,MATCH($A684,$H$7:$H$28,0))/IF(M684=0,0.0000001,M684))^((N$33-$K$33)/($Y$33-$K$33)))</f>
        <v>8.7032925887078373E-3</v>
      </c>
      <c r="O684">
        <f t="shared" si="1644"/>
        <v>3.1670640166471337E-2</v>
      </c>
      <c r="P684">
        <f t="shared" si="1644"/>
        <v>0.10035195147498471</v>
      </c>
      <c r="Q684">
        <f t="shared" si="1644"/>
        <v>0.2442926858413669</v>
      </c>
      <c r="R684">
        <f t="shared" si="1644"/>
        <v>0.44207934658055842</v>
      </c>
      <c r="S684">
        <f t="shared" si="1644"/>
        <v>0.62043226526442818</v>
      </c>
      <c r="T684">
        <f t="shared" si="1644"/>
        <v>0.7305719316013618</v>
      </c>
      <c r="U684">
        <f t="shared" si="1644"/>
        <v>0.7795161702863439</v>
      </c>
      <c r="V684">
        <f t="shared" si="1644"/>
        <v>0.79556576974974047</v>
      </c>
      <c r="W684">
        <f t="shared" si="1644"/>
        <v>0.79936502857653713</v>
      </c>
      <c r="X684">
        <f t="shared" si="1644"/>
        <v>0.79995462817597329</v>
      </c>
      <c r="Y684">
        <f t="shared" si="1644"/>
        <v>0.8</v>
      </c>
      <c r="Z684">
        <f>IF(Y684=0,0.0000001,$Y684)*((INDEX($M$7:$M$29,MATCH($A684,$H$7:$H$28,0))/IF(Y684=0,0.0000001,$Y684))^((Z$33-$Y$33)/($AN$33-$Y$33)))</f>
        <v>0.80921805035363337</v>
      </c>
      <c r="AA684">
        <f t="shared" ref="AA684:AN684" si="1645">IF(Z684=0,0.0000001,$Y684)*((INDEX($M$7:$M$29,MATCH($A684,$H$7:$H$28,0))/IF(Z684=0,0.0000001,$Y684))^((AA$33-$Y$33)/($AN$33-$Y$33)))</f>
        <v>0.81854231627266927</v>
      </c>
      <c r="AB684">
        <f t="shared" si="1645"/>
        <v>0.82797402163264566</v>
      </c>
      <c r="AC684">
        <f t="shared" si="1645"/>
        <v>0.83751440441128322</v>
      </c>
      <c r="AD684">
        <f t="shared" si="1645"/>
        <v>0.84716471685097872</v>
      </c>
      <c r="AE684">
        <f t="shared" si="1645"/>
        <v>0.85692622562317089</v>
      </c>
      <c r="AF684">
        <f t="shared" si="1645"/>
        <v>0.8668002119946</v>
      </c>
      <c r="AG684">
        <f t="shared" si="1645"/>
        <v>0.87678797199548275</v>
      </c>
      <c r="AH684">
        <f t="shared" si="1645"/>
        <v>0.88689081658962587</v>
      </c>
      <c r="AI684">
        <f t="shared" si="1645"/>
        <v>0.89711007184649838</v>
      </c>
      <c r="AJ684">
        <f t="shared" si="1645"/>
        <v>0.9074470791152891</v>
      </c>
      <c r="AK684">
        <f t="shared" si="1645"/>
        <v>0.91790319520096697</v>
      </c>
      <c r="AL684">
        <f t="shared" si="1645"/>
        <v>0.92847979254237123</v>
      </c>
      <c r="AM684">
        <f t="shared" si="1645"/>
        <v>0.93917825939235433</v>
      </c>
      <c r="AN684">
        <f t="shared" si="1645"/>
        <v>0.94999999999999984</v>
      </c>
      <c r="AO684">
        <f t="shared" ref="AO684:BG684" si="1646">AN684</f>
        <v>0.94999999999999984</v>
      </c>
      <c r="AP684">
        <f t="shared" si="1646"/>
        <v>0.94999999999999984</v>
      </c>
      <c r="AQ684">
        <f t="shared" si="1646"/>
        <v>0.94999999999999984</v>
      </c>
      <c r="AR684">
        <f t="shared" si="1646"/>
        <v>0.94999999999999984</v>
      </c>
      <c r="AS684">
        <f t="shared" si="1646"/>
        <v>0.94999999999999984</v>
      </c>
      <c r="AT684">
        <f t="shared" si="1646"/>
        <v>0.94999999999999984</v>
      </c>
      <c r="AU684">
        <f t="shared" si="1646"/>
        <v>0.94999999999999984</v>
      </c>
      <c r="AV684">
        <f t="shared" si="1646"/>
        <v>0.94999999999999984</v>
      </c>
      <c r="AW684">
        <f t="shared" si="1646"/>
        <v>0.94999999999999984</v>
      </c>
      <c r="AX684">
        <f t="shared" si="1646"/>
        <v>0.94999999999999984</v>
      </c>
      <c r="AY684">
        <f t="shared" si="1646"/>
        <v>0.94999999999999984</v>
      </c>
      <c r="AZ684">
        <f t="shared" si="1646"/>
        <v>0.94999999999999984</v>
      </c>
      <c r="BA684">
        <f t="shared" si="1646"/>
        <v>0.94999999999999984</v>
      </c>
      <c r="BB684">
        <f t="shared" si="1646"/>
        <v>0.94999999999999984</v>
      </c>
      <c r="BC684">
        <f t="shared" si="1646"/>
        <v>0.94999999999999984</v>
      </c>
      <c r="BD684">
        <f t="shared" si="1646"/>
        <v>0.94999999999999984</v>
      </c>
      <c r="BE684">
        <f t="shared" si="1646"/>
        <v>0.94999999999999984</v>
      </c>
      <c r="BF684">
        <f t="shared" si="1646"/>
        <v>0.94999999999999984</v>
      </c>
      <c r="BG684">
        <f t="shared" si="1646"/>
        <v>0.94999999999999984</v>
      </c>
      <c r="BH684">
        <f t="shared" si="1553"/>
        <v>0.94999999999999984</v>
      </c>
      <c r="BK684">
        <f t="shared" si="1641"/>
        <v>6.8067356528706067E-4</v>
      </c>
      <c r="BL684">
        <f t="shared" si="1619"/>
        <v>6.8067356528706051E-5</v>
      </c>
      <c r="BM684">
        <f t="shared" si="1620"/>
        <v>0</v>
      </c>
      <c r="BN684">
        <f t="shared" si="1587"/>
        <v>0.9</v>
      </c>
      <c r="BO684">
        <f t="shared" si="1588"/>
        <v>1</v>
      </c>
      <c r="BP684" t="str">
        <f t="shared" si="1621"/>
        <v>-LT-Total</v>
      </c>
    </row>
    <row r="685" spans="1:68" hidden="1" x14ac:dyDescent="0.25">
      <c r="A685" t="str">
        <f t="shared" si="1617"/>
        <v>passenger-LT-CNG</v>
      </c>
      <c r="B685" s="1">
        <v>651</v>
      </c>
      <c r="C685" t="s">
        <v>6</v>
      </c>
      <c r="D685" t="s">
        <v>27</v>
      </c>
      <c r="E685" t="s">
        <v>33</v>
      </c>
      <c r="F685" t="s">
        <v>45</v>
      </c>
      <c r="G685">
        <v>0</v>
      </c>
      <c r="H685">
        <f>Reference!H685</f>
        <v>0</v>
      </c>
      <c r="I685">
        <f>Reference!I685</f>
        <v>0</v>
      </c>
      <c r="J685">
        <f>Reference!J685</f>
        <v>0</v>
      </c>
      <c r="K685">
        <f>Reference!K685</f>
        <v>0</v>
      </c>
      <c r="L685">
        <f t="shared" ref="L685:Y686" si="1647">$K685+(L$33-$K$33)*($BL685-$BK685)/($BL$33-$BK$33)</f>
        <v>0</v>
      </c>
      <c r="M685">
        <f t="shared" si="1647"/>
        <v>0</v>
      </c>
      <c r="N685">
        <f t="shared" si="1647"/>
        <v>0</v>
      </c>
      <c r="O685">
        <f t="shared" si="1647"/>
        <v>0</v>
      </c>
      <c r="P685">
        <f t="shared" si="1647"/>
        <v>0</v>
      </c>
      <c r="Q685">
        <f t="shared" si="1647"/>
        <v>0</v>
      </c>
      <c r="R685">
        <f t="shared" si="1647"/>
        <v>0</v>
      </c>
      <c r="S685">
        <f t="shared" si="1647"/>
        <v>0</v>
      </c>
      <c r="T685">
        <f t="shared" si="1647"/>
        <v>0</v>
      </c>
      <c r="U685">
        <f t="shared" si="1647"/>
        <v>0</v>
      </c>
      <c r="V685">
        <f t="shared" si="1647"/>
        <v>0</v>
      </c>
      <c r="W685">
        <f t="shared" si="1647"/>
        <v>0</v>
      </c>
      <c r="X685">
        <f t="shared" si="1647"/>
        <v>0</v>
      </c>
      <c r="Y685">
        <f t="shared" si="1647"/>
        <v>0</v>
      </c>
      <c r="Z685">
        <f t="shared" ref="Z685:AN686" si="1648">$Y685+(Z$33-$Y$33)*($BM685-$BL685)/($BM$33-$BL$33)</f>
        <v>0</v>
      </c>
      <c r="AA685">
        <f t="shared" si="1648"/>
        <v>0</v>
      </c>
      <c r="AB685">
        <f t="shared" si="1648"/>
        <v>0</v>
      </c>
      <c r="AC685">
        <f t="shared" si="1648"/>
        <v>0</v>
      </c>
      <c r="AD685">
        <f t="shared" si="1648"/>
        <v>0</v>
      </c>
      <c r="AE685">
        <f t="shared" si="1648"/>
        <v>0</v>
      </c>
      <c r="AF685">
        <f t="shared" si="1648"/>
        <v>0</v>
      </c>
      <c r="AG685">
        <f t="shared" si="1648"/>
        <v>0</v>
      </c>
      <c r="AH685">
        <f t="shared" si="1648"/>
        <v>0</v>
      </c>
      <c r="AI685">
        <f t="shared" si="1648"/>
        <v>0</v>
      </c>
      <c r="AJ685">
        <f t="shared" si="1648"/>
        <v>0</v>
      </c>
      <c r="AK685">
        <f t="shared" si="1648"/>
        <v>0</v>
      </c>
      <c r="AL685">
        <f t="shared" si="1648"/>
        <v>0</v>
      </c>
      <c r="AM685">
        <f t="shared" si="1648"/>
        <v>0</v>
      </c>
      <c r="AN685">
        <f t="shared" si="1648"/>
        <v>0</v>
      </c>
      <c r="AO685">
        <f t="shared" ref="AO685:BG685" si="1649">AN685</f>
        <v>0</v>
      </c>
      <c r="AP685">
        <f t="shared" si="1649"/>
        <v>0</v>
      </c>
      <c r="AQ685">
        <f t="shared" si="1649"/>
        <v>0</v>
      </c>
      <c r="AR685">
        <f t="shared" si="1649"/>
        <v>0</v>
      </c>
      <c r="AS685">
        <f t="shared" si="1649"/>
        <v>0</v>
      </c>
      <c r="AT685">
        <f t="shared" si="1649"/>
        <v>0</v>
      </c>
      <c r="AU685">
        <f t="shared" si="1649"/>
        <v>0</v>
      </c>
      <c r="AV685">
        <f t="shared" si="1649"/>
        <v>0</v>
      </c>
      <c r="AW685">
        <f t="shared" si="1649"/>
        <v>0</v>
      </c>
      <c r="AX685">
        <f t="shared" si="1649"/>
        <v>0</v>
      </c>
      <c r="AY685">
        <f t="shared" si="1649"/>
        <v>0</v>
      </c>
      <c r="AZ685">
        <f t="shared" si="1649"/>
        <v>0</v>
      </c>
      <c r="BA685">
        <f t="shared" si="1649"/>
        <v>0</v>
      </c>
      <c r="BB685">
        <f t="shared" si="1649"/>
        <v>0</v>
      </c>
      <c r="BC685">
        <f t="shared" si="1649"/>
        <v>0</v>
      </c>
      <c r="BD685">
        <f t="shared" si="1649"/>
        <v>0</v>
      </c>
      <c r="BE685">
        <f t="shared" si="1649"/>
        <v>0</v>
      </c>
      <c r="BF685">
        <f t="shared" si="1649"/>
        <v>0</v>
      </c>
      <c r="BG685">
        <f t="shared" si="1649"/>
        <v>0</v>
      </c>
      <c r="BH685">
        <f t="shared" si="1553"/>
        <v>0</v>
      </c>
      <c r="BK685">
        <f t="shared" si="1641"/>
        <v>0</v>
      </c>
      <c r="BL685">
        <f t="shared" si="1619"/>
        <v>0</v>
      </c>
      <c r="BM685">
        <f t="shared" si="1620"/>
        <v>0</v>
      </c>
      <c r="BN685">
        <f t="shared" si="1587"/>
        <v>0.9</v>
      </c>
      <c r="BO685">
        <f t="shared" si="1588"/>
        <v>1</v>
      </c>
      <c r="BP685" t="str">
        <f t="shared" si="1621"/>
        <v>-LT-Total</v>
      </c>
    </row>
    <row r="686" spans="1:68" hidden="1" x14ac:dyDescent="0.25">
      <c r="A686" t="str">
        <f t="shared" si="1617"/>
        <v>passenger-LT-D</v>
      </c>
      <c r="B686" s="1">
        <v>652</v>
      </c>
      <c r="C686" t="s">
        <v>6</v>
      </c>
      <c r="D686" t="s">
        <v>27</v>
      </c>
      <c r="E686" t="s">
        <v>33</v>
      </c>
      <c r="F686" t="s">
        <v>46</v>
      </c>
      <c r="G686">
        <v>0.1077106855780977</v>
      </c>
      <c r="H686">
        <f>Reference!H686</f>
        <v>0.10570408385543301</v>
      </c>
      <c r="I686">
        <f>Reference!I686</f>
        <v>0.1036962531714552</v>
      </c>
      <c r="J686">
        <f>Reference!J686</f>
        <v>0.10168719239678579</v>
      </c>
      <c r="K686">
        <f>Reference!K686</f>
        <v>9.9843865431179332E-2</v>
      </c>
      <c r="L686">
        <f t="shared" si="1647"/>
        <v>9.3425331224889233E-2</v>
      </c>
      <c r="M686">
        <f t="shared" si="1647"/>
        <v>8.7006797018599133E-2</v>
      </c>
      <c r="N686">
        <f t="shared" si="1647"/>
        <v>8.0588262812309033E-2</v>
      </c>
      <c r="O686">
        <f t="shared" si="1647"/>
        <v>7.4169728606018934E-2</v>
      </c>
      <c r="P686">
        <f t="shared" si="1647"/>
        <v>6.7751194399728834E-2</v>
      </c>
      <c r="Q686">
        <f t="shared" si="1647"/>
        <v>6.1332660193438734E-2</v>
      </c>
      <c r="R686">
        <f t="shared" si="1647"/>
        <v>5.4914125987148628E-2</v>
      </c>
      <c r="S686">
        <f t="shared" si="1647"/>
        <v>4.8495591780858535E-2</v>
      </c>
      <c r="T686">
        <f t="shared" si="1647"/>
        <v>4.2077057574568442E-2</v>
      </c>
      <c r="U686">
        <f t="shared" si="1647"/>
        <v>3.5658523368278336E-2</v>
      </c>
      <c r="V686">
        <f t="shared" si="1647"/>
        <v>2.9239989161988236E-2</v>
      </c>
      <c r="W686">
        <f t="shared" si="1647"/>
        <v>2.2821454955698137E-2</v>
      </c>
      <c r="X686">
        <f t="shared" si="1647"/>
        <v>1.6402920749408037E-2</v>
      </c>
      <c r="Y686">
        <f t="shared" si="1647"/>
        <v>9.9843865431179235E-3</v>
      </c>
      <c r="Z686">
        <f t="shared" si="1648"/>
        <v>9.3187607735767276E-3</v>
      </c>
      <c r="AA686">
        <f t="shared" si="1648"/>
        <v>8.6531350040355334E-3</v>
      </c>
      <c r="AB686">
        <f t="shared" si="1648"/>
        <v>7.9875092344943374E-3</v>
      </c>
      <c r="AC686">
        <f t="shared" si="1648"/>
        <v>7.3218834649531415E-3</v>
      </c>
      <c r="AD686">
        <f t="shared" si="1648"/>
        <v>6.6562576954119473E-3</v>
      </c>
      <c r="AE686">
        <f t="shared" si="1648"/>
        <v>5.9906319258707513E-3</v>
      </c>
      <c r="AF686">
        <f t="shared" si="1648"/>
        <v>5.3250061563295554E-3</v>
      </c>
      <c r="AG686">
        <f t="shared" si="1648"/>
        <v>4.6593803867883603E-3</v>
      </c>
      <c r="AH686">
        <f t="shared" si="1648"/>
        <v>3.9937546172471661E-3</v>
      </c>
      <c r="AI686">
        <f t="shared" si="1648"/>
        <v>3.3281288477059702E-3</v>
      </c>
      <c r="AJ686">
        <f t="shared" si="1648"/>
        <v>2.6625030781647742E-3</v>
      </c>
      <c r="AK686">
        <f t="shared" si="1648"/>
        <v>1.9968773086235792E-3</v>
      </c>
      <c r="AL686">
        <f t="shared" si="1648"/>
        <v>1.3312515390823849E-3</v>
      </c>
      <c r="AM686">
        <f t="shared" si="1648"/>
        <v>6.6562576954118727E-4</v>
      </c>
      <c r="AN686">
        <f t="shared" si="1648"/>
        <v>0</v>
      </c>
      <c r="AO686">
        <f t="shared" ref="AO686:BG686" si="1650">AN686</f>
        <v>0</v>
      </c>
      <c r="AP686">
        <f t="shared" si="1650"/>
        <v>0</v>
      </c>
      <c r="AQ686">
        <f t="shared" si="1650"/>
        <v>0</v>
      </c>
      <c r="AR686">
        <f t="shared" si="1650"/>
        <v>0</v>
      </c>
      <c r="AS686">
        <f t="shared" si="1650"/>
        <v>0</v>
      </c>
      <c r="AT686">
        <f t="shared" si="1650"/>
        <v>0</v>
      </c>
      <c r="AU686">
        <f t="shared" si="1650"/>
        <v>0</v>
      </c>
      <c r="AV686">
        <f t="shared" si="1650"/>
        <v>0</v>
      </c>
      <c r="AW686">
        <f t="shared" si="1650"/>
        <v>0</v>
      </c>
      <c r="AX686">
        <f t="shared" si="1650"/>
        <v>0</v>
      </c>
      <c r="AY686">
        <f t="shared" si="1650"/>
        <v>0</v>
      </c>
      <c r="AZ686">
        <f t="shared" si="1650"/>
        <v>0</v>
      </c>
      <c r="BA686">
        <f t="shared" si="1650"/>
        <v>0</v>
      </c>
      <c r="BB686">
        <f t="shared" si="1650"/>
        <v>0</v>
      </c>
      <c r="BC686">
        <f t="shared" si="1650"/>
        <v>0</v>
      </c>
      <c r="BD686">
        <f t="shared" si="1650"/>
        <v>0</v>
      </c>
      <c r="BE686">
        <f t="shared" si="1650"/>
        <v>0</v>
      </c>
      <c r="BF686">
        <f t="shared" si="1650"/>
        <v>0</v>
      </c>
      <c r="BG686">
        <f t="shared" si="1650"/>
        <v>0</v>
      </c>
      <c r="BH686">
        <f t="shared" si="1553"/>
        <v>0</v>
      </c>
      <c r="BK686">
        <f t="shared" si="1641"/>
        <v>9.9843865431179332E-2</v>
      </c>
      <c r="BL686">
        <f t="shared" si="1619"/>
        <v>9.9843865431179304E-3</v>
      </c>
      <c r="BM686">
        <f t="shared" si="1620"/>
        <v>0</v>
      </c>
      <c r="BN686">
        <f t="shared" si="1587"/>
        <v>0.9</v>
      </c>
      <c r="BO686">
        <f t="shared" si="1588"/>
        <v>1</v>
      </c>
      <c r="BP686" t="str">
        <f t="shared" si="1621"/>
        <v>-LT-Total</v>
      </c>
    </row>
    <row r="687" spans="1:68" hidden="1" x14ac:dyDescent="0.25">
      <c r="A687" t="str">
        <f t="shared" si="1617"/>
        <v>passenger-LT-FCEV</v>
      </c>
      <c r="B687" s="1">
        <v>653</v>
      </c>
      <c r="C687" t="s">
        <v>6</v>
      </c>
      <c r="D687" t="s">
        <v>27</v>
      </c>
      <c r="E687" t="s">
        <v>33</v>
      </c>
      <c r="F687" t="s">
        <v>30</v>
      </c>
      <c r="G687">
        <v>0</v>
      </c>
      <c r="H687">
        <f>Reference!H687</f>
        <v>1.2915496650148837E-7</v>
      </c>
      <c r="I687">
        <f>Reference!I687</f>
        <v>0</v>
      </c>
      <c r="J687">
        <f>Reference!J687</f>
        <v>2.1544346900318838E-7</v>
      </c>
      <c r="K687">
        <f>Reference!K687</f>
        <v>0</v>
      </c>
      <c r="L687">
        <f>Reference!L687</f>
        <v>2.2758459260747883E-7</v>
      </c>
      <c r="M687">
        <f>IF(L687=0,0.0000001,L687)*((INDEX($L$7:$L$29,MATCH($A687,$H$7:$H$28,0))/IF(L687=0,0.0000001,L687))^((M$33-$K$33)/($Y$33-$K$33)))</f>
        <v>1.4563484775012435E-6</v>
      </c>
      <c r="N687">
        <f t="shared" ref="N687:Y687" si="1651">IF(M687=0,0.0000001,M687)*((INDEX($L$7:$L$29,MATCH($A687,$H$7:$H$28,0))/IF(M687=0,0.0000001,M687))^((N$33-$K$33)/($Y$33-$K$33)))</f>
        <v>1.5838295986435299E-5</v>
      </c>
      <c r="O687">
        <f t="shared" si="1651"/>
        <v>1.9297721707540804E-4</v>
      </c>
      <c r="P687">
        <f t="shared" si="1651"/>
        <v>1.7987390702228366E-3</v>
      </c>
      <c r="Q687">
        <f t="shared" si="1651"/>
        <v>1.0065583435861588E-2</v>
      </c>
      <c r="R687">
        <f t="shared" si="1651"/>
        <v>3.1726303654635829E-2</v>
      </c>
      <c r="S687">
        <f t="shared" si="1651"/>
        <v>6.1139605596008062E-2</v>
      </c>
      <c r="T687">
        <f t="shared" si="1651"/>
        <v>8.3885453080999692E-2</v>
      </c>
      <c r="U687">
        <f t="shared" si="1651"/>
        <v>9.5103431431962676E-2</v>
      </c>
      <c r="V687">
        <f t="shared" si="1651"/>
        <v>9.8929941977172156E-2</v>
      </c>
      <c r="W687">
        <f t="shared" si="1651"/>
        <v>9.98464288533953E-2</v>
      </c>
      <c r="X687">
        <f t="shared" si="1651"/>
        <v>9.9989022803398511E-2</v>
      </c>
      <c r="Y687">
        <f t="shared" si="1651"/>
        <v>0.1</v>
      </c>
      <c r="Z687">
        <f>IF(Y687=0,0.0000001,$Y687)*((INDEX($M$7:$M$29,MATCH($A687,$H$7:$H$28,0))/IF(Y687=0,0.0000001,$Y687))^((Z$33-$Y$33)/($AN$33-$Y$33)))</f>
        <v>9.5484160391041656E-2</v>
      </c>
      <c r="AA687">
        <f t="shared" ref="AA687:AN687" si="1652">IF(Z687=0,0.0000001,$Y687)*((INDEX($M$7:$M$29,MATCH($A687,$H$7:$H$28,0))/IF(Z687=0,0.0000001,$Y687))^((AA$33-$Y$33)/($AN$33-$Y$33)))</f>
        <v>9.1172248855821689E-2</v>
      </c>
      <c r="AB687">
        <f t="shared" si="1652"/>
        <v>8.7055056329612412E-2</v>
      </c>
      <c r="AC687">
        <f t="shared" si="1652"/>
        <v>8.3123789614278784E-2</v>
      </c>
      <c r="AD687">
        <f t="shared" si="1652"/>
        <v>7.9370052598409985E-2</v>
      </c>
      <c r="AE687">
        <f t="shared" si="1652"/>
        <v>7.5785828325519916E-2</v>
      </c>
      <c r="AF687">
        <f t="shared" si="1652"/>
        <v>7.2363461872018905E-2</v>
      </c>
      <c r="AG687">
        <f t="shared" si="1652"/>
        <v>6.90956439983888E-2</v>
      </c>
      <c r="AH687">
        <f t="shared" si="1652"/>
        <v>6.5975395538644718E-2</v>
      </c>
      <c r="AI687">
        <f t="shared" si="1652"/>
        <v>6.299605249474366E-2</v>
      </c>
      <c r="AJ687">
        <f t="shared" si="1652"/>
        <v>6.0151251804105833E-2</v>
      </c>
      <c r="AK687">
        <f t="shared" si="1652"/>
        <v>5.7434917749851759E-2</v>
      </c>
      <c r="AL687">
        <f t="shared" si="1652"/>
        <v>5.4841248984731299E-2</v>
      </c>
      <c r="AM687">
        <f t="shared" si="1652"/>
        <v>5.2364706141031336E-2</v>
      </c>
      <c r="AN687">
        <f t="shared" si="1652"/>
        <v>0.05</v>
      </c>
      <c r="AO687">
        <f t="shared" ref="AO687:BG687" si="1653">AN687</f>
        <v>0.05</v>
      </c>
      <c r="AP687">
        <f t="shared" si="1653"/>
        <v>0.05</v>
      </c>
      <c r="AQ687">
        <f t="shared" si="1653"/>
        <v>0.05</v>
      </c>
      <c r="AR687">
        <f t="shared" si="1653"/>
        <v>0.05</v>
      </c>
      <c r="AS687">
        <f t="shared" si="1653"/>
        <v>0.05</v>
      </c>
      <c r="AT687">
        <f t="shared" si="1653"/>
        <v>0.05</v>
      </c>
      <c r="AU687">
        <f t="shared" si="1653"/>
        <v>0.05</v>
      </c>
      <c r="AV687">
        <f t="shared" si="1653"/>
        <v>0.05</v>
      </c>
      <c r="AW687">
        <f t="shared" si="1653"/>
        <v>0.05</v>
      </c>
      <c r="AX687">
        <f t="shared" si="1653"/>
        <v>0.05</v>
      </c>
      <c r="AY687">
        <f t="shared" si="1653"/>
        <v>0.05</v>
      </c>
      <c r="AZ687">
        <f t="shared" si="1653"/>
        <v>0.05</v>
      </c>
      <c r="BA687">
        <f t="shared" si="1653"/>
        <v>0.05</v>
      </c>
      <c r="BB687">
        <f t="shared" si="1653"/>
        <v>0.05</v>
      </c>
      <c r="BC687">
        <f t="shared" si="1653"/>
        <v>0.05</v>
      </c>
      <c r="BD687">
        <f t="shared" si="1653"/>
        <v>0.05</v>
      </c>
      <c r="BE687">
        <f t="shared" si="1653"/>
        <v>0.05</v>
      </c>
      <c r="BF687">
        <f t="shared" si="1653"/>
        <v>0.05</v>
      </c>
      <c r="BG687">
        <f t="shared" si="1653"/>
        <v>0.05</v>
      </c>
      <c r="BH687">
        <f t="shared" si="1553"/>
        <v>0.05</v>
      </c>
      <c r="BK687">
        <f>G687</f>
        <v>0</v>
      </c>
      <c r="BL687">
        <f t="shared" si="1619"/>
        <v>0</v>
      </c>
      <c r="BM687">
        <f t="shared" si="1620"/>
        <v>0</v>
      </c>
      <c r="BN687">
        <f t="shared" si="1587"/>
        <v>0.9</v>
      </c>
      <c r="BO687">
        <f t="shared" si="1588"/>
        <v>1</v>
      </c>
      <c r="BP687" t="str">
        <f t="shared" si="1621"/>
        <v>-LT-Total</v>
      </c>
    </row>
    <row r="688" spans="1:68" hidden="1" x14ac:dyDescent="0.25">
      <c r="A688" t="str">
        <f t="shared" si="1617"/>
        <v>passenger-LT-G</v>
      </c>
      <c r="B688" s="1">
        <v>654</v>
      </c>
      <c r="C688" t="s">
        <v>6</v>
      </c>
      <c r="D688" t="s">
        <v>27</v>
      </c>
      <c r="E688" t="s">
        <v>33</v>
      </c>
      <c r="F688" t="s">
        <v>47</v>
      </c>
      <c r="G688">
        <v>0.89183973475209521</v>
      </c>
      <c r="H688">
        <f>Reference!H688</f>
        <v>0.89384246835474568</v>
      </c>
      <c r="I688">
        <f>Reference!I688</f>
        <v>0.89584642854964402</v>
      </c>
      <c r="J688">
        <f>Reference!J688</f>
        <v>0.89785161646399214</v>
      </c>
      <c r="K688">
        <f>Reference!K688</f>
        <v>0.89966957960984684</v>
      </c>
      <c r="L688">
        <f t="shared" ref="L688:Y690" si="1654">$K688+(L$33-$K$33)*($BL688-$BK688)/($BL$33-$BK$33)</f>
        <v>0.84183367806349951</v>
      </c>
      <c r="M688">
        <f t="shared" si="1654"/>
        <v>0.78399777651715219</v>
      </c>
      <c r="N688">
        <f t="shared" si="1654"/>
        <v>0.72616187497080498</v>
      </c>
      <c r="O688">
        <f t="shared" si="1654"/>
        <v>0.66832597342445765</v>
      </c>
      <c r="P688">
        <f t="shared" si="1654"/>
        <v>0.61049007187811033</v>
      </c>
      <c r="Q688">
        <f t="shared" si="1654"/>
        <v>0.55265417033176312</v>
      </c>
      <c r="R688">
        <f t="shared" si="1654"/>
        <v>0.49481826878541574</v>
      </c>
      <c r="S688">
        <f t="shared" si="1654"/>
        <v>0.43698236723906841</v>
      </c>
      <c r="T688">
        <f t="shared" si="1654"/>
        <v>0.37914646569272115</v>
      </c>
      <c r="U688">
        <f t="shared" si="1654"/>
        <v>0.32131056414637382</v>
      </c>
      <c r="V688">
        <f t="shared" si="1654"/>
        <v>0.2634746626000265</v>
      </c>
      <c r="W688">
        <f t="shared" si="1654"/>
        <v>0.20563876105367929</v>
      </c>
      <c r="X688">
        <f t="shared" si="1654"/>
        <v>0.14780285950733196</v>
      </c>
      <c r="Y688">
        <f t="shared" si="1654"/>
        <v>8.9966957960984639E-2</v>
      </c>
      <c r="Z688">
        <f t="shared" ref="Z688:AN690" si="1655">$Y688+(Z$33-$Y$33)*($BM688-$BL688)/($BM$33-$BL$33)</f>
        <v>8.3969160763585668E-2</v>
      </c>
      <c r="AA688">
        <f t="shared" si="1655"/>
        <v>7.7971363566186683E-2</v>
      </c>
      <c r="AB688">
        <f t="shared" si="1655"/>
        <v>7.1973566368787711E-2</v>
      </c>
      <c r="AC688">
        <f t="shared" si="1655"/>
        <v>6.5975769171388726E-2</v>
      </c>
      <c r="AD688">
        <f t="shared" si="1655"/>
        <v>5.9977971973989755E-2</v>
      </c>
      <c r="AE688">
        <f t="shared" si="1655"/>
        <v>5.398017477659077E-2</v>
      </c>
      <c r="AF688">
        <f t="shared" si="1655"/>
        <v>4.7982377579191791E-2</v>
      </c>
      <c r="AG688">
        <f t="shared" si="1655"/>
        <v>4.198458038179282E-2</v>
      </c>
      <c r="AH688">
        <f t="shared" si="1655"/>
        <v>3.5986783184393842E-2</v>
      </c>
      <c r="AI688">
        <f t="shared" si="1655"/>
        <v>2.9988985986994864E-2</v>
      </c>
      <c r="AJ688">
        <f t="shared" si="1655"/>
        <v>2.3991188789595885E-2</v>
      </c>
      <c r="AK688">
        <f t="shared" si="1655"/>
        <v>1.79933915921969E-2</v>
      </c>
      <c r="AL688">
        <f t="shared" si="1655"/>
        <v>1.1995594394797929E-2</v>
      </c>
      <c r="AM688">
        <f t="shared" si="1655"/>
        <v>5.9977971973989436E-3</v>
      </c>
      <c r="AN688">
        <f t="shared" si="1655"/>
        <v>0</v>
      </c>
      <c r="AO688">
        <f t="shared" ref="AO688:BG688" si="1656">AN688</f>
        <v>0</v>
      </c>
      <c r="AP688">
        <f t="shared" si="1656"/>
        <v>0</v>
      </c>
      <c r="AQ688">
        <f t="shared" si="1656"/>
        <v>0</v>
      </c>
      <c r="AR688">
        <f t="shared" si="1656"/>
        <v>0</v>
      </c>
      <c r="AS688">
        <f t="shared" si="1656"/>
        <v>0</v>
      </c>
      <c r="AT688">
        <f t="shared" si="1656"/>
        <v>0</v>
      </c>
      <c r="AU688">
        <f t="shared" si="1656"/>
        <v>0</v>
      </c>
      <c r="AV688">
        <f t="shared" si="1656"/>
        <v>0</v>
      </c>
      <c r="AW688">
        <f t="shared" si="1656"/>
        <v>0</v>
      </c>
      <c r="AX688">
        <f t="shared" si="1656"/>
        <v>0</v>
      </c>
      <c r="AY688">
        <f t="shared" si="1656"/>
        <v>0</v>
      </c>
      <c r="AZ688">
        <f t="shared" si="1656"/>
        <v>0</v>
      </c>
      <c r="BA688">
        <f t="shared" si="1656"/>
        <v>0</v>
      </c>
      <c r="BB688">
        <f t="shared" si="1656"/>
        <v>0</v>
      </c>
      <c r="BC688">
        <f t="shared" si="1656"/>
        <v>0</v>
      </c>
      <c r="BD688">
        <f t="shared" si="1656"/>
        <v>0</v>
      </c>
      <c r="BE688">
        <f t="shared" si="1656"/>
        <v>0</v>
      </c>
      <c r="BF688">
        <f t="shared" si="1656"/>
        <v>0</v>
      </c>
      <c r="BG688">
        <f t="shared" si="1656"/>
        <v>0</v>
      </c>
      <c r="BH688">
        <f t="shared" si="1553"/>
        <v>0</v>
      </c>
      <c r="BK688">
        <f t="shared" ref="BK688:BK693" si="1657">K688</f>
        <v>0.89966957960984684</v>
      </c>
      <c r="BL688">
        <f t="shared" si="1619"/>
        <v>8.9966957960984667E-2</v>
      </c>
      <c r="BM688">
        <f t="shared" si="1620"/>
        <v>0</v>
      </c>
      <c r="BN688">
        <f t="shared" si="1587"/>
        <v>0.9</v>
      </c>
      <c r="BO688">
        <f t="shared" si="1588"/>
        <v>1</v>
      </c>
      <c r="BP688" t="str">
        <f t="shared" si="1621"/>
        <v>-LT-Total</v>
      </c>
    </row>
    <row r="689" spans="1:68" hidden="1" x14ac:dyDescent="0.25">
      <c r="A689" t="str">
        <f t="shared" si="1617"/>
        <v>passenger-LT-LPG</v>
      </c>
      <c r="B689" s="1">
        <v>655</v>
      </c>
      <c r="C689" t="s">
        <v>6</v>
      </c>
      <c r="D689" t="s">
        <v>27</v>
      </c>
      <c r="E689" t="s">
        <v>33</v>
      </c>
      <c r="F689" t="s">
        <v>48</v>
      </c>
      <c r="G689">
        <v>2.3424777090675771E-4</v>
      </c>
      <c r="H689">
        <f>Reference!H689</f>
        <v>1.996054851147218E-4</v>
      </c>
      <c r="I689">
        <f>Reference!I689</f>
        <v>1.6494198234247721E-4</v>
      </c>
      <c r="J689">
        <f>Reference!J689</f>
        <v>1.3025724309225691E-4</v>
      </c>
      <c r="K689">
        <f>Reference!K689</f>
        <v>1.2592925404158689E-4</v>
      </c>
      <c r="L689">
        <f t="shared" si="1654"/>
        <v>1.178338019960563E-4</v>
      </c>
      <c r="M689">
        <f t="shared" si="1654"/>
        <v>1.0973834995052571E-4</v>
      </c>
      <c r="N689">
        <f t="shared" si="1654"/>
        <v>1.0164289790499513E-4</v>
      </c>
      <c r="O689">
        <f t="shared" si="1654"/>
        <v>9.3547445859464546E-5</v>
      </c>
      <c r="P689">
        <f t="shared" si="1654"/>
        <v>8.5451993813933958E-5</v>
      </c>
      <c r="Q689">
        <f t="shared" si="1654"/>
        <v>7.7356541768403383E-5</v>
      </c>
      <c r="R689">
        <f t="shared" si="1654"/>
        <v>6.9261089722872781E-5</v>
      </c>
      <c r="S689">
        <f t="shared" si="1654"/>
        <v>6.1165637677342206E-5</v>
      </c>
      <c r="T689">
        <f t="shared" si="1654"/>
        <v>5.3070185631811617E-5</v>
      </c>
      <c r="U689">
        <f t="shared" si="1654"/>
        <v>4.4974733586281029E-5</v>
      </c>
      <c r="V689">
        <f t="shared" si="1654"/>
        <v>3.687928154075044E-5</v>
      </c>
      <c r="W689">
        <f t="shared" si="1654"/>
        <v>2.8783829495219866E-5</v>
      </c>
      <c r="X689">
        <f t="shared" si="1654"/>
        <v>2.0688377449689277E-5</v>
      </c>
      <c r="Y689">
        <f t="shared" si="1654"/>
        <v>1.2592925404158689E-5</v>
      </c>
      <c r="Z689">
        <f t="shared" si="1655"/>
        <v>1.1753397043881443E-5</v>
      </c>
      <c r="AA689">
        <f t="shared" si="1655"/>
        <v>1.0913868683604198E-5</v>
      </c>
      <c r="AB689">
        <f t="shared" si="1655"/>
        <v>1.0074340323326952E-5</v>
      </c>
      <c r="AC689">
        <f t="shared" si="1655"/>
        <v>9.2348119630497068E-6</v>
      </c>
      <c r="AD689">
        <f t="shared" si="1655"/>
        <v>8.3952836027724597E-6</v>
      </c>
      <c r="AE689">
        <f t="shared" si="1655"/>
        <v>7.5557552424952151E-6</v>
      </c>
      <c r="AF689">
        <f t="shared" si="1655"/>
        <v>6.7162268822179687E-6</v>
      </c>
      <c r="AG689">
        <f t="shared" si="1655"/>
        <v>5.8766985219407233E-6</v>
      </c>
      <c r="AH689">
        <f t="shared" si="1655"/>
        <v>5.037170161663477E-6</v>
      </c>
      <c r="AI689">
        <f t="shared" si="1655"/>
        <v>4.1976418013862307E-6</v>
      </c>
      <c r="AJ689">
        <f t="shared" si="1655"/>
        <v>3.3581134411089869E-6</v>
      </c>
      <c r="AK689">
        <f t="shared" si="1655"/>
        <v>2.5185850808317415E-6</v>
      </c>
      <c r="AL689">
        <f t="shared" si="1655"/>
        <v>1.6790567205544943E-6</v>
      </c>
      <c r="AM689">
        <f t="shared" si="1655"/>
        <v>8.3952836027724885E-7</v>
      </c>
      <c r="AN689">
        <f t="shared" si="1655"/>
        <v>0</v>
      </c>
      <c r="AO689">
        <f t="shared" ref="AO689:BG689" si="1658">AN689</f>
        <v>0</v>
      </c>
      <c r="AP689">
        <f t="shared" si="1658"/>
        <v>0</v>
      </c>
      <c r="AQ689">
        <f t="shared" si="1658"/>
        <v>0</v>
      </c>
      <c r="AR689">
        <f t="shared" si="1658"/>
        <v>0</v>
      </c>
      <c r="AS689">
        <f t="shared" si="1658"/>
        <v>0</v>
      </c>
      <c r="AT689">
        <f t="shared" si="1658"/>
        <v>0</v>
      </c>
      <c r="AU689">
        <f t="shared" si="1658"/>
        <v>0</v>
      </c>
      <c r="AV689">
        <f t="shared" si="1658"/>
        <v>0</v>
      </c>
      <c r="AW689">
        <f t="shared" si="1658"/>
        <v>0</v>
      </c>
      <c r="AX689">
        <f t="shared" si="1658"/>
        <v>0</v>
      </c>
      <c r="AY689">
        <f t="shared" si="1658"/>
        <v>0</v>
      </c>
      <c r="AZ689">
        <f t="shared" si="1658"/>
        <v>0</v>
      </c>
      <c r="BA689">
        <f t="shared" si="1658"/>
        <v>0</v>
      </c>
      <c r="BB689">
        <f t="shared" si="1658"/>
        <v>0</v>
      </c>
      <c r="BC689">
        <f t="shared" si="1658"/>
        <v>0</v>
      </c>
      <c r="BD689">
        <f t="shared" si="1658"/>
        <v>0</v>
      </c>
      <c r="BE689">
        <f t="shared" si="1658"/>
        <v>0</v>
      </c>
      <c r="BF689">
        <f t="shared" si="1658"/>
        <v>0</v>
      </c>
      <c r="BG689">
        <f t="shared" si="1658"/>
        <v>0</v>
      </c>
      <c r="BH689">
        <f t="shared" si="1553"/>
        <v>0</v>
      </c>
      <c r="BK689">
        <f t="shared" si="1657"/>
        <v>1.2592925404158689E-4</v>
      </c>
      <c r="BL689">
        <f t="shared" si="1619"/>
        <v>1.2592925404158685E-5</v>
      </c>
      <c r="BM689">
        <f t="shared" si="1620"/>
        <v>0</v>
      </c>
      <c r="BN689">
        <f t="shared" si="1587"/>
        <v>0.9</v>
      </c>
      <c r="BO689">
        <f t="shared" si="1588"/>
        <v>1</v>
      </c>
      <c r="BP689" t="str">
        <f t="shared" si="1621"/>
        <v>-LT-Total</v>
      </c>
    </row>
    <row r="690" spans="1:68" hidden="1" x14ac:dyDescent="0.25">
      <c r="A690" t="str">
        <f t="shared" si="1617"/>
        <v>passenger-LT-PHEVG</v>
      </c>
      <c r="B690" s="1">
        <v>656</v>
      </c>
      <c r="C690" t="s">
        <v>6</v>
      </c>
      <c r="D690" t="s">
        <v>27</v>
      </c>
      <c r="E690" t="s">
        <v>33</v>
      </c>
      <c r="F690" t="s">
        <v>31</v>
      </c>
      <c r="G690">
        <v>0</v>
      </c>
      <c r="H690">
        <f>Reference!H690</f>
        <v>0</v>
      </c>
      <c r="I690">
        <f>Reference!I690</f>
        <v>0</v>
      </c>
      <c r="J690">
        <f>Reference!J690</f>
        <v>0</v>
      </c>
      <c r="K690">
        <f>Reference!K690</f>
        <v>0</v>
      </c>
      <c r="L690">
        <f t="shared" si="1654"/>
        <v>0</v>
      </c>
      <c r="M690">
        <f t="shared" si="1654"/>
        <v>0</v>
      </c>
      <c r="N690">
        <f t="shared" si="1654"/>
        <v>0</v>
      </c>
      <c r="O690">
        <f t="shared" si="1654"/>
        <v>0</v>
      </c>
      <c r="P690">
        <f t="shared" si="1654"/>
        <v>0</v>
      </c>
      <c r="Q690">
        <f t="shared" si="1654"/>
        <v>0</v>
      </c>
      <c r="R690">
        <f t="shared" si="1654"/>
        <v>0</v>
      </c>
      <c r="S690">
        <f t="shared" si="1654"/>
        <v>0</v>
      </c>
      <c r="T690">
        <f t="shared" si="1654"/>
        <v>0</v>
      </c>
      <c r="U690">
        <f t="shared" si="1654"/>
        <v>0</v>
      </c>
      <c r="V690">
        <f t="shared" si="1654"/>
        <v>0</v>
      </c>
      <c r="W690">
        <f t="shared" si="1654"/>
        <v>0</v>
      </c>
      <c r="X690">
        <f t="shared" si="1654"/>
        <v>0</v>
      </c>
      <c r="Y690">
        <f t="shared" si="1654"/>
        <v>0</v>
      </c>
      <c r="Z690">
        <f t="shared" si="1655"/>
        <v>0</v>
      </c>
      <c r="AA690">
        <f t="shared" si="1655"/>
        <v>0</v>
      </c>
      <c r="AB690">
        <f t="shared" si="1655"/>
        <v>0</v>
      </c>
      <c r="AC690">
        <f t="shared" si="1655"/>
        <v>0</v>
      </c>
      <c r="AD690">
        <f t="shared" si="1655"/>
        <v>0</v>
      </c>
      <c r="AE690">
        <f t="shared" si="1655"/>
        <v>0</v>
      </c>
      <c r="AF690">
        <f t="shared" si="1655"/>
        <v>0</v>
      </c>
      <c r="AG690">
        <f t="shared" si="1655"/>
        <v>0</v>
      </c>
      <c r="AH690">
        <f t="shared" si="1655"/>
        <v>0</v>
      </c>
      <c r="AI690">
        <f t="shared" si="1655"/>
        <v>0</v>
      </c>
      <c r="AJ690">
        <f t="shared" si="1655"/>
        <v>0</v>
      </c>
      <c r="AK690">
        <f t="shared" si="1655"/>
        <v>0</v>
      </c>
      <c r="AL690">
        <f t="shared" si="1655"/>
        <v>0</v>
      </c>
      <c r="AM690">
        <f t="shared" si="1655"/>
        <v>0</v>
      </c>
      <c r="AN690">
        <f t="shared" si="1655"/>
        <v>0</v>
      </c>
      <c r="AO690">
        <f t="shared" ref="AO690:BG690" si="1659">AN690</f>
        <v>0</v>
      </c>
      <c r="AP690">
        <f t="shared" si="1659"/>
        <v>0</v>
      </c>
      <c r="AQ690">
        <f t="shared" si="1659"/>
        <v>0</v>
      </c>
      <c r="AR690">
        <f t="shared" si="1659"/>
        <v>0</v>
      </c>
      <c r="AS690">
        <f t="shared" si="1659"/>
        <v>0</v>
      </c>
      <c r="AT690">
        <f t="shared" si="1659"/>
        <v>0</v>
      </c>
      <c r="AU690">
        <f t="shared" si="1659"/>
        <v>0</v>
      </c>
      <c r="AV690">
        <f t="shared" si="1659"/>
        <v>0</v>
      </c>
      <c r="AW690">
        <f t="shared" si="1659"/>
        <v>0</v>
      </c>
      <c r="AX690">
        <f t="shared" si="1659"/>
        <v>0</v>
      </c>
      <c r="AY690">
        <f t="shared" si="1659"/>
        <v>0</v>
      </c>
      <c r="AZ690">
        <f t="shared" si="1659"/>
        <v>0</v>
      </c>
      <c r="BA690">
        <f t="shared" si="1659"/>
        <v>0</v>
      </c>
      <c r="BB690">
        <f t="shared" si="1659"/>
        <v>0</v>
      </c>
      <c r="BC690">
        <f t="shared" si="1659"/>
        <v>0</v>
      </c>
      <c r="BD690">
        <f t="shared" si="1659"/>
        <v>0</v>
      </c>
      <c r="BE690">
        <f t="shared" si="1659"/>
        <v>0</v>
      </c>
      <c r="BF690">
        <f t="shared" si="1659"/>
        <v>0</v>
      </c>
      <c r="BG690">
        <f t="shared" si="1659"/>
        <v>0</v>
      </c>
      <c r="BH690">
        <f t="shared" si="1553"/>
        <v>0</v>
      </c>
      <c r="BK690">
        <f t="shared" si="1657"/>
        <v>0</v>
      </c>
      <c r="BL690">
        <f t="shared" si="1619"/>
        <v>0</v>
      </c>
      <c r="BM690">
        <f t="shared" si="1620"/>
        <v>0</v>
      </c>
      <c r="BN690">
        <f t="shared" si="1587"/>
        <v>0.9</v>
      </c>
      <c r="BO690">
        <f t="shared" si="1588"/>
        <v>1</v>
      </c>
      <c r="BP690" t="str">
        <f t="shared" si="1621"/>
        <v>-LT-Total</v>
      </c>
    </row>
    <row r="691" spans="1:68" hidden="1" x14ac:dyDescent="0.25">
      <c r="A691" t="str">
        <f t="shared" si="1617"/>
        <v>passenger-LV-BEV</v>
      </c>
      <c r="B691" s="1">
        <v>657</v>
      </c>
      <c r="C691" t="s">
        <v>6</v>
      </c>
      <c r="D691" t="s">
        <v>27</v>
      </c>
      <c r="E691" t="s">
        <v>28</v>
      </c>
      <c r="F691" t="s">
        <v>29</v>
      </c>
      <c r="G691">
        <v>1.4534278446781641E-2</v>
      </c>
      <c r="H691">
        <f>Reference!H691</f>
        <v>1.58600631701569E-2</v>
      </c>
      <c r="I691">
        <f>Reference!I691</f>
        <v>1.7306783042750001E-2</v>
      </c>
      <c r="J691">
        <f>Reference!J691</f>
        <v>1.888546950130816E-2</v>
      </c>
      <c r="K691">
        <f>Reference!K691</f>
        <v>2.0608160245832046E-2</v>
      </c>
      <c r="L691">
        <f>Reference!L691</f>
        <v>2.3747307076926873E-2</v>
      </c>
      <c r="M691">
        <f>IF(L691=0,0.0000001,L691)*((INDEX($L$7:$L$29,MATCH($A691,$H$7:$H$28,0))/IF(L691=0,0.0000001,L691))^((M$33-$K$33)/($Y$33-$K$33)))</f>
        <v>3.9914682041476662E-2</v>
      </c>
      <c r="N691">
        <f t="shared" ref="N691:Y691" si="1660">IF(M691=0,0.0000001,M691)*((INDEX($L$7:$L$29,MATCH($A691,$H$7:$H$28,0))/IF(M691=0,0.0000001,M691))^((N$33-$K$33)/($Y$33-$K$33)))</f>
        <v>7.7818845177072465E-2</v>
      </c>
      <c r="O691">
        <f t="shared" si="1660"/>
        <v>0.15661888666582965</v>
      </c>
      <c r="P691">
        <f t="shared" si="1660"/>
        <v>0.29245418367968878</v>
      </c>
      <c r="Q691">
        <f t="shared" si="1660"/>
        <v>0.47345623514817203</v>
      </c>
      <c r="R691">
        <f t="shared" si="1660"/>
        <v>0.65277148500325499</v>
      </c>
      <c r="S691">
        <f t="shared" si="1660"/>
        <v>0.7842685408645147</v>
      </c>
      <c r="T691">
        <f t="shared" si="1660"/>
        <v>0.8568273595064545</v>
      </c>
      <c r="U691">
        <f t="shared" si="1660"/>
        <v>0.88744764776905261</v>
      </c>
      <c r="V691">
        <f t="shared" si="1660"/>
        <v>0.89729534878396455</v>
      </c>
      <c r="W691">
        <f t="shared" si="1660"/>
        <v>0.89961312269865223</v>
      </c>
      <c r="X691">
        <f t="shared" si="1660"/>
        <v>0.8999723603903218</v>
      </c>
      <c r="Y691">
        <f t="shared" si="1660"/>
        <v>0.9</v>
      </c>
      <c r="Z691">
        <f>IF(Y691=0,0.0000001,$Y691)*((INDEX($M$7:$M$29,MATCH($A691,$H$7:$H$28,0))/IF(Y691=0,0.0000001,$Y691))^((Z$33-$Y$33)/($AN$33-$Y$33)))</f>
        <v>0.90324988683595098</v>
      </c>
      <c r="AA691">
        <f t="shared" ref="AA691:AN691" si="1661">IF(Z691=0,0.0000001,$Y691)*((INDEX($M$7:$M$29,MATCH($A691,$H$7:$H$28,0))/IF(Z691=0,0.0000001,$Y691))^((AA$33-$Y$33)/($AN$33-$Y$33)))</f>
        <v>0.90651150896573152</v>
      </c>
      <c r="AB691">
        <f t="shared" si="1661"/>
        <v>0.90978490876531581</v>
      </c>
      <c r="AC691">
        <f t="shared" si="1661"/>
        <v>0.9130701287636972</v>
      </c>
      <c r="AD691">
        <f t="shared" si="1661"/>
        <v>0.91636721164344093</v>
      </c>
      <c r="AE691">
        <f t="shared" si="1661"/>
        <v>0.91967620024123786</v>
      </c>
      <c r="AF691">
        <f t="shared" si="1661"/>
        <v>0.92299713754846158</v>
      </c>
      <c r="AG691">
        <f t="shared" si="1661"/>
        <v>0.92633006671172757</v>
      </c>
      <c r="AH691">
        <f t="shared" si="1661"/>
        <v>0.92967503103345195</v>
      </c>
      <c r="AI691">
        <f t="shared" si="1661"/>
        <v>0.93303207397241661</v>
      </c>
      <c r="AJ691">
        <f t="shared" si="1661"/>
        <v>0.93640123914433104</v>
      </c>
      <c r="AK691">
        <f t="shared" si="1661"/>
        <v>0.93978257032240153</v>
      </c>
      <c r="AL691">
        <f t="shared" si="1661"/>
        <v>0.94317611143789826</v>
      </c>
      <c r="AM691">
        <f t="shared" si="1661"/>
        <v>0.9465819065807265</v>
      </c>
      <c r="AN691">
        <f t="shared" si="1661"/>
        <v>0.95000000000000007</v>
      </c>
      <c r="AO691">
        <f t="shared" ref="AO691:BG691" si="1662">AN691</f>
        <v>0.95000000000000007</v>
      </c>
      <c r="AP691">
        <f t="shared" si="1662"/>
        <v>0.95000000000000007</v>
      </c>
      <c r="AQ691">
        <f t="shared" si="1662"/>
        <v>0.95000000000000007</v>
      </c>
      <c r="AR691">
        <f t="shared" si="1662"/>
        <v>0.95000000000000007</v>
      </c>
      <c r="AS691">
        <f t="shared" si="1662"/>
        <v>0.95000000000000007</v>
      </c>
      <c r="AT691">
        <f t="shared" si="1662"/>
        <v>0.95000000000000007</v>
      </c>
      <c r="AU691">
        <f t="shared" si="1662"/>
        <v>0.95000000000000007</v>
      </c>
      <c r="AV691">
        <f t="shared" si="1662"/>
        <v>0.95000000000000007</v>
      </c>
      <c r="AW691">
        <f t="shared" si="1662"/>
        <v>0.95000000000000007</v>
      </c>
      <c r="AX691">
        <f t="shared" si="1662"/>
        <v>0.95000000000000007</v>
      </c>
      <c r="AY691">
        <f t="shared" si="1662"/>
        <v>0.95000000000000007</v>
      </c>
      <c r="AZ691">
        <f t="shared" si="1662"/>
        <v>0.95000000000000007</v>
      </c>
      <c r="BA691">
        <f t="shared" si="1662"/>
        <v>0.95000000000000007</v>
      </c>
      <c r="BB691">
        <f t="shared" si="1662"/>
        <v>0.95000000000000007</v>
      </c>
      <c r="BC691">
        <f t="shared" si="1662"/>
        <v>0.95000000000000007</v>
      </c>
      <c r="BD691">
        <f t="shared" si="1662"/>
        <v>0.95000000000000007</v>
      </c>
      <c r="BE691">
        <f t="shared" si="1662"/>
        <v>0.95000000000000007</v>
      </c>
      <c r="BF691">
        <f t="shared" si="1662"/>
        <v>0.95000000000000007</v>
      </c>
      <c r="BG691">
        <f t="shared" si="1662"/>
        <v>0.95000000000000007</v>
      </c>
      <c r="BH691">
        <f t="shared" si="1553"/>
        <v>0.95000000000000007</v>
      </c>
      <c r="BK691">
        <f t="shared" si="1657"/>
        <v>2.0608160245832046E-2</v>
      </c>
      <c r="BL691">
        <f t="shared" si="1619"/>
        <v>1.0304080122916009E-3</v>
      </c>
      <c r="BM691">
        <f t="shared" si="1620"/>
        <v>0</v>
      </c>
      <c r="BN691">
        <f t="shared" si="1587"/>
        <v>0.95000000000000007</v>
      </c>
      <c r="BO691">
        <f t="shared" si="1588"/>
        <v>1</v>
      </c>
      <c r="BP691" t="str">
        <f t="shared" si="1621"/>
        <v>-LV-Total</v>
      </c>
    </row>
    <row r="692" spans="1:68" hidden="1" x14ac:dyDescent="0.25">
      <c r="A692" t="str">
        <f t="shared" si="1617"/>
        <v>passenger-LV-CNG</v>
      </c>
      <c r="B692" s="1">
        <v>658</v>
      </c>
      <c r="C692" t="s">
        <v>6</v>
      </c>
      <c r="D692" t="s">
        <v>27</v>
      </c>
      <c r="E692" t="s">
        <v>28</v>
      </c>
      <c r="F692" t="s">
        <v>45</v>
      </c>
      <c r="G692">
        <v>0</v>
      </c>
      <c r="H692">
        <f>Reference!H692</f>
        <v>0</v>
      </c>
      <c r="I692">
        <f>Reference!I692</f>
        <v>0</v>
      </c>
      <c r="J692">
        <f>Reference!J692</f>
        <v>0</v>
      </c>
      <c r="K692">
        <f>Reference!K692</f>
        <v>0</v>
      </c>
      <c r="L692">
        <f t="shared" ref="L692:Y693" si="1663">$K692+(L$33-$K$33)*($BL692-$BK692)/($BL$33-$BK$33)</f>
        <v>0</v>
      </c>
      <c r="M692">
        <f t="shared" si="1663"/>
        <v>0</v>
      </c>
      <c r="N692">
        <f t="shared" si="1663"/>
        <v>0</v>
      </c>
      <c r="O692">
        <f t="shared" si="1663"/>
        <v>0</v>
      </c>
      <c r="P692">
        <f t="shared" si="1663"/>
        <v>0</v>
      </c>
      <c r="Q692">
        <f t="shared" si="1663"/>
        <v>0</v>
      </c>
      <c r="R692">
        <f t="shared" si="1663"/>
        <v>0</v>
      </c>
      <c r="S692">
        <f t="shared" si="1663"/>
        <v>0</v>
      </c>
      <c r="T692">
        <f t="shared" si="1663"/>
        <v>0</v>
      </c>
      <c r="U692">
        <f t="shared" si="1663"/>
        <v>0</v>
      </c>
      <c r="V692">
        <f t="shared" si="1663"/>
        <v>0</v>
      </c>
      <c r="W692">
        <f t="shared" si="1663"/>
        <v>0</v>
      </c>
      <c r="X692">
        <f t="shared" si="1663"/>
        <v>0</v>
      </c>
      <c r="Y692">
        <f t="shared" si="1663"/>
        <v>0</v>
      </c>
      <c r="Z692">
        <f t="shared" ref="Z692:AN693" si="1664">$Y692+(Z$33-$Y$33)*($BM692-$BL692)/($BM$33-$BL$33)</f>
        <v>0</v>
      </c>
      <c r="AA692">
        <f t="shared" si="1664"/>
        <v>0</v>
      </c>
      <c r="AB692">
        <f t="shared" si="1664"/>
        <v>0</v>
      </c>
      <c r="AC692">
        <f t="shared" si="1664"/>
        <v>0</v>
      </c>
      <c r="AD692">
        <f t="shared" si="1664"/>
        <v>0</v>
      </c>
      <c r="AE692">
        <f t="shared" si="1664"/>
        <v>0</v>
      </c>
      <c r="AF692">
        <f t="shared" si="1664"/>
        <v>0</v>
      </c>
      <c r="AG692">
        <f t="shared" si="1664"/>
        <v>0</v>
      </c>
      <c r="AH692">
        <f t="shared" si="1664"/>
        <v>0</v>
      </c>
      <c r="AI692">
        <f t="shared" si="1664"/>
        <v>0</v>
      </c>
      <c r="AJ692">
        <f t="shared" si="1664"/>
        <v>0</v>
      </c>
      <c r="AK692">
        <f t="shared" si="1664"/>
        <v>0</v>
      </c>
      <c r="AL692">
        <f t="shared" si="1664"/>
        <v>0</v>
      </c>
      <c r="AM692">
        <f t="shared" si="1664"/>
        <v>0</v>
      </c>
      <c r="AN692">
        <f t="shared" si="1664"/>
        <v>0</v>
      </c>
      <c r="AO692">
        <f t="shared" ref="AO692:BG692" si="1665">AN692</f>
        <v>0</v>
      </c>
      <c r="AP692">
        <f t="shared" si="1665"/>
        <v>0</v>
      </c>
      <c r="AQ692">
        <f t="shared" si="1665"/>
        <v>0</v>
      </c>
      <c r="AR692">
        <f t="shared" si="1665"/>
        <v>0</v>
      </c>
      <c r="AS692">
        <f t="shared" si="1665"/>
        <v>0</v>
      </c>
      <c r="AT692">
        <f t="shared" si="1665"/>
        <v>0</v>
      </c>
      <c r="AU692">
        <f t="shared" si="1665"/>
        <v>0</v>
      </c>
      <c r="AV692">
        <f t="shared" si="1665"/>
        <v>0</v>
      </c>
      <c r="AW692">
        <f t="shared" si="1665"/>
        <v>0</v>
      </c>
      <c r="AX692">
        <f t="shared" si="1665"/>
        <v>0</v>
      </c>
      <c r="AY692">
        <f t="shared" si="1665"/>
        <v>0</v>
      </c>
      <c r="AZ692">
        <f t="shared" si="1665"/>
        <v>0</v>
      </c>
      <c r="BA692">
        <f t="shared" si="1665"/>
        <v>0</v>
      </c>
      <c r="BB692">
        <f t="shared" si="1665"/>
        <v>0</v>
      </c>
      <c r="BC692">
        <f t="shared" si="1665"/>
        <v>0</v>
      </c>
      <c r="BD692">
        <f t="shared" si="1665"/>
        <v>0</v>
      </c>
      <c r="BE692">
        <f t="shared" si="1665"/>
        <v>0</v>
      </c>
      <c r="BF692">
        <f t="shared" si="1665"/>
        <v>0</v>
      </c>
      <c r="BG692">
        <f t="shared" si="1665"/>
        <v>0</v>
      </c>
      <c r="BH692">
        <f t="shared" si="1553"/>
        <v>0</v>
      </c>
      <c r="BK692">
        <f t="shared" si="1657"/>
        <v>0</v>
      </c>
      <c r="BL692">
        <f t="shared" si="1619"/>
        <v>0</v>
      </c>
      <c r="BM692">
        <f t="shared" si="1620"/>
        <v>0</v>
      </c>
      <c r="BN692">
        <f t="shared" si="1587"/>
        <v>0.95000000000000007</v>
      </c>
      <c r="BO692">
        <f t="shared" si="1588"/>
        <v>1</v>
      </c>
      <c r="BP692" t="str">
        <f t="shared" si="1621"/>
        <v>-LV-Total</v>
      </c>
    </row>
    <row r="693" spans="1:68" hidden="1" x14ac:dyDescent="0.25">
      <c r="A693" t="str">
        <f t="shared" si="1617"/>
        <v>passenger-LV-D</v>
      </c>
      <c r="B693" s="1">
        <v>659</v>
      </c>
      <c r="C693" t="s">
        <v>6</v>
      </c>
      <c r="D693" t="s">
        <v>27</v>
      </c>
      <c r="E693" t="s">
        <v>28</v>
      </c>
      <c r="F693" t="s">
        <v>46</v>
      </c>
      <c r="G693">
        <v>0.10052824039904761</v>
      </c>
      <c r="H693">
        <f>Reference!H693</f>
        <v>8.5639372687885948E-2</v>
      </c>
      <c r="I693">
        <f>Reference!I693</f>
        <v>7.0749042729856687E-2</v>
      </c>
      <c r="J693">
        <f>Reference!J693</f>
        <v>5.5857250309536637E-2</v>
      </c>
      <c r="K693">
        <f>Reference!K693</f>
        <v>5.3837923283128378E-2</v>
      </c>
      <c r="L693">
        <f t="shared" si="1663"/>
        <v>5.0184635631773236E-2</v>
      </c>
      <c r="M693">
        <f t="shared" si="1663"/>
        <v>4.6531347980418095E-2</v>
      </c>
      <c r="N693">
        <f t="shared" si="1663"/>
        <v>4.2878060329062953E-2</v>
      </c>
      <c r="O693">
        <f t="shared" si="1663"/>
        <v>3.9224772677707818E-2</v>
      </c>
      <c r="P693">
        <f t="shared" si="1663"/>
        <v>3.5571485026352677E-2</v>
      </c>
      <c r="Q693">
        <f t="shared" si="1663"/>
        <v>3.1918197374997535E-2</v>
      </c>
      <c r="R693">
        <f t="shared" si="1663"/>
        <v>2.8264909723642397E-2</v>
      </c>
      <c r="S693">
        <f t="shared" si="1663"/>
        <v>2.4611622072287256E-2</v>
      </c>
      <c r="T693">
        <f t="shared" si="1663"/>
        <v>2.0958334420932118E-2</v>
      </c>
      <c r="U693">
        <f t="shared" si="1663"/>
        <v>1.7305046769576976E-2</v>
      </c>
      <c r="V693">
        <f t="shared" si="1663"/>
        <v>1.3651759118221835E-2</v>
      </c>
      <c r="W693">
        <f t="shared" si="1663"/>
        <v>9.998471466866693E-3</v>
      </c>
      <c r="X693">
        <f t="shared" si="1663"/>
        <v>6.3451838155115514E-3</v>
      </c>
      <c r="Y693">
        <f t="shared" si="1663"/>
        <v>2.6918961641564168E-3</v>
      </c>
      <c r="Z693">
        <f t="shared" si="1664"/>
        <v>2.5124364198793226E-3</v>
      </c>
      <c r="AA693">
        <f t="shared" si="1664"/>
        <v>2.3329766756022283E-3</v>
      </c>
      <c r="AB693">
        <f t="shared" si="1664"/>
        <v>2.1535169313251336E-3</v>
      </c>
      <c r="AC693">
        <f t="shared" si="1664"/>
        <v>1.9740571870480394E-3</v>
      </c>
      <c r="AD693">
        <f t="shared" si="1664"/>
        <v>1.7945974427709451E-3</v>
      </c>
      <c r="AE693">
        <f t="shared" si="1664"/>
        <v>1.6151376984938506E-3</v>
      </c>
      <c r="AF693">
        <f t="shared" si="1664"/>
        <v>1.4356779542167564E-3</v>
      </c>
      <c r="AG693">
        <f t="shared" si="1664"/>
        <v>1.2562182099396619E-3</v>
      </c>
      <c r="AH693">
        <f t="shared" si="1664"/>
        <v>1.0767584656625675E-3</v>
      </c>
      <c r="AI693">
        <f t="shared" si="1664"/>
        <v>8.9729872138547321E-4</v>
      </c>
      <c r="AJ693">
        <f t="shared" si="1664"/>
        <v>7.1783897710837874E-4</v>
      </c>
      <c r="AK693">
        <f t="shared" si="1664"/>
        <v>5.3837923283128449E-4</v>
      </c>
      <c r="AL693">
        <f t="shared" si="1664"/>
        <v>3.589194885541898E-4</v>
      </c>
      <c r="AM693">
        <f t="shared" si="1664"/>
        <v>1.7945974427709599E-4</v>
      </c>
      <c r="AN693">
        <f t="shared" si="1664"/>
        <v>0</v>
      </c>
      <c r="AO693">
        <f t="shared" ref="AO693:BG693" si="1666">AN693</f>
        <v>0</v>
      </c>
      <c r="AP693">
        <f t="shared" si="1666"/>
        <v>0</v>
      </c>
      <c r="AQ693">
        <f t="shared" si="1666"/>
        <v>0</v>
      </c>
      <c r="AR693">
        <f t="shared" si="1666"/>
        <v>0</v>
      </c>
      <c r="AS693">
        <f t="shared" si="1666"/>
        <v>0</v>
      </c>
      <c r="AT693">
        <f t="shared" si="1666"/>
        <v>0</v>
      </c>
      <c r="AU693">
        <f t="shared" si="1666"/>
        <v>0</v>
      </c>
      <c r="AV693">
        <f t="shared" si="1666"/>
        <v>0</v>
      </c>
      <c r="AW693">
        <f t="shared" si="1666"/>
        <v>0</v>
      </c>
      <c r="AX693">
        <f t="shared" si="1666"/>
        <v>0</v>
      </c>
      <c r="AY693">
        <f t="shared" si="1666"/>
        <v>0</v>
      </c>
      <c r="AZ693">
        <f t="shared" si="1666"/>
        <v>0</v>
      </c>
      <c r="BA693">
        <f t="shared" si="1666"/>
        <v>0</v>
      </c>
      <c r="BB693">
        <f t="shared" si="1666"/>
        <v>0</v>
      </c>
      <c r="BC693">
        <f t="shared" si="1666"/>
        <v>0</v>
      </c>
      <c r="BD693">
        <f t="shared" si="1666"/>
        <v>0</v>
      </c>
      <c r="BE693">
        <f t="shared" si="1666"/>
        <v>0</v>
      </c>
      <c r="BF693">
        <f t="shared" si="1666"/>
        <v>0</v>
      </c>
      <c r="BG693">
        <f t="shared" si="1666"/>
        <v>0</v>
      </c>
      <c r="BH693">
        <f t="shared" si="1553"/>
        <v>0</v>
      </c>
      <c r="BK693">
        <f t="shared" si="1657"/>
        <v>5.3837923283128378E-2</v>
      </c>
      <c r="BL693">
        <f t="shared" si="1619"/>
        <v>2.6918961641564155E-3</v>
      </c>
      <c r="BM693">
        <f t="shared" si="1620"/>
        <v>0</v>
      </c>
      <c r="BN693">
        <f t="shared" si="1587"/>
        <v>0.95000000000000007</v>
      </c>
      <c r="BO693">
        <f t="shared" si="1588"/>
        <v>1</v>
      </c>
      <c r="BP693" t="str">
        <f t="shared" si="1621"/>
        <v>-LV-Total</v>
      </c>
    </row>
    <row r="694" spans="1:68" hidden="1" x14ac:dyDescent="0.25">
      <c r="A694" t="str">
        <f t="shared" si="1617"/>
        <v>passenger-LV-FCEV</v>
      </c>
      <c r="B694" s="1">
        <v>660</v>
      </c>
      <c r="C694" t="s">
        <v>6</v>
      </c>
      <c r="D694" t="s">
        <v>27</v>
      </c>
      <c r="E694" t="s">
        <v>28</v>
      </c>
      <c r="F694" t="s">
        <v>30</v>
      </c>
      <c r="G694">
        <v>0</v>
      </c>
      <c r="H694">
        <f>Reference!H694</f>
        <v>1.2915496650148837E-7</v>
      </c>
      <c r="I694">
        <f>Reference!I694</f>
        <v>0</v>
      </c>
      <c r="J694">
        <f>Reference!J694</f>
        <v>2.1544346900318838E-7</v>
      </c>
      <c r="K694">
        <f>Reference!K694</f>
        <v>0</v>
      </c>
      <c r="L694">
        <f>Reference!L694</f>
        <v>2.2758459260747883E-7</v>
      </c>
      <c r="M694">
        <f>IF(L694=0,0.0000001,L694)*((INDEX($L$7:$L$29,MATCH($A694,$H$7:$H$28,0))/IF(L694=0,0.0000001,L694))^((M$33-$K$33)/($Y$33-$K$33)))</f>
        <v>1.3190492794875883E-6</v>
      </c>
      <c r="N694">
        <f t="shared" ref="N694:Y694" si="1667">IF(M694=0,0.0000001,M694)*((INDEX($L$7:$L$29,MATCH($A694,$H$7:$H$28,0))/IF(M694=0,0.0000001,M694))^((N$33-$K$33)/($Y$33-$K$33)))</f>
        <v>1.2630279055090851E-5</v>
      </c>
      <c r="O694">
        <f t="shared" si="1667"/>
        <v>1.346748161218433E-4</v>
      </c>
      <c r="P694">
        <f t="shared" si="1667"/>
        <v>1.1143728914749431E-3</v>
      </c>
      <c r="Q694">
        <f t="shared" si="1667"/>
        <v>5.6885895014315681E-3</v>
      </c>
      <c r="R694">
        <f t="shared" si="1667"/>
        <v>1.6865037061079304E-2</v>
      </c>
      <c r="S694">
        <f t="shared" si="1667"/>
        <v>3.138280096328365E-2</v>
      </c>
      <c r="T694">
        <f t="shared" si="1667"/>
        <v>4.2337748004650406E-2</v>
      </c>
      <c r="U694">
        <f t="shared" si="1667"/>
        <v>4.7679244071582694E-2</v>
      </c>
      <c r="V694">
        <f t="shared" si="1667"/>
        <v>4.9493368119440669E-2</v>
      </c>
      <c r="W694">
        <f t="shared" si="1667"/>
        <v>4.9927307734252989E-2</v>
      </c>
      <c r="X694">
        <f t="shared" si="1667"/>
        <v>4.9994804187221006E-2</v>
      </c>
      <c r="Y694">
        <f t="shared" si="1667"/>
        <v>4.9999999999999996E-2</v>
      </c>
      <c r="Z694">
        <f>IF(Y694=0,0.0000001,$Y694)*((INDEX($M$7:$M$29,MATCH($A694,$H$7:$H$28,0))/IF(Y694=0,0.0000001,$Y694))^((Z$33-$Y$33)/($AN$33-$Y$33)))</f>
        <v>4.9999999999999996E-2</v>
      </c>
      <c r="AA694">
        <f t="shared" ref="AA694:AN694" si="1668">IF(Z694=0,0.0000001,$Y694)*((INDEX($M$7:$M$29,MATCH($A694,$H$7:$H$28,0))/IF(Z694=0,0.0000001,$Y694))^((AA$33-$Y$33)/($AN$33-$Y$33)))</f>
        <v>4.9999999999999996E-2</v>
      </c>
      <c r="AB694">
        <f t="shared" si="1668"/>
        <v>4.9999999999999996E-2</v>
      </c>
      <c r="AC694">
        <f t="shared" si="1668"/>
        <v>4.9999999999999996E-2</v>
      </c>
      <c r="AD694">
        <f t="shared" si="1668"/>
        <v>4.9999999999999996E-2</v>
      </c>
      <c r="AE694">
        <f t="shared" si="1668"/>
        <v>4.9999999999999996E-2</v>
      </c>
      <c r="AF694">
        <f t="shared" si="1668"/>
        <v>4.9999999999999996E-2</v>
      </c>
      <c r="AG694">
        <f t="shared" si="1668"/>
        <v>5.000000000000001E-2</v>
      </c>
      <c r="AH694">
        <f t="shared" si="1668"/>
        <v>5.000000000000001E-2</v>
      </c>
      <c r="AI694">
        <f t="shared" si="1668"/>
        <v>5.000000000000001E-2</v>
      </c>
      <c r="AJ694">
        <f t="shared" si="1668"/>
        <v>5.000000000000001E-2</v>
      </c>
      <c r="AK694">
        <f t="shared" si="1668"/>
        <v>5.000000000000001E-2</v>
      </c>
      <c r="AL694">
        <f t="shared" si="1668"/>
        <v>5.000000000000001E-2</v>
      </c>
      <c r="AM694">
        <f t="shared" si="1668"/>
        <v>5.000000000000001E-2</v>
      </c>
      <c r="AN694">
        <f t="shared" si="1668"/>
        <v>5.000000000000001E-2</v>
      </c>
      <c r="AO694">
        <f t="shared" ref="AO694:BG694" si="1669">AN694</f>
        <v>5.000000000000001E-2</v>
      </c>
      <c r="AP694">
        <f t="shared" si="1669"/>
        <v>5.000000000000001E-2</v>
      </c>
      <c r="AQ694">
        <f t="shared" si="1669"/>
        <v>5.000000000000001E-2</v>
      </c>
      <c r="AR694">
        <f t="shared" si="1669"/>
        <v>5.000000000000001E-2</v>
      </c>
      <c r="AS694">
        <f t="shared" si="1669"/>
        <v>5.000000000000001E-2</v>
      </c>
      <c r="AT694">
        <f t="shared" si="1669"/>
        <v>5.000000000000001E-2</v>
      </c>
      <c r="AU694">
        <f t="shared" si="1669"/>
        <v>5.000000000000001E-2</v>
      </c>
      <c r="AV694">
        <f t="shared" si="1669"/>
        <v>5.000000000000001E-2</v>
      </c>
      <c r="AW694">
        <f t="shared" si="1669"/>
        <v>5.000000000000001E-2</v>
      </c>
      <c r="AX694">
        <f t="shared" si="1669"/>
        <v>5.000000000000001E-2</v>
      </c>
      <c r="AY694">
        <f t="shared" si="1669"/>
        <v>5.000000000000001E-2</v>
      </c>
      <c r="AZ694">
        <f t="shared" si="1669"/>
        <v>5.000000000000001E-2</v>
      </c>
      <c r="BA694">
        <f t="shared" si="1669"/>
        <v>5.000000000000001E-2</v>
      </c>
      <c r="BB694">
        <f t="shared" si="1669"/>
        <v>5.000000000000001E-2</v>
      </c>
      <c r="BC694">
        <f t="shared" si="1669"/>
        <v>5.000000000000001E-2</v>
      </c>
      <c r="BD694">
        <f t="shared" si="1669"/>
        <v>5.000000000000001E-2</v>
      </c>
      <c r="BE694">
        <f t="shared" si="1669"/>
        <v>5.000000000000001E-2</v>
      </c>
      <c r="BF694">
        <f t="shared" si="1669"/>
        <v>5.000000000000001E-2</v>
      </c>
      <c r="BG694">
        <f t="shared" si="1669"/>
        <v>5.000000000000001E-2</v>
      </c>
      <c r="BH694">
        <f t="shared" si="1553"/>
        <v>5.000000000000001E-2</v>
      </c>
      <c r="BK694">
        <f>G694</f>
        <v>0</v>
      </c>
      <c r="BL694">
        <f t="shared" si="1619"/>
        <v>0</v>
      </c>
      <c r="BM694">
        <f t="shared" si="1620"/>
        <v>0</v>
      </c>
      <c r="BN694">
        <f t="shared" si="1587"/>
        <v>0.95000000000000007</v>
      </c>
      <c r="BO694">
        <f t="shared" si="1588"/>
        <v>1</v>
      </c>
      <c r="BP694" t="str">
        <f t="shared" si="1621"/>
        <v>-LV-Total</v>
      </c>
    </row>
    <row r="695" spans="1:68" hidden="1" x14ac:dyDescent="0.25">
      <c r="A695" t="str">
        <f t="shared" si="1617"/>
        <v>passenger-LV-G</v>
      </c>
      <c r="B695" s="1">
        <v>661</v>
      </c>
      <c r="C695" t="s">
        <v>6</v>
      </c>
      <c r="D695" t="s">
        <v>27</v>
      </c>
      <c r="E695" t="s">
        <v>28</v>
      </c>
      <c r="F695" t="s">
        <v>47</v>
      </c>
      <c r="G695">
        <v>0.87557249066159792</v>
      </c>
      <c r="H695">
        <f>Reference!H695</f>
        <v>0.87879282011627424</v>
      </c>
      <c r="I695">
        <f>Reference!I695</f>
        <v>0.88201346584192231</v>
      </c>
      <c r="J695">
        <f>Reference!J695</f>
        <v>0.88523442788513629</v>
      </c>
      <c r="K695">
        <f>Reference!K695</f>
        <v>0.879939611346232</v>
      </c>
      <c r="L695">
        <f t="shared" ref="L695:Y697" si="1670">$K695+(L$33-$K$33)*($BL695-$BK695)/($BL$33-$BK$33)</f>
        <v>0.82022942343345195</v>
      </c>
      <c r="M695">
        <f t="shared" si="1670"/>
        <v>0.76051923552067191</v>
      </c>
      <c r="N695">
        <f t="shared" si="1670"/>
        <v>0.70080904760789187</v>
      </c>
      <c r="O695">
        <f t="shared" si="1670"/>
        <v>0.64109885969511182</v>
      </c>
      <c r="P695">
        <f t="shared" si="1670"/>
        <v>0.58138867178233178</v>
      </c>
      <c r="Q695">
        <f t="shared" si="1670"/>
        <v>0.52167848386955185</v>
      </c>
      <c r="R695">
        <f t="shared" si="1670"/>
        <v>0.46196829595677175</v>
      </c>
      <c r="S695">
        <f t="shared" si="1670"/>
        <v>0.4022581080439917</v>
      </c>
      <c r="T695">
        <f t="shared" si="1670"/>
        <v>0.3425479201312116</v>
      </c>
      <c r="U695">
        <f t="shared" si="1670"/>
        <v>0.28283773221843167</v>
      </c>
      <c r="V695">
        <f t="shared" si="1670"/>
        <v>0.22312754430565163</v>
      </c>
      <c r="W695">
        <f t="shared" si="1670"/>
        <v>0.16341735639287158</v>
      </c>
      <c r="X695">
        <f t="shared" si="1670"/>
        <v>0.10370716848009154</v>
      </c>
      <c r="Y695">
        <f t="shared" si="1670"/>
        <v>4.3996980567311494E-2</v>
      </c>
      <c r="Z695">
        <f t="shared" ref="Z695:AN697" si="1671">$Y695+(Z$33-$Y$33)*($BM695-$BL695)/($BM$33-$BL$33)</f>
        <v>4.1063848529490722E-2</v>
      </c>
      <c r="AA695">
        <f t="shared" si="1671"/>
        <v>3.8130716491669957E-2</v>
      </c>
      <c r="AB695">
        <f t="shared" si="1671"/>
        <v>3.5197584453849184E-2</v>
      </c>
      <c r="AC695">
        <f t="shared" si="1671"/>
        <v>3.2264452416028419E-2</v>
      </c>
      <c r="AD695">
        <f t="shared" si="1671"/>
        <v>2.9331320378207647E-2</v>
      </c>
      <c r="AE695">
        <f t="shared" si="1671"/>
        <v>2.6398188340386878E-2</v>
      </c>
      <c r="AF695">
        <f t="shared" si="1671"/>
        <v>2.3465056302566109E-2</v>
      </c>
      <c r="AG695">
        <f t="shared" si="1671"/>
        <v>2.0531924264745337E-2</v>
      </c>
      <c r="AH695">
        <f t="shared" si="1671"/>
        <v>1.7598792226924568E-2</v>
      </c>
      <c r="AI695">
        <f t="shared" si="1671"/>
        <v>1.4665660189103799E-2</v>
      </c>
      <c r="AJ695">
        <f t="shared" si="1671"/>
        <v>1.1732528151283027E-2</v>
      </c>
      <c r="AK695">
        <f t="shared" si="1671"/>
        <v>8.7993961134622614E-3</v>
      </c>
      <c r="AL695">
        <f t="shared" si="1671"/>
        <v>5.8662640756414891E-3</v>
      </c>
      <c r="AM695">
        <f t="shared" si="1671"/>
        <v>2.9331320378207237E-3</v>
      </c>
      <c r="AN695">
        <f t="shared" si="1671"/>
        <v>0</v>
      </c>
      <c r="AO695">
        <f t="shared" ref="AO695:BG695" si="1672">AN695</f>
        <v>0</v>
      </c>
      <c r="AP695">
        <f t="shared" si="1672"/>
        <v>0</v>
      </c>
      <c r="AQ695">
        <f t="shared" si="1672"/>
        <v>0</v>
      </c>
      <c r="AR695">
        <f t="shared" si="1672"/>
        <v>0</v>
      </c>
      <c r="AS695">
        <f t="shared" si="1672"/>
        <v>0</v>
      </c>
      <c r="AT695">
        <f t="shared" si="1672"/>
        <v>0</v>
      </c>
      <c r="AU695">
        <f t="shared" si="1672"/>
        <v>0</v>
      </c>
      <c r="AV695">
        <f t="shared" si="1672"/>
        <v>0</v>
      </c>
      <c r="AW695">
        <f t="shared" si="1672"/>
        <v>0</v>
      </c>
      <c r="AX695">
        <f t="shared" si="1672"/>
        <v>0</v>
      </c>
      <c r="AY695">
        <f t="shared" si="1672"/>
        <v>0</v>
      </c>
      <c r="AZ695">
        <f t="shared" si="1672"/>
        <v>0</v>
      </c>
      <c r="BA695">
        <f t="shared" si="1672"/>
        <v>0</v>
      </c>
      <c r="BB695">
        <f t="shared" si="1672"/>
        <v>0</v>
      </c>
      <c r="BC695">
        <f t="shared" si="1672"/>
        <v>0</v>
      </c>
      <c r="BD695">
        <f t="shared" si="1672"/>
        <v>0</v>
      </c>
      <c r="BE695">
        <f t="shared" si="1672"/>
        <v>0</v>
      </c>
      <c r="BF695">
        <f t="shared" si="1672"/>
        <v>0</v>
      </c>
      <c r="BG695">
        <f t="shared" si="1672"/>
        <v>0</v>
      </c>
      <c r="BH695">
        <f t="shared" si="1553"/>
        <v>0</v>
      </c>
      <c r="BK695">
        <f t="shared" ref="BK695:BK700" si="1673">K695</f>
        <v>0.879939611346232</v>
      </c>
      <c r="BL695">
        <f t="shared" si="1619"/>
        <v>4.3996980567311543E-2</v>
      </c>
      <c r="BM695">
        <f t="shared" si="1620"/>
        <v>0</v>
      </c>
      <c r="BN695">
        <f t="shared" si="1587"/>
        <v>0.95000000000000007</v>
      </c>
      <c r="BO695">
        <f t="shared" si="1588"/>
        <v>1</v>
      </c>
      <c r="BP695" t="str">
        <f t="shared" si="1621"/>
        <v>-LV-Total</v>
      </c>
    </row>
    <row r="696" spans="1:68" hidden="1" x14ac:dyDescent="0.25">
      <c r="A696" t="str">
        <f t="shared" si="1617"/>
        <v>passenger-LV-LPG</v>
      </c>
      <c r="B696" s="1">
        <v>662</v>
      </c>
      <c r="C696" t="s">
        <v>6</v>
      </c>
      <c r="D696" t="s">
        <v>27</v>
      </c>
      <c r="E696" t="s">
        <v>28</v>
      </c>
      <c r="F696" t="s">
        <v>48</v>
      </c>
      <c r="G696">
        <v>1.364204883726519E-3</v>
      </c>
      <c r="H696">
        <f>Reference!H696</f>
        <v>1.8978487188941E-3</v>
      </c>
      <c r="I696">
        <f>Reference!I696</f>
        <v>2.4315449636230762E-3</v>
      </c>
      <c r="J696">
        <f>Reference!J696</f>
        <v>2.9652936256346E-3</v>
      </c>
      <c r="K696">
        <f>Reference!K696</f>
        <v>3.2861512602625899E-3</v>
      </c>
      <c r="L696">
        <f t="shared" si="1670"/>
        <v>3.0631624247447714E-3</v>
      </c>
      <c r="M696">
        <f t="shared" si="1670"/>
        <v>2.8401735892269525E-3</v>
      </c>
      <c r="N696">
        <f t="shared" si="1670"/>
        <v>2.617184753709134E-3</v>
      </c>
      <c r="O696">
        <f t="shared" si="1670"/>
        <v>2.3941959181913155E-3</v>
      </c>
      <c r="P696">
        <f t="shared" si="1670"/>
        <v>2.171207082673497E-3</v>
      </c>
      <c r="Q696">
        <f t="shared" si="1670"/>
        <v>1.9482182471556783E-3</v>
      </c>
      <c r="R696">
        <f t="shared" si="1670"/>
        <v>1.7252294116378594E-3</v>
      </c>
      <c r="S696">
        <f t="shared" si="1670"/>
        <v>1.502240576120041E-3</v>
      </c>
      <c r="T696">
        <f t="shared" si="1670"/>
        <v>1.2792517406022227E-3</v>
      </c>
      <c r="U696">
        <f t="shared" si="1670"/>
        <v>1.0562629050844038E-3</v>
      </c>
      <c r="V696">
        <f t="shared" si="1670"/>
        <v>8.332740695665853E-4</v>
      </c>
      <c r="W696">
        <f t="shared" si="1670"/>
        <v>6.1028523404876682E-4</v>
      </c>
      <c r="X696">
        <f t="shared" si="1670"/>
        <v>3.8729639853094834E-4</v>
      </c>
      <c r="Y696">
        <f t="shared" si="1670"/>
        <v>1.6430756301312899E-4</v>
      </c>
      <c r="Z696">
        <f t="shared" si="1671"/>
        <v>1.5335372547892038E-4</v>
      </c>
      <c r="AA696">
        <f t="shared" si="1671"/>
        <v>1.4239988794471177E-4</v>
      </c>
      <c r="AB696">
        <f t="shared" si="1671"/>
        <v>1.3144605041050315E-4</v>
      </c>
      <c r="AC696">
        <f t="shared" si="1671"/>
        <v>1.2049221287629452E-4</v>
      </c>
      <c r="AD696">
        <f t="shared" si="1671"/>
        <v>1.0953837534208591E-4</v>
      </c>
      <c r="AE696">
        <f t="shared" si="1671"/>
        <v>9.8584537807877283E-5</v>
      </c>
      <c r="AF696">
        <f t="shared" si="1671"/>
        <v>8.7630700273668669E-5</v>
      </c>
      <c r="AG696">
        <f t="shared" si="1671"/>
        <v>7.6676862739460055E-5</v>
      </c>
      <c r="AH696">
        <f t="shared" si="1671"/>
        <v>6.5723025205251441E-5</v>
      </c>
      <c r="AI696">
        <f t="shared" si="1671"/>
        <v>5.4769187671042827E-5</v>
      </c>
      <c r="AJ696">
        <f t="shared" si="1671"/>
        <v>4.3815350136834199E-5</v>
      </c>
      <c r="AK696">
        <f t="shared" si="1671"/>
        <v>3.2861512602625571E-5</v>
      </c>
      <c r="AL696">
        <f t="shared" si="1671"/>
        <v>2.1907675068416957E-5</v>
      </c>
      <c r="AM696">
        <f t="shared" si="1671"/>
        <v>1.0953837534208343E-5</v>
      </c>
      <c r="AN696">
        <f t="shared" si="1671"/>
        <v>-2.7105054312137611E-19</v>
      </c>
      <c r="AO696">
        <f t="shared" ref="AO696:BG696" si="1674">AN696</f>
        <v>-2.7105054312137611E-19</v>
      </c>
      <c r="AP696">
        <f t="shared" si="1674"/>
        <v>-2.7105054312137611E-19</v>
      </c>
      <c r="AQ696">
        <f t="shared" si="1674"/>
        <v>-2.7105054312137611E-19</v>
      </c>
      <c r="AR696">
        <f t="shared" si="1674"/>
        <v>-2.7105054312137611E-19</v>
      </c>
      <c r="AS696">
        <f t="shared" si="1674"/>
        <v>-2.7105054312137611E-19</v>
      </c>
      <c r="AT696">
        <f t="shared" si="1674"/>
        <v>-2.7105054312137611E-19</v>
      </c>
      <c r="AU696">
        <f t="shared" si="1674"/>
        <v>-2.7105054312137611E-19</v>
      </c>
      <c r="AV696">
        <f t="shared" si="1674"/>
        <v>-2.7105054312137611E-19</v>
      </c>
      <c r="AW696">
        <f t="shared" si="1674"/>
        <v>-2.7105054312137611E-19</v>
      </c>
      <c r="AX696">
        <f t="shared" si="1674"/>
        <v>-2.7105054312137611E-19</v>
      </c>
      <c r="AY696">
        <f t="shared" si="1674"/>
        <v>-2.7105054312137611E-19</v>
      </c>
      <c r="AZ696">
        <f t="shared" si="1674"/>
        <v>-2.7105054312137611E-19</v>
      </c>
      <c r="BA696">
        <f t="shared" si="1674"/>
        <v>-2.7105054312137611E-19</v>
      </c>
      <c r="BB696">
        <f t="shared" si="1674"/>
        <v>-2.7105054312137611E-19</v>
      </c>
      <c r="BC696">
        <f t="shared" si="1674"/>
        <v>-2.7105054312137611E-19</v>
      </c>
      <c r="BD696">
        <f t="shared" si="1674"/>
        <v>-2.7105054312137611E-19</v>
      </c>
      <c r="BE696">
        <f t="shared" si="1674"/>
        <v>-2.7105054312137611E-19</v>
      </c>
      <c r="BF696">
        <f t="shared" si="1674"/>
        <v>-2.7105054312137611E-19</v>
      </c>
      <c r="BG696">
        <f t="shared" si="1674"/>
        <v>-2.7105054312137611E-19</v>
      </c>
      <c r="BH696">
        <f t="shared" si="1553"/>
        <v>-2.7105054312137611E-19</v>
      </c>
      <c r="BK696">
        <f t="shared" si="1673"/>
        <v>3.2861512602625899E-3</v>
      </c>
      <c r="BL696">
        <f t="shared" si="1619"/>
        <v>1.6430756301312927E-4</v>
      </c>
      <c r="BM696">
        <f t="shared" si="1620"/>
        <v>0</v>
      </c>
      <c r="BN696">
        <f t="shared" si="1587"/>
        <v>0.95000000000000007</v>
      </c>
      <c r="BO696">
        <f t="shared" si="1588"/>
        <v>1</v>
      </c>
      <c r="BP696" t="str">
        <f t="shared" si="1621"/>
        <v>-LV-Total</v>
      </c>
    </row>
    <row r="697" spans="1:68" hidden="1" x14ac:dyDescent="0.25">
      <c r="A697" t="str">
        <f t="shared" si="1617"/>
        <v>passenger-LV-PHEVG</v>
      </c>
      <c r="B697" s="1">
        <v>663</v>
      </c>
      <c r="C697" t="s">
        <v>6</v>
      </c>
      <c r="D697" t="s">
        <v>27</v>
      </c>
      <c r="E697" t="s">
        <v>28</v>
      </c>
      <c r="F697" t="s">
        <v>31</v>
      </c>
      <c r="G697">
        <v>8.0007856088464314E-3</v>
      </c>
      <c r="H697">
        <f>Reference!H697</f>
        <v>1.2001767706699839E-2</v>
      </c>
      <c r="I697">
        <f>Reference!I697</f>
        <v>1.600314274400666E-2</v>
      </c>
      <c r="J697">
        <f>Reference!J697</f>
        <v>2.0004910778656029E-2</v>
      </c>
      <c r="K697">
        <f>Reference!K697</f>
        <v>2.3935905859455379E-2</v>
      </c>
      <c r="L697">
        <f t="shared" si="1670"/>
        <v>2.2311683676135192E-2</v>
      </c>
      <c r="M697">
        <f t="shared" si="1670"/>
        <v>2.0687461492815005E-2</v>
      </c>
      <c r="N697">
        <f t="shared" si="1670"/>
        <v>1.9063239309494821E-2</v>
      </c>
      <c r="O697">
        <f t="shared" si="1670"/>
        <v>1.7439017126174634E-2</v>
      </c>
      <c r="P697">
        <f t="shared" si="1670"/>
        <v>1.5814794942854447E-2</v>
      </c>
      <c r="Q697">
        <f t="shared" si="1670"/>
        <v>1.419057275953426E-2</v>
      </c>
      <c r="R697">
        <f t="shared" si="1670"/>
        <v>1.2566350576214073E-2</v>
      </c>
      <c r="S697">
        <f t="shared" si="1670"/>
        <v>1.0942128392893886E-2</v>
      </c>
      <c r="T697">
        <f t="shared" si="1670"/>
        <v>9.3179062095736995E-3</v>
      </c>
      <c r="U697">
        <f t="shared" si="1670"/>
        <v>7.6936840262535125E-3</v>
      </c>
      <c r="V697">
        <f t="shared" si="1670"/>
        <v>6.069461842933329E-3</v>
      </c>
      <c r="W697">
        <f t="shared" si="1670"/>
        <v>4.445239659613142E-3</v>
      </c>
      <c r="X697">
        <f t="shared" si="1670"/>
        <v>2.821017476292955E-3</v>
      </c>
      <c r="Y697">
        <f t="shared" si="1670"/>
        <v>1.1967952929727681E-3</v>
      </c>
      <c r="Z697">
        <f t="shared" si="1671"/>
        <v>1.1170089401079169E-3</v>
      </c>
      <c r="AA697">
        <f t="shared" si="1671"/>
        <v>1.0372225872430658E-3</v>
      </c>
      <c r="AB697">
        <f t="shared" si="1671"/>
        <v>9.5743623437821463E-4</v>
      </c>
      <c r="AC697">
        <f t="shared" si="1671"/>
        <v>8.7764988151336348E-4</v>
      </c>
      <c r="AD697">
        <f t="shared" si="1671"/>
        <v>7.9786352864851234E-4</v>
      </c>
      <c r="AE697">
        <f t="shared" si="1671"/>
        <v>7.1807717578366108E-4</v>
      </c>
      <c r="AF697">
        <f t="shared" si="1671"/>
        <v>6.3829082291880993E-4</v>
      </c>
      <c r="AG697">
        <f t="shared" si="1671"/>
        <v>5.5850447005395879E-4</v>
      </c>
      <c r="AH697">
        <f t="shared" si="1671"/>
        <v>4.7871811718910753E-4</v>
      </c>
      <c r="AI697">
        <f t="shared" si="1671"/>
        <v>3.9893176432425649E-4</v>
      </c>
      <c r="AJ697">
        <f t="shared" si="1671"/>
        <v>3.1914541145940524E-4</v>
      </c>
      <c r="AK697">
        <f t="shared" si="1671"/>
        <v>2.3935905859455409E-4</v>
      </c>
      <c r="AL697">
        <f t="shared" si="1671"/>
        <v>1.5957270572970294E-4</v>
      </c>
      <c r="AM697">
        <f t="shared" si="1671"/>
        <v>7.9786352864851797E-5</v>
      </c>
      <c r="AN697">
        <f t="shared" si="1671"/>
        <v>0</v>
      </c>
      <c r="AO697">
        <f t="shared" ref="AO697:BG697" si="1675">AN697</f>
        <v>0</v>
      </c>
      <c r="AP697">
        <f t="shared" si="1675"/>
        <v>0</v>
      </c>
      <c r="AQ697">
        <f t="shared" si="1675"/>
        <v>0</v>
      </c>
      <c r="AR697">
        <f t="shared" si="1675"/>
        <v>0</v>
      </c>
      <c r="AS697">
        <f t="shared" si="1675"/>
        <v>0</v>
      </c>
      <c r="AT697">
        <f t="shared" si="1675"/>
        <v>0</v>
      </c>
      <c r="AU697">
        <f t="shared" si="1675"/>
        <v>0</v>
      </c>
      <c r="AV697">
        <f t="shared" si="1675"/>
        <v>0</v>
      </c>
      <c r="AW697">
        <f t="shared" si="1675"/>
        <v>0</v>
      </c>
      <c r="AX697">
        <f t="shared" si="1675"/>
        <v>0</v>
      </c>
      <c r="AY697">
        <f t="shared" si="1675"/>
        <v>0</v>
      </c>
      <c r="AZ697">
        <f t="shared" si="1675"/>
        <v>0</v>
      </c>
      <c r="BA697">
        <f t="shared" si="1675"/>
        <v>0</v>
      </c>
      <c r="BB697">
        <f t="shared" si="1675"/>
        <v>0</v>
      </c>
      <c r="BC697">
        <f t="shared" si="1675"/>
        <v>0</v>
      </c>
      <c r="BD697">
        <f t="shared" si="1675"/>
        <v>0</v>
      </c>
      <c r="BE697">
        <f t="shared" si="1675"/>
        <v>0</v>
      </c>
      <c r="BF697">
        <f t="shared" si="1675"/>
        <v>0</v>
      </c>
      <c r="BG697">
        <f t="shared" si="1675"/>
        <v>0</v>
      </c>
      <c r="BH697">
        <f t="shared" si="1553"/>
        <v>0</v>
      </c>
      <c r="BK697">
        <f t="shared" si="1673"/>
        <v>2.3935905859455379E-2</v>
      </c>
      <c r="BL697">
        <f t="shared" si="1619"/>
        <v>1.1967952929727674E-3</v>
      </c>
      <c r="BM697">
        <f t="shared" si="1620"/>
        <v>0</v>
      </c>
      <c r="BN697">
        <f t="shared" si="1587"/>
        <v>0.95000000000000007</v>
      </c>
      <c r="BO697">
        <f t="shared" si="1588"/>
        <v>1</v>
      </c>
      <c r="BP697" t="str">
        <f t="shared" si="1621"/>
        <v>-LV-Total</v>
      </c>
    </row>
    <row r="698" spans="1:68" hidden="1" x14ac:dyDescent="0.25">
      <c r="A698" t="str">
        <f t="shared" si="1617"/>
        <v>freight-HT-BEV</v>
      </c>
      <c r="B698" s="1">
        <v>664</v>
      </c>
      <c r="C698" t="s">
        <v>14</v>
      </c>
      <c r="D698" t="s">
        <v>36</v>
      </c>
      <c r="E698" t="s">
        <v>39</v>
      </c>
      <c r="F698" t="s">
        <v>29</v>
      </c>
      <c r="G698">
        <v>5.6936275010140895E-4</v>
      </c>
      <c r="H698">
        <f>Reference!H698</f>
        <v>6.9316704586847597E-4</v>
      </c>
      <c r="I698">
        <f>Reference!I698</f>
        <v>8.4389179550726102E-4</v>
      </c>
      <c r="J698">
        <f>Reference!J698</f>
        <v>1.0273906798789092E-3</v>
      </c>
      <c r="K698">
        <f>Reference!K698</f>
        <v>1.2507902253837777E-3</v>
      </c>
      <c r="L698">
        <f>Reference!L698</f>
        <v>1.5246615362734626E-3</v>
      </c>
      <c r="M698">
        <f>IF(L698=0,0.0000001,L698)*((INDEX($N$7:$N$29,MATCH($A698,$H$7:$H$28,0))/IF(L698=0,0.0000001,L698))^((M$33-$K$33)/($Y$33-$K$33)))</f>
        <v>3.2425021614471755E-3</v>
      </c>
      <c r="N698">
        <f t="shared" ref="N698:Y698" si="1676">IF(M698=0,0.0000001,M698)*((INDEX($N$7:$N$29,MATCH($A698,$H$7:$H$28,0))/IF(M698=0,0.0000001,M698))^((N$33-$K$33)/($Y$33-$K$33)))</f>
        <v>8.5549529861448717E-3</v>
      </c>
      <c r="O698">
        <f t="shared" si="1676"/>
        <v>2.3638431912124419E-2</v>
      </c>
      <c r="P698">
        <f t="shared" si="1676"/>
        <v>5.8576946885602436E-2</v>
      </c>
      <c r="Q698">
        <f t="shared" si="1676"/>
        <v>0.11796494130700629</v>
      </c>
      <c r="R698">
        <f t="shared" si="1676"/>
        <v>0.18812092491826071</v>
      </c>
      <c r="S698">
        <f t="shared" si="1676"/>
        <v>0.24561598016202707</v>
      </c>
      <c r="T698">
        <f t="shared" si="1676"/>
        <v>0.2793175156597435</v>
      </c>
      <c r="U698">
        <f t="shared" si="1676"/>
        <v>0.29393920579701321</v>
      </c>
      <c r="V698">
        <f t="shared" si="1676"/>
        <v>0.29869082486564946</v>
      </c>
      <c r="W698">
        <f t="shared" si="1676"/>
        <v>0.29981262424934296</v>
      </c>
      <c r="X698">
        <f t="shared" si="1676"/>
        <v>0.29998661213507993</v>
      </c>
      <c r="Y698">
        <f t="shared" si="1676"/>
        <v>0.3</v>
      </c>
      <c r="Z698">
        <f>IF(Y698=0,0.0000001,$Y698)*((INDEX($O$7:$O$29,MATCH($A698,$H$7:$H$28,0))/IF(Y698=0,0.0000001,$Y698))^((Z$33-$Y$33)/($AN$33-$Y$33)))</f>
        <v>0.31743370668280724</v>
      </c>
      <c r="AA698">
        <f t="shared" ref="AA698:AN698" si="1677">IF(Z698=0,0.0000001,$Y698)*((INDEX($O$7:$O$29,MATCH($A698,$H$7:$H$28,0))/IF(Z698=0,0.0000001,$Y698))^((AA$33-$Y$33)/($AN$33-$Y$33)))</f>
        <v>0.33588052712795508</v>
      </c>
      <c r="AB698">
        <f t="shared" si="1677"/>
        <v>0.35539933576267319</v>
      </c>
      <c r="AC698">
        <f t="shared" si="1677"/>
        <v>0.37605242834584307</v>
      </c>
      <c r="AD698">
        <f t="shared" si="1677"/>
        <v>0.39790572078963921</v>
      </c>
      <c r="AE698">
        <f t="shared" si="1677"/>
        <v>0.42102895953516445</v>
      </c>
      <c r="AF698">
        <f t="shared" si="1677"/>
        <v>0.44549594415350968</v>
      </c>
      <c r="AG698">
        <f t="shared" si="1677"/>
        <v>0.47138476288268488</v>
      </c>
      <c r="AH698">
        <f t="shared" si="1677"/>
        <v>0.49877804185215618</v>
      </c>
      <c r="AI698">
        <f t="shared" si="1677"/>
        <v>0.52776320879040761</v>
      </c>
      <c r="AJ698">
        <f t="shared" si="1677"/>
        <v>0.55843277205717146</v>
      </c>
      <c r="AK698">
        <f t="shared" si="1677"/>
        <v>0.59088461589087715</v>
      </c>
      <c r="AL698">
        <f t="shared" si="1677"/>
        <v>0.62522231281362639</v>
      </c>
      <c r="AM698">
        <f t="shared" si="1677"/>
        <v>0.66155545419075668</v>
      </c>
      <c r="AN698">
        <f t="shared" si="1677"/>
        <v>0.70000000000000007</v>
      </c>
      <c r="AO698">
        <f t="shared" ref="AO698:BG698" si="1678">AN698</f>
        <v>0.70000000000000007</v>
      </c>
      <c r="AP698">
        <f t="shared" si="1678"/>
        <v>0.70000000000000007</v>
      </c>
      <c r="AQ698">
        <f t="shared" si="1678"/>
        <v>0.70000000000000007</v>
      </c>
      <c r="AR698">
        <f t="shared" si="1678"/>
        <v>0.70000000000000007</v>
      </c>
      <c r="AS698">
        <f t="shared" si="1678"/>
        <v>0.70000000000000007</v>
      </c>
      <c r="AT698">
        <f t="shared" si="1678"/>
        <v>0.70000000000000007</v>
      </c>
      <c r="AU698">
        <f t="shared" si="1678"/>
        <v>0.70000000000000007</v>
      </c>
      <c r="AV698">
        <f t="shared" si="1678"/>
        <v>0.70000000000000007</v>
      </c>
      <c r="AW698">
        <f t="shared" si="1678"/>
        <v>0.70000000000000007</v>
      </c>
      <c r="AX698">
        <f t="shared" si="1678"/>
        <v>0.70000000000000007</v>
      </c>
      <c r="AY698">
        <f t="shared" si="1678"/>
        <v>0.70000000000000007</v>
      </c>
      <c r="AZ698">
        <f t="shared" si="1678"/>
        <v>0.70000000000000007</v>
      </c>
      <c r="BA698">
        <f t="shared" si="1678"/>
        <v>0.70000000000000007</v>
      </c>
      <c r="BB698">
        <f t="shared" si="1678"/>
        <v>0.70000000000000007</v>
      </c>
      <c r="BC698">
        <f t="shared" si="1678"/>
        <v>0.70000000000000007</v>
      </c>
      <c r="BD698">
        <f t="shared" si="1678"/>
        <v>0.70000000000000007</v>
      </c>
      <c r="BE698">
        <f t="shared" si="1678"/>
        <v>0.70000000000000007</v>
      </c>
      <c r="BF698">
        <f t="shared" si="1678"/>
        <v>0.70000000000000007</v>
      </c>
      <c r="BG698">
        <f t="shared" si="1678"/>
        <v>0.70000000000000007</v>
      </c>
      <c r="BH698">
        <f t="shared" si="1553"/>
        <v>0.70000000000000007</v>
      </c>
      <c r="BK698">
        <f t="shared" si="1673"/>
        <v>1.2507902253837777E-3</v>
      </c>
      <c r="BL698">
        <f t="shared" si="1619"/>
        <v>1.0631716915762111E-3</v>
      </c>
      <c r="BM698">
        <f t="shared" si="1620"/>
        <v>1.2507902253837787E-4</v>
      </c>
      <c r="BN698">
        <f t="shared" ref="BN698:BN731" si="1679">INDEX($P$7:$P$28,MATCH(BP698,$H$7:$H$28,0))</f>
        <v>0.15</v>
      </c>
      <c r="BO698">
        <f t="shared" ref="BO698:BO731" si="1680">INDEX($Q$7:$Q$28,MATCH(BP698,$H$7:$H$28,0))</f>
        <v>0.89999999999999991</v>
      </c>
      <c r="BP698" t="str">
        <f t="shared" si="1621"/>
        <v>-HT-Total</v>
      </c>
    </row>
    <row r="699" spans="1:68" hidden="1" x14ac:dyDescent="0.25">
      <c r="A699" t="str">
        <f t="shared" si="1617"/>
        <v>freight-HT-CNG</v>
      </c>
      <c r="B699" s="1">
        <v>665</v>
      </c>
      <c r="C699" t="s">
        <v>14</v>
      </c>
      <c r="D699" t="s">
        <v>36</v>
      </c>
      <c r="E699" t="s">
        <v>39</v>
      </c>
      <c r="F699" t="s">
        <v>45</v>
      </c>
      <c r="G699">
        <v>6.6992012131220136E-2</v>
      </c>
      <c r="H699">
        <f>Reference!H699</f>
        <v>6.6992012131220136E-2</v>
      </c>
      <c r="I699">
        <f>Reference!I699</f>
        <v>6.6992012131220136E-2</v>
      </c>
      <c r="J699">
        <f>Reference!J699</f>
        <v>6.6992012131220136E-2</v>
      </c>
      <c r="K699">
        <f>Reference!K699</f>
        <v>6.6992012131220136E-2</v>
      </c>
      <c r="L699">
        <f>Reference!L699</f>
        <v>6.6992012131220136E-2</v>
      </c>
      <c r="M699">
        <f>Reference!M699</f>
        <v>3.3496006065610068E-2</v>
      </c>
      <c r="N699">
        <f>Reference!N699</f>
        <v>1.6748003032805034E-2</v>
      </c>
      <c r="O699">
        <f>Reference!O699</f>
        <v>0</v>
      </c>
      <c r="P699">
        <f>Reference!P699</f>
        <v>0</v>
      </c>
      <c r="Q699">
        <f>Reference!Q699</f>
        <v>0</v>
      </c>
      <c r="R699">
        <f>Reference!R699</f>
        <v>0</v>
      </c>
      <c r="S699">
        <f>Reference!S699</f>
        <v>0</v>
      </c>
      <c r="T699">
        <f>Reference!T699</f>
        <v>0</v>
      </c>
      <c r="U699">
        <f>Reference!U699</f>
        <v>0</v>
      </c>
      <c r="V699">
        <f>Reference!V699</f>
        <v>0</v>
      </c>
      <c r="W699">
        <f>Reference!W699</f>
        <v>0</v>
      </c>
      <c r="X699">
        <f>Reference!X699</f>
        <v>0</v>
      </c>
      <c r="Y699">
        <f>Reference!Y699</f>
        <v>0</v>
      </c>
      <c r="Z699">
        <f>Reference!Z699</f>
        <v>0</v>
      </c>
      <c r="AA699">
        <f>Reference!AA699</f>
        <v>0</v>
      </c>
      <c r="AB699">
        <f>Reference!AB699</f>
        <v>0</v>
      </c>
      <c r="AC699">
        <f>Reference!AC699</f>
        <v>0</v>
      </c>
      <c r="AD699">
        <f>Reference!AD699</f>
        <v>0</v>
      </c>
      <c r="AE699">
        <f>Reference!AE699</f>
        <v>0</v>
      </c>
      <c r="AF699">
        <f>Reference!AF699</f>
        <v>0</v>
      </c>
      <c r="AG699">
        <f>Reference!AG699</f>
        <v>0</v>
      </c>
      <c r="AH699">
        <f>Reference!AH699</f>
        <v>0</v>
      </c>
      <c r="AI699">
        <f>Reference!AI699</f>
        <v>0</v>
      </c>
      <c r="AJ699">
        <f>Reference!AJ699</f>
        <v>0</v>
      </c>
      <c r="AK699">
        <f>Reference!AK699</f>
        <v>0</v>
      </c>
      <c r="AL699">
        <f>Reference!AL699</f>
        <v>0</v>
      </c>
      <c r="AM699">
        <f>Reference!AM699</f>
        <v>0</v>
      </c>
      <c r="AN699">
        <f>Reference!AN699</f>
        <v>0</v>
      </c>
      <c r="AO699">
        <f t="shared" ref="AO699:BG699" si="1681">AN699</f>
        <v>0</v>
      </c>
      <c r="AP699">
        <f t="shared" si="1681"/>
        <v>0</v>
      </c>
      <c r="AQ699">
        <f t="shared" si="1681"/>
        <v>0</v>
      </c>
      <c r="AR699">
        <f t="shared" si="1681"/>
        <v>0</v>
      </c>
      <c r="AS699">
        <f t="shared" si="1681"/>
        <v>0</v>
      </c>
      <c r="AT699">
        <f t="shared" si="1681"/>
        <v>0</v>
      </c>
      <c r="AU699">
        <f t="shared" si="1681"/>
        <v>0</v>
      </c>
      <c r="AV699">
        <f t="shared" si="1681"/>
        <v>0</v>
      </c>
      <c r="AW699">
        <f t="shared" si="1681"/>
        <v>0</v>
      </c>
      <c r="AX699">
        <f t="shared" si="1681"/>
        <v>0</v>
      </c>
      <c r="AY699">
        <f t="shared" si="1681"/>
        <v>0</v>
      </c>
      <c r="AZ699">
        <f t="shared" si="1681"/>
        <v>0</v>
      </c>
      <c r="BA699">
        <f t="shared" si="1681"/>
        <v>0</v>
      </c>
      <c r="BB699">
        <f t="shared" si="1681"/>
        <v>0</v>
      </c>
      <c r="BC699">
        <f t="shared" si="1681"/>
        <v>0</v>
      </c>
      <c r="BD699">
        <f t="shared" si="1681"/>
        <v>0</v>
      </c>
      <c r="BE699">
        <f t="shared" si="1681"/>
        <v>0</v>
      </c>
      <c r="BF699">
        <f t="shared" si="1681"/>
        <v>0</v>
      </c>
      <c r="BG699">
        <f t="shared" si="1681"/>
        <v>0</v>
      </c>
      <c r="BH699">
        <f t="shared" si="1553"/>
        <v>0</v>
      </c>
      <c r="BK699">
        <f t="shared" si="1673"/>
        <v>6.6992012131220136E-2</v>
      </c>
      <c r="BL699">
        <f t="shared" si="1619"/>
        <v>4.0195207278732083E-2</v>
      </c>
      <c r="BM699">
        <f t="shared" si="1620"/>
        <v>6.6992012131220193E-3</v>
      </c>
      <c r="BN699">
        <f>INDEX($N$7:$N$28,MATCH(BP699,$H$7:$H$28,0))</f>
        <v>0.4</v>
      </c>
      <c r="BO699">
        <f>INDEX($O$7:$O$28,MATCH(BP699,$H$7:$H$28,0))</f>
        <v>0.89999999999999991</v>
      </c>
      <c r="BP699" t="str">
        <f t="shared" si="1621"/>
        <v>-HT-Total</v>
      </c>
    </row>
    <row r="700" spans="1:68" hidden="1" x14ac:dyDescent="0.25">
      <c r="A700" t="str">
        <f t="shared" si="1617"/>
        <v>freight-HT-D</v>
      </c>
      <c r="B700" s="1">
        <v>666</v>
      </c>
      <c r="C700" t="s">
        <v>14</v>
      </c>
      <c r="D700" t="s">
        <v>36</v>
      </c>
      <c r="E700" t="s">
        <v>39</v>
      </c>
      <c r="F700" t="s">
        <v>46</v>
      </c>
      <c r="G700">
        <v>0.91327095396821445</v>
      </c>
      <c r="H700">
        <f>Reference!H700</f>
        <v>0.9051935816999801</v>
      </c>
      <c r="I700">
        <f>Reference!I700</f>
        <v>0.8971453054579841</v>
      </c>
      <c r="J700">
        <f>Reference!J700</f>
        <v>0.88912596831184754</v>
      </c>
      <c r="K700">
        <f>Reference!K700</f>
        <v>0.88236217600439093</v>
      </c>
      <c r="L700">
        <f t="shared" ref="L700:Y700" si="1682">$K700+(L$33-$K$33)*($BL700-$BK700)/($BL$33-$BK$33)</f>
        <v>0.85715182811855117</v>
      </c>
      <c r="M700">
        <f t="shared" si="1682"/>
        <v>0.83194148023271142</v>
      </c>
      <c r="N700">
        <f t="shared" si="1682"/>
        <v>0.80673113234687166</v>
      </c>
      <c r="O700">
        <f t="shared" si="1682"/>
        <v>0.78152078446103201</v>
      </c>
      <c r="P700">
        <f t="shared" si="1682"/>
        <v>0.75631043657519226</v>
      </c>
      <c r="Q700">
        <f t="shared" si="1682"/>
        <v>0.7311000886893525</v>
      </c>
      <c r="R700">
        <f t="shared" si="1682"/>
        <v>0.70588974080351274</v>
      </c>
      <c r="S700">
        <f t="shared" si="1682"/>
        <v>0.68067939291767299</v>
      </c>
      <c r="T700">
        <f t="shared" si="1682"/>
        <v>0.65546904503183323</v>
      </c>
      <c r="U700">
        <f t="shared" si="1682"/>
        <v>0.63025869714599358</v>
      </c>
      <c r="V700">
        <f t="shared" si="1682"/>
        <v>0.60504834926015372</v>
      </c>
      <c r="W700">
        <f t="shared" si="1682"/>
        <v>0.57983800137431407</v>
      </c>
      <c r="X700">
        <f t="shared" si="1682"/>
        <v>0.5546276534884742</v>
      </c>
      <c r="Y700">
        <f t="shared" si="1682"/>
        <v>0.52941730560263456</v>
      </c>
      <c r="Z700">
        <f t="shared" ref="Z700:AN700" si="1683">$Y700+(Z$33-$Y$33)*($BM700-$BL700)/($BM$33-$BL$33)</f>
        <v>0.5000052330691549</v>
      </c>
      <c r="AA700">
        <f t="shared" si="1683"/>
        <v>0.47059316053567518</v>
      </c>
      <c r="AB700">
        <f t="shared" si="1683"/>
        <v>0.44118108800219547</v>
      </c>
      <c r="AC700">
        <f t="shared" si="1683"/>
        <v>0.4117690154687158</v>
      </c>
      <c r="AD700">
        <f t="shared" si="1683"/>
        <v>0.38235694293523614</v>
      </c>
      <c r="AE700">
        <f t="shared" si="1683"/>
        <v>0.35294487040175643</v>
      </c>
      <c r="AF700">
        <f t="shared" si="1683"/>
        <v>0.32353279786827671</v>
      </c>
      <c r="AG700">
        <f t="shared" si="1683"/>
        <v>0.29412072533479705</v>
      </c>
      <c r="AH700">
        <f t="shared" si="1683"/>
        <v>0.26470865280131733</v>
      </c>
      <c r="AI700">
        <f t="shared" si="1683"/>
        <v>0.23529658026783767</v>
      </c>
      <c r="AJ700">
        <f t="shared" si="1683"/>
        <v>0.20588450773435796</v>
      </c>
      <c r="AK700">
        <f t="shared" si="1683"/>
        <v>0.1764724352008783</v>
      </c>
      <c r="AL700">
        <f t="shared" si="1683"/>
        <v>0.14706036266739858</v>
      </c>
      <c r="AM700">
        <f t="shared" si="1683"/>
        <v>0.11764829013391886</v>
      </c>
      <c r="AN700">
        <f t="shared" si="1683"/>
        <v>8.8236217600439204E-2</v>
      </c>
      <c r="AO700">
        <f t="shared" ref="AO700:BG700" si="1684">AN700</f>
        <v>8.8236217600439204E-2</v>
      </c>
      <c r="AP700">
        <f t="shared" si="1684"/>
        <v>8.8236217600439204E-2</v>
      </c>
      <c r="AQ700">
        <f t="shared" si="1684"/>
        <v>8.8236217600439204E-2</v>
      </c>
      <c r="AR700">
        <f t="shared" si="1684"/>
        <v>8.8236217600439204E-2</v>
      </c>
      <c r="AS700">
        <f t="shared" si="1684"/>
        <v>8.8236217600439204E-2</v>
      </c>
      <c r="AT700">
        <f t="shared" si="1684"/>
        <v>8.8236217600439204E-2</v>
      </c>
      <c r="AU700">
        <f t="shared" si="1684"/>
        <v>8.8236217600439204E-2</v>
      </c>
      <c r="AV700">
        <f t="shared" si="1684"/>
        <v>8.8236217600439204E-2</v>
      </c>
      <c r="AW700">
        <f t="shared" si="1684"/>
        <v>8.8236217600439204E-2</v>
      </c>
      <c r="AX700">
        <f t="shared" si="1684"/>
        <v>8.8236217600439204E-2</v>
      </c>
      <c r="AY700">
        <f t="shared" si="1684"/>
        <v>8.8236217600439204E-2</v>
      </c>
      <c r="AZ700">
        <f t="shared" si="1684"/>
        <v>8.8236217600439204E-2</v>
      </c>
      <c r="BA700">
        <f t="shared" si="1684"/>
        <v>8.8236217600439204E-2</v>
      </c>
      <c r="BB700">
        <f t="shared" si="1684"/>
        <v>8.8236217600439204E-2</v>
      </c>
      <c r="BC700">
        <f t="shared" si="1684"/>
        <v>8.8236217600439204E-2</v>
      </c>
      <c r="BD700">
        <f t="shared" si="1684"/>
        <v>8.8236217600439204E-2</v>
      </c>
      <c r="BE700">
        <f t="shared" si="1684"/>
        <v>8.8236217600439204E-2</v>
      </c>
      <c r="BF700">
        <f t="shared" si="1684"/>
        <v>8.8236217600439204E-2</v>
      </c>
      <c r="BG700">
        <f t="shared" si="1684"/>
        <v>8.8236217600439204E-2</v>
      </c>
      <c r="BH700">
        <f t="shared" si="1553"/>
        <v>8.8236217600439204E-2</v>
      </c>
      <c r="BK700">
        <f t="shared" si="1673"/>
        <v>0.88236217600439093</v>
      </c>
      <c r="BL700">
        <f t="shared" si="1619"/>
        <v>0.52941730560263456</v>
      </c>
      <c r="BM700">
        <f t="shared" si="1620"/>
        <v>8.8236217600439176E-2</v>
      </c>
      <c r="BN700">
        <f>INDEX($N$7:$N$28,MATCH(BP700,$H$7:$H$28,0))</f>
        <v>0.4</v>
      </c>
      <c r="BO700">
        <f>INDEX($O$7:$O$28,MATCH(BP700,$H$7:$H$28,0))</f>
        <v>0.89999999999999991</v>
      </c>
      <c r="BP700" t="str">
        <f t="shared" si="1621"/>
        <v>-HT-Total</v>
      </c>
    </row>
    <row r="701" spans="1:68" hidden="1" x14ac:dyDescent="0.25">
      <c r="A701" t="str">
        <f t="shared" si="1617"/>
        <v>freight-HT-FCEV</v>
      </c>
      <c r="B701" s="1">
        <v>667</v>
      </c>
      <c r="C701" t="s">
        <v>14</v>
      </c>
      <c r="D701" t="s">
        <v>36</v>
      </c>
      <c r="E701" t="s">
        <v>39</v>
      </c>
      <c r="F701" t="s">
        <v>30</v>
      </c>
      <c r="G701">
        <v>0</v>
      </c>
      <c r="H701">
        <f>Reference!H701</f>
        <v>1.2915496650148837E-7</v>
      </c>
      <c r="I701">
        <f>Reference!I701</f>
        <v>0</v>
      </c>
      <c r="J701">
        <f>Reference!J701</f>
        <v>2.1544346900318838E-7</v>
      </c>
      <c r="K701">
        <f>Reference!K701</f>
        <v>0</v>
      </c>
      <c r="L701">
        <f>Reference!L701</f>
        <v>1.93069772888325E-7</v>
      </c>
      <c r="M701">
        <f>IF(L701=0,0.0000001,L701)*((INDEX($N$7:$N$29,MATCH($A701,$H$7:$H$28,0))/IF(L701=0,0.0000001,L701))^((M$33-$K$33)/($Y$33-$K$33)))</f>
        <v>1.2648552168552961E-6</v>
      </c>
      <c r="N701">
        <f t="shared" ref="N701:Y701" si="1685">IF(M701=0,0.0000001,M701)*((INDEX($N$7:$N$29,MATCH($A701,$H$7:$H$28,0))/IF(M701=0,0.0000001,M701))^((N$33-$K$33)/($Y$33-$K$33)))</f>
        <v>1.4177625441333723E-5</v>
      </c>
      <c r="O701">
        <f t="shared" si="1685"/>
        <v>1.7829754201830196E-4</v>
      </c>
      <c r="P701">
        <f t="shared" si="1685"/>
        <v>1.7095395692582319E-3</v>
      </c>
      <c r="Q701">
        <f t="shared" si="1685"/>
        <v>9.7772486802600572E-3</v>
      </c>
      <c r="R701">
        <f t="shared" si="1685"/>
        <v>3.126859235760391E-2</v>
      </c>
      <c r="S701">
        <f t="shared" si="1685"/>
        <v>6.0760012707426737E-2</v>
      </c>
      <c r="T701">
        <f t="shared" si="1685"/>
        <v>8.3699075857266686E-2</v>
      </c>
      <c r="U701">
        <f t="shared" si="1685"/>
        <v>9.5043011637836294E-2</v>
      </c>
      <c r="V701">
        <f t="shared" si="1685"/>
        <v>9.8916470585964533E-2</v>
      </c>
      <c r="W701">
        <f t="shared" si="1685"/>
        <v>9.98444864271541E-2</v>
      </c>
      <c r="X701">
        <f t="shared" si="1685"/>
        <v>9.9988883859266131E-2</v>
      </c>
      <c r="Y701">
        <f t="shared" si="1685"/>
        <v>0.1</v>
      </c>
      <c r="Z701">
        <f>IF(Y701=0,0.0000001,$Y701)*((INDEX($O$7:$O$29,MATCH($A701,$H$7:$H$28,0))/IF(Y701=0,0.0000001,$Y701))^((Z$33-$Y$33)/($AN$33-$Y$33)))</f>
        <v>0.10472941228206267</v>
      </c>
      <c r="AA701">
        <f t="shared" ref="AA701:AN701" si="1686">IF(Z701=0,0.0000001,$Y701)*((INDEX($O$7:$O$29,MATCH($A701,$H$7:$H$28,0))/IF(Z701=0,0.0000001,$Y701))^((AA$33-$Y$33)/($AN$33-$Y$33)))</f>
        <v>0.1096824979694626</v>
      </c>
      <c r="AB701">
        <f t="shared" si="1686"/>
        <v>0.11486983549970352</v>
      </c>
      <c r="AC701">
        <f t="shared" si="1686"/>
        <v>0.12030250360821167</v>
      </c>
      <c r="AD701">
        <f t="shared" si="1686"/>
        <v>0.12599210498948732</v>
      </c>
      <c r="AE701">
        <f t="shared" si="1686"/>
        <v>0.13195079107728944</v>
      </c>
      <c r="AF701">
        <f t="shared" si="1686"/>
        <v>0.1381912879967776</v>
      </c>
      <c r="AG701">
        <f t="shared" si="1686"/>
        <v>0.14472692374403781</v>
      </c>
      <c r="AH701">
        <f t="shared" si="1686"/>
        <v>0.1515716566510398</v>
      </c>
      <c r="AI701">
        <f t="shared" si="1686"/>
        <v>0.15874010519681994</v>
      </c>
      <c r="AJ701">
        <f t="shared" si="1686"/>
        <v>0.16624757922855757</v>
      </c>
      <c r="AK701">
        <f t="shared" si="1686"/>
        <v>0.17411011265922482</v>
      </c>
      <c r="AL701">
        <f t="shared" si="1686"/>
        <v>0.18234449771164338</v>
      </c>
      <c r="AM701">
        <f t="shared" si="1686"/>
        <v>0.19096832078208331</v>
      </c>
      <c r="AN701">
        <f t="shared" si="1686"/>
        <v>0.2</v>
      </c>
      <c r="AO701">
        <f t="shared" ref="AO701:BG701" si="1687">AN701</f>
        <v>0.2</v>
      </c>
      <c r="AP701">
        <f t="shared" si="1687"/>
        <v>0.2</v>
      </c>
      <c r="AQ701">
        <f t="shared" si="1687"/>
        <v>0.2</v>
      </c>
      <c r="AR701">
        <f t="shared" si="1687"/>
        <v>0.2</v>
      </c>
      <c r="AS701">
        <f t="shared" si="1687"/>
        <v>0.2</v>
      </c>
      <c r="AT701">
        <f t="shared" si="1687"/>
        <v>0.2</v>
      </c>
      <c r="AU701">
        <f t="shared" si="1687"/>
        <v>0.2</v>
      </c>
      <c r="AV701">
        <f t="shared" si="1687"/>
        <v>0.2</v>
      </c>
      <c r="AW701">
        <f t="shared" si="1687"/>
        <v>0.2</v>
      </c>
      <c r="AX701">
        <f t="shared" si="1687"/>
        <v>0.2</v>
      </c>
      <c r="AY701">
        <f t="shared" si="1687"/>
        <v>0.2</v>
      </c>
      <c r="AZ701">
        <f t="shared" si="1687"/>
        <v>0.2</v>
      </c>
      <c r="BA701">
        <f t="shared" si="1687"/>
        <v>0.2</v>
      </c>
      <c r="BB701">
        <f t="shared" si="1687"/>
        <v>0.2</v>
      </c>
      <c r="BC701">
        <f t="shared" si="1687"/>
        <v>0.2</v>
      </c>
      <c r="BD701">
        <f t="shared" si="1687"/>
        <v>0.2</v>
      </c>
      <c r="BE701">
        <f t="shared" si="1687"/>
        <v>0.2</v>
      </c>
      <c r="BF701">
        <f t="shared" si="1687"/>
        <v>0.2</v>
      </c>
      <c r="BG701">
        <f t="shared" si="1687"/>
        <v>0.2</v>
      </c>
      <c r="BH701">
        <f t="shared" si="1553"/>
        <v>0.2</v>
      </c>
      <c r="BK701">
        <f>G701</f>
        <v>0</v>
      </c>
      <c r="BL701">
        <f t="shared" si="1619"/>
        <v>0</v>
      </c>
      <c r="BM701">
        <f t="shared" si="1620"/>
        <v>0</v>
      </c>
      <c r="BN701">
        <f t="shared" si="1679"/>
        <v>0.15</v>
      </c>
      <c r="BO701">
        <f t="shared" si="1680"/>
        <v>0.89999999999999991</v>
      </c>
      <c r="BP701" t="str">
        <f t="shared" si="1621"/>
        <v>-HT-Total</v>
      </c>
    </row>
    <row r="702" spans="1:68" hidden="1" x14ac:dyDescent="0.25">
      <c r="A702" t="str">
        <f t="shared" si="1617"/>
        <v>freight-HT-G</v>
      </c>
      <c r="B702" s="1">
        <v>668</v>
      </c>
      <c r="C702" t="s">
        <v>14</v>
      </c>
      <c r="D702" t="s">
        <v>36</v>
      </c>
      <c r="E702" t="s">
        <v>39</v>
      </c>
      <c r="F702" t="s">
        <v>47</v>
      </c>
      <c r="G702">
        <v>1.2480522499523999E-2</v>
      </c>
      <c r="H702">
        <f>Reference!H702</f>
        <v>1.793096778332515E-2</v>
      </c>
      <c r="I702">
        <f>Reference!I702</f>
        <v>2.3361779664861099E-2</v>
      </c>
      <c r="J702">
        <f>Reference!J702</f>
        <v>2.8773064037535559E-2</v>
      </c>
      <c r="K702">
        <f>Reference!K702</f>
        <v>3.4165224654841557E-2</v>
      </c>
      <c r="L702">
        <f t="shared" ref="L702:Y704" si="1688">$K702+(L$33-$K$33)*($BL702-$BK702)/($BL$33-$BK$33)</f>
        <v>3.3189075378988943E-2</v>
      </c>
      <c r="M702">
        <f t="shared" si="1688"/>
        <v>3.2212926103136322E-2</v>
      </c>
      <c r="N702">
        <f t="shared" si="1688"/>
        <v>3.1236776827283711E-2</v>
      </c>
      <c r="O702">
        <f t="shared" si="1688"/>
        <v>3.0260627551431094E-2</v>
      </c>
      <c r="P702">
        <f t="shared" si="1688"/>
        <v>2.9284478275578479E-2</v>
      </c>
      <c r="Q702">
        <f t="shared" si="1688"/>
        <v>2.8308328999725862E-2</v>
      </c>
      <c r="R702">
        <f t="shared" si="1688"/>
        <v>2.7332179723873244E-2</v>
      </c>
      <c r="S702">
        <f t="shared" si="1688"/>
        <v>2.635603044802063E-2</v>
      </c>
      <c r="T702">
        <f t="shared" si="1688"/>
        <v>2.5379881172168016E-2</v>
      </c>
      <c r="U702">
        <f t="shared" si="1688"/>
        <v>2.4403731896315398E-2</v>
      </c>
      <c r="V702">
        <f t="shared" si="1688"/>
        <v>2.3427582620462781E-2</v>
      </c>
      <c r="W702">
        <f t="shared" si="1688"/>
        <v>2.2451433344610167E-2</v>
      </c>
      <c r="X702">
        <f t="shared" si="1688"/>
        <v>2.1475284068757552E-2</v>
      </c>
      <c r="Y702">
        <f t="shared" si="1688"/>
        <v>2.0499134792904935E-2</v>
      </c>
      <c r="Z702">
        <f t="shared" ref="Z702:AN704" si="1689">$Y702+(Z$33-$Y$33)*($BM702-$BL702)/($BM$33-$BL$33)</f>
        <v>1.9360293971076883E-2</v>
      </c>
      <c r="AA702">
        <f t="shared" si="1689"/>
        <v>1.8221453149248831E-2</v>
      </c>
      <c r="AB702">
        <f t="shared" si="1689"/>
        <v>1.7082612327420778E-2</v>
      </c>
      <c r="AC702">
        <f t="shared" si="1689"/>
        <v>1.594377150559273E-2</v>
      </c>
      <c r="AD702">
        <f t="shared" si="1689"/>
        <v>1.4804930683764676E-2</v>
      </c>
      <c r="AE702">
        <f t="shared" si="1689"/>
        <v>1.3666089861936626E-2</v>
      </c>
      <c r="AF702">
        <f t="shared" si="1689"/>
        <v>1.2527249040108573E-2</v>
      </c>
      <c r="AG702">
        <f t="shared" si="1689"/>
        <v>1.1388408218280521E-2</v>
      </c>
      <c r="AH702">
        <f t="shared" si="1689"/>
        <v>1.0249567396452469E-2</v>
      </c>
      <c r="AI702">
        <f t="shared" si="1689"/>
        <v>9.110726574624417E-3</v>
      </c>
      <c r="AJ702">
        <f t="shared" si="1689"/>
        <v>7.9718857527963666E-3</v>
      </c>
      <c r="AK702">
        <f t="shared" si="1689"/>
        <v>6.8330449309683145E-3</v>
      </c>
      <c r="AL702">
        <f t="shared" si="1689"/>
        <v>5.6942041091402624E-3</v>
      </c>
      <c r="AM702">
        <f t="shared" si="1689"/>
        <v>4.555363287312212E-3</v>
      </c>
      <c r="AN702">
        <f t="shared" si="1689"/>
        <v>3.4165224654841599E-3</v>
      </c>
      <c r="AO702">
        <f t="shared" ref="AO702:BG702" si="1690">AN702</f>
        <v>3.4165224654841599E-3</v>
      </c>
      <c r="AP702">
        <f t="shared" si="1690"/>
        <v>3.4165224654841599E-3</v>
      </c>
      <c r="AQ702">
        <f t="shared" si="1690"/>
        <v>3.4165224654841599E-3</v>
      </c>
      <c r="AR702">
        <f t="shared" si="1690"/>
        <v>3.4165224654841599E-3</v>
      </c>
      <c r="AS702">
        <f t="shared" si="1690"/>
        <v>3.4165224654841599E-3</v>
      </c>
      <c r="AT702">
        <f t="shared" si="1690"/>
        <v>3.4165224654841599E-3</v>
      </c>
      <c r="AU702">
        <f t="shared" si="1690"/>
        <v>3.4165224654841599E-3</v>
      </c>
      <c r="AV702">
        <f t="shared" si="1690"/>
        <v>3.4165224654841599E-3</v>
      </c>
      <c r="AW702">
        <f t="shared" si="1690"/>
        <v>3.4165224654841599E-3</v>
      </c>
      <c r="AX702">
        <f t="shared" si="1690"/>
        <v>3.4165224654841599E-3</v>
      </c>
      <c r="AY702">
        <f t="shared" si="1690"/>
        <v>3.4165224654841599E-3</v>
      </c>
      <c r="AZ702">
        <f t="shared" si="1690"/>
        <v>3.4165224654841599E-3</v>
      </c>
      <c r="BA702">
        <f t="shared" si="1690"/>
        <v>3.4165224654841599E-3</v>
      </c>
      <c r="BB702">
        <f t="shared" si="1690"/>
        <v>3.4165224654841599E-3</v>
      </c>
      <c r="BC702">
        <f t="shared" si="1690"/>
        <v>3.4165224654841599E-3</v>
      </c>
      <c r="BD702">
        <f t="shared" si="1690"/>
        <v>3.4165224654841599E-3</v>
      </c>
      <c r="BE702">
        <f t="shared" si="1690"/>
        <v>3.4165224654841599E-3</v>
      </c>
      <c r="BF702">
        <f t="shared" si="1690"/>
        <v>3.4165224654841599E-3</v>
      </c>
      <c r="BG702">
        <f t="shared" si="1690"/>
        <v>3.4165224654841599E-3</v>
      </c>
      <c r="BH702">
        <f t="shared" si="1553"/>
        <v>3.4165224654841599E-3</v>
      </c>
      <c r="BK702">
        <f t="shared" ref="BK702:BK707" si="1691">K702</f>
        <v>3.4165224654841557E-2</v>
      </c>
      <c r="BL702">
        <f t="shared" si="1619"/>
        <v>2.0499134792904935E-2</v>
      </c>
      <c r="BM702">
        <f t="shared" si="1620"/>
        <v>3.4165224654841586E-3</v>
      </c>
      <c r="BN702">
        <f t="shared" ref="BN702:BN704" si="1692">INDEX($N$7:$N$28,MATCH(BP702,$H$7:$H$28,0))</f>
        <v>0.4</v>
      </c>
      <c r="BO702">
        <f t="shared" ref="BO702:BO704" si="1693">INDEX($O$7:$O$28,MATCH(BP702,$H$7:$H$28,0))</f>
        <v>0.89999999999999991</v>
      </c>
      <c r="BP702" t="str">
        <f t="shared" si="1621"/>
        <v>-HT-Total</v>
      </c>
    </row>
    <row r="703" spans="1:68" hidden="1" x14ac:dyDescent="0.25">
      <c r="A703" t="str">
        <f t="shared" si="1617"/>
        <v>freight-HT-LPG</v>
      </c>
      <c r="B703" s="1">
        <v>669</v>
      </c>
      <c r="C703" t="s">
        <v>14</v>
      </c>
      <c r="D703" t="s">
        <v>36</v>
      </c>
      <c r="E703" t="s">
        <v>39</v>
      </c>
      <c r="F703" t="s">
        <v>48</v>
      </c>
      <c r="G703">
        <v>6.6736064399868103E-3</v>
      </c>
      <c r="H703">
        <f>Reference!H703</f>
        <v>6.6736064399868103E-3</v>
      </c>
      <c r="I703">
        <f>Reference!I703</f>
        <v>6.6736064399868103E-3</v>
      </c>
      <c r="J703">
        <f>Reference!J703</f>
        <v>6.6736064399868103E-3</v>
      </c>
      <c r="K703">
        <f>Reference!K703</f>
        <v>6.6736064399868103E-3</v>
      </c>
      <c r="L703">
        <f>Reference!L703</f>
        <v>6.6736064399868103E-3</v>
      </c>
      <c r="M703">
        <f>Reference!M703</f>
        <v>3.3368032199934052E-3</v>
      </c>
      <c r="N703">
        <f>Reference!N703</f>
        <v>1.6684016099967026E-3</v>
      </c>
      <c r="O703">
        <f>Reference!O703</f>
        <v>0</v>
      </c>
      <c r="P703">
        <f>Reference!P703</f>
        <v>0</v>
      </c>
      <c r="Q703">
        <f>Reference!Q703</f>
        <v>0</v>
      </c>
      <c r="R703">
        <f>Reference!R703</f>
        <v>0</v>
      </c>
      <c r="S703">
        <f>Reference!S703</f>
        <v>0</v>
      </c>
      <c r="T703">
        <f>Reference!T703</f>
        <v>0</v>
      </c>
      <c r="U703">
        <f>Reference!U703</f>
        <v>0</v>
      </c>
      <c r="V703">
        <f>Reference!V703</f>
        <v>0</v>
      </c>
      <c r="W703">
        <f>Reference!W703</f>
        <v>0</v>
      </c>
      <c r="X703">
        <f>Reference!X703</f>
        <v>0</v>
      </c>
      <c r="Y703">
        <f>Reference!Y703</f>
        <v>0</v>
      </c>
      <c r="Z703">
        <f>Reference!Z703</f>
        <v>0</v>
      </c>
      <c r="AA703">
        <f>Reference!AA703</f>
        <v>0</v>
      </c>
      <c r="AB703">
        <f>Reference!AB703</f>
        <v>0</v>
      </c>
      <c r="AC703">
        <f>Reference!AC703</f>
        <v>0</v>
      </c>
      <c r="AD703">
        <f>Reference!AD703</f>
        <v>0</v>
      </c>
      <c r="AE703">
        <f>Reference!AE703</f>
        <v>0</v>
      </c>
      <c r="AF703">
        <f>Reference!AF703</f>
        <v>0</v>
      </c>
      <c r="AG703">
        <f>Reference!AG703</f>
        <v>0</v>
      </c>
      <c r="AH703">
        <f>Reference!AH703</f>
        <v>0</v>
      </c>
      <c r="AI703">
        <f>Reference!AI703</f>
        <v>0</v>
      </c>
      <c r="AJ703">
        <f>Reference!AJ703</f>
        <v>0</v>
      </c>
      <c r="AK703">
        <f>Reference!AK703</f>
        <v>0</v>
      </c>
      <c r="AL703">
        <f>Reference!AL703</f>
        <v>0</v>
      </c>
      <c r="AM703">
        <f>Reference!AM703</f>
        <v>0</v>
      </c>
      <c r="AN703">
        <f>Reference!AN703</f>
        <v>0</v>
      </c>
      <c r="AO703">
        <f>AN703</f>
        <v>0</v>
      </c>
      <c r="AP703">
        <f t="shared" ref="AP703:BG703" si="1694">AO703</f>
        <v>0</v>
      </c>
      <c r="AQ703">
        <f t="shared" si="1694"/>
        <v>0</v>
      </c>
      <c r="AR703">
        <f t="shared" si="1694"/>
        <v>0</v>
      </c>
      <c r="AS703">
        <f t="shared" si="1694"/>
        <v>0</v>
      </c>
      <c r="AT703">
        <f t="shared" si="1694"/>
        <v>0</v>
      </c>
      <c r="AU703">
        <f t="shared" si="1694"/>
        <v>0</v>
      </c>
      <c r="AV703">
        <f t="shared" si="1694"/>
        <v>0</v>
      </c>
      <c r="AW703">
        <f t="shared" si="1694"/>
        <v>0</v>
      </c>
      <c r="AX703">
        <f t="shared" si="1694"/>
        <v>0</v>
      </c>
      <c r="AY703">
        <f t="shared" si="1694"/>
        <v>0</v>
      </c>
      <c r="AZ703">
        <f t="shared" si="1694"/>
        <v>0</v>
      </c>
      <c r="BA703">
        <f t="shared" si="1694"/>
        <v>0</v>
      </c>
      <c r="BB703">
        <f t="shared" si="1694"/>
        <v>0</v>
      </c>
      <c r="BC703">
        <f t="shared" si="1694"/>
        <v>0</v>
      </c>
      <c r="BD703">
        <f t="shared" si="1694"/>
        <v>0</v>
      </c>
      <c r="BE703">
        <f t="shared" si="1694"/>
        <v>0</v>
      </c>
      <c r="BF703">
        <f t="shared" si="1694"/>
        <v>0</v>
      </c>
      <c r="BG703">
        <f t="shared" si="1694"/>
        <v>0</v>
      </c>
      <c r="BH703">
        <f t="shared" si="1553"/>
        <v>0</v>
      </c>
      <c r="BK703">
        <f t="shared" si="1691"/>
        <v>6.6736064399868103E-3</v>
      </c>
      <c r="BL703">
        <f t="shared" si="1619"/>
        <v>4.004163863992086E-3</v>
      </c>
      <c r="BM703">
        <f t="shared" si="1620"/>
        <v>6.6736064399868162E-4</v>
      </c>
      <c r="BN703">
        <f t="shared" si="1692"/>
        <v>0.4</v>
      </c>
      <c r="BO703">
        <f t="shared" si="1693"/>
        <v>0.89999999999999991</v>
      </c>
      <c r="BP703" t="str">
        <f t="shared" si="1621"/>
        <v>-HT-Total</v>
      </c>
    </row>
    <row r="704" spans="1:68" hidden="1" x14ac:dyDescent="0.25">
      <c r="A704" t="str">
        <f t="shared" si="1617"/>
        <v>freight-HT-PHEVD</v>
      </c>
      <c r="B704" s="1">
        <v>670</v>
      </c>
      <c r="C704" t="s">
        <v>14</v>
      </c>
      <c r="D704" t="s">
        <v>36</v>
      </c>
      <c r="E704" t="s">
        <v>39</v>
      </c>
      <c r="F704" t="s">
        <v>37</v>
      </c>
      <c r="G704">
        <v>1.3542210953177541E-5</v>
      </c>
      <c r="H704">
        <f>Reference!H704</f>
        <v>1.151514277953584E-5</v>
      </c>
      <c r="I704">
        <f>Reference!I704</f>
        <v>9.495376439560909E-6</v>
      </c>
      <c r="J704">
        <f>Reference!J704</f>
        <v>7.4828725505716267E-6</v>
      </c>
      <c r="K704">
        <f>Reference!K704</f>
        <v>7.2318437049386041E-6</v>
      </c>
      <c r="L704">
        <f t="shared" si="1688"/>
        <v>7.0252195990832156E-6</v>
      </c>
      <c r="M704">
        <f t="shared" si="1688"/>
        <v>6.8185954932278263E-6</v>
      </c>
      <c r="N704">
        <f t="shared" si="1688"/>
        <v>6.6119713873724379E-6</v>
      </c>
      <c r="O704">
        <f t="shared" si="1688"/>
        <v>6.4053472815170494E-6</v>
      </c>
      <c r="P704">
        <f t="shared" si="1688"/>
        <v>6.1987231756616601E-6</v>
      </c>
      <c r="Q704">
        <f t="shared" si="1688"/>
        <v>5.9920990698062717E-6</v>
      </c>
      <c r="R704">
        <f t="shared" si="1688"/>
        <v>5.7854749639508833E-6</v>
      </c>
      <c r="S704">
        <f t="shared" si="1688"/>
        <v>5.5788508580954948E-6</v>
      </c>
      <c r="T704">
        <f t="shared" si="1688"/>
        <v>5.3722267522401055E-6</v>
      </c>
      <c r="U704">
        <f t="shared" si="1688"/>
        <v>5.1656026463847171E-6</v>
      </c>
      <c r="V704">
        <f t="shared" si="1688"/>
        <v>4.9589785405293286E-6</v>
      </c>
      <c r="W704">
        <f t="shared" si="1688"/>
        <v>4.7523544346739402E-6</v>
      </c>
      <c r="X704">
        <f t="shared" si="1688"/>
        <v>4.5457303288185509E-6</v>
      </c>
      <c r="Y704">
        <f t="shared" si="1688"/>
        <v>4.3391062229631633E-6</v>
      </c>
      <c r="Z704">
        <f t="shared" si="1689"/>
        <v>4.0980447661318766E-6</v>
      </c>
      <c r="AA704">
        <f t="shared" si="1689"/>
        <v>3.85698330930059E-6</v>
      </c>
      <c r="AB704">
        <f t="shared" si="1689"/>
        <v>3.6159218524693029E-6</v>
      </c>
      <c r="AC704">
        <f t="shared" si="1689"/>
        <v>3.3748603956380162E-6</v>
      </c>
      <c r="AD704">
        <f t="shared" si="1689"/>
        <v>3.1337989388067296E-6</v>
      </c>
      <c r="AE704">
        <f t="shared" si="1689"/>
        <v>2.8927374819754425E-6</v>
      </c>
      <c r="AF704">
        <f t="shared" si="1689"/>
        <v>2.6516760251441558E-6</v>
      </c>
      <c r="AG704">
        <f t="shared" si="1689"/>
        <v>2.4106145683128692E-6</v>
      </c>
      <c r="AH704">
        <f t="shared" si="1689"/>
        <v>2.1695531114815821E-6</v>
      </c>
      <c r="AI704">
        <f t="shared" si="1689"/>
        <v>1.9284916546502958E-6</v>
      </c>
      <c r="AJ704">
        <f t="shared" si="1689"/>
        <v>1.6874301978190087E-6</v>
      </c>
      <c r="AK704">
        <f t="shared" si="1689"/>
        <v>1.4463687409877217E-6</v>
      </c>
      <c r="AL704">
        <f t="shared" si="1689"/>
        <v>1.2053072841564354E-6</v>
      </c>
      <c r="AM704">
        <f t="shared" si="1689"/>
        <v>9.6424582732514834E-7</v>
      </c>
      <c r="AN704">
        <f t="shared" si="1689"/>
        <v>7.2318437049386168E-7</v>
      </c>
      <c r="AO704">
        <f t="shared" ref="AO704:BG704" si="1695">AN704</f>
        <v>7.2318437049386168E-7</v>
      </c>
      <c r="AP704">
        <f t="shared" si="1695"/>
        <v>7.2318437049386168E-7</v>
      </c>
      <c r="AQ704">
        <f t="shared" si="1695"/>
        <v>7.2318437049386168E-7</v>
      </c>
      <c r="AR704">
        <f t="shared" si="1695"/>
        <v>7.2318437049386168E-7</v>
      </c>
      <c r="AS704">
        <f t="shared" si="1695"/>
        <v>7.2318437049386168E-7</v>
      </c>
      <c r="AT704">
        <f t="shared" si="1695"/>
        <v>7.2318437049386168E-7</v>
      </c>
      <c r="AU704">
        <f t="shared" si="1695"/>
        <v>7.2318437049386168E-7</v>
      </c>
      <c r="AV704">
        <f t="shared" si="1695"/>
        <v>7.2318437049386168E-7</v>
      </c>
      <c r="AW704">
        <f t="shared" si="1695"/>
        <v>7.2318437049386168E-7</v>
      </c>
      <c r="AX704">
        <f t="shared" si="1695"/>
        <v>7.2318437049386168E-7</v>
      </c>
      <c r="AY704">
        <f t="shared" si="1695"/>
        <v>7.2318437049386168E-7</v>
      </c>
      <c r="AZ704">
        <f t="shared" si="1695"/>
        <v>7.2318437049386168E-7</v>
      </c>
      <c r="BA704">
        <f t="shared" si="1695"/>
        <v>7.2318437049386168E-7</v>
      </c>
      <c r="BB704">
        <f t="shared" si="1695"/>
        <v>7.2318437049386168E-7</v>
      </c>
      <c r="BC704">
        <f t="shared" si="1695"/>
        <v>7.2318437049386168E-7</v>
      </c>
      <c r="BD704">
        <f t="shared" si="1695"/>
        <v>7.2318437049386168E-7</v>
      </c>
      <c r="BE704">
        <f t="shared" si="1695"/>
        <v>7.2318437049386168E-7</v>
      </c>
      <c r="BF704">
        <f t="shared" si="1695"/>
        <v>7.2318437049386168E-7</v>
      </c>
      <c r="BG704">
        <f t="shared" si="1695"/>
        <v>7.2318437049386168E-7</v>
      </c>
      <c r="BH704">
        <f t="shared" si="1553"/>
        <v>7.2318437049386168E-7</v>
      </c>
      <c r="BK704">
        <f t="shared" si="1691"/>
        <v>7.2318437049386041E-6</v>
      </c>
      <c r="BL704">
        <f t="shared" si="1619"/>
        <v>4.3391062229631624E-6</v>
      </c>
      <c r="BM704">
        <f t="shared" si="1620"/>
        <v>7.2318437049386104E-7</v>
      </c>
      <c r="BN704">
        <f t="shared" si="1692"/>
        <v>0.4</v>
      </c>
      <c r="BO704">
        <f t="shared" si="1693"/>
        <v>0.89999999999999991</v>
      </c>
      <c r="BP704" t="str">
        <f t="shared" si="1621"/>
        <v>-HT-Total</v>
      </c>
    </row>
    <row r="705" spans="1:68" hidden="1" x14ac:dyDescent="0.25">
      <c r="A705" t="str">
        <f t="shared" si="1617"/>
        <v>freight-LT-BEV</v>
      </c>
      <c r="B705" s="1">
        <v>671</v>
      </c>
      <c r="C705" t="s">
        <v>14</v>
      </c>
      <c r="D705" t="s">
        <v>36</v>
      </c>
      <c r="E705" t="s">
        <v>33</v>
      </c>
      <c r="F705" t="s">
        <v>29</v>
      </c>
      <c r="G705">
        <v>1.6763272208991119E-2</v>
      </c>
      <c r="H705">
        <f>Reference!H705</f>
        <v>1.7313575586492463E-2</v>
      </c>
      <c r="I705">
        <f>Reference!I705</f>
        <v>1.7881944279853016E-2</v>
      </c>
      <c r="J705">
        <f>Reference!J705</f>
        <v>1.8468971335836512E-2</v>
      </c>
      <c r="K705">
        <f>Reference!K705</f>
        <v>1.9075269269699033E-2</v>
      </c>
      <c r="L705">
        <f>Reference!L705</f>
        <v>1.9702309954702936E-2</v>
      </c>
      <c r="M705">
        <f>IF(L705=0,0.0000001,L705)*((INDEX($N$7:$N$29,MATCH($A705,$H$7:$H$28,0))/IF(L705=0,0.0000001,L705))^((M$33-$K$33)/($Y$33-$K$33)))</f>
        <v>3.1271828056789013E-2</v>
      </c>
      <c r="N705">
        <f t="shared" ref="N705:Y705" si="1696">IF(M705=0,0.0000001,M705)*((INDEX($N$7:$N$29,MATCH($A705,$H$7:$H$28,0))/IF(M705=0,0.0000001,M705))^((N$33-$K$33)/($Y$33-$K$33)))</f>
        <v>5.6638794129717368E-2</v>
      </c>
      <c r="O705">
        <f t="shared" si="1696"/>
        <v>0.10552578014235288</v>
      </c>
      <c r="P705">
        <f t="shared" si="1696"/>
        <v>0.18392822045098312</v>
      </c>
      <c r="Q705">
        <f t="shared" si="1696"/>
        <v>0.28234897319361962</v>
      </c>
      <c r="R705">
        <f t="shared" si="1696"/>
        <v>0.37573193449161307</v>
      </c>
      <c r="S705">
        <f t="shared" si="1696"/>
        <v>0.44237213530665542</v>
      </c>
      <c r="T705">
        <f t="shared" si="1696"/>
        <v>0.47860402517352929</v>
      </c>
      <c r="U705">
        <f t="shared" si="1696"/>
        <v>0.49379108524296439</v>
      </c>
      <c r="V705">
        <f t="shared" si="1696"/>
        <v>0.49866297920529767</v>
      </c>
      <c r="W705">
        <f t="shared" si="1696"/>
        <v>0.49980877777347971</v>
      </c>
      <c r="X705">
        <f t="shared" si="1696"/>
        <v>0.49998633884364591</v>
      </c>
      <c r="Y705">
        <f t="shared" si="1696"/>
        <v>0.5</v>
      </c>
      <c r="Z705">
        <f>IF(Y705=0,0.0000001,$Y705)*((INDEX($O$7:$O$29,MATCH($A705,$H$7:$H$28,0))/IF(Y705=0,0.0000001,$Y705))^((Z$33-$Y$33)/($AN$33-$Y$33)))</f>
        <v>0.51591481967489694</v>
      </c>
      <c r="AA705">
        <f t="shared" ref="AA705:AN705" si="1697">IF(Z705=0,0.0000001,$Y705)*((INDEX($O$7:$O$29,MATCH($A705,$H$7:$H$28,0))/IF(Z705=0,0.0000001,$Y705))^((AA$33-$Y$33)/($AN$33-$Y$33)))</f>
        <v>0.53233620232036283</v>
      </c>
      <c r="AB705">
        <f t="shared" si="1697"/>
        <v>0.54928027165305893</v>
      </c>
      <c r="AC705">
        <f t="shared" si="1697"/>
        <v>0.56676366460173255</v>
      </c>
      <c r="AD705">
        <f t="shared" si="1697"/>
        <v>0.58480354764257325</v>
      </c>
      <c r="AE705">
        <f t="shared" si="1697"/>
        <v>0.60341763365451628</v>
      </c>
      <c r="AF705">
        <f t="shared" si="1697"/>
        <v>0.62262419931104562</v>
      </c>
      <c r="AG705">
        <f t="shared" si="1697"/>
        <v>0.64244210302557037</v>
      </c>
      <c r="AH705">
        <f t="shared" si="1697"/>
        <v>0.66289080346799745</v>
      </c>
      <c r="AI705">
        <f t="shared" si="1697"/>
        <v>0.6839903786706788</v>
      </c>
      <c r="AJ705">
        <f t="shared" si="1697"/>
        <v>0.7057615457424955</v>
      </c>
      <c r="AK705">
        <f t="shared" si="1697"/>
        <v>0.72822568121043219</v>
      </c>
      <c r="AL705">
        <f t="shared" si="1697"/>
        <v>0.75140484200861823</v>
      </c>
      <c r="AM705">
        <f t="shared" si="1697"/>
        <v>0.77532178713544131</v>
      </c>
      <c r="AN705">
        <f t="shared" si="1697"/>
        <v>0.8</v>
      </c>
      <c r="AO705">
        <f t="shared" ref="AO705:BG705" si="1698">AN705</f>
        <v>0.8</v>
      </c>
      <c r="AP705">
        <f t="shared" si="1698"/>
        <v>0.8</v>
      </c>
      <c r="AQ705">
        <f t="shared" si="1698"/>
        <v>0.8</v>
      </c>
      <c r="AR705">
        <f t="shared" si="1698"/>
        <v>0.8</v>
      </c>
      <c r="AS705">
        <f t="shared" si="1698"/>
        <v>0.8</v>
      </c>
      <c r="AT705">
        <f t="shared" si="1698"/>
        <v>0.8</v>
      </c>
      <c r="AU705">
        <f t="shared" si="1698"/>
        <v>0.8</v>
      </c>
      <c r="AV705">
        <f t="shared" si="1698"/>
        <v>0.8</v>
      </c>
      <c r="AW705">
        <f t="shared" si="1698"/>
        <v>0.8</v>
      </c>
      <c r="AX705">
        <f t="shared" si="1698"/>
        <v>0.8</v>
      </c>
      <c r="AY705">
        <f t="shared" si="1698"/>
        <v>0.8</v>
      </c>
      <c r="AZ705">
        <f t="shared" si="1698"/>
        <v>0.8</v>
      </c>
      <c r="BA705">
        <f t="shared" si="1698"/>
        <v>0.8</v>
      </c>
      <c r="BB705">
        <f t="shared" si="1698"/>
        <v>0.8</v>
      </c>
      <c r="BC705">
        <f t="shared" si="1698"/>
        <v>0.8</v>
      </c>
      <c r="BD705">
        <f t="shared" si="1698"/>
        <v>0.8</v>
      </c>
      <c r="BE705">
        <f t="shared" si="1698"/>
        <v>0.8</v>
      </c>
      <c r="BF705">
        <f t="shared" si="1698"/>
        <v>0.8</v>
      </c>
      <c r="BG705">
        <f t="shared" si="1698"/>
        <v>0.8</v>
      </c>
      <c r="BH705">
        <f t="shared" si="1553"/>
        <v>0.8</v>
      </c>
      <c r="BK705">
        <f t="shared" si="1691"/>
        <v>1.9075269269699033E-2</v>
      </c>
      <c r="BL705">
        <f t="shared" si="1619"/>
        <v>1.2398925025304371E-2</v>
      </c>
      <c r="BM705">
        <f t="shared" si="1620"/>
        <v>1.9075269269699049E-4</v>
      </c>
      <c r="BN705">
        <f t="shared" si="1679"/>
        <v>0.35</v>
      </c>
      <c r="BO705">
        <f t="shared" si="1680"/>
        <v>0.99</v>
      </c>
      <c r="BP705" t="str">
        <f t="shared" si="1621"/>
        <v>-LT-Total</v>
      </c>
    </row>
    <row r="706" spans="1:68" hidden="1" x14ac:dyDescent="0.25">
      <c r="A706" t="str">
        <f t="shared" si="1617"/>
        <v>freight-LT-CNG</v>
      </c>
      <c r="B706" s="1">
        <v>672</v>
      </c>
      <c r="C706" t="s">
        <v>14</v>
      </c>
      <c r="D706" t="s">
        <v>36</v>
      </c>
      <c r="E706" t="s">
        <v>33</v>
      </c>
      <c r="F706" t="s">
        <v>45</v>
      </c>
      <c r="G706">
        <v>3.6982677363494821E-3</v>
      </c>
      <c r="H706">
        <f>Reference!H706</f>
        <v>3.6982677363494821E-3</v>
      </c>
      <c r="I706">
        <f>Reference!I706</f>
        <v>3.6982677363494821E-3</v>
      </c>
      <c r="J706">
        <f>Reference!J706</f>
        <v>3.6982677363494821E-3</v>
      </c>
      <c r="K706">
        <f>Reference!K706</f>
        <v>3.6982677363494821E-3</v>
      </c>
      <c r="L706">
        <f>Reference!L706</f>
        <v>3.6982677363494821E-3</v>
      </c>
      <c r="M706">
        <f>Reference!M706</f>
        <v>1.8491338681747411E-3</v>
      </c>
      <c r="N706">
        <f>Reference!N706</f>
        <v>9.2456693408737053E-4</v>
      </c>
      <c r="O706">
        <f>Reference!O706</f>
        <v>0</v>
      </c>
      <c r="P706">
        <f>Reference!P706</f>
        <v>0</v>
      </c>
      <c r="Q706">
        <f>Reference!Q706</f>
        <v>0</v>
      </c>
      <c r="R706">
        <f>Reference!R706</f>
        <v>0</v>
      </c>
      <c r="S706">
        <f>Reference!S706</f>
        <v>0</v>
      </c>
      <c r="T706">
        <f>Reference!T706</f>
        <v>0</v>
      </c>
      <c r="U706">
        <f>Reference!U706</f>
        <v>0</v>
      </c>
      <c r="V706">
        <f>Reference!V706</f>
        <v>0</v>
      </c>
      <c r="W706">
        <f>Reference!W706</f>
        <v>0</v>
      </c>
      <c r="X706">
        <f>Reference!X706</f>
        <v>0</v>
      </c>
      <c r="Y706">
        <f>Reference!Y706</f>
        <v>0</v>
      </c>
      <c r="Z706">
        <f>Reference!Z706</f>
        <v>0</v>
      </c>
      <c r="AA706">
        <f>Reference!AA706</f>
        <v>0</v>
      </c>
      <c r="AB706">
        <f>Reference!AB706</f>
        <v>0</v>
      </c>
      <c r="AC706">
        <f>Reference!AC706</f>
        <v>0</v>
      </c>
      <c r="AD706">
        <f>Reference!AD706</f>
        <v>0</v>
      </c>
      <c r="AE706">
        <f>Reference!AE706</f>
        <v>0</v>
      </c>
      <c r="AF706">
        <f>Reference!AF706</f>
        <v>0</v>
      </c>
      <c r="AG706">
        <f>Reference!AG706</f>
        <v>0</v>
      </c>
      <c r="AH706">
        <f>Reference!AH706</f>
        <v>0</v>
      </c>
      <c r="AI706">
        <f>Reference!AI706</f>
        <v>0</v>
      </c>
      <c r="AJ706">
        <f>Reference!AJ706</f>
        <v>0</v>
      </c>
      <c r="AK706">
        <f>Reference!AK706</f>
        <v>0</v>
      </c>
      <c r="AL706">
        <f>Reference!AL706</f>
        <v>0</v>
      </c>
      <c r="AM706">
        <f>Reference!AM706</f>
        <v>0</v>
      </c>
      <c r="AN706">
        <f>Reference!AN706</f>
        <v>0</v>
      </c>
      <c r="AO706">
        <f t="shared" ref="AO706:BG706" si="1699">AN706</f>
        <v>0</v>
      </c>
      <c r="AP706">
        <f t="shared" si="1699"/>
        <v>0</v>
      </c>
      <c r="AQ706">
        <f t="shared" si="1699"/>
        <v>0</v>
      </c>
      <c r="AR706">
        <f t="shared" si="1699"/>
        <v>0</v>
      </c>
      <c r="AS706">
        <f t="shared" si="1699"/>
        <v>0</v>
      </c>
      <c r="AT706">
        <f t="shared" si="1699"/>
        <v>0</v>
      </c>
      <c r="AU706">
        <f t="shared" si="1699"/>
        <v>0</v>
      </c>
      <c r="AV706">
        <f t="shared" si="1699"/>
        <v>0</v>
      </c>
      <c r="AW706">
        <f t="shared" si="1699"/>
        <v>0</v>
      </c>
      <c r="AX706">
        <f t="shared" si="1699"/>
        <v>0</v>
      </c>
      <c r="AY706">
        <f t="shared" si="1699"/>
        <v>0</v>
      </c>
      <c r="AZ706">
        <f t="shared" si="1699"/>
        <v>0</v>
      </c>
      <c r="BA706">
        <f t="shared" si="1699"/>
        <v>0</v>
      </c>
      <c r="BB706">
        <f t="shared" si="1699"/>
        <v>0</v>
      </c>
      <c r="BC706">
        <f t="shared" si="1699"/>
        <v>0</v>
      </c>
      <c r="BD706">
        <f t="shared" si="1699"/>
        <v>0</v>
      </c>
      <c r="BE706">
        <f t="shared" si="1699"/>
        <v>0</v>
      </c>
      <c r="BF706">
        <f t="shared" si="1699"/>
        <v>0</v>
      </c>
      <c r="BG706">
        <f t="shared" si="1699"/>
        <v>0</v>
      </c>
      <c r="BH706">
        <f t="shared" si="1553"/>
        <v>0</v>
      </c>
      <c r="BK706">
        <f t="shared" si="1691"/>
        <v>3.6982677363494821E-3</v>
      </c>
      <c r="BL706">
        <f t="shared" si="1619"/>
        <v>1.7381858360842565E-3</v>
      </c>
      <c r="BM706">
        <f t="shared" si="1620"/>
        <v>0</v>
      </c>
      <c r="BN706">
        <f t="shared" ref="BN706:BN707" si="1700">INDEX($N$7:$N$28,MATCH(BP706,$H$7:$H$28,0))</f>
        <v>0.53</v>
      </c>
      <c r="BO706">
        <f t="shared" ref="BO706:BO707" si="1701">INDEX($O$7:$O$28,MATCH(BP706,$H$7:$H$28,0))</f>
        <v>1</v>
      </c>
      <c r="BP706" t="str">
        <f t="shared" si="1621"/>
        <v>-LT-Total</v>
      </c>
    </row>
    <row r="707" spans="1:68" hidden="1" x14ac:dyDescent="0.25">
      <c r="A707" t="str">
        <f t="shared" si="1617"/>
        <v>freight-LT-D</v>
      </c>
      <c r="B707" s="1">
        <v>673</v>
      </c>
      <c r="C707" t="s">
        <v>14</v>
      </c>
      <c r="D707" t="s">
        <v>36</v>
      </c>
      <c r="E707" t="s">
        <v>33</v>
      </c>
      <c r="F707" t="s">
        <v>46</v>
      </c>
      <c r="G707">
        <v>0.49113064614791591</v>
      </c>
      <c r="H707">
        <f>Reference!H707</f>
        <v>0.49433320914249862</v>
      </c>
      <c r="I707">
        <f>Reference!I707</f>
        <v>0.49750718532732352</v>
      </c>
      <c r="J707">
        <f>Reference!J707</f>
        <v>0.50065295576028923</v>
      </c>
      <c r="K707">
        <f>Reference!K707</f>
        <v>0.50278102884223697</v>
      </c>
      <c r="L707">
        <f t="shared" ref="L707:Y707" si="1702">$K707+(L$33-$K$33)*($BL707-$BK707)/($BL$33-$BK$33)</f>
        <v>0.48374717560749514</v>
      </c>
      <c r="M707">
        <f t="shared" si="1702"/>
        <v>0.46471332237275331</v>
      </c>
      <c r="N707">
        <f t="shared" si="1702"/>
        <v>0.44567946913801149</v>
      </c>
      <c r="O707">
        <f t="shared" si="1702"/>
        <v>0.42664561590326966</v>
      </c>
      <c r="P707">
        <f t="shared" si="1702"/>
        <v>0.40761176266852783</v>
      </c>
      <c r="Q707">
        <f t="shared" si="1702"/>
        <v>0.38857790943378601</v>
      </c>
      <c r="R707">
        <f t="shared" si="1702"/>
        <v>0.36954405619904418</v>
      </c>
      <c r="S707">
        <f t="shared" si="1702"/>
        <v>0.35051020296430235</v>
      </c>
      <c r="T707">
        <f t="shared" si="1702"/>
        <v>0.33147634972956053</v>
      </c>
      <c r="U707">
        <f t="shared" si="1702"/>
        <v>0.3124424964948187</v>
      </c>
      <c r="V707">
        <f t="shared" si="1702"/>
        <v>0.29340864326007687</v>
      </c>
      <c r="W707">
        <f t="shared" si="1702"/>
        <v>0.27437479002533505</v>
      </c>
      <c r="X707">
        <f t="shared" si="1702"/>
        <v>0.25534093679059322</v>
      </c>
      <c r="Y707">
        <f t="shared" si="1702"/>
        <v>0.23630708355585139</v>
      </c>
      <c r="Z707">
        <f t="shared" ref="Z707:AN707" si="1703">$Y707+(Z$33-$Y$33)*($BM707-$BL707)/($BM$33-$BL$33)</f>
        <v>0.22055327798546132</v>
      </c>
      <c r="AA707">
        <f t="shared" si="1703"/>
        <v>0.20479947241507121</v>
      </c>
      <c r="AB707">
        <f t="shared" si="1703"/>
        <v>0.18904566684468113</v>
      </c>
      <c r="AC707">
        <f t="shared" si="1703"/>
        <v>0.17329186127429103</v>
      </c>
      <c r="AD707">
        <f t="shared" si="1703"/>
        <v>0.15753805570390095</v>
      </c>
      <c r="AE707">
        <f t="shared" si="1703"/>
        <v>0.14178425013351087</v>
      </c>
      <c r="AF707">
        <f t="shared" si="1703"/>
        <v>0.12603044456312076</v>
      </c>
      <c r="AG707">
        <f t="shared" si="1703"/>
        <v>0.11027663899273066</v>
      </c>
      <c r="AH707">
        <f t="shared" si="1703"/>
        <v>9.452283342234058E-2</v>
      </c>
      <c r="AI707">
        <f t="shared" si="1703"/>
        <v>7.8769027851950502E-2</v>
      </c>
      <c r="AJ707">
        <f t="shared" si="1703"/>
        <v>6.3015222281560396E-2</v>
      </c>
      <c r="AK707">
        <f t="shared" si="1703"/>
        <v>4.7261416711170318E-2</v>
      </c>
      <c r="AL707">
        <f t="shared" si="1703"/>
        <v>3.1507611140780212E-2</v>
      </c>
      <c r="AM707">
        <f t="shared" si="1703"/>
        <v>1.5753805570390134E-2</v>
      </c>
      <c r="AN707">
        <f t="shared" si="1703"/>
        <v>0</v>
      </c>
      <c r="AO707">
        <f t="shared" ref="AO707:BG707" si="1704">AN707</f>
        <v>0</v>
      </c>
      <c r="AP707">
        <f t="shared" si="1704"/>
        <v>0</v>
      </c>
      <c r="AQ707">
        <f t="shared" si="1704"/>
        <v>0</v>
      </c>
      <c r="AR707">
        <f t="shared" si="1704"/>
        <v>0</v>
      </c>
      <c r="AS707">
        <f t="shared" si="1704"/>
        <v>0</v>
      </c>
      <c r="AT707">
        <f t="shared" si="1704"/>
        <v>0</v>
      </c>
      <c r="AU707">
        <f t="shared" si="1704"/>
        <v>0</v>
      </c>
      <c r="AV707">
        <f t="shared" si="1704"/>
        <v>0</v>
      </c>
      <c r="AW707">
        <f t="shared" si="1704"/>
        <v>0</v>
      </c>
      <c r="AX707">
        <f t="shared" si="1704"/>
        <v>0</v>
      </c>
      <c r="AY707">
        <f t="shared" si="1704"/>
        <v>0</v>
      </c>
      <c r="AZ707">
        <f t="shared" si="1704"/>
        <v>0</v>
      </c>
      <c r="BA707">
        <f t="shared" si="1704"/>
        <v>0</v>
      </c>
      <c r="BB707">
        <f t="shared" si="1704"/>
        <v>0</v>
      </c>
      <c r="BC707">
        <f t="shared" si="1704"/>
        <v>0</v>
      </c>
      <c r="BD707">
        <f t="shared" si="1704"/>
        <v>0</v>
      </c>
      <c r="BE707">
        <f t="shared" si="1704"/>
        <v>0</v>
      </c>
      <c r="BF707">
        <f t="shared" si="1704"/>
        <v>0</v>
      </c>
      <c r="BG707">
        <f t="shared" si="1704"/>
        <v>0</v>
      </c>
      <c r="BH707">
        <f t="shared" si="1553"/>
        <v>0</v>
      </c>
      <c r="BK707">
        <f t="shared" si="1691"/>
        <v>0.50278102884223697</v>
      </c>
      <c r="BL707">
        <f t="shared" si="1619"/>
        <v>0.23630708355585137</v>
      </c>
      <c r="BM707">
        <f t="shared" si="1620"/>
        <v>0</v>
      </c>
      <c r="BN707">
        <f t="shared" si="1700"/>
        <v>0.53</v>
      </c>
      <c r="BO707">
        <f t="shared" si="1701"/>
        <v>1</v>
      </c>
      <c r="BP707" t="str">
        <f t="shared" si="1621"/>
        <v>-LT-Total</v>
      </c>
    </row>
    <row r="708" spans="1:68" hidden="1" x14ac:dyDescent="0.25">
      <c r="A708" t="str">
        <f t="shared" si="1617"/>
        <v>freight-LT-FCEV</v>
      </c>
      <c r="B708" s="1">
        <v>674</v>
      </c>
      <c r="C708" t="s">
        <v>14</v>
      </c>
      <c r="D708" t="s">
        <v>36</v>
      </c>
      <c r="E708" t="s">
        <v>33</v>
      </c>
      <c r="F708" t="s">
        <v>30</v>
      </c>
      <c r="G708">
        <v>0</v>
      </c>
      <c r="H708">
        <f>Reference!H708</f>
        <v>1.2915496650148837E-7</v>
      </c>
      <c r="I708">
        <f>Reference!I708</f>
        <v>0</v>
      </c>
      <c r="J708">
        <f>Reference!J708</f>
        <v>2.1544346900318838E-7</v>
      </c>
      <c r="K708">
        <f>Reference!K708</f>
        <v>0</v>
      </c>
      <c r="L708">
        <f>Reference!L708</f>
        <v>1.93069772888325E-7</v>
      </c>
      <c r="M708">
        <f>IF(L708=0,0.0000001,L708)*((INDEX($N$7:$N$29,MATCH($A708,$H$7:$H$28,0))/IF(L708=0,0.0000001,L708))^((M$33-$K$33)/($Y$33-$K$33)))</f>
        <v>1.064985887230373E-6</v>
      </c>
      <c r="N708">
        <f t="shared" ref="N708:Y708" si="1705">IF(M708=0,0.0000001,M708)*((INDEX($N$7:$N$29,MATCH($A708,$H$7:$H$28,0))/IF(M708=0,0.0000001,M708))^((N$33-$K$33)/($Y$33-$K$33)))</f>
        <v>9.5690226313179565E-6</v>
      </c>
      <c r="O708">
        <f t="shared" si="1705"/>
        <v>9.5454674838068196E-5</v>
      </c>
      <c r="P708">
        <f t="shared" si="1705"/>
        <v>7.4421539513942325E-4</v>
      </c>
      <c r="Q708">
        <f t="shared" si="1705"/>
        <v>3.6285817256375814E-3</v>
      </c>
      <c r="R708">
        <f t="shared" si="1705"/>
        <v>1.0433477453329136E-2</v>
      </c>
      <c r="S708">
        <f t="shared" si="1705"/>
        <v>1.9078265791613546E-2</v>
      </c>
      <c r="T708">
        <f t="shared" si="1705"/>
        <v>2.5521915655245975E-2</v>
      </c>
      <c r="U708">
        <f t="shared" si="1705"/>
        <v>2.864585770276952E-2</v>
      </c>
      <c r="V708">
        <f t="shared" si="1705"/>
        <v>2.9704538308740456E-2</v>
      </c>
      <c r="W708">
        <f t="shared" si="1705"/>
        <v>2.9957611934672234E-2</v>
      </c>
      <c r="X708">
        <f t="shared" si="1705"/>
        <v>2.9996970293040933E-2</v>
      </c>
      <c r="Y708">
        <f t="shared" si="1705"/>
        <v>0.03</v>
      </c>
      <c r="Z708">
        <f>IF(Y708=0,0.0000001,$Y708)*((INDEX($O$7:$O$29,MATCH($A708,$H$7:$H$28,0))/IF(Y708=0,0.0000001,$Y708))^((Z$33-$Y$33)/($AN$33-$Y$33)))</f>
        <v>3.4044621026320339E-2</v>
      </c>
      <c r="AA708">
        <f t="shared" ref="AA708:AN708" si="1706">IF(Z708=0,0.0000001,$Y708)*((INDEX($O$7:$O$29,MATCH($A708,$H$7:$H$28,0))/IF(Z708=0,0.0000001,$Y708))^((AA$33-$Y$33)/($AN$33-$Y$33)))</f>
        <v>3.8634540694192442E-2</v>
      </c>
      <c r="AB708">
        <f t="shared" si="1706"/>
        <v>4.3843276548657759E-2</v>
      </c>
      <c r="AC708">
        <f t="shared" si="1706"/>
        <v>4.9754257821707046E-2</v>
      </c>
      <c r="AD708">
        <f t="shared" si="1706"/>
        <v>5.6462161732861706E-2</v>
      </c>
      <c r="AE708">
        <f t="shared" si="1706"/>
        <v>6.4074429950736117E-2</v>
      </c>
      <c r="AF708">
        <f t="shared" si="1706"/>
        <v>7.2712989505010692E-2</v>
      </c>
      <c r="AG708">
        <f t="shared" si="1706"/>
        <v>8.2516205712963225E-2</v>
      </c>
      <c r="AH708">
        <f t="shared" si="1706"/>
        <v>9.3641098400924092E-2</v>
      </c>
      <c r="AI708">
        <f t="shared" si="1706"/>
        <v>0.1062658569182611</v>
      </c>
      <c r="AJ708">
        <f t="shared" si="1706"/>
        <v>0.12059269422731268</v>
      </c>
      <c r="AK708">
        <f t="shared" si="1706"/>
        <v>0.13685108578372635</v>
      </c>
      <c r="AL708">
        <f t="shared" si="1706"/>
        <v>0.15530144508491395</v>
      </c>
      <c r="AM708">
        <f t="shared" si="1706"/>
        <v>0.17623929475852648</v>
      </c>
      <c r="AN708">
        <f t="shared" si="1706"/>
        <v>0.2</v>
      </c>
      <c r="AO708">
        <f t="shared" ref="AO708:BG708" si="1707">AN708</f>
        <v>0.2</v>
      </c>
      <c r="AP708">
        <f t="shared" si="1707"/>
        <v>0.2</v>
      </c>
      <c r="AQ708">
        <f t="shared" si="1707"/>
        <v>0.2</v>
      </c>
      <c r="AR708">
        <f t="shared" si="1707"/>
        <v>0.2</v>
      </c>
      <c r="AS708">
        <f t="shared" si="1707"/>
        <v>0.2</v>
      </c>
      <c r="AT708">
        <f t="shared" si="1707"/>
        <v>0.2</v>
      </c>
      <c r="AU708">
        <f t="shared" si="1707"/>
        <v>0.2</v>
      </c>
      <c r="AV708">
        <f t="shared" si="1707"/>
        <v>0.2</v>
      </c>
      <c r="AW708">
        <f t="shared" si="1707"/>
        <v>0.2</v>
      </c>
      <c r="AX708">
        <f t="shared" si="1707"/>
        <v>0.2</v>
      </c>
      <c r="AY708">
        <f t="shared" si="1707"/>
        <v>0.2</v>
      </c>
      <c r="AZ708">
        <f t="shared" si="1707"/>
        <v>0.2</v>
      </c>
      <c r="BA708">
        <f t="shared" si="1707"/>
        <v>0.2</v>
      </c>
      <c r="BB708">
        <f t="shared" si="1707"/>
        <v>0.2</v>
      </c>
      <c r="BC708">
        <f t="shared" si="1707"/>
        <v>0.2</v>
      </c>
      <c r="BD708">
        <f t="shared" si="1707"/>
        <v>0.2</v>
      </c>
      <c r="BE708">
        <f t="shared" si="1707"/>
        <v>0.2</v>
      </c>
      <c r="BF708">
        <f t="shared" si="1707"/>
        <v>0.2</v>
      </c>
      <c r="BG708">
        <f t="shared" si="1707"/>
        <v>0.2</v>
      </c>
      <c r="BH708">
        <f t="shared" si="1553"/>
        <v>0.2</v>
      </c>
      <c r="BK708">
        <f>G708</f>
        <v>0</v>
      </c>
      <c r="BL708">
        <f t="shared" si="1619"/>
        <v>0</v>
      </c>
      <c r="BM708">
        <f t="shared" si="1620"/>
        <v>0</v>
      </c>
      <c r="BN708">
        <f t="shared" si="1679"/>
        <v>0.35</v>
      </c>
      <c r="BO708">
        <f t="shared" si="1680"/>
        <v>0.99</v>
      </c>
      <c r="BP708" t="str">
        <f t="shared" si="1621"/>
        <v>-LT-Total</v>
      </c>
    </row>
    <row r="709" spans="1:68" hidden="1" x14ac:dyDescent="0.25">
      <c r="A709" t="str">
        <f t="shared" si="1617"/>
        <v>freight-LT-G</v>
      </c>
      <c r="B709" s="1">
        <v>675</v>
      </c>
      <c r="C709" t="s">
        <v>14</v>
      </c>
      <c r="D709" t="s">
        <v>36</v>
      </c>
      <c r="E709" t="s">
        <v>33</v>
      </c>
      <c r="F709" t="s">
        <v>47</v>
      </c>
      <c r="G709">
        <v>0.4649688232183159</v>
      </c>
      <c r="H709">
        <f>Reference!H709</f>
        <v>0.45717908409502528</v>
      </c>
      <c r="I709">
        <f>Reference!I709</f>
        <v>0.44945887796476403</v>
      </c>
      <c r="J709">
        <f>Reference!J709</f>
        <v>0.44180727796313601</v>
      </c>
      <c r="K709">
        <f>Reference!K709</f>
        <v>0.43678852954429742</v>
      </c>
      <c r="L709">
        <f t="shared" ref="L709:Y711" si="1708">$K709+(L$33-$K$33)*($BL709-$BK709)/($BL$33-$BK$33)</f>
        <v>0.42025296378297761</v>
      </c>
      <c r="M709">
        <f t="shared" si="1708"/>
        <v>0.40371739802165774</v>
      </c>
      <c r="N709">
        <f t="shared" si="1708"/>
        <v>0.38718183226033792</v>
      </c>
      <c r="O709">
        <f t="shared" si="1708"/>
        <v>0.37064626649901811</v>
      </c>
      <c r="P709">
        <f t="shared" si="1708"/>
        <v>0.35411070073769824</v>
      </c>
      <c r="Q709">
        <f t="shared" si="1708"/>
        <v>0.33757513497637842</v>
      </c>
      <c r="R709">
        <f t="shared" si="1708"/>
        <v>0.32103956921505861</v>
      </c>
      <c r="S709">
        <f t="shared" si="1708"/>
        <v>0.30450400345373874</v>
      </c>
      <c r="T709">
        <f t="shared" si="1708"/>
        <v>0.28796843769241892</v>
      </c>
      <c r="U709">
        <f t="shared" si="1708"/>
        <v>0.27143287193109911</v>
      </c>
      <c r="V709">
        <f t="shared" si="1708"/>
        <v>0.25489730616977924</v>
      </c>
      <c r="W709">
        <f t="shared" si="1708"/>
        <v>0.23836174040845942</v>
      </c>
      <c r="X709">
        <f t="shared" si="1708"/>
        <v>0.22182617464713961</v>
      </c>
      <c r="Y709">
        <f t="shared" si="1708"/>
        <v>0.20529060888581976</v>
      </c>
      <c r="Z709">
        <f t="shared" ref="Z709:AN711" si="1709">$Y709+(Z$33-$Y$33)*($BM709-$BL709)/($BM$33-$BL$33)</f>
        <v>0.19160456829343178</v>
      </c>
      <c r="AA709">
        <f t="shared" si="1709"/>
        <v>0.1779185277010438</v>
      </c>
      <c r="AB709">
        <f t="shared" si="1709"/>
        <v>0.16423248710865582</v>
      </c>
      <c r="AC709">
        <f t="shared" si="1709"/>
        <v>0.15054644651626783</v>
      </c>
      <c r="AD709">
        <f t="shared" si="1709"/>
        <v>0.13686040592387982</v>
      </c>
      <c r="AE709">
        <f t="shared" si="1709"/>
        <v>0.12317436533149186</v>
      </c>
      <c r="AF709">
        <f t="shared" si="1709"/>
        <v>0.10948832473910387</v>
      </c>
      <c r="AG709">
        <f t="shared" si="1709"/>
        <v>9.5802284146715891E-2</v>
      </c>
      <c r="AH709">
        <f t="shared" si="1709"/>
        <v>8.2116243554327908E-2</v>
      </c>
      <c r="AI709">
        <f t="shared" si="1709"/>
        <v>6.8430202961939912E-2</v>
      </c>
      <c r="AJ709">
        <f t="shared" si="1709"/>
        <v>5.474416236955193E-2</v>
      </c>
      <c r="AK709">
        <f t="shared" si="1709"/>
        <v>4.1058121777163947E-2</v>
      </c>
      <c r="AL709">
        <f t="shared" si="1709"/>
        <v>2.7372081184775965E-2</v>
      </c>
      <c r="AM709">
        <f t="shared" si="1709"/>
        <v>1.3686040592387982E-2</v>
      </c>
      <c r="AN709">
        <f t="shared" si="1709"/>
        <v>0</v>
      </c>
      <c r="AO709">
        <f t="shared" ref="AO709:BG709" si="1710">AN709</f>
        <v>0</v>
      </c>
      <c r="AP709">
        <f t="shared" si="1710"/>
        <v>0</v>
      </c>
      <c r="AQ709">
        <f t="shared" si="1710"/>
        <v>0</v>
      </c>
      <c r="AR709">
        <f t="shared" si="1710"/>
        <v>0</v>
      </c>
      <c r="AS709">
        <f t="shared" si="1710"/>
        <v>0</v>
      </c>
      <c r="AT709">
        <f t="shared" si="1710"/>
        <v>0</v>
      </c>
      <c r="AU709">
        <f t="shared" si="1710"/>
        <v>0</v>
      </c>
      <c r="AV709">
        <f t="shared" si="1710"/>
        <v>0</v>
      </c>
      <c r="AW709">
        <f t="shared" si="1710"/>
        <v>0</v>
      </c>
      <c r="AX709">
        <f t="shared" si="1710"/>
        <v>0</v>
      </c>
      <c r="AY709">
        <f t="shared" si="1710"/>
        <v>0</v>
      </c>
      <c r="AZ709">
        <f t="shared" si="1710"/>
        <v>0</v>
      </c>
      <c r="BA709">
        <f t="shared" si="1710"/>
        <v>0</v>
      </c>
      <c r="BB709">
        <f t="shared" si="1710"/>
        <v>0</v>
      </c>
      <c r="BC709">
        <f t="shared" si="1710"/>
        <v>0</v>
      </c>
      <c r="BD709">
        <f t="shared" si="1710"/>
        <v>0</v>
      </c>
      <c r="BE709">
        <f t="shared" si="1710"/>
        <v>0</v>
      </c>
      <c r="BF709">
        <f t="shared" si="1710"/>
        <v>0</v>
      </c>
      <c r="BG709">
        <f t="shared" si="1710"/>
        <v>0</v>
      </c>
      <c r="BH709">
        <f t="shared" si="1553"/>
        <v>0</v>
      </c>
      <c r="BK709">
        <f t="shared" ref="BK709:BK716" si="1711">K709</f>
        <v>0.43678852954429742</v>
      </c>
      <c r="BL709">
        <f t="shared" si="1619"/>
        <v>0.20529060888581976</v>
      </c>
      <c r="BM709">
        <f t="shared" si="1620"/>
        <v>0</v>
      </c>
      <c r="BN709">
        <f t="shared" ref="BN709:BN711" si="1712">INDEX($N$7:$N$28,MATCH(BP709,$H$7:$H$28,0))</f>
        <v>0.53</v>
      </c>
      <c r="BO709">
        <f t="shared" ref="BO709:BO711" si="1713">INDEX($O$7:$O$28,MATCH(BP709,$H$7:$H$28,0))</f>
        <v>1</v>
      </c>
      <c r="BP709" t="str">
        <f t="shared" si="1621"/>
        <v>-LT-Total</v>
      </c>
    </row>
    <row r="710" spans="1:68" hidden="1" x14ac:dyDescent="0.25">
      <c r="A710" t="str">
        <f t="shared" si="1617"/>
        <v>freight-LT-LPG</v>
      </c>
      <c r="B710" s="1">
        <v>676</v>
      </c>
      <c r="C710" t="s">
        <v>14</v>
      </c>
      <c r="D710" t="s">
        <v>36</v>
      </c>
      <c r="E710" t="s">
        <v>33</v>
      </c>
      <c r="F710" t="s">
        <v>48</v>
      </c>
      <c r="G710">
        <v>6.6757184794363159E-3</v>
      </c>
      <c r="H710">
        <f>Reference!H710</f>
        <v>6.6757184794363159E-3</v>
      </c>
      <c r="I710">
        <f>Reference!I710</f>
        <v>6.6757184794363159E-3</v>
      </c>
      <c r="J710">
        <f>Reference!J710</f>
        <v>6.6757184794363159E-3</v>
      </c>
      <c r="K710">
        <f>Reference!K710</f>
        <v>6.6757184794363159E-3</v>
      </c>
      <c r="L710">
        <f>Reference!L710</f>
        <v>6.6757184794363159E-3</v>
      </c>
      <c r="M710">
        <f>Reference!M710</f>
        <v>3.337859239718158E-3</v>
      </c>
      <c r="N710">
        <f>Reference!N710</f>
        <v>1.668929619859079E-3</v>
      </c>
      <c r="O710">
        <f>Reference!O710</f>
        <v>0</v>
      </c>
      <c r="P710">
        <f>Reference!P710</f>
        <v>0</v>
      </c>
      <c r="Q710">
        <f>Reference!Q710</f>
        <v>0</v>
      </c>
      <c r="R710">
        <f>Reference!R710</f>
        <v>0</v>
      </c>
      <c r="S710">
        <f>Reference!S710</f>
        <v>0</v>
      </c>
      <c r="T710">
        <f>Reference!T710</f>
        <v>0</v>
      </c>
      <c r="U710">
        <f>Reference!U710</f>
        <v>0</v>
      </c>
      <c r="V710">
        <f>Reference!V710</f>
        <v>0</v>
      </c>
      <c r="W710">
        <f>Reference!W710</f>
        <v>0</v>
      </c>
      <c r="X710">
        <f>Reference!X710</f>
        <v>0</v>
      </c>
      <c r="Y710">
        <f>Reference!Y710</f>
        <v>0</v>
      </c>
      <c r="Z710">
        <f>Reference!Z710</f>
        <v>0</v>
      </c>
      <c r="AA710">
        <f>Reference!AA710</f>
        <v>0</v>
      </c>
      <c r="AB710">
        <f>Reference!AB710</f>
        <v>0</v>
      </c>
      <c r="AC710">
        <f>Reference!AC710</f>
        <v>0</v>
      </c>
      <c r="AD710">
        <f>Reference!AD710</f>
        <v>0</v>
      </c>
      <c r="AE710">
        <f>Reference!AE710</f>
        <v>0</v>
      </c>
      <c r="AF710">
        <f>Reference!AF710</f>
        <v>0</v>
      </c>
      <c r="AG710">
        <f>Reference!AG710</f>
        <v>0</v>
      </c>
      <c r="AH710">
        <f>Reference!AH710</f>
        <v>0</v>
      </c>
      <c r="AI710">
        <f>Reference!AI710</f>
        <v>0</v>
      </c>
      <c r="AJ710">
        <f>Reference!AJ710</f>
        <v>0</v>
      </c>
      <c r="AK710">
        <f>Reference!AK710</f>
        <v>0</v>
      </c>
      <c r="AL710">
        <f>Reference!AL710</f>
        <v>0</v>
      </c>
      <c r="AM710">
        <f>Reference!AM710</f>
        <v>0</v>
      </c>
      <c r="AN710">
        <f>Reference!AN710</f>
        <v>0</v>
      </c>
      <c r="AO710">
        <f t="shared" ref="AO710:BG710" si="1714">AN710</f>
        <v>0</v>
      </c>
      <c r="AP710">
        <f t="shared" si="1714"/>
        <v>0</v>
      </c>
      <c r="AQ710">
        <f t="shared" si="1714"/>
        <v>0</v>
      </c>
      <c r="AR710">
        <f t="shared" si="1714"/>
        <v>0</v>
      </c>
      <c r="AS710">
        <f t="shared" si="1714"/>
        <v>0</v>
      </c>
      <c r="AT710">
        <f t="shared" si="1714"/>
        <v>0</v>
      </c>
      <c r="AU710">
        <f t="shared" si="1714"/>
        <v>0</v>
      </c>
      <c r="AV710">
        <f t="shared" si="1714"/>
        <v>0</v>
      </c>
      <c r="AW710">
        <f t="shared" si="1714"/>
        <v>0</v>
      </c>
      <c r="AX710">
        <f t="shared" si="1714"/>
        <v>0</v>
      </c>
      <c r="AY710">
        <f t="shared" si="1714"/>
        <v>0</v>
      </c>
      <c r="AZ710">
        <f t="shared" si="1714"/>
        <v>0</v>
      </c>
      <c r="BA710">
        <f t="shared" si="1714"/>
        <v>0</v>
      </c>
      <c r="BB710">
        <f t="shared" si="1714"/>
        <v>0</v>
      </c>
      <c r="BC710">
        <f t="shared" si="1714"/>
        <v>0</v>
      </c>
      <c r="BD710">
        <f t="shared" si="1714"/>
        <v>0</v>
      </c>
      <c r="BE710">
        <f t="shared" si="1714"/>
        <v>0</v>
      </c>
      <c r="BF710">
        <f t="shared" si="1714"/>
        <v>0</v>
      </c>
      <c r="BG710">
        <f t="shared" si="1714"/>
        <v>0</v>
      </c>
      <c r="BH710">
        <f t="shared" si="1553"/>
        <v>0</v>
      </c>
      <c r="BK710">
        <f t="shared" si="1711"/>
        <v>6.6757184794363159E-3</v>
      </c>
      <c r="BL710">
        <f t="shared" si="1619"/>
        <v>3.1375876853350685E-3</v>
      </c>
      <c r="BM710">
        <f t="shared" si="1620"/>
        <v>0</v>
      </c>
      <c r="BN710">
        <f t="shared" si="1712"/>
        <v>0.53</v>
      </c>
      <c r="BO710">
        <f t="shared" si="1713"/>
        <v>1</v>
      </c>
      <c r="BP710" t="str">
        <f t="shared" si="1621"/>
        <v>-LT-Total</v>
      </c>
    </row>
    <row r="711" spans="1:68" hidden="1" x14ac:dyDescent="0.25">
      <c r="A711" t="str">
        <f t="shared" si="1617"/>
        <v>freight-LT-PHEVG</v>
      </c>
      <c r="B711" s="1">
        <v>677</v>
      </c>
      <c r="C711" t="s">
        <v>14</v>
      </c>
      <c r="D711" t="s">
        <v>36</v>
      </c>
      <c r="E711" t="s">
        <v>33</v>
      </c>
      <c r="F711" t="s">
        <v>31</v>
      </c>
      <c r="G711">
        <v>1.6763272208991119E-2</v>
      </c>
      <c r="H711">
        <f>Reference!H711</f>
        <v>1.6954309195154751E-2</v>
      </c>
      <c r="I711">
        <f>Reference!I711</f>
        <v>1.714364094148723E-2</v>
      </c>
      <c r="J711">
        <f>Reference!J711</f>
        <v>1.7331290178580441E-2</v>
      </c>
      <c r="K711">
        <f>Reference!K711</f>
        <v>1.7578138554700092E-2</v>
      </c>
      <c r="L711">
        <f t="shared" si="1708"/>
        <v>1.691268045227216E-2</v>
      </c>
      <c r="M711">
        <f t="shared" si="1708"/>
        <v>1.6247222349844229E-2</v>
      </c>
      <c r="N711">
        <f t="shared" si="1708"/>
        <v>1.5581764247416295E-2</v>
      </c>
      <c r="O711">
        <f t="shared" si="1708"/>
        <v>1.4916306144988362E-2</v>
      </c>
      <c r="P711">
        <f t="shared" si="1708"/>
        <v>1.4250848042560431E-2</v>
      </c>
      <c r="Q711">
        <f t="shared" si="1708"/>
        <v>1.3585389940132499E-2</v>
      </c>
      <c r="R711">
        <f t="shared" si="1708"/>
        <v>1.2919931837704568E-2</v>
      </c>
      <c r="S711">
        <f t="shared" si="1708"/>
        <v>1.2254473735276635E-2</v>
      </c>
      <c r="T711">
        <f t="shared" si="1708"/>
        <v>1.1589015632848703E-2</v>
      </c>
      <c r="U711">
        <f t="shared" si="1708"/>
        <v>1.092355753042077E-2</v>
      </c>
      <c r="V711">
        <f t="shared" si="1708"/>
        <v>1.0258099427992839E-2</v>
      </c>
      <c r="W711">
        <f t="shared" si="1708"/>
        <v>9.5926413255649056E-3</v>
      </c>
      <c r="X711">
        <f t="shared" si="1708"/>
        <v>8.9271832231369742E-3</v>
      </c>
      <c r="Y711">
        <f t="shared" si="1708"/>
        <v>8.2617251207090427E-3</v>
      </c>
      <c r="Z711">
        <f t="shared" si="1709"/>
        <v>7.7109434459951068E-3</v>
      </c>
      <c r="AA711">
        <f t="shared" si="1709"/>
        <v>7.1601617712811708E-3</v>
      </c>
      <c r="AB711">
        <f t="shared" si="1709"/>
        <v>6.609380096567234E-3</v>
      </c>
      <c r="AC711">
        <f t="shared" si="1709"/>
        <v>6.0585984218532981E-3</v>
      </c>
      <c r="AD711">
        <f t="shared" si="1709"/>
        <v>5.5078167471393612E-3</v>
      </c>
      <c r="AE711">
        <f t="shared" si="1709"/>
        <v>4.9570350724254253E-3</v>
      </c>
      <c r="AF711">
        <f t="shared" si="1709"/>
        <v>4.4062533977114893E-3</v>
      </c>
      <c r="AG711">
        <f t="shared" si="1709"/>
        <v>3.8554717229975534E-3</v>
      </c>
      <c r="AH711">
        <f t="shared" si="1709"/>
        <v>3.3046900482836174E-3</v>
      </c>
      <c r="AI711">
        <f t="shared" si="1709"/>
        <v>2.7539083735696806E-3</v>
      </c>
      <c r="AJ711">
        <f t="shared" si="1709"/>
        <v>2.2031266988557447E-3</v>
      </c>
      <c r="AK711">
        <f t="shared" si="1709"/>
        <v>1.6523450241418087E-3</v>
      </c>
      <c r="AL711">
        <f t="shared" si="1709"/>
        <v>1.1015633494278719E-3</v>
      </c>
      <c r="AM711">
        <f t="shared" si="1709"/>
        <v>5.5078167471393682E-4</v>
      </c>
      <c r="AN711">
        <f t="shared" si="1709"/>
        <v>0</v>
      </c>
      <c r="AO711">
        <f t="shared" ref="AO711:BG711" si="1715">AN711</f>
        <v>0</v>
      </c>
      <c r="AP711">
        <f t="shared" si="1715"/>
        <v>0</v>
      </c>
      <c r="AQ711">
        <f t="shared" si="1715"/>
        <v>0</v>
      </c>
      <c r="AR711">
        <f t="shared" si="1715"/>
        <v>0</v>
      </c>
      <c r="AS711">
        <f t="shared" si="1715"/>
        <v>0</v>
      </c>
      <c r="AT711">
        <f t="shared" si="1715"/>
        <v>0</v>
      </c>
      <c r="AU711">
        <f t="shared" si="1715"/>
        <v>0</v>
      </c>
      <c r="AV711">
        <f t="shared" si="1715"/>
        <v>0</v>
      </c>
      <c r="AW711">
        <f t="shared" si="1715"/>
        <v>0</v>
      </c>
      <c r="AX711">
        <f t="shared" si="1715"/>
        <v>0</v>
      </c>
      <c r="AY711">
        <f t="shared" si="1715"/>
        <v>0</v>
      </c>
      <c r="AZ711">
        <f t="shared" si="1715"/>
        <v>0</v>
      </c>
      <c r="BA711">
        <f t="shared" si="1715"/>
        <v>0</v>
      </c>
      <c r="BB711">
        <f t="shared" si="1715"/>
        <v>0</v>
      </c>
      <c r="BC711">
        <f t="shared" si="1715"/>
        <v>0</v>
      </c>
      <c r="BD711">
        <f t="shared" si="1715"/>
        <v>0</v>
      </c>
      <c r="BE711">
        <f t="shared" si="1715"/>
        <v>0</v>
      </c>
      <c r="BF711">
        <f t="shared" si="1715"/>
        <v>0</v>
      </c>
      <c r="BG711">
        <f t="shared" si="1715"/>
        <v>0</v>
      </c>
      <c r="BH711">
        <f t="shared" si="1553"/>
        <v>0</v>
      </c>
      <c r="BK711">
        <f t="shared" si="1711"/>
        <v>1.7578138554700092E-2</v>
      </c>
      <c r="BL711">
        <f t="shared" si="1619"/>
        <v>8.2617251207090427E-3</v>
      </c>
      <c r="BM711">
        <f t="shared" si="1620"/>
        <v>0</v>
      </c>
      <c r="BN711">
        <f t="shared" si="1712"/>
        <v>0.53</v>
      </c>
      <c r="BO711">
        <f t="shared" si="1713"/>
        <v>1</v>
      </c>
      <c r="BP711" t="str">
        <f t="shared" si="1621"/>
        <v>-LT-Total</v>
      </c>
    </row>
    <row r="712" spans="1:68" hidden="1" x14ac:dyDescent="0.25">
      <c r="A712" t="str">
        <f t="shared" si="1617"/>
        <v>passenger-2W-BEV</v>
      </c>
      <c r="B712" s="1">
        <v>678</v>
      </c>
      <c r="C712" t="s">
        <v>14</v>
      </c>
      <c r="D712" t="s">
        <v>27</v>
      </c>
      <c r="E712" t="s">
        <v>35</v>
      </c>
      <c r="F712" t="s">
        <v>29</v>
      </c>
      <c r="G712">
        <v>3.1666337650438518E-2</v>
      </c>
      <c r="H712">
        <f>Reference!H712</f>
        <v>3.3754741365240433E-2</v>
      </c>
      <c r="I712">
        <f>Reference!I712</f>
        <v>3.5980875881884478E-2</v>
      </c>
      <c r="J712">
        <f>Reference!J712</f>
        <v>3.8353824584795609E-2</v>
      </c>
      <c r="K712">
        <f>Reference!K712</f>
        <v>4.0883269910110612E-2</v>
      </c>
      <c r="L712">
        <f>Reference!L712</f>
        <v>4.358051571640164E-2</v>
      </c>
      <c r="M712">
        <f>IF(L712=0,0.0000001,L712)*((INDEX($N$7:$N$29,MATCH($A712,$H$7:$H$28,0))/IF(L712=0,0.0000001,L712))^((M$33-$K$33)/($Y$33-$K$33)))</f>
        <v>6.6044230221073336E-2</v>
      </c>
      <c r="N712">
        <f t="shared" ref="N712:Y712" si="1716">IF(M712=0,0.0000001,M712)*((INDEX($N$7:$N$29,MATCH($A712,$H$7:$H$28,0))/IF(M712=0,0.0000001,M712))^((N$33-$K$33)/($Y$33-$K$33)))</f>
        <v>0.1127096176260353</v>
      </c>
      <c r="O712">
        <f t="shared" si="1716"/>
        <v>0.19730618242591014</v>
      </c>
      <c r="P712">
        <f t="shared" si="1716"/>
        <v>0.32528605187315568</v>
      </c>
      <c r="Q712">
        <f t="shared" si="1716"/>
        <v>0.47836750980552434</v>
      </c>
      <c r="R712">
        <f t="shared" si="1716"/>
        <v>0.61862267000524607</v>
      </c>
      <c r="S712">
        <f t="shared" si="1716"/>
        <v>0.71652924406955842</v>
      </c>
      <c r="T712">
        <f t="shared" si="1716"/>
        <v>0.76912784500910258</v>
      </c>
      <c r="U712">
        <f t="shared" si="1716"/>
        <v>0.79105506366542477</v>
      </c>
      <c r="V712">
        <f t="shared" si="1716"/>
        <v>0.79807475183370014</v>
      </c>
      <c r="W712">
        <f t="shared" si="1716"/>
        <v>0.79972468045746858</v>
      </c>
      <c r="X712">
        <f t="shared" si="1716"/>
        <v>0.79998033117544054</v>
      </c>
      <c r="Y712">
        <f t="shared" si="1716"/>
        <v>0.8</v>
      </c>
      <c r="Z712">
        <f>IF(Y712=0,0.0000001,$Y712)*((INDEX($O$7:$O$29,MATCH($A712,$H$7:$H$28,0))/IF(Y712=0,0.0000001,$Y712))^((Z$33-$Y$33)/($AN$33-$Y$33)))</f>
        <v>0.81144608173656951</v>
      </c>
      <c r="AA712">
        <f t="shared" ref="AA712:AN712" si="1717">IF(Z712=0,0.0000001,$Y712)*((INDEX($O$7:$O$29,MATCH($A712,$H$7:$H$28,0))/IF(Z712=0,0.0000001,$Y712))^((AA$33-$Y$33)/($AN$33-$Y$33)))</f>
        <v>0.82305592945703909</v>
      </c>
      <c r="AB712">
        <f t="shared" si="1717"/>
        <v>0.83483188625995597</v>
      </c>
      <c r="AC712">
        <f t="shared" si="1717"/>
        <v>0.84677632876798814</v>
      </c>
      <c r="AD712">
        <f t="shared" si="1717"/>
        <v>0.8588916676075764</v>
      </c>
      <c r="AE712">
        <f t="shared" si="1717"/>
        <v>0.87118034789544496</v>
      </c>
      <c r="AF712">
        <f t="shared" si="1717"/>
        <v>0.88364484973207524</v>
      </c>
      <c r="AG712">
        <f t="shared" si="1717"/>
        <v>0.89628768870224007</v>
      </c>
      <c r="AH712">
        <f t="shared" si="1717"/>
        <v>0.90911141638269855</v>
      </c>
      <c r="AI712">
        <f t="shared" si="1717"/>
        <v>0.92211862085715435</v>
      </c>
      <c r="AJ712">
        <f t="shared" si="1717"/>
        <v>0.93531192723858403</v>
      </c>
      <c r="AK712">
        <f t="shared" si="1717"/>
        <v>0.94869399819903544</v>
      </c>
      <c r="AL712">
        <f t="shared" si="1717"/>
        <v>0.96226753450700908</v>
      </c>
      <c r="AM712">
        <f t="shared" si="1717"/>
        <v>0.97603527557252723</v>
      </c>
      <c r="AN712">
        <f t="shared" si="1717"/>
        <v>0.98999999999999988</v>
      </c>
      <c r="AO712">
        <f t="shared" ref="AO712:BG712" si="1718">AN712</f>
        <v>0.98999999999999988</v>
      </c>
      <c r="AP712">
        <f t="shared" si="1718"/>
        <v>0.98999999999999988</v>
      </c>
      <c r="AQ712">
        <f t="shared" si="1718"/>
        <v>0.98999999999999988</v>
      </c>
      <c r="AR712">
        <f t="shared" si="1718"/>
        <v>0.98999999999999988</v>
      </c>
      <c r="AS712">
        <f t="shared" si="1718"/>
        <v>0.98999999999999988</v>
      </c>
      <c r="AT712">
        <f t="shared" si="1718"/>
        <v>0.98999999999999988</v>
      </c>
      <c r="AU712">
        <f t="shared" si="1718"/>
        <v>0.98999999999999988</v>
      </c>
      <c r="AV712">
        <f t="shared" si="1718"/>
        <v>0.98999999999999988</v>
      </c>
      <c r="AW712">
        <f t="shared" si="1718"/>
        <v>0.98999999999999988</v>
      </c>
      <c r="AX712">
        <f t="shared" si="1718"/>
        <v>0.98999999999999988</v>
      </c>
      <c r="AY712">
        <f t="shared" si="1718"/>
        <v>0.98999999999999988</v>
      </c>
      <c r="AZ712">
        <f t="shared" si="1718"/>
        <v>0.98999999999999988</v>
      </c>
      <c r="BA712">
        <f t="shared" si="1718"/>
        <v>0.98999999999999988</v>
      </c>
      <c r="BB712">
        <f t="shared" si="1718"/>
        <v>0.98999999999999988</v>
      </c>
      <c r="BC712">
        <f t="shared" si="1718"/>
        <v>0.98999999999999988</v>
      </c>
      <c r="BD712">
        <f t="shared" si="1718"/>
        <v>0.98999999999999988</v>
      </c>
      <c r="BE712">
        <f t="shared" si="1718"/>
        <v>0.98999999999999988</v>
      </c>
      <c r="BF712">
        <f t="shared" si="1718"/>
        <v>0.98999999999999988</v>
      </c>
      <c r="BG712">
        <f t="shared" si="1718"/>
        <v>0.98999999999999988</v>
      </c>
      <c r="BH712">
        <f t="shared" ref="BH712:BH761" si="1719">BG712</f>
        <v>0.98999999999999988</v>
      </c>
      <c r="BK712">
        <f t="shared" si="1711"/>
        <v>4.0883269910110612E-2</v>
      </c>
      <c r="BL712">
        <f t="shared" si="1619"/>
        <v>2.0441634955055306E-2</v>
      </c>
      <c r="BM712">
        <f t="shared" si="1620"/>
        <v>4.0883269910110646E-4</v>
      </c>
      <c r="BN712">
        <f t="shared" si="1679"/>
        <v>0.5</v>
      </c>
      <c r="BO712">
        <f t="shared" si="1680"/>
        <v>0.99</v>
      </c>
      <c r="BP712" t="str">
        <f t="shared" si="1621"/>
        <v>-2W-Total</v>
      </c>
    </row>
    <row r="713" spans="1:68" hidden="1" x14ac:dyDescent="0.25">
      <c r="A713" t="str">
        <f t="shared" si="1617"/>
        <v>passenger-2W-G</v>
      </c>
      <c r="B713" s="1">
        <v>679</v>
      </c>
      <c r="C713" t="s">
        <v>14</v>
      </c>
      <c r="D713" t="s">
        <v>27</v>
      </c>
      <c r="E713" t="s">
        <v>35</v>
      </c>
      <c r="F713" t="s">
        <v>47</v>
      </c>
      <c r="G713">
        <v>0.96833366234956153</v>
      </c>
      <c r="H713">
        <f>Reference!H713</f>
        <v>0.95301518860183465</v>
      </c>
      <c r="I713">
        <f>Reference!I713</f>
        <v>0.93799446820411814</v>
      </c>
      <c r="J713">
        <f>Reference!J713</f>
        <v>0.9232629033305062</v>
      </c>
      <c r="K713">
        <f>Reference!K713</f>
        <v>0.91769736702316485</v>
      </c>
      <c r="L713">
        <f t="shared" ref="L713:Y713" si="1720">$K713+(L$33-$K$33)*($BL713-$BK713)/($BL$33-$BK$33)</f>
        <v>0.86525751747898405</v>
      </c>
      <c r="M713">
        <f t="shared" si="1720"/>
        <v>0.81281766793480315</v>
      </c>
      <c r="N713">
        <f t="shared" si="1720"/>
        <v>0.76037781839062224</v>
      </c>
      <c r="O713">
        <f t="shared" si="1720"/>
        <v>0.70793796884644145</v>
      </c>
      <c r="P713">
        <f t="shared" si="1720"/>
        <v>0.65549811930226065</v>
      </c>
      <c r="Q713">
        <f t="shared" si="1720"/>
        <v>0.60305826975807975</v>
      </c>
      <c r="R713">
        <f t="shared" si="1720"/>
        <v>0.55061842021389884</v>
      </c>
      <c r="S713">
        <f t="shared" si="1720"/>
        <v>0.49817857066971805</v>
      </c>
      <c r="T713">
        <f t="shared" si="1720"/>
        <v>0.4457387211255372</v>
      </c>
      <c r="U713">
        <f t="shared" si="1720"/>
        <v>0.39329887158135635</v>
      </c>
      <c r="V713">
        <f t="shared" si="1720"/>
        <v>0.34085902203717544</v>
      </c>
      <c r="W713">
        <f t="shared" si="1720"/>
        <v>0.28841917249299465</v>
      </c>
      <c r="X713">
        <f t="shared" si="1720"/>
        <v>0.23597932294881374</v>
      </c>
      <c r="Y713">
        <f t="shared" si="1720"/>
        <v>0.18353947340463295</v>
      </c>
      <c r="Z713">
        <f t="shared" ref="Z713:AN713" si="1721">$Y713+(Z$33-$Y$33)*($BM713-$BL713)/($BM$33-$BL$33)</f>
        <v>0.17191530675567288</v>
      </c>
      <c r="AA713">
        <f t="shared" si="1721"/>
        <v>0.16029114010671278</v>
      </c>
      <c r="AB713">
        <f t="shared" si="1721"/>
        <v>0.1486669734577527</v>
      </c>
      <c r="AC713">
        <f t="shared" si="1721"/>
        <v>0.13704280680879261</v>
      </c>
      <c r="AD713">
        <f t="shared" si="1721"/>
        <v>0.12541864015983251</v>
      </c>
      <c r="AE713">
        <f t="shared" si="1721"/>
        <v>0.11379447351087245</v>
      </c>
      <c r="AF713">
        <f t="shared" si="1721"/>
        <v>0.10217030686191236</v>
      </c>
      <c r="AG713">
        <f t="shared" si="1721"/>
        <v>9.0546140212952278E-2</v>
      </c>
      <c r="AH713">
        <f t="shared" si="1721"/>
        <v>7.8921973563992179E-2</v>
      </c>
      <c r="AI713">
        <f t="shared" si="1721"/>
        <v>6.7297806915032093E-2</v>
      </c>
      <c r="AJ713">
        <f t="shared" si="1721"/>
        <v>5.5673640266072022E-2</v>
      </c>
      <c r="AK713">
        <f t="shared" si="1721"/>
        <v>4.4049473617111951E-2</v>
      </c>
      <c r="AL713">
        <f t="shared" si="1721"/>
        <v>3.2425306968151851E-2</v>
      </c>
      <c r="AM713">
        <f t="shared" si="1721"/>
        <v>2.080114031919178E-2</v>
      </c>
      <c r="AN713">
        <f t="shared" si="1721"/>
        <v>9.1769736702316806E-3</v>
      </c>
      <c r="AO713">
        <f t="shared" ref="AO713:BG713" si="1722">AN713</f>
        <v>9.1769736702316806E-3</v>
      </c>
      <c r="AP713">
        <f t="shared" si="1722"/>
        <v>9.1769736702316806E-3</v>
      </c>
      <c r="AQ713">
        <f t="shared" si="1722"/>
        <v>9.1769736702316806E-3</v>
      </c>
      <c r="AR713">
        <f t="shared" si="1722"/>
        <v>9.1769736702316806E-3</v>
      </c>
      <c r="AS713">
        <f t="shared" si="1722"/>
        <v>9.1769736702316806E-3</v>
      </c>
      <c r="AT713">
        <f t="shared" si="1722"/>
        <v>9.1769736702316806E-3</v>
      </c>
      <c r="AU713">
        <f t="shared" si="1722"/>
        <v>9.1769736702316806E-3</v>
      </c>
      <c r="AV713">
        <f t="shared" si="1722"/>
        <v>9.1769736702316806E-3</v>
      </c>
      <c r="AW713">
        <f t="shared" si="1722"/>
        <v>9.1769736702316806E-3</v>
      </c>
      <c r="AX713">
        <f t="shared" si="1722"/>
        <v>9.1769736702316806E-3</v>
      </c>
      <c r="AY713">
        <f t="shared" si="1722"/>
        <v>9.1769736702316806E-3</v>
      </c>
      <c r="AZ713">
        <f t="shared" si="1722"/>
        <v>9.1769736702316806E-3</v>
      </c>
      <c r="BA713">
        <f t="shared" si="1722"/>
        <v>9.1769736702316806E-3</v>
      </c>
      <c r="BB713">
        <f t="shared" si="1722"/>
        <v>9.1769736702316806E-3</v>
      </c>
      <c r="BC713">
        <f t="shared" si="1722"/>
        <v>9.1769736702316806E-3</v>
      </c>
      <c r="BD713">
        <f t="shared" si="1722"/>
        <v>9.1769736702316806E-3</v>
      </c>
      <c r="BE713">
        <f t="shared" si="1722"/>
        <v>9.1769736702316806E-3</v>
      </c>
      <c r="BF713">
        <f t="shared" si="1722"/>
        <v>9.1769736702316806E-3</v>
      </c>
      <c r="BG713">
        <f t="shared" si="1722"/>
        <v>9.1769736702316806E-3</v>
      </c>
      <c r="BH713">
        <f t="shared" si="1719"/>
        <v>9.1769736702316806E-3</v>
      </c>
      <c r="BK713">
        <f t="shared" si="1711"/>
        <v>0.91769736702316485</v>
      </c>
      <c r="BL713">
        <f t="shared" si="1619"/>
        <v>0.18353947340463292</v>
      </c>
      <c r="BM713">
        <f t="shared" si="1620"/>
        <v>9.1769736702316564E-3</v>
      </c>
      <c r="BN713">
        <f>INDEX($N$7:$N$28,MATCH(BP713,$H$7:$H$28,0))</f>
        <v>0.8</v>
      </c>
      <c r="BO713">
        <f>INDEX($O$7:$O$28,MATCH(BP713,$H$7:$H$28,0))</f>
        <v>0.99</v>
      </c>
      <c r="BP713" t="str">
        <f t="shared" si="1621"/>
        <v>-2W-Total</v>
      </c>
    </row>
    <row r="714" spans="1:68" hidden="1" x14ac:dyDescent="0.25">
      <c r="A714" t="str">
        <f t="shared" si="1617"/>
        <v>passenger-BUS-BEV</v>
      </c>
      <c r="B714" s="1">
        <v>680</v>
      </c>
      <c r="C714" t="s">
        <v>14</v>
      </c>
      <c r="D714" t="s">
        <v>27</v>
      </c>
      <c r="E714" t="s">
        <v>34</v>
      </c>
      <c r="F714" t="s">
        <v>29</v>
      </c>
      <c r="G714">
        <v>1.3739491068864129E-2</v>
      </c>
      <c r="H714">
        <f>Reference!H714</f>
        <v>1.5340644699857393E-2</v>
      </c>
      <c r="I714">
        <f>Reference!I714</f>
        <v>1.712839133762168E-2</v>
      </c>
      <c r="J714">
        <f>Reference!J714</f>
        <v>1.9124475897511702E-2</v>
      </c>
      <c r="K714">
        <f>Reference!K714</f>
        <v>2.135317737347369E-2</v>
      </c>
      <c r="L714">
        <f>Reference!L714</f>
        <v>2.3842843204513679E-2</v>
      </c>
      <c r="M714">
        <f>IF(L714=0,0.0000001,L714)*((INDEX($N$7:$N$29,MATCH($A714,$H$7:$H$28,0))/IF(L714=0,0.0000001,L714))^((M$33-$K$33)/($Y$33-$K$33)))</f>
        <v>3.7798220844251315E-2</v>
      </c>
      <c r="N714">
        <f t="shared" ref="N714:Y714" si="1723">IF(M714=0,0.0000001,M714)*((INDEX($N$7:$N$29,MATCH($A714,$H$7:$H$28,0))/IF(M714=0,0.0000001,M714))^((N$33-$K$33)/($Y$33-$K$33)))</f>
        <v>6.8353366096922066E-2</v>
      </c>
      <c r="O714">
        <f t="shared" si="1723"/>
        <v>0.12714529402687944</v>
      </c>
      <c r="P714">
        <f t="shared" si="1723"/>
        <v>0.22128977518351939</v>
      </c>
      <c r="Q714">
        <f t="shared" si="1723"/>
        <v>0.33932367589076023</v>
      </c>
      <c r="R714">
        <f t="shared" si="1723"/>
        <v>0.45121414598221116</v>
      </c>
      <c r="S714">
        <f t="shared" si="1723"/>
        <v>0.531015977801366</v>
      </c>
      <c r="T714">
        <f t="shared" si="1723"/>
        <v>0.57439028462814368</v>
      </c>
      <c r="U714">
        <f t="shared" si="1723"/>
        <v>0.59256859619745361</v>
      </c>
      <c r="V714">
        <f t="shared" si="1723"/>
        <v>0.59839975019269509</v>
      </c>
      <c r="W714">
        <f t="shared" si="1723"/>
        <v>0.5997711311463515</v>
      </c>
      <c r="X714">
        <f t="shared" si="1723"/>
        <v>0.59998364932882353</v>
      </c>
      <c r="Y714">
        <f t="shared" si="1723"/>
        <v>0.6</v>
      </c>
      <c r="Z714">
        <f>IF(Y714=0,0.0000001,$Y714)*((INDEX($O$7:$O$29,MATCH($A714,$H$7:$H$28,0))/IF(Y714=0,0.0000001,$Y714))^((Z$33-$Y$33)/($AN$33-$Y$33)))</f>
        <v>0.6164397954382298</v>
      </c>
      <c r="AA714">
        <f t="shared" ref="AA714:AN714" si="1724">IF(Z714=0,0.0000001,$Y714)*((INDEX($O$7:$O$29,MATCH($A714,$H$7:$H$28,0))/IF(Z714=0,0.0000001,$Y714))^((AA$33-$Y$33)/($AN$33-$Y$33)))</f>
        <v>0.63333003566654444</v>
      </c>
      <c r="AB714">
        <f t="shared" si="1724"/>
        <v>0.65068306271861909</v>
      </c>
      <c r="AC714">
        <f t="shared" si="1724"/>
        <v>0.66851155679564411</v>
      </c>
      <c r="AD714">
        <f t="shared" si="1724"/>
        <v>0.68682854553199912</v>
      </c>
      <c r="AE714">
        <f t="shared" si="1724"/>
        <v>0.70564741351480409</v>
      </c>
      <c r="AF714">
        <f t="shared" si="1724"/>
        <v>0.72498191206430307</v>
      </c>
      <c r="AG714">
        <f t="shared" si="1724"/>
        <v>0.74484616928222624</v>
      </c>
      <c r="AH714">
        <f t="shared" si="1724"/>
        <v>0.76525470037547438</v>
      </c>
      <c r="AI714">
        <f t="shared" si="1724"/>
        <v>0.78622241826266892</v>
      </c>
      <c r="AJ714">
        <f t="shared" si="1724"/>
        <v>0.8077646444713168</v>
      </c>
      <c r="AK714">
        <f t="shared" si="1724"/>
        <v>0.82989712033355489</v>
      </c>
      <c r="AL714">
        <f t="shared" si="1724"/>
        <v>0.85263601848865445</v>
      </c>
      <c r="AM714">
        <f t="shared" si="1724"/>
        <v>0.8759979547006882</v>
      </c>
      <c r="AN714">
        <f t="shared" si="1724"/>
        <v>0.89999999999999991</v>
      </c>
      <c r="AO714">
        <f t="shared" ref="AO714:BG714" si="1725">AN714</f>
        <v>0.89999999999999991</v>
      </c>
      <c r="AP714">
        <f t="shared" si="1725"/>
        <v>0.89999999999999991</v>
      </c>
      <c r="AQ714">
        <f t="shared" si="1725"/>
        <v>0.89999999999999991</v>
      </c>
      <c r="AR714">
        <f t="shared" si="1725"/>
        <v>0.89999999999999991</v>
      </c>
      <c r="AS714">
        <f t="shared" si="1725"/>
        <v>0.89999999999999991</v>
      </c>
      <c r="AT714">
        <f t="shared" si="1725"/>
        <v>0.89999999999999991</v>
      </c>
      <c r="AU714">
        <f t="shared" si="1725"/>
        <v>0.89999999999999991</v>
      </c>
      <c r="AV714">
        <f t="shared" si="1725"/>
        <v>0.89999999999999991</v>
      </c>
      <c r="AW714">
        <f t="shared" si="1725"/>
        <v>0.89999999999999991</v>
      </c>
      <c r="AX714">
        <f t="shared" si="1725"/>
        <v>0.89999999999999991</v>
      </c>
      <c r="AY714">
        <f t="shared" si="1725"/>
        <v>0.89999999999999991</v>
      </c>
      <c r="AZ714">
        <f t="shared" si="1725"/>
        <v>0.89999999999999991</v>
      </c>
      <c r="BA714">
        <f t="shared" si="1725"/>
        <v>0.89999999999999991</v>
      </c>
      <c r="BB714">
        <f t="shared" si="1725"/>
        <v>0.89999999999999991</v>
      </c>
      <c r="BC714">
        <f t="shared" si="1725"/>
        <v>0.89999999999999991</v>
      </c>
      <c r="BD714">
        <f t="shared" si="1725"/>
        <v>0.89999999999999991</v>
      </c>
      <c r="BE714">
        <f t="shared" si="1725"/>
        <v>0.89999999999999991</v>
      </c>
      <c r="BF714">
        <f t="shared" si="1725"/>
        <v>0.89999999999999991</v>
      </c>
      <c r="BG714">
        <f t="shared" si="1725"/>
        <v>0.89999999999999991</v>
      </c>
      <c r="BH714">
        <f t="shared" si="1719"/>
        <v>0.89999999999999991</v>
      </c>
      <c r="BK714">
        <f t="shared" si="1711"/>
        <v>2.135317737347369E-2</v>
      </c>
      <c r="BL714">
        <f t="shared" si="1619"/>
        <v>1.0463056913002108E-2</v>
      </c>
      <c r="BM714">
        <f t="shared" si="1620"/>
        <v>1.0676588686736831E-3</v>
      </c>
      <c r="BN714">
        <f t="shared" si="1679"/>
        <v>0.51</v>
      </c>
      <c r="BO714">
        <f t="shared" si="1680"/>
        <v>0.95000000000000007</v>
      </c>
      <c r="BP714" t="str">
        <f t="shared" si="1621"/>
        <v>-BUS-Total</v>
      </c>
    </row>
    <row r="715" spans="1:68" hidden="1" x14ac:dyDescent="0.25">
      <c r="A715" t="str">
        <f t="shared" si="1617"/>
        <v>passenger-BUS-CNG</v>
      </c>
      <c r="B715" s="1">
        <v>681</v>
      </c>
      <c r="C715" t="s">
        <v>14</v>
      </c>
      <c r="D715" t="s">
        <v>27</v>
      </c>
      <c r="E715" t="s">
        <v>34</v>
      </c>
      <c r="F715" t="s">
        <v>45</v>
      </c>
      <c r="G715">
        <v>7.8459012876146914E-2</v>
      </c>
      <c r="H715">
        <f>Reference!H715</f>
        <v>7.8459012876146914E-2</v>
      </c>
      <c r="I715">
        <f>Reference!I715</f>
        <v>7.8459012876146914E-2</v>
      </c>
      <c r="J715">
        <f>Reference!J715</f>
        <v>7.8459012876146914E-2</v>
      </c>
      <c r="K715">
        <f>Reference!K715</f>
        <v>7.8459012876146914E-2</v>
      </c>
      <c r="L715">
        <f>Reference!L715</f>
        <v>7.8459012876146914E-2</v>
      </c>
      <c r="M715">
        <f>Reference!M715</f>
        <v>3.9229506438073457E-2</v>
      </c>
      <c r="N715">
        <f>Reference!N715</f>
        <v>1.9614753219036728E-2</v>
      </c>
      <c r="O715">
        <f>Reference!O715</f>
        <v>0</v>
      </c>
      <c r="P715">
        <f>Reference!P715</f>
        <v>0</v>
      </c>
      <c r="Q715">
        <f>Reference!Q715</f>
        <v>0</v>
      </c>
      <c r="R715">
        <f>Reference!R715</f>
        <v>0</v>
      </c>
      <c r="S715">
        <f>Reference!S715</f>
        <v>0</v>
      </c>
      <c r="T715">
        <f>Reference!T715</f>
        <v>0</v>
      </c>
      <c r="U715">
        <f>Reference!U715</f>
        <v>0</v>
      </c>
      <c r="V715">
        <f>Reference!V715</f>
        <v>0</v>
      </c>
      <c r="W715">
        <f>Reference!W715</f>
        <v>0</v>
      </c>
      <c r="X715">
        <f>Reference!X715</f>
        <v>0</v>
      </c>
      <c r="Y715">
        <f>Reference!Y715</f>
        <v>0</v>
      </c>
      <c r="Z715">
        <f>Reference!Z715</f>
        <v>0</v>
      </c>
      <c r="AA715">
        <f>Reference!AA715</f>
        <v>0</v>
      </c>
      <c r="AB715">
        <f>Reference!AB715</f>
        <v>0</v>
      </c>
      <c r="AC715">
        <f>Reference!AC715</f>
        <v>0</v>
      </c>
      <c r="AD715">
        <f>Reference!AD715</f>
        <v>0</v>
      </c>
      <c r="AE715">
        <f>Reference!AE715</f>
        <v>0</v>
      </c>
      <c r="AF715">
        <f>Reference!AF715</f>
        <v>0</v>
      </c>
      <c r="AG715">
        <f>Reference!AG715</f>
        <v>0</v>
      </c>
      <c r="AH715">
        <f>Reference!AH715</f>
        <v>0</v>
      </c>
      <c r="AI715">
        <f>Reference!AI715</f>
        <v>0</v>
      </c>
      <c r="AJ715">
        <f>Reference!AJ715</f>
        <v>0</v>
      </c>
      <c r="AK715">
        <f>Reference!AK715</f>
        <v>0</v>
      </c>
      <c r="AL715">
        <f>Reference!AL715</f>
        <v>0</v>
      </c>
      <c r="AM715">
        <f>Reference!AM715</f>
        <v>0</v>
      </c>
      <c r="AN715">
        <f>Reference!AN715</f>
        <v>0</v>
      </c>
      <c r="AO715">
        <f t="shared" ref="AO715:BG715" si="1726">AN715</f>
        <v>0</v>
      </c>
      <c r="AP715">
        <f t="shared" si="1726"/>
        <v>0</v>
      </c>
      <c r="AQ715">
        <f t="shared" si="1726"/>
        <v>0</v>
      </c>
      <c r="AR715">
        <f t="shared" si="1726"/>
        <v>0</v>
      </c>
      <c r="AS715">
        <f t="shared" si="1726"/>
        <v>0</v>
      </c>
      <c r="AT715">
        <f t="shared" si="1726"/>
        <v>0</v>
      </c>
      <c r="AU715">
        <f t="shared" si="1726"/>
        <v>0</v>
      </c>
      <c r="AV715">
        <f t="shared" si="1726"/>
        <v>0</v>
      </c>
      <c r="AW715">
        <f t="shared" si="1726"/>
        <v>0</v>
      </c>
      <c r="AX715">
        <f t="shared" si="1726"/>
        <v>0</v>
      </c>
      <c r="AY715">
        <f t="shared" si="1726"/>
        <v>0</v>
      </c>
      <c r="AZ715">
        <f t="shared" si="1726"/>
        <v>0</v>
      </c>
      <c r="BA715">
        <f t="shared" si="1726"/>
        <v>0</v>
      </c>
      <c r="BB715">
        <f t="shared" si="1726"/>
        <v>0</v>
      </c>
      <c r="BC715">
        <f t="shared" si="1726"/>
        <v>0</v>
      </c>
      <c r="BD715">
        <f t="shared" si="1726"/>
        <v>0</v>
      </c>
      <c r="BE715">
        <f t="shared" si="1726"/>
        <v>0</v>
      </c>
      <c r="BF715">
        <f t="shared" si="1726"/>
        <v>0</v>
      </c>
      <c r="BG715">
        <f t="shared" si="1726"/>
        <v>0</v>
      </c>
      <c r="BH715">
        <f t="shared" si="1719"/>
        <v>0</v>
      </c>
      <c r="BK715">
        <f t="shared" si="1711"/>
        <v>7.8459012876146914E-2</v>
      </c>
      <c r="BL715">
        <f t="shared" si="1619"/>
        <v>2.9029834764174357E-2</v>
      </c>
      <c r="BM715">
        <f t="shared" si="1620"/>
        <v>3.9229506438073405E-3</v>
      </c>
      <c r="BN715">
        <f t="shared" ref="BN715:BN716" si="1727">INDEX($N$7:$N$28,MATCH(BP715,$H$7:$H$28,0))</f>
        <v>0.63</v>
      </c>
      <c r="BO715">
        <f t="shared" ref="BO715:BO716" si="1728">INDEX($O$7:$O$28,MATCH(BP715,$H$7:$H$28,0))</f>
        <v>0.95000000000000007</v>
      </c>
      <c r="BP715" t="str">
        <f t="shared" si="1621"/>
        <v>-BUS-Total</v>
      </c>
    </row>
    <row r="716" spans="1:68" hidden="1" x14ac:dyDescent="0.25">
      <c r="A716" t="str">
        <f t="shared" si="1617"/>
        <v>passenger-BUS-D</v>
      </c>
      <c r="B716" s="1">
        <v>682</v>
      </c>
      <c r="C716" t="s">
        <v>14</v>
      </c>
      <c r="D716" t="s">
        <v>27</v>
      </c>
      <c r="E716" t="s">
        <v>34</v>
      </c>
      <c r="F716" t="s">
        <v>46</v>
      </c>
      <c r="G716">
        <v>0.61105167000830296</v>
      </c>
      <c r="H716">
        <f>Reference!H716</f>
        <v>0.61218213345004802</v>
      </c>
      <c r="I716">
        <f>Reference!I716</f>
        <v>0.61331072333128744</v>
      </c>
      <c r="J716">
        <f>Reference!J716</f>
        <v>0.61443744430585068</v>
      </c>
      <c r="K716">
        <f>Reference!K716</f>
        <v>0.61468077925606257</v>
      </c>
      <c r="L716">
        <f t="shared" ref="L716:Y716" si="1729">$K716+(L$33-$K$33)*($BL716-$BK716)/($BL$33-$BK$33)</f>
        <v>0.58702014418953974</v>
      </c>
      <c r="M716">
        <f t="shared" si="1729"/>
        <v>0.55935950912301691</v>
      </c>
      <c r="N716">
        <f t="shared" si="1729"/>
        <v>0.53169887405649408</v>
      </c>
      <c r="O716">
        <f t="shared" si="1729"/>
        <v>0.50403823898997135</v>
      </c>
      <c r="P716">
        <f t="shared" si="1729"/>
        <v>0.47637760392344852</v>
      </c>
      <c r="Q716">
        <f t="shared" si="1729"/>
        <v>0.44871696885692569</v>
      </c>
      <c r="R716">
        <f t="shared" si="1729"/>
        <v>0.42105633379040286</v>
      </c>
      <c r="S716">
        <f t="shared" si="1729"/>
        <v>0.39339569872388003</v>
      </c>
      <c r="T716">
        <f t="shared" si="1729"/>
        <v>0.3657350636573572</v>
      </c>
      <c r="U716">
        <f t="shared" si="1729"/>
        <v>0.33807442859083442</v>
      </c>
      <c r="V716">
        <f t="shared" si="1729"/>
        <v>0.31041379352431159</v>
      </c>
      <c r="W716">
        <f t="shared" si="1729"/>
        <v>0.28275315845778876</v>
      </c>
      <c r="X716">
        <f t="shared" si="1729"/>
        <v>0.25509252339126598</v>
      </c>
      <c r="Y716">
        <f t="shared" si="1729"/>
        <v>0.22743188832474315</v>
      </c>
      <c r="Z716">
        <f t="shared" ref="Z716:AN716" si="1730">$Y716+(Z$33-$Y$33)*($BM716-$BL716)/($BM$33-$BL$33)</f>
        <v>0.21431869836728049</v>
      </c>
      <c r="AA716">
        <f t="shared" si="1730"/>
        <v>0.2012055084098178</v>
      </c>
      <c r="AB716">
        <f t="shared" si="1730"/>
        <v>0.18809231845235513</v>
      </c>
      <c r="AC716">
        <f t="shared" si="1730"/>
        <v>0.17497912849489247</v>
      </c>
      <c r="AD716">
        <f t="shared" si="1730"/>
        <v>0.16186593853742981</v>
      </c>
      <c r="AE716">
        <f t="shared" si="1730"/>
        <v>0.14875274857996712</v>
      </c>
      <c r="AF716">
        <f t="shared" si="1730"/>
        <v>0.13563955862250443</v>
      </c>
      <c r="AG716">
        <f t="shared" si="1730"/>
        <v>0.12252636866504178</v>
      </c>
      <c r="AH716">
        <f t="shared" si="1730"/>
        <v>0.10941317870757911</v>
      </c>
      <c r="AI716">
        <f t="shared" si="1730"/>
        <v>9.6299988750116444E-2</v>
      </c>
      <c r="AJ716">
        <f t="shared" si="1730"/>
        <v>8.3186798792653754E-2</v>
      </c>
      <c r="AK716">
        <f t="shared" si="1730"/>
        <v>7.0073608835191065E-2</v>
      </c>
      <c r="AL716">
        <f t="shared" si="1730"/>
        <v>5.696041887772843E-2</v>
      </c>
      <c r="AM716">
        <f t="shared" si="1730"/>
        <v>4.3847228920265741E-2</v>
      </c>
      <c r="AN716">
        <f t="shared" si="1730"/>
        <v>3.0734038962803079E-2</v>
      </c>
      <c r="AO716">
        <f t="shared" ref="AO716:BG716" si="1731">AN716</f>
        <v>3.0734038962803079E-2</v>
      </c>
      <c r="AP716">
        <f t="shared" si="1731"/>
        <v>3.0734038962803079E-2</v>
      </c>
      <c r="AQ716">
        <f t="shared" si="1731"/>
        <v>3.0734038962803079E-2</v>
      </c>
      <c r="AR716">
        <f t="shared" si="1731"/>
        <v>3.0734038962803079E-2</v>
      </c>
      <c r="AS716">
        <f t="shared" si="1731"/>
        <v>3.0734038962803079E-2</v>
      </c>
      <c r="AT716">
        <f t="shared" si="1731"/>
        <v>3.0734038962803079E-2</v>
      </c>
      <c r="AU716">
        <f t="shared" si="1731"/>
        <v>3.0734038962803079E-2</v>
      </c>
      <c r="AV716">
        <f t="shared" si="1731"/>
        <v>3.0734038962803079E-2</v>
      </c>
      <c r="AW716">
        <f t="shared" si="1731"/>
        <v>3.0734038962803079E-2</v>
      </c>
      <c r="AX716">
        <f t="shared" si="1731"/>
        <v>3.0734038962803079E-2</v>
      </c>
      <c r="AY716">
        <f t="shared" si="1731"/>
        <v>3.0734038962803079E-2</v>
      </c>
      <c r="AZ716">
        <f t="shared" si="1731"/>
        <v>3.0734038962803079E-2</v>
      </c>
      <c r="BA716">
        <f t="shared" si="1731"/>
        <v>3.0734038962803079E-2</v>
      </c>
      <c r="BB716">
        <f t="shared" si="1731"/>
        <v>3.0734038962803079E-2</v>
      </c>
      <c r="BC716">
        <f t="shared" si="1731"/>
        <v>3.0734038962803079E-2</v>
      </c>
      <c r="BD716">
        <f t="shared" si="1731"/>
        <v>3.0734038962803079E-2</v>
      </c>
      <c r="BE716">
        <f t="shared" si="1731"/>
        <v>3.0734038962803079E-2</v>
      </c>
      <c r="BF716">
        <f t="shared" si="1731"/>
        <v>3.0734038962803079E-2</v>
      </c>
      <c r="BG716">
        <f t="shared" si="1731"/>
        <v>3.0734038962803079E-2</v>
      </c>
      <c r="BH716">
        <f t="shared" si="1719"/>
        <v>3.0734038962803079E-2</v>
      </c>
      <c r="BK716">
        <f t="shared" si="1711"/>
        <v>0.61468077925606257</v>
      </c>
      <c r="BL716">
        <f t="shared" si="1619"/>
        <v>0.22743188832474315</v>
      </c>
      <c r="BM716">
        <f t="shared" si="1620"/>
        <v>3.0734038962803089E-2</v>
      </c>
      <c r="BN716">
        <f t="shared" si="1727"/>
        <v>0.63</v>
      </c>
      <c r="BO716">
        <f t="shared" si="1728"/>
        <v>0.95000000000000007</v>
      </c>
      <c r="BP716" t="str">
        <f t="shared" si="1621"/>
        <v>-BUS-Total</v>
      </c>
    </row>
    <row r="717" spans="1:68" hidden="1" x14ac:dyDescent="0.25">
      <c r="A717" t="str">
        <f t="shared" si="1617"/>
        <v>passenger-BUS-FCEV</v>
      </c>
      <c r="B717" s="1">
        <v>683</v>
      </c>
      <c r="C717" t="s">
        <v>14</v>
      </c>
      <c r="D717" t="s">
        <v>27</v>
      </c>
      <c r="E717" t="s">
        <v>34</v>
      </c>
      <c r="F717" t="s">
        <v>30</v>
      </c>
      <c r="G717">
        <v>0</v>
      </c>
      <c r="H717">
        <f>Reference!H717</f>
        <v>1.2915496650148837E-7</v>
      </c>
      <c r="I717">
        <f>Reference!I717</f>
        <v>0</v>
      </c>
      <c r="J717">
        <f>Reference!J717</f>
        <v>2.1544346900318838E-7</v>
      </c>
      <c r="K717">
        <f>Reference!K717</f>
        <v>0</v>
      </c>
      <c r="L717">
        <f>Reference!L717</f>
        <v>1.93069772888325E-7</v>
      </c>
      <c r="M717">
        <f>IF(L717=0,0.0000001,L717)*((INDEX($N$7:$N$29,MATCH($A717,$H$7:$H$28,0))/IF(L717=0,0.0000001,L717))^((M$33-$K$33)/($Y$33-$K$33)))</f>
        <v>1.064985887230373E-6</v>
      </c>
      <c r="N717">
        <f t="shared" ref="N717:Y717" si="1732">IF(M717=0,0.0000001,M717)*((INDEX($N$7:$N$29,MATCH($A717,$H$7:$H$28,0))/IF(M717=0,0.0000001,M717))^((N$33-$K$33)/($Y$33-$K$33)))</f>
        <v>9.5690226313179565E-6</v>
      </c>
      <c r="O717">
        <f t="shared" si="1732"/>
        <v>9.5454674838068196E-5</v>
      </c>
      <c r="P717">
        <f t="shared" si="1732"/>
        <v>7.4421539513942325E-4</v>
      </c>
      <c r="Q717">
        <f t="shared" si="1732"/>
        <v>3.6285817256375814E-3</v>
      </c>
      <c r="R717">
        <f t="shared" si="1732"/>
        <v>1.0433477453329136E-2</v>
      </c>
      <c r="S717">
        <f t="shared" si="1732"/>
        <v>1.9078265791613546E-2</v>
      </c>
      <c r="T717">
        <f t="shared" si="1732"/>
        <v>2.5521915655245975E-2</v>
      </c>
      <c r="U717">
        <f t="shared" si="1732"/>
        <v>2.864585770276952E-2</v>
      </c>
      <c r="V717">
        <f t="shared" si="1732"/>
        <v>2.9704538308740456E-2</v>
      </c>
      <c r="W717">
        <f t="shared" si="1732"/>
        <v>2.9957611934672234E-2</v>
      </c>
      <c r="X717">
        <f t="shared" si="1732"/>
        <v>2.9996970293040933E-2</v>
      </c>
      <c r="Y717">
        <f t="shared" si="1732"/>
        <v>0.03</v>
      </c>
      <c r="Z717">
        <f>IF(Y717=0,0.0000001,$Y717)*((INDEX($O$7:$O$29,MATCH($A717,$H$7:$H$28,0))/IF(Y717=0,0.0000001,$Y717))^((Z$33-$Y$33)/($AN$33-$Y$33)))</f>
        <v>3.1039246604138173E-2</v>
      </c>
      <c r="AA717">
        <f t="shared" ref="AA717:AN717" si="1733">IF(Z717=0,0.0000001,$Y717)*((INDEX($O$7:$O$29,MATCH($A717,$H$7:$H$28,0))/IF(Z717=0,0.0000001,$Y717))^((AA$33-$Y$33)/($AN$33-$Y$33)))</f>
        <v>3.211449432508344E-2</v>
      </c>
      <c r="AB717">
        <f t="shared" si="1733"/>
        <v>3.3226990297448702E-2</v>
      </c>
      <c r="AC717">
        <f t="shared" si="1733"/>
        <v>3.4378024858527222E-2</v>
      </c>
      <c r="AD717">
        <f t="shared" si="1733"/>
        <v>3.5568933044900629E-2</v>
      </c>
      <c r="AE717">
        <f t="shared" si="1733"/>
        <v>3.6801096140891665E-2</v>
      </c>
      <c r="AF717">
        <f t="shared" si="1733"/>
        <v>3.8075943280657804E-2</v>
      </c>
      <c r="AG717">
        <f t="shared" si="1733"/>
        <v>3.939495310578385E-2</v>
      </c>
      <c r="AH717">
        <f t="shared" si="1733"/>
        <v>4.0759655480296142E-2</v>
      </c>
      <c r="AI717">
        <f t="shared" si="1733"/>
        <v>4.2171633265087459E-2</v>
      </c>
      <c r="AJ717">
        <f t="shared" si="1733"/>
        <v>4.3632524153810887E-2</v>
      </c>
      <c r="AK717">
        <f t="shared" si="1733"/>
        <v>4.5144022572371711E-2</v>
      </c>
      <c r="AL717">
        <f t="shared" si="1733"/>
        <v>4.6707881644220864E-2</v>
      </c>
      <c r="AM717">
        <f t="shared" si="1733"/>
        <v>4.8325915223729012E-2</v>
      </c>
      <c r="AN717">
        <f t="shared" si="1733"/>
        <v>0.05</v>
      </c>
      <c r="AO717">
        <f t="shared" ref="AO717:BG717" si="1734">AN717</f>
        <v>0.05</v>
      </c>
      <c r="AP717">
        <f t="shared" si="1734"/>
        <v>0.05</v>
      </c>
      <c r="AQ717">
        <f t="shared" si="1734"/>
        <v>0.05</v>
      </c>
      <c r="AR717">
        <f t="shared" si="1734"/>
        <v>0.05</v>
      </c>
      <c r="AS717">
        <f t="shared" si="1734"/>
        <v>0.05</v>
      </c>
      <c r="AT717">
        <f t="shared" si="1734"/>
        <v>0.05</v>
      </c>
      <c r="AU717">
        <f t="shared" si="1734"/>
        <v>0.05</v>
      </c>
      <c r="AV717">
        <f t="shared" si="1734"/>
        <v>0.05</v>
      </c>
      <c r="AW717">
        <f t="shared" si="1734"/>
        <v>0.05</v>
      </c>
      <c r="AX717">
        <f t="shared" si="1734"/>
        <v>0.05</v>
      </c>
      <c r="AY717">
        <f t="shared" si="1734"/>
        <v>0.05</v>
      </c>
      <c r="AZ717">
        <f t="shared" si="1734"/>
        <v>0.05</v>
      </c>
      <c r="BA717">
        <f t="shared" si="1734"/>
        <v>0.05</v>
      </c>
      <c r="BB717">
        <f t="shared" si="1734"/>
        <v>0.05</v>
      </c>
      <c r="BC717">
        <f t="shared" si="1734"/>
        <v>0.05</v>
      </c>
      <c r="BD717">
        <f t="shared" si="1734"/>
        <v>0.05</v>
      </c>
      <c r="BE717">
        <f t="shared" si="1734"/>
        <v>0.05</v>
      </c>
      <c r="BF717">
        <f t="shared" si="1734"/>
        <v>0.05</v>
      </c>
      <c r="BG717">
        <f t="shared" si="1734"/>
        <v>0.05</v>
      </c>
      <c r="BH717">
        <f t="shared" si="1719"/>
        <v>0.05</v>
      </c>
      <c r="BK717">
        <f>G717</f>
        <v>0</v>
      </c>
      <c r="BL717">
        <f t="shared" si="1619"/>
        <v>0</v>
      </c>
      <c r="BM717">
        <f t="shared" si="1620"/>
        <v>0</v>
      </c>
      <c r="BN717">
        <f t="shared" si="1679"/>
        <v>0.51</v>
      </c>
      <c r="BO717">
        <f t="shared" si="1680"/>
        <v>0.95000000000000007</v>
      </c>
      <c r="BP717" t="str">
        <f t="shared" si="1621"/>
        <v>-BUS-Total</v>
      </c>
    </row>
    <row r="718" spans="1:68" hidden="1" x14ac:dyDescent="0.25">
      <c r="A718" t="str">
        <f t="shared" si="1617"/>
        <v>passenger-BUS-G</v>
      </c>
      <c r="B718" s="1">
        <v>684</v>
      </c>
      <c r="C718" t="s">
        <v>14</v>
      </c>
      <c r="D718" t="s">
        <v>27</v>
      </c>
      <c r="E718" t="s">
        <v>34</v>
      </c>
      <c r="F718" t="s">
        <v>47</v>
      </c>
      <c r="G718">
        <v>0.28557238125561152</v>
      </c>
      <c r="H718">
        <f>Reference!H718</f>
        <v>0.27666367816752441</v>
      </c>
      <c r="I718">
        <f>Reference!I718</f>
        <v>0.26776973981542618</v>
      </c>
      <c r="J718">
        <f>Reference!J718</f>
        <v>0.25889052952446179</v>
      </c>
      <c r="K718">
        <f>Reference!K718</f>
        <v>0.25329778170374362</v>
      </c>
      <c r="L718">
        <f t="shared" ref="L718:Y720" si="1735">$K718+(L$33-$K$33)*($BL718-$BK718)/($BL$33-$BK$33)</f>
        <v>0.24189938152707516</v>
      </c>
      <c r="M718">
        <f t="shared" si="1735"/>
        <v>0.2305009813504067</v>
      </c>
      <c r="N718">
        <f t="shared" si="1735"/>
        <v>0.21910258117373824</v>
      </c>
      <c r="O718">
        <f t="shared" si="1735"/>
        <v>0.20770418099706978</v>
      </c>
      <c r="P718">
        <f t="shared" si="1735"/>
        <v>0.19630578082040129</v>
      </c>
      <c r="Q718">
        <f t="shared" si="1735"/>
        <v>0.18490738064373285</v>
      </c>
      <c r="R718">
        <f t="shared" si="1735"/>
        <v>0.17350898046706437</v>
      </c>
      <c r="S718">
        <f t="shared" si="1735"/>
        <v>0.16211058029039593</v>
      </c>
      <c r="T718">
        <f t="shared" si="1735"/>
        <v>0.15071218011372745</v>
      </c>
      <c r="U718">
        <f t="shared" si="1735"/>
        <v>0.13931377993705898</v>
      </c>
      <c r="V718">
        <f t="shared" si="1735"/>
        <v>0.12791537976039052</v>
      </c>
      <c r="W718">
        <f t="shared" si="1735"/>
        <v>0.11651697958372206</v>
      </c>
      <c r="X718">
        <f t="shared" si="1735"/>
        <v>0.10511857940705363</v>
      </c>
      <c r="Y718">
        <f t="shared" si="1735"/>
        <v>9.3720179230385142E-2</v>
      </c>
      <c r="Z718">
        <f t="shared" ref="Z718:AN720" si="1736">$Y718+(Z$33-$Y$33)*($BM718-$BL718)/($BM$33-$BL$33)</f>
        <v>8.8316493220705283E-2</v>
      </c>
      <c r="AA718">
        <f t="shared" si="1736"/>
        <v>8.2912807211025411E-2</v>
      </c>
      <c r="AB718">
        <f t="shared" si="1736"/>
        <v>7.7509121201345538E-2</v>
      </c>
      <c r="AC718">
        <f t="shared" si="1736"/>
        <v>7.2105435191665679E-2</v>
      </c>
      <c r="AD718">
        <f t="shared" si="1736"/>
        <v>6.670174918198582E-2</v>
      </c>
      <c r="AE718">
        <f t="shared" si="1736"/>
        <v>6.1298063172305947E-2</v>
      </c>
      <c r="AF718">
        <f t="shared" si="1736"/>
        <v>5.5894377162626081E-2</v>
      </c>
      <c r="AG718">
        <f t="shared" si="1736"/>
        <v>5.0490691152946222E-2</v>
      </c>
      <c r="AH718">
        <f t="shared" si="1736"/>
        <v>4.5087005143266357E-2</v>
      </c>
      <c r="AI718">
        <f t="shared" si="1736"/>
        <v>3.9683319133586491E-2</v>
      </c>
      <c r="AJ718">
        <f t="shared" si="1736"/>
        <v>3.4279633123906625E-2</v>
      </c>
      <c r="AK718">
        <f t="shared" si="1736"/>
        <v>2.8875947114226752E-2</v>
      </c>
      <c r="AL718">
        <f t="shared" si="1736"/>
        <v>2.3472261104546893E-2</v>
      </c>
      <c r="AM718">
        <f t="shared" si="1736"/>
        <v>1.806857509486702E-2</v>
      </c>
      <c r="AN718">
        <f t="shared" si="1736"/>
        <v>1.2664889085187161E-2</v>
      </c>
      <c r="AO718">
        <f t="shared" ref="AO718:BG718" si="1737">AN718</f>
        <v>1.2664889085187161E-2</v>
      </c>
      <c r="AP718">
        <f t="shared" si="1737"/>
        <v>1.2664889085187161E-2</v>
      </c>
      <c r="AQ718">
        <f t="shared" si="1737"/>
        <v>1.2664889085187161E-2</v>
      </c>
      <c r="AR718">
        <f t="shared" si="1737"/>
        <v>1.2664889085187161E-2</v>
      </c>
      <c r="AS718">
        <f t="shared" si="1737"/>
        <v>1.2664889085187161E-2</v>
      </c>
      <c r="AT718">
        <f t="shared" si="1737"/>
        <v>1.2664889085187161E-2</v>
      </c>
      <c r="AU718">
        <f t="shared" si="1737"/>
        <v>1.2664889085187161E-2</v>
      </c>
      <c r="AV718">
        <f t="shared" si="1737"/>
        <v>1.2664889085187161E-2</v>
      </c>
      <c r="AW718">
        <f t="shared" si="1737"/>
        <v>1.2664889085187161E-2</v>
      </c>
      <c r="AX718">
        <f t="shared" si="1737"/>
        <v>1.2664889085187161E-2</v>
      </c>
      <c r="AY718">
        <f t="shared" si="1737"/>
        <v>1.2664889085187161E-2</v>
      </c>
      <c r="AZ718">
        <f t="shared" si="1737"/>
        <v>1.2664889085187161E-2</v>
      </c>
      <c r="BA718">
        <f t="shared" si="1737"/>
        <v>1.2664889085187161E-2</v>
      </c>
      <c r="BB718">
        <f t="shared" si="1737"/>
        <v>1.2664889085187161E-2</v>
      </c>
      <c r="BC718">
        <f t="shared" si="1737"/>
        <v>1.2664889085187161E-2</v>
      </c>
      <c r="BD718">
        <f t="shared" si="1737"/>
        <v>1.2664889085187161E-2</v>
      </c>
      <c r="BE718">
        <f t="shared" si="1737"/>
        <v>1.2664889085187161E-2</v>
      </c>
      <c r="BF718">
        <f t="shared" si="1737"/>
        <v>1.2664889085187161E-2</v>
      </c>
      <c r="BG718">
        <f t="shared" si="1737"/>
        <v>1.2664889085187161E-2</v>
      </c>
      <c r="BH718">
        <f t="shared" si="1719"/>
        <v>1.2664889085187161E-2</v>
      </c>
      <c r="BK718">
        <f t="shared" ref="BK718:BK723" si="1738">K718</f>
        <v>0.25329778170374362</v>
      </c>
      <c r="BL718">
        <f t="shared" si="1619"/>
        <v>9.3720179230385142E-2</v>
      </c>
      <c r="BM718">
        <f t="shared" si="1620"/>
        <v>1.2664889085187163E-2</v>
      </c>
      <c r="BN718">
        <f t="shared" ref="BN718:BN720" si="1739">INDEX($N$7:$N$28,MATCH(BP718,$H$7:$H$28,0))</f>
        <v>0.63</v>
      </c>
      <c r="BO718">
        <f t="shared" ref="BO718:BO720" si="1740">INDEX($O$7:$O$28,MATCH(BP718,$H$7:$H$28,0))</f>
        <v>0.95000000000000007</v>
      </c>
      <c r="BP718" t="str">
        <f t="shared" si="1621"/>
        <v>-BUS-Total</v>
      </c>
    </row>
    <row r="719" spans="1:68" hidden="1" x14ac:dyDescent="0.25">
      <c r="A719" t="str">
        <f t="shared" si="1617"/>
        <v>passenger-BUS-LPG</v>
      </c>
      <c r="B719" s="1">
        <v>685</v>
      </c>
      <c r="C719" t="s">
        <v>14</v>
      </c>
      <c r="D719" t="s">
        <v>27</v>
      </c>
      <c r="E719" t="s">
        <v>34</v>
      </c>
      <c r="F719" t="s">
        <v>48</v>
      </c>
      <c r="G719">
        <v>8.3250450475332253E-3</v>
      </c>
      <c r="H719">
        <f>Reference!H719</f>
        <v>8.3250450475332253E-3</v>
      </c>
      <c r="I719">
        <f>Reference!I719</f>
        <v>8.3250450475332253E-3</v>
      </c>
      <c r="J719">
        <f>Reference!J719</f>
        <v>8.3250450475332253E-3</v>
      </c>
      <c r="K719">
        <f>Reference!K719</f>
        <v>8.3250450475332253E-3</v>
      </c>
      <c r="L719">
        <f>Reference!L719</f>
        <v>8.3250450475332253E-3</v>
      </c>
      <c r="M719">
        <f>Reference!M719</f>
        <v>4.1625225237666126E-3</v>
      </c>
      <c r="N719">
        <f>Reference!N719</f>
        <v>2.0812612618833063E-3</v>
      </c>
      <c r="O719">
        <f>Reference!O719</f>
        <v>0</v>
      </c>
      <c r="P719">
        <f>Reference!P719</f>
        <v>0</v>
      </c>
      <c r="Q719">
        <f>Reference!Q719</f>
        <v>0</v>
      </c>
      <c r="R719">
        <f>Reference!R719</f>
        <v>0</v>
      </c>
      <c r="S719">
        <f>Reference!S719</f>
        <v>0</v>
      </c>
      <c r="T719">
        <f>Reference!T719</f>
        <v>0</v>
      </c>
      <c r="U719">
        <f>Reference!U719</f>
        <v>0</v>
      </c>
      <c r="V719">
        <f>Reference!V719</f>
        <v>0</v>
      </c>
      <c r="W719">
        <f>Reference!W719</f>
        <v>0</v>
      </c>
      <c r="X719">
        <f>Reference!X719</f>
        <v>0</v>
      </c>
      <c r="Y719">
        <f>Reference!Y719</f>
        <v>0</v>
      </c>
      <c r="Z719">
        <f>Reference!Z719</f>
        <v>0</v>
      </c>
      <c r="AA719">
        <f>Reference!AA719</f>
        <v>0</v>
      </c>
      <c r="AB719">
        <f>Reference!AB719</f>
        <v>0</v>
      </c>
      <c r="AC719">
        <f>Reference!AC719</f>
        <v>0</v>
      </c>
      <c r="AD719">
        <f>Reference!AD719</f>
        <v>0</v>
      </c>
      <c r="AE719">
        <f>Reference!AE719</f>
        <v>0</v>
      </c>
      <c r="AF719">
        <f>Reference!AF719</f>
        <v>0</v>
      </c>
      <c r="AG719">
        <f>Reference!AG719</f>
        <v>0</v>
      </c>
      <c r="AH719">
        <f>Reference!AH719</f>
        <v>0</v>
      </c>
      <c r="AI719">
        <f>Reference!AI719</f>
        <v>0</v>
      </c>
      <c r="AJ719">
        <f>Reference!AJ719</f>
        <v>0</v>
      </c>
      <c r="AK719">
        <f>Reference!AK719</f>
        <v>0</v>
      </c>
      <c r="AL719">
        <f>Reference!AL719</f>
        <v>0</v>
      </c>
      <c r="AM719">
        <f>Reference!AM719</f>
        <v>0</v>
      </c>
      <c r="AN719">
        <f>Reference!AN719</f>
        <v>0</v>
      </c>
      <c r="AO719">
        <f t="shared" ref="AO719:BG719" si="1741">AN719</f>
        <v>0</v>
      </c>
      <c r="AP719">
        <f t="shared" si="1741"/>
        <v>0</v>
      </c>
      <c r="AQ719">
        <f t="shared" si="1741"/>
        <v>0</v>
      </c>
      <c r="AR719">
        <f t="shared" si="1741"/>
        <v>0</v>
      </c>
      <c r="AS719">
        <f t="shared" si="1741"/>
        <v>0</v>
      </c>
      <c r="AT719">
        <f t="shared" si="1741"/>
        <v>0</v>
      </c>
      <c r="AU719">
        <f t="shared" si="1741"/>
        <v>0</v>
      </c>
      <c r="AV719">
        <f t="shared" si="1741"/>
        <v>0</v>
      </c>
      <c r="AW719">
        <f t="shared" si="1741"/>
        <v>0</v>
      </c>
      <c r="AX719">
        <f t="shared" si="1741"/>
        <v>0</v>
      </c>
      <c r="AY719">
        <f t="shared" si="1741"/>
        <v>0</v>
      </c>
      <c r="AZ719">
        <f t="shared" si="1741"/>
        <v>0</v>
      </c>
      <c r="BA719">
        <f t="shared" si="1741"/>
        <v>0</v>
      </c>
      <c r="BB719">
        <f t="shared" si="1741"/>
        <v>0</v>
      </c>
      <c r="BC719">
        <f t="shared" si="1741"/>
        <v>0</v>
      </c>
      <c r="BD719">
        <f t="shared" si="1741"/>
        <v>0</v>
      </c>
      <c r="BE719">
        <f t="shared" si="1741"/>
        <v>0</v>
      </c>
      <c r="BF719">
        <f t="shared" si="1741"/>
        <v>0</v>
      </c>
      <c r="BG719">
        <f t="shared" si="1741"/>
        <v>0</v>
      </c>
      <c r="BH719">
        <f t="shared" si="1719"/>
        <v>0</v>
      </c>
      <c r="BK719">
        <f t="shared" si="1738"/>
        <v>8.3250450475332253E-3</v>
      </c>
      <c r="BL719">
        <f t="shared" si="1619"/>
        <v>3.0802666675872935E-3</v>
      </c>
      <c r="BM719">
        <f t="shared" si="1620"/>
        <v>4.1625225237666073E-4</v>
      </c>
      <c r="BN719">
        <f t="shared" si="1739"/>
        <v>0.63</v>
      </c>
      <c r="BO719">
        <f t="shared" si="1740"/>
        <v>0.95000000000000007</v>
      </c>
      <c r="BP719" t="str">
        <f t="shared" si="1621"/>
        <v>-BUS-Total</v>
      </c>
    </row>
    <row r="720" spans="1:68" hidden="1" x14ac:dyDescent="0.25">
      <c r="A720" t="str">
        <f t="shared" si="1617"/>
        <v>passenger-BUS-PHEVD</v>
      </c>
      <c r="B720" s="1">
        <v>686</v>
      </c>
      <c r="C720" t="s">
        <v>14</v>
      </c>
      <c r="D720" t="s">
        <v>27</v>
      </c>
      <c r="E720" t="s">
        <v>34</v>
      </c>
      <c r="F720" t="s">
        <v>37</v>
      </c>
      <c r="G720">
        <v>2.8523997435413811E-3</v>
      </c>
      <c r="H720">
        <f>Reference!H720</f>
        <v>4.2750511310079339E-3</v>
      </c>
      <c r="I720">
        <f>Reference!I720</f>
        <v>5.6953447036576059E-3</v>
      </c>
      <c r="J720">
        <f>Reference!J720</f>
        <v>7.1132863181827934E-3</v>
      </c>
      <c r="K720">
        <f>Reference!K720</f>
        <v>8.536561316500775E-3</v>
      </c>
      <c r="L720">
        <f t="shared" si="1735"/>
        <v>8.1524160572582407E-3</v>
      </c>
      <c r="M720">
        <f t="shared" si="1735"/>
        <v>7.7682707980157055E-3</v>
      </c>
      <c r="N720">
        <f t="shared" si="1735"/>
        <v>7.3841255387731702E-3</v>
      </c>
      <c r="O720">
        <f t="shared" si="1735"/>
        <v>6.9999802795306359E-3</v>
      </c>
      <c r="P720">
        <f t="shared" si="1735"/>
        <v>6.6158350202881007E-3</v>
      </c>
      <c r="Q720">
        <f t="shared" si="1735"/>
        <v>6.2316897610455654E-3</v>
      </c>
      <c r="R720">
        <f t="shared" si="1735"/>
        <v>5.8475445018030311E-3</v>
      </c>
      <c r="S720">
        <f t="shared" si="1735"/>
        <v>5.4633992425604967E-3</v>
      </c>
      <c r="T720">
        <f t="shared" si="1735"/>
        <v>5.0792539833179615E-3</v>
      </c>
      <c r="U720">
        <f t="shared" si="1735"/>
        <v>4.6951087240754263E-3</v>
      </c>
      <c r="V720">
        <f t="shared" si="1735"/>
        <v>4.310963464832891E-3</v>
      </c>
      <c r="W720">
        <f t="shared" si="1735"/>
        <v>3.9268182055903567E-3</v>
      </c>
      <c r="X720">
        <f t="shared" si="1735"/>
        <v>3.5426729463478223E-3</v>
      </c>
      <c r="Y720">
        <f t="shared" si="1735"/>
        <v>3.1585276871052862E-3</v>
      </c>
      <c r="Z720">
        <f t="shared" si="1736"/>
        <v>2.9764143790199362E-3</v>
      </c>
      <c r="AA720">
        <f t="shared" si="1736"/>
        <v>2.7943010709345862E-3</v>
      </c>
      <c r="AB720">
        <f t="shared" si="1736"/>
        <v>2.6121877628492367E-3</v>
      </c>
      <c r="AC720">
        <f t="shared" si="1736"/>
        <v>2.4300744547638867E-3</v>
      </c>
      <c r="AD720">
        <f t="shared" si="1736"/>
        <v>2.2479611466785366E-3</v>
      </c>
      <c r="AE720">
        <f t="shared" si="1736"/>
        <v>2.0658478385931871E-3</v>
      </c>
      <c r="AF720">
        <f t="shared" si="1736"/>
        <v>1.8837345305078369E-3</v>
      </c>
      <c r="AG720">
        <f t="shared" si="1736"/>
        <v>1.7016212224224871E-3</v>
      </c>
      <c r="AH720">
        <f t="shared" si="1736"/>
        <v>1.5195079143371373E-3</v>
      </c>
      <c r="AI720">
        <f t="shared" si="1736"/>
        <v>1.3373946062517873E-3</v>
      </c>
      <c r="AJ720">
        <f t="shared" si="1736"/>
        <v>1.1552812981664375E-3</v>
      </c>
      <c r="AK720">
        <f t="shared" si="1736"/>
        <v>9.7316799008108747E-4</v>
      </c>
      <c r="AL720">
        <f t="shared" si="1736"/>
        <v>7.910546819957379E-4</v>
      </c>
      <c r="AM720">
        <f t="shared" si="1736"/>
        <v>6.0894137391038746E-4</v>
      </c>
      <c r="AN720">
        <f t="shared" si="1736"/>
        <v>4.2682806582503788E-4</v>
      </c>
      <c r="AO720">
        <f t="shared" ref="AO720:BG720" si="1742">AN720</f>
        <v>4.2682806582503788E-4</v>
      </c>
      <c r="AP720">
        <f t="shared" si="1742"/>
        <v>4.2682806582503788E-4</v>
      </c>
      <c r="AQ720">
        <f t="shared" si="1742"/>
        <v>4.2682806582503788E-4</v>
      </c>
      <c r="AR720">
        <f t="shared" si="1742"/>
        <v>4.2682806582503788E-4</v>
      </c>
      <c r="AS720">
        <f t="shared" si="1742"/>
        <v>4.2682806582503788E-4</v>
      </c>
      <c r="AT720">
        <f t="shared" si="1742"/>
        <v>4.2682806582503788E-4</v>
      </c>
      <c r="AU720">
        <f t="shared" si="1742"/>
        <v>4.2682806582503788E-4</v>
      </c>
      <c r="AV720">
        <f t="shared" si="1742"/>
        <v>4.2682806582503788E-4</v>
      </c>
      <c r="AW720">
        <f t="shared" si="1742"/>
        <v>4.2682806582503788E-4</v>
      </c>
      <c r="AX720">
        <f t="shared" si="1742"/>
        <v>4.2682806582503788E-4</v>
      </c>
      <c r="AY720">
        <f t="shared" si="1742"/>
        <v>4.2682806582503788E-4</v>
      </c>
      <c r="AZ720">
        <f t="shared" si="1742"/>
        <v>4.2682806582503788E-4</v>
      </c>
      <c r="BA720">
        <f t="shared" si="1742"/>
        <v>4.2682806582503788E-4</v>
      </c>
      <c r="BB720">
        <f t="shared" si="1742"/>
        <v>4.2682806582503788E-4</v>
      </c>
      <c r="BC720">
        <f t="shared" si="1742"/>
        <v>4.2682806582503788E-4</v>
      </c>
      <c r="BD720">
        <f t="shared" si="1742"/>
        <v>4.2682806582503788E-4</v>
      </c>
      <c r="BE720">
        <f t="shared" si="1742"/>
        <v>4.2682806582503788E-4</v>
      </c>
      <c r="BF720">
        <f t="shared" si="1742"/>
        <v>4.2682806582503788E-4</v>
      </c>
      <c r="BG720">
        <f t="shared" si="1742"/>
        <v>4.2682806582503788E-4</v>
      </c>
      <c r="BH720">
        <f t="shared" si="1719"/>
        <v>4.2682806582503788E-4</v>
      </c>
      <c r="BK720">
        <f t="shared" si="1738"/>
        <v>8.536561316500775E-3</v>
      </c>
      <c r="BL720">
        <f t="shared" si="1619"/>
        <v>3.1585276871052867E-3</v>
      </c>
      <c r="BM720">
        <f t="shared" si="1620"/>
        <v>4.2682806582503821E-4</v>
      </c>
      <c r="BN720">
        <f t="shared" si="1739"/>
        <v>0.63</v>
      </c>
      <c r="BO720">
        <f t="shared" si="1740"/>
        <v>0.95000000000000007</v>
      </c>
      <c r="BP720" t="str">
        <f t="shared" si="1621"/>
        <v>-BUS-Total</v>
      </c>
    </row>
    <row r="721" spans="1:68" hidden="1" x14ac:dyDescent="0.25">
      <c r="A721" t="str">
        <f t="shared" si="1617"/>
        <v>passenger-LT-BEV</v>
      </c>
      <c r="B721" s="1">
        <v>687</v>
      </c>
      <c r="C721" t="s">
        <v>14</v>
      </c>
      <c r="D721" t="s">
        <v>27</v>
      </c>
      <c r="E721" t="s">
        <v>33</v>
      </c>
      <c r="F721" t="s">
        <v>29</v>
      </c>
      <c r="G721">
        <v>1.6763272208991119E-2</v>
      </c>
      <c r="H721">
        <f>Reference!H721</f>
        <v>1.759251006743787E-2</v>
      </c>
      <c r="I721">
        <f>Reference!I721</f>
        <v>1.8462768283802129E-2</v>
      </c>
      <c r="J721">
        <f>Reference!J721</f>
        <v>1.9376076034328723E-2</v>
      </c>
      <c r="K721">
        <f>Reference!K721</f>
        <v>2.033456287362197E-2</v>
      </c>
      <c r="L721">
        <f>Reference!L721</f>
        <v>2.1341372768938875E-2</v>
      </c>
      <c r="M721">
        <f>IF(L721=0,0.0000001,L721)*((INDEX($N$7:$N$29,MATCH($A721,$H$7:$H$28,0))/IF(L721=0,0.0000001,L721))^((M$33-$K$33)/($Y$33-$K$33)))</f>
        <v>3.3488877263007484E-2</v>
      </c>
      <c r="N721">
        <f t="shared" ref="N721:Y721" si="1743">IF(M721=0,0.0000001,M721)*((INDEX($N$7:$N$29,MATCH($A721,$H$7:$H$28,0))/IF(M721=0,0.0000001,M721))^((N$33-$K$33)/($Y$33-$K$33)))</f>
        <v>5.9770500337863061E-2</v>
      </c>
      <c r="O721">
        <f t="shared" si="1743"/>
        <v>0.10966132652252342</v>
      </c>
      <c r="P721">
        <f t="shared" si="1743"/>
        <v>0.18853015291870465</v>
      </c>
      <c r="Q721">
        <f t="shared" si="1743"/>
        <v>0.28636440988330225</v>
      </c>
      <c r="R721">
        <f t="shared" si="1743"/>
        <v>0.37839424538654276</v>
      </c>
      <c r="S721">
        <f t="shared" si="1743"/>
        <v>0.44371278336649722</v>
      </c>
      <c r="T721">
        <f t="shared" si="1743"/>
        <v>0.47912153997717422</v>
      </c>
      <c r="U721">
        <f t="shared" si="1743"/>
        <v>0.49394357967514785</v>
      </c>
      <c r="V721">
        <f t="shared" si="1743"/>
        <v>0.49869597498571988</v>
      </c>
      <c r="W721">
        <f t="shared" si="1743"/>
        <v>0.49981350215324966</v>
      </c>
      <c r="X721">
        <f t="shared" si="1743"/>
        <v>0.49998667641774619</v>
      </c>
      <c r="Y721">
        <f t="shared" si="1743"/>
        <v>0.49999999999999994</v>
      </c>
      <c r="Z721">
        <f>IF(Y721=0,0.0000001,$Y721)*((INDEX($O$7:$O$29,MATCH($A721,$H$7:$H$28,0))/IF(Y721=0,0.0000001,$Y721))^((Z$33-$Y$33)/($AN$33-$Y$33)))</f>
        <v>0.5218594806573329</v>
      </c>
      <c r="AA721">
        <f t="shared" ref="AA721:AN721" si="1744">IF(Z721=0,0.0000001,$Y721)*((INDEX($O$7:$O$29,MATCH($A721,$H$7:$H$28,0))/IF(Z721=0,0.0000001,$Y721))^((AA$33-$Y$33)/($AN$33-$Y$33)))</f>
        <v>0.54467463510388248</v>
      </c>
      <c r="AB721">
        <f t="shared" si="1744"/>
        <v>0.56848724440506893</v>
      </c>
      <c r="AC721">
        <f t="shared" si="1744"/>
        <v>0.5933409162510952</v>
      </c>
      <c r="AD721">
        <f t="shared" si="1744"/>
        <v>0.61928116481508533</v>
      </c>
      <c r="AE721">
        <f t="shared" si="1744"/>
        <v>0.64635549410253734</v>
      </c>
      <c r="AF721">
        <f t="shared" si="1744"/>
        <v>0.67461348494472795</v>
      </c>
      <c r="AG721">
        <f t="shared" si="1744"/>
        <v>0.7041068857953785</v>
      </c>
      <c r="AH721">
        <f t="shared" si="1744"/>
        <v>0.73488970749685656</v>
      </c>
      <c r="AI721">
        <f t="shared" si="1744"/>
        <v>0.76701832218945787</v>
      </c>
      <c r="AJ721">
        <f t="shared" si="1744"/>
        <v>0.80055156654489878</v>
      </c>
      <c r="AK721">
        <f t="shared" si="1744"/>
        <v>0.83555084951307046</v>
      </c>
      <c r="AL721">
        <f t="shared" si="1744"/>
        <v>0.87208026477936873</v>
      </c>
      <c r="AM721">
        <f t="shared" si="1744"/>
        <v>0.91020670813854154</v>
      </c>
      <c r="AN721">
        <f t="shared" si="1744"/>
        <v>0.95</v>
      </c>
      <c r="AO721">
        <f t="shared" ref="AO721:BG721" si="1745">AN721</f>
        <v>0.95</v>
      </c>
      <c r="AP721">
        <f t="shared" si="1745"/>
        <v>0.95</v>
      </c>
      <c r="AQ721">
        <f t="shared" si="1745"/>
        <v>0.95</v>
      </c>
      <c r="AR721">
        <f t="shared" si="1745"/>
        <v>0.95</v>
      </c>
      <c r="AS721">
        <f t="shared" si="1745"/>
        <v>0.95</v>
      </c>
      <c r="AT721">
        <f t="shared" si="1745"/>
        <v>0.95</v>
      </c>
      <c r="AU721">
        <f t="shared" si="1745"/>
        <v>0.95</v>
      </c>
      <c r="AV721">
        <f t="shared" si="1745"/>
        <v>0.95</v>
      </c>
      <c r="AW721">
        <f t="shared" si="1745"/>
        <v>0.95</v>
      </c>
      <c r="AX721">
        <f t="shared" si="1745"/>
        <v>0.95</v>
      </c>
      <c r="AY721">
        <f t="shared" si="1745"/>
        <v>0.95</v>
      </c>
      <c r="AZ721">
        <f t="shared" si="1745"/>
        <v>0.95</v>
      </c>
      <c r="BA721">
        <f t="shared" si="1745"/>
        <v>0.95</v>
      </c>
      <c r="BB721">
        <f t="shared" si="1745"/>
        <v>0.95</v>
      </c>
      <c r="BC721">
        <f t="shared" si="1745"/>
        <v>0.95</v>
      </c>
      <c r="BD721">
        <f t="shared" si="1745"/>
        <v>0.95</v>
      </c>
      <c r="BE721">
        <f t="shared" si="1745"/>
        <v>0.95</v>
      </c>
      <c r="BF721">
        <f t="shared" si="1745"/>
        <v>0.95</v>
      </c>
      <c r="BG721">
        <f t="shared" si="1745"/>
        <v>0.95</v>
      </c>
      <c r="BH721">
        <f t="shared" si="1719"/>
        <v>0.95</v>
      </c>
      <c r="BK721">
        <f t="shared" si="1738"/>
        <v>2.033456287362197E-2</v>
      </c>
      <c r="BL721">
        <f t="shared" si="1619"/>
        <v>1.3217465867854281E-2</v>
      </c>
      <c r="BM721">
        <f t="shared" si="1620"/>
        <v>2.0334562873621989E-4</v>
      </c>
      <c r="BN721">
        <f t="shared" si="1679"/>
        <v>0.35</v>
      </c>
      <c r="BO721">
        <f t="shared" si="1680"/>
        <v>0.99</v>
      </c>
      <c r="BP721" t="str">
        <f t="shared" si="1621"/>
        <v>-LT-Total</v>
      </c>
    </row>
    <row r="722" spans="1:68" hidden="1" x14ac:dyDescent="0.25">
      <c r="A722" t="str">
        <f t="shared" si="1617"/>
        <v>passenger-LT-CNG</v>
      </c>
      <c r="B722" s="1">
        <v>688</v>
      </c>
      <c r="C722" t="s">
        <v>14</v>
      </c>
      <c r="D722" t="s">
        <v>27</v>
      </c>
      <c r="E722" t="s">
        <v>33</v>
      </c>
      <c r="F722" t="s">
        <v>45</v>
      </c>
      <c r="G722">
        <v>3.6982677363494821E-3</v>
      </c>
      <c r="H722">
        <f>Reference!H722</f>
        <v>3.6982677363494821E-3</v>
      </c>
      <c r="I722">
        <f>Reference!I722</f>
        <v>3.6982677363494821E-3</v>
      </c>
      <c r="J722">
        <f>Reference!J722</f>
        <v>3.6982677363494821E-3</v>
      </c>
      <c r="K722">
        <f>Reference!K722</f>
        <v>3.6982677363494821E-3</v>
      </c>
      <c r="L722">
        <f>Reference!L722</f>
        <v>3.6982677363494821E-3</v>
      </c>
      <c r="M722">
        <f>Reference!M722</f>
        <v>1.8491338681747411E-3</v>
      </c>
      <c r="N722">
        <f>Reference!N722</f>
        <v>9.2456693408737053E-4</v>
      </c>
      <c r="O722">
        <f>Reference!O722</f>
        <v>0</v>
      </c>
      <c r="P722">
        <f>Reference!P722</f>
        <v>0</v>
      </c>
      <c r="Q722">
        <f>Reference!Q722</f>
        <v>0</v>
      </c>
      <c r="R722">
        <f>Reference!R722</f>
        <v>0</v>
      </c>
      <c r="S722">
        <f>Reference!S722</f>
        <v>0</v>
      </c>
      <c r="T722">
        <f>Reference!T722</f>
        <v>0</v>
      </c>
      <c r="U722">
        <f>Reference!U722</f>
        <v>0</v>
      </c>
      <c r="V722">
        <f>Reference!V722</f>
        <v>0</v>
      </c>
      <c r="W722">
        <f>Reference!W722</f>
        <v>0</v>
      </c>
      <c r="X722">
        <f>Reference!X722</f>
        <v>0</v>
      </c>
      <c r="Y722">
        <f>Reference!Y722</f>
        <v>0</v>
      </c>
      <c r="Z722">
        <f>Reference!Z722</f>
        <v>0</v>
      </c>
      <c r="AA722">
        <f>Reference!AA722</f>
        <v>0</v>
      </c>
      <c r="AB722">
        <f>Reference!AB722</f>
        <v>0</v>
      </c>
      <c r="AC722">
        <f>Reference!AC722</f>
        <v>0</v>
      </c>
      <c r="AD722">
        <f>Reference!AD722</f>
        <v>0</v>
      </c>
      <c r="AE722">
        <f>Reference!AE722</f>
        <v>0</v>
      </c>
      <c r="AF722">
        <f>Reference!AF722</f>
        <v>0</v>
      </c>
      <c r="AG722">
        <f>Reference!AG722</f>
        <v>0</v>
      </c>
      <c r="AH722">
        <f>Reference!AH722</f>
        <v>0</v>
      </c>
      <c r="AI722">
        <f>Reference!AI722</f>
        <v>0</v>
      </c>
      <c r="AJ722">
        <f>Reference!AJ722</f>
        <v>0</v>
      </c>
      <c r="AK722">
        <f>Reference!AK722</f>
        <v>0</v>
      </c>
      <c r="AL722">
        <f>Reference!AL722</f>
        <v>0</v>
      </c>
      <c r="AM722">
        <f>Reference!AM722</f>
        <v>0</v>
      </c>
      <c r="AN722">
        <f>Reference!AN722</f>
        <v>0</v>
      </c>
      <c r="AO722">
        <f t="shared" ref="AO722:BG722" si="1746">AN722</f>
        <v>0</v>
      </c>
      <c r="AP722">
        <f t="shared" si="1746"/>
        <v>0</v>
      </c>
      <c r="AQ722">
        <f t="shared" si="1746"/>
        <v>0</v>
      </c>
      <c r="AR722">
        <f t="shared" si="1746"/>
        <v>0</v>
      </c>
      <c r="AS722">
        <f t="shared" si="1746"/>
        <v>0</v>
      </c>
      <c r="AT722">
        <f t="shared" si="1746"/>
        <v>0</v>
      </c>
      <c r="AU722">
        <f t="shared" si="1746"/>
        <v>0</v>
      </c>
      <c r="AV722">
        <f t="shared" si="1746"/>
        <v>0</v>
      </c>
      <c r="AW722">
        <f t="shared" si="1746"/>
        <v>0</v>
      </c>
      <c r="AX722">
        <f t="shared" si="1746"/>
        <v>0</v>
      </c>
      <c r="AY722">
        <f t="shared" si="1746"/>
        <v>0</v>
      </c>
      <c r="AZ722">
        <f t="shared" si="1746"/>
        <v>0</v>
      </c>
      <c r="BA722">
        <f t="shared" si="1746"/>
        <v>0</v>
      </c>
      <c r="BB722">
        <f t="shared" si="1746"/>
        <v>0</v>
      </c>
      <c r="BC722">
        <f t="shared" si="1746"/>
        <v>0</v>
      </c>
      <c r="BD722">
        <f t="shared" si="1746"/>
        <v>0</v>
      </c>
      <c r="BE722">
        <f t="shared" si="1746"/>
        <v>0</v>
      </c>
      <c r="BF722">
        <f t="shared" si="1746"/>
        <v>0</v>
      </c>
      <c r="BG722">
        <f t="shared" si="1746"/>
        <v>0</v>
      </c>
      <c r="BH722">
        <f t="shared" si="1719"/>
        <v>0</v>
      </c>
      <c r="BK722">
        <f t="shared" si="1738"/>
        <v>3.6982677363494821E-3</v>
      </c>
      <c r="BL722">
        <f t="shared" si="1619"/>
        <v>1.7381858360842565E-3</v>
      </c>
      <c r="BM722">
        <f t="shared" si="1620"/>
        <v>0</v>
      </c>
      <c r="BN722">
        <f t="shared" ref="BN722:BN723" si="1747">INDEX($N$7:$N$28,MATCH(BP722,$H$7:$H$28,0))</f>
        <v>0.53</v>
      </c>
      <c r="BO722">
        <f t="shared" ref="BO722:BO723" si="1748">INDEX($O$7:$O$28,MATCH(BP722,$H$7:$H$28,0))</f>
        <v>1</v>
      </c>
      <c r="BP722" t="str">
        <f t="shared" si="1621"/>
        <v>-LT-Total</v>
      </c>
    </row>
    <row r="723" spans="1:68" hidden="1" x14ac:dyDescent="0.25">
      <c r="A723" t="str">
        <f t="shared" si="1617"/>
        <v>passenger-LT-D</v>
      </c>
      <c r="B723" s="1">
        <v>689</v>
      </c>
      <c r="C723" t="s">
        <v>14</v>
      </c>
      <c r="D723" t="s">
        <v>27</v>
      </c>
      <c r="E723" t="s">
        <v>33</v>
      </c>
      <c r="F723" t="s">
        <v>46</v>
      </c>
      <c r="G723">
        <v>0.49113064614791591</v>
      </c>
      <c r="H723">
        <f>Reference!H723</f>
        <v>0.49433320914249862</v>
      </c>
      <c r="I723">
        <f>Reference!I723</f>
        <v>0.49750718532732352</v>
      </c>
      <c r="J723">
        <f>Reference!J723</f>
        <v>0.50065295576028923</v>
      </c>
      <c r="K723">
        <f>Reference!K723</f>
        <v>0.50278102884223697</v>
      </c>
      <c r="L723">
        <f t="shared" ref="L723:Y723" si="1749">$K723+(L$33-$K$33)*($BL723-$BK723)/($BL$33-$BK$33)</f>
        <v>0.48374717560749514</v>
      </c>
      <c r="M723">
        <f t="shared" si="1749"/>
        <v>0.46471332237275331</v>
      </c>
      <c r="N723">
        <f t="shared" si="1749"/>
        <v>0.44567946913801149</v>
      </c>
      <c r="O723">
        <f t="shared" si="1749"/>
        <v>0.42664561590326966</v>
      </c>
      <c r="P723">
        <f t="shared" si="1749"/>
        <v>0.40761176266852783</v>
      </c>
      <c r="Q723">
        <f t="shared" si="1749"/>
        <v>0.38857790943378601</v>
      </c>
      <c r="R723">
        <f t="shared" si="1749"/>
        <v>0.36954405619904418</v>
      </c>
      <c r="S723">
        <f t="shared" si="1749"/>
        <v>0.35051020296430235</v>
      </c>
      <c r="T723">
        <f t="shared" si="1749"/>
        <v>0.33147634972956053</v>
      </c>
      <c r="U723">
        <f t="shared" si="1749"/>
        <v>0.3124424964948187</v>
      </c>
      <c r="V723">
        <f t="shared" si="1749"/>
        <v>0.29340864326007687</v>
      </c>
      <c r="W723">
        <f t="shared" si="1749"/>
        <v>0.27437479002533505</v>
      </c>
      <c r="X723">
        <f t="shared" si="1749"/>
        <v>0.25534093679059322</v>
      </c>
      <c r="Y723">
        <f t="shared" si="1749"/>
        <v>0.23630708355585139</v>
      </c>
      <c r="Z723">
        <f t="shared" ref="Z723:AN723" si="1750">$Y723+(Z$33-$Y$33)*($BM723-$BL723)/($BM$33-$BL$33)</f>
        <v>0.22055327798546132</v>
      </c>
      <c r="AA723">
        <f t="shared" si="1750"/>
        <v>0.20479947241507121</v>
      </c>
      <c r="AB723">
        <f t="shared" si="1750"/>
        <v>0.18904566684468113</v>
      </c>
      <c r="AC723">
        <f t="shared" si="1750"/>
        <v>0.17329186127429103</v>
      </c>
      <c r="AD723">
        <f t="shared" si="1750"/>
        <v>0.15753805570390095</v>
      </c>
      <c r="AE723">
        <f t="shared" si="1750"/>
        <v>0.14178425013351087</v>
      </c>
      <c r="AF723">
        <f t="shared" si="1750"/>
        <v>0.12603044456312076</v>
      </c>
      <c r="AG723">
        <f t="shared" si="1750"/>
        <v>0.11027663899273066</v>
      </c>
      <c r="AH723">
        <f t="shared" si="1750"/>
        <v>9.452283342234058E-2</v>
      </c>
      <c r="AI723">
        <f t="shared" si="1750"/>
        <v>7.8769027851950502E-2</v>
      </c>
      <c r="AJ723">
        <f t="shared" si="1750"/>
        <v>6.3015222281560396E-2</v>
      </c>
      <c r="AK723">
        <f t="shared" si="1750"/>
        <v>4.7261416711170318E-2</v>
      </c>
      <c r="AL723">
        <f t="shared" si="1750"/>
        <v>3.1507611140780212E-2</v>
      </c>
      <c r="AM723">
        <f t="shared" si="1750"/>
        <v>1.5753805570390134E-2</v>
      </c>
      <c r="AN723">
        <f t="shared" si="1750"/>
        <v>0</v>
      </c>
      <c r="AO723">
        <f t="shared" ref="AO723:BG723" si="1751">AN723</f>
        <v>0</v>
      </c>
      <c r="AP723">
        <f t="shared" si="1751"/>
        <v>0</v>
      </c>
      <c r="AQ723">
        <f t="shared" si="1751"/>
        <v>0</v>
      </c>
      <c r="AR723">
        <f t="shared" si="1751"/>
        <v>0</v>
      </c>
      <c r="AS723">
        <f t="shared" si="1751"/>
        <v>0</v>
      </c>
      <c r="AT723">
        <f t="shared" si="1751"/>
        <v>0</v>
      </c>
      <c r="AU723">
        <f t="shared" si="1751"/>
        <v>0</v>
      </c>
      <c r="AV723">
        <f t="shared" si="1751"/>
        <v>0</v>
      </c>
      <c r="AW723">
        <f t="shared" si="1751"/>
        <v>0</v>
      </c>
      <c r="AX723">
        <f t="shared" si="1751"/>
        <v>0</v>
      </c>
      <c r="AY723">
        <f t="shared" si="1751"/>
        <v>0</v>
      </c>
      <c r="AZ723">
        <f t="shared" si="1751"/>
        <v>0</v>
      </c>
      <c r="BA723">
        <f t="shared" si="1751"/>
        <v>0</v>
      </c>
      <c r="BB723">
        <f t="shared" si="1751"/>
        <v>0</v>
      </c>
      <c r="BC723">
        <f t="shared" si="1751"/>
        <v>0</v>
      </c>
      <c r="BD723">
        <f t="shared" si="1751"/>
        <v>0</v>
      </c>
      <c r="BE723">
        <f t="shared" si="1751"/>
        <v>0</v>
      </c>
      <c r="BF723">
        <f t="shared" si="1751"/>
        <v>0</v>
      </c>
      <c r="BG723">
        <f t="shared" si="1751"/>
        <v>0</v>
      </c>
      <c r="BH723">
        <f t="shared" si="1719"/>
        <v>0</v>
      </c>
      <c r="BK723">
        <f t="shared" si="1738"/>
        <v>0.50278102884223697</v>
      </c>
      <c r="BL723">
        <f t="shared" si="1619"/>
        <v>0.23630708355585137</v>
      </c>
      <c r="BM723">
        <f t="shared" si="1620"/>
        <v>0</v>
      </c>
      <c r="BN723">
        <f t="shared" si="1747"/>
        <v>0.53</v>
      </c>
      <c r="BO723">
        <f t="shared" si="1748"/>
        <v>1</v>
      </c>
      <c r="BP723" t="str">
        <f t="shared" si="1621"/>
        <v>-LT-Total</v>
      </c>
    </row>
    <row r="724" spans="1:68" hidden="1" x14ac:dyDescent="0.25">
      <c r="A724" t="str">
        <f t="shared" si="1617"/>
        <v>passenger-LT-FCEV</v>
      </c>
      <c r="B724" s="1">
        <v>690</v>
      </c>
      <c r="C724" t="s">
        <v>14</v>
      </c>
      <c r="D724" t="s">
        <v>27</v>
      </c>
      <c r="E724" t="s">
        <v>33</v>
      </c>
      <c r="F724" t="s">
        <v>30</v>
      </c>
      <c r="G724">
        <v>0</v>
      </c>
      <c r="H724">
        <f>Reference!H724</f>
        <v>1.2915496650148837E-7</v>
      </c>
      <c r="I724">
        <f>Reference!I724</f>
        <v>0</v>
      </c>
      <c r="J724">
        <f>Reference!J724</f>
        <v>2.1544346900318838E-7</v>
      </c>
      <c r="K724">
        <f>Reference!K724</f>
        <v>0</v>
      </c>
      <c r="L724">
        <f>Reference!L724</f>
        <v>1.93069772888325E-7</v>
      </c>
      <c r="M724">
        <f>IF(L724=0,0.0000001,L724)*((INDEX($N$7:$N$29,MATCH($A724,$H$7:$H$28,0))/IF(L724=0,0.0000001,L724))^((M$33-$K$33)/($Y$33-$K$33)))</f>
        <v>1.064985887230373E-6</v>
      </c>
      <c r="N724">
        <f t="shared" ref="N724:Y724" si="1752">IF(M724=0,0.0000001,M724)*((INDEX($N$7:$N$29,MATCH($A724,$H$7:$H$28,0))/IF(M724=0,0.0000001,M724))^((N$33-$K$33)/($Y$33-$K$33)))</f>
        <v>9.5690226313179565E-6</v>
      </c>
      <c r="O724">
        <f t="shared" si="1752"/>
        <v>9.5454674838068196E-5</v>
      </c>
      <c r="P724">
        <f t="shared" si="1752"/>
        <v>7.4421539513942325E-4</v>
      </c>
      <c r="Q724">
        <f t="shared" si="1752"/>
        <v>3.6285817256375814E-3</v>
      </c>
      <c r="R724">
        <f t="shared" si="1752"/>
        <v>1.0433477453329136E-2</v>
      </c>
      <c r="S724">
        <f t="shared" si="1752"/>
        <v>1.9078265791613546E-2</v>
      </c>
      <c r="T724">
        <f t="shared" si="1752"/>
        <v>2.5521915655245975E-2</v>
      </c>
      <c r="U724">
        <f t="shared" si="1752"/>
        <v>2.864585770276952E-2</v>
      </c>
      <c r="V724">
        <f t="shared" si="1752"/>
        <v>2.9704538308740456E-2</v>
      </c>
      <c r="W724">
        <f t="shared" si="1752"/>
        <v>2.9957611934672234E-2</v>
      </c>
      <c r="X724">
        <f t="shared" si="1752"/>
        <v>2.9996970293040933E-2</v>
      </c>
      <c r="Y724">
        <f t="shared" si="1752"/>
        <v>0.03</v>
      </c>
      <c r="Z724">
        <f>IF(Y724=0,0.0000001,$Y724)*((INDEX($O$7:$O$29,MATCH($A724,$H$7:$H$28,0))/IF(Y724=0,0.0000001,$Y724))^((Z$33-$Y$33)/($AN$33-$Y$33)))</f>
        <v>3.1039246604138173E-2</v>
      </c>
      <c r="AA724">
        <f t="shared" ref="AA724:AN724" si="1753">IF(Z724=0,0.0000001,$Y724)*((INDEX($O$7:$O$29,MATCH($A724,$H$7:$H$28,0))/IF(Z724=0,0.0000001,$Y724))^((AA$33-$Y$33)/($AN$33-$Y$33)))</f>
        <v>3.211449432508344E-2</v>
      </c>
      <c r="AB724">
        <f t="shared" si="1753"/>
        <v>3.3226990297448702E-2</v>
      </c>
      <c r="AC724">
        <f t="shared" si="1753"/>
        <v>3.4378024858527222E-2</v>
      </c>
      <c r="AD724">
        <f t="shared" si="1753"/>
        <v>3.5568933044900629E-2</v>
      </c>
      <c r="AE724">
        <f t="shared" si="1753"/>
        <v>3.6801096140891665E-2</v>
      </c>
      <c r="AF724">
        <f t="shared" si="1753"/>
        <v>3.8075943280657804E-2</v>
      </c>
      <c r="AG724">
        <f t="shared" si="1753"/>
        <v>3.939495310578385E-2</v>
      </c>
      <c r="AH724">
        <f t="shared" si="1753"/>
        <v>4.0759655480296142E-2</v>
      </c>
      <c r="AI724">
        <f t="shared" si="1753"/>
        <v>4.2171633265087459E-2</v>
      </c>
      <c r="AJ724">
        <f t="shared" si="1753"/>
        <v>4.3632524153810887E-2</v>
      </c>
      <c r="AK724">
        <f t="shared" si="1753"/>
        <v>4.5144022572371711E-2</v>
      </c>
      <c r="AL724">
        <f t="shared" si="1753"/>
        <v>4.6707881644220864E-2</v>
      </c>
      <c r="AM724">
        <f t="shared" si="1753"/>
        <v>4.8325915223729012E-2</v>
      </c>
      <c r="AN724">
        <f t="shared" si="1753"/>
        <v>0.05</v>
      </c>
      <c r="AO724">
        <f t="shared" ref="AO724:BG724" si="1754">AN724</f>
        <v>0.05</v>
      </c>
      <c r="AP724">
        <f t="shared" si="1754"/>
        <v>0.05</v>
      </c>
      <c r="AQ724">
        <f t="shared" si="1754"/>
        <v>0.05</v>
      </c>
      <c r="AR724">
        <f t="shared" si="1754"/>
        <v>0.05</v>
      </c>
      <c r="AS724">
        <f t="shared" si="1754"/>
        <v>0.05</v>
      </c>
      <c r="AT724">
        <f t="shared" si="1754"/>
        <v>0.05</v>
      </c>
      <c r="AU724">
        <f t="shared" si="1754"/>
        <v>0.05</v>
      </c>
      <c r="AV724">
        <f t="shared" si="1754"/>
        <v>0.05</v>
      </c>
      <c r="AW724">
        <f t="shared" si="1754"/>
        <v>0.05</v>
      </c>
      <c r="AX724">
        <f t="shared" si="1754"/>
        <v>0.05</v>
      </c>
      <c r="AY724">
        <f t="shared" si="1754"/>
        <v>0.05</v>
      </c>
      <c r="AZ724">
        <f t="shared" si="1754"/>
        <v>0.05</v>
      </c>
      <c r="BA724">
        <f t="shared" si="1754"/>
        <v>0.05</v>
      </c>
      <c r="BB724">
        <f t="shared" si="1754"/>
        <v>0.05</v>
      </c>
      <c r="BC724">
        <f t="shared" si="1754"/>
        <v>0.05</v>
      </c>
      <c r="BD724">
        <f t="shared" si="1754"/>
        <v>0.05</v>
      </c>
      <c r="BE724">
        <f t="shared" si="1754"/>
        <v>0.05</v>
      </c>
      <c r="BF724">
        <f t="shared" si="1754"/>
        <v>0.05</v>
      </c>
      <c r="BG724">
        <f t="shared" si="1754"/>
        <v>0.05</v>
      </c>
      <c r="BH724">
        <f t="shared" si="1719"/>
        <v>0.05</v>
      </c>
      <c r="BK724">
        <f>G724</f>
        <v>0</v>
      </c>
      <c r="BL724">
        <f t="shared" si="1619"/>
        <v>0</v>
      </c>
      <c r="BM724">
        <f t="shared" si="1620"/>
        <v>0</v>
      </c>
      <c r="BN724">
        <f t="shared" si="1679"/>
        <v>0.35</v>
      </c>
      <c r="BO724">
        <f t="shared" si="1680"/>
        <v>0.99</v>
      </c>
      <c r="BP724" t="str">
        <f t="shared" si="1621"/>
        <v>-LT-Total</v>
      </c>
    </row>
    <row r="725" spans="1:68" hidden="1" x14ac:dyDescent="0.25">
      <c r="A725" t="str">
        <f t="shared" si="1617"/>
        <v>passenger-LT-G</v>
      </c>
      <c r="B725" s="1">
        <v>691</v>
      </c>
      <c r="C725" t="s">
        <v>14</v>
      </c>
      <c r="D725" t="s">
        <v>27</v>
      </c>
      <c r="E725" t="s">
        <v>33</v>
      </c>
      <c r="F725" t="s">
        <v>47</v>
      </c>
      <c r="G725">
        <v>0.4649688232183159</v>
      </c>
      <c r="H725">
        <f>Reference!H725</f>
        <v>0.45717908409502528</v>
      </c>
      <c r="I725">
        <f>Reference!I725</f>
        <v>0.44945887796476403</v>
      </c>
      <c r="J725">
        <f>Reference!J725</f>
        <v>0.44180727796313601</v>
      </c>
      <c r="K725">
        <f>Reference!K725</f>
        <v>0.43678852954429742</v>
      </c>
      <c r="L725">
        <f t="shared" ref="L725:Y727" si="1755">$K725+(L$33-$K$33)*($BL725-$BK725)/($BL$33-$BK$33)</f>
        <v>0.42025296378297761</v>
      </c>
      <c r="M725">
        <f t="shared" si="1755"/>
        <v>0.40371739802165774</v>
      </c>
      <c r="N725">
        <f t="shared" si="1755"/>
        <v>0.38718183226033792</v>
      </c>
      <c r="O725">
        <f t="shared" si="1755"/>
        <v>0.37064626649901811</v>
      </c>
      <c r="P725">
        <f t="shared" si="1755"/>
        <v>0.35411070073769824</v>
      </c>
      <c r="Q725">
        <f t="shared" si="1755"/>
        <v>0.33757513497637842</v>
      </c>
      <c r="R725">
        <f t="shared" si="1755"/>
        <v>0.32103956921505861</v>
      </c>
      <c r="S725">
        <f t="shared" si="1755"/>
        <v>0.30450400345373874</v>
      </c>
      <c r="T725">
        <f t="shared" si="1755"/>
        <v>0.28796843769241892</v>
      </c>
      <c r="U725">
        <f t="shared" si="1755"/>
        <v>0.27143287193109911</v>
      </c>
      <c r="V725">
        <f t="shared" si="1755"/>
        <v>0.25489730616977924</v>
      </c>
      <c r="W725">
        <f t="shared" si="1755"/>
        <v>0.23836174040845942</v>
      </c>
      <c r="X725">
        <f t="shared" si="1755"/>
        <v>0.22182617464713961</v>
      </c>
      <c r="Y725">
        <f t="shared" si="1755"/>
        <v>0.20529060888581976</v>
      </c>
      <c r="Z725">
        <f t="shared" ref="Z725:AN727" si="1756">$Y725+(Z$33-$Y$33)*($BM725-$BL725)/($BM$33-$BL$33)</f>
        <v>0.19160456829343178</v>
      </c>
      <c r="AA725">
        <f t="shared" si="1756"/>
        <v>0.1779185277010438</v>
      </c>
      <c r="AB725">
        <f t="shared" si="1756"/>
        <v>0.16423248710865582</v>
      </c>
      <c r="AC725">
        <f t="shared" si="1756"/>
        <v>0.15054644651626783</v>
      </c>
      <c r="AD725">
        <f t="shared" si="1756"/>
        <v>0.13686040592387982</v>
      </c>
      <c r="AE725">
        <f t="shared" si="1756"/>
        <v>0.12317436533149186</v>
      </c>
      <c r="AF725">
        <f t="shared" si="1756"/>
        <v>0.10948832473910387</v>
      </c>
      <c r="AG725">
        <f t="shared" si="1756"/>
        <v>9.5802284146715891E-2</v>
      </c>
      <c r="AH725">
        <f t="shared" si="1756"/>
        <v>8.2116243554327908E-2</v>
      </c>
      <c r="AI725">
        <f t="shared" si="1756"/>
        <v>6.8430202961939912E-2</v>
      </c>
      <c r="AJ725">
        <f t="shared" si="1756"/>
        <v>5.474416236955193E-2</v>
      </c>
      <c r="AK725">
        <f t="shared" si="1756"/>
        <v>4.1058121777163947E-2</v>
      </c>
      <c r="AL725">
        <f t="shared" si="1756"/>
        <v>2.7372081184775965E-2</v>
      </c>
      <c r="AM725">
        <f t="shared" si="1756"/>
        <v>1.3686040592387982E-2</v>
      </c>
      <c r="AN725">
        <f t="shared" si="1756"/>
        <v>0</v>
      </c>
      <c r="AO725">
        <f t="shared" ref="AO725:BG725" si="1757">AN725</f>
        <v>0</v>
      </c>
      <c r="AP725">
        <f t="shared" si="1757"/>
        <v>0</v>
      </c>
      <c r="AQ725">
        <f t="shared" si="1757"/>
        <v>0</v>
      </c>
      <c r="AR725">
        <f t="shared" si="1757"/>
        <v>0</v>
      </c>
      <c r="AS725">
        <f t="shared" si="1757"/>
        <v>0</v>
      </c>
      <c r="AT725">
        <f t="shared" si="1757"/>
        <v>0</v>
      </c>
      <c r="AU725">
        <f t="shared" si="1757"/>
        <v>0</v>
      </c>
      <c r="AV725">
        <f t="shared" si="1757"/>
        <v>0</v>
      </c>
      <c r="AW725">
        <f t="shared" si="1757"/>
        <v>0</v>
      </c>
      <c r="AX725">
        <f t="shared" si="1757"/>
        <v>0</v>
      </c>
      <c r="AY725">
        <f t="shared" si="1757"/>
        <v>0</v>
      </c>
      <c r="AZ725">
        <f t="shared" si="1757"/>
        <v>0</v>
      </c>
      <c r="BA725">
        <f t="shared" si="1757"/>
        <v>0</v>
      </c>
      <c r="BB725">
        <f t="shared" si="1757"/>
        <v>0</v>
      </c>
      <c r="BC725">
        <f t="shared" si="1757"/>
        <v>0</v>
      </c>
      <c r="BD725">
        <f t="shared" si="1757"/>
        <v>0</v>
      </c>
      <c r="BE725">
        <f t="shared" si="1757"/>
        <v>0</v>
      </c>
      <c r="BF725">
        <f t="shared" si="1757"/>
        <v>0</v>
      </c>
      <c r="BG725">
        <f t="shared" si="1757"/>
        <v>0</v>
      </c>
      <c r="BH725">
        <f t="shared" si="1719"/>
        <v>0</v>
      </c>
      <c r="BK725">
        <f t="shared" ref="BK725:BK730" si="1758">K725</f>
        <v>0.43678852954429742</v>
      </c>
      <c r="BL725">
        <f t="shared" si="1619"/>
        <v>0.20529060888581976</v>
      </c>
      <c r="BM725">
        <f t="shared" si="1620"/>
        <v>0</v>
      </c>
      <c r="BN725">
        <f t="shared" ref="BN725:BN727" si="1759">INDEX($N$7:$N$28,MATCH(BP725,$H$7:$H$28,0))</f>
        <v>0.53</v>
      </c>
      <c r="BO725">
        <f t="shared" ref="BO725:BO727" si="1760">INDEX($O$7:$O$28,MATCH(BP725,$H$7:$H$28,0))</f>
        <v>1</v>
      </c>
      <c r="BP725" t="str">
        <f t="shared" si="1621"/>
        <v>-LT-Total</v>
      </c>
    </row>
    <row r="726" spans="1:68" hidden="1" x14ac:dyDescent="0.25">
      <c r="A726" t="str">
        <f t="shared" si="1617"/>
        <v>passenger-LT-LPG</v>
      </c>
      <c r="B726" s="1">
        <v>692</v>
      </c>
      <c r="C726" t="s">
        <v>14</v>
      </c>
      <c r="D726" t="s">
        <v>27</v>
      </c>
      <c r="E726" t="s">
        <v>33</v>
      </c>
      <c r="F726" t="s">
        <v>48</v>
      </c>
      <c r="G726">
        <v>6.6757184794363159E-3</v>
      </c>
      <c r="H726">
        <f>Reference!H726</f>
        <v>6.6757184794363159E-3</v>
      </c>
      <c r="I726">
        <f>Reference!I726</f>
        <v>6.6757184794363159E-3</v>
      </c>
      <c r="J726">
        <f>Reference!J726</f>
        <v>6.6757184794363159E-3</v>
      </c>
      <c r="K726">
        <f>Reference!K726</f>
        <v>6.6757184794363159E-3</v>
      </c>
      <c r="L726">
        <f>Reference!L726</f>
        <v>6.6757184794363159E-3</v>
      </c>
      <c r="M726">
        <f>Reference!M726</f>
        <v>3.337859239718158E-3</v>
      </c>
      <c r="N726">
        <f>Reference!N726</f>
        <v>1.668929619859079E-3</v>
      </c>
      <c r="O726">
        <f>Reference!O726</f>
        <v>0</v>
      </c>
      <c r="P726">
        <f>Reference!P726</f>
        <v>0</v>
      </c>
      <c r="Q726">
        <f>Reference!Q726</f>
        <v>0</v>
      </c>
      <c r="R726">
        <f>Reference!R726</f>
        <v>0</v>
      </c>
      <c r="S726">
        <f>Reference!S726</f>
        <v>0</v>
      </c>
      <c r="T726">
        <f>Reference!T726</f>
        <v>0</v>
      </c>
      <c r="U726">
        <f>Reference!U726</f>
        <v>0</v>
      </c>
      <c r="V726">
        <f>Reference!V726</f>
        <v>0</v>
      </c>
      <c r="W726">
        <f>Reference!W726</f>
        <v>0</v>
      </c>
      <c r="X726">
        <f>Reference!X726</f>
        <v>0</v>
      </c>
      <c r="Y726">
        <f>Reference!Y726</f>
        <v>0</v>
      </c>
      <c r="Z726">
        <f>Reference!Z726</f>
        <v>0</v>
      </c>
      <c r="AA726">
        <f>Reference!AA726</f>
        <v>0</v>
      </c>
      <c r="AB726">
        <f>Reference!AB726</f>
        <v>0</v>
      </c>
      <c r="AC726">
        <f>Reference!AC726</f>
        <v>0</v>
      </c>
      <c r="AD726">
        <f>Reference!AD726</f>
        <v>0</v>
      </c>
      <c r="AE726">
        <f>Reference!AE726</f>
        <v>0</v>
      </c>
      <c r="AF726">
        <f>Reference!AF726</f>
        <v>0</v>
      </c>
      <c r="AG726">
        <f>Reference!AG726</f>
        <v>0</v>
      </c>
      <c r="AH726">
        <f>Reference!AH726</f>
        <v>0</v>
      </c>
      <c r="AI726">
        <f>Reference!AI726</f>
        <v>0</v>
      </c>
      <c r="AJ726">
        <f>Reference!AJ726</f>
        <v>0</v>
      </c>
      <c r="AK726">
        <f>Reference!AK726</f>
        <v>0</v>
      </c>
      <c r="AL726">
        <f>Reference!AL726</f>
        <v>0</v>
      </c>
      <c r="AM726">
        <f>Reference!AM726</f>
        <v>0</v>
      </c>
      <c r="AN726">
        <f>Reference!AN726</f>
        <v>0</v>
      </c>
      <c r="AO726">
        <f t="shared" ref="AO726:BG726" si="1761">AN726</f>
        <v>0</v>
      </c>
      <c r="AP726">
        <f t="shared" si="1761"/>
        <v>0</v>
      </c>
      <c r="AQ726">
        <f t="shared" si="1761"/>
        <v>0</v>
      </c>
      <c r="AR726">
        <f t="shared" si="1761"/>
        <v>0</v>
      </c>
      <c r="AS726">
        <f t="shared" si="1761"/>
        <v>0</v>
      </c>
      <c r="AT726">
        <f t="shared" si="1761"/>
        <v>0</v>
      </c>
      <c r="AU726">
        <f t="shared" si="1761"/>
        <v>0</v>
      </c>
      <c r="AV726">
        <f t="shared" si="1761"/>
        <v>0</v>
      </c>
      <c r="AW726">
        <f t="shared" si="1761"/>
        <v>0</v>
      </c>
      <c r="AX726">
        <f t="shared" si="1761"/>
        <v>0</v>
      </c>
      <c r="AY726">
        <f t="shared" si="1761"/>
        <v>0</v>
      </c>
      <c r="AZ726">
        <f t="shared" si="1761"/>
        <v>0</v>
      </c>
      <c r="BA726">
        <f t="shared" si="1761"/>
        <v>0</v>
      </c>
      <c r="BB726">
        <f t="shared" si="1761"/>
        <v>0</v>
      </c>
      <c r="BC726">
        <f t="shared" si="1761"/>
        <v>0</v>
      </c>
      <c r="BD726">
        <f t="shared" si="1761"/>
        <v>0</v>
      </c>
      <c r="BE726">
        <f t="shared" si="1761"/>
        <v>0</v>
      </c>
      <c r="BF726">
        <f t="shared" si="1761"/>
        <v>0</v>
      </c>
      <c r="BG726">
        <f t="shared" si="1761"/>
        <v>0</v>
      </c>
      <c r="BH726">
        <f t="shared" si="1719"/>
        <v>0</v>
      </c>
      <c r="BK726">
        <f t="shared" si="1758"/>
        <v>6.6757184794363159E-3</v>
      </c>
      <c r="BL726">
        <f t="shared" si="1619"/>
        <v>3.1375876853350685E-3</v>
      </c>
      <c r="BM726">
        <f t="shared" si="1620"/>
        <v>0</v>
      </c>
      <c r="BN726">
        <f t="shared" si="1759"/>
        <v>0.53</v>
      </c>
      <c r="BO726">
        <f t="shared" si="1760"/>
        <v>1</v>
      </c>
      <c r="BP726" t="str">
        <f t="shared" si="1621"/>
        <v>-LT-Total</v>
      </c>
    </row>
    <row r="727" spans="1:68" hidden="1" x14ac:dyDescent="0.25">
      <c r="A727" t="str">
        <f t="shared" si="1617"/>
        <v>passenger-LT-PHEVG</v>
      </c>
      <c r="B727" s="1">
        <v>693</v>
      </c>
      <c r="C727" t="s">
        <v>14</v>
      </c>
      <c r="D727" t="s">
        <v>27</v>
      </c>
      <c r="E727" t="s">
        <v>33</v>
      </c>
      <c r="F727" t="s">
        <v>31</v>
      </c>
      <c r="G727">
        <v>1.6763272208991119E-2</v>
      </c>
      <c r="H727">
        <f>Reference!H727</f>
        <v>1.6954309195154751E-2</v>
      </c>
      <c r="I727">
        <f>Reference!I727</f>
        <v>1.714364094148723E-2</v>
      </c>
      <c r="J727">
        <f>Reference!J727</f>
        <v>1.7331290178580441E-2</v>
      </c>
      <c r="K727">
        <f>Reference!K727</f>
        <v>1.7578138554700092E-2</v>
      </c>
      <c r="L727">
        <f t="shared" si="1755"/>
        <v>1.691268045227216E-2</v>
      </c>
      <c r="M727">
        <f t="shared" si="1755"/>
        <v>1.6247222349844229E-2</v>
      </c>
      <c r="N727">
        <f t="shared" si="1755"/>
        <v>1.5581764247416295E-2</v>
      </c>
      <c r="O727">
        <f t="shared" si="1755"/>
        <v>1.4916306144988362E-2</v>
      </c>
      <c r="P727">
        <f t="shared" si="1755"/>
        <v>1.4250848042560431E-2</v>
      </c>
      <c r="Q727">
        <f t="shared" si="1755"/>
        <v>1.3585389940132499E-2</v>
      </c>
      <c r="R727">
        <f t="shared" si="1755"/>
        <v>1.2919931837704568E-2</v>
      </c>
      <c r="S727">
        <f t="shared" si="1755"/>
        <v>1.2254473735276635E-2</v>
      </c>
      <c r="T727">
        <f t="shared" si="1755"/>
        <v>1.1589015632848703E-2</v>
      </c>
      <c r="U727">
        <f t="shared" si="1755"/>
        <v>1.092355753042077E-2</v>
      </c>
      <c r="V727">
        <f t="shared" si="1755"/>
        <v>1.0258099427992839E-2</v>
      </c>
      <c r="W727">
        <f t="shared" si="1755"/>
        <v>9.5926413255649056E-3</v>
      </c>
      <c r="X727">
        <f t="shared" si="1755"/>
        <v>8.9271832231369742E-3</v>
      </c>
      <c r="Y727">
        <f t="shared" si="1755"/>
        <v>8.2617251207090427E-3</v>
      </c>
      <c r="Z727">
        <f t="shared" si="1756"/>
        <v>7.7109434459951068E-3</v>
      </c>
      <c r="AA727">
        <f t="shared" si="1756"/>
        <v>7.1601617712811708E-3</v>
      </c>
      <c r="AB727">
        <f t="shared" si="1756"/>
        <v>6.609380096567234E-3</v>
      </c>
      <c r="AC727">
        <f t="shared" si="1756"/>
        <v>6.0585984218532981E-3</v>
      </c>
      <c r="AD727">
        <f t="shared" si="1756"/>
        <v>5.5078167471393612E-3</v>
      </c>
      <c r="AE727">
        <f t="shared" si="1756"/>
        <v>4.9570350724254253E-3</v>
      </c>
      <c r="AF727">
        <f t="shared" si="1756"/>
        <v>4.4062533977114893E-3</v>
      </c>
      <c r="AG727">
        <f t="shared" si="1756"/>
        <v>3.8554717229975534E-3</v>
      </c>
      <c r="AH727">
        <f t="shared" si="1756"/>
        <v>3.3046900482836174E-3</v>
      </c>
      <c r="AI727">
        <f t="shared" si="1756"/>
        <v>2.7539083735696806E-3</v>
      </c>
      <c r="AJ727">
        <f t="shared" si="1756"/>
        <v>2.2031266988557447E-3</v>
      </c>
      <c r="AK727">
        <f t="shared" si="1756"/>
        <v>1.6523450241418087E-3</v>
      </c>
      <c r="AL727">
        <f t="shared" si="1756"/>
        <v>1.1015633494278719E-3</v>
      </c>
      <c r="AM727">
        <f t="shared" si="1756"/>
        <v>5.5078167471393682E-4</v>
      </c>
      <c r="AN727">
        <f t="shared" si="1756"/>
        <v>0</v>
      </c>
      <c r="AO727">
        <f t="shared" ref="AO727:BG727" si="1762">AN727</f>
        <v>0</v>
      </c>
      <c r="AP727">
        <f t="shared" si="1762"/>
        <v>0</v>
      </c>
      <c r="AQ727">
        <f t="shared" si="1762"/>
        <v>0</v>
      </c>
      <c r="AR727">
        <f t="shared" si="1762"/>
        <v>0</v>
      </c>
      <c r="AS727">
        <f t="shared" si="1762"/>
        <v>0</v>
      </c>
      <c r="AT727">
        <f t="shared" si="1762"/>
        <v>0</v>
      </c>
      <c r="AU727">
        <f t="shared" si="1762"/>
        <v>0</v>
      </c>
      <c r="AV727">
        <f t="shared" si="1762"/>
        <v>0</v>
      </c>
      <c r="AW727">
        <f t="shared" si="1762"/>
        <v>0</v>
      </c>
      <c r="AX727">
        <f t="shared" si="1762"/>
        <v>0</v>
      </c>
      <c r="AY727">
        <f t="shared" si="1762"/>
        <v>0</v>
      </c>
      <c r="AZ727">
        <f t="shared" si="1762"/>
        <v>0</v>
      </c>
      <c r="BA727">
        <f t="shared" si="1762"/>
        <v>0</v>
      </c>
      <c r="BB727">
        <f t="shared" si="1762"/>
        <v>0</v>
      </c>
      <c r="BC727">
        <f t="shared" si="1762"/>
        <v>0</v>
      </c>
      <c r="BD727">
        <f t="shared" si="1762"/>
        <v>0</v>
      </c>
      <c r="BE727">
        <f t="shared" si="1762"/>
        <v>0</v>
      </c>
      <c r="BF727">
        <f t="shared" si="1762"/>
        <v>0</v>
      </c>
      <c r="BG727">
        <f t="shared" si="1762"/>
        <v>0</v>
      </c>
      <c r="BH727">
        <f t="shared" si="1719"/>
        <v>0</v>
      </c>
      <c r="BK727">
        <f t="shared" si="1758"/>
        <v>1.7578138554700092E-2</v>
      </c>
      <c r="BL727">
        <f t="shared" si="1619"/>
        <v>8.2617251207090427E-3</v>
      </c>
      <c r="BM727">
        <f t="shared" si="1620"/>
        <v>0</v>
      </c>
      <c r="BN727">
        <f t="shared" si="1759"/>
        <v>0.53</v>
      </c>
      <c r="BO727">
        <f t="shared" si="1760"/>
        <v>1</v>
      </c>
      <c r="BP727" t="str">
        <f t="shared" si="1621"/>
        <v>-LT-Total</v>
      </c>
    </row>
    <row r="728" spans="1:68" hidden="1" x14ac:dyDescent="0.25">
      <c r="A728" t="str">
        <f t="shared" si="1617"/>
        <v>passenger-LV-BEV</v>
      </c>
      <c r="B728" s="1">
        <v>694</v>
      </c>
      <c r="C728" t="s">
        <v>14</v>
      </c>
      <c r="D728" t="s">
        <v>27</v>
      </c>
      <c r="E728" t="s">
        <v>28</v>
      </c>
      <c r="F728" t="s">
        <v>29</v>
      </c>
      <c r="G728">
        <v>2.0753322353796341E-2</v>
      </c>
      <c r="H728">
        <f>Reference!H728</f>
        <v>2.2202911118695035E-2</v>
      </c>
      <c r="I728">
        <f>Reference!I728</f>
        <v>2.3753751507381862E-2</v>
      </c>
      <c r="J728">
        <f>Reference!J728</f>
        <v>2.5412915795503536E-2</v>
      </c>
      <c r="K728">
        <f>Reference!K728</f>
        <v>2.7187970246664202E-2</v>
      </c>
      <c r="L728">
        <f>Reference!L728</f>
        <v>2.9088010506560378E-2</v>
      </c>
      <c r="M728">
        <f>IF(L728=0,0.0000001,L728)*((INDEX($N$7:$N$29,MATCH($A728,$H$7:$H$28,0))/IF(L728=0,0.0000001,L728))^((M$33-$K$33)/($Y$33-$K$33)))</f>
        <v>4.4821951964846604E-2</v>
      </c>
      <c r="N728">
        <f t="shared" ref="N728:Y728" si="1763">IF(M728=0,0.0000001,M728)*((INDEX($N$7:$N$29,MATCH($A728,$H$7:$H$28,0))/IF(M728=0,0.0000001,M728))^((N$33-$K$33)/($Y$33-$K$33)))</f>
        <v>7.8148026036246168E-2</v>
      </c>
      <c r="O728">
        <f t="shared" si="1763"/>
        <v>0.1399077572345315</v>
      </c>
      <c r="P728">
        <f t="shared" si="1763"/>
        <v>0.23532420509096894</v>
      </c>
      <c r="Q728">
        <f t="shared" si="1763"/>
        <v>0.35145870744856561</v>
      </c>
      <c r="R728">
        <f t="shared" si="1763"/>
        <v>0.45921152475644533</v>
      </c>
      <c r="S728">
        <f t="shared" si="1763"/>
        <v>0.53502936611996099</v>
      </c>
      <c r="T728">
        <f t="shared" si="1763"/>
        <v>0.57593696534572714</v>
      </c>
      <c r="U728">
        <f t="shared" si="1763"/>
        <v>0.59302405275282077</v>
      </c>
      <c r="V728">
        <f t="shared" si="1763"/>
        <v>0.59849827868802385</v>
      </c>
      <c r="W728">
        <f t="shared" si="1763"/>
        <v>0.59978523790774807</v>
      </c>
      <c r="X728">
        <f t="shared" si="1763"/>
        <v>0.59998465730066464</v>
      </c>
      <c r="Y728">
        <f t="shared" si="1763"/>
        <v>0.6</v>
      </c>
      <c r="Z728">
        <f>IF(Y728=0,0.0000001,$Y728)*((INDEX($O$7:$O$29,MATCH($A728,$H$7:$H$28,0))/IF(Y728=0,0.0000001,$Y728))^((Z$33-$Y$33)/($AN$33-$Y$33)))</f>
        <v>0.6164397954382298</v>
      </c>
      <c r="AA728">
        <f t="shared" ref="AA728:AN728" si="1764">IF(Z728=0,0.0000001,$Y728)*((INDEX($O$7:$O$29,MATCH($A728,$H$7:$H$28,0))/IF(Z728=0,0.0000001,$Y728))^((AA$33-$Y$33)/($AN$33-$Y$33)))</f>
        <v>0.63333003566654444</v>
      </c>
      <c r="AB728">
        <f t="shared" si="1764"/>
        <v>0.65068306271861909</v>
      </c>
      <c r="AC728">
        <f t="shared" si="1764"/>
        <v>0.66851155679564411</v>
      </c>
      <c r="AD728">
        <f t="shared" si="1764"/>
        <v>0.68682854553199912</v>
      </c>
      <c r="AE728">
        <f t="shared" si="1764"/>
        <v>0.70564741351480409</v>
      </c>
      <c r="AF728">
        <f t="shared" si="1764"/>
        <v>0.72498191206430307</v>
      </c>
      <c r="AG728">
        <f t="shared" si="1764"/>
        <v>0.74484616928222624</v>
      </c>
      <c r="AH728">
        <f t="shared" si="1764"/>
        <v>0.76525470037547438</v>
      </c>
      <c r="AI728">
        <f t="shared" si="1764"/>
        <v>0.78622241826266892</v>
      </c>
      <c r="AJ728">
        <f t="shared" si="1764"/>
        <v>0.8077646444713168</v>
      </c>
      <c r="AK728">
        <f t="shared" si="1764"/>
        <v>0.82989712033355489</v>
      </c>
      <c r="AL728">
        <f t="shared" si="1764"/>
        <v>0.85263601848865445</v>
      </c>
      <c r="AM728">
        <f t="shared" si="1764"/>
        <v>0.8759979547006882</v>
      </c>
      <c r="AN728">
        <f t="shared" si="1764"/>
        <v>0.89999999999999991</v>
      </c>
      <c r="AO728">
        <f t="shared" ref="AO728:BG728" si="1765">AN728</f>
        <v>0.89999999999999991</v>
      </c>
      <c r="AP728">
        <f t="shared" si="1765"/>
        <v>0.89999999999999991</v>
      </c>
      <c r="AQ728">
        <f t="shared" si="1765"/>
        <v>0.89999999999999991</v>
      </c>
      <c r="AR728">
        <f t="shared" si="1765"/>
        <v>0.89999999999999991</v>
      </c>
      <c r="AS728">
        <f t="shared" si="1765"/>
        <v>0.89999999999999991</v>
      </c>
      <c r="AT728">
        <f t="shared" si="1765"/>
        <v>0.89999999999999991</v>
      </c>
      <c r="AU728">
        <f t="shared" si="1765"/>
        <v>0.89999999999999991</v>
      </c>
      <c r="AV728">
        <f t="shared" si="1765"/>
        <v>0.89999999999999991</v>
      </c>
      <c r="AW728">
        <f t="shared" si="1765"/>
        <v>0.89999999999999991</v>
      </c>
      <c r="AX728">
        <f t="shared" si="1765"/>
        <v>0.89999999999999991</v>
      </c>
      <c r="AY728">
        <f t="shared" si="1765"/>
        <v>0.89999999999999991</v>
      </c>
      <c r="AZ728">
        <f t="shared" si="1765"/>
        <v>0.89999999999999991</v>
      </c>
      <c r="BA728">
        <f t="shared" si="1765"/>
        <v>0.89999999999999991</v>
      </c>
      <c r="BB728">
        <f t="shared" si="1765"/>
        <v>0.89999999999999991</v>
      </c>
      <c r="BC728">
        <f t="shared" si="1765"/>
        <v>0.89999999999999991</v>
      </c>
      <c r="BD728">
        <f t="shared" si="1765"/>
        <v>0.89999999999999991</v>
      </c>
      <c r="BE728">
        <f t="shared" si="1765"/>
        <v>0.89999999999999991</v>
      </c>
      <c r="BF728">
        <f t="shared" si="1765"/>
        <v>0.89999999999999991</v>
      </c>
      <c r="BG728">
        <f t="shared" si="1765"/>
        <v>0.89999999999999991</v>
      </c>
      <c r="BH728">
        <f t="shared" si="1719"/>
        <v>0.89999999999999991</v>
      </c>
      <c r="BK728">
        <f t="shared" si="1758"/>
        <v>2.7187970246664202E-2</v>
      </c>
      <c r="BL728">
        <f t="shared" si="1619"/>
        <v>1.6040902445531878E-2</v>
      </c>
      <c r="BM728">
        <f t="shared" si="1620"/>
        <v>1.3593985123332084E-3</v>
      </c>
      <c r="BN728">
        <f t="shared" si="1679"/>
        <v>0.41000000000000003</v>
      </c>
      <c r="BO728">
        <f t="shared" si="1680"/>
        <v>0.95000000000000007</v>
      </c>
      <c r="BP728" t="str">
        <f t="shared" si="1621"/>
        <v>-LV-Total</v>
      </c>
    </row>
    <row r="729" spans="1:68" hidden="1" x14ac:dyDescent="0.25">
      <c r="A729" t="str">
        <f t="shared" si="1617"/>
        <v>passenger-LV-CNG</v>
      </c>
      <c r="B729" s="1">
        <v>695</v>
      </c>
      <c r="C729" t="s">
        <v>14</v>
      </c>
      <c r="D729" t="s">
        <v>27</v>
      </c>
      <c r="E729" t="s">
        <v>28</v>
      </c>
      <c r="F729" t="s">
        <v>45</v>
      </c>
      <c r="G729">
        <v>3.691273481515728E-3</v>
      </c>
      <c r="H729">
        <f>Reference!H729</f>
        <v>3.691273481515728E-3</v>
      </c>
      <c r="I729">
        <f>Reference!I729</f>
        <v>3.691273481515728E-3</v>
      </c>
      <c r="J729">
        <f>Reference!J729</f>
        <v>3.691273481515728E-3</v>
      </c>
      <c r="K729">
        <f>Reference!K729</f>
        <v>3.691273481515728E-3</v>
      </c>
      <c r="L729">
        <f>Reference!L729</f>
        <v>3.691273481515728E-3</v>
      </c>
      <c r="M729">
        <f>Reference!M729</f>
        <v>1.845636740757864E-3</v>
      </c>
      <c r="N729">
        <f>Reference!N729</f>
        <v>9.2281837037893201E-4</v>
      </c>
      <c r="O729">
        <f>Reference!O729</f>
        <v>0</v>
      </c>
      <c r="P729">
        <f>Reference!P729</f>
        <v>0</v>
      </c>
      <c r="Q729">
        <f>Reference!Q729</f>
        <v>0</v>
      </c>
      <c r="R729">
        <f>Reference!R729</f>
        <v>0</v>
      </c>
      <c r="S729">
        <f>Reference!S729</f>
        <v>0</v>
      </c>
      <c r="T729">
        <f>Reference!T729</f>
        <v>0</v>
      </c>
      <c r="U729">
        <f>Reference!U729</f>
        <v>0</v>
      </c>
      <c r="V729">
        <f>Reference!V729</f>
        <v>0</v>
      </c>
      <c r="W729">
        <f>Reference!W729</f>
        <v>0</v>
      </c>
      <c r="X729">
        <f>Reference!X729</f>
        <v>0</v>
      </c>
      <c r="Y729">
        <f>Reference!Y729</f>
        <v>0</v>
      </c>
      <c r="Z729">
        <f>Reference!Z729</f>
        <v>0</v>
      </c>
      <c r="AA729">
        <f>Reference!AA729</f>
        <v>0</v>
      </c>
      <c r="AB729">
        <f>Reference!AB729</f>
        <v>0</v>
      </c>
      <c r="AC729">
        <f>Reference!AC729</f>
        <v>0</v>
      </c>
      <c r="AD729">
        <f>Reference!AD729</f>
        <v>0</v>
      </c>
      <c r="AE729">
        <f>Reference!AE729</f>
        <v>0</v>
      </c>
      <c r="AF729">
        <f>Reference!AF729</f>
        <v>0</v>
      </c>
      <c r="AG729">
        <f>Reference!AG729</f>
        <v>0</v>
      </c>
      <c r="AH729">
        <f>Reference!AH729</f>
        <v>0</v>
      </c>
      <c r="AI729">
        <f>Reference!AI729</f>
        <v>0</v>
      </c>
      <c r="AJ729">
        <f>Reference!AJ729</f>
        <v>0</v>
      </c>
      <c r="AK729">
        <f>Reference!AK729</f>
        <v>0</v>
      </c>
      <c r="AL729">
        <f>Reference!AL729</f>
        <v>0</v>
      </c>
      <c r="AM729">
        <f>Reference!AM729</f>
        <v>0</v>
      </c>
      <c r="AN729">
        <f>Reference!AN729</f>
        <v>0</v>
      </c>
      <c r="AO729">
        <f t="shared" ref="AO729:BG729" si="1766">AN729</f>
        <v>0</v>
      </c>
      <c r="AP729">
        <f t="shared" si="1766"/>
        <v>0</v>
      </c>
      <c r="AQ729">
        <f t="shared" si="1766"/>
        <v>0</v>
      </c>
      <c r="AR729">
        <f t="shared" si="1766"/>
        <v>0</v>
      </c>
      <c r="AS729">
        <f t="shared" si="1766"/>
        <v>0</v>
      </c>
      <c r="AT729">
        <f t="shared" si="1766"/>
        <v>0</v>
      </c>
      <c r="AU729">
        <f t="shared" si="1766"/>
        <v>0</v>
      </c>
      <c r="AV729">
        <f t="shared" si="1766"/>
        <v>0</v>
      </c>
      <c r="AW729">
        <f t="shared" si="1766"/>
        <v>0</v>
      </c>
      <c r="AX729">
        <f t="shared" si="1766"/>
        <v>0</v>
      </c>
      <c r="AY729">
        <f t="shared" si="1766"/>
        <v>0</v>
      </c>
      <c r="AZ729">
        <f t="shared" si="1766"/>
        <v>0</v>
      </c>
      <c r="BA729">
        <f t="shared" si="1766"/>
        <v>0</v>
      </c>
      <c r="BB729">
        <f t="shared" si="1766"/>
        <v>0</v>
      </c>
      <c r="BC729">
        <f t="shared" si="1766"/>
        <v>0</v>
      </c>
      <c r="BD729">
        <f t="shared" si="1766"/>
        <v>0</v>
      </c>
      <c r="BE729">
        <f t="shared" si="1766"/>
        <v>0</v>
      </c>
      <c r="BF729">
        <f t="shared" si="1766"/>
        <v>0</v>
      </c>
      <c r="BG729">
        <f t="shared" si="1766"/>
        <v>0</v>
      </c>
      <c r="BH729">
        <f t="shared" si="1719"/>
        <v>0</v>
      </c>
      <c r="BK729">
        <f t="shared" si="1758"/>
        <v>3.691273481515728E-3</v>
      </c>
      <c r="BL729">
        <f t="shared" si="1619"/>
        <v>1.3657711881608194E-3</v>
      </c>
      <c r="BM729">
        <f t="shared" si="1620"/>
        <v>1.8456367407578616E-4</v>
      </c>
      <c r="BN729">
        <f t="shared" ref="BN729:BN730" si="1767">INDEX($N$7:$N$28,MATCH(BP729,$H$7:$H$28,0))</f>
        <v>0.63</v>
      </c>
      <c r="BO729">
        <f t="shared" ref="BO729:BO730" si="1768">INDEX($O$7:$O$28,MATCH(BP729,$H$7:$H$28,0))</f>
        <v>0.95000000000000007</v>
      </c>
      <c r="BP729" t="str">
        <f t="shared" si="1621"/>
        <v>-LV-Total</v>
      </c>
    </row>
    <row r="730" spans="1:68" hidden="1" x14ac:dyDescent="0.25">
      <c r="A730" t="str">
        <f t="shared" si="1617"/>
        <v>passenger-LV-D</v>
      </c>
      <c r="B730" s="1">
        <v>696</v>
      </c>
      <c r="C730" t="s">
        <v>14</v>
      </c>
      <c r="D730" t="s">
        <v>27</v>
      </c>
      <c r="E730" t="s">
        <v>28</v>
      </c>
      <c r="F730" t="s">
        <v>46</v>
      </c>
      <c r="G730">
        <v>0.48720801661113838</v>
      </c>
      <c r="H730">
        <f>Reference!H730</f>
        <v>0.48847206669169818</v>
      </c>
      <c r="I730">
        <f>Reference!I730</f>
        <v>0.48972251092003433</v>
      </c>
      <c r="J730">
        <f>Reference!J730</f>
        <v>0.4909595677941323</v>
      </c>
      <c r="K730">
        <f>Reference!K730</f>
        <v>0.49147998038928009</v>
      </c>
      <c r="L730">
        <f t="shared" ref="L730:Y730" si="1769">$K730+(L$33-$K$33)*($BL730-$BK730)/($BL$33-$BK$33)</f>
        <v>0.46936338127176247</v>
      </c>
      <c r="M730">
        <f t="shared" si="1769"/>
        <v>0.4472467821542449</v>
      </c>
      <c r="N730">
        <f t="shared" si="1769"/>
        <v>0.42513018303672728</v>
      </c>
      <c r="O730">
        <f t="shared" si="1769"/>
        <v>0.40301358391920966</v>
      </c>
      <c r="P730">
        <f t="shared" si="1769"/>
        <v>0.3808969848016921</v>
      </c>
      <c r="Q730">
        <f t="shared" si="1769"/>
        <v>0.35878038568417447</v>
      </c>
      <c r="R730">
        <f t="shared" si="1769"/>
        <v>0.33666378656665685</v>
      </c>
      <c r="S730">
        <f t="shared" si="1769"/>
        <v>0.31454718744913923</v>
      </c>
      <c r="T730">
        <f t="shared" si="1769"/>
        <v>0.29243058833162167</v>
      </c>
      <c r="U730">
        <f t="shared" si="1769"/>
        <v>0.27031398921410404</v>
      </c>
      <c r="V730">
        <f t="shared" si="1769"/>
        <v>0.24819739009658642</v>
      </c>
      <c r="W730">
        <f t="shared" si="1769"/>
        <v>0.2260807909790688</v>
      </c>
      <c r="X730">
        <f t="shared" si="1769"/>
        <v>0.20396419186155124</v>
      </c>
      <c r="Y730">
        <f t="shared" si="1769"/>
        <v>0.18184759274403356</v>
      </c>
      <c r="Z730">
        <f t="shared" ref="Z730:AN730" si="1770">$Y730+(Z$33-$Y$33)*($BM730-$BL730)/($BM$33-$BL$33)</f>
        <v>0.17136268649572892</v>
      </c>
      <c r="AA730">
        <f t="shared" si="1770"/>
        <v>0.16087778024742427</v>
      </c>
      <c r="AB730">
        <f t="shared" si="1770"/>
        <v>0.15039287399911963</v>
      </c>
      <c r="AC730">
        <f t="shared" si="1770"/>
        <v>0.13990796775081499</v>
      </c>
      <c r="AD730">
        <f t="shared" si="1770"/>
        <v>0.12942306150251032</v>
      </c>
      <c r="AE730">
        <f t="shared" si="1770"/>
        <v>0.11893815525420569</v>
      </c>
      <c r="AF730">
        <f t="shared" si="1770"/>
        <v>0.10845324900590105</v>
      </c>
      <c r="AG730">
        <f t="shared" si="1770"/>
        <v>9.7968342757596402E-2</v>
      </c>
      <c r="AH730">
        <f t="shared" si="1770"/>
        <v>8.7483436509291759E-2</v>
      </c>
      <c r="AI730">
        <f t="shared" si="1770"/>
        <v>7.6998530260987103E-2</v>
      </c>
      <c r="AJ730">
        <f t="shared" si="1770"/>
        <v>6.6513624012682473E-2</v>
      </c>
      <c r="AK730">
        <f t="shared" si="1770"/>
        <v>5.6028717764377817E-2</v>
      </c>
      <c r="AL730">
        <f t="shared" si="1770"/>
        <v>4.5543811516073174E-2</v>
      </c>
      <c r="AM730">
        <f t="shared" si="1770"/>
        <v>3.5058905267768531E-2</v>
      </c>
      <c r="AN730">
        <f t="shared" si="1770"/>
        <v>2.4573999019463888E-2</v>
      </c>
      <c r="AO730">
        <f t="shared" ref="AO730:BG730" si="1771">AN730</f>
        <v>2.4573999019463888E-2</v>
      </c>
      <c r="AP730">
        <f t="shared" si="1771"/>
        <v>2.4573999019463888E-2</v>
      </c>
      <c r="AQ730">
        <f t="shared" si="1771"/>
        <v>2.4573999019463888E-2</v>
      </c>
      <c r="AR730">
        <f t="shared" si="1771"/>
        <v>2.4573999019463888E-2</v>
      </c>
      <c r="AS730">
        <f t="shared" si="1771"/>
        <v>2.4573999019463888E-2</v>
      </c>
      <c r="AT730">
        <f t="shared" si="1771"/>
        <v>2.4573999019463888E-2</v>
      </c>
      <c r="AU730">
        <f t="shared" si="1771"/>
        <v>2.4573999019463888E-2</v>
      </c>
      <c r="AV730">
        <f t="shared" si="1771"/>
        <v>2.4573999019463888E-2</v>
      </c>
      <c r="AW730">
        <f t="shared" si="1771"/>
        <v>2.4573999019463888E-2</v>
      </c>
      <c r="AX730">
        <f t="shared" si="1771"/>
        <v>2.4573999019463888E-2</v>
      </c>
      <c r="AY730">
        <f t="shared" si="1771"/>
        <v>2.4573999019463888E-2</v>
      </c>
      <c r="AZ730">
        <f t="shared" si="1771"/>
        <v>2.4573999019463888E-2</v>
      </c>
      <c r="BA730">
        <f t="shared" si="1771"/>
        <v>2.4573999019463888E-2</v>
      </c>
      <c r="BB730">
        <f t="shared" si="1771"/>
        <v>2.4573999019463888E-2</v>
      </c>
      <c r="BC730">
        <f t="shared" si="1771"/>
        <v>2.4573999019463888E-2</v>
      </c>
      <c r="BD730">
        <f t="shared" si="1771"/>
        <v>2.4573999019463888E-2</v>
      </c>
      <c r="BE730">
        <f t="shared" si="1771"/>
        <v>2.4573999019463888E-2</v>
      </c>
      <c r="BF730">
        <f t="shared" si="1771"/>
        <v>2.4573999019463888E-2</v>
      </c>
      <c r="BG730">
        <f t="shared" si="1771"/>
        <v>2.4573999019463888E-2</v>
      </c>
      <c r="BH730">
        <f t="shared" si="1719"/>
        <v>2.4573999019463888E-2</v>
      </c>
      <c r="BK730">
        <f t="shared" si="1758"/>
        <v>0.49147998038928009</v>
      </c>
      <c r="BL730">
        <f t="shared" si="1619"/>
        <v>0.18184759274403364</v>
      </c>
      <c r="BM730">
        <f t="shared" si="1620"/>
        <v>2.4573999019463971E-2</v>
      </c>
      <c r="BN730">
        <f t="shared" si="1767"/>
        <v>0.63</v>
      </c>
      <c r="BO730">
        <f t="shared" si="1768"/>
        <v>0.95000000000000007</v>
      </c>
      <c r="BP730" t="str">
        <f t="shared" si="1621"/>
        <v>-LV-Total</v>
      </c>
    </row>
    <row r="731" spans="1:68" hidden="1" x14ac:dyDescent="0.25">
      <c r="A731" t="str">
        <f t="shared" si="1617"/>
        <v>passenger-LV-FCEV</v>
      </c>
      <c r="B731" s="1">
        <v>697</v>
      </c>
      <c r="C731" t="s">
        <v>14</v>
      </c>
      <c r="D731" t="s">
        <v>27</v>
      </c>
      <c r="E731" t="s">
        <v>28</v>
      </c>
      <c r="F731" t="s">
        <v>30</v>
      </c>
      <c r="G731">
        <v>0</v>
      </c>
      <c r="H731">
        <f>Reference!H731</f>
        <v>1.2915496650148837E-7</v>
      </c>
      <c r="I731">
        <f>Reference!I731</f>
        <v>0</v>
      </c>
      <c r="J731">
        <f>Reference!J731</f>
        <v>2.1544346900318838E-7</v>
      </c>
      <c r="K731">
        <f>Reference!K731</f>
        <v>0</v>
      </c>
      <c r="L731">
        <f>Reference!L731</f>
        <v>1.93069772888325E-7</v>
      </c>
      <c r="M731">
        <f>IF(L731=0,0.0000001,L731)*((INDEX($N$7:$N$29,MATCH($A731,$H$7:$H$28,0))/IF(L731=0,0.0000001,L731))^((M$33-$K$33)/($Y$33-$K$33)))</f>
        <v>1.064985887230373E-6</v>
      </c>
      <c r="N731">
        <f t="shared" ref="N731:Y731" si="1772">IF(M731=0,0.0000001,M731)*((INDEX($N$7:$N$29,MATCH($A731,$H$7:$H$28,0))/IF(M731=0,0.0000001,M731))^((N$33-$K$33)/($Y$33-$K$33)))</f>
        <v>9.5690226313179565E-6</v>
      </c>
      <c r="O731">
        <f t="shared" si="1772"/>
        <v>9.5454674838068196E-5</v>
      </c>
      <c r="P731">
        <f t="shared" si="1772"/>
        <v>7.4421539513942325E-4</v>
      </c>
      <c r="Q731">
        <f t="shared" si="1772"/>
        <v>3.6285817256375814E-3</v>
      </c>
      <c r="R731">
        <f t="shared" si="1772"/>
        <v>1.0433477453329136E-2</v>
      </c>
      <c r="S731">
        <f t="shared" si="1772"/>
        <v>1.9078265791613546E-2</v>
      </c>
      <c r="T731">
        <f t="shared" si="1772"/>
        <v>2.5521915655245975E-2</v>
      </c>
      <c r="U731">
        <f t="shared" si="1772"/>
        <v>2.864585770276952E-2</v>
      </c>
      <c r="V731">
        <f t="shared" si="1772"/>
        <v>2.9704538308740456E-2</v>
      </c>
      <c r="W731">
        <f t="shared" si="1772"/>
        <v>2.9957611934672234E-2</v>
      </c>
      <c r="X731">
        <f t="shared" si="1772"/>
        <v>2.9996970293040933E-2</v>
      </c>
      <c r="Y731">
        <f t="shared" si="1772"/>
        <v>0.03</v>
      </c>
      <c r="Z731">
        <f>IF(Y731=0,0.0000001,$Y731)*((INDEX($O$7:$O$29,MATCH($A731,$H$7:$H$28,0))/IF(Y731=0,0.0000001,$Y731))^((Z$33-$Y$33)/($AN$33-$Y$33)))</f>
        <v>3.1039246604138173E-2</v>
      </c>
      <c r="AA731">
        <f t="shared" ref="AA731:AN731" si="1773">IF(Z731=0,0.0000001,$Y731)*((INDEX($O$7:$O$29,MATCH($A731,$H$7:$H$28,0))/IF(Z731=0,0.0000001,$Y731))^((AA$33-$Y$33)/($AN$33-$Y$33)))</f>
        <v>3.211449432508344E-2</v>
      </c>
      <c r="AB731">
        <f t="shared" si="1773"/>
        <v>3.3226990297448702E-2</v>
      </c>
      <c r="AC731">
        <f t="shared" si="1773"/>
        <v>3.4378024858527222E-2</v>
      </c>
      <c r="AD731">
        <f t="shared" si="1773"/>
        <v>3.5568933044900629E-2</v>
      </c>
      <c r="AE731">
        <f t="shared" si="1773"/>
        <v>3.6801096140891665E-2</v>
      </c>
      <c r="AF731">
        <f t="shared" si="1773"/>
        <v>3.8075943280657804E-2</v>
      </c>
      <c r="AG731">
        <f t="shared" si="1773"/>
        <v>3.939495310578385E-2</v>
      </c>
      <c r="AH731">
        <f t="shared" si="1773"/>
        <v>4.0759655480296142E-2</v>
      </c>
      <c r="AI731">
        <f t="shared" si="1773"/>
        <v>4.2171633265087459E-2</v>
      </c>
      <c r="AJ731">
        <f t="shared" si="1773"/>
        <v>4.3632524153810887E-2</v>
      </c>
      <c r="AK731">
        <f t="shared" si="1773"/>
        <v>4.5144022572371711E-2</v>
      </c>
      <c r="AL731">
        <f t="shared" si="1773"/>
        <v>4.6707881644220864E-2</v>
      </c>
      <c r="AM731">
        <f t="shared" si="1773"/>
        <v>4.8325915223729012E-2</v>
      </c>
      <c r="AN731">
        <f t="shared" si="1773"/>
        <v>0.05</v>
      </c>
      <c r="AO731">
        <f t="shared" ref="AO731:BG731" si="1774">AN731</f>
        <v>0.05</v>
      </c>
      <c r="AP731">
        <f t="shared" si="1774"/>
        <v>0.05</v>
      </c>
      <c r="AQ731">
        <f t="shared" si="1774"/>
        <v>0.05</v>
      </c>
      <c r="AR731">
        <f t="shared" si="1774"/>
        <v>0.05</v>
      </c>
      <c r="AS731">
        <f t="shared" si="1774"/>
        <v>0.05</v>
      </c>
      <c r="AT731">
        <f t="shared" si="1774"/>
        <v>0.05</v>
      </c>
      <c r="AU731">
        <f t="shared" si="1774"/>
        <v>0.05</v>
      </c>
      <c r="AV731">
        <f t="shared" si="1774"/>
        <v>0.05</v>
      </c>
      <c r="AW731">
        <f t="shared" si="1774"/>
        <v>0.05</v>
      </c>
      <c r="AX731">
        <f t="shared" si="1774"/>
        <v>0.05</v>
      </c>
      <c r="AY731">
        <f t="shared" si="1774"/>
        <v>0.05</v>
      </c>
      <c r="AZ731">
        <f t="shared" si="1774"/>
        <v>0.05</v>
      </c>
      <c r="BA731">
        <f t="shared" si="1774"/>
        <v>0.05</v>
      </c>
      <c r="BB731">
        <f t="shared" si="1774"/>
        <v>0.05</v>
      </c>
      <c r="BC731">
        <f t="shared" si="1774"/>
        <v>0.05</v>
      </c>
      <c r="BD731">
        <f t="shared" si="1774"/>
        <v>0.05</v>
      </c>
      <c r="BE731">
        <f t="shared" si="1774"/>
        <v>0.05</v>
      </c>
      <c r="BF731">
        <f t="shared" si="1774"/>
        <v>0.05</v>
      </c>
      <c r="BG731">
        <f t="shared" si="1774"/>
        <v>0.05</v>
      </c>
      <c r="BH731">
        <f t="shared" si="1719"/>
        <v>0.05</v>
      </c>
      <c r="BK731">
        <f>G731</f>
        <v>0</v>
      </c>
      <c r="BL731">
        <f t="shared" si="1619"/>
        <v>0</v>
      </c>
      <c r="BM731">
        <f t="shared" si="1620"/>
        <v>0</v>
      </c>
      <c r="BN731">
        <f t="shared" si="1679"/>
        <v>0.41000000000000003</v>
      </c>
      <c r="BO731">
        <f t="shared" si="1680"/>
        <v>0.95000000000000007</v>
      </c>
      <c r="BP731" t="str">
        <f t="shared" si="1621"/>
        <v>-LV-Total</v>
      </c>
    </row>
    <row r="732" spans="1:68" hidden="1" x14ac:dyDescent="0.25">
      <c r="A732" t="str">
        <f t="shared" si="1617"/>
        <v>passenger-LV-G</v>
      </c>
      <c r="B732" s="1">
        <v>698</v>
      </c>
      <c r="C732" t="s">
        <v>14</v>
      </c>
      <c r="D732" t="s">
        <v>27</v>
      </c>
      <c r="E732" t="s">
        <v>28</v>
      </c>
      <c r="F732" t="s">
        <v>47</v>
      </c>
      <c r="G732">
        <v>0.46495272526036208</v>
      </c>
      <c r="H732">
        <f>Reference!H732</f>
        <v>0.45717704646275692</v>
      </c>
      <c r="I732">
        <f>Reference!I732</f>
        <v>0.44948506271670652</v>
      </c>
      <c r="J732">
        <f>Reference!J732</f>
        <v>0.44187542995350571</v>
      </c>
      <c r="K732">
        <f>Reference!K732</f>
        <v>0.43690542676055583</v>
      </c>
      <c r="L732">
        <f t="shared" ref="L732:Y734" si="1775">$K732+(L$33-$K$33)*($BL732-$BK732)/($BL$33-$BK$33)</f>
        <v>0.41724468255633079</v>
      </c>
      <c r="M732">
        <f t="shared" si="1775"/>
        <v>0.39758393835210581</v>
      </c>
      <c r="N732">
        <f t="shared" si="1775"/>
        <v>0.37792319414788078</v>
      </c>
      <c r="O732">
        <f t="shared" si="1775"/>
        <v>0.3582624499436558</v>
      </c>
      <c r="P732">
        <f t="shared" si="1775"/>
        <v>0.33860170573943077</v>
      </c>
      <c r="Q732">
        <f t="shared" si="1775"/>
        <v>0.31894096153520579</v>
      </c>
      <c r="R732">
        <f t="shared" si="1775"/>
        <v>0.29928021733098076</v>
      </c>
      <c r="S732">
        <f t="shared" si="1775"/>
        <v>0.27961947312675572</v>
      </c>
      <c r="T732">
        <f t="shared" si="1775"/>
        <v>0.25995872892253069</v>
      </c>
      <c r="U732">
        <f t="shared" si="1775"/>
        <v>0.24029798471830571</v>
      </c>
      <c r="V732">
        <f t="shared" si="1775"/>
        <v>0.22063724051408073</v>
      </c>
      <c r="W732">
        <f t="shared" si="1775"/>
        <v>0.2009764963098557</v>
      </c>
      <c r="X732">
        <f t="shared" si="1775"/>
        <v>0.18131575210563067</v>
      </c>
      <c r="Y732">
        <f t="shared" si="1775"/>
        <v>0.16165500790140569</v>
      </c>
      <c r="Z732">
        <f t="shared" ref="Z732:AN734" si="1776">$Y732+(Z$33-$Y$33)*($BM732-$BL732)/($BM$33-$BL$33)</f>
        <v>0.15233435879718049</v>
      </c>
      <c r="AA732">
        <f t="shared" si="1776"/>
        <v>0.14301370969295529</v>
      </c>
      <c r="AB732">
        <f t="shared" si="1776"/>
        <v>0.13369306058873012</v>
      </c>
      <c r="AC732">
        <f t="shared" si="1776"/>
        <v>0.12437241148450492</v>
      </c>
      <c r="AD732">
        <f t="shared" si="1776"/>
        <v>0.11505176238027973</v>
      </c>
      <c r="AE732">
        <f t="shared" si="1776"/>
        <v>0.10573111327605453</v>
      </c>
      <c r="AF732">
        <f t="shared" si="1776"/>
        <v>9.6410464171829344E-2</v>
      </c>
      <c r="AG732">
        <f t="shared" si="1776"/>
        <v>8.7089815067604145E-2</v>
      </c>
      <c r="AH732">
        <f t="shared" si="1776"/>
        <v>7.7769165963378947E-2</v>
      </c>
      <c r="AI732">
        <f t="shared" si="1776"/>
        <v>6.8448516859153763E-2</v>
      </c>
      <c r="AJ732">
        <f t="shared" si="1776"/>
        <v>5.9127867754928565E-2</v>
      </c>
      <c r="AK732">
        <f t="shared" si="1776"/>
        <v>4.980721865070338E-2</v>
      </c>
      <c r="AL732">
        <f t="shared" si="1776"/>
        <v>4.0486569546478196E-2</v>
      </c>
      <c r="AM732">
        <f t="shared" si="1776"/>
        <v>3.1165920442252998E-2</v>
      </c>
      <c r="AN732">
        <f t="shared" si="1776"/>
        <v>2.18452713380278E-2</v>
      </c>
      <c r="AO732">
        <f t="shared" ref="AO732:BG732" si="1777">AN732</f>
        <v>2.18452713380278E-2</v>
      </c>
      <c r="AP732">
        <f t="shared" si="1777"/>
        <v>2.18452713380278E-2</v>
      </c>
      <c r="AQ732">
        <f t="shared" si="1777"/>
        <v>2.18452713380278E-2</v>
      </c>
      <c r="AR732">
        <f t="shared" si="1777"/>
        <v>2.18452713380278E-2</v>
      </c>
      <c r="AS732">
        <f t="shared" si="1777"/>
        <v>2.18452713380278E-2</v>
      </c>
      <c r="AT732">
        <f t="shared" si="1777"/>
        <v>2.18452713380278E-2</v>
      </c>
      <c r="AU732">
        <f t="shared" si="1777"/>
        <v>2.18452713380278E-2</v>
      </c>
      <c r="AV732">
        <f t="shared" si="1777"/>
        <v>2.18452713380278E-2</v>
      </c>
      <c r="AW732">
        <f t="shared" si="1777"/>
        <v>2.18452713380278E-2</v>
      </c>
      <c r="AX732">
        <f t="shared" si="1777"/>
        <v>2.18452713380278E-2</v>
      </c>
      <c r="AY732">
        <f t="shared" si="1777"/>
        <v>2.18452713380278E-2</v>
      </c>
      <c r="AZ732">
        <f t="shared" si="1777"/>
        <v>2.18452713380278E-2</v>
      </c>
      <c r="BA732">
        <f t="shared" si="1777"/>
        <v>2.18452713380278E-2</v>
      </c>
      <c r="BB732">
        <f t="shared" si="1777"/>
        <v>2.18452713380278E-2</v>
      </c>
      <c r="BC732">
        <f t="shared" si="1777"/>
        <v>2.18452713380278E-2</v>
      </c>
      <c r="BD732">
        <f t="shared" si="1777"/>
        <v>2.18452713380278E-2</v>
      </c>
      <c r="BE732">
        <f t="shared" si="1777"/>
        <v>2.18452713380278E-2</v>
      </c>
      <c r="BF732">
        <f t="shared" si="1777"/>
        <v>2.18452713380278E-2</v>
      </c>
      <c r="BG732">
        <f t="shared" si="1777"/>
        <v>2.18452713380278E-2</v>
      </c>
      <c r="BH732">
        <f t="shared" si="1719"/>
        <v>2.18452713380278E-2</v>
      </c>
      <c r="BK732">
        <f t="shared" ref="BK732:BK737" si="1778">K732</f>
        <v>0.43690542676055583</v>
      </c>
      <c r="BL732">
        <f t="shared" si="1619"/>
        <v>0.16165500790140566</v>
      </c>
      <c r="BM732">
        <f t="shared" si="1620"/>
        <v>2.1845271338027761E-2</v>
      </c>
      <c r="BN732">
        <f t="shared" ref="BN732:BN734" si="1779">INDEX($N$7:$N$28,MATCH(BP732,$H$7:$H$28,0))</f>
        <v>0.63</v>
      </c>
      <c r="BO732">
        <f t="shared" ref="BO732:BO734" si="1780">INDEX($O$7:$O$28,MATCH(BP732,$H$7:$H$28,0))</f>
        <v>0.95000000000000007</v>
      </c>
      <c r="BP732" t="str">
        <f t="shared" si="1621"/>
        <v>-LV-Total</v>
      </c>
    </row>
    <row r="733" spans="1:68" hidden="1" x14ac:dyDescent="0.25">
      <c r="A733" t="str">
        <f t="shared" si="1617"/>
        <v>passenger-LV-LPG</v>
      </c>
      <c r="B733" s="1">
        <v>699</v>
      </c>
      <c r="C733" t="s">
        <v>14</v>
      </c>
      <c r="D733" t="s">
        <v>27</v>
      </c>
      <c r="E733" t="s">
        <v>28</v>
      </c>
      <c r="F733" t="s">
        <v>48</v>
      </c>
      <c r="G733">
        <v>6.6630931965816816E-3</v>
      </c>
      <c r="H733">
        <f>Reference!H733</f>
        <v>6.6630931965816816E-3</v>
      </c>
      <c r="I733">
        <f>Reference!I733</f>
        <v>6.6630931965816816E-3</v>
      </c>
      <c r="J733">
        <f>Reference!J733</f>
        <v>6.6630931965816816E-3</v>
      </c>
      <c r="K733">
        <f>Reference!K733</f>
        <v>6.6630931965816816E-3</v>
      </c>
      <c r="L733">
        <f>Reference!L733</f>
        <v>6.6630931965816816E-3</v>
      </c>
      <c r="M733">
        <f>Reference!M733</f>
        <v>3.3315465982908408E-3</v>
      </c>
      <c r="N733">
        <f>Reference!N733</f>
        <v>1.6657732991454204E-3</v>
      </c>
      <c r="O733">
        <f>Reference!O733</f>
        <v>0</v>
      </c>
      <c r="P733">
        <f>Reference!P733</f>
        <v>0</v>
      </c>
      <c r="Q733">
        <f>Reference!Q733</f>
        <v>0</v>
      </c>
      <c r="R733">
        <f>Reference!R733</f>
        <v>0</v>
      </c>
      <c r="S733">
        <f>Reference!S733</f>
        <v>0</v>
      </c>
      <c r="T733">
        <f>Reference!T733</f>
        <v>0</v>
      </c>
      <c r="U733">
        <f>Reference!U733</f>
        <v>0</v>
      </c>
      <c r="V733">
        <f>Reference!V733</f>
        <v>0</v>
      </c>
      <c r="W733">
        <f>Reference!W733</f>
        <v>0</v>
      </c>
      <c r="X733">
        <f>Reference!X733</f>
        <v>0</v>
      </c>
      <c r="Y733">
        <f>Reference!Y733</f>
        <v>0</v>
      </c>
      <c r="Z733">
        <f>Reference!Z733</f>
        <v>0</v>
      </c>
      <c r="AA733">
        <f>Reference!AA733</f>
        <v>0</v>
      </c>
      <c r="AB733">
        <f>Reference!AB733</f>
        <v>0</v>
      </c>
      <c r="AC733">
        <f>Reference!AC733</f>
        <v>0</v>
      </c>
      <c r="AD733">
        <f>Reference!AD733</f>
        <v>0</v>
      </c>
      <c r="AE733">
        <f>Reference!AE733</f>
        <v>0</v>
      </c>
      <c r="AF733">
        <f>Reference!AF733</f>
        <v>0</v>
      </c>
      <c r="AG733">
        <f>Reference!AG733</f>
        <v>0</v>
      </c>
      <c r="AH733">
        <f>Reference!AH733</f>
        <v>0</v>
      </c>
      <c r="AI733">
        <f>Reference!AI733</f>
        <v>0</v>
      </c>
      <c r="AJ733">
        <f>Reference!AJ733</f>
        <v>0</v>
      </c>
      <c r="AK733">
        <f>Reference!AK733</f>
        <v>0</v>
      </c>
      <c r="AL733">
        <f>Reference!AL733</f>
        <v>0</v>
      </c>
      <c r="AM733">
        <f>Reference!AM733</f>
        <v>0</v>
      </c>
      <c r="AN733">
        <f>Reference!AN733</f>
        <v>0</v>
      </c>
      <c r="AO733">
        <f t="shared" ref="AO733:BG733" si="1781">AN733</f>
        <v>0</v>
      </c>
      <c r="AP733">
        <f t="shared" si="1781"/>
        <v>0</v>
      </c>
      <c r="AQ733">
        <f t="shared" si="1781"/>
        <v>0</v>
      </c>
      <c r="AR733">
        <f t="shared" si="1781"/>
        <v>0</v>
      </c>
      <c r="AS733">
        <f t="shared" si="1781"/>
        <v>0</v>
      </c>
      <c r="AT733">
        <f t="shared" si="1781"/>
        <v>0</v>
      </c>
      <c r="AU733">
        <f t="shared" si="1781"/>
        <v>0</v>
      </c>
      <c r="AV733">
        <f t="shared" si="1781"/>
        <v>0</v>
      </c>
      <c r="AW733">
        <f t="shared" si="1781"/>
        <v>0</v>
      </c>
      <c r="AX733">
        <f t="shared" si="1781"/>
        <v>0</v>
      </c>
      <c r="AY733">
        <f t="shared" si="1781"/>
        <v>0</v>
      </c>
      <c r="AZ733">
        <f t="shared" si="1781"/>
        <v>0</v>
      </c>
      <c r="BA733">
        <f t="shared" si="1781"/>
        <v>0</v>
      </c>
      <c r="BB733">
        <f t="shared" si="1781"/>
        <v>0</v>
      </c>
      <c r="BC733">
        <f t="shared" si="1781"/>
        <v>0</v>
      </c>
      <c r="BD733">
        <f t="shared" si="1781"/>
        <v>0</v>
      </c>
      <c r="BE733">
        <f t="shared" si="1781"/>
        <v>0</v>
      </c>
      <c r="BF733">
        <f t="shared" si="1781"/>
        <v>0</v>
      </c>
      <c r="BG733">
        <f t="shared" si="1781"/>
        <v>0</v>
      </c>
      <c r="BH733">
        <f t="shared" si="1719"/>
        <v>0</v>
      </c>
      <c r="BK733">
        <f t="shared" si="1778"/>
        <v>6.6630931965816816E-3</v>
      </c>
      <c r="BL733">
        <f t="shared" si="1619"/>
        <v>2.465344482735222E-3</v>
      </c>
      <c r="BM733">
        <f t="shared" si="1620"/>
        <v>3.3315465982908363E-4</v>
      </c>
      <c r="BN733">
        <f t="shared" si="1779"/>
        <v>0.63</v>
      </c>
      <c r="BO733">
        <f t="shared" si="1780"/>
        <v>0.95000000000000007</v>
      </c>
      <c r="BP733" t="str">
        <f t="shared" si="1621"/>
        <v>-LV-Total</v>
      </c>
    </row>
    <row r="734" spans="1:68" hidden="1" x14ac:dyDescent="0.25">
      <c r="A734" t="str">
        <f t="shared" si="1617"/>
        <v>passenger-LV-PHEVG</v>
      </c>
      <c r="B734" s="1">
        <v>700</v>
      </c>
      <c r="C734" t="s">
        <v>14</v>
      </c>
      <c r="D734" t="s">
        <v>27</v>
      </c>
      <c r="E734" t="s">
        <v>28</v>
      </c>
      <c r="F734" t="s">
        <v>31</v>
      </c>
      <c r="G734">
        <v>1.67315690966056E-2</v>
      </c>
      <c r="H734">
        <f>Reference!H734</f>
        <v>1.6906472835101789E-2</v>
      </c>
      <c r="I734">
        <f>Reference!I734</f>
        <v>1.707949396272998E-2</v>
      </c>
      <c r="J734">
        <f>Reference!J734</f>
        <v>1.7250662712560139E-2</v>
      </c>
      <c r="K734">
        <f>Reference!K734</f>
        <v>1.7490308364759091E-2</v>
      </c>
      <c r="L734">
        <f t="shared" si="1775"/>
        <v>1.6703244488344933E-2</v>
      </c>
      <c r="M734">
        <f t="shared" si="1775"/>
        <v>1.5916180611930772E-2</v>
      </c>
      <c r="N734">
        <f t="shared" si="1775"/>
        <v>1.5129116735516614E-2</v>
      </c>
      <c r="O734">
        <f t="shared" si="1775"/>
        <v>1.4342052859102453E-2</v>
      </c>
      <c r="P734">
        <f t="shared" si="1775"/>
        <v>1.3554988982688296E-2</v>
      </c>
      <c r="Q734">
        <f t="shared" si="1775"/>
        <v>1.2767925106274136E-2</v>
      </c>
      <c r="R734">
        <f t="shared" si="1775"/>
        <v>1.1980861229859977E-2</v>
      </c>
      <c r="S734">
        <f t="shared" si="1775"/>
        <v>1.1193797353445818E-2</v>
      </c>
      <c r="T734">
        <f t="shared" si="1775"/>
        <v>1.0406733477031659E-2</v>
      </c>
      <c r="U734">
        <f t="shared" si="1775"/>
        <v>9.6196696006174993E-3</v>
      </c>
      <c r="V734">
        <f t="shared" si="1775"/>
        <v>8.8326057242033417E-3</v>
      </c>
      <c r="W734">
        <f t="shared" si="1775"/>
        <v>8.0455418477891824E-3</v>
      </c>
      <c r="X734">
        <f t="shared" si="1775"/>
        <v>7.2584779713750214E-3</v>
      </c>
      <c r="Y734">
        <f t="shared" si="1775"/>
        <v>6.4714140949608638E-3</v>
      </c>
      <c r="Z734">
        <f t="shared" si="1776"/>
        <v>6.0982875165126694E-3</v>
      </c>
      <c r="AA734">
        <f t="shared" si="1776"/>
        <v>5.7251609380644759E-3</v>
      </c>
      <c r="AB734">
        <f t="shared" si="1776"/>
        <v>5.3520343596162815E-3</v>
      </c>
      <c r="AC734">
        <f t="shared" si="1776"/>
        <v>4.978907781168088E-3</v>
      </c>
      <c r="AD734">
        <f t="shared" si="1776"/>
        <v>4.6057812027198936E-3</v>
      </c>
      <c r="AE734">
        <f t="shared" si="1776"/>
        <v>4.2326546242716992E-3</v>
      </c>
      <c r="AF734">
        <f t="shared" si="1776"/>
        <v>3.8595280458235052E-3</v>
      </c>
      <c r="AG734">
        <f t="shared" si="1776"/>
        <v>3.4864014673753113E-3</v>
      </c>
      <c r="AH734">
        <f t="shared" si="1776"/>
        <v>3.1132748889271173E-3</v>
      </c>
      <c r="AI734">
        <f t="shared" si="1776"/>
        <v>2.7401483104789234E-3</v>
      </c>
      <c r="AJ734">
        <f t="shared" si="1776"/>
        <v>2.3670217320307298E-3</v>
      </c>
      <c r="AK734">
        <f t="shared" si="1776"/>
        <v>1.9938951535825354E-3</v>
      </c>
      <c r="AL734">
        <f t="shared" si="1776"/>
        <v>1.6207685751343419E-3</v>
      </c>
      <c r="AM734">
        <f t="shared" si="1776"/>
        <v>1.2476419966861467E-3</v>
      </c>
      <c r="AN734">
        <f t="shared" si="1776"/>
        <v>8.7451541823795314E-4</v>
      </c>
      <c r="AO734">
        <f t="shared" ref="AO734:BG734" si="1782">AN734</f>
        <v>8.7451541823795314E-4</v>
      </c>
      <c r="AP734">
        <f t="shared" si="1782"/>
        <v>8.7451541823795314E-4</v>
      </c>
      <c r="AQ734">
        <f t="shared" si="1782"/>
        <v>8.7451541823795314E-4</v>
      </c>
      <c r="AR734">
        <f t="shared" si="1782"/>
        <v>8.7451541823795314E-4</v>
      </c>
      <c r="AS734">
        <f t="shared" si="1782"/>
        <v>8.7451541823795314E-4</v>
      </c>
      <c r="AT734">
        <f t="shared" si="1782"/>
        <v>8.7451541823795314E-4</v>
      </c>
      <c r="AU734">
        <f t="shared" si="1782"/>
        <v>8.7451541823795314E-4</v>
      </c>
      <c r="AV734">
        <f t="shared" si="1782"/>
        <v>8.7451541823795314E-4</v>
      </c>
      <c r="AW734">
        <f t="shared" si="1782"/>
        <v>8.7451541823795314E-4</v>
      </c>
      <c r="AX734">
        <f t="shared" si="1782"/>
        <v>8.7451541823795314E-4</v>
      </c>
      <c r="AY734">
        <f t="shared" si="1782"/>
        <v>8.7451541823795314E-4</v>
      </c>
      <c r="AZ734">
        <f t="shared" si="1782"/>
        <v>8.7451541823795314E-4</v>
      </c>
      <c r="BA734">
        <f t="shared" si="1782"/>
        <v>8.7451541823795314E-4</v>
      </c>
      <c r="BB734">
        <f t="shared" si="1782"/>
        <v>8.7451541823795314E-4</v>
      </c>
      <c r="BC734">
        <f t="shared" si="1782"/>
        <v>8.7451541823795314E-4</v>
      </c>
      <c r="BD734">
        <f t="shared" si="1782"/>
        <v>8.7451541823795314E-4</v>
      </c>
      <c r="BE734">
        <f t="shared" si="1782"/>
        <v>8.7451541823795314E-4</v>
      </c>
      <c r="BF734">
        <f t="shared" si="1782"/>
        <v>8.7451541823795314E-4</v>
      </c>
      <c r="BG734">
        <f t="shared" si="1782"/>
        <v>8.7451541823795314E-4</v>
      </c>
      <c r="BH734">
        <f t="shared" si="1719"/>
        <v>8.7451541823795314E-4</v>
      </c>
      <c r="BK734">
        <f t="shared" si="1778"/>
        <v>1.7490308364759091E-2</v>
      </c>
      <c r="BL734">
        <f t="shared" si="1619"/>
        <v>6.4714140949608638E-3</v>
      </c>
      <c r="BM734">
        <f t="shared" si="1620"/>
        <v>8.7451541823795336E-4</v>
      </c>
      <c r="BN734">
        <f t="shared" si="1779"/>
        <v>0.63</v>
      </c>
      <c r="BO734">
        <f t="shared" si="1780"/>
        <v>0.95000000000000007</v>
      </c>
      <c r="BP734" t="str">
        <f t="shared" si="1621"/>
        <v>-LV-Total</v>
      </c>
    </row>
    <row r="735" spans="1:68" hidden="1" x14ac:dyDescent="0.25">
      <c r="A735" t="str">
        <f t="shared" si="1617"/>
        <v>freight-HT-BEV</v>
      </c>
      <c r="B735" s="1">
        <v>701</v>
      </c>
      <c r="C735" t="s">
        <v>52</v>
      </c>
      <c r="D735" t="s">
        <v>36</v>
      </c>
      <c r="E735" t="s">
        <v>39</v>
      </c>
      <c r="F735" t="s">
        <v>29</v>
      </c>
      <c r="G735">
        <v>2.9414516375638358E-3</v>
      </c>
      <c r="H735">
        <f>Reference!H735</f>
        <v>3.2713579246791986E-3</v>
      </c>
      <c r="I735">
        <f>Reference!I735</f>
        <v>3.6382657238671467E-3</v>
      </c>
      <c r="J735">
        <f>Reference!J735</f>
        <v>4.0463250375651271E-3</v>
      </c>
      <c r="K735">
        <f>Reference!K735</f>
        <v>4.5001513227086896E-3</v>
      </c>
      <c r="L735">
        <f>Reference!L735</f>
        <v>5.474705408909414E-3</v>
      </c>
      <c r="M735">
        <f t="shared" ref="M735:Y735" si="1783">IF(L735=0,0.0000001,L735)*((INDEX($L$7:$L$29,MATCH($A735,$H$7:$H$28,0))/IF(L735=0,0.0000001,L735))^((M$33-$K$33)/($Y$33-$K$33)))</f>
        <v>1.0433926920816674E-2</v>
      </c>
      <c r="N735">
        <f t="shared" si="1783"/>
        <v>2.3908905393829089E-2</v>
      </c>
      <c r="O735">
        <f t="shared" si="1783"/>
        <v>5.6992772229512524E-2</v>
      </c>
      <c r="P735">
        <f t="shared" si="1783"/>
        <v>0.12378247080594169</v>
      </c>
      <c r="Q735">
        <f t="shared" si="1783"/>
        <v>0.22516799334188387</v>
      </c>
      <c r="R735">
        <f t="shared" si="1783"/>
        <v>0.3355353881052518</v>
      </c>
      <c r="S735">
        <f t="shared" si="1783"/>
        <v>0.42143233904087379</v>
      </c>
      <c r="T735">
        <f t="shared" si="1783"/>
        <v>0.47038661177646529</v>
      </c>
      <c r="U735">
        <f t="shared" si="1783"/>
        <v>0.49135375028471101</v>
      </c>
      <c r="V735">
        <f t="shared" si="1783"/>
        <v>0.49813451432106665</v>
      </c>
      <c r="W735">
        <f t="shared" si="1783"/>
        <v>0.49973307493207531</v>
      </c>
      <c r="X735">
        <f t="shared" si="1783"/>
        <v>0.49998092919639875</v>
      </c>
      <c r="Y735">
        <f t="shared" si="1783"/>
        <v>0.5</v>
      </c>
      <c r="Z735">
        <f t="shared" ref="Z735:AN735" si="1784">IF(Y735=0,0.0000001,$Y735)*((INDEX($M$7:$M$29,MATCH($A735,$H$7:$H$28,0))/IF(Y735=0,0.0000001,$Y735))^((Z$33-$Y$33)/($AN$33-$Y$33)))</f>
        <v>0.51134247994358017</v>
      </c>
      <c r="AA735">
        <f t="shared" si="1784"/>
        <v>0.52294226358970131</v>
      </c>
      <c r="AB735">
        <f t="shared" si="1784"/>
        <v>0.53480518786253439</v>
      </c>
      <c r="AC735">
        <f t="shared" si="1784"/>
        <v>0.5469372220966412</v>
      </c>
      <c r="AD735">
        <f t="shared" si="1784"/>
        <v>0.5593444710406984</v>
      </c>
      <c r="AE735">
        <f t="shared" si="1784"/>
        <v>0.57203317792936148</v>
      </c>
      <c r="AF735">
        <f t="shared" si="1784"/>
        <v>0.58500972762481385</v>
      </c>
      <c r="AG735">
        <f t="shared" si="1784"/>
        <v>0.59828064982958129</v>
      </c>
      <c r="AH735">
        <f t="shared" si="1784"/>
        <v>0.61185262237222948</v>
      </c>
      <c r="AI735">
        <f t="shared" si="1784"/>
        <v>0.62573247456759729</v>
      </c>
      <c r="AJ735">
        <f t="shared" si="1784"/>
        <v>0.63992719065325676</v>
      </c>
      <c r="AK735">
        <f t="shared" si="1784"/>
        <v>0.65444391330392915</v>
      </c>
      <c r="AL735">
        <f t="shared" si="1784"/>
        <v>0.66928994722562485</v>
      </c>
      <c r="AM735">
        <f t="shared" si="1784"/>
        <v>0.68447276283131775</v>
      </c>
      <c r="AN735">
        <f t="shared" si="1784"/>
        <v>0.7</v>
      </c>
      <c r="AO735">
        <f t="shared" ref="AO735:BG735" si="1785">AN735</f>
        <v>0.7</v>
      </c>
      <c r="AP735">
        <f t="shared" si="1785"/>
        <v>0.7</v>
      </c>
      <c r="AQ735">
        <f t="shared" si="1785"/>
        <v>0.7</v>
      </c>
      <c r="AR735">
        <f t="shared" si="1785"/>
        <v>0.7</v>
      </c>
      <c r="AS735">
        <f t="shared" si="1785"/>
        <v>0.7</v>
      </c>
      <c r="AT735">
        <f t="shared" si="1785"/>
        <v>0.7</v>
      </c>
      <c r="AU735">
        <f t="shared" si="1785"/>
        <v>0.7</v>
      </c>
      <c r="AV735">
        <f t="shared" si="1785"/>
        <v>0.7</v>
      </c>
      <c r="AW735">
        <f t="shared" si="1785"/>
        <v>0.7</v>
      </c>
      <c r="AX735">
        <f t="shared" si="1785"/>
        <v>0.7</v>
      </c>
      <c r="AY735">
        <f t="shared" si="1785"/>
        <v>0.7</v>
      </c>
      <c r="AZ735">
        <f t="shared" si="1785"/>
        <v>0.7</v>
      </c>
      <c r="BA735">
        <f t="shared" si="1785"/>
        <v>0.7</v>
      </c>
      <c r="BB735">
        <f t="shared" si="1785"/>
        <v>0.7</v>
      </c>
      <c r="BC735">
        <f t="shared" si="1785"/>
        <v>0.7</v>
      </c>
      <c r="BD735">
        <f t="shared" si="1785"/>
        <v>0.7</v>
      </c>
      <c r="BE735">
        <f t="shared" si="1785"/>
        <v>0.7</v>
      </c>
      <c r="BF735">
        <f t="shared" si="1785"/>
        <v>0.7</v>
      </c>
      <c r="BG735">
        <f t="shared" si="1785"/>
        <v>0.7</v>
      </c>
      <c r="BH735">
        <f t="shared" si="1719"/>
        <v>0.7</v>
      </c>
      <c r="BK735">
        <f t="shared" si="1778"/>
        <v>4.5001513227086896E-3</v>
      </c>
      <c r="BL735">
        <f t="shared" si="1619"/>
        <v>1.1250378306771724E-3</v>
      </c>
      <c r="BM735">
        <f t="shared" si="1620"/>
        <v>2.2050741481272599E-4</v>
      </c>
      <c r="BN735">
        <f t="shared" ref="BN735:BN771" si="1786">INDEX($L$7:$L$28,MATCH(BP735,$H$7:$H$28,0))</f>
        <v>0.75</v>
      </c>
      <c r="BO735">
        <f t="shared" ref="BO735:BO771" si="1787">INDEX($M$7:$M$28,MATCH(BP735,$H$7:$H$28,0))</f>
        <v>0.95099999999999996</v>
      </c>
      <c r="BP735" t="str">
        <f t="shared" si="1621"/>
        <v>-HT-Total</v>
      </c>
    </row>
    <row r="736" spans="1:68" hidden="1" x14ac:dyDescent="0.25">
      <c r="A736" t="str">
        <f t="shared" si="1617"/>
        <v>freight-HT-CNG</v>
      </c>
      <c r="B736" s="1">
        <v>702</v>
      </c>
      <c r="C736" t="s">
        <v>52</v>
      </c>
      <c r="D736" t="s">
        <v>36</v>
      </c>
      <c r="E736" t="s">
        <v>39</v>
      </c>
      <c r="F736" t="s">
        <v>45</v>
      </c>
      <c r="G736">
        <v>5.0676427480126192E-2</v>
      </c>
      <c r="H736">
        <f>Reference!H736</f>
        <v>5.2279677481419998E-2</v>
      </c>
      <c r="I736">
        <f>Reference!I736</f>
        <v>5.3868172225728858E-2</v>
      </c>
      <c r="J736">
        <f>Reference!J736</f>
        <v>5.5442114476501637E-2</v>
      </c>
      <c r="K736">
        <f>Reference!K736</f>
        <v>5.7093250077817813E-2</v>
      </c>
      <c r="L736">
        <f t="shared" ref="L736:Y737" si="1788">$K736+(L$33-$K$33)*($BL736-$BK736)/($BL$33-$BK$33)</f>
        <v>5.4034683109363289E-2</v>
      </c>
      <c r="M736">
        <f t="shared" si="1788"/>
        <v>5.0976116140908759E-2</v>
      </c>
      <c r="N736">
        <f t="shared" si="1788"/>
        <v>4.7917549172454235E-2</v>
      </c>
      <c r="O736">
        <f t="shared" si="1788"/>
        <v>4.4858982203999712E-2</v>
      </c>
      <c r="P736">
        <f t="shared" si="1788"/>
        <v>4.1800415235545188E-2</v>
      </c>
      <c r="Q736">
        <f t="shared" si="1788"/>
        <v>3.8741848267090664E-2</v>
      </c>
      <c r="R736">
        <f t="shared" si="1788"/>
        <v>3.5683281298636127E-2</v>
      </c>
      <c r="S736">
        <f t="shared" si="1788"/>
        <v>3.2624714330181603E-2</v>
      </c>
      <c r="T736">
        <f t="shared" si="1788"/>
        <v>2.9566147361727083E-2</v>
      </c>
      <c r="U736">
        <f t="shared" si="1788"/>
        <v>2.6507580393272556E-2</v>
      </c>
      <c r="V736">
        <f t="shared" si="1788"/>
        <v>2.3449013424818033E-2</v>
      </c>
      <c r="W736">
        <f t="shared" si="1788"/>
        <v>2.0390446456363509E-2</v>
      </c>
      <c r="X736">
        <f t="shared" si="1788"/>
        <v>1.7331879487908985E-2</v>
      </c>
      <c r="Y736">
        <f t="shared" si="1788"/>
        <v>1.4273312519454448E-2</v>
      </c>
      <c r="Z736">
        <f t="shared" ref="Z736:AN737" si="1789">$Y736+(Z$33-$Y$33)*($BM736-$BL736)/($BM$33-$BL$33)</f>
        <v>1.3508262968411689E-2</v>
      </c>
      <c r="AA736">
        <f t="shared" si="1789"/>
        <v>1.2743213417368931E-2</v>
      </c>
      <c r="AB736">
        <f t="shared" si="1789"/>
        <v>1.1978163866326172E-2</v>
      </c>
      <c r="AC736">
        <f t="shared" si="1789"/>
        <v>1.1213114315283414E-2</v>
      </c>
      <c r="AD736">
        <f t="shared" si="1789"/>
        <v>1.0448064764240655E-2</v>
      </c>
      <c r="AE736">
        <f t="shared" si="1789"/>
        <v>9.6830152131978965E-3</v>
      </c>
      <c r="AF736">
        <f t="shared" si="1789"/>
        <v>8.9179656621551397E-3</v>
      </c>
      <c r="AG736">
        <f t="shared" si="1789"/>
        <v>8.1529161111123793E-3</v>
      </c>
      <c r="AH736">
        <f t="shared" si="1789"/>
        <v>7.3878665600696216E-3</v>
      </c>
      <c r="AI736">
        <f t="shared" si="1789"/>
        <v>6.6228170090268631E-3</v>
      </c>
      <c r="AJ736">
        <f t="shared" si="1789"/>
        <v>5.8577674579841036E-3</v>
      </c>
      <c r="AK736">
        <f t="shared" si="1789"/>
        <v>5.0927179069413468E-3</v>
      </c>
      <c r="AL736">
        <f t="shared" si="1789"/>
        <v>4.3276683558985882E-3</v>
      </c>
      <c r="AM736">
        <f t="shared" si="1789"/>
        <v>3.5626188048558296E-3</v>
      </c>
      <c r="AN736">
        <f t="shared" si="1789"/>
        <v>2.797569253813071E-3</v>
      </c>
      <c r="AO736">
        <f t="shared" ref="AO736:BG736" si="1790">AN736</f>
        <v>2.797569253813071E-3</v>
      </c>
      <c r="AP736">
        <f t="shared" si="1790"/>
        <v>2.797569253813071E-3</v>
      </c>
      <c r="AQ736">
        <f t="shared" si="1790"/>
        <v>2.797569253813071E-3</v>
      </c>
      <c r="AR736">
        <f t="shared" si="1790"/>
        <v>2.797569253813071E-3</v>
      </c>
      <c r="AS736">
        <f t="shared" si="1790"/>
        <v>2.797569253813071E-3</v>
      </c>
      <c r="AT736">
        <f t="shared" si="1790"/>
        <v>2.797569253813071E-3</v>
      </c>
      <c r="AU736">
        <f t="shared" si="1790"/>
        <v>2.797569253813071E-3</v>
      </c>
      <c r="AV736">
        <f t="shared" si="1790"/>
        <v>2.797569253813071E-3</v>
      </c>
      <c r="AW736">
        <f t="shared" si="1790"/>
        <v>2.797569253813071E-3</v>
      </c>
      <c r="AX736">
        <f t="shared" si="1790"/>
        <v>2.797569253813071E-3</v>
      </c>
      <c r="AY736">
        <f t="shared" si="1790"/>
        <v>2.797569253813071E-3</v>
      </c>
      <c r="AZ736">
        <f t="shared" si="1790"/>
        <v>2.797569253813071E-3</v>
      </c>
      <c r="BA736">
        <f t="shared" si="1790"/>
        <v>2.797569253813071E-3</v>
      </c>
      <c r="BB736">
        <f t="shared" si="1790"/>
        <v>2.797569253813071E-3</v>
      </c>
      <c r="BC736">
        <f t="shared" si="1790"/>
        <v>2.797569253813071E-3</v>
      </c>
      <c r="BD736">
        <f t="shared" si="1790"/>
        <v>2.797569253813071E-3</v>
      </c>
      <c r="BE736">
        <f t="shared" si="1790"/>
        <v>2.797569253813071E-3</v>
      </c>
      <c r="BF736">
        <f t="shared" si="1790"/>
        <v>2.797569253813071E-3</v>
      </c>
      <c r="BG736">
        <f t="shared" si="1790"/>
        <v>2.797569253813071E-3</v>
      </c>
      <c r="BH736">
        <f t="shared" si="1719"/>
        <v>2.797569253813071E-3</v>
      </c>
      <c r="BK736">
        <f t="shared" si="1778"/>
        <v>5.7093250077817813E-2</v>
      </c>
      <c r="BL736">
        <f t="shared" si="1619"/>
        <v>1.4273312519454453E-2</v>
      </c>
      <c r="BM736">
        <f t="shared" si="1620"/>
        <v>2.7975692538130753E-3</v>
      </c>
      <c r="BN736">
        <f t="shared" si="1786"/>
        <v>0.75</v>
      </c>
      <c r="BO736">
        <f t="shared" si="1787"/>
        <v>0.95099999999999996</v>
      </c>
      <c r="BP736" t="str">
        <f t="shared" si="1621"/>
        <v>-HT-Total</v>
      </c>
    </row>
    <row r="737" spans="1:68" hidden="1" x14ac:dyDescent="0.25">
      <c r="A737" t="str">
        <f t="shared" si="1617"/>
        <v>freight-HT-D</v>
      </c>
      <c r="B737" s="1">
        <v>703</v>
      </c>
      <c r="C737" t="s">
        <v>52</v>
      </c>
      <c r="D737" t="s">
        <v>36</v>
      </c>
      <c r="E737" t="s">
        <v>39</v>
      </c>
      <c r="F737" t="s">
        <v>46</v>
      </c>
      <c r="G737">
        <v>0.73674652466319168</v>
      </c>
      <c r="H737">
        <f>Reference!H737</f>
        <v>0.72582727604571162</v>
      </c>
      <c r="I737">
        <f>Reference!I737</f>
        <v>0.71500852100022816</v>
      </c>
      <c r="J737">
        <f>Reference!J737</f>
        <v>0.70428887856650002</v>
      </c>
      <c r="K737">
        <f>Reference!K737</f>
        <v>0.69703351752534581</v>
      </c>
      <c r="L737">
        <f t="shared" si="1788"/>
        <v>0.65969243622934515</v>
      </c>
      <c r="M737">
        <f t="shared" si="1788"/>
        <v>0.62235135493334448</v>
      </c>
      <c r="N737">
        <f t="shared" si="1788"/>
        <v>0.58501027363734381</v>
      </c>
      <c r="O737">
        <f t="shared" si="1788"/>
        <v>0.54766919234134315</v>
      </c>
      <c r="P737">
        <f t="shared" si="1788"/>
        <v>0.51032811104534248</v>
      </c>
      <c r="Q737">
        <f t="shared" si="1788"/>
        <v>0.47298702974934181</v>
      </c>
      <c r="R737">
        <f t="shared" si="1788"/>
        <v>0.43564594845334115</v>
      </c>
      <c r="S737">
        <f t="shared" si="1788"/>
        <v>0.39830486715734048</v>
      </c>
      <c r="T737">
        <f t="shared" si="1788"/>
        <v>0.36096378586133981</v>
      </c>
      <c r="U737">
        <f t="shared" si="1788"/>
        <v>0.32362270456533915</v>
      </c>
      <c r="V737">
        <f t="shared" si="1788"/>
        <v>0.28628162326933848</v>
      </c>
      <c r="W737">
        <f t="shared" si="1788"/>
        <v>0.24894054197333781</v>
      </c>
      <c r="X737">
        <f t="shared" si="1788"/>
        <v>0.21159946067733715</v>
      </c>
      <c r="Y737">
        <f t="shared" si="1788"/>
        <v>0.17425837938133648</v>
      </c>
      <c r="Z737">
        <f t="shared" si="1789"/>
        <v>0.16491813024649685</v>
      </c>
      <c r="AA737">
        <f t="shared" si="1789"/>
        <v>0.15557788111165721</v>
      </c>
      <c r="AB737">
        <f t="shared" si="1789"/>
        <v>0.14623763197681758</v>
      </c>
      <c r="AC737">
        <f t="shared" si="1789"/>
        <v>0.13689738284197794</v>
      </c>
      <c r="AD737">
        <f t="shared" si="1789"/>
        <v>0.12755713370713831</v>
      </c>
      <c r="AE737">
        <f t="shared" si="1789"/>
        <v>0.11821688457229869</v>
      </c>
      <c r="AF737">
        <f t="shared" si="1789"/>
        <v>0.10887663543745905</v>
      </c>
      <c r="AG737">
        <f t="shared" si="1789"/>
        <v>9.953638630261942E-2</v>
      </c>
      <c r="AH737">
        <f t="shared" si="1789"/>
        <v>9.01961371677798E-2</v>
      </c>
      <c r="AI737">
        <f t="shared" si="1789"/>
        <v>8.0855888032940151E-2</v>
      </c>
      <c r="AJ737">
        <f t="shared" si="1789"/>
        <v>7.1515638898100517E-2</v>
      </c>
      <c r="AK737">
        <f t="shared" si="1789"/>
        <v>6.2175389763260897E-2</v>
      </c>
      <c r="AL737">
        <f t="shared" si="1789"/>
        <v>5.2835140628421262E-2</v>
      </c>
      <c r="AM737">
        <f t="shared" si="1789"/>
        <v>4.3494891493581628E-2</v>
      </c>
      <c r="AN737">
        <f t="shared" si="1789"/>
        <v>3.4154642358741993E-2</v>
      </c>
      <c r="AO737">
        <f t="shared" ref="AO737:BG737" si="1791">AN737</f>
        <v>3.4154642358741993E-2</v>
      </c>
      <c r="AP737">
        <f t="shared" si="1791"/>
        <v>3.4154642358741993E-2</v>
      </c>
      <c r="AQ737">
        <f t="shared" si="1791"/>
        <v>3.4154642358741993E-2</v>
      </c>
      <c r="AR737">
        <f t="shared" si="1791"/>
        <v>3.4154642358741993E-2</v>
      </c>
      <c r="AS737">
        <f t="shared" si="1791"/>
        <v>3.4154642358741993E-2</v>
      </c>
      <c r="AT737">
        <f t="shared" si="1791"/>
        <v>3.4154642358741993E-2</v>
      </c>
      <c r="AU737">
        <f t="shared" si="1791"/>
        <v>3.4154642358741993E-2</v>
      </c>
      <c r="AV737">
        <f t="shared" si="1791"/>
        <v>3.4154642358741993E-2</v>
      </c>
      <c r="AW737">
        <f t="shared" si="1791"/>
        <v>3.4154642358741993E-2</v>
      </c>
      <c r="AX737">
        <f t="shared" si="1791"/>
        <v>3.4154642358741993E-2</v>
      </c>
      <c r="AY737">
        <f t="shared" si="1791"/>
        <v>3.4154642358741993E-2</v>
      </c>
      <c r="AZ737">
        <f t="shared" si="1791"/>
        <v>3.4154642358741993E-2</v>
      </c>
      <c r="BA737">
        <f t="shared" si="1791"/>
        <v>3.4154642358741993E-2</v>
      </c>
      <c r="BB737">
        <f t="shared" si="1791"/>
        <v>3.4154642358741993E-2</v>
      </c>
      <c r="BC737">
        <f t="shared" si="1791"/>
        <v>3.4154642358741993E-2</v>
      </c>
      <c r="BD737">
        <f t="shared" si="1791"/>
        <v>3.4154642358741993E-2</v>
      </c>
      <c r="BE737">
        <f t="shared" si="1791"/>
        <v>3.4154642358741993E-2</v>
      </c>
      <c r="BF737">
        <f t="shared" si="1791"/>
        <v>3.4154642358741993E-2</v>
      </c>
      <c r="BG737">
        <f t="shared" si="1791"/>
        <v>3.4154642358741993E-2</v>
      </c>
      <c r="BH737">
        <f t="shared" si="1719"/>
        <v>3.4154642358741993E-2</v>
      </c>
      <c r="BK737">
        <f t="shared" si="1778"/>
        <v>0.69703351752534581</v>
      </c>
      <c r="BL737">
        <f t="shared" si="1619"/>
        <v>0.17425837938133645</v>
      </c>
      <c r="BM737">
        <f t="shared" si="1620"/>
        <v>3.4154642358741973E-2</v>
      </c>
      <c r="BN737">
        <f t="shared" si="1786"/>
        <v>0.75</v>
      </c>
      <c r="BO737">
        <f t="shared" si="1787"/>
        <v>0.95099999999999996</v>
      </c>
      <c r="BP737" t="str">
        <f t="shared" si="1621"/>
        <v>-HT-Total</v>
      </c>
    </row>
    <row r="738" spans="1:68" hidden="1" x14ac:dyDescent="0.25">
      <c r="A738" t="str">
        <f t="shared" ref="A738:A801" si="1792">D738&amp;"-"&amp;E738&amp;"-"&amp;F738</f>
        <v>freight-HT-FCEV</v>
      </c>
      <c r="B738" s="1">
        <v>704</v>
      </c>
      <c r="C738" t="s">
        <v>52</v>
      </c>
      <c r="D738" t="s">
        <v>36</v>
      </c>
      <c r="E738" t="s">
        <v>39</v>
      </c>
      <c r="F738" t="s">
        <v>30</v>
      </c>
      <c r="G738">
        <v>0</v>
      </c>
      <c r="H738">
        <f>Reference!H738</f>
        <v>1.2915496650148837E-7</v>
      </c>
      <c r="I738">
        <f>Reference!I738</f>
        <v>0</v>
      </c>
      <c r="J738">
        <f>Reference!J738</f>
        <v>2.1544346900318838E-7</v>
      </c>
      <c r="K738">
        <f>Reference!K738</f>
        <v>0</v>
      </c>
      <c r="L738">
        <f>Reference!L738</f>
        <v>2.3913602153749675E-7</v>
      </c>
      <c r="M738">
        <f t="shared" ref="M738:Y738" si="1793">IF(L738=0,0.0000001,L738)*((INDEX($L$7:$L$29,MATCH($A738,$H$7:$H$28,0))/IF(L738=0,0.0000001,L738))^((M$33-$K$33)/($Y$33-$K$33)))</f>
        <v>1.6100953960347348E-6</v>
      </c>
      <c r="N738">
        <f t="shared" si="1793"/>
        <v>1.8693416233405577E-5</v>
      </c>
      <c r="O738">
        <f t="shared" si="1793"/>
        <v>2.4391149679520177E-4</v>
      </c>
      <c r="P738">
        <f t="shared" si="1793"/>
        <v>2.4168702638470035E-3</v>
      </c>
      <c r="Q738">
        <f t="shared" si="1793"/>
        <v>1.4177917576021269E-2</v>
      </c>
      <c r="R738">
        <f t="shared" si="1793"/>
        <v>4.6116023640413645E-2</v>
      </c>
      <c r="S738">
        <f t="shared" si="1793"/>
        <v>9.0481561126041651E-2</v>
      </c>
      <c r="T738">
        <f t="shared" si="1793"/>
        <v>0.12522391237973385</v>
      </c>
      <c r="U738">
        <f t="shared" si="1793"/>
        <v>0.14245907459067439</v>
      </c>
      <c r="V738">
        <f t="shared" si="1793"/>
        <v>0.14835118329262473</v>
      </c>
      <c r="W738">
        <f t="shared" si="1793"/>
        <v>0.14976333751441798</v>
      </c>
      <c r="X738">
        <f t="shared" si="1793"/>
        <v>0.14998308314119857</v>
      </c>
      <c r="Y738">
        <f t="shared" si="1793"/>
        <v>0.15000000000000002</v>
      </c>
      <c r="Z738">
        <f t="shared" ref="Z738:AN738" si="1794">IF(Y738=0,0.0000001,$Y738)*((INDEX($M$7:$M$29,MATCH($A738,$H$7:$H$28,0))/IF(Y738=0,0.0000001,$Y738))^((Z$33-$Y$33)/($AN$33-$Y$33)))</f>
        <v>0.15519623302069091</v>
      </c>
      <c r="AA738">
        <f t="shared" si="1794"/>
        <v>0.16057247162541721</v>
      </c>
      <c r="AB738">
        <f t="shared" si="1794"/>
        <v>0.1661349514872435</v>
      </c>
      <c r="AC738">
        <f t="shared" si="1794"/>
        <v>0.17189012429263614</v>
      </c>
      <c r="AD738">
        <f t="shared" si="1794"/>
        <v>0.17784466522450318</v>
      </c>
      <c r="AE738">
        <f t="shared" si="1794"/>
        <v>0.18400548070445835</v>
      </c>
      <c r="AF738">
        <f t="shared" si="1794"/>
        <v>0.19037971640328907</v>
      </c>
      <c r="AG738">
        <f t="shared" si="1794"/>
        <v>0.19697476552891927</v>
      </c>
      <c r="AH738">
        <f t="shared" si="1794"/>
        <v>0.20379827740148071</v>
      </c>
      <c r="AI738">
        <f t="shared" si="1794"/>
        <v>0.21085816632543733</v>
      </c>
      <c r="AJ738">
        <f t="shared" si="1794"/>
        <v>0.21816262076905443</v>
      </c>
      <c r="AK738">
        <f t="shared" si="1794"/>
        <v>0.22572011286185859</v>
      </c>
      <c r="AL738">
        <f t="shared" si="1794"/>
        <v>0.23353940822110433</v>
      </c>
      <c r="AM738">
        <f t="shared" si="1794"/>
        <v>0.24162957611864505</v>
      </c>
      <c r="AN738">
        <f t="shared" si="1794"/>
        <v>0.25</v>
      </c>
      <c r="AO738">
        <f t="shared" ref="AO738:BG738" si="1795">AN738</f>
        <v>0.25</v>
      </c>
      <c r="AP738">
        <f t="shared" si="1795"/>
        <v>0.25</v>
      </c>
      <c r="AQ738">
        <f t="shared" si="1795"/>
        <v>0.25</v>
      </c>
      <c r="AR738">
        <f t="shared" si="1795"/>
        <v>0.25</v>
      </c>
      <c r="AS738">
        <f t="shared" si="1795"/>
        <v>0.25</v>
      </c>
      <c r="AT738">
        <f t="shared" si="1795"/>
        <v>0.25</v>
      </c>
      <c r="AU738">
        <f t="shared" si="1795"/>
        <v>0.25</v>
      </c>
      <c r="AV738">
        <f t="shared" si="1795"/>
        <v>0.25</v>
      </c>
      <c r="AW738">
        <f t="shared" si="1795"/>
        <v>0.25</v>
      </c>
      <c r="AX738">
        <f t="shared" si="1795"/>
        <v>0.25</v>
      </c>
      <c r="AY738">
        <f t="shared" si="1795"/>
        <v>0.25</v>
      </c>
      <c r="AZ738">
        <f t="shared" si="1795"/>
        <v>0.25</v>
      </c>
      <c r="BA738">
        <f t="shared" si="1795"/>
        <v>0.25</v>
      </c>
      <c r="BB738">
        <f t="shared" si="1795"/>
        <v>0.25</v>
      </c>
      <c r="BC738">
        <f t="shared" si="1795"/>
        <v>0.25</v>
      </c>
      <c r="BD738">
        <f t="shared" si="1795"/>
        <v>0.25</v>
      </c>
      <c r="BE738">
        <f t="shared" si="1795"/>
        <v>0.25</v>
      </c>
      <c r="BF738">
        <f t="shared" si="1795"/>
        <v>0.25</v>
      </c>
      <c r="BG738">
        <f t="shared" si="1795"/>
        <v>0.25</v>
      </c>
      <c r="BH738">
        <f t="shared" si="1719"/>
        <v>0.25</v>
      </c>
      <c r="BK738">
        <f>G738</f>
        <v>0</v>
      </c>
      <c r="BL738">
        <f t="shared" ref="BL738:BL801" si="1796">(1-BN738)*BK738</f>
        <v>0</v>
      </c>
      <c r="BM738">
        <f t="shared" ref="BM738:BM801" si="1797">(1-BO738)*BK738</f>
        <v>0</v>
      </c>
      <c r="BN738">
        <f t="shared" si="1786"/>
        <v>0.75</v>
      </c>
      <c r="BO738">
        <f t="shared" si="1787"/>
        <v>0.95099999999999996</v>
      </c>
      <c r="BP738" t="str">
        <f t="shared" ref="BP738:BP801" si="1798">"-"&amp;E738&amp;"-"&amp;"Total"</f>
        <v>-HT-Total</v>
      </c>
    </row>
    <row r="739" spans="1:68" hidden="1" x14ac:dyDescent="0.25">
      <c r="A739" t="str">
        <f t="shared" si="1792"/>
        <v>freight-HT-G</v>
      </c>
      <c r="B739" s="1">
        <v>705</v>
      </c>
      <c r="C739" t="s">
        <v>52</v>
      </c>
      <c r="D739" t="s">
        <v>36</v>
      </c>
      <c r="E739" t="s">
        <v>39</v>
      </c>
      <c r="F739" t="s">
        <v>47</v>
      </c>
      <c r="G739">
        <v>0.19922279867400811</v>
      </c>
      <c r="H739">
        <f>Reference!H739</f>
        <v>0.2038717279063928</v>
      </c>
      <c r="I739">
        <f>Reference!I739</f>
        <v>0.20847787145627431</v>
      </c>
      <c r="J739">
        <f>Reference!J739</f>
        <v>0.21304181727495389</v>
      </c>
      <c r="K739">
        <f>Reference!K739</f>
        <v>0.21641904249866331</v>
      </c>
      <c r="L739">
        <f t="shared" ref="L739:Y740" si="1799">$K739+(L$33-$K$33)*($BL739-$BK739)/($BL$33-$BK$33)</f>
        <v>0.20482516522194921</v>
      </c>
      <c r="M739">
        <f t="shared" si="1799"/>
        <v>0.19323128794523509</v>
      </c>
      <c r="N739">
        <f t="shared" si="1799"/>
        <v>0.18163741066852099</v>
      </c>
      <c r="O739">
        <f t="shared" si="1799"/>
        <v>0.17004353339180689</v>
      </c>
      <c r="P739">
        <f t="shared" si="1799"/>
        <v>0.15844965611509276</v>
      </c>
      <c r="Q739">
        <f t="shared" si="1799"/>
        <v>0.14685577883837869</v>
      </c>
      <c r="R739">
        <f t="shared" si="1799"/>
        <v>0.13526190156166457</v>
      </c>
      <c r="S739">
        <f t="shared" si="1799"/>
        <v>0.12366802428495045</v>
      </c>
      <c r="T739">
        <f t="shared" si="1799"/>
        <v>0.11207414700823636</v>
      </c>
      <c r="U739">
        <f t="shared" si="1799"/>
        <v>0.10048026973152224</v>
      </c>
      <c r="V739">
        <f t="shared" si="1799"/>
        <v>8.8886392454808144E-2</v>
      </c>
      <c r="W739">
        <f t="shared" si="1799"/>
        <v>7.7292515178094046E-2</v>
      </c>
      <c r="X739">
        <f t="shared" si="1799"/>
        <v>6.5698637901379919E-2</v>
      </c>
      <c r="Y739">
        <f t="shared" si="1799"/>
        <v>5.4104760624665821E-2</v>
      </c>
      <c r="Z739">
        <f t="shared" ref="Z739:AN740" si="1800">$Y739+(Z$33-$Y$33)*($BM739-$BL739)/($BM$33-$BL$33)</f>
        <v>5.1204745455183734E-2</v>
      </c>
      <c r="AA739">
        <f t="shared" si="1800"/>
        <v>4.8304730285701647E-2</v>
      </c>
      <c r="AB739">
        <f t="shared" si="1800"/>
        <v>4.540471511621956E-2</v>
      </c>
      <c r="AC739">
        <f t="shared" si="1800"/>
        <v>4.2504699946737473E-2</v>
      </c>
      <c r="AD739">
        <f t="shared" si="1800"/>
        <v>3.9604684777255379E-2</v>
      </c>
      <c r="AE739">
        <f t="shared" si="1800"/>
        <v>3.6704669607773292E-2</v>
      </c>
      <c r="AF739">
        <f t="shared" si="1800"/>
        <v>3.3804654438291205E-2</v>
      </c>
      <c r="AG739">
        <f t="shared" si="1800"/>
        <v>3.0904639268809118E-2</v>
      </c>
      <c r="AH739">
        <f t="shared" si="1800"/>
        <v>2.8004624099327032E-2</v>
      </c>
      <c r="AI739">
        <f t="shared" si="1800"/>
        <v>2.5104608929844941E-2</v>
      </c>
      <c r="AJ739">
        <f t="shared" si="1800"/>
        <v>2.2204593760362858E-2</v>
      </c>
      <c r="AK739">
        <f t="shared" si="1800"/>
        <v>1.9304578590880764E-2</v>
      </c>
      <c r="AL739">
        <f t="shared" si="1800"/>
        <v>1.6404563421398677E-2</v>
      </c>
      <c r="AM739">
        <f t="shared" si="1800"/>
        <v>1.350454825191659E-2</v>
      </c>
      <c r="AN739">
        <f t="shared" si="1800"/>
        <v>1.060453308243451E-2</v>
      </c>
      <c r="AO739">
        <f t="shared" ref="AO739:BG739" si="1801">AN739</f>
        <v>1.060453308243451E-2</v>
      </c>
      <c r="AP739">
        <f t="shared" si="1801"/>
        <v>1.060453308243451E-2</v>
      </c>
      <c r="AQ739">
        <f t="shared" si="1801"/>
        <v>1.060453308243451E-2</v>
      </c>
      <c r="AR739">
        <f t="shared" si="1801"/>
        <v>1.060453308243451E-2</v>
      </c>
      <c r="AS739">
        <f t="shared" si="1801"/>
        <v>1.060453308243451E-2</v>
      </c>
      <c r="AT739">
        <f t="shared" si="1801"/>
        <v>1.060453308243451E-2</v>
      </c>
      <c r="AU739">
        <f t="shared" si="1801"/>
        <v>1.060453308243451E-2</v>
      </c>
      <c r="AV739">
        <f t="shared" si="1801"/>
        <v>1.060453308243451E-2</v>
      </c>
      <c r="AW739">
        <f t="shared" si="1801"/>
        <v>1.060453308243451E-2</v>
      </c>
      <c r="AX739">
        <f t="shared" si="1801"/>
        <v>1.060453308243451E-2</v>
      </c>
      <c r="AY739">
        <f t="shared" si="1801"/>
        <v>1.060453308243451E-2</v>
      </c>
      <c r="AZ739">
        <f t="shared" si="1801"/>
        <v>1.060453308243451E-2</v>
      </c>
      <c r="BA739">
        <f t="shared" si="1801"/>
        <v>1.060453308243451E-2</v>
      </c>
      <c r="BB739">
        <f t="shared" si="1801"/>
        <v>1.060453308243451E-2</v>
      </c>
      <c r="BC739">
        <f t="shared" si="1801"/>
        <v>1.060453308243451E-2</v>
      </c>
      <c r="BD739">
        <f t="shared" si="1801"/>
        <v>1.060453308243451E-2</v>
      </c>
      <c r="BE739">
        <f t="shared" si="1801"/>
        <v>1.060453308243451E-2</v>
      </c>
      <c r="BF739">
        <f t="shared" si="1801"/>
        <v>1.060453308243451E-2</v>
      </c>
      <c r="BG739">
        <f t="shared" si="1801"/>
        <v>1.060453308243451E-2</v>
      </c>
      <c r="BH739">
        <f t="shared" si="1719"/>
        <v>1.060453308243451E-2</v>
      </c>
      <c r="BK739">
        <f t="shared" ref="BK739:BK744" si="1802">K739</f>
        <v>0.21641904249866331</v>
      </c>
      <c r="BL739">
        <f t="shared" si="1796"/>
        <v>5.4104760624665828E-2</v>
      </c>
      <c r="BM739">
        <f t="shared" si="1797"/>
        <v>1.0604533082434512E-2</v>
      </c>
      <c r="BN739">
        <f t="shared" si="1786"/>
        <v>0.75</v>
      </c>
      <c r="BO739">
        <f t="shared" si="1787"/>
        <v>0.95099999999999996</v>
      </c>
      <c r="BP739" t="str">
        <f t="shared" si="1798"/>
        <v>-HT-Total</v>
      </c>
    </row>
    <row r="740" spans="1:68" hidden="1" x14ac:dyDescent="0.25">
      <c r="A740" t="str">
        <f t="shared" si="1792"/>
        <v>freight-HT-LPG</v>
      </c>
      <c r="B740" s="1">
        <v>706</v>
      </c>
      <c r="C740" t="s">
        <v>52</v>
      </c>
      <c r="D740" t="s">
        <v>36</v>
      </c>
      <c r="E740" t="s">
        <v>39</v>
      </c>
      <c r="F740" t="s">
        <v>48</v>
      </c>
      <c r="G740">
        <v>2.8326410078176939E-3</v>
      </c>
      <c r="H740">
        <f>Reference!H740</f>
        <v>2.8263056620228891E-3</v>
      </c>
      <c r="I740">
        <f>Reference!I740</f>
        <v>2.8200286225778209E-3</v>
      </c>
      <c r="J740">
        <f>Reference!J740</f>
        <v>2.8138090882496429E-3</v>
      </c>
      <c r="K740">
        <f>Reference!K740</f>
        <v>2.8199147232583059E-3</v>
      </c>
      <c r="L740">
        <f t="shared" si="1799"/>
        <v>2.6688478630837536E-3</v>
      </c>
      <c r="M740">
        <f t="shared" si="1799"/>
        <v>2.5177810029092017E-3</v>
      </c>
      <c r="N740">
        <f t="shared" si="1799"/>
        <v>2.3667141427346494E-3</v>
      </c>
      <c r="O740">
        <f t="shared" si="1799"/>
        <v>2.2156472825600976E-3</v>
      </c>
      <c r="P740">
        <f t="shared" si="1799"/>
        <v>2.0645804223855453E-3</v>
      </c>
      <c r="Q740">
        <f t="shared" si="1799"/>
        <v>1.9135135622109932E-3</v>
      </c>
      <c r="R740">
        <f t="shared" si="1799"/>
        <v>1.7624467020364411E-3</v>
      </c>
      <c r="S740">
        <f t="shared" si="1799"/>
        <v>1.611379841861889E-3</v>
      </c>
      <c r="T740">
        <f t="shared" si="1799"/>
        <v>1.4603129816873367E-3</v>
      </c>
      <c r="U740">
        <f t="shared" si="1799"/>
        <v>1.3092461215127847E-3</v>
      </c>
      <c r="V740">
        <f t="shared" si="1799"/>
        <v>1.1581792613382328E-3</v>
      </c>
      <c r="W740">
        <f t="shared" si="1799"/>
        <v>1.0071124011636805E-3</v>
      </c>
      <c r="X740">
        <f t="shared" si="1799"/>
        <v>8.5604554098912822E-4</v>
      </c>
      <c r="Y740">
        <f t="shared" si="1799"/>
        <v>7.0497868081457636E-4</v>
      </c>
      <c r="Z740">
        <f t="shared" si="1800"/>
        <v>6.6719182352291504E-4</v>
      </c>
      <c r="AA740">
        <f t="shared" si="1800"/>
        <v>6.2940496623125372E-4</v>
      </c>
      <c r="AB740">
        <f t="shared" si="1800"/>
        <v>5.9161810893959251E-4</v>
      </c>
      <c r="AC740">
        <f t="shared" si="1800"/>
        <v>5.5383125164793119E-4</v>
      </c>
      <c r="AD740">
        <f t="shared" si="1800"/>
        <v>5.1604439435626987E-4</v>
      </c>
      <c r="AE740">
        <f t="shared" si="1800"/>
        <v>4.782575370646086E-4</v>
      </c>
      <c r="AF740">
        <f t="shared" si="1800"/>
        <v>4.4047067977294734E-4</v>
      </c>
      <c r="AG740">
        <f t="shared" si="1800"/>
        <v>4.0268382248128602E-4</v>
      </c>
      <c r="AH740">
        <f t="shared" si="1800"/>
        <v>3.6489696518962475E-4</v>
      </c>
      <c r="AI740">
        <f t="shared" si="1800"/>
        <v>3.2711010789796349E-4</v>
      </c>
      <c r="AJ740">
        <f t="shared" si="1800"/>
        <v>2.8932325060630217E-4</v>
      </c>
      <c r="AK740">
        <f t="shared" si="1800"/>
        <v>2.5153639331464085E-4</v>
      </c>
      <c r="AL740">
        <f t="shared" si="1800"/>
        <v>2.1374953602297953E-4</v>
      </c>
      <c r="AM740">
        <f t="shared" si="1800"/>
        <v>1.7596267873131832E-4</v>
      </c>
      <c r="AN740">
        <f t="shared" si="1800"/>
        <v>1.38175821439657E-4</v>
      </c>
      <c r="AO740">
        <f t="shared" ref="AO740:BG740" si="1803">AN740</f>
        <v>1.38175821439657E-4</v>
      </c>
      <c r="AP740">
        <f t="shared" si="1803"/>
        <v>1.38175821439657E-4</v>
      </c>
      <c r="AQ740">
        <f t="shared" si="1803"/>
        <v>1.38175821439657E-4</v>
      </c>
      <c r="AR740">
        <f t="shared" si="1803"/>
        <v>1.38175821439657E-4</v>
      </c>
      <c r="AS740">
        <f t="shared" si="1803"/>
        <v>1.38175821439657E-4</v>
      </c>
      <c r="AT740">
        <f t="shared" si="1803"/>
        <v>1.38175821439657E-4</v>
      </c>
      <c r="AU740">
        <f t="shared" si="1803"/>
        <v>1.38175821439657E-4</v>
      </c>
      <c r="AV740">
        <f t="shared" si="1803"/>
        <v>1.38175821439657E-4</v>
      </c>
      <c r="AW740">
        <f t="shared" si="1803"/>
        <v>1.38175821439657E-4</v>
      </c>
      <c r="AX740">
        <f t="shared" si="1803"/>
        <v>1.38175821439657E-4</v>
      </c>
      <c r="AY740">
        <f t="shared" si="1803"/>
        <v>1.38175821439657E-4</v>
      </c>
      <c r="AZ740">
        <f t="shared" si="1803"/>
        <v>1.38175821439657E-4</v>
      </c>
      <c r="BA740">
        <f t="shared" si="1803"/>
        <v>1.38175821439657E-4</v>
      </c>
      <c r="BB740">
        <f t="shared" si="1803"/>
        <v>1.38175821439657E-4</v>
      </c>
      <c r="BC740">
        <f t="shared" si="1803"/>
        <v>1.38175821439657E-4</v>
      </c>
      <c r="BD740">
        <f t="shared" si="1803"/>
        <v>1.38175821439657E-4</v>
      </c>
      <c r="BE740">
        <f t="shared" si="1803"/>
        <v>1.38175821439657E-4</v>
      </c>
      <c r="BF740">
        <f t="shared" si="1803"/>
        <v>1.38175821439657E-4</v>
      </c>
      <c r="BG740">
        <f t="shared" si="1803"/>
        <v>1.38175821439657E-4</v>
      </c>
      <c r="BH740">
        <f t="shared" si="1719"/>
        <v>1.38175821439657E-4</v>
      </c>
      <c r="BK740">
        <f t="shared" si="1802"/>
        <v>2.8199147232583059E-3</v>
      </c>
      <c r="BL740">
        <f t="shared" si="1796"/>
        <v>7.0497868081457647E-4</v>
      </c>
      <c r="BM740">
        <f t="shared" si="1797"/>
        <v>1.3817582143965711E-4</v>
      </c>
      <c r="BN740">
        <f t="shared" si="1786"/>
        <v>0.75</v>
      </c>
      <c r="BO740">
        <f t="shared" si="1787"/>
        <v>0.95099999999999996</v>
      </c>
      <c r="BP740" t="str">
        <f t="shared" si="1798"/>
        <v>-HT-Total</v>
      </c>
    </row>
    <row r="741" spans="1:68" hidden="1" x14ac:dyDescent="0.25">
      <c r="A741" t="str">
        <f t="shared" si="1792"/>
        <v>freight-HT-PHEVD</v>
      </c>
      <c r="B741" s="1">
        <v>707</v>
      </c>
      <c r="C741" t="s">
        <v>52</v>
      </c>
      <c r="D741" t="s">
        <v>36</v>
      </c>
      <c r="E741" t="s">
        <v>39</v>
      </c>
      <c r="F741" t="s">
        <v>37</v>
      </c>
      <c r="G741">
        <v>7.5801565372926403E-3</v>
      </c>
      <c r="H741">
        <f>Reference!H741</f>
        <v>1.127090374337621E-2</v>
      </c>
      <c r="I741">
        <f>Reference!I741</f>
        <v>1.4927683743192321E-2</v>
      </c>
      <c r="J741">
        <f>Reference!J741</f>
        <v>1.8550963306509741E-2</v>
      </c>
      <c r="K741">
        <f>Reference!K741</f>
        <v>2.011455760156616E-2</v>
      </c>
      <c r="L741">
        <f>$K741+(L$33-$K$33)*($BL741-$BK741)/($BL$33-$BK$33)</f>
        <v>1.9036992015767973E-2</v>
      </c>
      <c r="M741">
        <f t="shared" ref="M741:Y741" si="1804">IF(L741=0,0.0000001,L741)*((INDEX($L$7:$L$29,MATCH($A741,$H$7:$H$28,0))/IF(L741=0,0.0000001,L741))^((M$33-$K$33)/($Y$33-$K$33)))</f>
        <v>2.4127529337332355E-2</v>
      </c>
      <c r="N741">
        <f t="shared" si="1804"/>
        <v>3.2721373627718368E-2</v>
      </c>
      <c r="O741">
        <f t="shared" si="1804"/>
        <v>4.5024727247384218E-2</v>
      </c>
      <c r="P741">
        <f t="shared" si="1804"/>
        <v>5.9871282086917832E-2</v>
      </c>
      <c r="Q741">
        <f t="shared" si="1804"/>
        <v>7.4592698556033676E-2</v>
      </c>
      <c r="R741">
        <f t="shared" si="1804"/>
        <v>8.6367064646214339E-2</v>
      </c>
      <c r="S741">
        <f t="shared" si="1804"/>
        <v>9.3911902729414951E-2</v>
      </c>
      <c r="T741">
        <f t="shared" si="1804"/>
        <v>9.778165223648394E-2</v>
      </c>
      <c r="U741">
        <f t="shared" si="1804"/>
        <v>9.9361100228426674E-2</v>
      </c>
      <c r="V741">
        <f t="shared" si="1804"/>
        <v>9.9862747961632123E-2</v>
      </c>
      <c r="W741">
        <f t="shared" si="1804"/>
        <v>9.9980381022594197E-2</v>
      </c>
      <c r="X741">
        <f t="shared" si="1804"/>
        <v>9.9998598516808104E-2</v>
      </c>
      <c r="Y741">
        <f t="shared" si="1804"/>
        <v>9.9999999999999992E-2</v>
      </c>
      <c r="Z741">
        <f t="shared" ref="Z741:AN741" si="1805">IF(Y741=0,0.0000001,$Y741)*((INDEX($M$7:$M$29,MATCH($A741,$H$7:$H$28,0))/IF(Y741=0,0.0000001,$Y741))^((Z$33-$Y$33)/($AN$33-$Y$33)))</f>
        <v>7.3564225445964138E-2</v>
      </c>
      <c r="AA741">
        <f t="shared" si="1805"/>
        <v>5.4116952654646361E-2</v>
      </c>
      <c r="AB741">
        <f t="shared" si="1805"/>
        <v>3.981071705534972E-2</v>
      </c>
      <c r="AC741">
        <f t="shared" si="1805"/>
        <v>2.9286445646252365E-2</v>
      </c>
      <c r="AD741">
        <f t="shared" si="1805"/>
        <v>2.1544346900318843E-2</v>
      </c>
      <c r="AE741">
        <f t="shared" si="1805"/>
        <v>1.5848931924611134E-2</v>
      </c>
      <c r="AF741">
        <f t="shared" si="1805"/>
        <v>1.1659144011798321E-2</v>
      </c>
      <c r="AG741">
        <f t="shared" si="1805"/>
        <v>8.5769589859089404E-3</v>
      </c>
      <c r="AH741">
        <f t="shared" si="1805"/>
        <v>6.3095734448019337E-3</v>
      </c>
      <c r="AI741">
        <f t="shared" si="1805"/>
        <v>4.6415888336127815E-3</v>
      </c>
      <c r="AJ741">
        <f t="shared" si="1805"/>
        <v>3.414548873833603E-3</v>
      </c>
      <c r="AK741">
        <f t="shared" si="1805"/>
        <v>2.5118864315095803E-3</v>
      </c>
      <c r="AL741">
        <f t="shared" si="1805"/>
        <v>1.8478497974222915E-3</v>
      </c>
      <c r="AM741">
        <f t="shared" si="1805"/>
        <v>1.3593563908785263E-3</v>
      </c>
      <c r="AN741">
        <f t="shared" si="1805"/>
        <v>1E-3</v>
      </c>
      <c r="AO741">
        <f t="shared" ref="AO741:BG741" si="1806">AN741</f>
        <v>1E-3</v>
      </c>
      <c r="AP741">
        <f t="shared" si="1806"/>
        <v>1E-3</v>
      </c>
      <c r="AQ741">
        <f t="shared" si="1806"/>
        <v>1E-3</v>
      </c>
      <c r="AR741">
        <f t="shared" si="1806"/>
        <v>1E-3</v>
      </c>
      <c r="AS741">
        <f t="shared" si="1806"/>
        <v>1E-3</v>
      </c>
      <c r="AT741">
        <f t="shared" si="1806"/>
        <v>1E-3</v>
      </c>
      <c r="AU741">
        <f t="shared" si="1806"/>
        <v>1E-3</v>
      </c>
      <c r="AV741">
        <f t="shared" si="1806"/>
        <v>1E-3</v>
      </c>
      <c r="AW741">
        <f t="shared" si="1806"/>
        <v>1E-3</v>
      </c>
      <c r="AX741">
        <f t="shared" si="1806"/>
        <v>1E-3</v>
      </c>
      <c r="AY741">
        <f t="shared" si="1806"/>
        <v>1E-3</v>
      </c>
      <c r="AZ741">
        <f t="shared" si="1806"/>
        <v>1E-3</v>
      </c>
      <c r="BA741">
        <f t="shared" si="1806"/>
        <v>1E-3</v>
      </c>
      <c r="BB741">
        <f t="shared" si="1806"/>
        <v>1E-3</v>
      </c>
      <c r="BC741">
        <f t="shared" si="1806"/>
        <v>1E-3</v>
      </c>
      <c r="BD741">
        <f t="shared" si="1806"/>
        <v>1E-3</v>
      </c>
      <c r="BE741">
        <f t="shared" si="1806"/>
        <v>1E-3</v>
      </c>
      <c r="BF741">
        <f t="shared" si="1806"/>
        <v>1E-3</v>
      </c>
      <c r="BG741">
        <f t="shared" si="1806"/>
        <v>1E-3</v>
      </c>
      <c r="BH741">
        <f t="shared" si="1719"/>
        <v>1E-3</v>
      </c>
      <c r="BK741">
        <f t="shared" si="1802"/>
        <v>2.011455760156616E-2</v>
      </c>
      <c r="BL741">
        <f t="shared" si="1796"/>
        <v>5.0286394003915399E-3</v>
      </c>
      <c r="BM741">
        <f t="shared" si="1797"/>
        <v>9.8561332247674278E-4</v>
      </c>
      <c r="BN741">
        <f t="shared" si="1786"/>
        <v>0.75</v>
      </c>
      <c r="BO741">
        <f t="shared" si="1787"/>
        <v>0.95099999999999996</v>
      </c>
      <c r="BP741" t="str">
        <f t="shared" si="1798"/>
        <v>-HT-Total</v>
      </c>
    </row>
    <row r="742" spans="1:68" hidden="1" x14ac:dyDescent="0.25">
      <c r="A742" t="str">
        <f t="shared" si="1792"/>
        <v>freight-LT-BEV</v>
      </c>
      <c r="B742" s="1">
        <v>708</v>
      </c>
      <c r="C742" t="s">
        <v>52</v>
      </c>
      <c r="D742" t="s">
        <v>36</v>
      </c>
      <c r="E742" t="s">
        <v>33</v>
      </c>
      <c r="F742" t="s">
        <v>29</v>
      </c>
      <c r="G742">
        <v>5.327581998656029E-3</v>
      </c>
      <c r="H742">
        <f>Reference!H742</f>
        <v>5.8638709459042874E-3</v>
      </c>
      <c r="I742">
        <f>Reference!I742</f>
        <v>6.4541442025471624E-3</v>
      </c>
      <c r="J742">
        <f>Reference!J742</f>
        <v>7.1038359765349928E-3</v>
      </c>
      <c r="K742">
        <f>Reference!K742</f>
        <v>7.8189274980247254E-3</v>
      </c>
      <c r="L742">
        <f>Reference!L742</f>
        <v>9.3801136722396483E-3</v>
      </c>
      <c r="M742">
        <f t="shared" ref="M742:Y742" si="1807">IF(L742=0,0.0000001,L742)*((INDEX($L$7:$L$29,MATCH($A742,$H$7:$H$28,0))/IF(L742=0,0.0000001,L742))^((M$33-$K$33)/($Y$33-$K$33)))</f>
        <v>1.7857047247392697E-2</v>
      </c>
      <c r="N742">
        <f t="shared" si="1807"/>
        <v>4.0859904772826749E-2</v>
      </c>
      <c r="O742">
        <f t="shared" si="1807"/>
        <v>9.7253113655197898E-2</v>
      </c>
      <c r="P742">
        <f t="shared" si="1807"/>
        <v>0.21094003734538927</v>
      </c>
      <c r="Q742">
        <f t="shared" si="1807"/>
        <v>0.38331527104804941</v>
      </c>
      <c r="R742">
        <f t="shared" si="1807"/>
        <v>0.57080467796860412</v>
      </c>
      <c r="S742">
        <f t="shared" si="1807"/>
        <v>0.71664729787016357</v>
      </c>
      <c r="T742">
        <f t="shared" si="1807"/>
        <v>0.79974186949994586</v>
      </c>
      <c r="U742">
        <f t="shared" si="1807"/>
        <v>0.8353266321799705</v>
      </c>
      <c r="V742">
        <f t="shared" si="1807"/>
        <v>0.84683416111833709</v>
      </c>
      <c r="W742">
        <f t="shared" si="1807"/>
        <v>0.84954701372235764</v>
      </c>
      <c r="X742">
        <f t="shared" si="1807"/>
        <v>0.84996763582869905</v>
      </c>
      <c r="Y742">
        <f t="shared" si="1807"/>
        <v>0.85</v>
      </c>
      <c r="Z742">
        <f t="shared" ref="Z742:AN742" si="1808">IF(Y742=0,0.0000001,$Y742)*((INDEX($M$7:$M$29,MATCH($A742,$H$7:$H$28,0))/IF(Y742=0,0.0000001,$Y742))^((Z$33-$Y$33)/($AN$33-$Y$33)))</f>
        <v>0.85324515578944449</v>
      </c>
      <c r="AA742">
        <f t="shared" si="1808"/>
        <v>0.85650270103312176</v>
      </c>
      <c r="AB742">
        <f t="shared" si="1808"/>
        <v>0.85977268303186583</v>
      </c>
      <c r="AC742">
        <f t="shared" si="1808"/>
        <v>0.8630551492670977</v>
      </c>
      <c r="AD742">
        <f t="shared" si="1808"/>
        <v>0.86635014740151417</v>
      </c>
      <c r="AE742">
        <f t="shared" si="1808"/>
        <v>0.86965772527978025</v>
      </c>
      <c r="AF742">
        <f t="shared" si="1808"/>
        <v>0.87297793092922349</v>
      </c>
      <c r="AG742">
        <f t="shared" si="1808"/>
        <v>0.87631081256053212</v>
      </c>
      <c r="AH742">
        <f t="shared" si="1808"/>
        <v>0.879656418568454</v>
      </c>
      <c r="AI742">
        <f t="shared" si="1808"/>
        <v>0.88301479753250045</v>
      </c>
      <c r="AJ742">
        <f t="shared" si="1808"/>
        <v>0.88638599821765085</v>
      </c>
      <c r="AK742">
        <f t="shared" si="1808"/>
        <v>0.88977006957506077</v>
      </c>
      <c r="AL742">
        <f t="shared" si="1808"/>
        <v>0.89316706074277363</v>
      </c>
      <c r="AM742">
        <f t="shared" si="1808"/>
        <v>0.89657702104643322</v>
      </c>
      <c r="AN742">
        <f t="shared" si="1808"/>
        <v>0.9</v>
      </c>
      <c r="AO742">
        <f t="shared" ref="AO742:BG742" si="1809">AN742</f>
        <v>0.9</v>
      </c>
      <c r="AP742">
        <f t="shared" si="1809"/>
        <v>0.9</v>
      </c>
      <c r="AQ742">
        <f t="shared" si="1809"/>
        <v>0.9</v>
      </c>
      <c r="AR742">
        <f t="shared" si="1809"/>
        <v>0.9</v>
      </c>
      <c r="AS742">
        <f t="shared" si="1809"/>
        <v>0.9</v>
      </c>
      <c r="AT742">
        <f t="shared" si="1809"/>
        <v>0.9</v>
      </c>
      <c r="AU742">
        <f t="shared" si="1809"/>
        <v>0.9</v>
      </c>
      <c r="AV742">
        <f t="shared" si="1809"/>
        <v>0.9</v>
      </c>
      <c r="AW742">
        <f t="shared" si="1809"/>
        <v>0.9</v>
      </c>
      <c r="AX742">
        <f t="shared" si="1809"/>
        <v>0.9</v>
      </c>
      <c r="AY742">
        <f t="shared" si="1809"/>
        <v>0.9</v>
      </c>
      <c r="AZ742">
        <f t="shared" si="1809"/>
        <v>0.9</v>
      </c>
      <c r="BA742">
        <f t="shared" si="1809"/>
        <v>0.9</v>
      </c>
      <c r="BB742">
        <f t="shared" si="1809"/>
        <v>0.9</v>
      </c>
      <c r="BC742">
        <f t="shared" si="1809"/>
        <v>0.9</v>
      </c>
      <c r="BD742">
        <f t="shared" si="1809"/>
        <v>0.9</v>
      </c>
      <c r="BE742">
        <f t="shared" si="1809"/>
        <v>0.9</v>
      </c>
      <c r="BF742">
        <f t="shared" si="1809"/>
        <v>0.9</v>
      </c>
      <c r="BG742">
        <f t="shared" si="1809"/>
        <v>0.9</v>
      </c>
      <c r="BH742">
        <f t="shared" si="1719"/>
        <v>0.9</v>
      </c>
      <c r="BK742">
        <f t="shared" si="1802"/>
        <v>7.8189274980247254E-3</v>
      </c>
      <c r="BL742">
        <f t="shared" si="1796"/>
        <v>7.8189274980247235E-4</v>
      </c>
      <c r="BM742">
        <f t="shared" si="1797"/>
        <v>0</v>
      </c>
      <c r="BN742">
        <f t="shared" si="1786"/>
        <v>0.9</v>
      </c>
      <c r="BO742">
        <f t="shared" si="1787"/>
        <v>1</v>
      </c>
      <c r="BP742" t="str">
        <f t="shared" si="1798"/>
        <v>-LT-Total</v>
      </c>
    </row>
    <row r="743" spans="1:68" hidden="1" x14ac:dyDescent="0.25">
      <c r="A743" t="str">
        <f t="shared" si="1792"/>
        <v>freight-LT-CNG</v>
      </c>
      <c r="B743" s="1">
        <v>709</v>
      </c>
      <c r="C743" t="s">
        <v>52</v>
      </c>
      <c r="D743" t="s">
        <v>36</v>
      </c>
      <c r="E743" t="s">
        <v>33</v>
      </c>
      <c r="F743" t="s">
        <v>45</v>
      </c>
      <c r="G743">
        <v>1.6801781187971549E-3</v>
      </c>
      <c r="H743">
        <f>Reference!H743</f>
        <v>2.081119702427919E-3</v>
      </c>
      <c r="I743">
        <f>Reference!I743</f>
        <v>2.4788969445890181E-3</v>
      </c>
      <c r="J743">
        <f>Reference!J743</f>
        <v>2.8735471588184499E-3</v>
      </c>
      <c r="K743">
        <f>Reference!K743</f>
        <v>3.165164453468487E-3</v>
      </c>
      <c r="L743">
        <f t="shared" ref="L743:Y744" si="1810">$K743+(L$33-$K$33)*($BL743-$BK743)/($BL$33-$BK$33)</f>
        <v>2.9616895957455128E-3</v>
      </c>
      <c r="M743">
        <f t="shared" si="1810"/>
        <v>2.7582147380225386E-3</v>
      </c>
      <c r="N743">
        <f t="shared" si="1810"/>
        <v>2.5547398802995645E-3</v>
      </c>
      <c r="O743">
        <f t="shared" si="1810"/>
        <v>2.3512650225765903E-3</v>
      </c>
      <c r="P743">
        <f t="shared" si="1810"/>
        <v>2.1477901648536161E-3</v>
      </c>
      <c r="Q743">
        <f t="shared" si="1810"/>
        <v>1.9443153071306417E-3</v>
      </c>
      <c r="R743">
        <f t="shared" si="1810"/>
        <v>1.7408404494076678E-3</v>
      </c>
      <c r="S743">
        <f t="shared" si="1810"/>
        <v>1.5373655916846936E-3</v>
      </c>
      <c r="T743">
        <f t="shared" si="1810"/>
        <v>1.3338907339617194E-3</v>
      </c>
      <c r="U743">
        <f t="shared" si="1810"/>
        <v>1.1304158762387453E-3</v>
      </c>
      <c r="V743">
        <f t="shared" si="1810"/>
        <v>9.2694101851577108E-4</v>
      </c>
      <c r="W743">
        <f t="shared" si="1810"/>
        <v>7.2346616079279648E-4</v>
      </c>
      <c r="X743">
        <f t="shared" si="1810"/>
        <v>5.1999130306982274E-4</v>
      </c>
      <c r="Y743">
        <f t="shared" si="1810"/>
        <v>3.1651644534684857E-4</v>
      </c>
      <c r="Z743">
        <f t="shared" ref="Z743:AN744" si="1811">$Y743+(Z$33-$Y$33)*($BM743-$BL743)/($BM$33-$BL$33)</f>
        <v>2.9541534899039197E-4</v>
      </c>
      <c r="AA743">
        <f t="shared" si="1811"/>
        <v>2.7431425263393542E-4</v>
      </c>
      <c r="AB743">
        <f t="shared" si="1811"/>
        <v>2.5321315627747882E-4</v>
      </c>
      <c r="AC743">
        <f t="shared" si="1811"/>
        <v>2.3211205992102228E-4</v>
      </c>
      <c r="AD743">
        <f t="shared" si="1811"/>
        <v>2.110109635645657E-4</v>
      </c>
      <c r="AE743">
        <f t="shared" si="1811"/>
        <v>1.899098672081091E-4</v>
      </c>
      <c r="AF743">
        <f t="shared" si="1811"/>
        <v>1.6880877085165253E-4</v>
      </c>
      <c r="AG743">
        <f t="shared" si="1811"/>
        <v>1.4770767449519596E-4</v>
      </c>
      <c r="AH743">
        <f t="shared" si="1811"/>
        <v>1.2660657813873941E-4</v>
      </c>
      <c r="AI743">
        <f t="shared" si="1811"/>
        <v>1.0550548178228284E-4</v>
      </c>
      <c r="AJ743">
        <f t="shared" si="1811"/>
        <v>8.4404385425826265E-5</v>
      </c>
      <c r="AK743">
        <f t="shared" si="1811"/>
        <v>6.3303289069369638E-5</v>
      </c>
      <c r="AL743">
        <f t="shared" si="1811"/>
        <v>4.2202192712913092E-5</v>
      </c>
      <c r="AM743">
        <f t="shared" si="1811"/>
        <v>2.1101096356456492E-5</v>
      </c>
      <c r="AN743">
        <f t="shared" si="1811"/>
        <v>0</v>
      </c>
      <c r="AO743">
        <f t="shared" ref="AO743:BG743" si="1812">AN743</f>
        <v>0</v>
      </c>
      <c r="AP743">
        <f t="shared" si="1812"/>
        <v>0</v>
      </c>
      <c r="AQ743">
        <f t="shared" si="1812"/>
        <v>0</v>
      </c>
      <c r="AR743">
        <f t="shared" si="1812"/>
        <v>0</v>
      </c>
      <c r="AS743">
        <f t="shared" si="1812"/>
        <v>0</v>
      </c>
      <c r="AT743">
        <f t="shared" si="1812"/>
        <v>0</v>
      </c>
      <c r="AU743">
        <f t="shared" si="1812"/>
        <v>0</v>
      </c>
      <c r="AV743">
        <f t="shared" si="1812"/>
        <v>0</v>
      </c>
      <c r="AW743">
        <f t="shared" si="1812"/>
        <v>0</v>
      </c>
      <c r="AX743">
        <f t="shared" si="1812"/>
        <v>0</v>
      </c>
      <c r="AY743">
        <f t="shared" si="1812"/>
        <v>0</v>
      </c>
      <c r="AZ743">
        <f t="shared" si="1812"/>
        <v>0</v>
      </c>
      <c r="BA743">
        <f t="shared" si="1812"/>
        <v>0</v>
      </c>
      <c r="BB743">
        <f t="shared" si="1812"/>
        <v>0</v>
      </c>
      <c r="BC743">
        <f t="shared" si="1812"/>
        <v>0</v>
      </c>
      <c r="BD743">
        <f t="shared" si="1812"/>
        <v>0</v>
      </c>
      <c r="BE743">
        <f t="shared" si="1812"/>
        <v>0</v>
      </c>
      <c r="BF743">
        <f t="shared" si="1812"/>
        <v>0</v>
      </c>
      <c r="BG743">
        <f t="shared" si="1812"/>
        <v>0</v>
      </c>
      <c r="BH743">
        <f t="shared" si="1719"/>
        <v>0</v>
      </c>
      <c r="BK743">
        <f t="shared" si="1802"/>
        <v>3.165164453468487E-3</v>
      </c>
      <c r="BL743">
        <f t="shared" si="1796"/>
        <v>3.1651644534684862E-4</v>
      </c>
      <c r="BM743">
        <f t="shared" si="1797"/>
        <v>0</v>
      </c>
      <c r="BN743">
        <f t="shared" si="1786"/>
        <v>0.9</v>
      </c>
      <c r="BO743">
        <f t="shared" si="1787"/>
        <v>1</v>
      </c>
      <c r="BP743" t="str">
        <f t="shared" si="1798"/>
        <v>-LT-Total</v>
      </c>
    </row>
    <row r="744" spans="1:68" hidden="1" x14ac:dyDescent="0.25">
      <c r="A744" t="str">
        <f t="shared" si="1792"/>
        <v>freight-LT-D</v>
      </c>
      <c r="B744" s="1">
        <v>710</v>
      </c>
      <c r="C744" t="s">
        <v>52</v>
      </c>
      <c r="D744" t="s">
        <v>36</v>
      </c>
      <c r="E744" t="s">
        <v>33</v>
      </c>
      <c r="F744" t="s">
        <v>46</v>
      </c>
      <c r="G744">
        <v>5.9786332581753818E-3</v>
      </c>
      <c r="H744">
        <f>Reference!H744</f>
        <v>7.0456514844843311E-3</v>
      </c>
      <c r="I744">
        <f>Reference!I744</f>
        <v>8.1042485089019133E-3</v>
      </c>
      <c r="J744">
        <f>Reference!J744</f>
        <v>9.154523633238567E-3</v>
      </c>
      <c r="K744">
        <f>Reference!K744</f>
        <v>9.9785018552705686E-3</v>
      </c>
      <c r="L744">
        <f t="shared" si="1810"/>
        <v>9.3370267360031751E-3</v>
      </c>
      <c r="M744">
        <f t="shared" si="1810"/>
        <v>8.6955516167357815E-3</v>
      </c>
      <c r="N744">
        <f t="shared" si="1810"/>
        <v>8.054076497468388E-3</v>
      </c>
      <c r="O744">
        <f t="shared" si="1810"/>
        <v>7.4126013782009944E-3</v>
      </c>
      <c r="P744">
        <f t="shared" si="1810"/>
        <v>6.7711262589336008E-3</v>
      </c>
      <c r="Q744">
        <f t="shared" si="1810"/>
        <v>6.1296511396662064E-3</v>
      </c>
      <c r="R744">
        <f t="shared" si="1810"/>
        <v>5.4881760203988128E-3</v>
      </c>
      <c r="S744">
        <f t="shared" si="1810"/>
        <v>4.8467009011314193E-3</v>
      </c>
      <c r="T744">
        <f t="shared" si="1810"/>
        <v>4.2052257818640248E-3</v>
      </c>
      <c r="U744">
        <f t="shared" si="1810"/>
        <v>3.5637506625966322E-3</v>
      </c>
      <c r="V744">
        <f t="shared" si="1810"/>
        <v>2.9222755433292377E-3</v>
      </c>
      <c r="W744">
        <f t="shared" si="1810"/>
        <v>2.2808004240618442E-3</v>
      </c>
      <c r="X744">
        <f t="shared" si="1810"/>
        <v>1.6393253047944506E-3</v>
      </c>
      <c r="Y744">
        <f t="shared" si="1810"/>
        <v>9.9785018552705704E-4</v>
      </c>
      <c r="Z744">
        <f t="shared" si="1811"/>
        <v>9.3132683982525329E-4</v>
      </c>
      <c r="AA744">
        <f t="shared" si="1811"/>
        <v>8.6480349412344955E-4</v>
      </c>
      <c r="AB744">
        <f t="shared" si="1811"/>
        <v>7.982801484216457E-4</v>
      </c>
      <c r="AC744">
        <f t="shared" si="1811"/>
        <v>7.3175680271984195E-4</v>
      </c>
      <c r="AD744">
        <f t="shared" si="1811"/>
        <v>6.652334570180381E-4</v>
      </c>
      <c r="AE744">
        <f t="shared" si="1811"/>
        <v>5.9871011131623435E-4</v>
      </c>
      <c r="AF744">
        <f t="shared" si="1811"/>
        <v>5.3218676561443061E-4</v>
      </c>
      <c r="AG744">
        <f t="shared" si="1811"/>
        <v>4.6566341991262686E-4</v>
      </c>
      <c r="AH744">
        <f t="shared" si="1811"/>
        <v>3.9914007421082301E-4</v>
      </c>
      <c r="AI744">
        <f t="shared" si="1811"/>
        <v>3.3261672850901927E-4</v>
      </c>
      <c r="AJ744">
        <f t="shared" si="1811"/>
        <v>2.6609338280721552E-4</v>
      </c>
      <c r="AK744">
        <f t="shared" si="1811"/>
        <v>1.9957003710541178E-4</v>
      </c>
      <c r="AL744">
        <f t="shared" si="1811"/>
        <v>1.3304669140360792E-4</v>
      </c>
      <c r="AM744">
        <f t="shared" si="1811"/>
        <v>6.6523345701804287E-5</v>
      </c>
      <c r="AN744">
        <f t="shared" si="1811"/>
        <v>0</v>
      </c>
      <c r="AO744">
        <f t="shared" ref="AO744:BG744" si="1813">AN744</f>
        <v>0</v>
      </c>
      <c r="AP744">
        <f t="shared" si="1813"/>
        <v>0</v>
      </c>
      <c r="AQ744">
        <f t="shared" si="1813"/>
        <v>0</v>
      </c>
      <c r="AR744">
        <f t="shared" si="1813"/>
        <v>0</v>
      </c>
      <c r="AS744">
        <f t="shared" si="1813"/>
        <v>0</v>
      </c>
      <c r="AT744">
        <f t="shared" si="1813"/>
        <v>0</v>
      </c>
      <c r="AU744">
        <f t="shared" si="1813"/>
        <v>0</v>
      </c>
      <c r="AV744">
        <f t="shared" si="1813"/>
        <v>0</v>
      </c>
      <c r="AW744">
        <f t="shared" si="1813"/>
        <v>0</v>
      </c>
      <c r="AX744">
        <f t="shared" si="1813"/>
        <v>0</v>
      </c>
      <c r="AY744">
        <f t="shared" si="1813"/>
        <v>0</v>
      </c>
      <c r="AZ744">
        <f t="shared" si="1813"/>
        <v>0</v>
      </c>
      <c r="BA744">
        <f t="shared" si="1813"/>
        <v>0</v>
      </c>
      <c r="BB744">
        <f t="shared" si="1813"/>
        <v>0</v>
      </c>
      <c r="BC744">
        <f t="shared" si="1813"/>
        <v>0</v>
      </c>
      <c r="BD744">
        <f t="shared" si="1813"/>
        <v>0</v>
      </c>
      <c r="BE744">
        <f t="shared" si="1813"/>
        <v>0</v>
      </c>
      <c r="BF744">
        <f t="shared" si="1813"/>
        <v>0</v>
      </c>
      <c r="BG744">
        <f t="shared" si="1813"/>
        <v>0</v>
      </c>
      <c r="BH744">
        <f t="shared" si="1719"/>
        <v>0</v>
      </c>
      <c r="BK744">
        <f t="shared" si="1802"/>
        <v>9.9785018552705686E-3</v>
      </c>
      <c r="BL744">
        <f t="shared" si="1796"/>
        <v>9.978501855270566E-4</v>
      </c>
      <c r="BM744">
        <f t="shared" si="1797"/>
        <v>0</v>
      </c>
      <c r="BN744">
        <f t="shared" si="1786"/>
        <v>0.9</v>
      </c>
      <c r="BO744">
        <f t="shared" si="1787"/>
        <v>1</v>
      </c>
      <c r="BP744" t="str">
        <f t="shared" si="1798"/>
        <v>-LT-Total</v>
      </c>
    </row>
    <row r="745" spans="1:68" hidden="1" x14ac:dyDescent="0.25">
      <c r="A745" t="str">
        <f t="shared" si="1792"/>
        <v>freight-LT-FCEV</v>
      </c>
      <c r="B745" s="1">
        <v>711</v>
      </c>
      <c r="C745" t="s">
        <v>52</v>
      </c>
      <c r="D745" t="s">
        <v>36</v>
      </c>
      <c r="E745" t="s">
        <v>33</v>
      </c>
      <c r="F745" t="s">
        <v>30</v>
      </c>
      <c r="G745">
        <v>1.6635674774553779E-4</v>
      </c>
      <c r="H745">
        <f>Reference!H745</f>
        <v>1.8319243188631034E-4</v>
      </c>
      <c r="I745">
        <f>Reference!I745</f>
        <v>2.0173192584741799E-4</v>
      </c>
      <c r="J745">
        <f>Reference!J745</f>
        <v>2.2214765908759834E-4</v>
      </c>
      <c r="K745">
        <f>Reference!K745</f>
        <v>2.446295113220001E-4</v>
      </c>
      <c r="L745">
        <f>Reference!L745</f>
        <v>3.3505607848416776E-4</v>
      </c>
      <c r="M745">
        <f t="shared" ref="M745:Y745" si="1814">IF(L745=0,0.0000001,L745)*((INDEX($L$7:$L$29,MATCH($A745,$H$7:$H$28,0))/IF(L745=0,0.0000001,L745))^((M$33-$K$33)/($Y$33-$K$33)))</f>
        <v>6.8496417682915346E-4</v>
      </c>
      <c r="N745">
        <f t="shared" si="1814"/>
        <v>1.7176983163448309E-3</v>
      </c>
      <c r="O745">
        <f t="shared" si="1814"/>
        <v>4.5002766079594173E-3</v>
      </c>
      <c r="P745">
        <f t="shared" si="1814"/>
        <v>1.0634436751825656E-2</v>
      </c>
      <c r="Q745">
        <f t="shared" si="1814"/>
        <v>2.0645433086300159E-2</v>
      </c>
      <c r="R745">
        <f t="shared" si="1814"/>
        <v>3.2128984644943383E-2</v>
      </c>
      <c r="S745">
        <f t="shared" si="1814"/>
        <v>4.1366902518839455E-2</v>
      </c>
      <c r="T745">
        <f t="shared" si="1814"/>
        <v>4.6727341739513747E-2</v>
      </c>
      <c r="U745">
        <f t="shared" si="1814"/>
        <v>4.9042241353575169E-2</v>
      </c>
      <c r="V745">
        <f t="shared" si="1814"/>
        <v>4.9793203720062254E-2</v>
      </c>
      <c r="W745">
        <f t="shared" si="1814"/>
        <v>4.9970405174884998E-2</v>
      </c>
      <c r="X745">
        <f t="shared" si="1814"/>
        <v>4.9997885502775861E-2</v>
      </c>
      <c r="Y745">
        <f t="shared" si="1814"/>
        <v>0.05</v>
      </c>
      <c r="Z745">
        <f t="shared" ref="Z745:AN745" si="1815">IF(Y745=0,0.0000001,$Y745)*((INDEX($M$7:$M$29,MATCH($A745,$H$7:$H$28,0))/IF(Y745=0,0.0000001,$Y745))^((Z$33-$Y$33)/($AN$33-$Y$33)))</f>
        <v>5.2364706141031336E-2</v>
      </c>
      <c r="AA745">
        <f t="shared" si="1815"/>
        <v>5.4841248984731299E-2</v>
      </c>
      <c r="AB745">
        <f t="shared" si="1815"/>
        <v>5.7434917749851759E-2</v>
      </c>
      <c r="AC745">
        <f t="shared" si="1815"/>
        <v>6.0151251804105833E-2</v>
      </c>
      <c r="AD745">
        <f t="shared" si="1815"/>
        <v>6.299605249474366E-2</v>
      </c>
      <c r="AE745">
        <f t="shared" si="1815"/>
        <v>6.5975395538644718E-2</v>
      </c>
      <c r="AF745">
        <f t="shared" si="1815"/>
        <v>6.90956439983888E-2</v>
      </c>
      <c r="AG745">
        <f t="shared" si="1815"/>
        <v>7.2363461872018905E-2</v>
      </c>
      <c r="AH745">
        <f t="shared" si="1815"/>
        <v>7.5785828325519902E-2</v>
      </c>
      <c r="AI745">
        <f t="shared" si="1815"/>
        <v>7.9370052598409971E-2</v>
      </c>
      <c r="AJ745">
        <f t="shared" si="1815"/>
        <v>8.3123789614278784E-2</v>
      </c>
      <c r="AK745">
        <f t="shared" si="1815"/>
        <v>8.7055056329612412E-2</v>
      </c>
      <c r="AL745">
        <f t="shared" si="1815"/>
        <v>9.1172248855821689E-2</v>
      </c>
      <c r="AM745">
        <f t="shared" si="1815"/>
        <v>9.5484160391041656E-2</v>
      </c>
      <c r="AN745">
        <f t="shared" si="1815"/>
        <v>0.1</v>
      </c>
      <c r="AO745">
        <f t="shared" ref="AO745:BG745" si="1816">AN745</f>
        <v>0.1</v>
      </c>
      <c r="AP745">
        <f t="shared" si="1816"/>
        <v>0.1</v>
      </c>
      <c r="AQ745">
        <f t="shared" si="1816"/>
        <v>0.1</v>
      </c>
      <c r="AR745">
        <f t="shared" si="1816"/>
        <v>0.1</v>
      </c>
      <c r="AS745">
        <f t="shared" si="1816"/>
        <v>0.1</v>
      </c>
      <c r="AT745">
        <f t="shared" si="1816"/>
        <v>0.1</v>
      </c>
      <c r="AU745">
        <f t="shared" si="1816"/>
        <v>0.1</v>
      </c>
      <c r="AV745">
        <f t="shared" si="1816"/>
        <v>0.1</v>
      </c>
      <c r="AW745">
        <f t="shared" si="1816"/>
        <v>0.1</v>
      </c>
      <c r="AX745">
        <f t="shared" si="1816"/>
        <v>0.1</v>
      </c>
      <c r="AY745">
        <f t="shared" si="1816"/>
        <v>0.1</v>
      </c>
      <c r="AZ745">
        <f t="shared" si="1816"/>
        <v>0.1</v>
      </c>
      <c r="BA745">
        <f t="shared" si="1816"/>
        <v>0.1</v>
      </c>
      <c r="BB745">
        <f t="shared" si="1816"/>
        <v>0.1</v>
      </c>
      <c r="BC745">
        <f t="shared" si="1816"/>
        <v>0.1</v>
      </c>
      <c r="BD745">
        <f t="shared" si="1816"/>
        <v>0.1</v>
      </c>
      <c r="BE745">
        <f t="shared" si="1816"/>
        <v>0.1</v>
      </c>
      <c r="BF745">
        <f t="shared" si="1816"/>
        <v>0.1</v>
      </c>
      <c r="BG745">
        <f t="shared" si="1816"/>
        <v>0.1</v>
      </c>
      <c r="BH745">
        <f t="shared" si="1719"/>
        <v>0.1</v>
      </c>
      <c r="BK745">
        <f>G745</f>
        <v>1.6635674774553779E-4</v>
      </c>
      <c r="BL745">
        <f t="shared" si="1796"/>
        <v>1.6635674774553774E-5</v>
      </c>
      <c r="BM745">
        <f t="shared" si="1797"/>
        <v>0</v>
      </c>
      <c r="BN745">
        <f t="shared" si="1786"/>
        <v>0.9</v>
      </c>
      <c r="BO745">
        <f t="shared" si="1787"/>
        <v>1</v>
      </c>
      <c r="BP745" t="str">
        <f t="shared" si="1798"/>
        <v>-LT-Total</v>
      </c>
    </row>
    <row r="746" spans="1:68" hidden="1" x14ac:dyDescent="0.25">
      <c r="A746" t="str">
        <f t="shared" si="1792"/>
        <v>freight-LT-G</v>
      </c>
      <c r="B746" s="1">
        <v>712</v>
      </c>
      <c r="C746" t="s">
        <v>52</v>
      </c>
      <c r="D746" t="s">
        <v>36</v>
      </c>
      <c r="E746" t="s">
        <v>33</v>
      </c>
      <c r="F746" t="s">
        <v>47</v>
      </c>
      <c r="G746">
        <v>0.98050660351914565</v>
      </c>
      <c r="H746">
        <f>Reference!H746</f>
        <v>0.97405610271812904</v>
      </c>
      <c r="I746">
        <f>Reference!I746</f>
        <v>0.96765651104706607</v>
      </c>
      <c r="J746">
        <f>Reference!J746</f>
        <v>0.96130722819155479</v>
      </c>
      <c r="K746">
        <f>Reference!K746</f>
        <v>0.95761204849864767</v>
      </c>
      <c r="L746">
        <f t="shared" ref="L746:Y748" si="1817">$K746+(L$33-$K$33)*($BL746-$BK746)/($BL$33-$BK$33)</f>
        <v>0.89605127395230599</v>
      </c>
      <c r="M746">
        <f t="shared" si="1817"/>
        <v>0.83449049940596443</v>
      </c>
      <c r="N746">
        <f t="shared" si="1817"/>
        <v>0.77292972485962275</v>
      </c>
      <c r="O746">
        <f t="shared" si="1817"/>
        <v>0.71136895031328118</v>
      </c>
      <c r="P746">
        <f t="shared" si="1817"/>
        <v>0.6498081757669395</v>
      </c>
      <c r="Q746">
        <f t="shared" si="1817"/>
        <v>0.58824740122059782</v>
      </c>
      <c r="R746">
        <f t="shared" si="1817"/>
        <v>0.52668662667425625</v>
      </c>
      <c r="S746">
        <f t="shared" si="1817"/>
        <v>0.46512585212791457</v>
      </c>
      <c r="T746">
        <f t="shared" si="1817"/>
        <v>0.4035650775815729</v>
      </c>
      <c r="U746">
        <f t="shared" si="1817"/>
        <v>0.34200430303523133</v>
      </c>
      <c r="V746">
        <f t="shared" si="1817"/>
        <v>0.28044352848888965</v>
      </c>
      <c r="W746">
        <f t="shared" si="1817"/>
        <v>0.21888275394254797</v>
      </c>
      <c r="X746">
        <f t="shared" si="1817"/>
        <v>0.15732197939620629</v>
      </c>
      <c r="Y746">
        <f t="shared" si="1817"/>
        <v>9.5761204849864723E-2</v>
      </c>
      <c r="Z746">
        <f t="shared" ref="Z746:AN748" si="1818">$Y746+(Z$33-$Y$33)*($BM746-$BL746)/($BM$33-$BL$33)</f>
        <v>8.9377124526540411E-2</v>
      </c>
      <c r="AA746">
        <f t="shared" si="1818"/>
        <v>8.2993044203216085E-2</v>
      </c>
      <c r="AB746">
        <f t="shared" si="1818"/>
        <v>7.6608963879891773E-2</v>
      </c>
      <c r="AC746">
        <f t="shared" si="1818"/>
        <v>7.0224883556567461E-2</v>
      </c>
      <c r="AD746">
        <f t="shared" si="1818"/>
        <v>6.3840803233243149E-2</v>
      </c>
      <c r="AE746">
        <f t="shared" si="1818"/>
        <v>5.7456722909918816E-2</v>
      </c>
      <c r="AF746">
        <f t="shared" si="1818"/>
        <v>5.1072642586594504E-2</v>
      </c>
      <c r="AG746">
        <f t="shared" si="1818"/>
        <v>4.4688562263270191E-2</v>
      </c>
      <c r="AH746">
        <f t="shared" si="1818"/>
        <v>3.8304481939945872E-2</v>
      </c>
      <c r="AI746">
        <f t="shared" si="1818"/>
        <v>3.192040161662156E-2</v>
      </c>
      <c r="AJ746">
        <f t="shared" si="1818"/>
        <v>2.5536321293297234E-2</v>
      </c>
      <c r="AK746">
        <f t="shared" si="1818"/>
        <v>1.9152240969972908E-2</v>
      </c>
      <c r="AL746">
        <f t="shared" si="1818"/>
        <v>1.276816064664861E-2</v>
      </c>
      <c r="AM746">
        <f t="shared" si="1818"/>
        <v>6.3840803233242843E-3</v>
      </c>
      <c r="AN746">
        <f t="shared" si="1818"/>
        <v>0</v>
      </c>
      <c r="AO746">
        <f t="shared" ref="AO746:BG746" si="1819">AN746</f>
        <v>0</v>
      </c>
      <c r="AP746">
        <f t="shared" si="1819"/>
        <v>0</v>
      </c>
      <c r="AQ746">
        <f t="shared" si="1819"/>
        <v>0</v>
      </c>
      <c r="AR746">
        <f t="shared" si="1819"/>
        <v>0</v>
      </c>
      <c r="AS746">
        <f t="shared" si="1819"/>
        <v>0</v>
      </c>
      <c r="AT746">
        <f t="shared" si="1819"/>
        <v>0</v>
      </c>
      <c r="AU746">
        <f t="shared" si="1819"/>
        <v>0</v>
      </c>
      <c r="AV746">
        <f t="shared" si="1819"/>
        <v>0</v>
      </c>
      <c r="AW746">
        <f t="shared" si="1819"/>
        <v>0</v>
      </c>
      <c r="AX746">
        <f t="shared" si="1819"/>
        <v>0</v>
      </c>
      <c r="AY746">
        <f t="shared" si="1819"/>
        <v>0</v>
      </c>
      <c r="AZ746">
        <f t="shared" si="1819"/>
        <v>0</v>
      </c>
      <c r="BA746">
        <f t="shared" si="1819"/>
        <v>0</v>
      </c>
      <c r="BB746">
        <f t="shared" si="1819"/>
        <v>0</v>
      </c>
      <c r="BC746">
        <f t="shared" si="1819"/>
        <v>0</v>
      </c>
      <c r="BD746">
        <f t="shared" si="1819"/>
        <v>0</v>
      </c>
      <c r="BE746">
        <f t="shared" si="1819"/>
        <v>0</v>
      </c>
      <c r="BF746">
        <f t="shared" si="1819"/>
        <v>0</v>
      </c>
      <c r="BG746">
        <f t="shared" si="1819"/>
        <v>0</v>
      </c>
      <c r="BH746">
        <f t="shared" si="1719"/>
        <v>0</v>
      </c>
      <c r="BK746">
        <f t="shared" ref="BK746:BK753" si="1820">K746</f>
        <v>0.95761204849864767</v>
      </c>
      <c r="BL746">
        <f t="shared" si="1796"/>
        <v>9.5761204849864751E-2</v>
      </c>
      <c r="BM746">
        <f t="shared" si="1797"/>
        <v>0</v>
      </c>
      <c r="BN746">
        <f t="shared" si="1786"/>
        <v>0.9</v>
      </c>
      <c r="BO746">
        <f t="shared" si="1787"/>
        <v>1</v>
      </c>
      <c r="BP746" t="str">
        <f t="shared" si="1798"/>
        <v>-LT-Total</v>
      </c>
    </row>
    <row r="747" spans="1:68" hidden="1" x14ac:dyDescent="0.25">
      <c r="A747" t="str">
        <f t="shared" si="1792"/>
        <v>freight-LT-LPG</v>
      </c>
      <c r="B747" s="1">
        <v>713</v>
      </c>
      <c r="C747" t="s">
        <v>52</v>
      </c>
      <c r="D747" t="s">
        <v>36</v>
      </c>
      <c r="E747" t="s">
        <v>33</v>
      </c>
      <c r="F747" t="s">
        <v>48</v>
      </c>
      <c r="G747">
        <v>1.109182162328069E-3</v>
      </c>
      <c r="H747">
        <f>Reference!H747</f>
        <v>1.10040983333349E-3</v>
      </c>
      <c r="I747">
        <f>Reference!I747</f>
        <v>1.0917067379768201E-3</v>
      </c>
      <c r="J747">
        <f>Reference!J747</f>
        <v>1.083072059863239E-3</v>
      </c>
      <c r="K747">
        <f>Reference!K747</f>
        <v>1.078090934038994E-3</v>
      </c>
      <c r="L747">
        <f t="shared" si="1817"/>
        <v>1.0087850882793444E-3</v>
      </c>
      <c r="M747">
        <f t="shared" si="1817"/>
        <v>9.3947924251969476E-4</v>
      </c>
      <c r="N747">
        <f t="shared" si="1817"/>
        <v>8.7017339676004508E-4</v>
      </c>
      <c r="O747">
        <f t="shared" si="1817"/>
        <v>8.0086755100039551E-4</v>
      </c>
      <c r="P747">
        <f t="shared" si="1817"/>
        <v>7.3156170524074594E-4</v>
      </c>
      <c r="Q747">
        <f t="shared" si="1817"/>
        <v>6.6225585948109626E-4</v>
      </c>
      <c r="R747">
        <f t="shared" si="1817"/>
        <v>5.9295001372144669E-4</v>
      </c>
      <c r="S747">
        <f t="shared" si="1817"/>
        <v>5.2364416796179712E-4</v>
      </c>
      <c r="T747">
        <f t="shared" si="1817"/>
        <v>4.5433832220214744E-4</v>
      </c>
      <c r="U747">
        <f t="shared" si="1817"/>
        <v>3.8503247644249786E-4</v>
      </c>
      <c r="V747">
        <f t="shared" si="1817"/>
        <v>3.1572663068284829E-4</v>
      </c>
      <c r="W747">
        <f t="shared" si="1817"/>
        <v>2.464207849231985E-4</v>
      </c>
      <c r="X747">
        <f t="shared" si="1817"/>
        <v>1.7711493916354893E-4</v>
      </c>
      <c r="Y747">
        <f t="shared" si="1817"/>
        <v>1.0780909340389936E-4</v>
      </c>
      <c r="Z747">
        <f t="shared" si="1818"/>
        <v>1.0062182051030607E-4</v>
      </c>
      <c r="AA747">
        <f t="shared" si="1818"/>
        <v>9.3434547616712773E-5</v>
      </c>
      <c r="AB747">
        <f t="shared" si="1818"/>
        <v>8.6247274723119487E-5</v>
      </c>
      <c r="AC747">
        <f t="shared" si="1818"/>
        <v>7.9060001829526187E-5</v>
      </c>
      <c r="AD747">
        <f t="shared" si="1818"/>
        <v>7.1872728935932901E-5</v>
      </c>
      <c r="AE747">
        <f t="shared" si="1818"/>
        <v>6.4685456042339615E-5</v>
      </c>
      <c r="AF747">
        <f t="shared" si="1818"/>
        <v>5.7498183148746315E-5</v>
      </c>
      <c r="AG747">
        <f t="shared" si="1818"/>
        <v>5.0310910255153029E-5</v>
      </c>
      <c r="AH747">
        <f t="shared" si="1818"/>
        <v>4.312363736155973E-5</v>
      </c>
      <c r="AI747">
        <f t="shared" si="1818"/>
        <v>3.5936364467966444E-5</v>
      </c>
      <c r="AJ747">
        <f t="shared" si="1818"/>
        <v>2.8749091574373144E-5</v>
      </c>
      <c r="AK747">
        <f t="shared" si="1818"/>
        <v>2.1561818680779858E-5</v>
      </c>
      <c r="AL747">
        <f t="shared" si="1818"/>
        <v>1.4374545787186572E-5</v>
      </c>
      <c r="AM747">
        <f t="shared" si="1818"/>
        <v>7.1872728935932725E-6</v>
      </c>
      <c r="AN747">
        <f t="shared" si="1818"/>
        <v>0</v>
      </c>
      <c r="AO747">
        <f t="shared" ref="AO747:BG747" si="1821">AN747</f>
        <v>0</v>
      </c>
      <c r="AP747">
        <f t="shared" si="1821"/>
        <v>0</v>
      </c>
      <c r="AQ747">
        <f t="shared" si="1821"/>
        <v>0</v>
      </c>
      <c r="AR747">
        <f t="shared" si="1821"/>
        <v>0</v>
      </c>
      <c r="AS747">
        <f t="shared" si="1821"/>
        <v>0</v>
      </c>
      <c r="AT747">
        <f t="shared" si="1821"/>
        <v>0</v>
      </c>
      <c r="AU747">
        <f t="shared" si="1821"/>
        <v>0</v>
      </c>
      <c r="AV747">
        <f t="shared" si="1821"/>
        <v>0</v>
      </c>
      <c r="AW747">
        <f t="shared" si="1821"/>
        <v>0</v>
      </c>
      <c r="AX747">
        <f t="shared" si="1821"/>
        <v>0</v>
      </c>
      <c r="AY747">
        <f t="shared" si="1821"/>
        <v>0</v>
      </c>
      <c r="AZ747">
        <f t="shared" si="1821"/>
        <v>0</v>
      </c>
      <c r="BA747">
        <f t="shared" si="1821"/>
        <v>0</v>
      </c>
      <c r="BB747">
        <f t="shared" si="1821"/>
        <v>0</v>
      </c>
      <c r="BC747">
        <f t="shared" si="1821"/>
        <v>0</v>
      </c>
      <c r="BD747">
        <f t="shared" si="1821"/>
        <v>0</v>
      </c>
      <c r="BE747">
        <f t="shared" si="1821"/>
        <v>0</v>
      </c>
      <c r="BF747">
        <f t="shared" si="1821"/>
        <v>0</v>
      </c>
      <c r="BG747">
        <f t="shared" si="1821"/>
        <v>0</v>
      </c>
      <c r="BH747">
        <f t="shared" si="1719"/>
        <v>0</v>
      </c>
      <c r="BK747">
        <f t="shared" si="1820"/>
        <v>1.078090934038994E-3</v>
      </c>
      <c r="BL747">
        <f t="shared" si="1796"/>
        <v>1.0780909340389937E-4</v>
      </c>
      <c r="BM747">
        <f t="shared" si="1797"/>
        <v>0</v>
      </c>
      <c r="BN747">
        <f t="shared" si="1786"/>
        <v>0.9</v>
      </c>
      <c r="BO747">
        <f t="shared" si="1787"/>
        <v>1</v>
      </c>
      <c r="BP747" t="str">
        <f t="shared" si="1798"/>
        <v>-LT-Total</v>
      </c>
    </row>
    <row r="748" spans="1:68" hidden="1" x14ac:dyDescent="0.25">
      <c r="A748" t="str">
        <f t="shared" si="1792"/>
        <v>freight-LT-PHEVG</v>
      </c>
      <c r="B748" s="1">
        <v>714</v>
      </c>
      <c r="C748" t="s">
        <v>52</v>
      </c>
      <c r="D748" t="s">
        <v>36</v>
      </c>
      <c r="E748" t="s">
        <v>33</v>
      </c>
      <c r="F748" t="s">
        <v>31</v>
      </c>
      <c r="G748">
        <v>5.2314641951520186E-3</v>
      </c>
      <c r="H748">
        <f>Reference!H748</f>
        <v>7.633876132458234E-3</v>
      </c>
      <c r="I748">
        <f>Reference!I748</f>
        <v>1.001732757269753E-2</v>
      </c>
      <c r="J748">
        <f>Reference!J748</f>
        <v>1.2382042095794689E-2</v>
      </c>
      <c r="K748">
        <f>Reference!K748</f>
        <v>1.363906861985285E-2</v>
      </c>
      <c r="L748">
        <f t="shared" si="1817"/>
        <v>1.2762271351433738E-2</v>
      </c>
      <c r="M748">
        <f t="shared" si="1817"/>
        <v>1.1885474083014626E-2</v>
      </c>
      <c r="N748">
        <f t="shared" si="1817"/>
        <v>1.1008676814595515E-2</v>
      </c>
      <c r="O748">
        <f t="shared" si="1817"/>
        <v>1.0131879546176403E-2</v>
      </c>
      <c r="P748">
        <f t="shared" si="1817"/>
        <v>9.2550822777572907E-3</v>
      </c>
      <c r="Q748">
        <f t="shared" si="1817"/>
        <v>8.3782850093381787E-3</v>
      </c>
      <c r="R748">
        <f t="shared" si="1817"/>
        <v>7.5014877409190677E-3</v>
      </c>
      <c r="S748">
        <f t="shared" si="1817"/>
        <v>6.6246904724999557E-3</v>
      </c>
      <c r="T748">
        <f t="shared" si="1817"/>
        <v>5.7478932040808447E-3</v>
      </c>
      <c r="U748">
        <f t="shared" si="1817"/>
        <v>4.8710959356617328E-3</v>
      </c>
      <c r="V748">
        <f t="shared" si="1817"/>
        <v>3.9942986672426208E-3</v>
      </c>
      <c r="W748">
        <f t="shared" si="1817"/>
        <v>3.1175013988235089E-3</v>
      </c>
      <c r="X748">
        <f t="shared" si="1817"/>
        <v>2.240704130404397E-3</v>
      </c>
      <c r="Y748">
        <f t="shared" si="1817"/>
        <v>1.363906861985285E-3</v>
      </c>
      <c r="Z748">
        <f t="shared" si="1818"/>
        <v>1.2729797378529327E-3</v>
      </c>
      <c r="AA748">
        <f t="shared" si="1818"/>
        <v>1.1820526137205803E-3</v>
      </c>
      <c r="AB748">
        <f t="shared" si="1818"/>
        <v>1.0911254895882281E-3</v>
      </c>
      <c r="AC748">
        <f t="shared" si="1818"/>
        <v>1.0001983654558757E-3</v>
      </c>
      <c r="AD748">
        <f t="shared" si="1818"/>
        <v>9.0927124132352335E-4</v>
      </c>
      <c r="AE748">
        <f t="shared" si="1818"/>
        <v>8.1834411719117108E-4</v>
      </c>
      <c r="AF748">
        <f t="shared" si="1818"/>
        <v>7.2741699305881881E-4</v>
      </c>
      <c r="AG748">
        <f t="shared" si="1818"/>
        <v>6.3648986892646644E-4</v>
      </c>
      <c r="AH748">
        <f t="shared" si="1818"/>
        <v>5.4556274479411416E-4</v>
      </c>
      <c r="AI748">
        <f t="shared" si="1818"/>
        <v>4.5463562066176179E-4</v>
      </c>
      <c r="AJ748">
        <f t="shared" si="1818"/>
        <v>3.6370849652940952E-4</v>
      </c>
      <c r="AK748">
        <f t="shared" si="1818"/>
        <v>2.7278137239705714E-4</v>
      </c>
      <c r="AL748">
        <f t="shared" si="1818"/>
        <v>1.8185424826470476E-4</v>
      </c>
      <c r="AM748">
        <f t="shared" si="1818"/>
        <v>9.0927124132352596E-5</v>
      </c>
      <c r="AN748">
        <f t="shared" si="1818"/>
        <v>0</v>
      </c>
      <c r="AO748">
        <f t="shared" ref="AO748:BG748" si="1822">AN748</f>
        <v>0</v>
      </c>
      <c r="AP748">
        <f t="shared" si="1822"/>
        <v>0</v>
      </c>
      <c r="AQ748">
        <f t="shared" si="1822"/>
        <v>0</v>
      </c>
      <c r="AR748">
        <f t="shared" si="1822"/>
        <v>0</v>
      </c>
      <c r="AS748">
        <f t="shared" si="1822"/>
        <v>0</v>
      </c>
      <c r="AT748">
        <f t="shared" si="1822"/>
        <v>0</v>
      </c>
      <c r="AU748">
        <f t="shared" si="1822"/>
        <v>0</v>
      </c>
      <c r="AV748">
        <f t="shared" si="1822"/>
        <v>0</v>
      </c>
      <c r="AW748">
        <f t="shared" si="1822"/>
        <v>0</v>
      </c>
      <c r="AX748">
        <f t="shared" si="1822"/>
        <v>0</v>
      </c>
      <c r="AY748">
        <f t="shared" si="1822"/>
        <v>0</v>
      </c>
      <c r="AZ748">
        <f t="shared" si="1822"/>
        <v>0</v>
      </c>
      <c r="BA748">
        <f t="shared" si="1822"/>
        <v>0</v>
      </c>
      <c r="BB748">
        <f t="shared" si="1822"/>
        <v>0</v>
      </c>
      <c r="BC748">
        <f t="shared" si="1822"/>
        <v>0</v>
      </c>
      <c r="BD748">
        <f t="shared" si="1822"/>
        <v>0</v>
      </c>
      <c r="BE748">
        <f t="shared" si="1822"/>
        <v>0</v>
      </c>
      <c r="BF748">
        <f t="shared" si="1822"/>
        <v>0</v>
      </c>
      <c r="BG748">
        <f t="shared" si="1822"/>
        <v>0</v>
      </c>
      <c r="BH748">
        <f t="shared" si="1719"/>
        <v>0</v>
      </c>
      <c r="BK748">
        <f t="shared" si="1820"/>
        <v>1.363906861985285E-2</v>
      </c>
      <c r="BL748">
        <f t="shared" si="1796"/>
        <v>1.3639068619852848E-3</v>
      </c>
      <c r="BM748">
        <f t="shared" si="1797"/>
        <v>0</v>
      </c>
      <c r="BN748">
        <f t="shared" si="1786"/>
        <v>0.9</v>
      </c>
      <c r="BO748">
        <f t="shared" si="1787"/>
        <v>1</v>
      </c>
      <c r="BP748" t="str">
        <f t="shared" si="1798"/>
        <v>-LT-Total</v>
      </c>
    </row>
    <row r="749" spans="1:68" hidden="1" x14ac:dyDescent="0.25">
      <c r="A749" t="str">
        <f t="shared" si="1792"/>
        <v>passenger-2W-BEV</v>
      </c>
      <c r="B749" s="1">
        <v>715</v>
      </c>
      <c r="C749" t="s">
        <v>52</v>
      </c>
      <c r="D749" t="s">
        <v>27</v>
      </c>
      <c r="E749" t="s">
        <v>35</v>
      </c>
      <c r="F749" t="s">
        <v>29</v>
      </c>
      <c r="G749">
        <v>2.8543822661367458E-3</v>
      </c>
      <c r="H749">
        <f>Reference!H749</f>
        <v>3.4772237383833681E-3</v>
      </c>
      <c r="I749">
        <f>Reference!I749</f>
        <v>4.2359725500752381E-3</v>
      </c>
      <c r="J749">
        <f>Reference!J749</f>
        <v>5.1602844093469793E-3</v>
      </c>
      <c r="K749">
        <f>Reference!K749</f>
        <v>6.286286058410963E-3</v>
      </c>
      <c r="L749">
        <f>Reference!L749</f>
        <v>8.0486913292518308E-3</v>
      </c>
      <c r="M749">
        <f t="shared" ref="M749:Y749" si="1823">IF(L749=0,0.0000001,L749)*((INDEX($L$7:$L$29,MATCH($A749,$H$7:$H$28,0))/IF(L749=0,0.0000001,L749))^((M$33-$K$33)/($Y$33-$K$33)))</f>
        <v>1.5789580505812181E-2</v>
      </c>
      <c r="N749">
        <f t="shared" si="1823"/>
        <v>3.7551635778578389E-2</v>
      </c>
      <c r="O749">
        <f t="shared" si="1823"/>
        <v>9.3068815877450431E-2</v>
      </c>
      <c r="P749">
        <f t="shared" si="1823"/>
        <v>0.20928902072433564</v>
      </c>
      <c r="Q749">
        <f t="shared" si="1823"/>
        <v>0.39106122723209291</v>
      </c>
      <c r="R749">
        <f t="shared" si="1823"/>
        <v>0.59325804209372801</v>
      </c>
      <c r="S749">
        <f t="shared" si="1823"/>
        <v>0.7527860506435583</v>
      </c>
      <c r="T749">
        <f t="shared" si="1823"/>
        <v>0.84438128691377379</v>
      </c>
      <c r="U749">
        <f t="shared" si="1823"/>
        <v>0.88374527886900378</v>
      </c>
      <c r="V749">
        <f t="shared" si="1823"/>
        <v>0.89649186231779665</v>
      </c>
      <c r="W749">
        <f t="shared" si="1823"/>
        <v>0.8994979982352056</v>
      </c>
      <c r="X749">
        <f t="shared" si="1823"/>
        <v>0.89996413344182813</v>
      </c>
      <c r="Y749">
        <f t="shared" si="1823"/>
        <v>0.9</v>
      </c>
      <c r="Z749">
        <f t="shared" ref="Z749:AN749" si="1824">IF(Y749=0,0.0000001,$Y749)*((INDEX($M$7:$M$29,MATCH($A749,$H$7:$H$28,0))/IF(Y749=0,0.0000001,$Y749))^((Z$33-$Y$33)/($AN$33-$Y$33)))</f>
        <v>0.90573681739023693</v>
      </c>
      <c r="AA749">
        <f t="shared" si="1824"/>
        <v>0.91151020264021687</v>
      </c>
      <c r="AB749">
        <f t="shared" si="1824"/>
        <v>0.91732038884231093</v>
      </c>
      <c r="AC749">
        <f t="shared" si="1824"/>
        <v>0.92316761057467689</v>
      </c>
      <c r="AD749">
        <f t="shared" si="1824"/>
        <v>0.92905210391073056</v>
      </c>
      <c r="AE749">
        <f t="shared" si="1824"/>
        <v>0.93497410642867618</v>
      </c>
      <c r="AF749">
        <f t="shared" si="1824"/>
        <v>0.94093385722109968</v>
      </c>
      <c r="AG749">
        <f t="shared" si="1824"/>
        <v>0.94693159690462025</v>
      </c>
      <c r="AH749">
        <f t="shared" si="1824"/>
        <v>0.95296756762960599</v>
      </c>
      <c r="AI749">
        <f t="shared" si="1824"/>
        <v>0.95904201308994963</v>
      </c>
      <c r="AJ749">
        <f t="shared" si="1824"/>
        <v>0.96515517853290744</v>
      </c>
      <c r="AK749">
        <f t="shared" si="1824"/>
        <v>0.97130731076900167</v>
      </c>
      <c r="AL749">
        <f t="shared" si="1824"/>
        <v>0.97749865818198367</v>
      </c>
      <c r="AM749">
        <f t="shared" si="1824"/>
        <v>0.98372947073886308</v>
      </c>
      <c r="AN749">
        <f t="shared" si="1824"/>
        <v>0.98999999999999988</v>
      </c>
      <c r="AO749">
        <f t="shared" ref="AO749:BG749" si="1825">AN749</f>
        <v>0.98999999999999988</v>
      </c>
      <c r="AP749">
        <f t="shared" si="1825"/>
        <v>0.98999999999999988</v>
      </c>
      <c r="AQ749">
        <f t="shared" si="1825"/>
        <v>0.98999999999999988</v>
      </c>
      <c r="AR749">
        <f t="shared" si="1825"/>
        <v>0.98999999999999988</v>
      </c>
      <c r="AS749">
        <f t="shared" si="1825"/>
        <v>0.98999999999999988</v>
      </c>
      <c r="AT749">
        <f t="shared" si="1825"/>
        <v>0.98999999999999988</v>
      </c>
      <c r="AU749">
        <f t="shared" si="1825"/>
        <v>0.98999999999999988</v>
      </c>
      <c r="AV749">
        <f t="shared" si="1825"/>
        <v>0.98999999999999988</v>
      </c>
      <c r="AW749">
        <f t="shared" si="1825"/>
        <v>0.98999999999999988</v>
      </c>
      <c r="AX749">
        <f t="shared" si="1825"/>
        <v>0.98999999999999988</v>
      </c>
      <c r="AY749">
        <f t="shared" si="1825"/>
        <v>0.98999999999999988</v>
      </c>
      <c r="AZ749">
        <f t="shared" si="1825"/>
        <v>0.98999999999999988</v>
      </c>
      <c r="BA749">
        <f t="shared" si="1825"/>
        <v>0.98999999999999988</v>
      </c>
      <c r="BB749">
        <f t="shared" si="1825"/>
        <v>0.98999999999999988</v>
      </c>
      <c r="BC749">
        <f t="shared" si="1825"/>
        <v>0.98999999999999988</v>
      </c>
      <c r="BD749">
        <f t="shared" si="1825"/>
        <v>0.98999999999999988</v>
      </c>
      <c r="BE749">
        <f t="shared" si="1825"/>
        <v>0.98999999999999988</v>
      </c>
      <c r="BF749">
        <f t="shared" si="1825"/>
        <v>0.98999999999999988</v>
      </c>
      <c r="BG749">
        <f t="shared" si="1825"/>
        <v>0.98999999999999988</v>
      </c>
      <c r="BH749">
        <f t="shared" si="1719"/>
        <v>0.98999999999999988</v>
      </c>
      <c r="BK749">
        <f t="shared" si="1820"/>
        <v>6.286286058410963E-3</v>
      </c>
      <c r="BL749">
        <f t="shared" si="1796"/>
        <v>6.2862860584109615E-4</v>
      </c>
      <c r="BM749">
        <f t="shared" si="1797"/>
        <v>6.286286058410968E-5</v>
      </c>
      <c r="BN749">
        <f t="shared" si="1786"/>
        <v>0.9</v>
      </c>
      <c r="BO749">
        <f t="shared" si="1787"/>
        <v>0.99</v>
      </c>
      <c r="BP749" t="str">
        <f t="shared" si="1798"/>
        <v>-2W-Total</v>
      </c>
    </row>
    <row r="750" spans="1:68" hidden="1" x14ac:dyDescent="0.25">
      <c r="A750" t="str">
        <f t="shared" si="1792"/>
        <v>passenger-2W-G</v>
      </c>
      <c r="B750" s="1">
        <v>716</v>
      </c>
      <c r="C750" t="s">
        <v>52</v>
      </c>
      <c r="D750" t="s">
        <v>27</v>
      </c>
      <c r="E750" t="s">
        <v>35</v>
      </c>
      <c r="F750" t="s">
        <v>47</v>
      </c>
      <c r="G750">
        <v>0.99708853008854048</v>
      </c>
      <c r="H750">
        <f>Reference!H750</f>
        <v>0.99563272345064602</v>
      </c>
      <c r="I750">
        <f>Reference!I750</f>
        <v>0.99417686902150393</v>
      </c>
      <c r="J750">
        <f>Reference!J750</f>
        <v>0.9927209667987611</v>
      </c>
      <c r="K750">
        <f>Reference!K750</f>
        <v>0.99126508918347633</v>
      </c>
      <c r="L750">
        <f t="shared" ref="L750:Y750" si="1826">$K750+(L$33-$K$33)*($BL750-$BK750)/($BL$33-$BK$33)</f>
        <v>0.92754090487882423</v>
      </c>
      <c r="M750">
        <f t="shared" si="1826"/>
        <v>0.86381672057417225</v>
      </c>
      <c r="N750">
        <f t="shared" si="1826"/>
        <v>0.80009253626952015</v>
      </c>
      <c r="O750">
        <f t="shared" si="1826"/>
        <v>0.73636835196486805</v>
      </c>
      <c r="P750">
        <f t="shared" si="1826"/>
        <v>0.67264416766021617</v>
      </c>
      <c r="Q750">
        <f t="shared" si="1826"/>
        <v>0.60891998335556408</v>
      </c>
      <c r="R750">
        <f t="shared" si="1826"/>
        <v>0.54519579905091198</v>
      </c>
      <c r="S750">
        <f t="shared" si="1826"/>
        <v>0.48147161474625988</v>
      </c>
      <c r="T750">
        <f t="shared" si="1826"/>
        <v>0.41774743044160778</v>
      </c>
      <c r="U750">
        <f t="shared" si="1826"/>
        <v>0.3540232461369559</v>
      </c>
      <c r="V750">
        <f t="shared" si="1826"/>
        <v>0.29029906183230381</v>
      </c>
      <c r="W750">
        <f t="shared" si="1826"/>
        <v>0.22657487752765171</v>
      </c>
      <c r="X750">
        <f t="shared" si="1826"/>
        <v>0.16285069322299972</v>
      </c>
      <c r="Y750">
        <f t="shared" si="1826"/>
        <v>9.9126508918347622E-2</v>
      </c>
      <c r="Z750">
        <f t="shared" ref="Z750:AN750" si="1827">$Y750+(Z$33-$Y$33)*($BM750-$BL750)/($BM$33-$BL$33)</f>
        <v>9.3178918383246767E-2</v>
      </c>
      <c r="AA750">
        <f t="shared" si="1827"/>
        <v>8.7231327848145912E-2</v>
      </c>
      <c r="AB750">
        <f t="shared" si="1827"/>
        <v>8.1283737313045057E-2</v>
      </c>
      <c r="AC750">
        <f t="shared" si="1827"/>
        <v>7.5336146777944202E-2</v>
      </c>
      <c r="AD750">
        <f t="shared" si="1827"/>
        <v>6.9388556242843347E-2</v>
      </c>
      <c r="AE750">
        <f t="shared" si="1827"/>
        <v>6.3440965707742492E-2</v>
      </c>
      <c r="AF750">
        <f t="shared" si="1827"/>
        <v>5.749337517264163E-2</v>
      </c>
      <c r="AG750">
        <f t="shared" si="1827"/>
        <v>5.1545784637540774E-2</v>
      </c>
      <c r="AH750">
        <f t="shared" si="1827"/>
        <v>4.5598194102439919E-2</v>
      </c>
      <c r="AI750">
        <f t="shared" si="1827"/>
        <v>3.9650603567339064E-2</v>
      </c>
      <c r="AJ750">
        <f t="shared" si="1827"/>
        <v>3.3703013032238202E-2</v>
      </c>
      <c r="AK750">
        <f t="shared" si="1827"/>
        <v>2.7755422497137347E-2</v>
      </c>
      <c r="AL750">
        <f t="shared" si="1827"/>
        <v>2.1807831962036492E-2</v>
      </c>
      <c r="AM750">
        <f t="shared" si="1827"/>
        <v>1.5860241426935637E-2</v>
      </c>
      <c r="AN750">
        <f t="shared" si="1827"/>
        <v>9.9126508918347817E-3</v>
      </c>
      <c r="AO750">
        <f t="shared" ref="AO750:BG750" si="1828">AN750</f>
        <v>9.9126508918347817E-3</v>
      </c>
      <c r="AP750">
        <f t="shared" si="1828"/>
        <v>9.9126508918347817E-3</v>
      </c>
      <c r="AQ750">
        <f t="shared" si="1828"/>
        <v>9.9126508918347817E-3</v>
      </c>
      <c r="AR750">
        <f t="shared" si="1828"/>
        <v>9.9126508918347817E-3</v>
      </c>
      <c r="AS750">
        <f t="shared" si="1828"/>
        <v>9.9126508918347817E-3</v>
      </c>
      <c r="AT750">
        <f t="shared" si="1828"/>
        <v>9.9126508918347817E-3</v>
      </c>
      <c r="AU750">
        <f t="shared" si="1828"/>
        <v>9.9126508918347817E-3</v>
      </c>
      <c r="AV750">
        <f t="shared" si="1828"/>
        <v>9.9126508918347817E-3</v>
      </c>
      <c r="AW750">
        <f t="shared" si="1828"/>
        <v>9.9126508918347817E-3</v>
      </c>
      <c r="AX750">
        <f t="shared" si="1828"/>
        <v>9.9126508918347817E-3</v>
      </c>
      <c r="AY750">
        <f t="shared" si="1828"/>
        <v>9.9126508918347817E-3</v>
      </c>
      <c r="AZ750">
        <f t="shared" si="1828"/>
        <v>9.9126508918347817E-3</v>
      </c>
      <c r="BA750">
        <f t="shared" si="1828"/>
        <v>9.9126508918347817E-3</v>
      </c>
      <c r="BB750">
        <f t="shared" si="1828"/>
        <v>9.9126508918347817E-3</v>
      </c>
      <c r="BC750">
        <f t="shared" si="1828"/>
        <v>9.9126508918347817E-3</v>
      </c>
      <c r="BD750">
        <f t="shared" si="1828"/>
        <v>9.9126508918347817E-3</v>
      </c>
      <c r="BE750">
        <f t="shared" si="1828"/>
        <v>9.9126508918347817E-3</v>
      </c>
      <c r="BF750">
        <f t="shared" si="1828"/>
        <v>9.9126508918347817E-3</v>
      </c>
      <c r="BG750">
        <f t="shared" si="1828"/>
        <v>9.9126508918347817E-3</v>
      </c>
      <c r="BH750">
        <f t="shared" si="1719"/>
        <v>9.9126508918347817E-3</v>
      </c>
      <c r="BK750">
        <f t="shared" si="1820"/>
        <v>0.99126508918347633</v>
      </c>
      <c r="BL750">
        <f t="shared" si="1796"/>
        <v>9.9126508918347608E-2</v>
      </c>
      <c r="BM750">
        <f t="shared" si="1797"/>
        <v>9.912650891834773E-3</v>
      </c>
      <c r="BN750">
        <f t="shared" si="1786"/>
        <v>0.9</v>
      </c>
      <c r="BO750">
        <f t="shared" si="1787"/>
        <v>0.99</v>
      </c>
      <c r="BP750" t="str">
        <f t="shared" si="1798"/>
        <v>-2W-Total</v>
      </c>
    </row>
    <row r="751" spans="1:68" hidden="1" x14ac:dyDescent="0.25">
      <c r="A751" t="str">
        <f t="shared" si="1792"/>
        <v>passenger-BUS-BEV</v>
      </c>
      <c r="B751" s="1">
        <v>717</v>
      </c>
      <c r="C751" t="s">
        <v>52</v>
      </c>
      <c r="D751" t="s">
        <v>27</v>
      </c>
      <c r="E751" t="s">
        <v>34</v>
      </c>
      <c r="F751" t="s">
        <v>29</v>
      </c>
      <c r="G751">
        <v>3.607441656071305E-2</v>
      </c>
      <c r="H751">
        <f>Reference!H751</f>
        <v>3.8176197306705129E-2</v>
      </c>
      <c r="I751">
        <f>Reference!I751</f>
        <v>4.0400432765077321E-2</v>
      </c>
      <c r="J751">
        <f>Reference!J751</f>
        <v>4.2754257436710727E-2</v>
      </c>
      <c r="K751">
        <f>Reference!K751</f>
        <v>4.5245221495365237E-2</v>
      </c>
      <c r="L751">
        <f>Reference!L751</f>
        <v>5.0312605668541295E-2</v>
      </c>
      <c r="M751">
        <f t="shared" ref="M751:Y751" si="1829">IF(L751=0,0.0000001,L751)*((INDEX($L$7:$L$29,MATCH($A751,$H$7:$H$28,0))/IF(L751=0,0.0000001,L751))^((M$33-$K$33)/($Y$33-$K$33)))</f>
        <v>7.4697705840524695E-2</v>
      </c>
      <c r="N751">
        <f t="shared" si="1829"/>
        <v>0.12415808061846632</v>
      </c>
      <c r="O751">
        <f t="shared" si="1829"/>
        <v>0.21142225640249285</v>
      </c>
      <c r="P751">
        <f t="shared" si="1829"/>
        <v>0.34006159735157271</v>
      </c>
      <c r="Q751">
        <f t="shared" si="1829"/>
        <v>0.49066576862045891</v>
      </c>
      <c r="R751">
        <f t="shared" si="1829"/>
        <v>0.62652423328740214</v>
      </c>
      <c r="S751">
        <f t="shared" si="1829"/>
        <v>0.72043735675519049</v>
      </c>
      <c r="T751">
        <f t="shared" si="1829"/>
        <v>0.77062343958532931</v>
      </c>
      <c r="U751">
        <f t="shared" si="1829"/>
        <v>0.79149425386510686</v>
      </c>
      <c r="V751">
        <f t="shared" si="1829"/>
        <v>0.79816967845252673</v>
      </c>
      <c r="W751">
        <f t="shared" si="1829"/>
        <v>0.79973826874606135</v>
      </c>
      <c r="X751">
        <f t="shared" si="1829"/>
        <v>0.79998130207009632</v>
      </c>
      <c r="Y751">
        <f t="shared" si="1829"/>
        <v>0.8</v>
      </c>
      <c r="Z751">
        <f t="shared" ref="Z751:AN751" si="1830">IF(Y751=0,0.0000001,$Y751)*((INDEX($M$7:$M$29,MATCH($A751,$H$7:$H$28,0))/IF(Y751=0,0.0000001,$Y751))^((Z$33-$Y$33)/($AN$33-$Y$33)))</f>
        <v>0.80323985592132585</v>
      </c>
      <c r="AA751">
        <f t="shared" si="1830"/>
        <v>0.80649283267564043</v>
      </c>
      <c r="AB751">
        <f t="shared" si="1830"/>
        <v>0.80975898339995411</v>
      </c>
      <c r="AC751">
        <f t="shared" si="1830"/>
        <v>0.8130383614464729</v>
      </c>
      <c r="AD751">
        <f t="shared" si="1830"/>
        <v>0.81633102038346961</v>
      </c>
      <c r="AE751">
        <f t="shared" si="1830"/>
        <v>0.81963701399615874</v>
      </c>
      <c r="AF751">
        <f t="shared" si="1830"/>
        <v>0.82295639628757533</v>
      </c>
      <c r="AG751">
        <f t="shared" si="1830"/>
        <v>0.82628922147945694</v>
      </c>
      <c r="AH751">
        <f t="shared" si="1830"/>
        <v>0.82963554401312922</v>
      </c>
      <c r="AI751">
        <f t="shared" si="1830"/>
        <v>0.83299541855039583</v>
      </c>
      <c r="AJ751">
        <f t="shared" si="1830"/>
        <v>0.83636889997443054</v>
      </c>
      <c r="AK751">
        <f t="shared" si="1830"/>
        <v>0.83975604339067422</v>
      </c>
      <c r="AL751">
        <f t="shared" si="1830"/>
        <v>0.84315690412773481</v>
      </c>
      <c r="AM751">
        <f t="shared" si="1830"/>
        <v>0.84657153773829086</v>
      </c>
      <c r="AN751">
        <f t="shared" si="1830"/>
        <v>0.85000000000000009</v>
      </c>
      <c r="AO751">
        <f t="shared" ref="AO751:BG751" si="1831">AN751</f>
        <v>0.85000000000000009</v>
      </c>
      <c r="AP751">
        <f t="shared" si="1831"/>
        <v>0.85000000000000009</v>
      </c>
      <c r="AQ751">
        <f t="shared" si="1831"/>
        <v>0.85000000000000009</v>
      </c>
      <c r="AR751">
        <f t="shared" si="1831"/>
        <v>0.85000000000000009</v>
      </c>
      <c r="AS751">
        <f t="shared" si="1831"/>
        <v>0.85000000000000009</v>
      </c>
      <c r="AT751">
        <f t="shared" si="1831"/>
        <v>0.85000000000000009</v>
      </c>
      <c r="AU751">
        <f t="shared" si="1831"/>
        <v>0.85000000000000009</v>
      </c>
      <c r="AV751">
        <f t="shared" si="1831"/>
        <v>0.85000000000000009</v>
      </c>
      <c r="AW751">
        <f t="shared" si="1831"/>
        <v>0.85000000000000009</v>
      </c>
      <c r="AX751">
        <f t="shared" si="1831"/>
        <v>0.85000000000000009</v>
      </c>
      <c r="AY751">
        <f t="shared" si="1831"/>
        <v>0.85000000000000009</v>
      </c>
      <c r="AZ751">
        <f t="shared" si="1831"/>
        <v>0.85000000000000009</v>
      </c>
      <c r="BA751">
        <f t="shared" si="1831"/>
        <v>0.85000000000000009</v>
      </c>
      <c r="BB751">
        <f t="shared" si="1831"/>
        <v>0.85000000000000009</v>
      </c>
      <c r="BC751">
        <f t="shared" si="1831"/>
        <v>0.85000000000000009</v>
      </c>
      <c r="BD751">
        <f t="shared" si="1831"/>
        <v>0.85000000000000009</v>
      </c>
      <c r="BE751">
        <f t="shared" si="1831"/>
        <v>0.85000000000000009</v>
      </c>
      <c r="BF751">
        <f t="shared" si="1831"/>
        <v>0.85000000000000009</v>
      </c>
      <c r="BG751">
        <f t="shared" si="1831"/>
        <v>0.85000000000000009</v>
      </c>
      <c r="BH751">
        <f t="shared" si="1719"/>
        <v>0.85000000000000009</v>
      </c>
      <c r="BK751">
        <f t="shared" si="1820"/>
        <v>4.5245221495365237E-2</v>
      </c>
      <c r="BL751">
        <f t="shared" si="1796"/>
        <v>4.5245221495365225E-3</v>
      </c>
      <c r="BM751">
        <f t="shared" si="1797"/>
        <v>0</v>
      </c>
      <c r="BN751">
        <f t="shared" si="1786"/>
        <v>0.9</v>
      </c>
      <c r="BO751">
        <f t="shared" si="1787"/>
        <v>1</v>
      </c>
      <c r="BP751" t="str">
        <f t="shared" si="1798"/>
        <v>-BUS-Total</v>
      </c>
    </row>
    <row r="752" spans="1:68" hidden="1" x14ac:dyDescent="0.25">
      <c r="A752" t="str">
        <f t="shared" si="1792"/>
        <v>passenger-BUS-CNG</v>
      </c>
      <c r="B752" s="1">
        <v>718</v>
      </c>
      <c r="C752" t="s">
        <v>52</v>
      </c>
      <c r="D752" t="s">
        <v>27</v>
      </c>
      <c r="E752" t="s">
        <v>34</v>
      </c>
      <c r="F752" t="s">
        <v>45</v>
      </c>
      <c r="G752">
        <v>6.5327887107648835E-2</v>
      </c>
      <c r="H752">
        <f>Reference!H752</f>
        <v>6.5715082569132208E-2</v>
      </c>
      <c r="I752">
        <f>Reference!I752</f>
        <v>6.6090761478926882E-2</v>
      </c>
      <c r="J752">
        <f>Reference!J752</f>
        <v>6.645543012167987E-2</v>
      </c>
      <c r="K752">
        <f>Reference!K752</f>
        <v>6.7685108147605769E-2</v>
      </c>
      <c r="L752">
        <f t="shared" ref="L752:Y753" si="1832">$K752+(L$33-$K$33)*($BL752-$BK752)/($BL$33-$BK$33)</f>
        <v>6.3333922623831113E-2</v>
      </c>
      <c r="M752">
        <f t="shared" si="1832"/>
        <v>5.8982737100056457E-2</v>
      </c>
      <c r="N752">
        <f t="shared" si="1832"/>
        <v>5.46315515762818E-2</v>
      </c>
      <c r="O752">
        <f t="shared" si="1832"/>
        <v>5.0280366052507144E-2</v>
      </c>
      <c r="P752">
        <f t="shared" si="1832"/>
        <v>4.5929180528732488E-2</v>
      </c>
      <c r="Q752">
        <f t="shared" si="1832"/>
        <v>4.1577995004957832E-2</v>
      </c>
      <c r="R752">
        <f t="shared" si="1832"/>
        <v>3.7226809481183176E-2</v>
      </c>
      <c r="S752">
        <f t="shared" si="1832"/>
        <v>3.2875623957408513E-2</v>
      </c>
      <c r="T752">
        <f t="shared" si="1832"/>
        <v>2.8524438433633857E-2</v>
      </c>
      <c r="U752">
        <f t="shared" si="1832"/>
        <v>2.4173252909859201E-2</v>
      </c>
      <c r="V752">
        <f t="shared" si="1832"/>
        <v>1.9822067386084552E-2</v>
      </c>
      <c r="W752">
        <f t="shared" si="1832"/>
        <v>1.5470881862309889E-2</v>
      </c>
      <c r="X752">
        <f t="shared" si="1832"/>
        <v>1.1119696338535233E-2</v>
      </c>
      <c r="Y752">
        <f t="shared" si="1832"/>
        <v>6.7685108147605769E-3</v>
      </c>
      <c r="Z752">
        <f t="shared" ref="Z752:AN753" si="1833">$Y752+(Z$33-$Y$33)*($BM752-$BL752)/($BM$33-$BL$33)</f>
        <v>6.3172767604432051E-3</v>
      </c>
      <c r="AA752">
        <f t="shared" si="1833"/>
        <v>5.8660427061258333E-3</v>
      </c>
      <c r="AB752">
        <f t="shared" si="1833"/>
        <v>5.4148086518084615E-3</v>
      </c>
      <c r="AC752">
        <f t="shared" si="1833"/>
        <v>4.9635745974910897E-3</v>
      </c>
      <c r="AD752">
        <f t="shared" si="1833"/>
        <v>4.5123405431737179E-3</v>
      </c>
      <c r="AE752">
        <f t="shared" si="1833"/>
        <v>4.061106488856347E-3</v>
      </c>
      <c r="AF752">
        <f t="shared" si="1833"/>
        <v>3.6098724345389752E-3</v>
      </c>
      <c r="AG752">
        <f t="shared" si="1833"/>
        <v>3.1586383802216034E-3</v>
      </c>
      <c r="AH752">
        <f t="shared" si="1833"/>
        <v>2.7074043259042316E-3</v>
      </c>
      <c r="AI752">
        <f t="shared" si="1833"/>
        <v>2.2561702715868598E-3</v>
      </c>
      <c r="AJ752">
        <f t="shared" si="1833"/>
        <v>1.8049362172694889E-3</v>
      </c>
      <c r="AK752">
        <f t="shared" si="1833"/>
        <v>1.3537021629521171E-3</v>
      </c>
      <c r="AL752">
        <f t="shared" si="1833"/>
        <v>9.0246810863474532E-4</v>
      </c>
      <c r="AM752">
        <f t="shared" si="1833"/>
        <v>4.5123405431737353E-4</v>
      </c>
      <c r="AN752">
        <f t="shared" si="1833"/>
        <v>0</v>
      </c>
      <c r="AO752">
        <f t="shared" ref="AO752:BG752" si="1834">AN752</f>
        <v>0</v>
      </c>
      <c r="AP752">
        <f t="shared" si="1834"/>
        <v>0</v>
      </c>
      <c r="AQ752">
        <f t="shared" si="1834"/>
        <v>0</v>
      </c>
      <c r="AR752">
        <f t="shared" si="1834"/>
        <v>0</v>
      </c>
      <c r="AS752">
        <f t="shared" si="1834"/>
        <v>0</v>
      </c>
      <c r="AT752">
        <f t="shared" si="1834"/>
        <v>0</v>
      </c>
      <c r="AU752">
        <f t="shared" si="1834"/>
        <v>0</v>
      </c>
      <c r="AV752">
        <f t="shared" si="1834"/>
        <v>0</v>
      </c>
      <c r="AW752">
        <f t="shared" si="1834"/>
        <v>0</v>
      </c>
      <c r="AX752">
        <f t="shared" si="1834"/>
        <v>0</v>
      </c>
      <c r="AY752">
        <f t="shared" si="1834"/>
        <v>0</v>
      </c>
      <c r="AZ752">
        <f t="shared" si="1834"/>
        <v>0</v>
      </c>
      <c r="BA752">
        <f t="shared" si="1834"/>
        <v>0</v>
      </c>
      <c r="BB752">
        <f t="shared" si="1834"/>
        <v>0</v>
      </c>
      <c r="BC752">
        <f t="shared" si="1834"/>
        <v>0</v>
      </c>
      <c r="BD752">
        <f t="shared" si="1834"/>
        <v>0</v>
      </c>
      <c r="BE752">
        <f t="shared" si="1834"/>
        <v>0</v>
      </c>
      <c r="BF752">
        <f t="shared" si="1834"/>
        <v>0</v>
      </c>
      <c r="BG752">
        <f t="shared" si="1834"/>
        <v>0</v>
      </c>
      <c r="BH752">
        <f t="shared" si="1719"/>
        <v>0</v>
      </c>
      <c r="BK752">
        <f t="shared" si="1820"/>
        <v>6.7685108147605769E-2</v>
      </c>
      <c r="BL752">
        <f t="shared" si="1796"/>
        <v>6.7685108147605751E-3</v>
      </c>
      <c r="BM752">
        <f t="shared" si="1797"/>
        <v>0</v>
      </c>
      <c r="BN752">
        <f t="shared" si="1786"/>
        <v>0.9</v>
      </c>
      <c r="BO752">
        <f t="shared" si="1787"/>
        <v>1</v>
      </c>
      <c r="BP752" t="str">
        <f t="shared" si="1798"/>
        <v>-BUS-Total</v>
      </c>
    </row>
    <row r="753" spans="1:68" hidden="1" x14ac:dyDescent="0.25">
      <c r="A753" t="str">
        <f t="shared" si="1792"/>
        <v>passenger-BUS-D</v>
      </c>
      <c r="B753" s="1">
        <v>719</v>
      </c>
      <c r="C753" t="s">
        <v>52</v>
      </c>
      <c r="D753" t="s">
        <v>27</v>
      </c>
      <c r="E753" t="s">
        <v>34</v>
      </c>
      <c r="F753" t="s">
        <v>46</v>
      </c>
      <c r="G753">
        <v>0.80988923158516979</v>
      </c>
      <c r="H753">
        <f>Reference!H753</f>
        <v>0.78747071655801415</v>
      </c>
      <c r="I753">
        <f>Reference!I753</f>
        <v>0.76571900683406335</v>
      </c>
      <c r="J753">
        <f>Reference!J753</f>
        <v>0.74460478866587898</v>
      </c>
      <c r="K753">
        <f>Reference!K753</f>
        <v>0.73421064196568508</v>
      </c>
      <c r="L753">
        <f t="shared" si="1832"/>
        <v>0.68701138641074821</v>
      </c>
      <c r="M753">
        <f t="shared" si="1832"/>
        <v>0.63981213085581123</v>
      </c>
      <c r="N753">
        <f t="shared" si="1832"/>
        <v>0.59261287530087436</v>
      </c>
      <c r="O753">
        <f t="shared" si="1832"/>
        <v>0.54541361974593749</v>
      </c>
      <c r="P753">
        <f t="shared" si="1832"/>
        <v>0.49821436419100062</v>
      </c>
      <c r="Q753">
        <f t="shared" si="1832"/>
        <v>0.4510151086360637</v>
      </c>
      <c r="R753">
        <f t="shared" si="1832"/>
        <v>0.40381585308112677</v>
      </c>
      <c r="S753">
        <f t="shared" si="1832"/>
        <v>0.35661659752618985</v>
      </c>
      <c r="T753">
        <f t="shared" si="1832"/>
        <v>0.30941734197125298</v>
      </c>
      <c r="U753">
        <f t="shared" si="1832"/>
        <v>0.26221808641631611</v>
      </c>
      <c r="V753">
        <f t="shared" si="1832"/>
        <v>0.21501883086137918</v>
      </c>
      <c r="W753">
        <f t="shared" si="1832"/>
        <v>0.16781957530644231</v>
      </c>
      <c r="X753">
        <f t="shared" si="1832"/>
        <v>0.12062031975150533</v>
      </c>
      <c r="Y753">
        <f t="shared" si="1832"/>
        <v>7.3421064196568464E-2</v>
      </c>
      <c r="Z753">
        <f t="shared" si="1833"/>
        <v>6.8526326583463901E-2</v>
      </c>
      <c r="AA753">
        <f t="shared" si="1833"/>
        <v>6.3631588970359337E-2</v>
      </c>
      <c r="AB753">
        <f t="shared" si="1833"/>
        <v>5.8736851357254767E-2</v>
      </c>
      <c r="AC753">
        <f t="shared" si="1833"/>
        <v>5.3842113744150197E-2</v>
      </c>
      <c r="AD753">
        <f t="shared" si="1833"/>
        <v>4.8947376131045633E-2</v>
      </c>
      <c r="AE753">
        <f t="shared" si="1833"/>
        <v>4.405263851794107E-2</v>
      </c>
      <c r="AF753">
        <f t="shared" si="1833"/>
        <v>3.91579009048365E-2</v>
      </c>
      <c r="AG753">
        <f t="shared" si="1833"/>
        <v>3.4263163291731936E-2</v>
      </c>
      <c r="AH753">
        <f t="shared" si="1833"/>
        <v>2.9368425678627373E-2</v>
      </c>
      <c r="AI753">
        <f t="shared" si="1833"/>
        <v>2.447368806552281E-2</v>
      </c>
      <c r="AJ753">
        <f t="shared" si="1833"/>
        <v>1.9578950452418233E-2</v>
      </c>
      <c r="AK753">
        <f t="shared" si="1833"/>
        <v>1.4684212839313669E-2</v>
      </c>
      <c r="AL753">
        <f t="shared" si="1833"/>
        <v>9.7894752262091128E-3</v>
      </c>
      <c r="AM753">
        <f t="shared" si="1833"/>
        <v>4.8947376131045356E-3</v>
      </c>
      <c r="AN753">
        <f t="shared" si="1833"/>
        <v>0</v>
      </c>
      <c r="AO753">
        <f t="shared" ref="AO753:BG753" si="1835">AN753</f>
        <v>0</v>
      </c>
      <c r="AP753">
        <f t="shared" si="1835"/>
        <v>0</v>
      </c>
      <c r="AQ753">
        <f t="shared" si="1835"/>
        <v>0</v>
      </c>
      <c r="AR753">
        <f t="shared" si="1835"/>
        <v>0</v>
      </c>
      <c r="AS753">
        <f t="shared" si="1835"/>
        <v>0</v>
      </c>
      <c r="AT753">
        <f t="shared" si="1835"/>
        <v>0</v>
      </c>
      <c r="AU753">
        <f t="shared" si="1835"/>
        <v>0</v>
      </c>
      <c r="AV753">
        <f t="shared" si="1835"/>
        <v>0</v>
      </c>
      <c r="AW753">
        <f t="shared" si="1835"/>
        <v>0</v>
      </c>
      <c r="AX753">
        <f t="shared" si="1835"/>
        <v>0</v>
      </c>
      <c r="AY753">
        <f t="shared" si="1835"/>
        <v>0</v>
      </c>
      <c r="AZ753">
        <f t="shared" si="1835"/>
        <v>0</v>
      </c>
      <c r="BA753">
        <f t="shared" si="1835"/>
        <v>0</v>
      </c>
      <c r="BB753">
        <f t="shared" si="1835"/>
        <v>0</v>
      </c>
      <c r="BC753">
        <f t="shared" si="1835"/>
        <v>0</v>
      </c>
      <c r="BD753">
        <f t="shared" si="1835"/>
        <v>0</v>
      </c>
      <c r="BE753">
        <f t="shared" si="1835"/>
        <v>0</v>
      </c>
      <c r="BF753">
        <f t="shared" si="1835"/>
        <v>0</v>
      </c>
      <c r="BG753">
        <f t="shared" si="1835"/>
        <v>0</v>
      </c>
      <c r="BH753">
        <f t="shared" si="1719"/>
        <v>0</v>
      </c>
      <c r="BK753">
        <f t="shared" si="1820"/>
        <v>0.73421064196568508</v>
      </c>
      <c r="BL753">
        <f t="shared" si="1796"/>
        <v>7.3421064196568492E-2</v>
      </c>
      <c r="BM753">
        <f t="shared" si="1797"/>
        <v>0</v>
      </c>
      <c r="BN753">
        <f t="shared" si="1786"/>
        <v>0.9</v>
      </c>
      <c r="BO753">
        <f t="shared" si="1787"/>
        <v>1</v>
      </c>
      <c r="BP753" t="str">
        <f t="shared" si="1798"/>
        <v>-BUS-Total</v>
      </c>
    </row>
    <row r="754" spans="1:68" hidden="1" x14ac:dyDescent="0.25">
      <c r="A754" t="str">
        <f t="shared" si="1792"/>
        <v>passenger-BUS-FCEV</v>
      </c>
      <c r="B754" s="1">
        <v>720</v>
      </c>
      <c r="C754" t="s">
        <v>52</v>
      </c>
      <c r="D754" t="s">
        <v>27</v>
      </c>
      <c r="E754" t="s">
        <v>34</v>
      </c>
      <c r="F754" t="s">
        <v>30</v>
      </c>
      <c r="G754">
        <v>1.938689389324593E-4</v>
      </c>
      <c r="H754">
        <f>Reference!H754</f>
        <v>2.117764279632489E-4</v>
      </c>
      <c r="I754">
        <f>Reference!I754</f>
        <v>2.3133801468061823E-4</v>
      </c>
      <c r="J754">
        <f>Reference!J754</f>
        <v>2.5270648651065728E-4</v>
      </c>
      <c r="K754">
        <f>Reference!K754</f>
        <v>2.7604874370831762E-4</v>
      </c>
      <c r="L754">
        <f>Reference!L754</f>
        <v>3.7484012712091274E-4</v>
      </c>
      <c r="M754">
        <f t="shared" ref="M754:Y754" si="1836">IF(L754=0,0.0000001,L754)*((INDEX($L$7:$L$29,MATCH($A754,$H$7:$H$28,0))/IF(L754=0,0.0000001,L754))^((M$33-$K$33)/($Y$33-$K$33)))</f>
        <v>8.3260591932892466E-4</v>
      </c>
      <c r="N754">
        <f t="shared" si="1836"/>
        <v>2.3230555904165135E-3</v>
      </c>
      <c r="O754">
        <f t="shared" si="1836"/>
        <v>6.8061217887662954E-3</v>
      </c>
      <c r="P754">
        <f t="shared" si="1836"/>
        <v>1.7771383793353975E-2</v>
      </c>
      <c r="Q754">
        <f t="shared" si="1836"/>
        <v>3.7262267862028735E-2</v>
      </c>
      <c r="R754">
        <f t="shared" si="1836"/>
        <v>6.1042827475493583E-2</v>
      </c>
      <c r="S754">
        <f t="shared" si="1836"/>
        <v>8.0933650975196142E-2</v>
      </c>
      <c r="T754">
        <f t="shared" si="1836"/>
        <v>9.2723320519439933E-2</v>
      </c>
      <c r="U754">
        <f t="shared" si="1836"/>
        <v>9.7864554095974873E-2</v>
      </c>
      <c r="V754">
        <f t="shared" si="1836"/>
        <v>9.9538516031220298E-2</v>
      </c>
      <c r="W754">
        <f t="shared" si="1836"/>
        <v>9.9933942956782887E-2</v>
      </c>
      <c r="X754">
        <f t="shared" si="1836"/>
        <v>9.9995280192065411E-2</v>
      </c>
      <c r="Y754">
        <f t="shared" si="1836"/>
        <v>9.9999999999999992E-2</v>
      </c>
      <c r="Z754">
        <f t="shared" ref="Z754:AN754" si="1837">IF(Y754=0,0.0000001,$Y754)*((INDEX($M$7:$M$29,MATCH($A754,$H$7:$H$28,0))/IF(Y754=0,0.0000001,$Y754))^((Z$33-$Y$33)/($AN$33-$Y$33)))</f>
        <v>0.10273996590637163</v>
      </c>
      <c r="AA754">
        <f t="shared" si="1837"/>
        <v>0.10555500594442407</v>
      </c>
      <c r="AB754">
        <f t="shared" si="1837"/>
        <v>0.10844717711976985</v>
      </c>
      <c r="AC754">
        <f t="shared" si="1837"/>
        <v>0.111418592799274</v>
      </c>
      <c r="AD754">
        <f t="shared" si="1837"/>
        <v>0.11447142425533317</v>
      </c>
      <c r="AE754">
        <f t="shared" si="1837"/>
        <v>0.11760790225246734</v>
      </c>
      <c r="AF754">
        <f t="shared" si="1837"/>
        <v>0.12083031867738384</v>
      </c>
      <c r="AG754">
        <f t="shared" si="1837"/>
        <v>0.12414102821370437</v>
      </c>
      <c r="AH754">
        <f t="shared" si="1837"/>
        <v>0.12754245006257905</v>
      </c>
      <c r="AI754">
        <f t="shared" si="1837"/>
        <v>0.13103706971044482</v>
      </c>
      <c r="AJ754">
        <f t="shared" si="1837"/>
        <v>0.13462744074521946</v>
      </c>
      <c r="AK754">
        <f t="shared" si="1837"/>
        <v>0.13831618672225915</v>
      </c>
      <c r="AL754">
        <f t="shared" si="1837"/>
        <v>0.14210600308144239</v>
      </c>
      <c r="AM754">
        <f t="shared" si="1837"/>
        <v>0.14599965911678137</v>
      </c>
      <c r="AN754">
        <f t="shared" si="1837"/>
        <v>0.15</v>
      </c>
      <c r="AO754">
        <f t="shared" ref="AO754:BG754" si="1838">AN754</f>
        <v>0.15</v>
      </c>
      <c r="AP754">
        <f t="shared" si="1838"/>
        <v>0.15</v>
      </c>
      <c r="AQ754">
        <f t="shared" si="1838"/>
        <v>0.15</v>
      </c>
      <c r="AR754">
        <f t="shared" si="1838"/>
        <v>0.15</v>
      </c>
      <c r="AS754">
        <f t="shared" si="1838"/>
        <v>0.15</v>
      </c>
      <c r="AT754">
        <f t="shared" si="1838"/>
        <v>0.15</v>
      </c>
      <c r="AU754">
        <f t="shared" si="1838"/>
        <v>0.15</v>
      </c>
      <c r="AV754">
        <f t="shared" si="1838"/>
        <v>0.15</v>
      </c>
      <c r="AW754">
        <f t="shared" si="1838"/>
        <v>0.15</v>
      </c>
      <c r="AX754">
        <f t="shared" si="1838"/>
        <v>0.15</v>
      </c>
      <c r="AY754">
        <f t="shared" si="1838"/>
        <v>0.15</v>
      </c>
      <c r="AZ754">
        <f t="shared" si="1838"/>
        <v>0.15</v>
      </c>
      <c r="BA754">
        <f t="shared" si="1838"/>
        <v>0.15</v>
      </c>
      <c r="BB754">
        <f t="shared" si="1838"/>
        <v>0.15</v>
      </c>
      <c r="BC754">
        <f t="shared" si="1838"/>
        <v>0.15</v>
      </c>
      <c r="BD754">
        <f t="shared" si="1838"/>
        <v>0.15</v>
      </c>
      <c r="BE754">
        <f t="shared" si="1838"/>
        <v>0.15</v>
      </c>
      <c r="BF754">
        <f t="shared" si="1838"/>
        <v>0.15</v>
      </c>
      <c r="BG754">
        <f t="shared" si="1838"/>
        <v>0.15</v>
      </c>
      <c r="BH754">
        <f t="shared" si="1719"/>
        <v>0.15</v>
      </c>
      <c r="BK754">
        <f>G754</f>
        <v>1.938689389324593E-4</v>
      </c>
      <c r="BL754">
        <f t="shared" si="1796"/>
        <v>1.9386893893245926E-5</v>
      </c>
      <c r="BM754">
        <f t="shared" si="1797"/>
        <v>0</v>
      </c>
      <c r="BN754">
        <f t="shared" si="1786"/>
        <v>0.9</v>
      </c>
      <c r="BO754">
        <f t="shared" si="1787"/>
        <v>1</v>
      </c>
      <c r="BP754" t="str">
        <f t="shared" si="1798"/>
        <v>-BUS-Total</v>
      </c>
    </row>
    <row r="755" spans="1:68" hidden="1" x14ac:dyDescent="0.25">
      <c r="A755" t="str">
        <f t="shared" si="1792"/>
        <v>passenger-BUS-G</v>
      </c>
      <c r="B755" s="1">
        <v>721</v>
      </c>
      <c r="C755" t="s">
        <v>52</v>
      </c>
      <c r="D755" t="s">
        <v>27</v>
      </c>
      <c r="E755" t="s">
        <v>34</v>
      </c>
      <c r="F755" t="s">
        <v>47</v>
      </c>
      <c r="G755">
        <v>6.8315007474231956E-2</v>
      </c>
      <c r="H755">
        <f>Reference!H755</f>
        <v>6.7319931021437046E-2</v>
      </c>
      <c r="I755">
        <f>Reference!I755</f>
        <v>6.6354451634059466E-2</v>
      </c>
      <c r="J755">
        <f>Reference!J755</f>
        <v>6.5417268181324734E-2</v>
      </c>
      <c r="K755">
        <f>Reference!K755</f>
        <v>6.5307690753515807E-2</v>
      </c>
      <c r="L755">
        <f t="shared" ref="L755:Y757" si="1839">$K755+(L$33-$K$33)*($BL755-$BK755)/($BL$33-$BK$33)</f>
        <v>6.1109339205075504E-2</v>
      </c>
      <c r="M755">
        <f t="shared" si="1839"/>
        <v>5.6910987656635201E-2</v>
      </c>
      <c r="N755">
        <f t="shared" si="1839"/>
        <v>5.2712636108194905E-2</v>
      </c>
      <c r="O755">
        <f t="shared" si="1839"/>
        <v>4.8514284559754595E-2</v>
      </c>
      <c r="P755">
        <f t="shared" si="1839"/>
        <v>4.4315933011314299E-2</v>
      </c>
      <c r="Q755">
        <f t="shared" si="1839"/>
        <v>4.0117581462873995E-2</v>
      </c>
      <c r="R755">
        <f t="shared" si="1839"/>
        <v>3.5919229914433692E-2</v>
      </c>
      <c r="S755">
        <f t="shared" si="1839"/>
        <v>3.1720878365993389E-2</v>
      </c>
      <c r="T755">
        <f t="shared" si="1839"/>
        <v>2.7522526817553093E-2</v>
      </c>
      <c r="U755">
        <f t="shared" si="1839"/>
        <v>2.3324175269112783E-2</v>
      </c>
      <c r="V755">
        <f t="shared" si="1839"/>
        <v>1.912582372067248E-2</v>
      </c>
      <c r="W755">
        <f t="shared" si="1839"/>
        <v>1.4927472172232184E-2</v>
      </c>
      <c r="X755">
        <f t="shared" si="1839"/>
        <v>1.0729120623791881E-2</v>
      </c>
      <c r="Y755">
        <f t="shared" si="1839"/>
        <v>6.5307690753515779E-3</v>
      </c>
      <c r="Z755">
        <f t="shared" ref="Z755:AN757" si="1840">$Y755+(Z$33-$Y$33)*($BM755-$BL755)/($BM$33-$BL$33)</f>
        <v>6.095384470328139E-3</v>
      </c>
      <c r="AA755">
        <f t="shared" si="1840"/>
        <v>5.6599998653047009E-3</v>
      </c>
      <c r="AB755">
        <f t="shared" si="1840"/>
        <v>5.224615260281262E-3</v>
      </c>
      <c r="AC755">
        <f t="shared" si="1840"/>
        <v>4.7892306552578231E-3</v>
      </c>
      <c r="AD755">
        <f t="shared" si="1840"/>
        <v>4.353846050234385E-3</v>
      </c>
      <c r="AE755">
        <f t="shared" si="1840"/>
        <v>3.9184614452109461E-3</v>
      </c>
      <c r="AF755">
        <f t="shared" si="1840"/>
        <v>3.4830768401875071E-3</v>
      </c>
      <c r="AG755">
        <f t="shared" si="1840"/>
        <v>3.0476922351640686E-3</v>
      </c>
      <c r="AH755">
        <f t="shared" si="1840"/>
        <v>2.6123076301406301E-3</v>
      </c>
      <c r="AI755">
        <f t="shared" si="1840"/>
        <v>2.1769230251171921E-3</v>
      </c>
      <c r="AJ755">
        <f t="shared" si="1840"/>
        <v>1.7415384200937531E-3</v>
      </c>
      <c r="AK755">
        <f t="shared" si="1840"/>
        <v>1.3061538150703133E-3</v>
      </c>
      <c r="AL755">
        <f t="shared" si="1840"/>
        <v>8.7076921004687526E-4</v>
      </c>
      <c r="AM755">
        <f t="shared" si="1840"/>
        <v>4.3538460502343633E-4</v>
      </c>
      <c r="AN755">
        <f t="shared" si="1840"/>
        <v>0</v>
      </c>
      <c r="AO755">
        <f t="shared" ref="AO755:BG755" si="1841">AN755</f>
        <v>0</v>
      </c>
      <c r="AP755">
        <f t="shared" si="1841"/>
        <v>0</v>
      </c>
      <c r="AQ755">
        <f t="shared" si="1841"/>
        <v>0</v>
      </c>
      <c r="AR755">
        <f t="shared" si="1841"/>
        <v>0</v>
      </c>
      <c r="AS755">
        <f t="shared" si="1841"/>
        <v>0</v>
      </c>
      <c r="AT755">
        <f t="shared" si="1841"/>
        <v>0</v>
      </c>
      <c r="AU755">
        <f t="shared" si="1841"/>
        <v>0</v>
      </c>
      <c r="AV755">
        <f t="shared" si="1841"/>
        <v>0</v>
      </c>
      <c r="AW755">
        <f t="shared" si="1841"/>
        <v>0</v>
      </c>
      <c r="AX755">
        <f t="shared" si="1841"/>
        <v>0</v>
      </c>
      <c r="AY755">
        <f t="shared" si="1841"/>
        <v>0</v>
      </c>
      <c r="AZ755">
        <f t="shared" si="1841"/>
        <v>0</v>
      </c>
      <c r="BA755">
        <f t="shared" si="1841"/>
        <v>0</v>
      </c>
      <c r="BB755">
        <f t="shared" si="1841"/>
        <v>0</v>
      </c>
      <c r="BC755">
        <f t="shared" si="1841"/>
        <v>0</v>
      </c>
      <c r="BD755">
        <f t="shared" si="1841"/>
        <v>0</v>
      </c>
      <c r="BE755">
        <f t="shared" si="1841"/>
        <v>0</v>
      </c>
      <c r="BF755">
        <f t="shared" si="1841"/>
        <v>0</v>
      </c>
      <c r="BG755">
        <f t="shared" si="1841"/>
        <v>0</v>
      </c>
      <c r="BH755">
        <f t="shared" si="1719"/>
        <v>0</v>
      </c>
      <c r="BK755">
        <f t="shared" ref="BK755:BK760" si="1842">K755</f>
        <v>6.5307690753515807E-2</v>
      </c>
      <c r="BL755">
        <f t="shared" si="1796"/>
        <v>6.5307690753515796E-3</v>
      </c>
      <c r="BM755">
        <f t="shared" si="1797"/>
        <v>0</v>
      </c>
      <c r="BN755">
        <f t="shared" si="1786"/>
        <v>0.9</v>
      </c>
      <c r="BO755">
        <f t="shared" si="1787"/>
        <v>1</v>
      </c>
      <c r="BP755" t="str">
        <f t="shared" si="1798"/>
        <v>-BUS-Total</v>
      </c>
    </row>
    <row r="756" spans="1:68" hidden="1" x14ac:dyDescent="0.25">
      <c r="A756" t="str">
        <f t="shared" si="1792"/>
        <v>passenger-BUS-LPG</v>
      </c>
      <c r="B756" s="1">
        <v>722</v>
      </c>
      <c r="C756" t="s">
        <v>52</v>
      </c>
      <c r="D756" t="s">
        <v>27</v>
      </c>
      <c r="E756" t="s">
        <v>34</v>
      </c>
      <c r="F756" t="s">
        <v>48</v>
      </c>
      <c r="G756">
        <v>6.0511497364861824E-3</v>
      </c>
      <c r="H756">
        <f>Reference!H756</f>
        <v>5.8599562180033917E-3</v>
      </c>
      <c r="I756">
        <f>Reference!I756</f>
        <v>5.674449465656017E-3</v>
      </c>
      <c r="J756">
        <f>Reference!J756</f>
        <v>5.4943794807931238E-3</v>
      </c>
      <c r="K756">
        <f>Reference!K756</f>
        <v>5.4028266622389246E-3</v>
      </c>
      <c r="L756">
        <f t="shared" si="1839"/>
        <v>5.0555020910949934E-3</v>
      </c>
      <c r="M756">
        <f t="shared" si="1839"/>
        <v>4.7081775199510631E-3</v>
      </c>
      <c r="N756">
        <f t="shared" si="1839"/>
        <v>4.360852948807132E-3</v>
      </c>
      <c r="O756">
        <f t="shared" si="1839"/>
        <v>4.0135283776632016E-3</v>
      </c>
      <c r="P756">
        <f t="shared" si="1839"/>
        <v>3.6662038065192705E-3</v>
      </c>
      <c r="Q756">
        <f t="shared" si="1839"/>
        <v>3.3188792353753393E-3</v>
      </c>
      <c r="R756">
        <f t="shared" si="1839"/>
        <v>2.9715546642314085E-3</v>
      </c>
      <c r="S756">
        <f t="shared" si="1839"/>
        <v>2.6242300930874778E-3</v>
      </c>
      <c r="T756">
        <f t="shared" si="1839"/>
        <v>2.2769055219435471E-3</v>
      </c>
      <c r="U756">
        <f t="shared" si="1839"/>
        <v>1.9295809507996159E-3</v>
      </c>
      <c r="V756">
        <f t="shared" si="1839"/>
        <v>1.5822563796556851E-3</v>
      </c>
      <c r="W756">
        <f t="shared" si="1839"/>
        <v>1.234931808511754E-3</v>
      </c>
      <c r="X756">
        <f t="shared" si="1839"/>
        <v>8.8760723736782277E-4</v>
      </c>
      <c r="Y756">
        <f t="shared" si="1839"/>
        <v>5.4028266622389246E-4</v>
      </c>
      <c r="Z756">
        <f t="shared" si="1840"/>
        <v>5.0426382180896628E-4</v>
      </c>
      <c r="AA756">
        <f t="shared" si="1840"/>
        <v>4.6824497739404014E-4</v>
      </c>
      <c r="AB756">
        <f t="shared" si="1840"/>
        <v>4.3222613297911401E-4</v>
      </c>
      <c r="AC756">
        <f t="shared" si="1840"/>
        <v>3.9620728856418783E-4</v>
      </c>
      <c r="AD756">
        <f t="shared" si="1840"/>
        <v>3.6018844414926164E-4</v>
      </c>
      <c r="AE756">
        <f t="shared" si="1840"/>
        <v>3.2416959973433556E-4</v>
      </c>
      <c r="AF756">
        <f t="shared" si="1840"/>
        <v>2.8815075531940938E-4</v>
      </c>
      <c r="AG756">
        <f t="shared" si="1840"/>
        <v>2.5213191090448319E-4</v>
      </c>
      <c r="AH756">
        <f t="shared" si="1840"/>
        <v>2.1611306648955706E-4</v>
      </c>
      <c r="AI756">
        <f t="shared" si="1840"/>
        <v>1.8009422207463087E-4</v>
      </c>
      <c r="AJ756">
        <f t="shared" si="1840"/>
        <v>1.4407537765970469E-4</v>
      </c>
      <c r="AK756">
        <f t="shared" si="1840"/>
        <v>1.0805653324477861E-4</v>
      </c>
      <c r="AL756">
        <f t="shared" si="1840"/>
        <v>7.2037688829852426E-5</v>
      </c>
      <c r="AM756">
        <f t="shared" si="1840"/>
        <v>3.6018844414926294E-5</v>
      </c>
      <c r="AN756">
        <f t="shared" si="1840"/>
        <v>0</v>
      </c>
      <c r="AO756">
        <f t="shared" ref="AO756:BG756" si="1843">AN756</f>
        <v>0</v>
      </c>
      <c r="AP756">
        <f t="shared" si="1843"/>
        <v>0</v>
      </c>
      <c r="AQ756">
        <f t="shared" si="1843"/>
        <v>0</v>
      </c>
      <c r="AR756">
        <f t="shared" si="1843"/>
        <v>0</v>
      </c>
      <c r="AS756">
        <f t="shared" si="1843"/>
        <v>0</v>
      </c>
      <c r="AT756">
        <f t="shared" si="1843"/>
        <v>0</v>
      </c>
      <c r="AU756">
        <f t="shared" si="1843"/>
        <v>0</v>
      </c>
      <c r="AV756">
        <f t="shared" si="1843"/>
        <v>0</v>
      </c>
      <c r="AW756">
        <f t="shared" si="1843"/>
        <v>0</v>
      </c>
      <c r="AX756">
        <f t="shared" si="1843"/>
        <v>0</v>
      </c>
      <c r="AY756">
        <f t="shared" si="1843"/>
        <v>0</v>
      </c>
      <c r="AZ756">
        <f t="shared" si="1843"/>
        <v>0</v>
      </c>
      <c r="BA756">
        <f t="shared" si="1843"/>
        <v>0</v>
      </c>
      <c r="BB756">
        <f t="shared" si="1843"/>
        <v>0</v>
      </c>
      <c r="BC756">
        <f t="shared" si="1843"/>
        <v>0</v>
      </c>
      <c r="BD756">
        <f t="shared" si="1843"/>
        <v>0</v>
      </c>
      <c r="BE756">
        <f t="shared" si="1843"/>
        <v>0</v>
      </c>
      <c r="BF756">
        <f t="shared" si="1843"/>
        <v>0</v>
      </c>
      <c r="BG756">
        <f t="shared" si="1843"/>
        <v>0</v>
      </c>
      <c r="BH756">
        <f t="shared" si="1719"/>
        <v>0</v>
      </c>
      <c r="BK756">
        <f t="shared" si="1842"/>
        <v>5.4028266622389246E-3</v>
      </c>
      <c r="BL756">
        <f t="shared" si="1796"/>
        <v>5.4028266622389235E-4</v>
      </c>
      <c r="BM756">
        <f t="shared" si="1797"/>
        <v>0</v>
      </c>
      <c r="BN756">
        <f t="shared" si="1786"/>
        <v>0.9</v>
      </c>
      <c r="BO756">
        <f t="shared" si="1787"/>
        <v>1</v>
      </c>
      <c r="BP756" t="str">
        <f t="shared" si="1798"/>
        <v>-BUS-Total</v>
      </c>
    </row>
    <row r="757" spans="1:68" hidden="1" x14ac:dyDescent="0.25">
      <c r="A757" t="str">
        <f t="shared" si="1792"/>
        <v>passenger-BUS-PHEVD</v>
      </c>
      <c r="B757" s="1">
        <v>723</v>
      </c>
      <c r="C757" t="s">
        <v>52</v>
      </c>
      <c r="D757" t="s">
        <v>27</v>
      </c>
      <c r="E757" t="s">
        <v>34</v>
      </c>
      <c r="F757" t="s">
        <v>37</v>
      </c>
      <c r="G757">
        <v>1.4148438596817759E-2</v>
      </c>
      <c r="H757">
        <f>Reference!H757</f>
        <v>2.007294121586423E-2</v>
      </c>
      <c r="I757">
        <f>Reference!I757</f>
        <v>2.5821228338012439E-2</v>
      </c>
      <c r="J757">
        <f>Reference!J757</f>
        <v>3.140104665715638E-2</v>
      </c>
      <c r="K757">
        <f>Reference!K757</f>
        <v>3.4761879107987483E-2</v>
      </c>
      <c r="L757">
        <f t="shared" si="1839"/>
        <v>3.2527186879616858E-2</v>
      </c>
      <c r="M757">
        <f t="shared" si="1839"/>
        <v>3.0292494651246234E-2</v>
      </c>
      <c r="N757">
        <f t="shared" si="1839"/>
        <v>2.8057802422875609E-2</v>
      </c>
      <c r="O757">
        <f t="shared" si="1839"/>
        <v>2.5823110194504985E-2</v>
      </c>
      <c r="P757">
        <f t="shared" si="1839"/>
        <v>2.358841796613436E-2</v>
      </c>
      <c r="Q757">
        <f t="shared" si="1839"/>
        <v>2.1353725737763739E-2</v>
      </c>
      <c r="R757">
        <f t="shared" si="1839"/>
        <v>1.9119033509393115E-2</v>
      </c>
      <c r="S757">
        <f t="shared" si="1839"/>
        <v>1.6884341281022491E-2</v>
      </c>
      <c r="T757">
        <f t="shared" si="1839"/>
        <v>1.464964905265187E-2</v>
      </c>
      <c r="U757">
        <f t="shared" si="1839"/>
        <v>1.2414956824281242E-2</v>
      </c>
      <c r="V757">
        <f t="shared" si="1839"/>
        <v>1.0180264595910621E-2</v>
      </c>
      <c r="W757">
        <f t="shared" si="1839"/>
        <v>7.9455723675399964E-3</v>
      </c>
      <c r="X757">
        <f t="shared" si="1839"/>
        <v>5.710880139169372E-3</v>
      </c>
      <c r="Y757">
        <f t="shared" si="1839"/>
        <v>3.4761879107987476E-3</v>
      </c>
      <c r="Z757">
        <f t="shared" si="1840"/>
        <v>3.244442050078831E-3</v>
      </c>
      <c r="AA757">
        <f t="shared" si="1840"/>
        <v>3.0126961893589144E-3</v>
      </c>
      <c r="AB757">
        <f t="shared" si="1840"/>
        <v>2.7809503286389979E-3</v>
      </c>
      <c r="AC757">
        <f t="shared" si="1840"/>
        <v>2.5492044679190813E-3</v>
      </c>
      <c r="AD757">
        <f t="shared" si="1840"/>
        <v>2.3174586071991648E-3</v>
      </c>
      <c r="AE757">
        <f t="shared" si="1840"/>
        <v>2.0857127464792486E-3</v>
      </c>
      <c r="AF757">
        <f t="shared" si="1840"/>
        <v>1.8539668857593321E-3</v>
      </c>
      <c r="AG757">
        <f t="shared" si="1840"/>
        <v>1.6222210250394155E-3</v>
      </c>
      <c r="AH757">
        <f t="shared" si="1840"/>
        <v>1.3904751643194989E-3</v>
      </c>
      <c r="AI757">
        <f t="shared" si="1840"/>
        <v>1.1587293035995824E-3</v>
      </c>
      <c r="AJ757">
        <f t="shared" si="1840"/>
        <v>9.2698344287966581E-4</v>
      </c>
      <c r="AK757">
        <f t="shared" si="1840"/>
        <v>6.9523758215974969E-4</v>
      </c>
      <c r="AL757">
        <f t="shared" si="1840"/>
        <v>4.6349172143983312E-4</v>
      </c>
      <c r="AM757">
        <f t="shared" si="1840"/>
        <v>2.3174586071991656E-4</v>
      </c>
      <c r="AN757">
        <f t="shared" si="1840"/>
        <v>0</v>
      </c>
      <c r="AO757">
        <f t="shared" ref="AO757:BG757" si="1844">AN757</f>
        <v>0</v>
      </c>
      <c r="AP757">
        <f t="shared" si="1844"/>
        <v>0</v>
      </c>
      <c r="AQ757">
        <f t="shared" si="1844"/>
        <v>0</v>
      </c>
      <c r="AR757">
        <f t="shared" si="1844"/>
        <v>0</v>
      </c>
      <c r="AS757">
        <f t="shared" si="1844"/>
        <v>0</v>
      </c>
      <c r="AT757">
        <f t="shared" si="1844"/>
        <v>0</v>
      </c>
      <c r="AU757">
        <f t="shared" si="1844"/>
        <v>0</v>
      </c>
      <c r="AV757">
        <f t="shared" si="1844"/>
        <v>0</v>
      </c>
      <c r="AW757">
        <f t="shared" si="1844"/>
        <v>0</v>
      </c>
      <c r="AX757">
        <f t="shared" si="1844"/>
        <v>0</v>
      </c>
      <c r="AY757">
        <f t="shared" si="1844"/>
        <v>0</v>
      </c>
      <c r="AZ757">
        <f t="shared" si="1844"/>
        <v>0</v>
      </c>
      <c r="BA757">
        <f t="shared" si="1844"/>
        <v>0</v>
      </c>
      <c r="BB757">
        <f t="shared" si="1844"/>
        <v>0</v>
      </c>
      <c r="BC757">
        <f t="shared" si="1844"/>
        <v>0</v>
      </c>
      <c r="BD757">
        <f t="shared" si="1844"/>
        <v>0</v>
      </c>
      <c r="BE757">
        <f t="shared" si="1844"/>
        <v>0</v>
      </c>
      <c r="BF757">
        <f t="shared" si="1844"/>
        <v>0</v>
      </c>
      <c r="BG757">
        <f t="shared" si="1844"/>
        <v>0</v>
      </c>
      <c r="BH757">
        <f t="shared" si="1719"/>
        <v>0</v>
      </c>
      <c r="BK757">
        <f t="shared" si="1842"/>
        <v>3.4761879107987483E-2</v>
      </c>
      <c r="BL757">
        <f t="shared" si="1796"/>
        <v>3.4761879107987476E-3</v>
      </c>
      <c r="BM757">
        <f t="shared" si="1797"/>
        <v>0</v>
      </c>
      <c r="BN757">
        <f t="shared" si="1786"/>
        <v>0.9</v>
      </c>
      <c r="BO757">
        <f t="shared" si="1787"/>
        <v>1</v>
      </c>
      <c r="BP757" t="str">
        <f t="shared" si="1798"/>
        <v>-BUS-Total</v>
      </c>
    </row>
    <row r="758" spans="1:68" hidden="1" x14ac:dyDescent="0.25">
      <c r="A758" t="str">
        <f t="shared" si="1792"/>
        <v>passenger-LT-BEV</v>
      </c>
      <c r="B758" s="1">
        <v>724</v>
      </c>
      <c r="C758" t="s">
        <v>52</v>
      </c>
      <c r="D758" t="s">
        <v>27</v>
      </c>
      <c r="E758" t="s">
        <v>33</v>
      </c>
      <c r="F758" t="s">
        <v>29</v>
      </c>
      <c r="G758">
        <v>5.327581998656029E-3</v>
      </c>
      <c r="H758">
        <f>Reference!H758</f>
        <v>5.9583422346600736E-3</v>
      </c>
      <c r="I758">
        <f>Reference!I758</f>
        <v>6.6637814667685879E-3</v>
      </c>
      <c r="J758">
        <f>Reference!J758</f>
        <v>7.4527413310594946E-3</v>
      </c>
      <c r="K758">
        <f>Reference!K758</f>
        <v>8.3351102710480414E-3</v>
      </c>
      <c r="L758">
        <f>Reference!L758</f>
        <v>9.9538045891241836E-3</v>
      </c>
      <c r="M758">
        <f t="shared" ref="M758:Y758" si="1845">IF(L758=0,0.0000001,L758)*((INDEX($L$7:$L$29,MATCH($A758,$H$7:$H$28,0))/IF(L758=0,0.0000001,L758))^((M$33-$K$33)/($Y$33-$K$33)))</f>
        <v>1.8627148573328318E-2</v>
      </c>
      <c r="N758">
        <f t="shared" si="1845"/>
        <v>4.1692973157786105E-2</v>
      </c>
      <c r="O758">
        <f t="shared" si="1845"/>
        <v>9.6971037794006815E-2</v>
      </c>
      <c r="P758">
        <f t="shared" si="1845"/>
        <v>0.20603684000147085</v>
      </c>
      <c r="Q758">
        <f t="shared" si="1845"/>
        <v>0.36849842875275135</v>
      </c>
      <c r="R758">
        <f t="shared" si="1845"/>
        <v>0.54295372086596949</v>
      </c>
      <c r="S758">
        <f t="shared" si="1845"/>
        <v>0.67756313669639867</v>
      </c>
      <c r="T758">
        <f t="shared" si="1845"/>
        <v>0.75392062372829538</v>
      </c>
      <c r="U758">
        <f t="shared" si="1845"/>
        <v>0.78655435561727827</v>
      </c>
      <c r="V758">
        <f t="shared" si="1845"/>
        <v>0.79709957394453346</v>
      </c>
      <c r="W758">
        <f t="shared" si="1845"/>
        <v>0.79958500816035982</v>
      </c>
      <c r="X758">
        <f t="shared" si="1845"/>
        <v>0.79997035058420984</v>
      </c>
      <c r="Y758">
        <f t="shared" si="1845"/>
        <v>0.8</v>
      </c>
      <c r="Z758">
        <f t="shared" ref="Z758:AN758" si="1846">IF(Y758=0,0.0000001,$Y758)*((INDEX($M$7:$M$29,MATCH($A758,$H$7:$H$28,0))/IF(Y758=0,0.0000001,$Y758))^((Z$33-$Y$33)/($AN$33-$Y$33)))</f>
        <v>0.80921805035363337</v>
      </c>
      <c r="AA758">
        <f t="shared" si="1846"/>
        <v>0.81854231627266927</v>
      </c>
      <c r="AB758">
        <f t="shared" si="1846"/>
        <v>0.82797402163264566</v>
      </c>
      <c r="AC758">
        <f t="shared" si="1846"/>
        <v>0.83751440441128322</v>
      </c>
      <c r="AD758">
        <f t="shared" si="1846"/>
        <v>0.84716471685097872</v>
      </c>
      <c r="AE758">
        <f t="shared" si="1846"/>
        <v>0.85692622562317089</v>
      </c>
      <c r="AF758">
        <f t="shared" si="1846"/>
        <v>0.8668002119946</v>
      </c>
      <c r="AG758">
        <f t="shared" si="1846"/>
        <v>0.87678797199548275</v>
      </c>
      <c r="AH758">
        <f t="shared" si="1846"/>
        <v>0.88689081658962587</v>
      </c>
      <c r="AI758">
        <f t="shared" si="1846"/>
        <v>0.89711007184649838</v>
      </c>
      <c r="AJ758">
        <f t="shared" si="1846"/>
        <v>0.9074470791152891</v>
      </c>
      <c r="AK758">
        <f t="shared" si="1846"/>
        <v>0.91790319520096697</v>
      </c>
      <c r="AL758">
        <f t="shared" si="1846"/>
        <v>0.92847979254237123</v>
      </c>
      <c r="AM758">
        <f t="shared" si="1846"/>
        <v>0.93917825939235433</v>
      </c>
      <c r="AN758">
        <f t="shared" si="1846"/>
        <v>0.94999999999999984</v>
      </c>
      <c r="AO758">
        <f t="shared" ref="AO758:BG758" si="1847">AN758</f>
        <v>0.94999999999999984</v>
      </c>
      <c r="AP758">
        <f t="shared" si="1847"/>
        <v>0.94999999999999984</v>
      </c>
      <c r="AQ758">
        <f t="shared" si="1847"/>
        <v>0.94999999999999984</v>
      </c>
      <c r="AR758">
        <f t="shared" si="1847"/>
        <v>0.94999999999999984</v>
      </c>
      <c r="AS758">
        <f t="shared" si="1847"/>
        <v>0.94999999999999984</v>
      </c>
      <c r="AT758">
        <f t="shared" si="1847"/>
        <v>0.94999999999999984</v>
      </c>
      <c r="AU758">
        <f t="shared" si="1847"/>
        <v>0.94999999999999984</v>
      </c>
      <c r="AV758">
        <f t="shared" si="1847"/>
        <v>0.94999999999999984</v>
      </c>
      <c r="AW758">
        <f t="shared" si="1847"/>
        <v>0.94999999999999984</v>
      </c>
      <c r="AX758">
        <f t="shared" si="1847"/>
        <v>0.94999999999999984</v>
      </c>
      <c r="AY758">
        <f t="shared" si="1847"/>
        <v>0.94999999999999984</v>
      </c>
      <c r="AZ758">
        <f t="shared" si="1847"/>
        <v>0.94999999999999984</v>
      </c>
      <c r="BA758">
        <f t="shared" si="1847"/>
        <v>0.94999999999999984</v>
      </c>
      <c r="BB758">
        <f t="shared" si="1847"/>
        <v>0.94999999999999984</v>
      </c>
      <c r="BC758">
        <f t="shared" si="1847"/>
        <v>0.94999999999999984</v>
      </c>
      <c r="BD758">
        <f t="shared" si="1847"/>
        <v>0.94999999999999984</v>
      </c>
      <c r="BE758">
        <f t="shared" si="1847"/>
        <v>0.94999999999999984</v>
      </c>
      <c r="BF758">
        <f t="shared" si="1847"/>
        <v>0.94999999999999984</v>
      </c>
      <c r="BG758">
        <f t="shared" si="1847"/>
        <v>0.94999999999999984</v>
      </c>
      <c r="BH758">
        <f t="shared" si="1719"/>
        <v>0.94999999999999984</v>
      </c>
      <c r="BK758">
        <f t="shared" si="1842"/>
        <v>8.3351102710480414E-3</v>
      </c>
      <c r="BL758">
        <f t="shared" si="1796"/>
        <v>8.3351102710480397E-4</v>
      </c>
      <c r="BM758">
        <f t="shared" si="1797"/>
        <v>0</v>
      </c>
      <c r="BN758">
        <f t="shared" si="1786"/>
        <v>0.9</v>
      </c>
      <c r="BO758">
        <f t="shared" si="1787"/>
        <v>1</v>
      </c>
      <c r="BP758" t="str">
        <f t="shared" si="1798"/>
        <v>-LT-Total</v>
      </c>
    </row>
    <row r="759" spans="1:68" hidden="1" x14ac:dyDescent="0.25">
      <c r="A759" t="str">
        <f t="shared" si="1792"/>
        <v>passenger-LT-CNG</v>
      </c>
      <c r="B759" s="1">
        <v>725</v>
      </c>
      <c r="C759" t="s">
        <v>52</v>
      </c>
      <c r="D759" t="s">
        <v>27</v>
      </c>
      <c r="E759" t="s">
        <v>33</v>
      </c>
      <c r="F759" t="s">
        <v>45</v>
      </c>
      <c r="G759">
        <v>1.6801781187971549E-3</v>
      </c>
      <c r="H759">
        <f>Reference!H759</f>
        <v>2.081119702427919E-3</v>
      </c>
      <c r="I759">
        <f>Reference!I759</f>
        <v>2.4788969445890181E-3</v>
      </c>
      <c r="J759">
        <f>Reference!J759</f>
        <v>2.8735471588184499E-3</v>
      </c>
      <c r="K759">
        <f>Reference!K759</f>
        <v>3.165164453468487E-3</v>
      </c>
      <c r="L759">
        <f t="shared" ref="L759:Y760" si="1848">$K759+(L$33-$K$33)*($BL759-$BK759)/($BL$33-$BK$33)</f>
        <v>2.9616895957455128E-3</v>
      </c>
      <c r="M759">
        <f t="shared" si="1848"/>
        <v>2.7582147380225386E-3</v>
      </c>
      <c r="N759">
        <f t="shared" si="1848"/>
        <v>2.5547398802995645E-3</v>
      </c>
      <c r="O759">
        <f t="shared" si="1848"/>
        <v>2.3512650225765903E-3</v>
      </c>
      <c r="P759">
        <f t="shared" si="1848"/>
        <v>2.1477901648536161E-3</v>
      </c>
      <c r="Q759">
        <f t="shared" si="1848"/>
        <v>1.9443153071306417E-3</v>
      </c>
      <c r="R759">
        <f t="shared" si="1848"/>
        <v>1.7408404494076678E-3</v>
      </c>
      <c r="S759">
        <f t="shared" si="1848"/>
        <v>1.5373655916846936E-3</v>
      </c>
      <c r="T759">
        <f t="shared" si="1848"/>
        <v>1.3338907339617194E-3</v>
      </c>
      <c r="U759">
        <f t="shared" si="1848"/>
        <v>1.1304158762387453E-3</v>
      </c>
      <c r="V759">
        <f t="shared" si="1848"/>
        <v>9.2694101851577108E-4</v>
      </c>
      <c r="W759">
        <f t="shared" si="1848"/>
        <v>7.2346616079279648E-4</v>
      </c>
      <c r="X759">
        <f t="shared" si="1848"/>
        <v>5.1999130306982274E-4</v>
      </c>
      <c r="Y759">
        <f t="shared" si="1848"/>
        <v>3.1651644534684857E-4</v>
      </c>
      <c r="Z759">
        <f t="shared" ref="Z759:AN760" si="1849">$Y759+(Z$33-$Y$33)*($BM759-$BL759)/($BM$33-$BL$33)</f>
        <v>2.9541534899039197E-4</v>
      </c>
      <c r="AA759">
        <f t="shared" si="1849"/>
        <v>2.7431425263393542E-4</v>
      </c>
      <c r="AB759">
        <f t="shared" si="1849"/>
        <v>2.5321315627747882E-4</v>
      </c>
      <c r="AC759">
        <f t="shared" si="1849"/>
        <v>2.3211205992102228E-4</v>
      </c>
      <c r="AD759">
        <f t="shared" si="1849"/>
        <v>2.110109635645657E-4</v>
      </c>
      <c r="AE759">
        <f t="shared" si="1849"/>
        <v>1.899098672081091E-4</v>
      </c>
      <c r="AF759">
        <f t="shared" si="1849"/>
        <v>1.6880877085165253E-4</v>
      </c>
      <c r="AG759">
        <f t="shared" si="1849"/>
        <v>1.4770767449519596E-4</v>
      </c>
      <c r="AH759">
        <f t="shared" si="1849"/>
        <v>1.2660657813873941E-4</v>
      </c>
      <c r="AI759">
        <f t="shared" si="1849"/>
        <v>1.0550548178228284E-4</v>
      </c>
      <c r="AJ759">
        <f t="shared" si="1849"/>
        <v>8.4404385425826265E-5</v>
      </c>
      <c r="AK759">
        <f t="shared" si="1849"/>
        <v>6.3303289069369638E-5</v>
      </c>
      <c r="AL759">
        <f t="shared" si="1849"/>
        <v>4.2202192712913092E-5</v>
      </c>
      <c r="AM759">
        <f t="shared" si="1849"/>
        <v>2.1101096356456492E-5</v>
      </c>
      <c r="AN759">
        <f t="shared" si="1849"/>
        <v>0</v>
      </c>
      <c r="AO759">
        <f t="shared" ref="AO759:BG759" si="1850">AN759</f>
        <v>0</v>
      </c>
      <c r="AP759">
        <f t="shared" si="1850"/>
        <v>0</v>
      </c>
      <c r="AQ759">
        <f t="shared" si="1850"/>
        <v>0</v>
      </c>
      <c r="AR759">
        <f t="shared" si="1850"/>
        <v>0</v>
      </c>
      <c r="AS759">
        <f t="shared" si="1850"/>
        <v>0</v>
      </c>
      <c r="AT759">
        <f t="shared" si="1850"/>
        <v>0</v>
      </c>
      <c r="AU759">
        <f t="shared" si="1850"/>
        <v>0</v>
      </c>
      <c r="AV759">
        <f t="shared" si="1850"/>
        <v>0</v>
      </c>
      <c r="AW759">
        <f t="shared" si="1850"/>
        <v>0</v>
      </c>
      <c r="AX759">
        <f t="shared" si="1850"/>
        <v>0</v>
      </c>
      <c r="AY759">
        <f t="shared" si="1850"/>
        <v>0</v>
      </c>
      <c r="AZ759">
        <f t="shared" si="1850"/>
        <v>0</v>
      </c>
      <c r="BA759">
        <f t="shared" si="1850"/>
        <v>0</v>
      </c>
      <c r="BB759">
        <f t="shared" si="1850"/>
        <v>0</v>
      </c>
      <c r="BC759">
        <f t="shared" si="1850"/>
        <v>0</v>
      </c>
      <c r="BD759">
        <f t="shared" si="1850"/>
        <v>0</v>
      </c>
      <c r="BE759">
        <f t="shared" si="1850"/>
        <v>0</v>
      </c>
      <c r="BF759">
        <f t="shared" si="1850"/>
        <v>0</v>
      </c>
      <c r="BG759">
        <f t="shared" si="1850"/>
        <v>0</v>
      </c>
      <c r="BH759">
        <f t="shared" si="1719"/>
        <v>0</v>
      </c>
      <c r="BK759">
        <f t="shared" si="1842"/>
        <v>3.165164453468487E-3</v>
      </c>
      <c r="BL759">
        <f t="shared" si="1796"/>
        <v>3.1651644534684862E-4</v>
      </c>
      <c r="BM759">
        <f t="shared" si="1797"/>
        <v>0</v>
      </c>
      <c r="BN759">
        <f t="shared" si="1786"/>
        <v>0.9</v>
      </c>
      <c r="BO759">
        <f t="shared" si="1787"/>
        <v>1</v>
      </c>
      <c r="BP759" t="str">
        <f t="shared" si="1798"/>
        <v>-LT-Total</v>
      </c>
    </row>
    <row r="760" spans="1:68" hidden="1" x14ac:dyDescent="0.25">
      <c r="A760" t="str">
        <f t="shared" si="1792"/>
        <v>passenger-LT-D</v>
      </c>
      <c r="B760" s="1">
        <v>726</v>
      </c>
      <c r="C760" t="s">
        <v>52</v>
      </c>
      <c r="D760" t="s">
        <v>27</v>
      </c>
      <c r="E760" t="s">
        <v>33</v>
      </c>
      <c r="F760" t="s">
        <v>46</v>
      </c>
      <c r="G760">
        <v>5.9786332581753818E-3</v>
      </c>
      <c r="H760">
        <f>Reference!H760</f>
        <v>7.0456514844843311E-3</v>
      </c>
      <c r="I760">
        <f>Reference!I760</f>
        <v>8.1042485089019133E-3</v>
      </c>
      <c r="J760">
        <f>Reference!J760</f>
        <v>9.154523633238567E-3</v>
      </c>
      <c r="K760">
        <f>Reference!K760</f>
        <v>9.9785018552705686E-3</v>
      </c>
      <c r="L760">
        <f t="shared" si="1848"/>
        <v>9.3370267360031751E-3</v>
      </c>
      <c r="M760">
        <f t="shared" si="1848"/>
        <v>8.6955516167357815E-3</v>
      </c>
      <c r="N760">
        <f t="shared" si="1848"/>
        <v>8.054076497468388E-3</v>
      </c>
      <c r="O760">
        <f t="shared" si="1848"/>
        <v>7.4126013782009944E-3</v>
      </c>
      <c r="P760">
        <f t="shared" si="1848"/>
        <v>6.7711262589336008E-3</v>
      </c>
      <c r="Q760">
        <f t="shared" si="1848"/>
        <v>6.1296511396662064E-3</v>
      </c>
      <c r="R760">
        <f t="shared" si="1848"/>
        <v>5.4881760203988128E-3</v>
      </c>
      <c r="S760">
        <f t="shared" si="1848"/>
        <v>4.8467009011314193E-3</v>
      </c>
      <c r="T760">
        <f t="shared" si="1848"/>
        <v>4.2052257818640248E-3</v>
      </c>
      <c r="U760">
        <f t="shared" si="1848"/>
        <v>3.5637506625966322E-3</v>
      </c>
      <c r="V760">
        <f t="shared" si="1848"/>
        <v>2.9222755433292377E-3</v>
      </c>
      <c r="W760">
        <f t="shared" si="1848"/>
        <v>2.2808004240618442E-3</v>
      </c>
      <c r="X760">
        <f t="shared" si="1848"/>
        <v>1.6393253047944506E-3</v>
      </c>
      <c r="Y760">
        <f t="shared" si="1848"/>
        <v>9.9785018552705704E-4</v>
      </c>
      <c r="Z760">
        <f t="shared" si="1849"/>
        <v>9.3132683982525329E-4</v>
      </c>
      <c r="AA760">
        <f t="shared" si="1849"/>
        <v>8.6480349412344955E-4</v>
      </c>
      <c r="AB760">
        <f t="shared" si="1849"/>
        <v>7.982801484216457E-4</v>
      </c>
      <c r="AC760">
        <f t="shared" si="1849"/>
        <v>7.3175680271984195E-4</v>
      </c>
      <c r="AD760">
        <f t="shared" si="1849"/>
        <v>6.652334570180381E-4</v>
      </c>
      <c r="AE760">
        <f t="shared" si="1849"/>
        <v>5.9871011131623435E-4</v>
      </c>
      <c r="AF760">
        <f t="shared" si="1849"/>
        <v>5.3218676561443061E-4</v>
      </c>
      <c r="AG760">
        <f t="shared" si="1849"/>
        <v>4.6566341991262686E-4</v>
      </c>
      <c r="AH760">
        <f t="shared" si="1849"/>
        <v>3.9914007421082301E-4</v>
      </c>
      <c r="AI760">
        <f t="shared" si="1849"/>
        <v>3.3261672850901927E-4</v>
      </c>
      <c r="AJ760">
        <f t="shared" si="1849"/>
        <v>2.6609338280721552E-4</v>
      </c>
      <c r="AK760">
        <f t="shared" si="1849"/>
        <v>1.9957003710541178E-4</v>
      </c>
      <c r="AL760">
        <f t="shared" si="1849"/>
        <v>1.3304669140360792E-4</v>
      </c>
      <c r="AM760">
        <f t="shared" si="1849"/>
        <v>6.6523345701804287E-5</v>
      </c>
      <c r="AN760">
        <f t="shared" si="1849"/>
        <v>0</v>
      </c>
      <c r="AO760">
        <f t="shared" ref="AO760:BG760" si="1851">AN760</f>
        <v>0</v>
      </c>
      <c r="AP760">
        <f t="shared" si="1851"/>
        <v>0</v>
      </c>
      <c r="AQ760">
        <f t="shared" si="1851"/>
        <v>0</v>
      </c>
      <c r="AR760">
        <f t="shared" si="1851"/>
        <v>0</v>
      </c>
      <c r="AS760">
        <f t="shared" si="1851"/>
        <v>0</v>
      </c>
      <c r="AT760">
        <f t="shared" si="1851"/>
        <v>0</v>
      </c>
      <c r="AU760">
        <f t="shared" si="1851"/>
        <v>0</v>
      </c>
      <c r="AV760">
        <f t="shared" si="1851"/>
        <v>0</v>
      </c>
      <c r="AW760">
        <f t="shared" si="1851"/>
        <v>0</v>
      </c>
      <c r="AX760">
        <f t="shared" si="1851"/>
        <v>0</v>
      </c>
      <c r="AY760">
        <f t="shared" si="1851"/>
        <v>0</v>
      </c>
      <c r="AZ760">
        <f t="shared" si="1851"/>
        <v>0</v>
      </c>
      <c r="BA760">
        <f t="shared" si="1851"/>
        <v>0</v>
      </c>
      <c r="BB760">
        <f t="shared" si="1851"/>
        <v>0</v>
      </c>
      <c r="BC760">
        <f t="shared" si="1851"/>
        <v>0</v>
      </c>
      <c r="BD760">
        <f t="shared" si="1851"/>
        <v>0</v>
      </c>
      <c r="BE760">
        <f t="shared" si="1851"/>
        <v>0</v>
      </c>
      <c r="BF760">
        <f t="shared" si="1851"/>
        <v>0</v>
      </c>
      <c r="BG760">
        <f t="shared" si="1851"/>
        <v>0</v>
      </c>
      <c r="BH760">
        <f t="shared" si="1719"/>
        <v>0</v>
      </c>
      <c r="BK760">
        <f t="shared" si="1842"/>
        <v>9.9785018552705686E-3</v>
      </c>
      <c r="BL760">
        <f t="shared" si="1796"/>
        <v>9.978501855270566E-4</v>
      </c>
      <c r="BM760">
        <f t="shared" si="1797"/>
        <v>0</v>
      </c>
      <c r="BN760">
        <f t="shared" si="1786"/>
        <v>0.9</v>
      </c>
      <c r="BO760">
        <f t="shared" si="1787"/>
        <v>1</v>
      </c>
      <c r="BP760" t="str">
        <f t="shared" si="1798"/>
        <v>-LT-Total</v>
      </c>
    </row>
    <row r="761" spans="1:68" hidden="1" x14ac:dyDescent="0.25">
      <c r="A761" t="str">
        <f t="shared" si="1792"/>
        <v>passenger-LT-FCEV</v>
      </c>
      <c r="B761" s="1">
        <v>727</v>
      </c>
      <c r="C761" t="s">
        <v>52</v>
      </c>
      <c r="D761" t="s">
        <v>27</v>
      </c>
      <c r="E761" t="s">
        <v>33</v>
      </c>
      <c r="F761" t="s">
        <v>30</v>
      </c>
      <c r="G761">
        <v>1.6635674774553779E-4</v>
      </c>
      <c r="H761">
        <f>Reference!H761</f>
        <v>1.8319243188631034E-4</v>
      </c>
      <c r="I761">
        <f>Reference!I761</f>
        <v>2.0173192584741799E-4</v>
      </c>
      <c r="J761">
        <f>Reference!J761</f>
        <v>2.2214765908759834E-4</v>
      </c>
      <c r="K761">
        <f>Reference!K761</f>
        <v>2.446295113220001E-4</v>
      </c>
      <c r="L761">
        <f>Reference!L761</f>
        <v>3.1887124588012825E-4</v>
      </c>
      <c r="M761">
        <f t="shared" ref="M761:Y761" si="1852">IF(L761=0,0.0000001,L761)*((INDEX($L$7:$L$29,MATCH($A761,$H$7:$H$28,0))/IF(L761=0,0.0000001,L761))^((M$33-$K$33)/($Y$33-$K$33)))</f>
        <v>7.2483930615593547E-4</v>
      </c>
      <c r="N761">
        <f t="shared" si="1852"/>
        <v>2.0833458121956197E-3</v>
      </c>
      <c r="O761">
        <f t="shared" si="1852"/>
        <v>6.2967327340145126E-3</v>
      </c>
      <c r="P761">
        <f t="shared" si="1852"/>
        <v>1.6904513131786654E-2</v>
      </c>
      <c r="Q761">
        <f t="shared" si="1852"/>
        <v>3.6212513234530487E-2</v>
      </c>
      <c r="R761">
        <f t="shared" si="1852"/>
        <v>6.0176833777235643E-2</v>
      </c>
      <c r="S761">
        <f t="shared" si="1852"/>
        <v>8.0439565182172559E-2</v>
      </c>
      <c r="T761">
        <f t="shared" si="1852"/>
        <v>9.2520758322097482E-2</v>
      </c>
      <c r="U761">
        <f t="shared" si="1852"/>
        <v>9.7803422472013318E-2</v>
      </c>
      <c r="V761">
        <f t="shared" si="1852"/>
        <v>9.9525189058930125E-2</v>
      </c>
      <c r="W761">
        <f t="shared" si="1852"/>
        <v>9.9932031430660331E-2</v>
      </c>
      <c r="X761">
        <f t="shared" si="1852"/>
        <v>9.9995143569468148E-2</v>
      </c>
      <c r="Y761">
        <f t="shared" si="1852"/>
        <v>0.10000000000000002</v>
      </c>
      <c r="Z761">
        <f t="shared" ref="Z761:AN761" si="1853">IF(Y761=0,0.0000001,$Y761)*((INDEX($M$7:$M$29,MATCH($A761,$H$7:$H$28,0))/IF(Y761=0,0.0000001,$Y761))^((Z$33-$Y$33)/($AN$33-$Y$33)))</f>
        <v>9.548416039104167E-2</v>
      </c>
      <c r="AA761">
        <f t="shared" si="1853"/>
        <v>9.1172248855821703E-2</v>
      </c>
      <c r="AB761">
        <f t="shared" si="1853"/>
        <v>8.7055056329612426E-2</v>
      </c>
      <c r="AC761">
        <f t="shared" si="1853"/>
        <v>8.3123789614278798E-2</v>
      </c>
      <c r="AD761">
        <f t="shared" si="1853"/>
        <v>7.9370052598409985E-2</v>
      </c>
      <c r="AE761">
        <f t="shared" si="1853"/>
        <v>7.5785828325519916E-2</v>
      </c>
      <c r="AF761">
        <f t="shared" si="1853"/>
        <v>7.2363461872018905E-2</v>
      </c>
      <c r="AG761">
        <f t="shared" si="1853"/>
        <v>6.9095643998388814E-2</v>
      </c>
      <c r="AH761">
        <f t="shared" si="1853"/>
        <v>6.5975395538644718E-2</v>
      </c>
      <c r="AI761">
        <f t="shared" si="1853"/>
        <v>6.2996052494743673E-2</v>
      </c>
      <c r="AJ761">
        <f t="shared" si="1853"/>
        <v>6.015125180410584E-2</v>
      </c>
      <c r="AK761">
        <f t="shared" si="1853"/>
        <v>5.7434917749851752E-2</v>
      </c>
      <c r="AL761">
        <f t="shared" si="1853"/>
        <v>5.4841248984731306E-2</v>
      </c>
      <c r="AM761">
        <f t="shared" si="1853"/>
        <v>5.2364706141031336E-2</v>
      </c>
      <c r="AN761">
        <f t="shared" si="1853"/>
        <v>0.05</v>
      </c>
      <c r="AO761">
        <f t="shared" ref="AO761:BG761" si="1854">AN761</f>
        <v>0.05</v>
      </c>
      <c r="AP761">
        <f t="shared" si="1854"/>
        <v>0.05</v>
      </c>
      <c r="AQ761">
        <f t="shared" si="1854"/>
        <v>0.05</v>
      </c>
      <c r="AR761">
        <f t="shared" si="1854"/>
        <v>0.05</v>
      </c>
      <c r="AS761">
        <f t="shared" si="1854"/>
        <v>0.05</v>
      </c>
      <c r="AT761">
        <f t="shared" si="1854"/>
        <v>0.05</v>
      </c>
      <c r="AU761">
        <f t="shared" si="1854"/>
        <v>0.05</v>
      </c>
      <c r="AV761">
        <f t="shared" si="1854"/>
        <v>0.05</v>
      </c>
      <c r="AW761">
        <f t="shared" si="1854"/>
        <v>0.05</v>
      </c>
      <c r="AX761">
        <f t="shared" si="1854"/>
        <v>0.05</v>
      </c>
      <c r="AY761">
        <f t="shared" si="1854"/>
        <v>0.05</v>
      </c>
      <c r="AZ761">
        <f t="shared" si="1854"/>
        <v>0.05</v>
      </c>
      <c r="BA761">
        <f t="shared" si="1854"/>
        <v>0.05</v>
      </c>
      <c r="BB761">
        <f t="shared" si="1854"/>
        <v>0.05</v>
      </c>
      <c r="BC761">
        <f t="shared" si="1854"/>
        <v>0.05</v>
      </c>
      <c r="BD761">
        <f t="shared" si="1854"/>
        <v>0.05</v>
      </c>
      <c r="BE761">
        <f t="shared" si="1854"/>
        <v>0.05</v>
      </c>
      <c r="BF761">
        <f t="shared" si="1854"/>
        <v>0.05</v>
      </c>
      <c r="BG761">
        <f t="shared" si="1854"/>
        <v>0.05</v>
      </c>
      <c r="BH761">
        <f t="shared" si="1719"/>
        <v>0.05</v>
      </c>
      <c r="BK761">
        <f>G761</f>
        <v>1.6635674774553779E-4</v>
      </c>
      <c r="BL761">
        <f t="shared" si="1796"/>
        <v>1.6635674774553774E-5</v>
      </c>
      <c r="BM761">
        <f t="shared" si="1797"/>
        <v>0</v>
      </c>
      <c r="BN761">
        <f t="shared" si="1786"/>
        <v>0.9</v>
      </c>
      <c r="BO761">
        <f t="shared" si="1787"/>
        <v>1</v>
      </c>
      <c r="BP761" t="str">
        <f t="shared" si="1798"/>
        <v>-LT-Total</v>
      </c>
    </row>
    <row r="762" spans="1:68" hidden="1" x14ac:dyDescent="0.25">
      <c r="A762" t="str">
        <f t="shared" si="1792"/>
        <v>passenger-LT-G</v>
      </c>
      <c r="B762" s="1">
        <v>728</v>
      </c>
      <c r="C762" t="s">
        <v>52</v>
      </c>
      <c r="D762" t="s">
        <v>27</v>
      </c>
      <c r="E762" t="s">
        <v>33</v>
      </c>
      <c r="F762" t="s">
        <v>47</v>
      </c>
      <c r="G762">
        <v>0.98050660351914565</v>
      </c>
      <c r="H762">
        <f>Reference!H762</f>
        <v>0.97405610271812904</v>
      </c>
      <c r="I762">
        <f>Reference!I762</f>
        <v>0.96765651104706607</v>
      </c>
      <c r="J762">
        <f>Reference!J762</f>
        <v>0.96130722819155479</v>
      </c>
      <c r="K762">
        <f>1-SUM(K758:K761,K763:K764)</f>
        <v>0.96355943435499902</v>
      </c>
      <c r="L762">
        <f t="shared" ref="L762:Y764" si="1855">$K762+(L$33-$K$33)*($BL762-$BK762)/($BL$33-$BK$33)</f>
        <v>0.90161632786074908</v>
      </c>
      <c r="M762">
        <f t="shared" si="1855"/>
        <v>0.83967322136649913</v>
      </c>
      <c r="N762">
        <f t="shared" si="1855"/>
        <v>0.77773011487224919</v>
      </c>
      <c r="O762">
        <f t="shared" si="1855"/>
        <v>0.71578700837799925</v>
      </c>
      <c r="P762">
        <f t="shared" si="1855"/>
        <v>0.65384390188374941</v>
      </c>
      <c r="Q762">
        <f t="shared" si="1855"/>
        <v>0.59190079538949947</v>
      </c>
      <c r="R762">
        <f t="shared" si="1855"/>
        <v>0.52995768889524952</v>
      </c>
      <c r="S762">
        <f t="shared" si="1855"/>
        <v>0.46801458240099952</v>
      </c>
      <c r="T762">
        <f t="shared" si="1855"/>
        <v>0.40607147590674963</v>
      </c>
      <c r="U762">
        <f t="shared" si="1855"/>
        <v>0.34412836941249969</v>
      </c>
      <c r="V762">
        <f t="shared" si="1855"/>
        <v>0.28218526291824975</v>
      </c>
      <c r="W762">
        <f t="shared" si="1855"/>
        <v>0.2202421564239998</v>
      </c>
      <c r="X762">
        <f t="shared" si="1855"/>
        <v>0.15829904992974986</v>
      </c>
      <c r="Y762">
        <f t="shared" si="1855"/>
        <v>9.6355943435499913E-2</v>
      </c>
      <c r="Z762">
        <f t="shared" ref="Z762:AN764" si="1856">$Y762+(Z$33-$Y$33)*($BM762-$BL762)/($BM$33-$BL$33)</f>
        <v>8.9932213873133257E-2</v>
      </c>
      <c r="AA762">
        <f t="shared" si="1856"/>
        <v>8.3508484310766601E-2</v>
      </c>
      <c r="AB762">
        <f t="shared" si="1856"/>
        <v>7.7084754748399931E-2</v>
      </c>
      <c r="AC762">
        <f t="shared" si="1856"/>
        <v>7.0661025186033274E-2</v>
      </c>
      <c r="AD762">
        <f t="shared" si="1856"/>
        <v>6.4237295623666618E-2</v>
      </c>
      <c r="AE762">
        <f t="shared" si="1856"/>
        <v>5.7813566061299962E-2</v>
      </c>
      <c r="AF762">
        <f t="shared" si="1856"/>
        <v>5.1389836498933299E-2</v>
      </c>
      <c r="AG762">
        <f t="shared" si="1856"/>
        <v>4.4966106936566642E-2</v>
      </c>
      <c r="AH762">
        <f t="shared" si="1856"/>
        <v>3.8542377374199979E-2</v>
      </c>
      <c r="AI762">
        <f t="shared" si="1856"/>
        <v>3.2118647811833323E-2</v>
      </c>
      <c r="AJ762">
        <f t="shared" si="1856"/>
        <v>2.5694918249466653E-2</v>
      </c>
      <c r="AK762">
        <f t="shared" si="1856"/>
        <v>1.927118868710001E-2</v>
      </c>
      <c r="AL762">
        <f t="shared" si="1856"/>
        <v>1.2847459124733354E-2</v>
      </c>
      <c r="AM762">
        <f t="shared" si="1856"/>
        <v>6.423729562366684E-3</v>
      </c>
      <c r="AN762">
        <f t="shared" si="1856"/>
        <v>0</v>
      </c>
      <c r="AO762">
        <f t="shared" ref="AO762:BG762" si="1857">1-SUM(AO758:AO761,AO763:AO764)</f>
        <v>0</v>
      </c>
      <c r="AP762">
        <f t="shared" si="1857"/>
        <v>0</v>
      </c>
      <c r="AQ762">
        <f t="shared" si="1857"/>
        <v>0</v>
      </c>
      <c r="AR762">
        <f t="shared" si="1857"/>
        <v>0</v>
      </c>
      <c r="AS762">
        <f t="shared" si="1857"/>
        <v>0</v>
      </c>
      <c r="AT762">
        <f t="shared" si="1857"/>
        <v>0</v>
      </c>
      <c r="AU762">
        <f t="shared" si="1857"/>
        <v>0</v>
      </c>
      <c r="AV762">
        <f t="shared" si="1857"/>
        <v>0</v>
      </c>
      <c r="AW762">
        <f t="shared" si="1857"/>
        <v>0</v>
      </c>
      <c r="AX762">
        <f t="shared" si="1857"/>
        <v>0</v>
      </c>
      <c r="AY762">
        <f t="shared" si="1857"/>
        <v>0</v>
      </c>
      <c r="AZ762">
        <f t="shared" si="1857"/>
        <v>0</v>
      </c>
      <c r="BA762">
        <f t="shared" si="1857"/>
        <v>0</v>
      </c>
      <c r="BB762">
        <f t="shared" si="1857"/>
        <v>0</v>
      </c>
      <c r="BC762">
        <f t="shared" si="1857"/>
        <v>0</v>
      </c>
      <c r="BD762">
        <f t="shared" si="1857"/>
        <v>0</v>
      </c>
      <c r="BE762">
        <f t="shared" si="1857"/>
        <v>0</v>
      </c>
      <c r="BF762">
        <f t="shared" si="1857"/>
        <v>0</v>
      </c>
      <c r="BG762">
        <f t="shared" si="1857"/>
        <v>0</v>
      </c>
      <c r="BK762">
        <f t="shared" ref="BK762:BK767" si="1858">K762</f>
        <v>0.96355943435499902</v>
      </c>
      <c r="BL762">
        <f t="shared" si="1796"/>
        <v>9.6355943435499886E-2</v>
      </c>
      <c r="BM762">
        <f t="shared" si="1797"/>
        <v>0</v>
      </c>
      <c r="BN762">
        <f t="shared" si="1786"/>
        <v>0.9</v>
      </c>
      <c r="BO762">
        <f t="shared" si="1787"/>
        <v>1</v>
      </c>
      <c r="BP762" t="str">
        <f t="shared" si="1798"/>
        <v>-LT-Total</v>
      </c>
    </row>
    <row r="763" spans="1:68" hidden="1" x14ac:dyDescent="0.25">
      <c r="A763" t="str">
        <f t="shared" si="1792"/>
        <v>passenger-LT-LPG</v>
      </c>
      <c r="B763" s="1">
        <v>729</v>
      </c>
      <c r="C763" t="s">
        <v>52</v>
      </c>
      <c r="D763" t="s">
        <v>27</v>
      </c>
      <c r="E763" t="s">
        <v>33</v>
      </c>
      <c r="F763" t="s">
        <v>48</v>
      </c>
      <c r="G763">
        <v>1.109182162328069E-3</v>
      </c>
      <c r="H763">
        <f>Reference!H763</f>
        <v>1.10040983333349E-3</v>
      </c>
      <c r="I763">
        <f>Reference!I763</f>
        <v>1.0917067379768201E-3</v>
      </c>
      <c r="J763">
        <f>Reference!J763</f>
        <v>1.083072059863239E-3</v>
      </c>
      <c r="K763">
        <f>Reference!K763</f>
        <v>1.078090934038994E-3</v>
      </c>
      <c r="L763">
        <f t="shared" si="1855"/>
        <v>1.0087850882793444E-3</v>
      </c>
      <c r="M763">
        <f t="shared" si="1855"/>
        <v>9.3947924251969476E-4</v>
      </c>
      <c r="N763">
        <f t="shared" si="1855"/>
        <v>8.7017339676004508E-4</v>
      </c>
      <c r="O763">
        <f t="shared" si="1855"/>
        <v>8.0086755100039551E-4</v>
      </c>
      <c r="P763">
        <f t="shared" si="1855"/>
        <v>7.3156170524074594E-4</v>
      </c>
      <c r="Q763">
        <f t="shared" si="1855"/>
        <v>6.6225585948109626E-4</v>
      </c>
      <c r="R763">
        <f t="shared" si="1855"/>
        <v>5.9295001372144669E-4</v>
      </c>
      <c r="S763">
        <f t="shared" si="1855"/>
        <v>5.2364416796179712E-4</v>
      </c>
      <c r="T763">
        <f t="shared" si="1855"/>
        <v>4.5433832220214744E-4</v>
      </c>
      <c r="U763">
        <f t="shared" si="1855"/>
        <v>3.8503247644249786E-4</v>
      </c>
      <c r="V763">
        <f t="shared" si="1855"/>
        <v>3.1572663068284829E-4</v>
      </c>
      <c r="W763">
        <f t="shared" si="1855"/>
        <v>2.464207849231985E-4</v>
      </c>
      <c r="X763">
        <f t="shared" si="1855"/>
        <v>1.7711493916354893E-4</v>
      </c>
      <c r="Y763">
        <f t="shared" si="1855"/>
        <v>1.0780909340389936E-4</v>
      </c>
      <c r="Z763">
        <f t="shared" si="1856"/>
        <v>1.0062182051030607E-4</v>
      </c>
      <c r="AA763">
        <f t="shared" si="1856"/>
        <v>9.3434547616712773E-5</v>
      </c>
      <c r="AB763">
        <f t="shared" si="1856"/>
        <v>8.6247274723119487E-5</v>
      </c>
      <c r="AC763">
        <f t="shared" si="1856"/>
        <v>7.9060001829526187E-5</v>
      </c>
      <c r="AD763">
        <f t="shared" si="1856"/>
        <v>7.1872728935932901E-5</v>
      </c>
      <c r="AE763">
        <f t="shared" si="1856"/>
        <v>6.4685456042339615E-5</v>
      </c>
      <c r="AF763">
        <f t="shared" si="1856"/>
        <v>5.7498183148746315E-5</v>
      </c>
      <c r="AG763">
        <f t="shared" si="1856"/>
        <v>5.0310910255153029E-5</v>
      </c>
      <c r="AH763">
        <f t="shared" si="1856"/>
        <v>4.312363736155973E-5</v>
      </c>
      <c r="AI763">
        <f t="shared" si="1856"/>
        <v>3.5936364467966444E-5</v>
      </c>
      <c r="AJ763">
        <f t="shared" si="1856"/>
        <v>2.8749091574373144E-5</v>
      </c>
      <c r="AK763">
        <f t="shared" si="1856"/>
        <v>2.1561818680779858E-5</v>
      </c>
      <c r="AL763">
        <f t="shared" si="1856"/>
        <v>1.4374545787186572E-5</v>
      </c>
      <c r="AM763">
        <f t="shared" si="1856"/>
        <v>7.1872728935932725E-6</v>
      </c>
      <c r="AN763">
        <f t="shared" si="1856"/>
        <v>0</v>
      </c>
      <c r="AO763">
        <f t="shared" ref="AO763:BH763" si="1859">AN763</f>
        <v>0</v>
      </c>
      <c r="AP763">
        <f t="shared" si="1859"/>
        <v>0</v>
      </c>
      <c r="AQ763">
        <f t="shared" si="1859"/>
        <v>0</v>
      </c>
      <c r="AR763">
        <f t="shared" si="1859"/>
        <v>0</v>
      </c>
      <c r="AS763">
        <f t="shared" si="1859"/>
        <v>0</v>
      </c>
      <c r="AT763">
        <f t="shared" si="1859"/>
        <v>0</v>
      </c>
      <c r="AU763">
        <f t="shared" si="1859"/>
        <v>0</v>
      </c>
      <c r="AV763">
        <f t="shared" si="1859"/>
        <v>0</v>
      </c>
      <c r="AW763">
        <f t="shared" si="1859"/>
        <v>0</v>
      </c>
      <c r="AX763">
        <f t="shared" si="1859"/>
        <v>0</v>
      </c>
      <c r="AY763">
        <f t="shared" si="1859"/>
        <v>0</v>
      </c>
      <c r="AZ763">
        <f t="shared" si="1859"/>
        <v>0</v>
      </c>
      <c r="BA763">
        <f t="shared" si="1859"/>
        <v>0</v>
      </c>
      <c r="BB763">
        <f t="shared" si="1859"/>
        <v>0</v>
      </c>
      <c r="BC763">
        <f t="shared" si="1859"/>
        <v>0</v>
      </c>
      <c r="BD763">
        <f t="shared" si="1859"/>
        <v>0</v>
      </c>
      <c r="BE763">
        <f t="shared" si="1859"/>
        <v>0</v>
      </c>
      <c r="BF763">
        <f t="shared" si="1859"/>
        <v>0</v>
      </c>
      <c r="BG763">
        <f t="shared" si="1859"/>
        <v>0</v>
      </c>
      <c r="BH763">
        <f t="shared" si="1859"/>
        <v>0</v>
      </c>
      <c r="BK763">
        <f t="shared" si="1858"/>
        <v>1.078090934038994E-3</v>
      </c>
      <c r="BL763">
        <f t="shared" si="1796"/>
        <v>1.0780909340389937E-4</v>
      </c>
      <c r="BM763">
        <f t="shared" si="1797"/>
        <v>0</v>
      </c>
      <c r="BN763">
        <f t="shared" si="1786"/>
        <v>0.9</v>
      </c>
      <c r="BO763">
        <f t="shared" si="1787"/>
        <v>1</v>
      </c>
      <c r="BP763" t="str">
        <f t="shared" si="1798"/>
        <v>-LT-Total</v>
      </c>
    </row>
    <row r="764" spans="1:68" hidden="1" x14ac:dyDescent="0.25">
      <c r="A764" t="str">
        <f t="shared" si="1792"/>
        <v>passenger-LT-PHEVG</v>
      </c>
      <c r="B764" s="1">
        <v>730</v>
      </c>
      <c r="C764" t="s">
        <v>52</v>
      </c>
      <c r="D764" t="s">
        <v>27</v>
      </c>
      <c r="E764" t="s">
        <v>33</v>
      </c>
      <c r="F764" t="s">
        <v>31</v>
      </c>
      <c r="G764">
        <v>5.2314641951520186E-3</v>
      </c>
      <c r="H764">
        <f>Reference!H764</f>
        <v>7.633876132458234E-3</v>
      </c>
      <c r="I764">
        <f>Reference!I764</f>
        <v>1.001732757269753E-2</v>
      </c>
      <c r="J764">
        <f>Reference!J764</f>
        <v>1.2382042095794689E-2</v>
      </c>
      <c r="K764">
        <f>Reference!K764</f>
        <v>1.363906861985285E-2</v>
      </c>
      <c r="L764">
        <f t="shared" si="1855"/>
        <v>1.2762271351433738E-2</v>
      </c>
      <c r="M764">
        <f t="shared" si="1855"/>
        <v>1.1885474083014626E-2</v>
      </c>
      <c r="N764">
        <f t="shared" si="1855"/>
        <v>1.1008676814595515E-2</v>
      </c>
      <c r="O764">
        <f t="shared" si="1855"/>
        <v>1.0131879546176403E-2</v>
      </c>
      <c r="P764">
        <f t="shared" si="1855"/>
        <v>9.2550822777572907E-3</v>
      </c>
      <c r="Q764">
        <f t="shared" si="1855"/>
        <v>8.3782850093381787E-3</v>
      </c>
      <c r="R764">
        <f t="shared" si="1855"/>
        <v>7.5014877409190677E-3</v>
      </c>
      <c r="S764">
        <f t="shared" si="1855"/>
        <v>6.6246904724999557E-3</v>
      </c>
      <c r="T764">
        <f t="shared" si="1855"/>
        <v>5.7478932040808447E-3</v>
      </c>
      <c r="U764">
        <f t="shared" si="1855"/>
        <v>4.8710959356617328E-3</v>
      </c>
      <c r="V764">
        <f t="shared" si="1855"/>
        <v>3.9942986672426208E-3</v>
      </c>
      <c r="W764">
        <f t="shared" si="1855"/>
        <v>3.1175013988235089E-3</v>
      </c>
      <c r="X764">
        <f t="shared" si="1855"/>
        <v>2.240704130404397E-3</v>
      </c>
      <c r="Y764">
        <f t="shared" si="1855"/>
        <v>1.363906861985285E-3</v>
      </c>
      <c r="Z764">
        <f t="shared" si="1856"/>
        <v>1.2729797378529327E-3</v>
      </c>
      <c r="AA764">
        <f t="shared" si="1856"/>
        <v>1.1820526137205803E-3</v>
      </c>
      <c r="AB764">
        <f t="shared" si="1856"/>
        <v>1.0911254895882281E-3</v>
      </c>
      <c r="AC764">
        <f t="shared" si="1856"/>
        <v>1.0001983654558757E-3</v>
      </c>
      <c r="AD764">
        <f t="shared" si="1856"/>
        <v>9.0927124132352335E-4</v>
      </c>
      <c r="AE764">
        <f t="shared" si="1856"/>
        <v>8.1834411719117108E-4</v>
      </c>
      <c r="AF764">
        <f t="shared" si="1856"/>
        <v>7.2741699305881881E-4</v>
      </c>
      <c r="AG764">
        <f t="shared" si="1856"/>
        <v>6.3648986892646644E-4</v>
      </c>
      <c r="AH764">
        <f t="shared" si="1856"/>
        <v>5.4556274479411416E-4</v>
      </c>
      <c r="AI764">
        <f t="shared" si="1856"/>
        <v>4.5463562066176179E-4</v>
      </c>
      <c r="AJ764">
        <f t="shared" si="1856"/>
        <v>3.6370849652940952E-4</v>
      </c>
      <c r="AK764">
        <f t="shared" si="1856"/>
        <v>2.7278137239705714E-4</v>
      </c>
      <c r="AL764">
        <f t="shared" si="1856"/>
        <v>1.8185424826470476E-4</v>
      </c>
      <c r="AM764">
        <f t="shared" si="1856"/>
        <v>9.0927124132352596E-5</v>
      </c>
      <c r="AN764">
        <f t="shared" si="1856"/>
        <v>0</v>
      </c>
      <c r="AO764">
        <f t="shared" ref="AO764:BH764" si="1860">AN764</f>
        <v>0</v>
      </c>
      <c r="AP764">
        <f t="shared" si="1860"/>
        <v>0</v>
      </c>
      <c r="AQ764">
        <f t="shared" si="1860"/>
        <v>0</v>
      </c>
      <c r="AR764">
        <f t="shared" si="1860"/>
        <v>0</v>
      </c>
      <c r="AS764">
        <f t="shared" si="1860"/>
        <v>0</v>
      </c>
      <c r="AT764">
        <f t="shared" si="1860"/>
        <v>0</v>
      </c>
      <c r="AU764">
        <f t="shared" si="1860"/>
        <v>0</v>
      </c>
      <c r="AV764">
        <f t="shared" si="1860"/>
        <v>0</v>
      </c>
      <c r="AW764">
        <f t="shared" si="1860"/>
        <v>0</v>
      </c>
      <c r="AX764">
        <f t="shared" si="1860"/>
        <v>0</v>
      </c>
      <c r="AY764">
        <f t="shared" si="1860"/>
        <v>0</v>
      </c>
      <c r="AZ764">
        <f t="shared" si="1860"/>
        <v>0</v>
      </c>
      <c r="BA764">
        <f t="shared" si="1860"/>
        <v>0</v>
      </c>
      <c r="BB764">
        <f t="shared" si="1860"/>
        <v>0</v>
      </c>
      <c r="BC764">
        <f t="shared" si="1860"/>
        <v>0</v>
      </c>
      <c r="BD764">
        <f t="shared" si="1860"/>
        <v>0</v>
      </c>
      <c r="BE764">
        <f t="shared" si="1860"/>
        <v>0</v>
      </c>
      <c r="BF764">
        <f t="shared" si="1860"/>
        <v>0</v>
      </c>
      <c r="BG764">
        <f t="shared" si="1860"/>
        <v>0</v>
      </c>
      <c r="BH764">
        <f t="shared" si="1860"/>
        <v>0</v>
      </c>
      <c r="BK764">
        <f t="shared" si="1858"/>
        <v>1.363906861985285E-2</v>
      </c>
      <c r="BL764">
        <f t="shared" si="1796"/>
        <v>1.3639068619852848E-3</v>
      </c>
      <c r="BM764">
        <f t="shared" si="1797"/>
        <v>0</v>
      </c>
      <c r="BN764">
        <f t="shared" si="1786"/>
        <v>0.9</v>
      </c>
      <c r="BO764">
        <f t="shared" si="1787"/>
        <v>1</v>
      </c>
      <c r="BP764" t="str">
        <f t="shared" si="1798"/>
        <v>-LT-Total</v>
      </c>
    </row>
    <row r="765" spans="1:68" hidden="1" x14ac:dyDescent="0.25">
      <c r="A765" t="str">
        <f t="shared" si="1792"/>
        <v>passenger-LV-BEV</v>
      </c>
      <c r="B765" s="1">
        <v>731</v>
      </c>
      <c r="C765" t="s">
        <v>52</v>
      </c>
      <c r="D765" t="s">
        <v>27</v>
      </c>
      <c r="E765" t="s">
        <v>28</v>
      </c>
      <c r="F765" t="s">
        <v>29</v>
      </c>
      <c r="G765">
        <v>2.6352385775516608E-2</v>
      </c>
      <c r="H765">
        <f>Reference!H765</f>
        <v>2.7821580066237736E-2</v>
      </c>
      <c r="I765">
        <f>Reference!I765</f>
        <v>2.9372684658450166E-2</v>
      </c>
      <c r="J765">
        <f>Reference!J765</f>
        <v>3.1010266203095008E-2</v>
      </c>
      <c r="K765">
        <f>Reference!K765</f>
        <v>3.2739145950357144E-2</v>
      </c>
      <c r="L765">
        <f>Reference!L765</f>
        <v>3.6499199514437745E-2</v>
      </c>
      <c r="M765">
        <f t="shared" ref="M765:Y765" si="1861">IF(L765=0,0.0000001,L765)*((INDEX($L$7:$L$29,MATCH($A765,$H$7:$H$28,0))/IF(L765=0,0.0000001,L765))^((M$33-$K$33)/($Y$33-$K$33)))</f>
        <v>5.7694531322487821E-2</v>
      </c>
      <c r="N765">
        <f t="shared" si="1861"/>
        <v>0.10394428582848377</v>
      </c>
      <c r="O765">
        <f t="shared" si="1861"/>
        <v>0.19259329332091246</v>
      </c>
      <c r="P765">
        <f t="shared" si="1861"/>
        <v>0.33402925031795883</v>
      </c>
      <c r="Q765">
        <f t="shared" si="1861"/>
        <v>0.51081836582615336</v>
      </c>
      <c r="R765">
        <f t="shared" si="1861"/>
        <v>0.67803873727357056</v>
      </c>
      <c r="S765">
        <f t="shared" si="1861"/>
        <v>0.79713772946357253</v>
      </c>
      <c r="T765">
        <f t="shared" si="1861"/>
        <v>0.86182247394460254</v>
      </c>
      <c r="U765">
        <f t="shared" si="1861"/>
        <v>0.88892275859431369</v>
      </c>
      <c r="V765">
        <f t="shared" si="1861"/>
        <v>0.89761474306417222</v>
      </c>
      <c r="W765">
        <f t="shared" si="1861"/>
        <v>0.89965886133550954</v>
      </c>
      <c r="X765">
        <f t="shared" si="1861"/>
        <v>0.89997562866327507</v>
      </c>
      <c r="Y765">
        <f t="shared" si="1861"/>
        <v>0.89999999999999991</v>
      </c>
      <c r="Z765">
        <f t="shared" ref="Z765:AN765" si="1862">IF(Y765=0,0.0000001,$Y765)*((INDEX($M$7:$M$29,MATCH($A765,$H$7:$H$28,0))/IF(Y765=0,0.0000001,$Y765))^((Z$33-$Y$33)/($AN$33-$Y$33)))</f>
        <v>0.90324988683595087</v>
      </c>
      <c r="AA765">
        <f t="shared" si="1862"/>
        <v>0.90651150896573141</v>
      </c>
      <c r="AB765">
        <f t="shared" si="1862"/>
        <v>0.9097849087653157</v>
      </c>
      <c r="AC765">
        <f t="shared" si="1862"/>
        <v>0.91307012876369709</v>
      </c>
      <c r="AD765">
        <f t="shared" si="1862"/>
        <v>0.91636721164344082</v>
      </c>
      <c r="AE765">
        <f t="shared" si="1862"/>
        <v>0.91967620024123775</v>
      </c>
      <c r="AF765">
        <f t="shared" si="1862"/>
        <v>0.92299713754846147</v>
      </c>
      <c r="AG765">
        <f t="shared" si="1862"/>
        <v>0.92633006671172746</v>
      </c>
      <c r="AH765">
        <f t="shared" si="1862"/>
        <v>0.92967503103345184</v>
      </c>
      <c r="AI765">
        <f t="shared" si="1862"/>
        <v>0.9330320739724165</v>
      </c>
      <c r="AJ765">
        <f t="shared" si="1862"/>
        <v>0.93640123914433093</v>
      </c>
      <c r="AK765">
        <f t="shared" si="1862"/>
        <v>0.93978257032240142</v>
      </c>
      <c r="AL765">
        <f t="shared" si="1862"/>
        <v>0.94317611143789815</v>
      </c>
      <c r="AM765">
        <f t="shared" si="1862"/>
        <v>0.94658190658072638</v>
      </c>
      <c r="AN765">
        <f t="shared" si="1862"/>
        <v>0.95</v>
      </c>
      <c r="AO765">
        <f t="shared" ref="AO765:BH765" si="1863">AN765</f>
        <v>0.95</v>
      </c>
      <c r="AP765">
        <f t="shared" si="1863"/>
        <v>0.95</v>
      </c>
      <c r="AQ765">
        <f t="shared" si="1863"/>
        <v>0.95</v>
      </c>
      <c r="AR765">
        <f t="shared" si="1863"/>
        <v>0.95</v>
      </c>
      <c r="AS765">
        <f t="shared" si="1863"/>
        <v>0.95</v>
      </c>
      <c r="AT765">
        <f t="shared" si="1863"/>
        <v>0.95</v>
      </c>
      <c r="AU765">
        <f t="shared" si="1863"/>
        <v>0.95</v>
      </c>
      <c r="AV765">
        <f t="shared" si="1863"/>
        <v>0.95</v>
      </c>
      <c r="AW765">
        <f t="shared" si="1863"/>
        <v>0.95</v>
      </c>
      <c r="AX765">
        <f t="shared" si="1863"/>
        <v>0.95</v>
      </c>
      <c r="AY765">
        <f t="shared" si="1863"/>
        <v>0.95</v>
      </c>
      <c r="AZ765">
        <f t="shared" si="1863"/>
        <v>0.95</v>
      </c>
      <c r="BA765">
        <f t="shared" si="1863"/>
        <v>0.95</v>
      </c>
      <c r="BB765">
        <f t="shared" si="1863"/>
        <v>0.95</v>
      </c>
      <c r="BC765">
        <f t="shared" si="1863"/>
        <v>0.95</v>
      </c>
      <c r="BD765">
        <f t="shared" si="1863"/>
        <v>0.95</v>
      </c>
      <c r="BE765">
        <f t="shared" si="1863"/>
        <v>0.95</v>
      </c>
      <c r="BF765">
        <f t="shared" si="1863"/>
        <v>0.95</v>
      </c>
      <c r="BG765">
        <f t="shared" si="1863"/>
        <v>0.95</v>
      </c>
      <c r="BH765">
        <f t="shared" si="1863"/>
        <v>0.95</v>
      </c>
      <c r="BK765">
        <f t="shared" si="1858"/>
        <v>3.2739145950357144E-2</v>
      </c>
      <c r="BL765">
        <f t="shared" si="1796"/>
        <v>1.6369572975178551E-3</v>
      </c>
      <c r="BM765">
        <f t="shared" si="1797"/>
        <v>0</v>
      </c>
      <c r="BN765">
        <f t="shared" si="1786"/>
        <v>0.95000000000000007</v>
      </c>
      <c r="BO765">
        <f t="shared" si="1787"/>
        <v>1</v>
      </c>
      <c r="BP765" t="str">
        <f t="shared" si="1798"/>
        <v>-LV-Total</v>
      </c>
    </row>
    <row r="766" spans="1:68" hidden="1" x14ac:dyDescent="0.25">
      <c r="A766" t="str">
        <f t="shared" si="1792"/>
        <v>passenger-LV-CNG</v>
      </c>
      <c r="B766" s="1">
        <v>732</v>
      </c>
      <c r="C766" t="s">
        <v>52</v>
      </c>
      <c r="D766" t="s">
        <v>27</v>
      </c>
      <c r="E766" t="s">
        <v>28</v>
      </c>
      <c r="F766" t="s">
        <v>45</v>
      </c>
      <c r="G766">
        <v>3.821887491927948E-3</v>
      </c>
      <c r="H766">
        <f>Reference!H766</f>
        <v>3.7584089479279379E-3</v>
      </c>
      <c r="I766">
        <f>Reference!I766</f>
        <v>3.695753148732868E-3</v>
      </c>
      <c r="J766">
        <f>Reference!J766</f>
        <v>3.6339042019519212E-3</v>
      </c>
      <c r="K766">
        <f>Reference!K766</f>
        <v>3.5943094885447649E-3</v>
      </c>
      <c r="L766">
        <f t="shared" ref="L766:Y767" si="1864">$K766+(L$33-$K$33)*($BL766-$BK766)/($BL$33-$BK$33)</f>
        <v>3.3504099161077985E-3</v>
      </c>
      <c r="M766">
        <f t="shared" si="1864"/>
        <v>3.1065103436708325E-3</v>
      </c>
      <c r="N766">
        <f t="shared" si="1864"/>
        <v>2.8626107712338665E-3</v>
      </c>
      <c r="O766">
        <f t="shared" si="1864"/>
        <v>2.6187111987969001E-3</v>
      </c>
      <c r="P766">
        <f t="shared" si="1864"/>
        <v>2.3748116263599336E-3</v>
      </c>
      <c r="Q766">
        <f t="shared" si="1864"/>
        <v>2.1309120539229677E-3</v>
      </c>
      <c r="R766">
        <f t="shared" si="1864"/>
        <v>1.8870124814860014E-3</v>
      </c>
      <c r="S766">
        <f t="shared" si="1864"/>
        <v>1.6431129090490352E-3</v>
      </c>
      <c r="T766">
        <f t="shared" si="1864"/>
        <v>1.3992133366120692E-3</v>
      </c>
      <c r="U766">
        <f t="shared" si="1864"/>
        <v>1.1553137641751028E-3</v>
      </c>
      <c r="V766">
        <f t="shared" si="1864"/>
        <v>9.1141419173813637E-4</v>
      </c>
      <c r="W766">
        <f t="shared" si="1864"/>
        <v>6.6751461930117037E-4</v>
      </c>
      <c r="X766">
        <f t="shared" si="1864"/>
        <v>4.2361504686420394E-4</v>
      </c>
      <c r="Y766">
        <f t="shared" si="1864"/>
        <v>1.7971547442723794E-4</v>
      </c>
      <c r="Z766">
        <f t="shared" ref="Z766:AN767" si="1865">$Y766+(Z$33-$Y$33)*($BM766-$BL766)/($BM$33-$BL$33)</f>
        <v>1.677344427987554E-4</v>
      </c>
      <c r="AA766">
        <f t="shared" si="1865"/>
        <v>1.5575341117027286E-4</v>
      </c>
      <c r="AB766">
        <f t="shared" si="1865"/>
        <v>1.4377237954179035E-4</v>
      </c>
      <c r="AC766">
        <f t="shared" si="1865"/>
        <v>1.3179134791330781E-4</v>
      </c>
      <c r="AD766">
        <f t="shared" si="1865"/>
        <v>1.1981031628482528E-4</v>
      </c>
      <c r="AE766">
        <f t="shared" si="1865"/>
        <v>1.0782928465634274E-4</v>
      </c>
      <c r="AF766">
        <f t="shared" si="1865"/>
        <v>9.5848253027860201E-5</v>
      </c>
      <c r="AG766">
        <f t="shared" si="1865"/>
        <v>8.3867221399377674E-5</v>
      </c>
      <c r="AH766">
        <f t="shared" si="1865"/>
        <v>7.1886189770895147E-5</v>
      </c>
      <c r="AI766">
        <f t="shared" si="1865"/>
        <v>5.9905158142412621E-5</v>
      </c>
      <c r="AJ766">
        <f t="shared" si="1865"/>
        <v>4.792412651393008E-5</v>
      </c>
      <c r="AK766">
        <f t="shared" si="1865"/>
        <v>3.594309488544754E-5</v>
      </c>
      <c r="AL766">
        <f t="shared" si="1865"/>
        <v>2.3962063256964999E-5</v>
      </c>
      <c r="AM766">
        <f t="shared" si="1865"/>
        <v>1.1981031628482459E-5</v>
      </c>
      <c r="AN766">
        <f t="shared" si="1865"/>
        <v>0</v>
      </c>
      <c r="AO766">
        <f t="shared" ref="AO766:BH766" si="1866">AN766</f>
        <v>0</v>
      </c>
      <c r="AP766">
        <f t="shared" si="1866"/>
        <v>0</v>
      </c>
      <c r="AQ766">
        <f t="shared" si="1866"/>
        <v>0</v>
      </c>
      <c r="AR766">
        <f t="shared" si="1866"/>
        <v>0</v>
      </c>
      <c r="AS766">
        <f t="shared" si="1866"/>
        <v>0</v>
      </c>
      <c r="AT766">
        <f t="shared" si="1866"/>
        <v>0</v>
      </c>
      <c r="AU766">
        <f t="shared" si="1866"/>
        <v>0</v>
      </c>
      <c r="AV766">
        <f t="shared" si="1866"/>
        <v>0</v>
      </c>
      <c r="AW766">
        <f t="shared" si="1866"/>
        <v>0</v>
      </c>
      <c r="AX766">
        <f t="shared" si="1866"/>
        <v>0</v>
      </c>
      <c r="AY766">
        <f t="shared" si="1866"/>
        <v>0</v>
      </c>
      <c r="AZ766">
        <f t="shared" si="1866"/>
        <v>0</v>
      </c>
      <c r="BA766">
        <f t="shared" si="1866"/>
        <v>0</v>
      </c>
      <c r="BB766">
        <f t="shared" si="1866"/>
        <v>0</v>
      </c>
      <c r="BC766">
        <f t="shared" si="1866"/>
        <v>0</v>
      </c>
      <c r="BD766">
        <f t="shared" si="1866"/>
        <v>0</v>
      </c>
      <c r="BE766">
        <f t="shared" si="1866"/>
        <v>0</v>
      </c>
      <c r="BF766">
        <f t="shared" si="1866"/>
        <v>0</v>
      </c>
      <c r="BG766">
        <f t="shared" si="1866"/>
        <v>0</v>
      </c>
      <c r="BH766">
        <f t="shared" si="1866"/>
        <v>0</v>
      </c>
      <c r="BK766">
        <f t="shared" si="1858"/>
        <v>3.5943094885447649E-3</v>
      </c>
      <c r="BL766">
        <f t="shared" si="1796"/>
        <v>1.79715474427238E-4</v>
      </c>
      <c r="BM766">
        <f t="shared" si="1797"/>
        <v>0</v>
      </c>
      <c r="BN766">
        <f t="shared" si="1786"/>
        <v>0.95000000000000007</v>
      </c>
      <c r="BO766">
        <f t="shared" si="1787"/>
        <v>1</v>
      </c>
      <c r="BP766" t="str">
        <f t="shared" si="1798"/>
        <v>-LV-Total</v>
      </c>
    </row>
    <row r="767" spans="1:68" hidden="1" x14ac:dyDescent="0.25">
      <c r="A767" t="str">
        <f t="shared" si="1792"/>
        <v>passenger-LV-D</v>
      </c>
      <c r="B767" s="1">
        <v>733</v>
      </c>
      <c r="C767" t="s">
        <v>52</v>
      </c>
      <c r="D767" t="s">
        <v>27</v>
      </c>
      <c r="E767" t="s">
        <v>28</v>
      </c>
      <c r="F767" t="s">
        <v>46</v>
      </c>
      <c r="G767">
        <v>2.7714107888222021E-4</v>
      </c>
      <c r="H767">
        <f>Reference!H767</f>
        <v>2.7572597788095763E-4</v>
      </c>
      <c r="I767">
        <f>Reference!I767</f>
        <v>2.743292179903111E-4</v>
      </c>
      <c r="J767">
        <f>Reference!J767</f>
        <v>2.7295044492776682E-4</v>
      </c>
      <c r="K767">
        <f>Reference!K767</f>
        <v>2.8092310979405209E-4</v>
      </c>
      <c r="L767">
        <f t="shared" si="1864"/>
        <v>2.6186047020088424E-4</v>
      </c>
      <c r="M767">
        <f t="shared" si="1864"/>
        <v>2.4279783060771645E-4</v>
      </c>
      <c r="N767">
        <f t="shared" si="1864"/>
        <v>2.237351910145486E-4</v>
      </c>
      <c r="O767">
        <f t="shared" si="1864"/>
        <v>2.0467255142138081E-4</v>
      </c>
      <c r="P767">
        <f t="shared" si="1864"/>
        <v>1.8560991182821297E-4</v>
      </c>
      <c r="Q767">
        <f t="shared" si="1864"/>
        <v>1.6654727223504515E-4</v>
      </c>
      <c r="R767">
        <f t="shared" si="1864"/>
        <v>1.4748463264187733E-4</v>
      </c>
      <c r="S767">
        <f t="shared" si="1864"/>
        <v>1.2842199304870952E-4</v>
      </c>
      <c r="T767">
        <f t="shared" si="1864"/>
        <v>1.0935935345554167E-4</v>
      </c>
      <c r="U767">
        <f t="shared" si="1864"/>
        <v>9.0296713862373854E-5</v>
      </c>
      <c r="V767">
        <f t="shared" si="1864"/>
        <v>7.1234074269206063E-5</v>
      </c>
      <c r="W767">
        <f t="shared" si="1864"/>
        <v>5.2171434676038218E-5</v>
      </c>
      <c r="X767">
        <f t="shared" si="1864"/>
        <v>3.3108795082870373E-5</v>
      </c>
      <c r="Y767">
        <f t="shared" si="1864"/>
        <v>1.4046155489702583E-5</v>
      </c>
      <c r="Z767">
        <f t="shared" si="1865"/>
        <v>1.310974512372241E-5</v>
      </c>
      <c r="AA767">
        <f t="shared" si="1865"/>
        <v>1.2173334757742238E-5</v>
      </c>
      <c r="AB767">
        <f t="shared" si="1865"/>
        <v>1.1236924391762065E-5</v>
      </c>
      <c r="AC767">
        <f t="shared" si="1865"/>
        <v>1.0300514025781893E-5</v>
      </c>
      <c r="AD767">
        <f t="shared" si="1865"/>
        <v>9.3641036598017206E-6</v>
      </c>
      <c r="AE767">
        <f t="shared" si="1865"/>
        <v>8.4276932938215482E-6</v>
      </c>
      <c r="AF767">
        <f t="shared" si="1865"/>
        <v>7.4912829278413758E-6</v>
      </c>
      <c r="AG767">
        <f t="shared" si="1865"/>
        <v>6.5548725618612034E-6</v>
      </c>
      <c r="AH767">
        <f t="shared" si="1865"/>
        <v>5.618462195881031E-6</v>
      </c>
      <c r="AI767">
        <f t="shared" si="1865"/>
        <v>4.6820518299008586E-6</v>
      </c>
      <c r="AJ767">
        <f t="shared" si="1865"/>
        <v>3.7456414639206862E-6</v>
      </c>
      <c r="AK767">
        <f t="shared" si="1865"/>
        <v>2.8092310979405121E-6</v>
      </c>
      <c r="AL767">
        <f t="shared" si="1865"/>
        <v>1.8728207319603414E-6</v>
      </c>
      <c r="AM767">
        <f t="shared" si="1865"/>
        <v>9.3641036598016901E-7</v>
      </c>
      <c r="AN767">
        <f t="shared" si="1865"/>
        <v>0</v>
      </c>
      <c r="AO767">
        <f t="shared" ref="AO767:BH767" si="1867">AN767</f>
        <v>0</v>
      </c>
      <c r="AP767">
        <f t="shared" si="1867"/>
        <v>0</v>
      </c>
      <c r="AQ767">
        <f t="shared" si="1867"/>
        <v>0</v>
      </c>
      <c r="AR767">
        <f t="shared" si="1867"/>
        <v>0</v>
      </c>
      <c r="AS767">
        <f t="shared" si="1867"/>
        <v>0</v>
      </c>
      <c r="AT767">
        <f t="shared" si="1867"/>
        <v>0</v>
      </c>
      <c r="AU767">
        <f t="shared" si="1867"/>
        <v>0</v>
      </c>
      <c r="AV767">
        <f t="shared" si="1867"/>
        <v>0</v>
      </c>
      <c r="AW767">
        <f t="shared" si="1867"/>
        <v>0</v>
      </c>
      <c r="AX767">
        <f t="shared" si="1867"/>
        <v>0</v>
      </c>
      <c r="AY767">
        <f t="shared" si="1867"/>
        <v>0</v>
      </c>
      <c r="AZ767">
        <f t="shared" si="1867"/>
        <v>0</v>
      </c>
      <c r="BA767">
        <f t="shared" si="1867"/>
        <v>0</v>
      </c>
      <c r="BB767">
        <f t="shared" si="1867"/>
        <v>0</v>
      </c>
      <c r="BC767">
        <f t="shared" si="1867"/>
        <v>0</v>
      </c>
      <c r="BD767">
        <f t="shared" si="1867"/>
        <v>0</v>
      </c>
      <c r="BE767">
        <f t="shared" si="1867"/>
        <v>0</v>
      </c>
      <c r="BF767">
        <f t="shared" si="1867"/>
        <v>0</v>
      </c>
      <c r="BG767">
        <f t="shared" si="1867"/>
        <v>0</v>
      </c>
      <c r="BH767">
        <f t="shared" si="1867"/>
        <v>0</v>
      </c>
      <c r="BK767">
        <f t="shared" si="1858"/>
        <v>2.8092310979405209E-4</v>
      </c>
      <c r="BL767">
        <f t="shared" si="1796"/>
        <v>1.4046155489702586E-5</v>
      </c>
      <c r="BM767">
        <f t="shared" si="1797"/>
        <v>0</v>
      </c>
      <c r="BN767">
        <f t="shared" si="1786"/>
        <v>0.95000000000000007</v>
      </c>
      <c r="BO767">
        <f t="shared" si="1787"/>
        <v>1</v>
      </c>
      <c r="BP767" t="str">
        <f t="shared" si="1798"/>
        <v>-LV-Total</v>
      </c>
    </row>
    <row r="768" spans="1:68" hidden="1" x14ac:dyDescent="0.25">
      <c r="A768" t="str">
        <f t="shared" si="1792"/>
        <v>passenger-LV-FCEV</v>
      </c>
      <c r="B768" s="1">
        <v>734</v>
      </c>
      <c r="C768" t="s">
        <v>52</v>
      </c>
      <c r="D768" t="s">
        <v>27</v>
      </c>
      <c r="E768" t="s">
        <v>28</v>
      </c>
      <c r="F768" t="s">
        <v>30</v>
      </c>
      <c r="G768">
        <v>4.2300155838454921E-4</v>
      </c>
      <c r="H768">
        <f>Reference!H768</f>
        <v>4.4313596348478652E-4</v>
      </c>
      <c r="I768">
        <f>Reference!I768</f>
        <v>4.6422874394016123E-4</v>
      </c>
      <c r="J768">
        <f>Reference!J768</f>
        <v>4.8632551735480723E-4</v>
      </c>
      <c r="K768">
        <f>Reference!K768</f>
        <v>5.0947407268022858E-4</v>
      </c>
      <c r="L768">
        <f>Reference!L768</f>
        <v>6.3018855243998054E-4</v>
      </c>
      <c r="M768">
        <f t="shared" ref="M768:Y768" si="1868">IF(L768=0,0.0000001,L768)*((INDEX($L$7:$L$29,MATCH($A768,$H$7:$H$28,0))/IF(L768=0,0.0000001,L768))^((M$33-$K$33)/($Y$33-$K$33)))</f>
        <v>1.177138544207086E-3</v>
      </c>
      <c r="N768">
        <f t="shared" si="1868"/>
        <v>2.6285439486874547E-3</v>
      </c>
      <c r="O768">
        <f t="shared" si="1868"/>
        <v>6.0984097792446332E-3</v>
      </c>
      <c r="P768">
        <f t="shared" si="1868"/>
        <v>1.2928766846723956E-2</v>
      </c>
      <c r="Q768">
        <f t="shared" si="1868"/>
        <v>2.3083703620997296E-2</v>
      </c>
      <c r="R768">
        <f t="shared" si="1868"/>
        <v>3.3973301003138695E-2</v>
      </c>
      <c r="S768">
        <f t="shared" si="1868"/>
        <v>4.2368383456789088E-2</v>
      </c>
      <c r="T768">
        <f t="shared" si="1868"/>
        <v>4.7128258680458432E-2</v>
      </c>
      <c r="U768">
        <f t="shared" si="1868"/>
        <v>4.9162097213470278E-2</v>
      </c>
      <c r="V768">
        <f t="shared" si="1868"/>
        <v>4.9819255396976278E-2</v>
      </c>
      <c r="W768">
        <f t="shared" si="1868"/>
        <v>4.9974139250295001E-2</v>
      </c>
      <c r="X768">
        <f t="shared" si="1868"/>
        <v>4.9998152359867466E-2</v>
      </c>
      <c r="Y768">
        <f t="shared" si="1868"/>
        <v>0.05</v>
      </c>
      <c r="Z768">
        <f t="shared" ref="Z768:AN768" si="1869">IF(Y768=0,0.0000001,$Y768)*((INDEX($M$7:$M$29,MATCH($A768,$H$7:$H$28,0))/IF(Y768=0,0.0000001,$Y768))^((Z$33-$Y$33)/($AN$33-$Y$33)))</f>
        <v>0.05</v>
      </c>
      <c r="AA768">
        <f t="shared" si="1869"/>
        <v>0.05</v>
      </c>
      <c r="AB768">
        <f t="shared" si="1869"/>
        <v>0.05</v>
      </c>
      <c r="AC768">
        <f t="shared" si="1869"/>
        <v>0.05</v>
      </c>
      <c r="AD768">
        <f t="shared" si="1869"/>
        <v>0.05</v>
      </c>
      <c r="AE768">
        <f t="shared" si="1869"/>
        <v>0.05</v>
      </c>
      <c r="AF768">
        <f t="shared" si="1869"/>
        <v>0.05</v>
      </c>
      <c r="AG768">
        <f t="shared" si="1869"/>
        <v>0.05</v>
      </c>
      <c r="AH768">
        <f t="shared" si="1869"/>
        <v>0.05</v>
      </c>
      <c r="AI768">
        <f t="shared" si="1869"/>
        <v>0.05</v>
      </c>
      <c r="AJ768">
        <f t="shared" si="1869"/>
        <v>0.05</v>
      </c>
      <c r="AK768">
        <f t="shared" si="1869"/>
        <v>0.05</v>
      </c>
      <c r="AL768">
        <f t="shared" si="1869"/>
        <v>0.05</v>
      </c>
      <c r="AM768">
        <f t="shared" si="1869"/>
        <v>0.05</v>
      </c>
      <c r="AN768">
        <f t="shared" si="1869"/>
        <v>0.05</v>
      </c>
      <c r="AO768">
        <f t="shared" ref="AO768:BH768" si="1870">AN768</f>
        <v>0.05</v>
      </c>
      <c r="AP768">
        <f t="shared" si="1870"/>
        <v>0.05</v>
      </c>
      <c r="AQ768">
        <f t="shared" si="1870"/>
        <v>0.05</v>
      </c>
      <c r="AR768">
        <f t="shared" si="1870"/>
        <v>0.05</v>
      </c>
      <c r="AS768">
        <f t="shared" si="1870"/>
        <v>0.05</v>
      </c>
      <c r="AT768">
        <f t="shared" si="1870"/>
        <v>0.05</v>
      </c>
      <c r="AU768">
        <f t="shared" si="1870"/>
        <v>0.05</v>
      </c>
      <c r="AV768">
        <f t="shared" si="1870"/>
        <v>0.05</v>
      </c>
      <c r="AW768">
        <f t="shared" si="1870"/>
        <v>0.05</v>
      </c>
      <c r="AX768">
        <f t="shared" si="1870"/>
        <v>0.05</v>
      </c>
      <c r="AY768">
        <f t="shared" si="1870"/>
        <v>0.05</v>
      </c>
      <c r="AZ768">
        <f t="shared" si="1870"/>
        <v>0.05</v>
      </c>
      <c r="BA768">
        <f t="shared" si="1870"/>
        <v>0.05</v>
      </c>
      <c r="BB768">
        <f t="shared" si="1870"/>
        <v>0.05</v>
      </c>
      <c r="BC768">
        <f t="shared" si="1870"/>
        <v>0.05</v>
      </c>
      <c r="BD768">
        <f t="shared" si="1870"/>
        <v>0.05</v>
      </c>
      <c r="BE768">
        <f t="shared" si="1870"/>
        <v>0.05</v>
      </c>
      <c r="BF768">
        <f t="shared" si="1870"/>
        <v>0.05</v>
      </c>
      <c r="BG768">
        <f t="shared" si="1870"/>
        <v>0.05</v>
      </c>
      <c r="BH768">
        <f t="shared" si="1870"/>
        <v>0.05</v>
      </c>
      <c r="BK768">
        <f>G768</f>
        <v>4.2300155838454921E-4</v>
      </c>
      <c r="BL768">
        <f t="shared" si="1796"/>
        <v>2.1150077919227432E-5</v>
      </c>
      <c r="BM768">
        <f t="shared" si="1797"/>
        <v>0</v>
      </c>
      <c r="BN768">
        <f t="shared" si="1786"/>
        <v>0.95000000000000007</v>
      </c>
      <c r="BO768">
        <f t="shared" si="1787"/>
        <v>1</v>
      </c>
      <c r="BP768" t="str">
        <f t="shared" si="1798"/>
        <v>-LV-Total</v>
      </c>
    </row>
    <row r="769" spans="1:68" hidden="1" x14ac:dyDescent="0.25">
      <c r="A769" t="str">
        <f t="shared" si="1792"/>
        <v>passenger-LV-G</v>
      </c>
      <c r="B769" s="1">
        <v>735</v>
      </c>
      <c r="C769" t="s">
        <v>52</v>
      </c>
      <c r="D769" t="s">
        <v>27</v>
      </c>
      <c r="E769" t="s">
        <v>28</v>
      </c>
      <c r="F769" t="s">
        <v>47</v>
      </c>
      <c r="G769">
        <v>0.96330076706267709</v>
      </c>
      <c r="H769">
        <f>1-SUM(H765:H768,H770:H771)</f>
        <v>0.96057709402438407</v>
      </c>
      <c r="I769">
        <f>1-SUM(I765:I768,I770:I771)</f>
        <v>0.95778655063452556</v>
      </c>
      <c r="J769">
        <f>1-SUM(J765:J768,J770:J771)</f>
        <v>0.95492421559600182</v>
      </c>
      <c r="K769">
        <f>1-SUM(K765:K768,K770:K771)</f>
        <v>0.95267252447790807</v>
      </c>
      <c r="L769">
        <f t="shared" ref="L769:Y771" si="1871">$K769+(L$33-$K$33)*($BL769-$BK769)/($BL$33-$BK$33)</f>
        <v>0.8880268888883357</v>
      </c>
      <c r="M769">
        <f t="shared" si="1871"/>
        <v>0.82338125329876344</v>
      </c>
      <c r="N769">
        <f t="shared" si="1871"/>
        <v>0.75873561770919107</v>
      </c>
      <c r="O769">
        <f t="shared" si="1871"/>
        <v>0.6940899821196187</v>
      </c>
      <c r="P769">
        <f t="shared" si="1871"/>
        <v>0.62944434653004633</v>
      </c>
      <c r="Q769">
        <f t="shared" si="1871"/>
        <v>0.56479871094047396</v>
      </c>
      <c r="R769">
        <f t="shared" si="1871"/>
        <v>0.5001530753509017</v>
      </c>
      <c r="S769">
        <f t="shared" si="1871"/>
        <v>0.43550743976132933</v>
      </c>
      <c r="T769">
        <f t="shared" si="1871"/>
        <v>0.37086180417175707</v>
      </c>
      <c r="U769">
        <f t="shared" si="1871"/>
        <v>0.3062161685821847</v>
      </c>
      <c r="V769">
        <f t="shared" si="1871"/>
        <v>0.24157053299261233</v>
      </c>
      <c r="W769">
        <f t="shared" si="1871"/>
        <v>0.17692489740303996</v>
      </c>
      <c r="X769">
        <f t="shared" si="1871"/>
        <v>0.1122792618134677</v>
      </c>
      <c r="Y769">
        <f t="shared" si="1871"/>
        <v>4.7633626223895331E-2</v>
      </c>
      <c r="Z769">
        <f t="shared" ref="Z769:AN771" si="1872">$Y769+(Z$33-$Y$33)*($BM769-$BL769)/($BM$33-$BL$33)</f>
        <v>4.4458051142302307E-2</v>
      </c>
      <c r="AA769">
        <f t="shared" si="1872"/>
        <v>4.1282476060709283E-2</v>
      </c>
      <c r="AB769">
        <f t="shared" si="1872"/>
        <v>3.8106900979116259E-2</v>
      </c>
      <c r="AC769">
        <f t="shared" si="1872"/>
        <v>3.4931325897523242E-2</v>
      </c>
      <c r="AD769">
        <f t="shared" si="1872"/>
        <v>3.1755750815930218E-2</v>
      </c>
      <c r="AE769">
        <f t="shared" si="1872"/>
        <v>2.8580175734337195E-2</v>
      </c>
      <c r="AF769">
        <f t="shared" si="1872"/>
        <v>2.5404600652744174E-2</v>
      </c>
      <c r="AG769">
        <f t="shared" si="1872"/>
        <v>2.222902557115115E-2</v>
      </c>
      <c r="AH769">
        <f t="shared" si="1872"/>
        <v>1.905345048955813E-2</v>
      </c>
      <c r="AI769">
        <f t="shared" si="1872"/>
        <v>1.5877875407965106E-2</v>
      </c>
      <c r="AJ769">
        <f t="shared" si="1872"/>
        <v>1.2702300326372082E-2</v>
      </c>
      <c r="AK769">
        <f t="shared" si="1872"/>
        <v>9.5267252447790579E-3</v>
      </c>
      <c r="AL769">
        <f t="shared" si="1872"/>
        <v>6.351150163186034E-3</v>
      </c>
      <c r="AM769">
        <f t="shared" si="1872"/>
        <v>3.175575081593017E-3</v>
      </c>
      <c r="AN769">
        <f t="shared" si="1872"/>
        <v>0</v>
      </c>
      <c r="AO769">
        <f t="shared" ref="AO769:BH769" si="1873">1-SUM(AO765:AO768,AO770:AO771)</f>
        <v>0</v>
      </c>
      <c r="AP769">
        <f t="shared" si="1873"/>
        <v>0</v>
      </c>
      <c r="AQ769">
        <f t="shared" si="1873"/>
        <v>0</v>
      </c>
      <c r="AR769">
        <f t="shared" si="1873"/>
        <v>0</v>
      </c>
      <c r="AS769">
        <f t="shared" si="1873"/>
        <v>0</v>
      </c>
      <c r="AT769">
        <f t="shared" si="1873"/>
        <v>0</v>
      </c>
      <c r="AU769">
        <f t="shared" si="1873"/>
        <v>0</v>
      </c>
      <c r="AV769">
        <f t="shared" si="1873"/>
        <v>0</v>
      </c>
      <c r="AW769">
        <f t="shared" si="1873"/>
        <v>0</v>
      </c>
      <c r="AX769">
        <f t="shared" si="1873"/>
        <v>0</v>
      </c>
      <c r="AY769">
        <f t="shared" si="1873"/>
        <v>0</v>
      </c>
      <c r="AZ769">
        <f t="shared" si="1873"/>
        <v>0</v>
      </c>
      <c r="BA769">
        <f t="shared" si="1873"/>
        <v>0</v>
      </c>
      <c r="BB769">
        <f t="shared" si="1873"/>
        <v>0</v>
      </c>
      <c r="BC769">
        <f t="shared" si="1873"/>
        <v>0</v>
      </c>
      <c r="BD769">
        <f t="shared" si="1873"/>
        <v>0</v>
      </c>
      <c r="BE769">
        <f t="shared" si="1873"/>
        <v>0</v>
      </c>
      <c r="BF769">
        <f t="shared" si="1873"/>
        <v>0</v>
      </c>
      <c r="BG769">
        <f t="shared" si="1873"/>
        <v>0</v>
      </c>
      <c r="BH769">
        <f t="shared" si="1873"/>
        <v>0</v>
      </c>
      <c r="BK769">
        <f t="shared" ref="BK769:BK774" si="1874">K769</f>
        <v>0.95267252447790807</v>
      </c>
      <c r="BL769">
        <f t="shared" si="1796"/>
        <v>4.7633626223895338E-2</v>
      </c>
      <c r="BM769">
        <f t="shared" si="1797"/>
        <v>0</v>
      </c>
      <c r="BN769">
        <f t="shared" si="1786"/>
        <v>0.95000000000000007</v>
      </c>
      <c r="BO769">
        <f t="shared" si="1787"/>
        <v>1</v>
      </c>
      <c r="BP769" t="str">
        <f t="shared" si="1798"/>
        <v>-LV-Total</v>
      </c>
    </row>
    <row r="770" spans="1:68" hidden="1" x14ac:dyDescent="0.25">
      <c r="A770" t="str">
        <f t="shared" si="1792"/>
        <v>passenger-LV-LPG</v>
      </c>
      <c r="B770" s="1">
        <v>736</v>
      </c>
      <c r="C770" t="s">
        <v>52</v>
      </c>
      <c r="D770" t="s">
        <v>27</v>
      </c>
      <c r="E770" t="s">
        <v>28</v>
      </c>
      <c r="F770" t="s">
        <v>48</v>
      </c>
      <c r="G770">
        <v>2.8915678402793811E-3</v>
      </c>
      <c r="H770">
        <f>Reference!H770</f>
        <v>2.775893613618081E-3</v>
      </c>
      <c r="I770">
        <f>Reference!I770</f>
        <v>2.6617186395081829E-3</v>
      </c>
      <c r="J770">
        <f>Reference!J770</f>
        <v>2.5490139579278882E-3</v>
      </c>
      <c r="K770">
        <f>Reference!K770</f>
        <v>2.468591726183236E-3</v>
      </c>
      <c r="L770">
        <f t="shared" si="1871"/>
        <v>2.301080144763659E-3</v>
      </c>
      <c r="M770">
        <f t="shared" si="1871"/>
        <v>2.1335685633440825E-3</v>
      </c>
      <c r="N770">
        <f t="shared" si="1871"/>
        <v>1.966056981924506E-3</v>
      </c>
      <c r="O770">
        <f t="shared" si="1871"/>
        <v>1.7985454005049291E-3</v>
      </c>
      <c r="P770">
        <f t="shared" si="1871"/>
        <v>1.6310338190853523E-3</v>
      </c>
      <c r="Q770">
        <f t="shared" si="1871"/>
        <v>1.4635222376657756E-3</v>
      </c>
      <c r="R770">
        <f t="shared" si="1871"/>
        <v>1.2960106562461989E-3</v>
      </c>
      <c r="S770">
        <f t="shared" si="1871"/>
        <v>1.1284990748266222E-3</v>
      </c>
      <c r="T770">
        <f t="shared" si="1871"/>
        <v>9.6098749340704543E-4</v>
      </c>
      <c r="U770">
        <f t="shared" si="1871"/>
        <v>7.934759119874687E-4</v>
      </c>
      <c r="V770">
        <f t="shared" si="1871"/>
        <v>6.2596433056789197E-4</v>
      </c>
      <c r="W770">
        <f t="shared" si="1871"/>
        <v>4.5845274914831525E-4</v>
      </c>
      <c r="X770">
        <f t="shared" si="1871"/>
        <v>2.9094116772873874E-4</v>
      </c>
      <c r="Y770">
        <f t="shared" si="1871"/>
        <v>1.234295863091618E-4</v>
      </c>
      <c r="Z770">
        <f t="shared" si="1872"/>
        <v>1.1520094722188435E-4</v>
      </c>
      <c r="AA770">
        <f t="shared" si="1872"/>
        <v>1.0697230813460691E-4</v>
      </c>
      <c r="AB770">
        <f t="shared" si="1872"/>
        <v>9.8743669047329473E-5</v>
      </c>
      <c r="AC770">
        <f t="shared" si="1872"/>
        <v>9.0515029960052027E-5</v>
      </c>
      <c r="AD770">
        <f t="shared" si="1872"/>
        <v>8.2286390872774595E-5</v>
      </c>
      <c r="AE770">
        <f t="shared" si="1872"/>
        <v>7.4057751785497149E-5</v>
      </c>
      <c r="AF770">
        <f t="shared" si="1872"/>
        <v>6.5829112698219703E-5</v>
      </c>
      <c r="AG770">
        <f t="shared" si="1872"/>
        <v>5.7600473610942257E-5</v>
      </c>
      <c r="AH770">
        <f t="shared" si="1872"/>
        <v>4.9371834523664825E-5</v>
      </c>
      <c r="AI770">
        <f t="shared" si="1872"/>
        <v>4.1143195436387379E-5</v>
      </c>
      <c r="AJ770">
        <f t="shared" si="1872"/>
        <v>3.2914556349109933E-5</v>
      </c>
      <c r="AK770">
        <f t="shared" si="1872"/>
        <v>2.4685917261832487E-5</v>
      </c>
      <c r="AL770">
        <f t="shared" si="1872"/>
        <v>1.6457278174555055E-5</v>
      </c>
      <c r="AM770">
        <f t="shared" si="1872"/>
        <v>8.228639087277595E-6</v>
      </c>
      <c r="AN770">
        <f t="shared" si="1872"/>
        <v>0</v>
      </c>
      <c r="AO770">
        <f t="shared" ref="AO770:BH770" si="1875">AN770</f>
        <v>0</v>
      </c>
      <c r="AP770">
        <f t="shared" si="1875"/>
        <v>0</v>
      </c>
      <c r="AQ770">
        <f t="shared" si="1875"/>
        <v>0</v>
      </c>
      <c r="AR770">
        <f t="shared" si="1875"/>
        <v>0</v>
      </c>
      <c r="AS770">
        <f t="shared" si="1875"/>
        <v>0</v>
      </c>
      <c r="AT770">
        <f t="shared" si="1875"/>
        <v>0</v>
      </c>
      <c r="AU770">
        <f t="shared" si="1875"/>
        <v>0</v>
      </c>
      <c r="AV770">
        <f t="shared" si="1875"/>
        <v>0</v>
      </c>
      <c r="AW770">
        <f t="shared" si="1875"/>
        <v>0</v>
      </c>
      <c r="AX770">
        <f t="shared" si="1875"/>
        <v>0</v>
      </c>
      <c r="AY770">
        <f t="shared" si="1875"/>
        <v>0</v>
      </c>
      <c r="AZ770">
        <f t="shared" si="1875"/>
        <v>0</v>
      </c>
      <c r="BA770">
        <f t="shared" si="1875"/>
        <v>0</v>
      </c>
      <c r="BB770">
        <f t="shared" si="1875"/>
        <v>0</v>
      </c>
      <c r="BC770">
        <f t="shared" si="1875"/>
        <v>0</v>
      </c>
      <c r="BD770">
        <f t="shared" si="1875"/>
        <v>0</v>
      </c>
      <c r="BE770">
        <f t="shared" si="1875"/>
        <v>0</v>
      </c>
      <c r="BF770">
        <f t="shared" si="1875"/>
        <v>0</v>
      </c>
      <c r="BG770">
        <f t="shared" si="1875"/>
        <v>0</v>
      </c>
      <c r="BH770">
        <f t="shared" si="1875"/>
        <v>0</v>
      </c>
      <c r="BK770">
        <f t="shared" si="1874"/>
        <v>2.468591726183236E-3</v>
      </c>
      <c r="BL770">
        <f t="shared" si="1796"/>
        <v>1.2342958630916164E-4</v>
      </c>
      <c r="BM770">
        <f t="shared" si="1797"/>
        <v>0</v>
      </c>
      <c r="BN770">
        <f t="shared" si="1786"/>
        <v>0.95000000000000007</v>
      </c>
      <c r="BO770">
        <f t="shared" si="1787"/>
        <v>1</v>
      </c>
      <c r="BP770" t="str">
        <f t="shared" si="1798"/>
        <v>-LV-Total</v>
      </c>
    </row>
    <row r="771" spans="1:68" hidden="1" x14ac:dyDescent="0.25">
      <c r="A771" t="str">
        <f t="shared" si="1792"/>
        <v>passenger-LV-PHEVG</v>
      </c>
      <c r="B771" s="1">
        <v>737</v>
      </c>
      <c r="C771" t="s">
        <v>52</v>
      </c>
      <c r="D771" t="s">
        <v>27</v>
      </c>
      <c r="E771" t="s">
        <v>28</v>
      </c>
      <c r="F771" t="s">
        <v>31</v>
      </c>
      <c r="G771">
        <v>2.933249192332091E-3</v>
      </c>
      <c r="H771">
        <f>Reference!H771</f>
        <v>4.348161406466395E-3</v>
      </c>
      <c r="I771">
        <f>Reference!I771</f>
        <v>5.7447349568526956E-3</v>
      </c>
      <c r="J771">
        <f>Reference!J771</f>
        <v>7.123324078740733E-3</v>
      </c>
      <c r="K771">
        <f>Reference!K771</f>
        <v>7.7350311745324734E-3</v>
      </c>
      <c r="L771">
        <f t="shared" si="1871"/>
        <v>7.2101540591177696E-3</v>
      </c>
      <c r="M771">
        <f t="shared" si="1871"/>
        <v>6.6852769437030658E-3</v>
      </c>
      <c r="N771">
        <f t="shared" si="1871"/>
        <v>6.1603998282883628E-3</v>
      </c>
      <c r="O771">
        <f t="shared" si="1871"/>
        <v>5.635522712873659E-3</v>
      </c>
      <c r="P771">
        <f t="shared" si="1871"/>
        <v>5.110645597458956E-3</v>
      </c>
      <c r="Q771">
        <f t="shared" si="1871"/>
        <v>4.5857684820442522E-3</v>
      </c>
      <c r="R771">
        <f t="shared" si="1871"/>
        <v>4.0608913666295484E-3</v>
      </c>
      <c r="S771">
        <f t="shared" si="1871"/>
        <v>3.5360142512148446E-3</v>
      </c>
      <c r="T771">
        <f t="shared" si="1871"/>
        <v>3.0111371358001416E-3</v>
      </c>
      <c r="U771">
        <f t="shared" si="1871"/>
        <v>2.4862600203854378E-3</v>
      </c>
      <c r="V771">
        <f t="shared" si="1871"/>
        <v>1.961382904970734E-3</v>
      </c>
      <c r="W771">
        <f t="shared" si="1871"/>
        <v>1.4365057895560302E-3</v>
      </c>
      <c r="X771">
        <f t="shared" si="1871"/>
        <v>9.1162867414132723E-4</v>
      </c>
      <c r="Y771">
        <f t="shared" si="1871"/>
        <v>3.8675155872662341E-4</v>
      </c>
      <c r="Z771">
        <f t="shared" si="1872"/>
        <v>3.6096812147818187E-4</v>
      </c>
      <c r="AA771">
        <f t="shared" si="1872"/>
        <v>3.3518468422974034E-4</v>
      </c>
      <c r="AB771">
        <f t="shared" si="1872"/>
        <v>3.094012469812988E-4</v>
      </c>
      <c r="AC771">
        <f t="shared" si="1872"/>
        <v>2.8361780973285727E-4</v>
      </c>
      <c r="AD771">
        <f t="shared" si="1872"/>
        <v>2.5783437248441568E-4</v>
      </c>
      <c r="AE771">
        <f t="shared" si="1872"/>
        <v>2.3205093523597417E-4</v>
      </c>
      <c r="AF771">
        <f t="shared" si="1872"/>
        <v>2.0626749798753261E-4</v>
      </c>
      <c r="AG771">
        <f t="shared" si="1872"/>
        <v>1.8048406073909107E-4</v>
      </c>
      <c r="AH771">
        <f t="shared" si="1872"/>
        <v>1.5470062349064954E-4</v>
      </c>
      <c r="AI771">
        <f t="shared" si="1872"/>
        <v>1.28917186242208E-4</v>
      </c>
      <c r="AJ771">
        <f t="shared" si="1872"/>
        <v>1.0313374899376641E-4</v>
      </c>
      <c r="AK771">
        <f t="shared" si="1872"/>
        <v>7.7350311745324931E-5</v>
      </c>
      <c r="AL771">
        <f t="shared" si="1872"/>
        <v>5.1566874496883342E-5</v>
      </c>
      <c r="AM771">
        <f t="shared" si="1872"/>
        <v>2.5783437248441806E-5</v>
      </c>
      <c r="AN771">
        <f t="shared" si="1872"/>
        <v>0</v>
      </c>
      <c r="AO771">
        <f t="shared" ref="AO771:BH771" si="1876">AN771</f>
        <v>0</v>
      </c>
      <c r="AP771">
        <f t="shared" si="1876"/>
        <v>0</v>
      </c>
      <c r="AQ771">
        <f t="shared" si="1876"/>
        <v>0</v>
      </c>
      <c r="AR771">
        <f t="shared" si="1876"/>
        <v>0</v>
      </c>
      <c r="AS771">
        <f t="shared" si="1876"/>
        <v>0</v>
      </c>
      <c r="AT771">
        <f t="shared" si="1876"/>
        <v>0</v>
      </c>
      <c r="AU771">
        <f t="shared" si="1876"/>
        <v>0</v>
      </c>
      <c r="AV771">
        <f t="shared" si="1876"/>
        <v>0</v>
      </c>
      <c r="AW771">
        <f t="shared" si="1876"/>
        <v>0</v>
      </c>
      <c r="AX771">
        <f t="shared" si="1876"/>
        <v>0</v>
      </c>
      <c r="AY771">
        <f t="shared" si="1876"/>
        <v>0</v>
      </c>
      <c r="AZ771">
        <f t="shared" si="1876"/>
        <v>0</v>
      </c>
      <c r="BA771">
        <f t="shared" si="1876"/>
        <v>0</v>
      </c>
      <c r="BB771">
        <f t="shared" si="1876"/>
        <v>0</v>
      </c>
      <c r="BC771">
        <f t="shared" si="1876"/>
        <v>0</v>
      </c>
      <c r="BD771">
        <f t="shared" si="1876"/>
        <v>0</v>
      </c>
      <c r="BE771">
        <f t="shared" si="1876"/>
        <v>0</v>
      </c>
      <c r="BF771">
        <f t="shared" si="1876"/>
        <v>0</v>
      </c>
      <c r="BG771">
        <f t="shared" si="1876"/>
        <v>0</v>
      </c>
      <c r="BH771">
        <f t="shared" si="1876"/>
        <v>0</v>
      </c>
      <c r="BK771">
        <f t="shared" si="1874"/>
        <v>7.7350311745324734E-3</v>
      </c>
      <c r="BL771">
        <f t="shared" si="1796"/>
        <v>3.8675155872662314E-4</v>
      </c>
      <c r="BM771">
        <f t="shared" si="1797"/>
        <v>0</v>
      </c>
      <c r="BN771">
        <f t="shared" si="1786"/>
        <v>0.95000000000000007</v>
      </c>
      <c r="BO771">
        <f t="shared" si="1787"/>
        <v>1</v>
      </c>
      <c r="BP771" t="str">
        <f t="shared" si="1798"/>
        <v>-LV-Total</v>
      </c>
    </row>
    <row r="772" spans="1:68" hidden="1" x14ac:dyDescent="0.25">
      <c r="A772" t="str">
        <f t="shared" si="1792"/>
        <v>freight-HT-BEV</v>
      </c>
      <c r="B772" s="1">
        <v>738</v>
      </c>
      <c r="C772" t="s">
        <v>53</v>
      </c>
      <c r="D772" t="s">
        <v>36</v>
      </c>
      <c r="E772" t="s">
        <v>39</v>
      </c>
      <c r="F772" t="s">
        <v>29</v>
      </c>
      <c r="G772">
        <v>0</v>
      </c>
      <c r="H772">
        <f>Reference!H772</f>
        <v>1.5254239308390186E-7</v>
      </c>
      <c r="I772">
        <f>Reference!I772</f>
        <v>0</v>
      </c>
      <c r="J772">
        <f>Reference!J772</f>
        <v>3.5495366597555701E-7</v>
      </c>
      <c r="K772">
        <f>Reference!K772</f>
        <v>0</v>
      </c>
      <c r="L772">
        <f>Reference!L772</f>
        <v>2.3913602153749675E-7</v>
      </c>
      <c r="M772">
        <f t="shared" ref="M772:Y772" si="1877">IF(L772=0,0.0000001,L772)*((INDEX($P$7:$P$29,MATCH($A772,$H$7:$H$28,0))/IF(L772=0,0.0000001,L772))^((M$33-$K$33)/($Y$33-$K$33)))</f>
        <v>1.5194825398133228E-6</v>
      </c>
      <c r="N772">
        <f t="shared" si="1877"/>
        <v>1.6375308463242957E-5</v>
      </c>
      <c r="O772">
        <f t="shared" si="1877"/>
        <v>1.9762852778460667E-4</v>
      </c>
      <c r="P772">
        <f t="shared" si="1877"/>
        <v>1.8264913625034528E-3</v>
      </c>
      <c r="Q772">
        <f t="shared" si="1877"/>
        <v>1.0154034661904432E-2</v>
      </c>
      <c r="R772">
        <f t="shared" si="1877"/>
        <v>3.1865396062036373E-2</v>
      </c>
      <c r="S772">
        <f t="shared" si="1877"/>
        <v>6.125433816011637E-2</v>
      </c>
      <c r="T772">
        <f t="shared" si="1877"/>
        <v>8.3941639444072069E-2</v>
      </c>
      <c r="U772">
        <f t="shared" si="1877"/>
        <v>9.5121627122728744E-2</v>
      </c>
      <c r="V772">
        <f t="shared" si="1877"/>
        <v>9.8933997629269591E-2</v>
      </c>
      <c r="W772">
        <f t="shared" si="1877"/>
        <v>9.9847013589358241E-2</v>
      </c>
      <c r="X772">
        <f t="shared" si="1877"/>
        <v>9.9989064629787919E-2</v>
      </c>
      <c r="Y772">
        <f t="shared" si="1877"/>
        <v>0.1</v>
      </c>
      <c r="Z772">
        <f t="shared" ref="Z772:AN772" si="1878">IF(Y772=0,0.0000001,$Y772)*((INDEX($Q$7:$Q$29,MATCH($A772,$H$7:$H$28,0))/IF(Y772=0,0.0000001,$Y772))^((Z$33-$Y$33)/($AN$33-$Y$33)))</f>
        <v>0.11385179164293642</v>
      </c>
      <c r="AA772">
        <f t="shared" si="1878"/>
        <v>0.12962230460306609</v>
      </c>
      <c r="AB772">
        <f t="shared" si="1878"/>
        <v>0.14757731615945521</v>
      </c>
      <c r="AC772">
        <f t="shared" si="1878"/>
        <v>0.1680194185061005</v>
      </c>
      <c r="AD772">
        <f t="shared" si="1878"/>
        <v>0.19129311827723891</v>
      </c>
      <c r="AE772">
        <f t="shared" si="1878"/>
        <v>0.21779064244827798</v>
      </c>
      <c r="AF772">
        <f t="shared" si="1878"/>
        <v>0.24795854845802612</v>
      </c>
      <c r="AG772">
        <f t="shared" si="1878"/>
        <v>0.28230524995128142</v>
      </c>
      <c r="AH772">
        <f t="shared" si="1878"/>
        <v>0.32140958497160388</v>
      </c>
      <c r="AI772">
        <f t="shared" si="1878"/>
        <v>0.36593057100229709</v>
      </c>
      <c r="AJ772">
        <f t="shared" si="1878"/>
        <v>0.41661851125534288</v>
      </c>
      <c r="AK772">
        <f t="shared" si="1878"/>
        <v>0.47432763938033667</v>
      </c>
      <c r="AL772">
        <f t="shared" si="1878"/>
        <v>0.54003051569215976</v>
      </c>
      <c r="AM772">
        <f t="shared" si="1878"/>
        <v>0.61483441753411283</v>
      </c>
      <c r="AN772">
        <f t="shared" si="1878"/>
        <v>0.7</v>
      </c>
      <c r="AO772">
        <f t="shared" ref="AO772:BH772" si="1879">AN772</f>
        <v>0.7</v>
      </c>
      <c r="AP772">
        <f t="shared" si="1879"/>
        <v>0.7</v>
      </c>
      <c r="AQ772">
        <f t="shared" si="1879"/>
        <v>0.7</v>
      </c>
      <c r="AR772">
        <f t="shared" si="1879"/>
        <v>0.7</v>
      </c>
      <c r="AS772">
        <f t="shared" si="1879"/>
        <v>0.7</v>
      </c>
      <c r="AT772">
        <f t="shared" si="1879"/>
        <v>0.7</v>
      </c>
      <c r="AU772">
        <f t="shared" si="1879"/>
        <v>0.7</v>
      </c>
      <c r="AV772">
        <f t="shared" si="1879"/>
        <v>0.7</v>
      </c>
      <c r="AW772">
        <f t="shared" si="1879"/>
        <v>0.7</v>
      </c>
      <c r="AX772">
        <f t="shared" si="1879"/>
        <v>0.7</v>
      </c>
      <c r="AY772">
        <f t="shared" si="1879"/>
        <v>0.7</v>
      </c>
      <c r="AZ772">
        <f t="shared" si="1879"/>
        <v>0.7</v>
      </c>
      <c r="BA772">
        <f t="shared" si="1879"/>
        <v>0.7</v>
      </c>
      <c r="BB772">
        <f t="shared" si="1879"/>
        <v>0.7</v>
      </c>
      <c r="BC772">
        <f t="shared" si="1879"/>
        <v>0.7</v>
      </c>
      <c r="BD772">
        <f t="shared" si="1879"/>
        <v>0.7</v>
      </c>
      <c r="BE772">
        <f t="shared" si="1879"/>
        <v>0.7</v>
      </c>
      <c r="BF772">
        <f t="shared" si="1879"/>
        <v>0.7</v>
      </c>
      <c r="BG772">
        <f t="shared" si="1879"/>
        <v>0.7</v>
      </c>
      <c r="BH772">
        <f t="shared" si="1879"/>
        <v>0.7</v>
      </c>
      <c r="BK772">
        <f t="shared" si="1874"/>
        <v>0</v>
      </c>
      <c r="BL772">
        <f t="shared" si="1796"/>
        <v>0</v>
      </c>
      <c r="BM772">
        <f t="shared" si="1797"/>
        <v>0</v>
      </c>
      <c r="BN772">
        <f t="shared" ref="BN772:BN808" si="1880">INDEX($P$7:$P$28,MATCH(BP772,$H$7:$H$28,0))</f>
        <v>0.15</v>
      </c>
      <c r="BO772">
        <f t="shared" ref="BO772:BO808" si="1881">INDEX($Q$7:$Q$28,MATCH(BP772,$H$7:$H$28,0))</f>
        <v>0.89999999999999991</v>
      </c>
      <c r="BP772" t="str">
        <f t="shared" si="1798"/>
        <v>-HT-Total</v>
      </c>
    </row>
    <row r="773" spans="1:68" hidden="1" x14ac:dyDescent="0.25">
      <c r="A773" t="str">
        <f t="shared" si="1792"/>
        <v>freight-HT-CNG</v>
      </c>
      <c r="B773" s="1">
        <v>739</v>
      </c>
      <c r="C773" t="s">
        <v>53</v>
      </c>
      <c r="D773" t="s">
        <v>36</v>
      </c>
      <c r="E773" t="s">
        <v>39</v>
      </c>
      <c r="F773" t="s">
        <v>45</v>
      </c>
      <c r="G773">
        <v>0</v>
      </c>
      <c r="H773">
        <f>Reference!H773</f>
        <v>0</v>
      </c>
      <c r="I773">
        <f>Reference!I773</f>
        <v>0</v>
      </c>
      <c r="J773">
        <f>Reference!J773</f>
        <v>0</v>
      </c>
      <c r="K773">
        <f>Reference!K773</f>
        <v>0</v>
      </c>
      <c r="L773">
        <f t="shared" ref="L773:Y774" si="1882">$K773+(L$33-$K$33)*($BL773-$BK773)/($BL$33-$BK$33)</f>
        <v>0</v>
      </c>
      <c r="M773">
        <f t="shared" si="1882"/>
        <v>0</v>
      </c>
      <c r="N773">
        <f t="shared" si="1882"/>
        <v>0</v>
      </c>
      <c r="O773">
        <f t="shared" si="1882"/>
        <v>0</v>
      </c>
      <c r="P773">
        <f t="shared" si="1882"/>
        <v>0</v>
      </c>
      <c r="Q773">
        <f t="shared" si="1882"/>
        <v>0</v>
      </c>
      <c r="R773">
        <f t="shared" si="1882"/>
        <v>0</v>
      </c>
      <c r="S773">
        <f t="shared" si="1882"/>
        <v>0</v>
      </c>
      <c r="T773">
        <f t="shared" si="1882"/>
        <v>0</v>
      </c>
      <c r="U773">
        <f t="shared" si="1882"/>
        <v>0</v>
      </c>
      <c r="V773">
        <f t="shared" si="1882"/>
        <v>0</v>
      </c>
      <c r="W773">
        <f t="shared" si="1882"/>
        <v>0</v>
      </c>
      <c r="X773">
        <f t="shared" si="1882"/>
        <v>0</v>
      </c>
      <c r="Y773">
        <f t="shared" si="1882"/>
        <v>0</v>
      </c>
      <c r="Z773">
        <f t="shared" ref="Z773:AN774" si="1883">$Y773+(Z$33-$Y$33)*($BM773-$BL773)/($BM$33-$BL$33)</f>
        <v>0</v>
      </c>
      <c r="AA773">
        <f t="shared" si="1883"/>
        <v>0</v>
      </c>
      <c r="AB773">
        <f t="shared" si="1883"/>
        <v>0</v>
      </c>
      <c r="AC773">
        <f t="shared" si="1883"/>
        <v>0</v>
      </c>
      <c r="AD773">
        <f t="shared" si="1883"/>
        <v>0</v>
      </c>
      <c r="AE773">
        <f t="shared" si="1883"/>
        <v>0</v>
      </c>
      <c r="AF773">
        <f t="shared" si="1883"/>
        <v>0</v>
      </c>
      <c r="AG773">
        <f t="shared" si="1883"/>
        <v>0</v>
      </c>
      <c r="AH773">
        <f t="shared" si="1883"/>
        <v>0</v>
      </c>
      <c r="AI773">
        <f t="shared" si="1883"/>
        <v>0</v>
      </c>
      <c r="AJ773">
        <f t="shared" si="1883"/>
        <v>0</v>
      </c>
      <c r="AK773">
        <f t="shared" si="1883"/>
        <v>0</v>
      </c>
      <c r="AL773">
        <f t="shared" si="1883"/>
        <v>0</v>
      </c>
      <c r="AM773">
        <f t="shared" si="1883"/>
        <v>0</v>
      </c>
      <c r="AN773">
        <f t="shared" si="1883"/>
        <v>0</v>
      </c>
      <c r="AO773">
        <f t="shared" ref="AO773:BH773" si="1884">AN773</f>
        <v>0</v>
      </c>
      <c r="AP773">
        <f t="shared" si="1884"/>
        <v>0</v>
      </c>
      <c r="AQ773">
        <f t="shared" si="1884"/>
        <v>0</v>
      </c>
      <c r="AR773">
        <f t="shared" si="1884"/>
        <v>0</v>
      </c>
      <c r="AS773">
        <f t="shared" si="1884"/>
        <v>0</v>
      </c>
      <c r="AT773">
        <f t="shared" si="1884"/>
        <v>0</v>
      </c>
      <c r="AU773">
        <f t="shared" si="1884"/>
        <v>0</v>
      </c>
      <c r="AV773">
        <f t="shared" si="1884"/>
        <v>0</v>
      </c>
      <c r="AW773">
        <f t="shared" si="1884"/>
        <v>0</v>
      </c>
      <c r="AX773">
        <f t="shared" si="1884"/>
        <v>0</v>
      </c>
      <c r="AY773">
        <f t="shared" si="1884"/>
        <v>0</v>
      </c>
      <c r="AZ773">
        <f t="shared" si="1884"/>
        <v>0</v>
      </c>
      <c r="BA773">
        <f t="shared" si="1884"/>
        <v>0</v>
      </c>
      <c r="BB773">
        <f t="shared" si="1884"/>
        <v>0</v>
      </c>
      <c r="BC773">
        <f t="shared" si="1884"/>
        <v>0</v>
      </c>
      <c r="BD773">
        <f t="shared" si="1884"/>
        <v>0</v>
      </c>
      <c r="BE773">
        <f t="shared" si="1884"/>
        <v>0</v>
      </c>
      <c r="BF773">
        <f t="shared" si="1884"/>
        <v>0</v>
      </c>
      <c r="BG773">
        <f t="shared" si="1884"/>
        <v>0</v>
      </c>
      <c r="BH773">
        <f t="shared" si="1884"/>
        <v>0</v>
      </c>
      <c r="BK773">
        <f t="shared" si="1874"/>
        <v>0</v>
      </c>
      <c r="BL773">
        <f t="shared" si="1796"/>
        <v>0</v>
      </c>
      <c r="BM773">
        <f t="shared" si="1797"/>
        <v>0</v>
      </c>
      <c r="BN773">
        <f t="shared" si="1880"/>
        <v>0.15</v>
      </c>
      <c r="BO773">
        <f t="shared" si="1881"/>
        <v>0.89999999999999991</v>
      </c>
      <c r="BP773" t="str">
        <f t="shared" si="1798"/>
        <v>-HT-Total</v>
      </c>
    </row>
    <row r="774" spans="1:68" hidden="1" x14ac:dyDescent="0.25">
      <c r="A774" t="str">
        <f t="shared" si="1792"/>
        <v>freight-HT-D</v>
      </c>
      <c r="B774" s="1">
        <v>740</v>
      </c>
      <c r="C774" t="s">
        <v>53</v>
      </c>
      <c r="D774" t="s">
        <v>36</v>
      </c>
      <c r="E774" t="s">
        <v>39</v>
      </c>
      <c r="F774" t="s">
        <v>46</v>
      </c>
      <c r="G774">
        <v>0.99</v>
      </c>
      <c r="H774">
        <f>Reference!H774</f>
        <v>0.99</v>
      </c>
      <c r="I774">
        <f>Reference!I774</f>
        <v>0.99</v>
      </c>
      <c r="J774">
        <f>Reference!J774</f>
        <v>0.99</v>
      </c>
      <c r="K774">
        <f>Reference!K774</f>
        <v>0.99</v>
      </c>
      <c r="L774">
        <f t="shared" si="1882"/>
        <v>0.97939285714285718</v>
      </c>
      <c r="M774">
        <f t="shared" si="1882"/>
        <v>0.96878571428571425</v>
      </c>
      <c r="N774">
        <f t="shared" si="1882"/>
        <v>0.95817857142857144</v>
      </c>
      <c r="O774">
        <f t="shared" si="1882"/>
        <v>0.94757142857142862</v>
      </c>
      <c r="P774">
        <f t="shared" si="1882"/>
        <v>0.93696428571428569</v>
      </c>
      <c r="Q774">
        <f t="shared" si="1882"/>
        <v>0.92635714285714288</v>
      </c>
      <c r="R774">
        <f t="shared" si="1882"/>
        <v>0.91574999999999995</v>
      </c>
      <c r="S774">
        <f t="shared" si="1882"/>
        <v>0.90514285714285714</v>
      </c>
      <c r="T774">
        <f t="shared" si="1882"/>
        <v>0.89453571428571432</v>
      </c>
      <c r="U774">
        <f t="shared" si="1882"/>
        <v>0.8839285714285714</v>
      </c>
      <c r="V774">
        <f t="shared" si="1882"/>
        <v>0.87332142857142858</v>
      </c>
      <c r="W774">
        <f t="shared" si="1882"/>
        <v>0.86271428571428577</v>
      </c>
      <c r="X774">
        <f t="shared" si="1882"/>
        <v>0.85210714285714295</v>
      </c>
      <c r="Y774">
        <f t="shared" si="1882"/>
        <v>0.84150000000000003</v>
      </c>
      <c r="Z774">
        <f t="shared" si="1883"/>
        <v>0.79200000000000004</v>
      </c>
      <c r="AA774">
        <f t="shared" si="1883"/>
        <v>0.74250000000000005</v>
      </c>
      <c r="AB774">
        <f t="shared" si="1883"/>
        <v>0.69300000000000006</v>
      </c>
      <c r="AC774">
        <f t="shared" si="1883"/>
        <v>0.64350000000000007</v>
      </c>
      <c r="AD774">
        <f t="shared" si="1883"/>
        <v>0.59400000000000008</v>
      </c>
      <c r="AE774">
        <f t="shared" si="1883"/>
        <v>0.54449999999999998</v>
      </c>
      <c r="AF774">
        <f t="shared" si="1883"/>
        <v>0.49500000000000005</v>
      </c>
      <c r="AG774">
        <f t="shared" si="1883"/>
        <v>0.44550000000000006</v>
      </c>
      <c r="AH774">
        <f t="shared" si="1883"/>
        <v>0.39600000000000007</v>
      </c>
      <c r="AI774">
        <f t="shared" si="1883"/>
        <v>0.34650000000000009</v>
      </c>
      <c r="AJ774">
        <f t="shared" si="1883"/>
        <v>0.29700000000000015</v>
      </c>
      <c r="AK774">
        <f t="shared" si="1883"/>
        <v>0.24750000000000005</v>
      </c>
      <c r="AL774">
        <f t="shared" si="1883"/>
        <v>0.19800000000000006</v>
      </c>
      <c r="AM774">
        <f t="shared" si="1883"/>
        <v>0.14850000000000008</v>
      </c>
      <c r="AN774">
        <f t="shared" si="1883"/>
        <v>9.9000000000000088E-2</v>
      </c>
      <c r="AO774">
        <f t="shared" ref="AO774:BH774" si="1885">AN774</f>
        <v>9.9000000000000088E-2</v>
      </c>
      <c r="AP774">
        <f t="shared" si="1885"/>
        <v>9.9000000000000088E-2</v>
      </c>
      <c r="AQ774">
        <f t="shared" si="1885"/>
        <v>9.9000000000000088E-2</v>
      </c>
      <c r="AR774">
        <f t="shared" si="1885"/>
        <v>9.9000000000000088E-2</v>
      </c>
      <c r="AS774">
        <f t="shared" si="1885"/>
        <v>9.9000000000000088E-2</v>
      </c>
      <c r="AT774">
        <f t="shared" si="1885"/>
        <v>9.9000000000000088E-2</v>
      </c>
      <c r="AU774">
        <f t="shared" si="1885"/>
        <v>9.9000000000000088E-2</v>
      </c>
      <c r="AV774">
        <f t="shared" si="1885"/>
        <v>9.9000000000000088E-2</v>
      </c>
      <c r="AW774">
        <f t="shared" si="1885"/>
        <v>9.9000000000000088E-2</v>
      </c>
      <c r="AX774">
        <f t="shared" si="1885"/>
        <v>9.9000000000000088E-2</v>
      </c>
      <c r="AY774">
        <f t="shared" si="1885"/>
        <v>9.9000000000000088E-2</v>
      </c>
      <c r="AZ774">
        <f t="shared" si="1885"/>
        <v>9.9000000000000088E-2</v>
      </c>
      <c r="BA774">
        <f t="shared" si="1885"/>
        <v>9.9000000000000088E-2</v>
      </c>
      <c r="BB774">
        <f t="shared" si="1885"/>
        <v>9.9000000000000088E-2</v>
      </c>
      <c r="BC774">
        <f t="shared" si="1885"/>
        <v>9.9000000000000088E-2</v>
      </c>
      <c r="BD774">
        <f t="shared" si="1885"/>
        <v>9.9000000000000088E-2</v>
      </c>
      <c r="BE774">
        <f t="shared" si="1885"/>
        <v>9.9000000000000088E-2</v>
      </c>
      <c r="BF774">
        <f t="shared" si="1885"/>
        <v>9.9000000000000088E-2</v>
      </c>
      <c r="BG774">
        <f t="shared" si="1885"/>
        <v>9.9000000000000088E-2</v>
      </c>
      <c r="BH774">
        <f t="shared" si="1885"/>
        <v>9.9000000000000088E-2</v>
      </c>
      <c r="BK774">
        <f t="shared" si="1874"/>
        <v>0.99</v>
      </c>
      <c r="BL774">
        <f t="shared" si="1796"/>
        <v>0.84150000000000003</v>
      </c>
      <c r="BM774">
        <f t="shared" si="1797"/>
        <v>9.9000000000000088E-2</v>
      </c>
      <c r="BN774">
        <f t="shared" si="1880"/>
        <v>0.15</v>
      </c>
      <c r="BO774">
        <f t="shared" si="1881"/>
        <v>0.89999999999999991</v>
      </c>
      <c r="BP774" t="str">
        <f t="shared" si="1798"/>
        <v>-HT-Total</v>
      </c>
    </row>
    <row r="775" spans="1:68" hidden="1" x14ac:dyDescent="0.25">
      <c r="A775" t="str">
        <f t="shared" si="1792"/>
        <v>freight-HT-FCEV</v>
      </c>
      <c r="B775" s="1">
        <v>741</v>
      </c>
      <c r="C775" t="s">
        <v>53</v>
      </c>
      <c r="D775" t="s">
        <v>36</v>
      </c>
      <c r="E775" t="s">
        <v>39</v>
      </c>
      <c r="F775" t="s">
        <v>30</v>
      </c>
      <c r="G775">
        <v>0</v>
      </c>
      <c r="H775">
        <f>Reference!H775</f>
        <v>1.2915496650148837E-7</v>
      </c>
      <c r="I775">
        <f>Reference!I775</f>
        <v>0</v>
      </c>
      <c r="J775">
        <f>Reference!J775</f>
        <v>2.1544346900318838E-7</v>
      </c>
      <c r="K775">
        <f>Reference!K775</f>
        <v>0</v>
      </c>
      <c r="L775">
        <f>Reference!L775</f>
        <v>1.93069772888325E-7</v>
      </c>
      <c r="M775">
        <f t="shared" ref="M775:Y775" si="1886">IF(L775=0,0.0000001,L775)*((INDEX($P$7:$P$29,MATCH($A775,$H$7:$H$28,0))/IF(L775=0,0.0000001,L775))^((M$33-$K$33)/($Y$33-$K$33)))</f>
        <v>1.145609301773497E-6</v>
      </c>
      <c r="N775">
        <f t="shared" si="1886"/>
        <v>1.1305974191665733E-5</v>
      </c>
      <c r="O775">
        <f t="shared" si="1886"/>
        <v>1.2443017393555018E-4</v>
      </c>
      <c r="P775">
        <f t="shared" si="1886"/>
        <v>1.0591111209082237E-3</v>
      </c>
      <c r="Q775">
        <f t="shared" si="1886"/>
        <v>5.5256363975142182E-3</v>
      </c>
      <c r="R775">
        <f t="shared" si="1886"/>
        <v>1.662172734332118E-2</v>
      </c>
      <c r="S775">
        <f t="shared" si="1886"/>
        <v>3.1187956918195408E-2</v>
      </c>
      <c r="T775">
        <f t="shared" si="1886"/>
        <v>4.2243681731626945E-2</v>
      </c>
      <c r="U775">
        <f t="shared" si="1886"/>
        <v>4.7648953154971897E-2</v>
      </c>
      <c r="V775">
        <f t="shared" si="1886"/>
        <v>4.9486628556970551E-2</v>
      </c>
      <c r="W775">
        <f t="shared" si="1886"/>
        <v>4.9926336441500622E-2</v>
      </c>
      <c r="X775">
        <f t="shared" si="1886"/>
        <v>4.9994734714747961E-2</v>
      </c>
      <c r="Y775">
        <f t="shared" si="1886"/>
        <v>0.05</v>
      </c>
      <c r="Z775">
        <f t="shared" ref="Z775:AN775" si="1887">IF(Y775=0,0.0000001,$Y775)*((INDEX($Q$7:$Q$29,MATCH($A775,$H$7:$H$28,0))/IF(Y775=0,0.0000001,$Y775))^((Z$33-$Y$33)/($AN$33-$Y$33)))</f>
        <v>5.4841248984731299E-2</v>
      </c>
      <c r="AA775">
        <f t="shared" si="1887"/>
        <v>6.0151251804105833E-2</v>
      </c>
      <c r="AB775">
        <f t="shared" si="1887"/>
        <v>6.5975395538644718E-2</v>
      </c>
      <c r="AC775">
        <f t="shared" si="1887"/>
        <v>7.2363461872018905E-2</v>
      </c>
      <c r="AD775">
        <f t="shared" si="1887"/>
        <v>7.9370052598409971E-2</v>
      </c>
      <c r="AE775">
        <f t="shared" si="1887"/>
        <v>8.7055056329612412E-2</v>
      </c>
      <c r="AF775">
        <f t="shared" si="1887"/>
        <v>9.5484160391041656E-2</v>
      </c>
      <c r="AG775">
        <f t="shared" si="1887"/>
        <v>0.10472941228206267</v>
      </c>
      <c r="AH775">
        <f t="shared" si="1887"/>
        <v>0.11486983549970352</v>
      </c>
      <c r="AI775">
        <f t="shared" si="1887"/>
        <v>0.12599210498948729</v>
      </c>
      <c r="AJ775">
        <f t="shared" si="1887"/>
        <v>0.1381912879967776</v>
      </c>
      <c r="AK775">
        <f t="shared" si="1887"/>
        <v>0.1515716566510398</v>
      </c>
      <c r="AL775">
        <f t="shared" si="1887"/>
        <v>0.1662475792285576</v>
      </c>
      <c r="AM775">
        <f t="shared" si="1887"/>
        <v>0.18234449771164338</v>
      </c>
      <c r="AN775">
        <f t="shared" si="1887"/>
        <v>0.2</v>
      </c>
      <c r="AO775">
        <f t="shared" ref="AO775:BH775" si="1888">AN775</f>
        <v>0.2</v>
      </c>
      <c r="AP775">
        <f t="shared" si="1888"/>
        <v>0.2</v>
      </c>
      <c r="AQ775">
        <f t="shared" si="1888"/>
        <v>0.2</v>
      </c>
      <c r="AR775">
        <f t="shared" si="1888"/>
        <v>0.2</v>
      </c>
      <c r="AS775">
        <f t="shared" si="1888"/>
        <v>0.2</v>
      </c>
      <c r="AT775">
        <f t="shared" si="1888"/>
        <v>0.2</v>
      </c>
      <c r="AU775">
        <f t="shared" si="1888"/>
        <v>0.2</v>
      </c>
      <c r="AV775">
        <f t="shared" si="1888"/>
        <v>0.2</v>
      </c>
      <c r="AW775">
        <f t="shared" si="1888"/>
        <v>0.2</v>
      </c>
      <c r="AX775">
        <f t="shared" si="1888"/>
        <v>0.2</v>
      </c>
      <c r="AY775">
        <f t="shared" si="1888"/>
        <v>0.2</v>
      </c>
      <c r="AZ775">
        <f t="shared" si="1888"/>
        <v>0.2</v>
      </c>
      <c r="BA775">
        <f t="shared" si="1888"/>
        <v>0.2</v>
      </c>
      <c r="BB775">
        <f t="shared" si="1888"/>
        <v>0.2</v>
      </c>
      <c r="BC775">
        <f t="shared" si="1888"/>
        <v>0.2</v>
      </c>
      <c r="BD775">
        <f t="shared" si="1888"/>
        <v>0.2</v>
      </c>
      <c r="BE775">
        <f t="shared" si="1888"/>
        <v>0.2</v>
      </c>
      <c r="BF775">
        <f t="shared" si="1888"/>
        <v>0.2</v>
      </c>
      <c r="BG775">
        <f t="shared" si="1888"/>
        <v>0.2</v>
      </c>
      <c r="BH775">
        <f t="shared" si="1888"/>
        <v>0.2</v>
      </c>
      <c r="BK775">
        <f>G775</f>
        <v>0</v>
      </c>
      <c r="BL775">
        <f t="shared" si="1796"/>
        <v>0</v>
      </c>
      <c r="BM775">
        <f t="shared" si="1797"/>
        <v>0</v>
      </c>
      <c r="BN775">
        <f t="shared" si="1880"/>
        <v>0.15</v>
      </c>
      <c r="BO775">
        <f t="shared" si="1881"/>
        <v>0.89999999999999991</v>
      </c>
      <c r="BP775" t="str">
        <f t="shared" si="1798"/>
        <v>-HT-Total</v>
      </c>
    </row>
    <row r="776" spans="1:68" hidden="1" x14ac:dyDescent="0.25">
      <c r="A776" t="str">
        <f t="shared" si="1792"/>
        <v>freight-HT-G</v>
      </c>
      <c r="B776" s="1">
        <v>742</v>
      </c>
      <c r="C776" t="s">
        <v>53</v>
      </c>
      <c r="D776" t="s">
        <v>36</v>
      </c>
      <c r="E776" t="s">
        <v>39</v>
      </c>
      <c r="F776" t="s">
        <v>47</v>
      </c>
      <c r="G776">
        <v>0.01</v>
      </c>
      <c r="H776">
        <f>Reference!H776</f>
        <v>0.01</v>
      </c>
      <c r="I776">
        <f>Reference!I776</f>
        <v>0.01</v>
      </c>
      <c r="J776">
        <f>Reference!J776</f>
        <v>0.01</v>
      </c>
      <c r="K776">
        <f>Reference!K776</f>
        <v>0.01</v>
      </c>
      <c r="L776">
        <f t="shared" ref="L776:Y778" si="1889">$K776+(L$33-$K$33)*($BL776-$BK776)/($BL$33-$BK$33)</f>
        <v>9.8928571428571425E-3</v>
      </c>
      <c r="M776">
        <f t="shared" si="1889"/>
        <v>9.7857142857142865E-3</v>
      </c>
      <c r="N776">
        <f t="shared" si="1889"/>
        <v>9.6785714285714287E-3</v>
      </c>
      <c r="O776">
        <f t="shared" si="1889"/>
        <v>9.571428571428571E-3</v>
      </c>
      <c r="P776">
        <f t="shared" si="1889"/>
        <v>9.464285714285715E-3</v>
      </c>
      <c r="Q776">
        <f t="shared" si="1889"/>
        <v>9.3571428571428573E-3</v>
      </c>
      <c r="R776">
        <f t="shared" si="1889"/>
        <v>9.2500000000000013E-3</v>
      </c>
      <c r="S776">
        <f t="shared" si="1889"/>
        <v>9.1428571428571435E-3</v>
      </c>
      <c r="T776">
        <f t="shared" si="1889"/>
        <v>9.0357142857142858E-3</v>
      </c>
      <c r="U776">
        <f t="shared" si="1889"/>
        <v>8.9285714285714298E-3</v>
      </c>
      <c r="V776">
        <f t="shared" si="1889"/>
        <v>8.8214285714285721E-3</v>
      </c>
      <c r="W776">
        <f t="shared" si="1889"/>
        <v>8.7142857142857143E-3</v>
      </c>
      <c r="X776">
        <f t="shared" si="1889"/>
        <v>8.6071428571428583E-3</v>
      </c>
      <c r="Y776">
        <f t="shared" si="1889"/>
        <v>8.5000000000000006E-3</v>
      </c>
      <c r="Z776">
        <f t="shared" ref="Z776:AN778" si="1890">$Y776+(Z$33-$Y$33)*($BM776-$BL776)/($BM$33-$BL$33)</f>
        <v>8.0000000000000002E-3</v>
      </c>
      <c r="AA776">
        <f t="shared" si="1890"/>
        <v>7.5000000000000006E-3</v>
      </c>
      <c r="AB776">
        <f t="shared" si="1890"/>
        <v>7.000000000000001E-3</v>
      </c>
      <c r="AC776">
        <f t="shared" si="1890"/>
        <v>6.5000000000000006E-3</v>
      </c>
      <c r="AD776">
        <f t="shared" si="1890"/>
        <v>6.0000000000000001E-3</v>
      </c>
      <c r="AE776">
        <f t="shared" si="1890"/>
        <v>5.5000000000000005E-3</v>
      </c>
      <c r="AF776">
        <f t="shared" si="1890"/>
        <v>5.000000000000001E-3</v>
      </c>
      <c r="AG776">
        <f t="shared" si="1890"/>
        <v>4.5000000000000005E-3</v>
      </c>
      <c r="AH776">
        <f t="shared" si="1890"/>
        <v>4.0000000000000001E-3</v>
      </c>
      <c r="AI776">
        <f t="shared" si="1890"/>
        <v>3.5000000000000005E-3</v>
      </c>
      <c r="AJ776">
        <f t="shared" si="1890"/>
        <v>3.0000000000000009E-3</v>
      </c>
      <c r="AK776">
        <f t="shared" si="1890"/>
        <v>2.5000000000000005E-3</v>
      </c>
      <c r="AL776">
        <f t="shared" si="1890"/>
        <v>2E-3</v>
      </c>
      <c r="AM776">
        <f t="shared" si="1890"/>
        <v>1.5000000000000005E-3</v>
      </c>
      <c r="AN776">
        <f t="shared" si="1890"/>
        <v>1.0000000000000018E-3</v>
      </c>
      <c r="AO776">
        <f t="shared" ref="AO776:BH776" si="1891">AN776</f>
        <v>1.0000000000000018E-3</v>
      </c>
      <c r="AP776">
        <f t="shared" si="1891"/>
        <v>1.0000000000000018E-3</v>
      </c>
      <c r="AQ776">
        <f t="shared" si="1891"/>
        <v>1.0000000000000018E-3</v>
      </c>
      <c r="AR776">
        <f t="shared" si="1891"/>
        <v>1.0000000000000018E-3</v>
      </c>
      <c r="AS776">
        <f t="shared" si="1891"/>
        <v>1.0000000000000018E-3</v>
      </c>
      <c r="AT776">
        <f t="shared" si="1891"/>
        <v>1.0000000000000018E-3</v>
      </c>
      <c r="AU776">
        <f t="shared" si="1891"/>
        <v>1.0000000000000018E-3</v>
      </c>
      <c r="AV776">
        <f t="shared" si="1891"/>
        <v>1.0000000000000018E-3</v>
      </c>
      <c r="AW776">
        <f t="shared" si="1891"/>
        <v>1.0000000000000018E-3</v>
      </c>
      <c r="AX776">
        <f t="shared" si="1891"/>
        <v>1.0000000000000018E-3</v>
      </c>
      <c r="AY776">
        <f t="shared" si="1891"/>
        <v>1.0000000000000018E-3</v>
      </c>
      <c r="AZ776">
        <f t="shared" si="1891"/>
        <v>1.0000000000000018E-3</v>
      </c>
      <c r="BA776">
        <f t="shared" si="1891"/>
        <v>1.0000000000000018E-3</v>
      </c>
      <c r="BB776">
        <f t="shared" si="1891"/>
        <v>1.0000000000000018E-3</v>
      </c>
      <c r="BC776">
        <f t="shared" si="1891"/>
        <v>1.0000000000000018E-3</v>
      </c>
      <c r="BD776">
        <f t="shared" si="1891"/>
        <v>1.0000000000000018E-3</v>
      </c>
      <c r="BE776">
        <f t="shared" si="1891"/>
        <v>1.0000000000000018E-3</v>
      </c>
      <c r="BF776">
        <f t="shared" si="1891"/>
        <v>1.0000000000000018E-3</v>
      </c>
      <c r="BG776">
        <f t="shared" si="1891"/>
        <v>1.0000000000000018E-3</v>
      </c>
      <c r="BH776">
        <f t="shared" si="1891"/>
        <v>1.0000000000000018E-3</v>
      </c>
      <c r="BK776">
        <f t="shared" ref="BK776:BK781" si="1892">K776</f>
        <v>0.01</v>
      </c>
      <c r="BL776">
        <f t="shared" si="1796"/>
        <v>8.5000000000000006E-3</v>
      </c>
      <c r="BM776">
        <f t="shared" si="1797"/>
        <v>1.0000000000000009E-3</v>
      </c>
      <c r="BN776">
        <f t="shared" si="1880"/>
        <v>0.15</v>
      </c>
      <c r="BO776">
        <f t="shared" si="1881"/>
        <v>0.89999999999999991</v>
      </c>
      <c r="BP776" t="str">
        <f t="shared" si="1798"/>
        <v>-HT-Total</v>
      </c>
    </row>
    <row r="777" spans="1:68" hidden="1" x14ac:dyDescent="0.25">
      <c r="A777" t="str">
        <f t="shared" si="1792"/>
        <v>freight-HT-LPG</v>
      </c>
      <c r="B777" s="1">
        <v>743</v>
      </c>
      <c r="C777" t="s">
        <v>53</v>
      </c>
      <c r="D777" t="s">
        <v>36</v>
      </c>
      <c r="E777" t="s">
        <v>39</v>
      </c>
      <c r="F777" t="s">
        <v>48</v>
      </c>
      <c r="G777">
        <v>0</v>
      </c>
      <c r="H777">
        <f>Reference!H777</f>
        <v>0</v>
      </c>
      <c r="I777">
        <f>Reference!I777</f>
        <v>0</v>
      </c>
      <c r="J777">
        <f>Reference!J777</f>
        <v>0</v>
      </c>
      <c r="K777">
        <f>Reference!K777</f>
        <v>0</v>
      </c>
      <c r="L777">
        <f t="shared" si="1889"/>
        <v>0</v>
      </c>
      <c r="M777">
        <f t="shared" si="1889"/>
        <v>0</v>
      </c>
      <c r="N777">
        <f t="shared" si="1889"/>
        <v>0</v>
      </c>
      <c r="O777">
        <f t="shared" si="1889"/>
        <v>0</v>
      </c>
      <c r="P777">
        <f t="shared" si="1889"/>
        <v>0</v>
      </c>
      <c r="Q777">
        <f t="shared" si="1889"/>
        <v>0</v>
      </c>
      <c r="R777">
        <f t="shared" si="1889"/>
        <v>0</v>
      </c>
      <c r="S777">
        <f t="shared" si="1889"/>
        <v>0</v>
      </c>
      <c r="T777">
        <f t="shared" si="1889"/>
        <v>0</v>
      </c>
      <c r="U777">
        <f t="shared" si="1889"/>
        <v>0</v>
      </c>
      <c r="V777">
        <f t="shared" si="1889"/>
        <v>0</v>
      </c>
      <c r="W777">
        <f t="shared" si="1889"/>
        <v>0</v>
      </c>
      <c r="X777">
        <f t="shared" si="1889"/>
        <v>0</v>
      </c>
      <c r="Y777">
        <f t="shared" si="1889"/>
        <v>0</v>
      </c>
      <c r="Z777">
        <f t="shared" si="1890"/>
        <v>0</v>
      </c>
      <c r="AA777">
        <f t="shared" si="1890"/>
        <v>0</v>
      </c>
      <c r="AB777">
        <f t="shared" si="1890"/>
        <v>0</v>
      </c>
      <c r="AC777">
        <f t="shared" si="1890"/>
        <v>0</v>
      </c>
      <c r="AD777">
        <f t="shared" si="1890"/>
        <v>0</v>
      </c>
      <c r="AE777">
        <f t="shared" si="1890"/>
        <v>0</v>
      </c>
      <c r="AF777">
        <f t="shared" si="1890"/>
        <v>0</v>
      </c>
      <c r="AG777">
        <f t="shared" si="1890"/>
        <v>0</v>
      </c>
      <c r="AH777">
        <f t="shared" si="1890"/>
        <v>0</v>
      </c>
      <c r="AI777">
        <f t="shared" si="1890"/>
        <v>0</v>
      </c>
      <c r="AJ777">
        <f t="shared" si="1890"/>
        <v>0</v>
      </c>
      <c r="AK777">
        <f t="shared" si="1890"/>
        <v>0</v>
      </c>
      <c r="AL777">
        <f t="shared" si="1890"/>
        <v>0</v>
      </c>
      <c r="AM777">
        <f t="shared" si="1890"/>
        <v>0</v>
      </c>
      <c r="AN777">
        <f t="shared" si="1890"/>
        <v>0</v>
      </c>
      <c r="AO777">
        <f t="shared" ref="AO777:BH777" si="1893">AN777</f>
        <v>0</v>
      </c>
      <c r="AP777">
        <f t="shared" si="1893"/>
        <v>0</v>
      </c>
      <c r="AQ777">
        <f t="shared" si="1893"/>
        <v>0</v>
      </c>
      <c r="AR777">
        <f t="shared" si="1893"/>
        <v>0</v>
      </c>
      <c r="AS777">
        <f t="shared" si="1893"/>
        <v>0</v>
      </c>
      <c r="AT777">
        <f t="shared" si="1893"/>
        <v>0</v>
      </c>
      <c r="AU777">
        <f t="shared" si="1893"/>
        <v>0</v>
      </c>
      <c r="AV777">
        <f t="shared" si="1893"/>
        <v>0</v>
      </c>
      <c r="AW777">
        <f t="shared" si="1893"/>
        <v>0</v>
      </c>
      <c r="AX777">
        <f t="shared" si="1893"/>
        <v>0</v>
      </c>
      <c r="AY777">
        <f t="shared" si="1893"/>
        <v>0</v>
      </c>
      <c r="AZ777">
        <f t="shared" si="1893"/>
        <v>0</v>
      </c>
      <c r="BA777">
        <f t="shared" si="1893"/>
        <v>0</v>
      </c>
      <c r="BB777">
        <f t="shared" si="1893"/>
        <v>0</v>
      </c>
      <c r="BC777">
        <f t="shared" si="1893"/>
        <v>0</v>
      </c>
      <c r="BD777">
        <f t="shared" si="1893"/>
        <v>0</v>
      </c>
      <c r="BE777">
        <f t="shared" si="1893"/>
        <v>0</v>
      </c>
      <c r="BF777">
        <f t="shared" si="1893"/>
        <v>0</v>
      </c>
      <c r="BG777">
        <f t="shared" si="1893"/>
        <v>0</v>
      </c>
      <c r="BH777">
        <f t="shared" si="1893"/>
        <v>0</v>
      </c>
      <c r="BK777">
        <f t="shared" si="1892"/>
        <v>0</v>
      </c>
      <c r="BL777">
        <f t="shared" si="1796"/>
        <v>0</v>
      </c>
      <c r="BM777">
        <f t="shared" si="1797"/>
        <v>0</v>
      </c>
      <c r="BN777">
        <f t="shared" si="1880"/>
        <v>0.15</v>
      </c>
      <c r="BO777">
        <f t="shared" si="1881"/>
        <v>0.89999999999999991</v>
      </c>
      <c r="BP777" t="str">
        <f t="shared" si="1798"/>
        <v>-HT-Total</v>
      </c>
    </row>
    <row r="778" spans="1:68" hidden="1" x14ac:dyDescent="0.25">
      <c r="A778" t="str">
        <f t="shared" si="1792"/>
        <v>freight-HT-PHEVD</v>
      </c>
      <c r="B778" s="1">
        <v>744</v>
      </c>
      <c r="C778" t="s">
        <v>53</v>
      </c>
      <c r="D778" t="s">
        <v>36</v>
      </c>
      <c r="E778" t="s">
        <v>39</v>
      </c>
      <c r="F778" t="s">
        <v>37</v>
      </c>
      <c r="G778">
        <v>0</v>
      </c>
      <c r="H778">
        <f>Reference!H778</f>
        <v>0</v>
      </c>
      <c r="I778">
        <f>Reference!I778</f>
        <v>0</v>
      </c>
      <c r="J778">
        <f>Reference!J778</f>
        <v>0</v>
      </c>
      <c r="K778">
        <f>Reference!K778</f>
        <v>0</v>
      </c>
      <c r="L778">
        <f t="shared" si="1889"/>
        <v>0</v>
      </c>
      <c r="M778">
        <f t="shared" si="1889"/>
        <v>0</v>
      </c>
      <c r="N778">
        <f t="shared" si="1889"/>
        <v>0</v>
      </c>
      <c r="O778">
        <f t="shared" si="1889"/>
        <v>0</v>
      </c>
      <c r="P778">
        <f t="shared" si="1889"/>
        <v>0</v>
      </c>
      <c r="Q778">
        <f t="shared" si="1889"/>
        <v>0</v>
      </c>
      <c r="R778">
        <f t="shared" si="1889"/>
        <v>0</v>
      </c>
      <c r="S778">
        <f t="shared" si="1889"/>
        <v>0</v>
      </c>
      <c r="T778">
        <f t="shared" si="1889"/>
        <v>0</v>
      </c>
      <c r="U778">
        <f t="shared" si="1889"/>
        <v>0</v>
      </c>
      <c r="V778">
        <f t="shared" si="1889"/>
        <v>0</v>
      </c>
      <c r="W778">
        <f t="shared" si="1889"/>
        <v>0</v>
      </c>
      <c r="X778">
        <f t="shared" si="1889"/>
        <v>0</v>
      </c>
      <c r="Y778">
        <f t="shared" si="1889"/>
        <v>0</v>
      </c>
      <c r="Z778">
        <f t="shared" si="1890"/>
        <v>0</v>
      </c>
      <c r="AA778">
        <f t="shared" si="1890"/>
        <v>0</v>
      </c>
      <c r="AB778">
        <f t="shared" si="1890"/>
        <v>0</v>
      </c>
      <c r="AC778">
        <f t="shared" si="1890"/>
        <v>0</v>
      </c>
      <c r="AD778">
        <f t="shared" si="1890"/>
        <v>0</v>
      </c>
      <c r="AE778">
        <f t="shared" si="1890"/>
        <v>0</v>
      </c>
      <c r="AF778">
        <f t="shared" si="1890"/>
        <v>0</v>
      </c>
      <c r="AG778">
        <f t="shared" si="1890"/>
        <v>0</v>
      </c>
      <c r="AH778">
        <f t="shared" si="1890"/>
        <v>0</v>
      </c>
      <c r="AI778">
        <f t="shared" si="1890"/>
        <v>0</v>
      </c>
      <c r="AJ778">
        <f t="shared" si="1890"/>
        <v>0</v>
      </c>
      <c r="AK778">
        <f t="shared" si="1890"/>
        <v>0</v>
      </c>
      <c r="AL778">
        <f t="shared" si="1890"/>
        <v>0</v>
      </c>
      <c r="AM778">
        <f t="shared" si="1890"/>
        <v>0</v>
      </c>
      <c r="AN778">
        <f t="shared" si="1890"/>
        <v>0</v>
      </c>
      <c r="AO778">
        <f t="shared" ref="AO778:BH778" si="1894">AN778</f>
        <v>0</v>
      </c>
      <c r="AP778">
        <f t="shared" si="1894"/>
        <v>0</v>
      </c>
      <c r="AQ778">
        <f t="shared" si="1894"/>
        <v>0</v>
      </c>
      <c r="AR778">
        <f t="shared" si="1894"/>
        <v>0</v>
      </c>
      <c r="AS778">
        <f t="shared" si="1894"/>
        <v>0</v>
      </c>
      <c r="AT778">
        <f t="shared" si="1894"/>
        <v>0</v>
      </c>
      <c r="AU778">
        <f t="shared" si="1894"/>
        <v>0</v>
      </c>
      <c r="AV778">
        <f t="shared" si="1894"/>
        <v>0</v>
      </c>
      <c r="AW778">
        <f t="shared" si="1894"/>
        <v>0</v>
      </c>
      <c r="AX778">
        <f t="shared" si="1894"/>
        <v>0</v>
      </c>
      <c r="AY778">
        <f t="shared" si="1894"/>
        <v>0</v>
      </c>
      <c r="AZ778">
        <f t="shared" si="1894"/>
        <v>0</v>
      </c>
      <c r="BA778">
        <f t="shared" si="1894"/>
        <v>0</v>
      </c>
      <c r="BB778">
        <f t="shared" si="1894"/>
        <v>0</v>
      </c>
      <c r="BC778">
        <f t="shared" si="1894"/>
        <v>0</v>
      </c>
      <c r="BD778">
        <f t="shared" si="1894"/>
        <v>0</v>
      </c>
      <c r="BE778">
        <f t="shared" si="1894"/>
        <v>0</v>
      </c>
      <c r="BF778">
        <f t="shared" si="1894"/>
        <v>0</v>
      </c>
      <c r="BG778">
        <f t="shared" si="1894"/>
        <v>0</v>
      </c>
      <c r="BH778">
        <f t="shared" si="1894"/>
        <v>0</v>
      </c>
      <c r="BK778">
        <f t="shared" si="1892"/>
        <v>0</v>
      </c>
      <c r="BL778">
        <f t="shared" si="1796"/>
        <v>0</v>
      </c>
      <c r="BM778">
        <f t="shared" si="1797"/>
        <v>0</v>
      </c>
      <c r="BN778">
        <f t="shared" si="1880"/>
        <v>0.15</v>
      </c>
      <c r="BO778">
        <f t="shared" si="1881"/>
        <v>0.89999999999999991</v>
      </c>
      <c r="BP778" t="str">
        <f t="shared" si="1798"/>
        <v>-HT-Total</v>
      </c>
    </row>
    <row r="779" spans="1:68" hidden="1" x14ac:dyDescent="0.25">
      <c r="A779" t="str">
        <f t="shared" si="1792"/>
        <v>freight-LT-BEV</v>
      </c>
      <c r="B779" s="1">
        <v>745</v>
      </c>
      <c r="C779" t="s">
        <v>53</v>
      </c>
      <c r="D779" t="s">
        <v>36</v>
      </c>
      <c r="E779" t="s">
        <v>33</v>
      </c>
      <c r="F779" t="s">
        <v>29</v>
      </c>
      <c r="G779">
        <v>5.1394274616851933E-5</v>
      </c>
      <c r="H779">
        <f>Reference!H779</f>
        <v>7.2494200063909301E-5</v>
      </c>
      <c r="I779">
        <f>Reference!I779</f>
        <v>1.022567023678331E-4</v>
      </c>
      <c r="J779">
        <f>Reference!J779</f>
        <v>1.4423820346904224E-4</v>
      </c>
      <c r="K779">
        <f>Reference!K779</f>
        <v>2.0345521475100247E-4</v>
      </c>
      <c r="L779">
        <f>Reference!L779</f>
        <v>2.9065150135765109E-4</v>
      </c>
      <c r="M779">
        <f t="shared" ref="M779:Y779" si="1895">IF(L779=0,0.0000001,L779)*((INDEX($P$7:$P$29,MATCH($A779,$H$7:$H$28,0))/IF(L779=0,0.0000001,L779))^((M$33-$K$33)/($Y$33-$K$33)))</f>
        <v>7.8326387514165692E-4</v>
      </c>
      <c r="N779">
        <f t="shared" si="1895"/>
        <v>2.8019073701995049E-3</v>
      </c>
      <c r="O779">
        <f t="shared" si="1895"/>
        <v>1.0650224639432597E-2</v>
      </c>
      <c r="P779">
        <f t="shared" si="1895"/>
        <v>3.5085775875658816E-2</v>
      </c>
      <c r="Q779">
        <f t="shared" si="1895"/>
        <v>8.8014746680652414E-2</v>
      </c>
      <c r="R779">
        <f t="shared" si="1895"/>
        <v>0.16249438145423897</v>
      </c>
      <c r="S779">
        <f t="shared" si="1895"/>
        <v>0.2306747238785628</v>
      </c>
      <c r="T779">
        <f t="shared" si="1895"/>
        <v>0.27312639161936053</v>
      </c>
      <c r="U779">
        <f t="shared" si="1895"/>
        <v>0.29206279006318248</v>
      </c>
      <c r="V779">
        <f t="shared" si="1895"/>
        <v>0.29828120728230217</v>
      </c>
      <c r="W779">
        <f t="shared" si="1895"/>
        <v>0.29975385312821584</v>
      </c>
      <c r="X779">
        <f t="shared" si="1895"/>
        <v>0.29998241137936771</v>
      </c>
      <c r="Y779">
        <f t="shared" si="1895"/>
        <v>0.30000000000000004</v>
      </c>
      <c r="Z779">
        <f t="shared" ref="Z779:AN779" si="1896">IF(Y779=0,0.0000001,$Y779)*((INDEX($Q$7:$Q$29,MATCH($A779,$H$7:$H$28,0))/IF(Y779=0,0.0000001,$Y779))^((Z$33-$Y$33)/($AN$33-$Y$33)))</f>
        <v>0.32000368330101225</v>
      </c>
      <c r="AA779">
        <f t="shared" si="1896"/>
        <v>0.34134119108738176</v>
      </c>
      <c r="AB779">
        <f t="shared" si="1896"/>
        <v>0.36410146136772265</v>
      </c>
      <c r="AC779">
        <f t="shared" si="1896"/>
        <v>0.38837936244317478</v>
      </c>
      <c r="AD779">
        <f t="shared" si="1896"/>
        <v>0.41427608833304908</v>
      </c>
      <c r="AE779">
        <f t="shared" si="1896"/>
        <v>0.44189958056703726</v>
      </c>
      <c r="AF779">
        <f t="shared" si="1896"/>
        <v>0.47136497810208106</v>
      </c>
      <c r="AG779">
        <f t="shared" si="1896"/>
        <v>0.50279509723922289</v>
      </c>
      <c r="AH779">
        <f t="shared" si="1896"/>
        <v>0.53632094354080639</v>
      </c>
      <c r="AI779">
        <f t="shared" si="1896"/>
        <v>0.57208225788177414</v>
      </c>
      <c r="AJ779">
        <f t="shared" si="1896"/>
        <v>0.61022809891109075</v>
      </c>
      <c r="AK779">
        <f t="shared" si="1896"/>
        <v>0.65091746435107822</v>
      </c>
      <c r="AL779">
        <f t="shared" si="1896"/>
        <v>0.6943199537243343</v>
      </c>
      <c r="AM779">
        <f t="shared" si="1896"/>
        <v>0.74061647527058438</v>
      </c>
      <c r="AN779">
        <f t="shared" si="1896"/>
        <v>0.78999999999999992</v>
      </c>
      <c r="AO779">
        <f t="shared" ref="AO779:BH779" si="1897">AN779</f>
        <v>0.78999999999999992</v>
      </c>
      <c r="AP779">
        <f t="shared" si="1897"/>
        <v>0.78999999999999992</v>
      </c>
      <c r="AQ779">
        <f t="shared" si="1897"/>
        <v>0.78999999999999992</v>
      </c>
      <c r="AR779">
        <f t="shared" si="1897"/>
        <v>0.78999999999999992</v>
      </c>
      <c r="AS779">
        <f t="shared" si="1897"/>
        <v>0.78999999999999992</v>
      </c>
      <c r="AT779">
        <f t="shared" si="1897"/>
        <v>0.78999999999999992</v>
      </c>
      <c r="AU779">
        <f t="shared" si="1897"/>
        <v>0.78999999999999992</v>
      </c>
      <c r="AV779">
        <f t="shared" si="1897"/>
        <v>0.78999999999999992</v>
      </c>
      <c r="AW779">
        <f t="shared" si="1897"/>
        <v>0.78999999999999992</v>
      </c>
      <c r="AX779">
        <f t="shared" si="1897"/>
        <v>0.78999999999999992</v>
      </c>
      <c r="AY779">
        <f t="shared" si="1897"/>
        <v>0.78999999999999992</v>
      </c>
      <c r="AZ779">
        <f t="shared" si="1897"/>
        <v>0.78999999999999992</v>
      </c>
      <c r="BA779">
        <f t="shared" si="1897"/>
        <v>0.78999999999999992</v>
      </c>
      <c r="BB779">
        <f t="shared" si="1897"/>
        <v>0.78999999999999992</v>
      </c>
      <c r="BC779">
        <f t="shared" si="1897"/>
        <v>0.78999999999999992</v>
      </c>
      <c r="BD779">
        <f t="shared" si="1897"/>
        <v>0.78999999999999992</v>
      </c>
      <c r="BE779">
        <f t="shared" si="1897"/>
        <v>0.78999999999999992</v>
      </c>
      <c r="BF779">
        <f t="shared" si="1897"/>
        <v>0.78999999999999992</v>
      </c>
      <c r="BG779">
        <f t="shared" si="1897"/>
        <v>0.78999999999999992</v>
      </c>
      <c r="BH779">
        <f t="shared" si="1897"/>
        <v>0.78999999999999992</v>
      </c>
      <c r="BK779">
        <f t="shared" si="1892"/>
        <v>2.0345521475100247E-4</v>
      </c>
      <c r="BL779">
        <f t="shared" si="1796"/>
        <v>1.3224588958815162E-4</v>
      </c>
      <c r="BM779">
        <f t="shared" si="1797"/>
        <v>2.0345521475100266E-6</v>
      </c>
      <c r="BN779">
        <f t="shared" si="1880"/>
        <v>0.35</v>
      </c>
      <c r="BO779">
        <f t="shared" si="1881"/>
        <v>0.99</v>
      </c>
      <c r="BP779" t="str">
        <f t="shared" si="1798"/>
        <v>-LT-Total</v>
      </c>
    </row>
    <row r="780" spans="1:68" hidden="1" x14ac:dyDescent="0.25">
      <c r="A780" t="str">
        <f t="shared" si="1792"/>
        <v>freight-LT-CNG</v>
      </c>
      <c r="B780" s="1">
        <v>746</v>
      </c>
      <c r="C780" t="s">
        <v>53</v>
      </c>
      <c r="D780" t="s">
        <v>36</v>
      </c>
      <c r="E780" t="s">
        <v>33</v>
      </c>
      <c r="F780" t="s">
        <v>45</v>
      </c>
      <c r="G780">
        <v>0</v>
      </c>
      <c r="H780">
        <f>Reference!H780</f>
        <v>0</v>
      </c>
      <c r="I780">
        <f>Reference!I780</f>
        <v>0</v>
      </c>
      <c r="J780">
        <f>Reference!J780</f>
        <v>0</v>
      </c>
      <c r="K780">
        <f>Reference!K780</f>
        <v>0</v>
      </c>
      <c r="L780">
        <f t="shared" ref="L780:Y781" si="1898">$K780+(L$33-$K$33)*($BL780-$BK780)/($BL$33-$BK$33)</f>
        <v>0</v>
      </c>
      <c r="M780">
        <f t="shared" si="1898"/>
        <v>0</v>
      </c>
      <c r="N780">
        <f t="shared" si="1898"/>
        <v>0</v>
      </c>
      <c r="O780">
        <f t="shared" si="1898"/>
        <v>0</v>
      </c>
      <c r="P780">
        <f t="shared" si="1898"/>
        <v>0</v>
      </c>
      <c r="Q780">
        <f t="shared" si="1898"/>
        <v>0</v>
      </c>
      <c r="R780">
        <f t="shared" si="1898"/>
        <v>0</v>
      </c>
      <c r="S780">
        <f t="shared" si="1898"/>
        <v>0</v>
      </c>
      <c r="T780">
        <f t="shared" si="1898"/>
        <v>0</v>
      </c>
      <c r="U780">
        <f t="shared" si="1898"/>
        <v>0</v>
      </c>
      <c r="V780">
        <f t="shared" si="1898"/>
        <v>0</v>
      </c>
      <c r="W780">
        <f t="shared" si="1898"/>
        <v>0</v>
      </c>
      <c r="X780">
        <f t="shared" si="1898"/>
        <v>0</v>
      </c>
      <c r="Y780">
        <f t="shared" si="1898"/>
        <v>0</v>
      </c>
      <c r="Z780">
        <f t="shared" ref="Z780:AN781" si="1899">$Y780+(Z$33-$Y$33)*($BM780-$BL780)/($BM$33-$BL$33)</f>
        <v>0</v>
      </c>
      <c r="AA780">
        <f t="shared" si="1899"/>
        <v>0</v>
      </c>
      <c r="AB780">
        <f t="shared" si="1899"/>
        <v>0</v>
      </c>
      <c r="AC780">
        <f t="shared" si="1899"/>
        <v>0</v>
      </c>
      <c r="AD780">
        <f t="shared" si="1899"/>
        <v>0</v>
      </c>
      <c r="AE780">
        <f t="shared" si="1899"/>
        <v>0</v>
      </c>
      <c r="AF780">
        <f t="shared" si="1899"/>
        <v>0</v>
      </c>
      <c r="AG780">
        <f t="shared" si="1899"/>
        <v>0</v>
      </c>
      <c r="AH780">
        <f t="shared" si="1899"/>
        <v>0</v>
      </c>
      <c r="AI780">
        <f t="shared" si="1899"/>
        <v>0</v>
      </c>
      <c r="AJ780">
        <f t="shared" si="1899"/>
        <v>0</v>
      </c>
      <c r="AK780">
        <f t="shared" si="1899"/>
        <v>0</v>
      </c>
      <c r="AL780">
        <f t="shared" si="1899"/>
        <v>0</v>
      </c>
      <c r="AM780">
        <f t="shared" si="1899"/>
        <v>0</v>
      </c>
      <c r="AN780">
        <f t="shared" si="1899"/>
        <v>0</v>
      </c>
      <c r="AO780">
        <f t="shared" ref="AO780:BH780" si="1900">AN780</f>
        <v>0</v>
      </c>
      <c r="AP780">
        <f t="shared" si="1900"/>
        <v>0</v>
      </c>
      <c r="AQ780">
        <f t="shared" si="1900"/>
        <v>0</v>
      </c>
      <c r="AR780">
        <f t="shared" si="1900"/>
        <v>0</v>
      </c>
      <c r="AS780">
        <f t="shared" si="1900"/>
        <v>0</v>
      </c>
      <c r="AT780">
        <f t="shared" si="1900"/>
        <v>0</v>
      </c>
      <c r="AU780">
        <f t="shared" si="1900"/>
        <v>0</v>
      </c>
      <c r="AV780">
        <f t="shared" si="1900"/>
        <v>0</v>
      </c>
      <c r="AW780">
        <f t="shared" si="1900"/>
        <v>0</v>
      </c>
      <c r="AX780">
        <f t="shared" si="1900"/>
        <v>0</v>
      </c>
      <c r="AY780">
        <f t="shared" si="1900"/>
        <v>0</v>
      </c>
      <c r="AZ780">
        <f t="shared" si="1900"/>
        <v>0</v>
      </c>
      <c r="BA780">
        <f t="shared" si="1900"/>
        <v>0</v>
      </c>
      <c r="BB780">
        <f t="shared" si="1900"/>
        <v>0</v>
      </c>
      <c r="BC780">
        <f t="shared" si="1900"/>
        <v>0</v>
      </c>
      <c r="BD780">
        <f t="shared" si="1900"/>
        <v>0</v>
      </c>
      <c r="BE780">
        <f t="shared" si="1900"/>
        <v>0</v>
      </c>
      <c r="BF780">
        <f t="shared" si="1900"/>
        <v>0</v>
      </c>
      <c r="BG780">
        <f t="shared" si="1900"/>
        <v>0</v>
      </c>
      <c r="BH780">
        <f t="shared" si="1900"/>
        <v>0</v>
      </c>
      <c r="BK780">
        <f t="shared" si="1892"/>
        <v>0</v>
      </c>
      <c r="BL780">
        <f t="shared" si="1796"/>
        <v>0</v>
      </c>
      <c r="BM780">
        <f t="shared" si="1797"/>
        <v>0</v>
      </c>
      <c r="BN780">
        <f t="shared" si="1880"/>
        <v>0.35</v>
      </c>
      <c r="BO780">
        <f t="shared" si="1881"/>
        <v>0.99</v>
      </c>
      <c r="BP780" t="str">
        <f t="shared" si="1798"/>
        <v>-LT-Total</v>
      </c>
    </row>
    <row r="781" spans="1:68" hidden="1" x14ac:dyDescent="0.25">
      <c r="A781" t="str">
        <f t="shared" si="1792"/>
        <v>freight-LT-D</v>
      </c>
      <c r="B781" s="1">
        <v>747</v>
      </c>
      <c r="C781" t="s">
        <v>53</v>
      </c>
      <c r="D781" t="s">
        <v>36</v>
      </c>
      <c r="E781" t="s">
        <v>33</v>
      </c>
      <c r="F781" t="s">
        <v>46</v>
      </c>
      <c r="G781">
        <v>0.9450455919269356</v>
      </c>
      <c r="H781">
        <f>Reference!H781</f>
        <v>0.94256789520114859</v>
      </c>
      <c r="I781">
        <f>Reference!I781</f>
        <v>0.94008986992875021</v>
      </c>
      <c r="J781">
        <f>Reference!J781</f>
        <v>0.93761151604438708</v>
      </c>
      <c r="K781">
        <f>Reference!K781</f>
        <v>0.93513333633726858</v>
      </c>
      <c r="L781">
        <f t="shared" si="1898"/>
        <v>0.91175500292883682</v>
      </c>
      <c r="M781">
        <f t="shared" si="1898"/>
        <v>0.88837666952040517</v>
      </c>
      <c r="N781">
        <f t="shared" si="1898"/>
        <v>0.86499833611197341</v>
      </c>
      <c r="O781">
        <f t="shared" si="1898"/>
        <v>0.84162000270354176</v>
      </c>
      <c r="P781">
        <f t="shared" si="1898"/>
        <v>0.81824166929511</v>
      </c>
      <c r="Q781">
        <f t="shared" si="1898"/>
        <v>0.79486333588667835</v>
      </c>
      <c r="R781">
        <f t="shared" si="1898"/>
        <v>0.77148500247824658</v>
      </c>
      <c r="S781">
        <f t="shared" si="1898"/>
        <v>0.74810666906981482</v>
      </c>
      <c r="T781">
        <f t="shared" si="1898"/>
        <v>0.72472833566138317</v>
      </c>
      <c r="U781">
        <f t="shared" si="1898"/>
        <v>0.70135000225295141</v>
      </c>
      <c r="V781">
        <f t="shared" si="1898"/>
        <v>0.67797166884451965</v>
      </c>
      <c r="W781">
        <f t="shared" si="1898"/>
        <v>0.654593335436088</v>
      </c>
      <c r="X781">
        <f t="shared" si="1898"/>
        <v>0.63121500202765635</v>
      </c>
      <c r="Y781">
        <f t="shared" si="1898"/>
        <v>0.60783666861922458</v>
      </c>
      <c r="Z781">
        <f t="shared" si="1899"/>
        <v>0.56793764626883447</v>
      </c>
      <c r="AA781">
        <f t="shared" si="1899"/>
        <v>0.52803862391844436</v>
      </c>
      <c r="AB781">
        <f t="shared" si="1899"/>
        <v>0.48813960156805419</v>
      </c>
      <c r="AC781">
        <f t="shared" si="1899"/>
        <v>0.44824057921766408</v>
      </c>
      <c r="AD781">
        <f t="shared" si="1899"/>
        <v>0.40834155686727397</v>
      </c>
      <c r="AE781">
        <f t="shared" si="1899"/>
        <v>0.3684425345168838</v>
      </c>
      <c r="AF781">
        <f t="shared" si="1899"/>
        <v>0.32854351216649369</v>
      </c>
      <c r="AG781">
        <f t="shared" si="1899"/>
        <v>0.28864448981610358</v>
      </c>
      <c r="AH781">
        <f t="shared" si="1899"/>
        <v>0.24874546746571347</v>
      </c>
      <c r="AI781">
        <f t="shared" si="1899"/>
        <v>0.20884644511532335</v>
      </c>
      <c r="AJ781">
        <f t="shared" si="1899"/>
        <v>0.16894742276493319</v>
      </c>
      <c r="AK781">
        <f t="shared" si="1899"/>
        <v>0.12904840041454307</v>
      </c>
      <c r="AL781">
        <f t="shared" si="1899"/>
        <v>8.9149378064152907E-2</v>
      </c>
      <c r="AM781">
        <f t="shared" si="1899"/>
        <v>4.9250355713762795E-2</v>
      </c>
      <c r="AN781">
        <f t="shared" si="1899"/>
        <v>9.3513333633726825E-3</v>
      </c>
      <c r="AO781">
        <f t="shared" ref="AO781:BH781" si="1901">AN781</f>
        <v>9.3513333633726825E-3</v>
      </c>
      <c r="AP781">
        <f t="shared" si="1901"/>
        <v>9.3513333633726825E-3</v>
      </c>
      <c r="AQ781">
        <f t="shared" si="1901"/>
        <v>9.3513333633726825E-3</v>
      </c>
      <c r="AR781">
        <f t="shared" si="1901"/>
        <v>9.3513333633726825E-3</v>
      </c>
      <c r="AS781">
        <f t="shared" si="1901"/>
        <v>9.3513333633726825E-3</v>
      </c>
      <c r="AT781">
        <f t="shared" si="1901"/>
        <v>9.3513333633726825E-3</v>
      </c>
      <c r="AU781">
        <f t="shared" si="1901"/>
        <v>9.3513333633726825E-3</v>
      </c>
      <c r="AV781">
        <f t="shared" si="1901"/>
        <v>9.3513333633726825E-3</v>
      </c>
      <c r="AW781">
        <f t="shared" si="1901"/>
        <v>9.3513333633726825E-3</v>
      </c>
      <c r="AX781">
        <f t="shared" si="1901"/>
        <v>9.3513333633726825E-3</v>
      </c>
      <c r="AY781">
        <f t="shared" si="1901"/>
        <v>9.3513333633726825E-3</v>
      </c>
      <c r="AZ781">
        <f t="shared" si="1901"/>
        <v>9.3513333633726825E-3</v>
      </c>
      <c r="BA781">
        <f t="shared" si="1901"/>
        <v>9.3513333633726825E-3</v>
      </c>
      <c r="BB781">
        <f t="shared" si="1901"/>
        <v>9.3513333633726825E-3</v>
      </c>
      <c r="BC781">
        <f t="shared" si="1901"/>
        <v>9.3513333633726825E-3</v>
      </c>
      <c r="BD781">
        <f t="shared" si="1901"/>
        <v>9.3513333633726825E-3</v>
      </c>
      <c r="BE781">
        <f t="shared" si="1901"/>
        <v>9.3513333633726825E-3</v>
      </c>
      <c r="BF781">
        <f t="shared" si="1901"/>
        <v>9.3513333633726825E-3</v>
      </c>
      <c r="BG781">
        <f t="shared" si="1901"/>
        <v>9.3513333633726825E-3</v>
      </c>
      <c r="BH781">
        <f t="shared" si="1901"/>
        <v>9.3513333633726825E-3</v>
      </c>
      <c r="BK781">
        <f t="shared" si="1892"/>
        <v>0.93513333633726858</v>
      </c>
      <c r="BL781">
        <f t="shared" si="1796"/>
        <v>0.60783666861922458</v>
      </c>
      <c r="BM781">
        <f t="shared" si="1797"/>
        <v>9.3513333633726946E-3</v>
      </c>
      <c r="BN781">
        <f t="shared" si="1880"/>
        <v>0.35</v>
      </c>
      <c r="BO781">
        <f t="shared" si="1881"/>
        <v>0.99</v>
      </c>
      <c r="BP781" t="str">
        <f t="shared" si="1798"/>
        <v>-LT-Total</v>
      </c>
    </row>
    <row r="782" spans="1:68" hidden="1" x14ac:dyDescent="0.25">
      <c r="A782" t="str">
        <f t="shared" si="1792"/>
        <v>freight-LT-FCEV</v>
      </c>
      <c r="B782" s="1">
        <v>748</v>
      </c>
      <c r="C782" t="s">
        <v>53</v>
      </c>
      <c r="D782" t="s">
        <v>36</v>
      </c>
      <c r="E782" t="s">
        <v>33</v>
      </c>
      <c r="F782" t="s">
        <v>30</v>
      </c>
      <c r="G782">
        <v>0</v>
      </c>
      <c r="H782">
        <f>Reference!H782</f>
        <v>1.2915496650148837E-7</v>
      </c>
      <c r="I782">
        <f>Reference!I782</f>
        <v>0</v>
      </c>
      <c r="J782">
        <f>Reference!J782</f>
        <v>2.1544346900318838E-7</v>
      </c>
      <c r="K782">
        <f>Reference!K782</f>
        <v>0</v>
      </c>
      <c r="L782">
        <f>Reference!L782</f>
        <v>1.93069772888325E-7</v>
      </c>
      <c r="M782">
        <f t="shared" ref="M782:Y782" si="1902">IF(L782=0,0.0000001,L782)*((INDEX($P$7:$P$29,MATCH($A782,$H$7:$H$28,0))/IF(L782=0,0.0000001,L782))^((M$33-$K$33)/($Y$33-$K$33)))</f>
        <v>1.145609301773497E-6</v>
      </c>
      <c r="N782">
        <f t="shared" si="1902"/>
        <v>1.1305974191665733E-5</v>
      </c>
      <c r="O782">
        <f t="shared" si="1902"/>
        <v>1.2443017393555018E-4</v>
      </c>
      <c r="P782">
        <f t="shared" si="1902"/>
        <v>1.0591111209082237E-3</v>
      </c>
      <c r="Q782">
        <f t="shared" si="1902"/>
        <v>5.5256363975142182E-3</v>
      </c>
      <c r="R782">
        <f t="shared" si="1902"/>
        <v>1.662172734332118E-2</v>
      </c>
      <c r="S782">
        <f t="shared" si="1902"/>
        <v>3.1187956918195408E-2</v>
      </c>
      <c r="T782">
        <f t="shared" si="1902"/>
        <v>4.2243681731626945E-2</v>
      </c>
      <c r="U782">
        <f t="shared" si="1902"/>
        <v>4.7648953154971897E-2</v>
      </c>
      <c r="V782">
        <f t="shared" si="1902"/>
        <v>4.9486628556970551E-2</v>
      </c>
      <c r="W782">
        <f t="shared" si="1902"/>
        <v>4.9926336441500622E-2</v>
      </c>
      <c r="X782">
        <f t="shared" si="1902"/>
        <v>4.9994734714747961E-2</v>
      </c>
      <c r="Y782">
        <f t="shared" si="1902"/>
        <v>0.05</v>
      </c>
      <c r="Z782">
        <f t="shared" ref="Z782:AN782" si="1903">IF(Y782=0,0.0000001,$Y782)*((INDEX($Q$7:$Q$29,MATCH($A782,$H$7:$H$28,0))/IF(Y782=0,0.0000001,$Y782))^((Z$33-$Y$33)/($AN$33-$Y$33)))</f>
        <v>5.4841248984731299E-2</v>
      </c>
      <c r="AA782">
        <f t="shared" si="1903"/>
        <v>6.0151251804105833E-2</v>
      </c>
      <c r="AB782">
        <f t="shared" si="1903"/>
        <v>6.5975395538644718E-2</v>
      </c>
      <c r="AC782">
        <f t="shared" si="1903"/>
        <v>7.2363461872018905E-2</v>
      </c>
      <c r="AD782">
        <f t="shared" si="1903"/>
        <v>7.9370052598409971E-2</v>
      </c>
      <c r="AE782">
        <f t="shared" si="1903"/>
        <v>8.7055056329612412E-2</v>
      </c>
      <c r="AF782">
        <f t="shared" si="1903"/>
        <v>9.5484160391041656E-2</v>
      </c>
      <c r="AG782">
        <f t="shared" si="1903"/>
        <v>0.10472941228206267</v>
      </c>
      <c r="AH782">
        <f t="shared" si="1903"/>
        <v>0.11486983549970352</v>
      </c>
      <c r="AI782">
        <f t="shared" si="1903"/>
        <v>0.12599210498948729</v>
      </c>
      <c r="AJ782">
        <f t="shared" si="1903"/>
        <v>0.1381912879967776</v>
      </c>
      <c r="AK782">
        <f t="shared" si="1903"/>
        <v>0.1515716566510398</v>
      </c>
      <c r="AL782">
        <f t="shared" si="1903"/>
        <v>0.1662475792285576</v>
      </c>
      <c r="AM782">
        <f t="shared" si="1903"/>
        <v>0.18234449771164338</v>
      </c>
      <c r="AN782">
        <f t="shared" si="1903"/>
        <v>0.2</v>
      </c>
      <c r="AO782">
        <f t="shared" ref="AO782:BH782" si="1904">AN782</f>
        <v>0.2</v>
      </c>
      <c r="AP782">
        <f t="shared" si="1904"/>
        <v>0.2</v>
      </c>
      <c r="AQ782">
        <f t="shared" si="1904"/>
        <v>0.2</v>
      </c>
      <c r="AR782">
        <f t="shared" si="1904"/>
        <v>0.2</v>
      </c>
      <c r="AS782">
        <f t="shared" si="1904"/>
        <v>0.2</v>
      </c>
      <c r="AT782">
        <f t="shared" si="1904"/>
        <v>0.2</v>
      </c>
      <c r="AU782">
        <f t="shared" si="1904"/>
        <v>0.2</v>
      </c>
      <c r="AV782">
        <f t="shared" si="1904"/>
        <v>0.2</v>
      </c>
      <c r="AW782">
        <f t="shared" si="1904"/>
        <v>0.2</v>
      </c>
      <c r="AX782">
        <f t="shared" si="1904"/>
        <v>0.2</v>
      </c>
      <c r="AY782">
        <f t="shared" si="1904"/>
        <v>0.2</v>
      </c>
      <c r="AZ782">
        <f t="shared" si="1904"/>
        <v>0.2</v>
      </c>
      <c r="BA782">
        <f t="shared" si="1904"/>
        <v>0.2</v>
      </c>
      <c r="BB782">
        <f t="shared" si="1904"/>
        <v>0.2</v>
      </c>
      <c r="BC782">
        <f t="shared" si="1904"/>
        <v>0.2</v>
      </c>
      <c r="BD782">
        <f t="shared" si="1904"/>
        <v>0.2</v>
      </c>
      <c r="BE782">
        <f t="shared" si="1904"/>
        <v>0.2</v>
      </c>
      <c r="BF782">
        <f t="shared" si="1904"/>
        <v>0.2</v>
      </c>
      <c r="BG782">
        <f t="shared" si="1904"/>
        <v>0.2</v>
      </c>
      <c r="BH782">
        <f t="shared" si="1904"/>
        <v>0.2</v>
      </c>
      <c r="BK782">
        <f>G782</f>
        <v>0</v>
      </c>
      <c r="BL782">
        <f t="shared" si="1796"/>
        <v>0</v>
      </c>
      <c r="BM782">
        <f t="shared" si="1797"/>
        <v>0</v>
      </c>
      <c r="BN782">
        <f t="shared" si="1880"/>
        <v>0.35</v>
      </c>
      <c r="BO782">
        <f t="shared" si="1881"/>
        <v>0.99</v>
      </c>
      <c r="BP782" t="str">
        <f t="shared" si="1798"/>
        <v>-LT-Total</v>
      </c>
    </row>
    <row r="783" spans="1:68" hidden="1" x14ac:dyDescent="0.25">
      <c r="A783" t="str">
        <f t="shared" si="1792"/>
        <v>freight-LT-G</v>
      </c>
      <c r="B783" s="1">
        <v>749</v>
      </c>
      <c r="C783" t="s">
        <v>53</v>
      </c>
      <c r="D783" t="s">
        <v>36</v>
      </c>
      <c r="E783" t="s">
        <v>33</v>
      </c>
      <c r="F783" t="s">
        <v>47</v>
      </c>
      <c r="G783">
        <v>5.4851619523830837E-2</v>
      </c>
      <c r="H783">
        <f>Reference!H783</f>
        <v>5.7277911753232082E-2</v>
      </c>
      <c r="I783">
        <f>Reference!I783</f>
        <v>5.9704525712925192E-2</v>
      </c>
      <c r="J783">
        <f>Reference!J783</f>
        <v>6.213146146690731E-2</v>
      </c>
      <c r="K783">
        <f>Reference!K783</f>
        <v>6.4558226657280518E-2</v>
      </c>
      <c r="L783">
        <f t="shared" ref="L783:Y785" si="1905">$K783+(L$33-$K$33)*($BL783-$BK783)/($BL$33-$BK$33)</f>
        <v>6.2944270990848511E-2</v>
      </c>
      <c r="M783">
        <f t="shared" si="1905"/>
        <v>6.133031532441649E-2</v>
      </c>
      <c r="N783">
        <f t="shared" si="1905"/>
        <v>5.9716359657984476E-2</v>
      </c>
      <c r="O783">
        <f t="shared" si="1905"/>
        <v>5.8102403991552469E-2</v>
      </c>
      <c r="P783">
        <f t="shared" si="1905"/>
        <v>5.6488448325120455E-2</v>
      </c>
      <c r="Q783">
        <f t="shared" si="1905"/>
        <v>5.4874492658688441E-2</v>
      </c>
      <c r="R783">
        <f t="shared" si="1905"/>
        <v>5.3260536992256427E-2</v>
      </c>
      <c r="S783">
        <f t="shared" si="1905"/>
        <v>5.1646581325824413E-2</v>
      </c>
      <c r="T783">
        <f t="shared" si="1905"/>
        <v>5.0032625659392399E-2</v>
      </c>
      <c r="U783">
        <f t="shared" si="1905"/>
        <v>4.8418669992960392E-2</v>
      </c>
      <c r="V783">
        <f t="shared" si="1905"/>
        <v>4.6804714326528371E-2</v>
      </c>
      <c r="W783">
        <f t="shared" si="1905"/>
        <v>4.5190758660096364E-2</v>
      </c>
      <c r="X783">
        <f t="shared" si="1905"/>
        <v>4.357680299366435E-2</v>
      </c>
      <c r="Y783">
        <f t="shared" si="1905"/>
        <v>4.1962847327232336E-2</v>
      </c>
      <c r="Z783">
        <f t="shared" ref="Z783:AN785" si="1906">$Y783+(Z$33-$Y$33)*($BM783-$BL783)/($BM$33-$BL$33)</f>
        <v>3.9208362989855035E-2</v>
      </c>
      <c r="AA783">
        <f t="shared" si="1906"/>
        <v>3.6453878652477734E-2</v>
      </c>
      <c r="AB783">
        <f t="shared" si="1906"/>
        <v>3.3699394315100425E-2</v>
      </c>
      <c r="AC783">
        <f t="shared" si="1906"/>
        <v>3.0944909977723128E-2</v>
      </c>
      <c r="AD783">
        <f t="shared" si="1906"/>
        <v>2.8190425640345827E-2</v>
      </c>
      <c r="AE783">
        <f t="shared" si="1906"/>
        <v>2.5435941302968522E-2</v>
      </c>
      <c r="AF783">
        <f t="shared" si="1906"/>
        <v>2.2681456965591221E-2</v>
      </c>
      <c r="AG783">
        <f t="shared" si="1906"/>
        <v>1.992697262821392E-2</v>
      </c>
      <c r="AH783">
        <f t="shared" si="1906"/>
        <v>1.7172488290836618E-2</v>
      </c>
      <c r="AI783">
        <f t="shared" si="1906"/>
        <v>1.4418003953459317E-2</v>
      </c>
      <c r="AJ783">
        <f t="shared" si="1906"/>
        <v>1.1663519616082012E-2</v>
      </c>
      <c r="AK783">
        <f t="shared" si="1906"/>
        <v>8.9090352787047078E-3</v>
      </c>
      <c r="AL783">
        <f t="shared" si="1906"/>
        <v>6.1545509413274135E-3</v>
      </c>
      <c r="AM783">
        <f t="shared" si="1906"/>
        <v>3.4000666039501054E-3</v>
      </c>
      <c r="AN783">
        <f t="shared" si="1906"/>
        <v>6.4558226657280421E-4</v>
      </c>
      <c r="AO783">
        <f t="shared" ref="AO783:BH783" si="1907">AN783</f>
        <v>6.4558226657280421E-4</v>
      </c>
      <c r="AP783">
        <f t="shared" si="1907"/>
        <v>6.4558226657280421E-4</v>
      </c>
      <c r="AQ783">
        <f t="shared" si="1907"/>
        <v>6.4558226657280421E-4</v>
      </c>
      <c r="AR783">
        <f t="shared" si="1907"/>
        <v>6.4558226657280421E-4</v>
      </c>
      <c r="AS783">
        <f t="shared" si="1907"/>
        <v>6.4558226657280421E-4</v>
      </c>
      <c r="AT783">
        <f t="shared" si="1907"/>
        <v>6.4558226657280421E-4</v>
      </c>
      <c r="AU783">
        <f t="shared" si="1907"/>
        <v>6.4558226657280421E-4</v>
      </c>
      <c r="AV783">
        <f t="shared" si="1907"/>
        <v>6.4558226657280421E-4</v>
      </c>
      <c r="AW783">
        <f t="shared" si="1907"/>
        <v>6.4558226657280421E-4</v>
      </c>
      <c r="AX783">
        <f t="shared" si="1907"/>
        <v>6.4558226657280421E-4</v>
      </c>
      <c r="AY783">
        <f t="shared" si="1907"/>
        <v>6.4558226657280421E-4</v>
      </c>
      <c r="AZ783">
        <f t="shared" si="1907"/>
        <v>6.4558226657280421E-4</v>
      </c>
      <c r="BA783">
        <f t="shared" si="1907"/>
        <v>6.4558226657280421E-4</v>
      </c>
      <c r="BB783">
        <f t="shared" si="1907"/>
        <v>6.4558226657280421E-4</v>
      </c>
      <c r="BC783">
        <f t="shared" si="1907"/>
        <v>6.4558226657280421E-4</v>
      </c>
      <c r="BD783">
        <f t="shared" si="1907"/>
        <v>6.4558226657280421E-4</v>
      </c>
      <c r="BE783">
        <f t="shared" si="1907"/>
        <v>6.4558226657280421E-4</v>
      </c>
      <c r="BF783">
        <f t="shared" si="1907"/>
        <v>6.4558226657280421E-4</v>
      </c>
      <c r="BG783">
        <f t="shared" si="1907"/>
        <v>6.4558226657280421E-4</v>
      </c>
      <c r="BH783">
        <f t="shared" si="1907"/>
        <v>6.4558226657280421E-4</v>
      </c>
      <c r="BK783">
        <f t="shared" ref="BK783:BK790" si="1908">K783</f>
        <v>6.4558226657280518E-2</v>
      </c>
      <c r="BL783">
        <f t="shared" si="1796"/>
        <v>4.1962847327232336E-2</v>
      </c>
      <c r="BM783">
        <f t="shared" si="1797"/>
        <v>6.4558226657280573E-4</v>
      </c>
      <c r="BN783">
        <f t="shared" si="1880"/>
        <v>0.35</v>
      </c>
      <c r="BO783">
        <f t="shared" si="1881"/>
        <v>0.99</v>
      </c>
      <c r="BP783" t="str">
        <f t="shared" si="1798"/>
        <v>-LT-Total</v>
      </c>
    </row>
    <row r="784" spans="1:68" hidden="1" x14ac:dyDescent="0.25">
      <c r="A784" t="str">
        <f t="shared" si="1792"/>
        <v>freight-LT-LPG</v>
      </c>
      <c r="B784" s="1">
        <v>750</v>
      </c>
      <c r="C784" t="s">
        <v>53</v>
      </c>
      <c r="D784" t="s">
        <v>36</v>
      </c>
      <c r="E784" t="s">
        <v>33</v>
      </c>
      <c r="F784" t="s">
        <v>48</v>
      </c>
      <c r="G784">
        <v>0</v>
      </c>
      <c r="H784">
        <f>Reference!H784</f>
        <v>0</v>
      </c>
      <c r="I784">
        <f>Reference!I784</f>
        <v>0</v>
      </c>
      <c r="J784">
        <f>Reference!J784</f>
        <v>0</v>
      </c>
      <c r="K784">
        <f>Reference!K784</f>
        <v>0</v>
      </c>
      <c r="L784">
        <f t="shared" si="1905"/>
        <v>0</v>
      </c>
      <c r="M784">
        <f t="shared" si="1905"/>
        <v>0</v>
      </c>
      <c r="N784">
        <f t="shared" si="1905"/>
        <v>0</v>
      </c>
      <c r="O784">
        <f t="shared" si="1905"/>
        <v>0</v>
      </c>
      <c r="P784">
        <f t="shared" si="1905"/>
        <v>0</v>
      </c>
      <c r="Q784">
        <f t="shared" si="1905"/>
        <v>0</v>
      </c>
      <c r="R784">
        <f t="shared" si="1905"/>
        <v>0</v>
      </c>
      <c r="S784">
        <f t="shared" si="1905"/>
        <v>0</v>
      </c>
      <c r="T784">
        <f t="shared" si="1905"/>
        <v>0</v>
      </c>
      <c r="U784">
        <f t="shared" si="1905"/>
        <v>0</v>
      </c>
      <c r="V784">
        <f t="shared" si="1905"/>
        <v>0</v>
      </c>
      <c r="W784">
        <f t="shared" si="1905"/>
        <v>0</v>
      </c>
      <c r="X784">
        <f t="shared" si="1905"/>
        <v>0</v>
      </c>
      <c r="Y784">
        <f t="shared" si="1905"/>
        <v>0</v>
      </c>
      <c r="Z784">
        <f t="shared" si="1906"/>
        <v>0</v>
      </c>
      <c r="AA784">
        <f t="shared" si="1906"/>
        <v>0</v>
      </c>
      <c r="AB784">
        <f t="shared" si="1906"/>
        <v>0</v>
      </c>
      <c r="AC784">
        <f t="shared" si="1906"/>
        <v>0</v>
      </c>
      <c r="AD784">
        <f t="shared" si="1906"/>
        <v>0</v>
      </c>
      <c r="AE784">
        <f t="shared" si="1906"/>
        <v>0</v>
      </c>
      <c r="AF784">
        <f t="shared" si="1906"/>
        <v>0</v>
      </c>
      <c r="AG784">
        <f t="shared" si="1906"/>
        <v>0</v>
      </c>
      <c r="AH784">
        <f t="shared" si="1906"/>
        <v>0</v>
      </c>
      <c r="AI784">
        <f t="shared" si="1906"/>
        <v>0</v>
      </c>
      <c r="AJ784">
        <f t="shared" si="1906"/>
        <v>0</v>
      </c>
      <c r="AK784">
        <f t="shared" si="1906"/>
        <v>0</v>
      </c>
      <c r="AL784">
        <f t="shared" si="1906"/>
        <v>0</v>
      </c>
      <c r="AM784">
        <f t="shared" si="1906"/>
        <v>0</v>
      </c>
      <c r="AN784">
        <f t="shared" si="1906"/>
        <v>0</v>
      </c>
      <c r="AO784">
        <f t="shared" ref="AO784:BH784" si="1909">AN784</f>
        <v>0</v>
      </c>
      <c r="AP784">
        <f t="shared" si="1909"/>
        <v>0</v>
      </c>
      <c r="AQ784">
        <f t="shared" si="1909"/>
        <v>0</v>
      </c>
      <c r="AR784">
        <f t="shared" si="1909"/>
        <v>0</v>
      </c>
      <c r="AS784">
        <f t="shared" si="1909"/>
        <v>0</v>
      </c>
      <c r="AT784">
        <f t="shared" si="1909"/>
        <v>0</v>
      </c>
      <c r="AU784">
        <f t="shared" si="1909"/>
        <v>0</v>
      </c>
      <c r="AV784">
        <f t="shared" si="1909"/>
        <v>0</v>
      </c>
      <c r="AW784">
        <f t="shared" si="1909"/>
        <v>0</v>
      </c>
      <c r="AX784">
        <f t="shared" si="1909"/>
        <v>0</v>
      </c>
      <c r="AY784">
        <f t="shared" si="1909"/>
        <v>0</v>
      </c>
      <c r="AZ784">
        <f t="shared" si="1909"/>
        <v>0</v>
      </c>
      <c r="BA784">
        <f t="shared" si="1909"/>
        <v>0</v>
      </c>
      <c r="BB784">
        <f t="shared" si="1909"/>
        <v>0</v>
      </c>
      <c r="BC784">
        <f t="shared" si="1909"/>
        <v>0</v>
      </c>
      <c r="BD784">
        <f t="shared" si="1909"/>
        <v>0</v>
      </c>
      <c r="BE784">
        <f t="shared" si="1909"/>
        <v>0</v>
      </c>
      <c r="BF784">
        <f t="shared" si="1909"/>
        <v>0</v>
      </c>
      <c r="BG784">
        <f t="shared" si="1909"/>
        <v>0</v>
      </c>
      <c r="BH784">
        <f t="shared" si="1909"/>
        <v>0</v>
      </c>
      <c r="BK784">
        <f t="shared" si="1908"/>
        <v>0</v>
      </c>
      <c r="BL784">
        <f t="shared" si="1796"/>
        <v>0</v>
      </c>
      <c r="BM784">
        <f t="shared" si="1797"/>
        <v>0</v>
      </c>
      <c r="BN784">
        <f t="shared" si="1880"/>
        <v>0.35</v>
      </c>
      <c r="BO784">
        <f t="shared" si="1881"/>
        <v>0.99</v>
      </c>
      <c r="BP784" t="str">
        <f t="shared" si="1798"/>
        <v>-LT-Total</v>
      </c>
    </row>
    <row r="785" spans="1:68" hidden="1" x14ac:dyDescent="0.25">
      <c r="A785" t="str">
        <f t="shared" si="1792"/>
        <v>freight-LT-PHEVG</v>
      </c>
      <c r="B785" s="1">
        <v>751</v>
      </c>
      <c r="C785" t="s">
        <v>53</v>
      </c>
      <c r="D785" t="s">
        <v>36</v>
      </c>
      <c r="E785" t="s">
        <v>33</v>
      </c>
      <c r="F785" t="s">
        <v>31</v>
      </c>
      <c r="G785">
        <v>5.1394274616851933E-5</v>
      </c>
      <c r="H785">
        <f>Reference!H785</f>
        <v>7.7096522809661728E-5</v>
      </c>
      <c r="I785">
        <f>Reference!I785</f>
        <v>1.0280217916234279E-4</v>
      </c>
      <c r="J785">
        <f>Reference!J785</f>
        <v>1.285112443528315E-4</v>
      </c>
      <c r="K785">
        <f>Reference!K785</f>
        <v>1.542185027254292E-4</v>
      </c>
      <c r="L785">
        <f t="shared" si="1905"/>
        <v>1.5036304015729346E-4</v>
      </c>
      <c r="M785">
        <f t="shared" si="1905"/>
        <v>1.4650757758915775E-4</v>
      </c>
      <c r="N785">
        <f t="shared" si="1905"/>
        <v>1.4265211502102201E-4</v>
      </c>
      <c r="O785">
        <f t="shared" si="1905"/>
        <v>1.3879665245288629E-4</v>
      </c>
      <c r="P785">
        <f t="shared" si="1905"/>
        <v>1.3494118988475055E-4</v>
      </c>
      <c r="Q785">
        <f t="shared" si="1905"/>
        <v>1.3108572731661484E-4</v>
      </c>
      <c r="R785">
        <f t="shared" si="1905"/>
        <v>1.2723026474847909E-4</v>
      </c>
      <c r="S785">
        <f t="shared" si="1905"/>
        <v>1.2337480218034335E-4</v>
      </c>
      <c r="T785">
        <f t="shared" si="1905"/>
        <v>1.1951933961220764E-4</v>
      </c>
      <c r="U785">
        <f t="shared" si="1905"/>
        <v>1.156638770440719E-4</v>
      </c>
      <c r="V785">
        <f t="shared" si="1905"/>
        <v>1.1180841447593618E-4</v>
      </c>
      <c r="W785">
        <f t="shared" si="1905"/>
        <v>1.0795295190780044E-4</v>
      </c>
      <c r="X785">
        <f t="shared" si="1905"/>
        <v>1.0409748933966471E-4</v>
      </c>
      <c r="Y785">
        <f t="shared" si="1905"/>
        <v>1.0024202677152898E-4</v>
      </c>
      <c r="Z785">
        <f t="shared" si="1906"/>
        <v>9.366203732191067E-5</v>
      </c>
      <c r="AA785">
        <f t="shared" si="1906"/>
        <v>8.7082047872292357E-5</v>
      </c>
      <c r="AB785">
        <f t="shared" si="1906"/>
        <v>8.0502058422674043E-5</v>
      </c>
      <c r="AC785">
        <f t="shared" si="1906"/>
        <v>7.392206897305573E-5</v>
      </c>
      <c r="AD785">
        <f t="shared" si="1906"/>
        <v>6.7342079523437416E-5</v>
      </c>
      <c r="AE785">
        <f t="shared" si="1906"/>
        <v>6.0762090073819109E-5</v>
      </c>
      <c r="AF785">
        <f t="shared" si="1906"/>
        <v>5.4182100624200796E-5</v>
      </c>
      <c r="AG785">
        <f t="shared" si="1906"/>
        <v>4.7602111174582482E-5</v>
      </c>
      <c r="AH785">
        <f t="shared" si="1906"/>
        <v>4.1022121724964169E-5</v>
      </c>
      <c r="AI785">
        <f t="shared" si="1906"/>
        <v>3.4442132275345862E-5</v>
      </c>
      <c r="AJ785">
        <f t="shared" si="1906"/>
        <v>2.7862142825727548E-5</v>
      </c>
      <c r="AK785">
        <f t="shared" si="1906"/>
        <v>2.1282153376109235E-5</v>
      </c>
      <c r="AL785">
        <f t="shared" si="1906"/>
        <v>1.4702163926490921E-5</v>
      </c>
      <c r="AM785">
        <f t="shared" si="1906"/>
        <v>8.1221744768726075E-6</v>
      </c>
      <c r="AN785">
        <f t="shared" si="1906"/>
        <v>1.5421850272542939E-6</v>
      </c>
      <c r="AO785">
        <f t="shared" ref="AO785:BH785" si="1910">AN785</f>
        <v>1.5421850272542939E-6</v>
      </c>
      <c r="AP785">
        <f t="shared" si="1910"/>
        <v>1.5421850272542939E-6</v>
      </c>
      <c r="AQ785">
        <f t="shared" si="1910"/>
        <v>1.5421850272542939E-6</v>
      </c>
      <c r="AR785">
        <f t="shared" si="1910"/>
        <v>1.5421850272542939E-6</v>
      </c>
      <c r="AS785">
        <f t="shared" si="1910"/>
        <v>1.5421850272542939E-6</v>
      </c>
      <c r="AT785">
        <f t="shared" si="1910"/>
        <v>1.5421850272542939E-6</v>
      </c>
      <c r="AU785">
        <f t="shared" si="1910"/>
        <v>1.5421850272542939E-6</v>
      </c>
      <c r="AV785">
        <f t="shared" si="1910"/>
        <v>1.5421850272542939E-6</v>
      </c>
      <c r="AW785">
        <f t="shared" si="1910"/>
        <v>1.5421850272542939E-6</v>
      </c>
      <c r="AX785">
        <f t="shared" si="1910"/>
        <v>1.5421850272542939E-6</v>
      </c>
      <c r="AY785">
        <f t="shared" si="1910"/>
        <v>1.5421850272542939E-6</v>
      </c>
      <c r="AZ785">
        <f t="shared" si="1910"/>
        <v>1.5421850272542939E-6</v>
      </c>
      <c r="BA785">
        <f t="shared" si="1910"/>
        <v>1.5421850272542939E-6</v>
      </c>
      <c r="BB785">
        <f t="shared" si="1910"/>
        <v>1.5421850272542939E-6</v>
      </c>
      <c r="BC785">
        <f t="shared" si="1910"/>
        <v>1.5421850272542939E-6</v>
      </c>
      <c r="BD785">
        <f t="shared" si="1910"/>
        <v>1.5421850272542939E-6</v>
      </c>
      <c r="BE785">
        <f t="shared" si="1910"/>
        <v>1.5421850272542939E-6</v>
      </c>
      <c r="BF785">
        <f t="shared" si="1910"/>
        <v>1.5421850272542939E-6</v>
      </c>
      <c r="BG785">
        <f t="shared" si="1910"/>
        <v>1.5421850272542939E-6</v>
      </c>
      <c r="BH785">
        <f t="shared" si="1910"/>
        <v>1.5421850272542939E-6</v>
      </c>
      <c r="BK785">
        <f t="shared" si="1908"/>
        <v>1.542185027254292E-4</v>
      </c>
      <c r="BL785">
        <f t="shared" si="1796"/>
        <v>1.0024202677152898E-4</v>
      </c>
      <c r="BM785">
        <f t="shared" si="1797"/>
        <v>1.5421850272542935E-6</v>
      </c>
      <c r="BN785">
        <f t="shared" si="1880"/>
        <v>0.35</v>
      </c>
      <c r="BO785">
        <f t="shared" si="1881"/>
        <v>0.99</v>
      </c>
      <c r="BP785" t="str">
        <f t="shared" si="1798"/>
        <v>-LT-Total</v>
      </c>
    </row>
    <row r="786" spans="1:68" hidden="1" x14ac:dyDescent="0.25">
      <c r="A786" t="str">
        <f t="shared" si="1792"/>
        <v>passenger-2W-BEV</v>
      </c>
      <c r="B786" s="1">
        <v>752</v>
      </c>
      <c r="C786" t="s">
        <v>53</v>
      </c>
      <c r="D786" t="s">
        <v>27</v>
      </c>
      <c r="E786" t="s">
        <v>35</v>
      </c>
      <c r="F786" t="s">
        <v>29</v>
      </c>
      <c r="G786">
        <v>1.452320964155407E-3</v>
      </c>
      <c r="H786">
        <f>Reference!H786</f>
        <v>1.8365581269678586E-3</v>
      </c>
      <c r="I786">
        <f>Reference!I786</f>
        <v>2.3224520178245973E-3</v>
      </c>
      <c r="J786">
        <f>Reference!J786</f>
        <v>2.9368977196505253E-3</v>
      </c>
      <c r="K786">
        <f>Reference!K786</f>
        <v>3.7139058845950643E-3</v>
      </c>
      <c r="L786">
        <f>Reference!L786</f>
        <v>4.6987877741096499E-3</v>
      </c>
      <c r="M786">
        <f t="shared" ref="M786:Y786" si="1911">IF(L786=0,0.0000001,L786)*((INDEX($P$7:$P$29,MATCH($A786,$H$7:$H$28,0))/IF(L786=0,0.0000001,L786))^((M$33-$K$33)/($Y$33-$K$33)))</f>
        <v>9.152821607000915E-3</v>
      </c>
      <c r="N786">
        <f t="shared" si="1911"/>
        <v>2.1570400735426671E-2</v>
      </c>
      <c r="O786">
        <f t="shared" si="1911"/>
        <v>5.2952949287463968E-2</v>
      </c>
      <c r="P786">
        <f t="shared" si="1911"/>
        <v>0.11806820414391564</v>
      </c>
      <c r="Q786">
        <f t="shared" si="1911"/>
        <v>0.21916813203266047</v>
      </c>
      <c r="R786">
        <f t="shared" si="1911"/>
        <v>0.33103484109128184</v>
      </c>
      <c r="S786">
        <f t="shared" si="1911"/>
        <v>0.41900040966429053</v>
      </c>
      <c r="T786">
        <f t="shared" si="1911"/>
        <v>0.46941536995552535</v>
      </c>
      <c r="U786">
        <f t="shared" si="1911"/>
        <v>0.49106366936064755</v>
      </c>
      <c r="V786">
        <f t="shared" si="1911"/>
        <v>0.49807148168091542</v>
      </c>
      <c r="W786">
        <f t="shared" si="1911"/>
        <v>0.49972404088245337</v>
      </c>
      <c r="X786">
        <f t="shared" si="1911"/>
        <v>0.49998028358167501</v>
      </c>
      <c r="Y786">
        <f t="shared" si="1911"/>
        <v>0.5</v>
      </c>
      <c r="Z786">
        <f t="shared" ref="Z786:AN786" si="1912">IF(Y786=0,0.0000001,$Y786)*((INDEX($Q$7:$Q$29,MATCH($A786,$H$7:$H$28,0))/IF(Y786=0,0.0000001,$Y786))^((Z$33-$Y$33)/($AN$33-$Y$33)))</f>
        <v>0.52329632366877987</v>
      </c>
      <c r="AA786">
        <f t="shared" si="1912"/>
        <v>0.54767808473052082</v>
      </c>
      <c r="AB786">
        <f t="shared" si="1912"/>
        <v>0.5731958565868801</v>
      </c>
      <c r="AC786">
        <f t="shared" si="1912"/>
        <v>0.59990256898818306</v>
      </c>
      <c r="AD786">
        <f t="shared" si="1912"/>
        <v>0.6278536178219456</v>
      </c>
      <c r="AE786">
        <f t="shared" si="1912"/>
        <v>0.65710698001673451</v>
      </c>
      <c r="AF786">
        <f t="shared" si="1912"/>
        <v>0.68772333379970318</v>
      </c>
      <c r="AG786">
        <f t="shared" si="1912"/>
        <v>0.71976618455724362</v>
      </c>
      <c r="AH786">
        <f t="shared" si="1912"/>
        <v>0.75330199655982022</v>
      </c>
      <c r="AI786">
        <f t="shared" si="1912"/>
        <v>0.78840033082421146</v>
      </c>
      <c r="AJ786">
        <f t="shared" si="1912"/>
        <v>0.82513398939911942</v>
      </c>
      <c r="AK786">
        <f t="shared" si="1912"/>
        <v>0.86357916637342635</v>
      </c>
      <c r="AL786">
        <f t="shared" si="1912"/>
        <v>0.90381560592032717</v>
      </c>
      <c r="AM786">
        <f t="shared" si="1912"/>
        <v>0.94592676770515582</v>
      </c>
      <c r="AN786">
        <f t="shared" si="1912"/>
        <v>0.99</v>
      </c>
      <c r="AO786">
        <f t="shared" ref="AO786:BH786" si="1913">AN786</f>
        <v>0.99</v>
      </c>
      <c r="AP786">
        <f t="shared" si="1913"/>
        <v>0.99</v>
      </c>
      <c r="AQ786">
        <f t="shared" si="1913"/>
        <v>0.99</v>
      </c>
      <c r="AR786">
        <f t="shared" si="1913"/>
        <v>0.99</v>
      </c>
      <c r="AS786">
        <f t="shared" si="1913"/>
        <v>0.99</v>
      </c>
      <c r="AT786">
        <f t="shared" si="1913"/>
        <v>0.99</v>
      </c>
      <c r="AU786">
        <f t="shared" si="1913"/>
        <v>0.99</v>
      </c>
      <c r="AV786">
        <f t="shared" si="1913"/>
        <v>0.99</v>
      </c>
      <c r="AW786">
        <f t="shared" si="1913"/>
        <v>0.99</v>
      </c>
      <c r="AX786">
        <f t="shared" si="1913"/>
        <v>0.99</v>
      </c>
      <c r="AY786">
        <f t="shared" si="1913"/>
        <v>0.99</v>
      </c>
      <c r="AZ786">
        <f t="shared" si="1913"/>
        <v>0.99</v>
      </c>
      <c r="BA786">
        <f t="shared" si="1913"/>
        <v>0.99</v>
      </c>
      <c r="BB786">
        <f t="shared" si="1913"/>
        <v>0.99</v>
      </c>
      <c r="BC786">
        <f t="shared" si="1913"/>
        <v>0.99</v>
      </c>
      <c r="BD786">
        <f t="shared" si="1913"/>
        <v>0.99</v>
      </c>
      <c r="BE786">
        <f t="shared" si="1913"/>
        <v>0.99</v>
      </c>
      <c r="BF786">
        <f t="shared" si="1913"/>
        <v>0.99</v>
      </c>
      <c r="BG786">
        <f t="shared" si="1913"/>
        <v>0.99</v>
      </c>
      <c r="BH786">
        <f t="shared" si="1913"/>
        <v>0.99</v>
      </c>
      <c r="BK786">
        <f t="shared" si="1908"/>
        <v>3.7139058845950643E-3</v>
      </c>
      <c r="BL786">
        <f t="shared" si="1796"/>
        <v>1.8569529422975321E-3</v>
      </c>
      <c r="BM786">
        <f t="shared" si="1797"/>
        <v>3.7139058845950673E-5</v>
      </c>
      <c r="BN786">
        <f t="shared" si="1880"/>
        <v>0.5</v>
      </c>
      <c r="BO786">
        <f t="shared" si="1881"/>
        <v>0.99</v>
      </c>
      <c r="BP786" t="str">
        <f t="shared" si="1798"/>
        <v>-2W-Total</v>
      </c>
    </row>
    <row r="787" spans="1:68" hidden="1" x14ac:dyDescent="0.25">
      <c r="A787" t="str">
        <f t="shared" si="1792"/>
        <v>passenger-2W-G</v>
      </c>
      <c r="B787" s="1">
        <v>753</v>
      </c>
      <c r="C787" t="s">
        <v>53</v>
      </c>
      <c r="D787" t="s">
        <v>27</v>
      </c>
      <c r="E787" t="s">
        <v>35</v>
      </c>
      <c r="F787" t="s">
        <v>47</v>
      </c>
      <c r="G787">
        <v>0.99854767903584452</v>
      </c>
      <c r="H787">
        <f>Reference!H787</f>
        <v>0.99805930213430116</v>
      </c>
      <c r="I787">
        <f>Reference!I787</f>
        <v>0.99757113632602834</v>
      </c>
      <c r="J787">
        <f>Reference!J787</f>
        <v>0.99708318147419273</v>
      </c>
      <c r="K787">
        <f>Reference!K787</f>
        <v>0.99675955495505386</v>
      </c>
      <c r="L787">
        <f t="shared" ref="L787:Y787" si="1914">$K787+(L$33-$K$33)*($BL787-$BK787)/($BL$33-$BK$33)</f>
        <v>0.96116099942094479</v>
      </c>
      <c r="M787">
        <f t="shared" si="1914"/>
        <v>0.92556244388683573</v>
      </c>
      <c r="N787">
        <f t="shared" si="1914"/>
        <v>0.88996388835272666</v>
      </c>
      <c r="O787">
        <f t="shared" si="1914"/>
        <v>0.8543653328186176</v>
      </c>
      <c r="P787">
        <f t="shared" si="1914"/>
        <v>0.81876677728450853</v>
      </c>
      <c r="Q787">
        <f t="shared" si="1914"/>
        <v>0.78316822175039946</v>
      </c>
      <c r="R787">
        <f t="shared" si="1914"/>
        <v>0.7475696662162904</v>
      </c>
      <c r="S787">
        <f t="shared" si="1914"/>
        <v>0.71197111068218133</v>
      </c>
      <c r="T787">
        <f t="shared" si="1914"/>
        <v>0.67637255514807226</v>
      </c>
      <c r="U787">
        <f t="shared" si="1914"/>
        <v>0.6407739996139632</v>
      </c>
      <c r="V787">
        <f t="shared" si="1914"/>
        <v>0.60517544407985413</v>
      </c>
      <c r="W787">
        <f t="shared" si="1914"/>
        <v>0.56957688854574506</v>
      </c>
      <c r="X787">
        <f t="shared" si="1914"/>
        <v>0.533978333011636</v>
      </c>
      <c r="Y787">
        <f t="shared" si="1914"/>
        <v>0.49837977747752688</v>
      </c>
      <c r="Z787">
        <f t="shared" ref="Z787:AN787" si="1915">$Y787+(Z$33-$Y$33)*($BM787-$BL787)/($BM$33-$BL$33)</f>
        <v>0.46581896534899514</v>
      </c>
      <c r="AA787">
        <f t="shared" si="1915"/>
        <v>0.43325815322046335</v>
      </c>
      <c r="AB787">
        <f t="shared" si="1915"/>
        <v>0.40069734109193161</v>
      </c>
      <c r="AC787">
        <f t="shared" si="1915"/>
        <v>0.36813652896339988</v>
      </c>
      <c r="AD787">
        <f t="shared" si="1915"/>
        <v>0.33557571683486809</v>
      </c>
      <c r="AE787">
        <f t="shared" si="1915"/>
        <v>0.3030149047063363</v>
      </c>
      <c r="AF787">
        <f t="shared" si="1915"/>
        <v>0.27045409257780462</v>
      </c>
      <c r="AG787">
        <f t="shared" si="1915"/>
        <v>0.23789328044927283</v>
      </c>
      <c r="AH787">
        <f t="shared" si="1915"/>
        <v>0.20533246832074104</v>
      </c>
      <c r="AI787">
        <f t="shared" si="1915"/>
        <v>0.1727716561922093</v>
      </c>
      <c r="AJ787">
        <f t="shared" si="1915"/>
        <v>0.14021084406367756</v>
      </c>
      <c r="AK787">
        <f t="shared" si="1915"/>
        <v>0.10765003193514577</v>
      </c>
      <c r="AL787">
        <f t="shared" si="1915"/>
        <v>7.5089219806614038E-2</v>
      </c>
      <c r="AM787">
        <f t="shared" si="1915"/>
        <v>4.2528407678082303E-2</v>
      </c>
      <c r="AN787">
        <f t="shared" si="1915"/>
        <v>9.967595549550512E-3</v>
      </c>
      <c r="AO787">
        <f t="shared" ref="AO787:BH787" si="1916">AN787</f>
        <v>9.967595549550512E-3</v>
      </c>
      <c r="AP787">
        <f t="shared" si="1916"/>
        <v>9.967595549550512E-3</v>
      </c>
      <c r="AQ787">
        <f t="shared" si="1916"/>
        <v>9.967595549550512E-3</v>
      </c>
      <c r="AR787">
        <f t="shared" si="1916"/>
        <v>9.967595549550512E-3</v>
      </c>
      <c r="AS787">
        <f t="shared" si="1916"/>
        <v>9.967595549550512E-3</v>
      </c>
      <c r="AT787">
        <f t="shared" si="1916"/>
        <v>9.967595549550512E-3</v>
      </c>
      <c r="AU787">
        <f t="shared" si="1916"/>
        <v>9.967595549550512E-3</v>
      </c>
      <c r="AV787">
        <f t="shared" si="1916"/>
        <v>9.967595549550512E-3</v>
      </c>
      <c r="AW787">
        <f t="shared" si="1916"/>
        <v>9.967595549550512E-3</v>
      </c>
      <c r="AX787">
        <f t="shared" si="1916"/>
        <v>9.967595549550512E-3</v>
      </c>
      <c r="AY787">
        <f t="shared" si="1916"/>
        <v>9.967595549550512E-3</v>
      </c>
      <c r="AZ787">
        <f t="shared" si="1916"/>
        <v>9.967595549550512E-3</v>
      </c>
      <c r="BA787">
        <f t="shared" si="1916"/>
        <v>9.967595549550512E-3</v>
      </c>
      <c r="BB787">
        <f t="shared" si="1916"/>
        <v>9.967595549550512E-3</v>
      </c>
      <c r="BC787">
        <f t="shared" si="1916"/>
        <v>9.967595549550512E-3</v>
      </c>
      <c r="BD787">
        <f t="shared" si="1916"/>
        <v>9.967595549550512E-3</v>
      </c>
      <c r="BE787">
        <f t="shared" si="1916"/>
        <v>9.967595549550512E-3</v>
      </c>
      <c r="BF787">
        <f t="shared" si="1916"/>
        <v>9.967595549550512E-3</v>
      </c>
      <c r="BG787">
        <f t="shared" si="1916"/>
        <v>9.967595549550512E-3</v>
      </c>
      <c r="BH787">
        <f t="shared" si="1916"/>
        <v>9.967595549550512E-3</v>
      </c>
      <c r="BK787">
        <f t="shared" si="1908"/>
        <v>0.99675955495505386</v>
      </c>
      <c r="BL787">
        <f t="shared" si="1796"/>
        <v>0.49837977747752693</v>
      </c>
      <c r="BM787">
        <f t="shared" si="1797"/>
        <v>9.9675955495505467E-3</v>
      </c>
      <c r="BN787">
        <f t="shared" si="1880"/>
        <v>0.5</v>
      </c>
      <c r="BO787">
        <f t="shared" si="1881"/>
        <v>0.99</v>
      </c>
      <c r="BP787" t="str">
        <f t="shared" si="1798"/>
        <v>-2W-Total</v>
      </c>
    </row>
    <row r="788" spans="1:68" hidden="1" x14ac:dyDescent="0.25">
      <c r="A788" t="str">
        <f t="shared" si="1792"/>
        <v>passenger-BUS-BEV</v>
      </c>
      <c r="B788" s="1">
        <v>754</v>
      </c>
      <c r="C788" t="s">
        <v>53</v>
      </c>
      <c r="D788" t="s">
        <v>27</v>
      </c>
      <c r="E788" t="s">
        <v>34</v>
      </c>
      <c r="F788" t="s">
        <v>29</v>
      </c>
      <c r="G788">
        <v>1.140248896162031E-3</v>
      </c>
      <c r="H788">
        <f>Reference!H788</f>
        <v>1.4612800258199938E-3</v>
      </c>
      <c r="I788">
        <f>Reference!I788</f>
        <v>1.8726957956704282E-3</v>
      </c>
      <c r="J788">
        <f>Reference!J788</f>
        <v>2.3999435297514301E-3</v>
      </c>
      <c r="K788">
        <f>Reference!K788</f>
        <v>3.0756351134615346E-3</v>
      </c>
      <c r="L788">
        <f>Reference!L788</f>
        <v>3.9440232536831765E-3</v>
      </c>
      <c r="M788">
        <f t="shared" ref="M788:Y788" si="1917">IF(L788=0,0.0000001,L788)*((INDEX($P$7:$P$29,MATCH($A788,$H$7:$H$28,0))/IF(L788=0,0.0000001,L788))^((M$33-$K$33)/($Y$33-$K$33)))</f>
        <v>7.8772095866872782E-3</v>
      </c>
      <c r="N788">
        <f t="shared" si="1917"/>
        <v>1.9170935932611922E-2</v>
      </c>
      <c r="O788">
        <f t="shared" si="1917"/>
        <v>4.8675238029984316E-2</v>
      </c>
      <c r="P788">
        <f t="shared" si="1917"/>
        <v>0.11184482972485768</v>
      </c>
      <c r="Q788">
        <f t="shared" si="1917"/>
        <v>0.21249029273201067</v>
      </c>
      <c r="R788">
        <f t="shared" si="1917"/>
        <v>0.32595267504041953</v>
      </c>
      <c r="S788">
        <f t="shared" si="1917"/>
        <v>0.41623137093104767</v>
      </c>
      <c r="T788">
        <f t="shared" si="1917"/>
        <v>0.46830507399150451</v>
      </c>
      <c r="U788">
        <f t="shared" si="1917"/>
        <v>0.49073153146973769</v>
      </c>
      <c r="V788">
        <f t="shared" si="1917"/>
        <v>0.49799927440797753</v>
      </c>
      <c r="W788">
        <f t="shared" si="1917"/>
        <v>0.49971369068927812</v>
      </c>
      <c r="X788">
        <f t="shared" si="1917"/>
        <v>0.49997954389596005</v>
      </c>
      <c r="Y788">
        <f t="shared" si="1917"/>
        <v>0.49999999999999994</v>
      </c>
      <c r="Z788">
        <f t="shared" ref="Z788:AN788" si="1918">IF(Y788=0,0.0000001,$Y788)*((INDEX($Q$7:$Q$29,MATCH($A788,$H$7:$H$28,0))/IF(Y788=0,0.0000001,$Y788))^((Z$33-$Y$33)/($AN$33-$Y$33)))</f>
        <v>0.51998183386089047</v>
      </c>
      <c r="AA788">
        <f t="shared" si="1918"/>
        <v>0.54076221509066946</v>
      </c>
      <c r="AB788">
        <f t="shared" si="1918"/>
        <v>0.5623730565710473</v>
      </c>
      <c r="AC788">
        <f t="shared" si="1918"/>
        <v>0.58484754653953508</v>
      </c>
      <c r="AD788">
        <f t="shared" si="1918"/>
        <v>0.60822019955733997</v>
      </c>
      <c r="AE788">
        <f t="shared" si="1918"/>
        <v>0.63252690951412494</v>
      </c>
      <c r="AF788">
        <f t="shared" si="1918"/>
        <v>0.65780500475103243</v>
      </c>
      <c r="AG788">
        <f t="shared" si="1918"/>
        <v>0.68409330538662738</v>
      </c>
      <c r="AH788">
        <f t="shared" si="1918"/>
        <v>0.71143218293379351</v>
      </c>
      <c r="AI788">
        <f t="shared" si="1918"/>
        <v>0.73986362229914093</v>
      </c>
      <c r="AJ788">
        <f t="shared" si="1918"/>
        <v>0.76943128626013724</v>
      </c>
      <c r="AK788">
        <f t="shared" si="1918"/>
        <v>0.80018058251898005</v>
      </c>
      <c r="AL788">
        <f t="shared" si="1918"/>
        <v>0.83215873343618985</v>
      </c>
      <c r="AM788">
        <f t="shared" si="1918"/>
        <v>0.86541484855101181</v>
      </c>
      <c r="AN788">
        <f t="shared" si="1918"/>
        <v>0.9</v>
      </c>
      <c r="AO788">
        <f t="shared" ref="AO788:BH788" si="1919">AN788</f>
        <v>0.9</v>
      </c>
      <c r="AP788">
        <f t="shared" si="1919"/>
        <v>0.9</v>
      </c>
      <c r="AQ788">
        <f t="shared" si="1919"/>
        <v>0.9</v>
      </c>
      <c r="AR788">
        <f t="shared" si="1919"/>
        <v>0.9</v>
      </c>
      <c r="AS788">
        <f t="shared" si="1919"/>
        <v>0.9</v>
      </c>
      <c r="AT788">
        <f t="shared" si="1919"/>
        <v>0.9</v>
      </c>
      <c r="AU788">
        <f t="shared" si="1919"/>
        <v>0.9</v>
      </c>
      <c r="AV788">
        <f t="shared" si="1919"/>
        <v>0.9</v>
      </c>
      <c r="AW788">
        <f t="shared" si="1919"/>
        <v>0.9</v>
      </c>
      <c r="AX788">
        <f t="shared" si="1919"/>
        <v>0.9</v>
      </c>
      <c r="AY788">
        <f t="shared" si="1919"/>
        <v>0.9</v>
      </c>
      <c r="AZ788">
        <f t="shared" si="1919"/>
        <v>0.9</v>
      </c>
      <c r="BA788">
        <f t="shared" si="1919"/>
        <v>0.9</v>
      </c>
      <c r="BB788">
        <f t="shared" si="1919"/>
        <v>0.9</v>
      </c>
      <c r="BC788">
        <f t="shared" si="1919"/>
        <v>0.9</v>
      </c>
      <c r="BD788">
        <f t="shared" si="1919"/>
        <v>0.9</v>
      </c>
      <c r="BE788">
        <f t="shared" si="1919"/>
        <v>0.9</v>
      </c>
      <c r="BF788">
        <f t="shared" si="1919"/>
        <v>0.9</v>
      </c>
      <c r="BG788">
        <f t="shared" si="1919"/>
        <v>0.9</v>
      </c>
      <c r="BH788">
        <f t="shared" si="1919"/>
        <v>0.9</v>
      </c>
      <c r="BK788">
        <f t="shared" si="1908"/>
        <v>3.0756351134615346E-3</v>
      </c>
      <c r="BL788">
        <f t="shared" si="1796"/>
        <v>1.5070612055961519E-3</v>
      </c>
      <c r="BM788">
        <f t="shared" si="1797"/>
        <v>1.5378175567307652E-4</v>
      </c>
      <c r="BN788">
        <f t="shared" si="1880"/>
        <v>0.51</v>
      </c>
      <c r="BO788">
        <f t="shared" si="1881"/>
        <v>0.95000000000000007</v>
      </c>
      <c r="BP788" t="str">
        <f t="shared" si="1798"/>
        <v>-BUS-Total</v>
      </c>
    </row>
    <row r="789" spans="1:68" hidden="1" x14ac:dyDescent="0.25">
      <c r="A789" t="str">
        <f t="shared" si="1792"/>
        <v>passenger-BUS-CNG</v>
      </c>
      <c r="B789" s="1">
        <v>755</v>
      </c>
      <c r="C789" t="s">
        <v>53</v>
      </c>
      <c r="D789" t="s">
        <v>27</v>
      </c>
      <c r="E789" t="s">
        <v>34</v>
      </c>
      <c r="F789" t="s">
        <v>45</v>
      </c>
      <c r="G789">
        <v>2.8224033449861571E-3</v>
      </c>
      <c r="H789">
        <f>Reference!H789</f>
        <v>4.1883219080085937E-3</v>
      </c>
      <c r="I789">
        <f>Reference!I789</f>
        <v>5.5511302482252698E-3</v>
      </c>
      <c r="J789">
        <f>Reference!J789</f>
        <v>6.9108389766110974E-3</v>
      </c>
      <c r="K789">
        <f>Reference!K789</f>
        <v>7.5518045627569839E-3</v>
      </c>
      <c r="L789">
        <f t="shared" ref="L789:Y790" si="1920">$K789+(L$33-$K$33)*($BL789-$BK789)/($BL$33-$BK$33)</f>
        <v>7.2767031108279794E-3</v>
      </c>
      <c r="M789">
        <f t="shared" si="1920"/>
        <v>7.001601658898975E-3</v>
      </c>
      <c r="N789">
        <f t="shared" si="1920"/>
        <v>6.7265002069699705E-3</v>
      </c>
      <c r="O789">
        <f t="shared" si="1920"/>
        <v>6.4513987550409661E-3</v>
      </c>
      <c r="P789">
        <f t="shared" si="1920"/>
        <v>6.1762973031119616E-3</v>
      </c>
      <c r="Q789">
        <f t="shared" si="1920"/>
        <v>5.9011958511829572E-3</v>
      </c>
      <c r="R789">
        <f t="shared" si="1920"/>
        <v>5.6260943992539527E-3</v>
      </c>
      <c r="S789">
        <f t="shared" si="1920"/>
        <v>5.3509929473249482E-3</v>
      </c>
      <c r="T789">
        <f t="shared" si="1920"/>
        <v>5.0758914953959438E-3</v>
      </c>
      <c r="U789">
        <f t="shared" si="1920"/>
        <v>4.8007900434669393E-3</v>
      </c>
      <c r="V789">
        <f t="shared" si="1920"/>
        <v>4.5256885915379349E-3</v>
      </c>
      <c r="W789">
        <f t="shared" si="1920"/>
        <v>4.2505871396089304E-3</v>
      </c>
      <c r="X789">
        <f t="shared" si="1920"/>
        <v>3.975485687679926E-3</v>
      </c>
      <c r="Y789">
        <f t="shared" si="1920"/>
        <v>3.700384235750922E-3</v>
      </c>
      <c r="Z789">
        <f t="shared" ref="Z789:AN790" si="1921">$Y789+(Z$33-$Y$33)*($BM789-$BL789)/($BM$33-$BL$33)</f>
        <v>3.4788646352433839E-3</v>
      </c>
      <c r="AA789">
        <f t="shared" si="1921"/>
        <v>3.2573450347358453E-3</v>
      </c>
      <c r="AB789">
        <f t="shared" si="1921"/>
        <v>3.0358254342283072E-3</v>
      </c>
      <c r="AC789">
        <f t="shared" si="1921"/>
        <v>2.8143058337207691E-3</v>
      </c>
      <c r="AD789">
        <f t="shared" si="1921"/>
        <v>2.592786233213231E-3</v>
      </c>
      <c r="AE789">
        <f t="shared" si="1921"/>
        <v>2.3712666327056929E-3</v>
      </c>
      <c r="AF789">
        <f t="shared" si="1921"/>
        <v>2.1497470321981543E-3</v>
      </c>
      <c r="AG789">
        <f t="shared" si="1921"/>
        <v>1.9282274316906162E-3</v>
      </c>
      <c r="AH789">
        <f t="shared" si="1921"/>
        <v>1.7067078311830781E-3</v>
      </c>
      <c r="AI789">
        <f t="shared" si="1921"/>
        <v>1.48518823067554E-3</v>
      </c>
      <c r="AJ789">
        <f t="shared" si="1921"/>
        <v>1.2636686301680015E-3</v>
      </c>
      <c r="AK789">
        <f t="shared" si="1921"/>
        <v>1.0421490296604633E-3</v>
      </c>
      <c r="AL789">
        <f t="shared" si="1921"/>
        <v>8.2062942915292524E-4</v>
      </c>
      <c r="AM789">
        <f t="shared" si="1921"/>
        <v>5.991098286453867E-4</v>
      </c>
      <c r="AN789">
        <f t="shared" si="1921"/>
        <v>3.7759022813784859E-4</v>
      </c>
      <c r="AO789">
        <f t="shared" ref="AO789:BH789" si="1922">AN789</f>
        <v>3.7759022813784859E-4</v>
      </c>
      <c r="AP789">
        <f t="shared" si="1922"/>
        <v>3.7759022813784859E-4</v>
      </c>
      <c r="AQ789">
        <f t="shared" si="1922"/>
        <v>3.7759022813784859E-4</v>
      </c>
      <c r="AR789">
        <f t="shared" si="1922"/>
        <v>3.7759022813784859E-4</v>
      </c>
      <c r="AS789">
        <f t="shared" si="1922"/>
        <v>3.7759022813784859E-4</v>
      </c>
      <c r="AT789">
        <f t="shared" si="1922"/>
        <v>3.7759022813784859E-4</v>
      </c>
      <c r="AU789">
        <f t="shared" si="1922"/>
        <v>3.7759022813784859E-4</v>
      </c>
      <c r="AV789">
        <f t="shared" si="1922"/>
        <v>3.7759022813784859E-4</v>
      </c>
      <c r="AW789">
        <f t="shared" si="1922"/>
        <v>3.7759022813784859E-4</v>
      </c>
      <c r="AX789">
        <f t="shared" si="1922"/>
        <v>3.7759022813784859E-4</v>
      </c>
      <c r="AY789">
        <f t="shared" si="1922"/>
        <v>3.7759022813784859E-4</v>
      </c>
      <c r="AZ789">
        <f t="shared" si="1922"/>
        <v>3.7759022813784859E-4</v>
      </c>
      <c r="BA789">
        <f t="shared" si="1922"/>
        <v>3.7759022813784859E-4</v>
      </c>
      <c r="BB789">
        <f t="shared" si="1922"/>
        <v>3.7759022813784859E-4</v>
      </c>
      <c r="BC789">
        <f t="shared" si="1922"/>
        <v>3.7759022813784859E-4</v>
      </c>
      <c r="BD789">
        <f t="shared" si="1922"/>
        <v>3.7759022813784859E-4</v>
      </c>
      <c r="BE789">
        <f t="shared" si="1922"/>
        <v>3.7759022813784859E-4</v>
      </c>
      <c r="BF789">
        <f t="shared" si="1922"/>
        <v>3.7759022813784859E-4</v>
      </c>
      <c r="BG789">
        <f t="shared" si="1922"/>
        <v>3.7759022813784859E-4</v>
      </c>
      <c r="BH789">
        <f t="shared" si="1922"/>
        <v>3.7759022813784859E-4</v>
      </c>
      <c r="BK789">
        <f t="shared" si="1908"/>
        <v>7.5518045627569839E-3</v>
      </c>
      <c r="BL789">
        <f t="shared" si="1796"/>
        <v>3.700384235750922E-3</v>
      </c>
      <c r="BM789">
        <f t="shared" si="1797"/>
        <v>3.775902281378487E-4</v>
      </c>
      <c r="BN789">
        <f t="shared" si="1880"/>
        <v>0.51</v>
      </c>
      <c r="BO789">
        <f t="shared" si="1881"/>
        <v>0.95000000000000007</v>
      </c>
      <c r="BP789" t="str">
        <f t="shared" si="1798"/>
        <v>-BUS-Total</v>
      </c>
    </row>
    <row r="790" spans="1:68" hidden="1" x14ac:dyDescent="0.25">
      <c r="A790" t="str">
        <f t="shared" si="1792"/>
        <v>passenger-BUS-D</v>
      </c>
      <c r="B790" s="1">
        <v>756</v>
      </c>
      <c r="C790" t="s">
        <v>53</v>
      </c>
      <c r="D790" t="s">
        <v>27</v>
      </c>
      <c r="E790" t="s">
        <v>34</v>
      </c>
      <c r="F790" t="s">
        <v>46</v>
      </c>
      <c r="G790">
        <v>0.94479549051970668</v>
      </c>
      <c r="H790">
        <f>Reference!H790</f>
        <v>0.94228304921754991</v>
      </c>
      <c r="I790">
        <f>Reference!I790</f>
        <v>0.93977632879249939</v>
      </c>
      <c r="J790">
        <f>Reference!J790</f>
        <v>0.93727530972695539</v>
      </c>
      <c r="K790">
        <f>Reference!K790</f>
        <v>0.93574494857783497</v>
      </c>
      <c r="L790">
        <f t="shared" si="1920"/>
        <v>0.90165709687964246</v>
      </c>
      <c r="M790">
        <f t="shared" si="1920"/>
        <v>0.86756924518144984</v>
      </c>
      <c r="N790">
        <f t="shared" si="1920"/>
        <v>0.83348139348325723</v>
      </c>
      <c r="O790">
        <f t="shared" si="1920"/>
        <v>0.79939354178506472</v>
      </c>
      <c r="P790">
        <f t="shared" si="1920"/>
        <v>0.76530569008687221</v>
      </c>
      <c r="Q790">
        <f t="shared" si="1920"/>
        <v>0.7312178383886796</v>
      </c>
      <c r="R790">
        <f t="shared" si="1920"/>
        <v>0.69712998669048698</v>
      </c>
      <c r="S790">
        <f t="shared" si="1920"/>
        <v>0.66304213499229447</v>
      </c>
      <c r="T790">
        <f t="shared" si="1920"/>
        <v>0.62895428329410197</v>
      </c>
      <c r="U790">
        <f t="shared" si="1920"/>
        <v>0.59486643159590935</v>
      </c>
      <c r="V790">
        <f t="shared" si="1920"/>
        <v>0.56077857989771673</v>
      </c>
      <c r="W790">
        <f t="shared" si="1920"/>
        <v>0.52669072819952412</v>
      </c>
      <c r="X790">
        <f t="shared" si="1920"/>
        <v>0.49260287650133167</v>
      </c>
      <c r="Y790">
        <f t="shared" si="1920"/>
        <v>0.4585150248031391</v>
      </c>
      <c r="Z790">
        <f t="shared" si="1921"/>
        <v>0.4310665063115226</v>
      </c>
      <c r="AA790">
        <f t="shared" si="1921"/>
        <v>0.4036179878199061</v>
      </c>
      <c r="AB790">
        <f t="shared" si="1921"/>
        <v>0.3761694693282896</v>
      </c>
      <c r="AC790">
        <f t="shared" si="1921"/>
        <v>0.34872095083667309</v>
      </c>
      <c r="AD790">
        <f t="shared" si="1921"/>
        <v>0.32127243234505665</v>
      </c>
      <c r="AE790">
        <f t="shared" si="1921"/>
        <v>0.29382391385344009</v>
      </c>
      <c r="AF790">
        <f t="shared" si="1921"/>
        <v>0.26637539536182364</v>
      </c>
      <c r="AG790">
        <f t="shared" si="1921"/>
        <v>0.23892687687020714</v>
      </c>
      <c r="AH790">
        <f t="shared" si="1921"/>
        <v>0.21147835837859064</v>
      </c>
      <c r="AI790">
        <f t="shared" si="1921"/>
        <v>0.18402983988697413</v>
      </c>
      <c r="AJ790">
        <f t="shared" si="1921"/>
        <v>0.15658132139535763</v>
      </c>
      <c r="AK790">
        <f t="shared" si="1921"/>
        <v>0.12913280290374113</v>
      </c>
      <c r="AL790">
        <f t="shared" si="1921"/>
        <v>0.10168428441212463</v>
      </c>
      <c r="AM790">
        <f t="shared" si="1921"/>
        <v>7.4235765920508179E-2</v>
      </c>
      <c r="AN790">
        <f t="shared" si="1921"/>
        <v>4.6787247428891676E-2</v>
      </c>
      <c r="AO790">
        <f t="shared" ref="AO790:BH790" si="1923">AN790</f>
        <v>4.6787247428891676E-2</v>
      </c>
      <c r="AP790">
        <f t="shared" si="1923"/>
        <v>4.6787247428891676E-2</v>
      </c>
      <c r="AQ790">
        <f t="shared" si="1923"/>
        <v>4.6787247428891676E-2</v>
      </c>
      <c r="AR790">
        <f t="shared" si="1923"/>
        <v>4.6787247428891676E-2</v>
      </c>
      <c r="AS790">
        <f t="shared" si="1923"/>
        <v>4.6787247428891676E-2</v>
      </c>
      <c r="AT790">
        <f t="shared" si="1923"/>
        <v>4.6787247428891676E-2</v>
      </c>
      <c r="AU790">
        <f t="shared" si="1923"/>
        <v>4.6787247428891676E-2</v>
      </c>
      <c r="AV790">
        <f t="shared" si="1923"/>
        <v>4.6787247428891676E-2</v>
      </c>
      <c r="AW790">
        <f t="shared" si="1923"/>
        <v>4.6787247428891676E-2</v>
      </c>
      <c r="AX790">
        <f t="shared" si="1923"/>
        <v>4.6787247428891676E-2</v>
      </c>
      <c r="AY790">
        <f t="shared" si="1923"/>
        <v>4.6787247428891676E-2</v>
      </c>
      <c r="AZ790">
        <f t="shared" si="1923"/>
        <v>4.6787247428891676E-2</v>
      </c>
      <c r="BA790">
        <f t="shared" si="1923"/>
        <v>4.6787247428891676E-2</v>
      </c>
      <c r="BB790">
        <f t="shared" si="1923"/>
        <v>4.6787247428891676E-2</v>
      </c>
      <c r="BC790">
        <f t="shared" si="1923"/>
        <v>4.6787247428891676E-2</v>
      </c>
      <c r="BD790">
        <f t="shared" si="1923"/>
        <v>4.6787247428891676E-2</v>
      </c>
      <c r="BE790">
        <f t="shared" si="1923"/>
        <v>4.6787247428891676E-2</v>
      </c>
      <c r="BF790">
        <f t="shared" si="1923"/>
        <v>4.6787247428891676E-2</v>
      </c>
      <c r="BG790">
        <f t="shared" si="1923"/>
        <v>4.6787247428891676E-2</v>
      </c>
      <c r="BH790">
        <f t="shared" si="1923"/>
        <v>4.6787247428891676E-2</v>
      </c>
      <c r="BK790">
        <f t="shared" si="1908"/>
        <v>0.93574494857783497</v>
      </c>
      <c r="BL790">
        <f t="shared" si="1796"/>
        <v>0.4585150248031391</v>
      </c>
      <c r="BM790">
        <f t="shared" si="1797"/>
        <v>4.6787247428891683E-2</v>
      </c>
      <c r="BN790">
        <f t="shared" si="1880"/>
        <v>0.51</v>
      </c>
      <c r="BO790">
        <f t="shared" si="1881"/>
        <v>0.95000000000000007</v>
      </c>
      <c r="BP790" t="str">
        <f t="shared" si="1798"/>
        <v>-BUS-Total</v>
      </c>
    </row>
    <row r="791" spans="1:68" hidden="1" x14ac:dyDescent="0.25">
      <c r="A791" t="str">
        <f t="shared" si="1792"/>
        <v>passenger-BUS-FCEV</v>
      </c>
      <c r="B791" s="1">
        <v>757</v>
      </c>
      <c r="C791" t="s">
        <v>53</v>
      </c>
      <c r="D791" t="s">
        <v>27</v>
      </c>
      <c r="E791" t="s">
        <v>34</v>
      </c>
      <c r="F791" t="s">
        <v>30</v>
      </c>
      <c r="G791">
        <v>0</v>
      </c>
      <c r="H791">
        <f>Reference!H791</f>
        <v>1.2915496650148837E-7</v>
      </c>
      <c r="I791">
        <f>Reference!I791</f>
        <v>0</v>
      </c>
      <c r="J791">
        <f>Reference!J791</f>
        <v>2.1544346900318838E-7</v>
      </c>
      <c r="K791">
        <f>Reference!K791</f>
        <v>0</v>
      </c>
      <c r="L791">
        <f>Reference!L791</f>
        <v>1.93069772888325E-7</v>
      </c>
      <c r="M791">
        <f t="shared" ref="M791:Y791" si="1924">IF(L791=0,0.0000001,L791)*((INDEX($P$7:$P$29,MATCH($A791,$H$7:$H$28,0))/IF(L791=0,0.0000001,L791))^((M$33-$K$33)/($Y$33-$K$33)))</f>
        <v>9.1029817799152157E-7</v>
      </c>
      <c r="N791">
        <f t="shared" si="1924"/>
        <v>6.6845609307042154E-6</v>
      </c>
      <c r="O791">
        <f t="shared" si="1924"/>
        <v>5.3975281844736925E-5</v>
      </c>
      <c r="P791">
        <f t="shared" si="1924"/>
        <v>3.4843783365412089E-4</v>
      </c>
      <c r="Q791">
        <f t="shared" si="1924"/>
        <v>1.4686852919351947E-3</v>
      </c>
      <c r="R791">
        <f t="shared" si="1924"/>
        <v>3.8323430064846685E-3</v>
      </c>
      <c r="S791">
        <f t="shared" si="1924"/>
        <v>6.6295603926868497E-3</v>
      </c>
      <c r="T791">
        <f t="shared" si="1924"/>
        <v>8.634646191620108E-3</v>
      </c>
      <c r="U791">
        <f t="shared" si="1924"/>
        <v>9.5892392920650226E-3</v>
      </c>
      <c r="V791">
        <f t="shared" si="1924"/>
        <v>9.9105237108181154E-3</v>
      </c>
      <c r="W791">
        <f t="shared" si="1924"/>
        <v>9.9871683833594217E-3</v>
      </c>
      <c r="X791">
        <f t="shared" si="1924"/>
        <v>9.9990829094689631E-3</v>
      </c>
      <c r="Y791">
        <f t="shared" si="1924"/>
        <v>0.01</v>
      </c>
      <c r="Z791">
        <f t="shared" ref="Z791:AN791" si="1925">IF(Y791=0,0.0000001,$Y791)*((INDEX($Q$7:$Q$29,MATCH($A791,$H$7:$H$28,0))/IF(Y791=0,0.0000001,$Y791))^((Z$33-$Y$33)/($AN$33-$Y$33)))</f>
        <v>1.1132635768448034E-2</v>
      </c>
      <c r="AA791">
        <f t="shared" si="1925"/>
        <v>1.2393557915292855E-2</v>
      </c>
      <c r="AB791">
        <f t="shared" si="1925"/>
        <v>1.379729661461215E-2</v>
      </c>
      <c r="AC791">
        <f t="shared" si="1925"/>
        <v>1.5360027779971816E-2</v>
      </c>
      <c r="AD791">
        <f t="shared" si="1925"/>
        <v>1.7099759466766968E-2</v>
      </c>
      <c r="AE791">
        <f t="shared" si="1925"/>
        <v>1.9036539387158786E-2</v>
      </c>
      <c r="AF791">
        <f t="shared" si="1925"/>
        <v>2.119268592889537E-2</v>
      </c>
      <c r="AG791">
        <f t="shared" si="1925"/>
        <v>2.3593045340150595E-2</v>
      </c>
      <c r="AH791">
        <f t="shared" si="1925"/>
        <v>2.6265278044037669E-2</v>
      </c>
      <c r="AI791">
        <f t="shared" si="1925"/>
        <v>2.9240177382128658E-2</v>
      </c>
      <c r="AJ791">
        <f t="shared" si="1925"/>
        <v>3.2552024460005068E-2</v>
      </c>
      <c r="AK791">
        <f t="shared" si="1925"/>
        <v>3.6238983183884778E-2</v>
      </c>
      <c r="AL791">
        <f t="shared" si="1925"/>
        <v>4.0343540040510238E-2</v>
      </c>
      <c r="AM791">
        <f t="shared" si="1925"/>
        <v>4.491299368807998E-2</v>
      </c>
      <c r="AN791">
        <f t="shared" si="1925"/>
        <v>0.05</v>
      </c>
      <c r="AO791">
        <f t="shared" ref="AO791:BH791" si="1926">AN791</f>
        <v>0.05</v>
      </c>
      <c r="AP791">
        <f t="shared" si="1926"/>
        <v>0.05</v>
      </c>
      <c r="AQ791">
        <f t="shared" si="1926"/>
        <v>0.05</v>
      </c>
      <c r="AR791">
        <f t="shared" si="1926"/>
        <v>0.05</v>
      </c>
      <c r="AS791">
        <f t="shared" si="1926"/>
        <v>0.05</v>
      </c>
      <c r="AT791">
        <f t="shared" si="1926"/>
        <v>0.05</v>
      </c>
      <c r="AU791">
        <f t="shared" si="1926"/>
        <v>0.05</v>
      </c>
      <c r="AV791">
        <f t="shared" si="1926"/>
        <v>0.05</v>
      </c>
      <c r="AW791">
        <f t="shared" si="1926"/>
        <v>0.05</v>
      </c>
      <c r="AX791">
        <f t="shared" si="1926"/>
        <v>0.05</v>
      </c>
      <c r="AY791">
        <f t="shared" si="1926"/>
        <v>0.05</v>
      </c>
      <c r="AZ791">
        <f t="shared" si="1926"/>
        <v>0.05</v>
      </c>
      <c r="BA791">
        <f t="shared" si="1926"/>
        <v>0.05</v>
      </c>
      <c r="BB791">
        <f t="shared" si="1926"/>
        <v>0.05</v>
      </c>
      <c r="BC791">
        <f t="shared" si="1926"/>
        <v>0.05</v>
      </c>
      <c r="BD791">
        <f t="shared" si="1926"/>
        <v>0.05</v>
      </c>
      <c r="BE791">
        <f t="shared" si="1926"/>
        <v>0.05</v>
      </c>
      <c r="BF791">
        <f t="shared" si="1926"/>
        <v>0.05</v>
      </c>
      <c r="BG791">
        <f t="shared" si="1926"/>
        <v>0.05</v>
      </c>
      <c r="BH791">
        <f t="shared" si="1926"/>
        <v>0.05</v>
      </c>
      <c r="BK791">
        <f>G791</f>
        <v>0</v>
      </c>
      <c r="BL791">
        <f t="shared" si="1796"/>
        <v>0</v>
      </c>
      <c r="BM791">
        <f t="shared" si="1797"/>
        <v>0</v>
      </c>
      <c r="BN791">
        <f t="shared" si="1880"/>
        <v>0.51</v>
      </c>
      <c r="BO791">
        <f t="shared" si="1881"/>
        <v>0.95000000000000007</v>
      </c>
      <c r="BP791" t="str">
        <f t="shared" si="1798"/>
        <v>-BUS-Total</v>
      </c>
    </row>
    <row r="792" spans="1:68" hidden="1" x14ac:dyDescent="0.25">
      <c r="A792" t="str">
        <f t="shared" si="1792"/>
        <v>passenger-BUS-G</v>
      </c>
      <c r="B792" s="1">
        <v>758</v>
      </c>
      <c r="C792" t="s">
        <v>53</v>
      </c>
      <c r="D792" t="s">
        <v>27</v>
      </c>
      <c r="E792" t="s">
        <v>34</v>
      </c>
      <c r="F792" t="s">
        <v>47</v>
      </c>
      <c r="G792">
        <v>4.9885889207088863E-2</v>
      </c>
      <c r="H792">
        <f>Reference!H792</f>
        <v>4.982902890710305E-2</v>
      </c>
      <c r="I792">
        <f>Reference!I792</f>
        <v>4.9772298079112529E-2</v>
      </c>
      <c r="J792">
        <f>Reference!J792</f>
        <v>4.9715696281404848E-2</v>
      </c>
      <c r="K792">
        <f>Reference!K792</f>
        <v>4.9710044886185398E-2</v>
      </c>
      <c r="L792">
        <f t="shared" ref="L792:Y794" si="1927">$K792+(L$33-$K$33)*($BL792-$BK792)/($BL$33-$BK$33)</f>
        <v>4.7899178965331503E-2</v>
      </c>
      <c r="M792">
        <f t="shared" si="1927"/>
        <v>4.6088313044477608E-2</v>
      </c>
      <c r="N792">
        <f t="shared" si="1927"/>
        <v>4.4277447123623706E-2</v>
      </c>
      <c r="O792">
        <f t="shared" si="1927"/>
        <v>4.2466581202769811E-2</v>
      </c>
      <c r="P792">
        <f t="shared" si="1927"/>
        <v>4.0655715281915916E-2</v>
      </c>
      <c r="Q792">
        <f t="shared" si="1927"/>
        <v>3.8844849361062014E-2</v>
      </c>
      <c r="R792">
        <f t="shared" si="1927"/>
        <v>3.7033983440208119E-2</v>
      </c>
      <c r="S792">
        <f t="shared" si="1927"/>
        <v>3.5223117519354225E-2</v>
      </c>
      <c r="T792">
        <f t="shared" si="1927"/>
        <v>3.341225159850033E-2</v>
      </c>
      <c r="U792">
        <f t="shared" si="1927"/>
        <v>3.1601385677646435E-2</v>
      </c>
      <c r="V792">
        <f t="shared" si="1927"/>
        <v>2.9790519756792536E-2</v>
      </c>
      <c r="W792">
        <f t="shared" si="1927"/>
        <v>2.7979653835938638E-2</v>
      </c>
      <c r="X792">
        <f t="shared" si="1927"/>
        <v>2.6168787915084743E-2</v>
      </c>
      <c r="Y792">
        <f t="shared" si="1927"/>
        <v>2.4357921994230845E-2</v>
      </c>
      <c r="Z792">
        <f t="shared" ref="Z792:AN794" si="1928">$Y792+(Z$33-$Y$33)*($BM792-$BL792)/($BM$33-$BL$33)</f>
        <v>2.2899760677569405E-2</v>
      </c>
      <c r="AA792">
        <f t="shared" si="1928"/>
        <v>2.1441599360907969E-2</v>
      </c>
      <c r="AB792">
        <f t="shared" si="1928"/>
        <v>1.9983438044246529E-2</v>
      </c>
      <c r="AC792">
        <f t="shared" si="1928"/>
        <v>1.852527672758509E-2</v>
      </c>
      <c r="AD792">
        <f t="shared" si="1928"/>
        <v>1.7067115410923654E-2</v>
      </c>
      <c r="AE792">
        <f t="shared" si="1928"/>
        <v>1.5608954094262214E-2</v>
      </c>
      <c r="AF792">
        <f t="shared" si="1928"/>
        <v>1.4150792777600776E-2</v>
      </c>
      <c r="AG792">
        <f t="shared" si="1928"/>
        <v>1.2692631460939336E-2</v>
      </c>
      <c r="AH792">
        <f t="shared" si="1928"/>
        <v>1.1234470144277899E-2</v>
      </c>
      <c r="AI792">
        <f t="shared" si="1928"/>
        <v>9.7763088276164607E-3</v>
      </c>
      <c r="AJ792">
        <f t="shared" si="1928"/>
        <v>8.3181475109550228E-3</v>
      </c>
      <c r="AK792">
        <f t="shared" si="1928"/>
        <v>6.8599861942935832E-3</v>
      </c>
      <c r="AL792">
        <f t="shared" si="1928"/>
        <v>5.401824877632147E-3</v>
      </c>
      <c r="AM792">
        <f t="shared" si="1928"/>
        <v>3.9436635609707074E-3</v>
      </c>
      <c r="AN792">
        <f t="shared" si="1928"/>
        <v>2.4855022443092678E-3</v>
      </c>
      <c r="AO792">
        <f t="shared" ref="AO792:BH792" si="1929">AN792</f>
        <v>2.4855022443092678E-3</v>
      </c>
      <c r="AP792">
        <f t="shared" si="1929"/>
        <v>2.4855022443092678E-3</v>
      </c>
      <c r="AQ792">
        <f t="shared" si="1929"/>
        <v>2.4855022443092678E-3</v>
      </c>
      <c r="AR792">
        <f t="shared" si="1929"/>
        <v>2.4855022443092678E-3</v>
      </c>
      <c r="AS792">
        <f t="shared" si="1929"/>
        <v>2.4855022443092678E-3</v>
      </c>
      <c r="AT792">
        <f t="shared" si="1929"/>
        <v>2.4855022443092678E-3</v>
      </c>
      <c r="AU792">
        <f t="shared" si="1929"/>
        <v>2.4855022443092678E-3</v>
      </c>
      <c r="AV792">
        <f t="shared" si="1929"/>
        <v>2.4855022443092678E-3</v>
      </c>
      <c r="AW792">
        <f t="shared" si="1929"/>
        <v>2.4855022443092678E-3</v>
      </c>
      <c r="AX792">
        <f t="shared" si="1929"/>
        <v>2.4855022443092678E-3</v>
      </c>
      <c r="AY792">
        <f t="shared" si="1929"/>
        <v>2.4855022443092678E-3</v>
      </c>
      <c r="AZ792">
        <f t="shared" si="1929"/>
        <v>2.4855022443092678E-3</v>
      </c>
      <c r="BA792">
        <f t="shared" si="1929"/>
        <v>2.4855022443092678E-3</v>
      </c>
      <c r="BB792">
        <f t="shared" si="1929"/>
        <v>2.4855022443092678E-3</v>
      </c>
      <c r="BC792">
        <f t="shared" si="1929"/>
        <v>2.4855022443092678E-3</v>
      </c>
      <c r="BD792">
        <f t="shared" si="1929"/>
        <v>2.4855022443092678E-3</v>
      </c>
      <c r="BE792">
        <f t="shared" si="1929"/>
        <v>2.4855022443092678E-3</v>
      </c>
      <c r="BF792">
        <f t="shared" si="1929"/>
        <v>2.4855022443092678E-3</v>
      </c>
      <c r="BG792">
        <f t="shared" si="1929"/>
        <v>2.4855022443092678E-3</v>
      </c>
      <c r="BH792">
        <f t="shared" si="1929"/>
        <v>2.4855022443092678E-3</v>
      </c>
      <c r="BK792">
        <f t="shared" ref="BK792:BK797" si="1930">K792</f>
        <v>4.9710044886185398E-2</v>
      </c>
      <c r="BL792">
        <f t="shared" si="1796"/>
        <v>2.4357921994230845E-2</v>
      </c>
      <c r="BM792">
        <f t="shared" si="1797"/>
        <v>2.4855022443092665E-3</v>
      </c>
      <c r="BN792">
        <f t="shared" si="1880"/>
        <v>0.51</v>
      </c>
      <c r="BO792">
        <f t="shared" si="1881"/>
        <v>0.95000000000000007</v>
      </c>
      <c r="BP792" t="str">
        <f t="shared" si="1798"/>
        <v>-BUS-Total</v>
      </c>
    </row>
    <row r="793" spans="1:68" hidden="1" x14ac:dyDescent="0.25">
      <c r="A793" t="str">
        <f t="shared" si="1792"/>
        <v>passenger-BUS-LPG</v>
      </c>
      <c r="B793" s="1">
        <v>759</v>
      </c>
      <c r="C793" t="s">
        <v>53</v>
      </c>
      <c r="D793" t="s">
        <v>27</v>
      </c>
      <c r="E793" t="s">
        <v>34</v>
      </c>
      <c r="F793" t="s">
        <v>48</v>
      </c>
      <c r="G793">
        <v>1.355968032056246E-3</v>
      </c>
      <c r="H793">
        <f>Reference!H793</f>
        <v>1.991176119094871E-3</v>
      </c>
      <c r="I793">
        <f>Reference!I793</f>
        <v>2.6249378251176759E-3</v>
      </c>
      <c r="J793">
        <f>Reference!J793</f>
        <v>3.2572580846626782E-3</v>
      </c>
      <c r="K793">
        <f>Reference!K793</f>
        <v>3.5845131810270498E-3</v>
      </c>
      <c r="L793">
        <f t="shared" si="1927"/>
        <v>3.45393448657535E-3</v>
      </c>
      <c r="M793">
        <f t="shared" si="1927"/>
        <v>3.3233557921236506E-3</v>
      </c>
      <c r="N793">
        <f t="shared" si="1927"/>
        <v>3.1927770976719508E-3</v>
      </c>
      <c r="O793">
        <f t="shared" si="1927"/>
        <v>3.0621984032202509E-3</v>
      </c>
      <c r="P793">
        <f t="shared" si="1927"/>
        <v>2.9316197087685516E-3</v>
      </c>
      <c r="Q793">
        <f t="shared" si="1927"/>
        <v>2.8010410143168517E-3</v>
      </c>
      <c r="R793">
        <f t="shared" si="1927"/>
        <v>2.6704623198651519E-3</v>
      </c>
      <c r="S793">
        <f t="shared" si="1927"/>
        <v>2.5398836254134525E-3</v>
      </c>
      <c r="T793">
        <f t="shared" si="1927"/>
        <v>2.4093049309617527E-3</v>
      </c>
      <c r="U793">
        <f t="shared" si="1927"/>
        <v>2.2787262365100529E-3</v>
      </c>
      <c r="V793">
        <f t="shared" si="1927"/>
        <v>2.1481475420583535E-3</v>
      </c>
      <c r="W793">
        <f t="shared" si="1927"/>
        <v>2.0175688476066537E-3</v>
      </c>
      <c r="X793">
        <f t="shared" si="1927"/>
        <v>1.8869901531549541E-3</v>
      </c>
      <c r="Y793">
        <f t="shared" si="1927"/>
        <v>1.7564114587032545E-3</v>
      </c>
      <c r="Z793">
        <f t="shared" si="1928"/>
        <v>1.6512657387264609E-3</v>
      </c>
      <c r="AA793">
        <f t="shared" si="1928"/>
        <v>1.5461200187496674E-3</v>
      </c>
      <c r="AB793">
        <f t="shared" si="1928"/>
        <v>1.4409742987728739E-3</v>
      </c>
      <c r="AC793">
        <f t="shared" si="1928"/>
        <v>1.3358285787960806E-3</v>
      </c>
      <c r="AD793">
        <f t="shared" si="1928"/>
        <v>1.230682858819287E-3</v>
      </c>
      <c r="AE793">
        <f t="shared" si="1928"/>
        <v>1.1255371388424935E-3</v>
      </c>
      <c r="AF793">
        <f t="shared" si="1928"/>
        <v>1.0203914188657002E-3</v>
      </c>
      <c r="AG793">
        <f t="shared" si="1928"/>
        <v>9.1524569888890657E-4</v>
      </c>
      <c r="AH793">
        <f t="shared" si="1928"/>
        <v>8.1009997891211315E-4</v>
      </c>
      <c r="AI793">
        <f t="shared" si="1928"/>
        <v>7.0495425893531962E-4</v>
      </c>
      <c r="AJ793">
        <f t="shared" si="1928"/>
        <v>5.998085389585261E-4</v>
      </c>
      <c r="AK793">
        <f t="shared" si="1928"/>
        <v>4.9466281898173257E-4</v>
      </c>
      <c r="AL793">
        <f t="shared" si="1928"/>
        <v>3.8951709900493904E-4</v>
      </c>
      <c r="AM793">
        <f t="shared" si="1928"/>
        <v>2.8437137902814573E-4</v>
      </c>
      <c r="AN793">
        <f t="shared" si="1928"/>
        <v>1.7922565905135221E-4</v>
      </c>
      <c r="AO793">
        <f t="shared" ref="AO793:BH793" si="1931">AN793</f>
        <v>1.7922565905135221E-4</v>
      </c>
      <c r="AP793">
        <f t="shared" si="1931"/>
        <v>1.7922565905135221E-4</v>
      </c>
      <c r="AQ793">
        <f t="shared" si="1931"/>
        <v>1.7922565905135221E-4</v>
      </c>
      <c r="AR793">
        <f t="shared" si="1931"/>
        <v>1.7922565905135221E-4</v>
      </c>
      <c r="AS793">
        <f t="shared" si="1931"/>
        <v>1.7922565905135221E-4</v>
      </c>
      <c r="AT793">
        <f t="shared" si="1931"/>
        <v>1.7922565905135221E-4</v>
      </c>
      <c r="AU793">
        <f t="shared" si="1931"/>
        <v>1.7922565905135221E-4</v>
      </c>
      <c r="AV793">
        <f t="shared" si="1931"/>
        <v>1.7922565905135221E-4</v>
      </c>
      <c r="AW793">
        <f t="shared" si="1931"/>
        <v>1.7922565905135221E-4</v>
      </c>
      <c r="AX793">
        <f t="shared" si="1931"/>
        <v>1.7922565905135221E-4</v>
      </c>
      <c r="AY793">
        <f t="shared" si="1931"/>
        <v>1.7922565905135221E-4</v>
      </c>
      <c r="AZ793">
        <f t="shared" si="1931"/>
        <v>1.7922565905135221E-4</v>
      </c>
      <c r="BA793">
        <f t="shared" si="1931"/>
        <v>1.7922565905135221E-4</v>
      </c>
      <c r="BB793">
        <f t="shared" si="1931"/>
        <v>1.7922565905135221E-4</v>
      </c>
      <c r="BC793">
        <f t="shared" si="1931"/>
        <v>1.7922565905135221E-4</v>
      </c>
      <c r="BD793">
        <f t="shared" si="1931"/>
        <v>1.7922565905135221E-4</v>
      </c>
      <c r="BE793">
        <f t="shared" si="1931"/>
        <v>1.7922565905135221E-4</v>
      </c>
      <c r="BF793">
        <f t="shared" si="1931"/>
        <v>1.7922565905135221E-4</v>
      </c>
      <c r="BG793">
        <f t="shared" si="1931"/>
        <v>1.7922565905135221E-4</v>
      </c>
      <c r="BH793">
        <f t="shared" si="1931"/>
        <v>1.7922565905135221E-4</v>
      </c>
      <c r="BK793">
        <f t="shared" si="1930"/>
        <v>3.5845131810270498E-3</v>
      </c>
      <c r="BL793">
        <f t="shared" si="1796"/>
        <v>1.7564114587032545E-3</v>
      </c>
      <c r="BM793">
        <f t="shared" si="1797"/>
        <v>1.7922565905135226E-4</v>
      </c>
      <c r="BN793">
        <f t="shared" si="1880"/>
        <v>0.51</v>
      </c>
      <c r="BO793">
        <f t="shared" si="1881"/>
        <v>0.95000000000000007</v>
      </c>
      <c r="BP793" t="str">
        <f t="shared" si="1798"/>
        <v>-BUS-Total</v>
      </c>
    </row>
    <row r="794" spans="1:68" hidden="1" x14ac:dyDescent="0.25">
      <c r="A794" t="str">
        <f t="shared" si="1792"/>
        <v>passenger-BUS-PHEVD</v>
      </c>
      <c r="B794" s="1">
        <v>760</v>
      </c>
      <c r="C794" t="s">
        <v>53</v>
      </c>
      <c r="D794" t="s">
        <v>27</v>
      </c>
      <c r="E794" t="s">
        <v>34</v>
      </c>
      <c r="F794" t="s">
        <v>37</v>
      </c>
      <c r="G794">
        <v>0</v>
      </c>
      <c r="H794">
        <f>Reference!H794</f>
        <v>0</v>
      </c>
      <c r="I794">
        <f>Reference!I794</f>
        <v>0</v>
      </c>
      <c r="J794">
        <f>Reference!J794</f>
        <v>0</v>
      </c>
      <c r="K794">
        <f>Reference!K794</f>
        <v>0</v>
      </c>
      <c r="L794">
        <f t="shared" si="1927"/>
        <v>0</v>
      </c>
      <c r="M794">
        <f t="shared" si="1927"/>
        <v>0</v>
      </c>
      <c r="N794">
        <f t="shared" si="1927"/>
        <v>0</v>
      </c>
      <c r="O794">
        <f t="shared" si="1927"/>
        <v>0</v>
      </c>
      <c r="P794">
        <f t="shared" si="1927"/>
        <v>0</v>
      </c>
      <c r="Q794">
        <f t="shared" si="1927"/>
        <v>0</v>
      </c>
      <c r="R794">
        <f t="shared" si="1927"/>
        <v>0</v>
      </c>
      <c r="S794">
        <f t="shared" si="1927"/>
        <v>0</v>
      </c>
      <c r="T794">
        <f t="shared" si="1927"/>
        <v>0</v>
      </c>
      <c r="U794">
        <f t="shared" si="1927"/>
        <v>0</v>
      </c>
      <c r="V794">
        <f t="shared" si="1927"/>
        <v>0</v>
      </c>
      <c r="W794">
        <f t="shared" si="1927"/>
        <v>0</v>
      </c>
      <c r="X794">
        <f t="shared" si="1927"/>
        <v>0</v>
      </c>
      <c r="Y794">
        <f t="shared" si="1927"/>
        <v>0</v>
      </c>
      <c r="Z794">
        <f t="shared" si="1928"/>
        <v>0</v>
      </c>
      <c r="AA794">
        <f t="shared" si="1928"/>
        <v>0</v>
      </c>
      <c r="AB794">
        <f t="shared" si="1928"/>
        <v>0</v>
      </c>
      <c r="AC794">
        <f t="shared" si="1928"/>
        <v>0</v>
      </c>
      <c r="AD794">
        <f t="shared" si="1928"/>
        <v>0</v>
      </c>
      <c r="AE794">
        <f t="shared" si="1928"/>
        <v>0</v>
      </c>
      <c r="AF794">
        <f t="shared" si="1928"/>
        <v>0</v>
      </c>
      <c r="AG794">
        <f t="shared" si="1928"/>
        <v>0</v>
      </c>
      <c r="AH794">
        <f t="shared" si="1928"/>
        <v>0</v>
      </c>
      <c r="AI794">
        <f t="shared" si="1928"/>
        <v>0</v>
      </c>
      <c r="AJ794">
        <f t="shared" si="1928"/>
        <v>0</v>
      </c>
      <c r="AK794">
        <f t="shared" si="1928"/>
        <v>0</v>
      </c>
      <c r="AL794">
        <f t="shared" si="1928"/>
        <v>0</v>
      </c>
      <c r="AM794">
        <f t="shared" si="1928"/>
        <v>0</v>
      </c>
      <c r="AN794">
        <f t="shared" si="1928"/>
        <v>0</v>
      </c>
      <c r="AO794">
        <f t="shared" ref="AO794:BH794" si="1932">AN794</f>
        <v>0</v>
      </c>
      <c r="AP794">
        <f t="shared" si="1932"/>
        <v>0</v>
      </c>
      <c r="AQ794">
        <f t="shared" si="1932"/>
        <v>0</v>
      </c>
      <c r="AR794">
        <f t="shared" si="1932"/>
        <v>0</v>
      </c>
      <c r="AS794">
        <f t="shared" si="1932"/>
        <v>0</v>
      </c>
      <c r="AT794">
        <f t="shared" si="1932"/>
        <v>0</v>
      </c>
      <c r="AU794">
        <f t="shared" si="1932"/>
        <v>0</v>
      </c>
      <c r="AV794">
        <f t="shared" si="1932"/>
        <v>0</v>
      </c>
      <c r="AW794">
        <f t="shared" si="1932"/>
        <v>0</v>
      </c>
      <c r="AX794">
        <f t="shared" si="1932"/>
        <v>0</v>
      </c>
      <c r="AY794">
        <f t="shared" si="1932"/>
        <v>0</v>
      </c>
      <c r="AZ794">
        <f t="shared" si="1932"/>
        <v>0</v>
      </c>
      <c r="BA794">
        <f t="shared" si="1932"/>
        <v>0</v>
      </c>
      <c r="BB794">
        <f t="shared" si="1932"/>
        <v>0</v>
      </c>
      <c r="BC794">
        <f t="shared" si="1932"/>
        <v>0</v>
      </c>
      <c r="BD794">
        <f t="shared" si="1932"/>
        <v>0</v>
      </c>
      <c r="BE794">
        <f t="shared" si="1932"/>
        <v>0</v>
      </c>
      <c r="BF794">
        <f t="shared" si="1932"/>
        <v>0</v>
      </c>
      <c r="BG794">
        <f t="shared" si="1932"/>
        <v>0</v>
      </c>
      <c r="BH794">
        <f t="shared" si="1932"/>
        <v>0</v>
      </c>
      <c r="BK794">
        <f t="shared" si="1930"/>
        <v>0</v>
      </c>
      <c r="BL794">
        <f t="shared" si="1796"/>
        <v>0</v>
      </c>
      <c r="BM794">
        <f t="shared" si="1797"/>
        <v>0</v>
      </c>
      <c r="BN794">
        <f t="shared" si="1880"/>
        <v>0.51</v>
      </c>
      <c r="BO794">
        <f t="shared" si="1881"/>
        <v>0.95000000000000007</v>
      </c>
      <c r="BP794" t="str">
        <f t="shared" si="1798"/>
        <v>-BUS-Total</v>
      </c>
    </row>
    <row r="795" spans="1:68" hidden="1" x14ac:dyDescent="0.25">
      <c r="A795" t="str">
        <f t="shared" si="1792"/>
        <v>passenger-LT-BEV</v>
      </c>
      <c r="B795" s="1">
        <v>761</v>
      </c>
      <c r="C795" t="s">
        <v>53</v>
      </c>
      <c r="D795" t="s">
        <v>27</v>
      </c>
      <c r="E795" t="s">
        <v>33</v>
      </c>
      <c r="F795" t="s">
        <v>29</v>
      </c>
      <c r="G795">
        <v>5.1394274616851933E-5</v>
      </c>
      <c r="H795">
        <f>Reference!H795</f>
        <v>7.366213513112645E-5</v>
      </c>
      <c r="I795">
        <f>Reference!I795</f>
        <v>1.0557810558721532E-4</v>
      </c>
      <c r="J795">
        <f>Reference!J795</f>
        <v>1.5132247198024884E-4</v>
      </c>
      <c r="K795">
        <f>Reference!K795</f>
        <v>2.1688673422253586E-4</v>
      </c>
      <c r="L795">
        <f>Reference!L795</f>
        <v>3.1483120763942422E-4</v>
      </c>
      <c r="M795">
        <f t="shared" ref="M795:Y795" si="1933">IF(L795=0,0.0000001,L795)*((INDEX($P$7:$P$29,MATCH($A795,$H$7:$H$28,0))/IF(L795=0,0.0000001,L795))^((M$33-$K$33)/($Y$33-$K$33)))</f>
        <v>8.3879419302038453E-4</v>
      </c>
      <c r="N795">
        <f t="shared" si="1933"/>
        <v>2.9568321146389164E-3</v>
      </c>
      <c r="O795">
        <f t="shared" si="1933"/>
        <v>1.1067606040415307E-2</v>
      </c>
      <c r="P795">
        <f t="shared" si="1933"/>
        <v>3.5963631219235223E-2</v>
      </c>
      <c r="Q795">
        <f t="shared" si="1933"/>
        <v>8.9266451757023496E-2</v>
      </c>
      <c r="R795">
        <f t="shared" si="1933"/>
        <v>0.16364576232553976</v>
      </c>
      <c r="S795">
        <f t="shared" si="1933"/>
        <v>0.23137380412422059</v>
      </c>
      <c r="T795">
        <f t="shared" si="1933"/>
        <v>0.27342172334139919</v>
      </c>
      <c r="U795">
        <f t="shared" si="1933"/>
        <v>0.29215298599960909</v>
      </c>
      <c r="V795">
        <f t="shared" si="1933"/>
        <v>0.29830094410181746</v>
      </c>
      <c r="W795">
        <f t="shared" si="1933"/>
        <v>0.29975668651390791</v>
      </c>
      <c r="X795">
        <f t="shared" si="1933"/>
        <v>0.29998261391748671</v>
      </c>
      <c r="Y795">
        <f t="shared" si="1933"/>
        <v>0.3</v>
      </c>
      <c r="Z795">
        <f t="shared" ref="Z795:AN795" si="1934">IF(Y795=0,0.0000001,$Y795)*((INDEX($Q$7:$Q$29,MATCH($A795,$H$7:$H$28,0))/IF(Y795=0,0.0000001,$Y795))^((Z$33-$Y$33)/($AN$33-$Y$33)))</f>
        <v>0.32396250225660866</v>
      </c>
      <c r="AA795">
        <f t="shared" si="1934"/>
        <v>0.34983900956121067</v>
      </c>
      <c r="AB795">
        <f t="shared" si="1934"/>
        <v>0.37778240308141148</v>
      </c>
      <c r="AC795">
        <f t="shared" si="1934"/>
        <v>0.40795777536922945</v>
      </c>
      <c r="AD795">
        <f t="shared" si="1934"/>
        <v>0.44054340574551681</v>
      </c>
      <c r="AE795">
        <f t="shared" si="1934"/>
        <v>0.47573181359322025</v>
      </c>
      <c r="AF795">
        <f t="shared" si="1934"/>
        <v>0.51373089578244724</v>
      </c>
      <c r="AG795">
        <f t="shared" si="1934"/>
        <v>0.55476515494736889</v>
      </c>
      <c r="AH795">
        <f t="shared" si="1934"/>
        <v>0.59907702587174949</v>
      </c>
      <c r="AI795">
        <f t="shared" si="1934"/>
        <v>0.64692830781953015</v>
      </c>
      <c r="AJ795">
        <f t="shared" si="1934"/>
        <v>0.69860171127282866</v>
      </c>
      <c r="AK795">
        <f t="shared" si="1934"/>
        <v>0.75440252821564835</v>
      </c>
      <c r="AL795">
        <f t="shared" si="1934"/>
        <v>0.81466043583151082</v>
      </c>
      <c r="AM795">
        <f t="shared" si="1934"/>
        <v>0.87973144427145233</v>
      </c>
      <c r="AN795">
        <f t="shared" si="1934"/>
        <v>0.95</v>
      </c>
      <c r="AO795">
        <f t="shared" ref="AO795:BH795" si="1935">AN795</f>
        <v>0.95</v>
      </c>
      <c r="AP795">
        <f t="shared" si="1935"/>
        <v>0.95</v>
      </c>
      <c r="AQ795">
        <f t="shared" si="1935"/>
        <v>0.95</v>
      </c>
      <c r="AR795">
        <f t="shared" si="1935"/>
        <v>0.95</v>
      </c>
      <c r="AS795">
        <f t="shared" si="1935"/>
        <v>0.95</v>
      </c>
      <c r="AT795">
        <f t="shared" si="1935"/>
        <v>0.95</v>
      </c>
      <c r="AU795">
        <f t="shared" si="1935"/>
        <v>0.95</v>
      </c>
      <c r="AV795">
        <f t="shared" si="1935"/>
        <v>0.95</v>
      </c>
      <c r="AW795">
        <f t="shared" si="1935"/>
        <v>0.95</v>
      </c>
      <c r="AX795">
        <f t="shared" si="1935"/>
        <v>0.95</v>
      </c>
      <c r="AY795">
        <f t="shared" si="1935"/>
        <v>0.95</v>
      </c>
      <c r="AZ795">
        <f t="shared" si="1935"/>
        <v>0.95</v>
      </c>
      <c r="BA795">
        <f t="shared" si="1935"/>
        <v>0.95</v>
      </c>
      <c r="BB795">
        <f t="shared" si="1935"/>
        <v>0.95</v>
      </c>
      <c r="BC795">
        <f t="shared" si="1935"/>
        <v>0.95</v>
      </c>
      <c r="BD795">
        <f t="shared" si="1935"/>
        <v>0.95</v>
      </c>
      <c r="BE795">
        <f t="shared" si="1935"/>
        <v>0.95</v>
      </c>
      <c r="BF795">
        <f t="shared" si="1935"/>
        <v>0.95</v>
      </c>
      <c r="BG795">
        <f t="shared" si="1935"/>
        <v>0.95</v>
      </c>
      <c r="BH795">
        <f t="shared" si="1935"/>
        <v>0.95</v>
      </c>
      <c r="BK795">
        <f t="shared" si="1930"/>
        <v>2.1688673422253586E-4</v>
      </c>
      <c r="BL795">
        <f t="shared" si="1796"/>
        <v>1.4097637724464832E-4</v>
      </c>
      <c r="BM795">
        <f t="shared" si="1797"/>
        <v>2.1688673422253608E-6</v>
      </c>
      <c r="BN795">
        <f t="shared" si="1880"/>
        <v>0.35</v>
      </c>
      <c r="BO795">
        <f t="shared" si="1881"/>
        <v>0.99</v>
      </c>
      <c r="BP795" t="str">
        <f t="shared" si="1798"/>
        <v>-LT-Total</v>
      </c>
    </row>
    <row r="796" spans="1:68" hidden="1" x14ac:dyDescent="0.25">
      <c r="A796" t="str">
        <f t="shared" si="1792"/>
        <v>passenger-LT-CNG</v>
      </c>
      <c r="B796" s="1">
        <v>762</v>
      </c>
      <c r="C796" t="s">
        <v>53</v>
      </c>
      <c r="D796" t="s">
        <v>27</v>
      </c>
      <c r="E796" t="s">
        <v>33</v>
      </c>
      <c r="F796" t="s">
        <v>45</v>
      </c>
      <c r="G796">
        <v>0</v>
      </c>
      <c r="H796">
        <f>Reference!H796</f>
        <v>0</v>
      </c>
      <c r="I796">
        <f>Reference!I796</f>
        <v>0</v>
      </c>
      <c r="J796">
        <f>Reference!J796</f>
        <v>0</v>
      </c>
      <c r="K796">
        <f>Reference!K796</f>
        <v>0</v>
      </c>
      <c r="L796">
        <f t="shared" ref="L796:Y797" si="1936">$K796+(L$33-$K$33)*($BL796-$BK796)/($BL$33-$BK$33)</f>
        <v>0</v>
      </c>
      <c r="M796">
        <f t="shared" si="1936"/>
        <v>0</v>
      </c>
      <c r="N796">
        <f t="shared" si="1936"/>
        <v>0</v>
      </c>
      <c r="O796">
        <f t="shared" si="1936"/>
        <v>0</v>
      </c>
      <c r="P796">
        <f t="shared" si="1936"/>
        <v>0</v>
      </c>
      <c r="Q796">
        <f t="shared" si="1936"/>
        <v>0</v>
      </c>
      <c r="R796">
        <f t="shared" si="1936"/>
        <v>0</v>
      </c>
      <c r="S796">
        <f t="shared" si="1936"/>
        <v>0</v>
      </c>
      <c r="T796">
        <f t="shared" si="1936"/>
        <v>0</v>
      </c>
      <c r="U796">
        <f t="shared" si="1936"/>
        <v>0</v>
      </c>
      <c r="V796">
        <f t="shared" si="1936"/>
        <v>0</v>
      </c>
      <c r="W796">
        <f t="shared" si="1936"/>
        <v>0</v>
      </c>
      <c r="X796">
        <f t="shared" si="1936"/>
        <v>0</v>
      </c>
      <c r="Y796">
        <f t="shared" si="1936"/>
        <v>0</v>
      </c>
      <c r="Z796">
        <f t="shared" ref="Z796:AN797" si="1937">$Y796+(Z$33-$Y$33)*($BM796-$BL796)/($BM$33-$BL$33)</f>
        <v>0</v>
      </c>
      <c r="AA796">
        <f t="shared" si="1937"/>
        <v>0</v>
      </c>
      <c r="AB796">
        <f t="shared" si="1937"/>
        <v>0</v>
      </c>
      <c r="AC796">
        <f t="shared" si="1937"/>
        <v>0</v>
      </c>
      <c r="AD796">
        <f t="shared" si="1937"/>
        <v>0</v>
      </c>
      <c r="AE796">
        <f t="shared" si="1937"/>
        <v>0</v>
      </c>
      <c r="AF796">
        <f t="shared" si="1937"/>
        <v>0</v>
      </c>
      <c r="AG796">
        <f t="shared" si="1937"/>
        <v>0</v>
      </c>
      <c r="AH796">
        <f t="shared" si="1937"/>
        <v>0</v>
      </c>
      <c r="AI796">
        <f t="shared" si="1937"/>
        <v>0</v>
      </c>
      <c r="AJ796">
        <f t="shared" si="1937"/>
        <v>0</v>
      </c>
      <c r="AK796">
        <f t="shared" si="1937"/>
        <v>0</v>
      </c>
      <c r="AL796">
        <f t="shared" si="1937"/>
        <v>0</v>
      </c>
      <c r="AM796">
        <f t="shared" si="1937"/>
        <v>0</v>
      </c>
      <c r="AN796">
        <f t="shared" si="1937"/>
        <v>0</v>
      </c>
      <c r="AO796">
        <f t="shared" ref="AO796:BH796" si="1938">AN796</f>
        <v>0</v>
      </c>
      <c r="AP796">
        <f t="shared" si="1938"/>
        <v>0</v>
      </c>
      <c r="AQ796">
        <f t="shared" si="1938"/>
        <v>0</v>
      </c>
      <c r="AR796">
        <f t="shared" si="1938"/>
        <v>0</v>
      </c>
      <c r="AS796">
        <f t="shared" si="1938"/>
        <v>0</v>
      </c>
      <c r="AT796">
        <f t="shared" si="1938"/>
        <v>0</v>
      </c>
      <c r="AU796">
        <f t="shared" si="1938"/>
        <v>0</v>
      </c>
      <c r="AV796">
        <f t="shared" si="1938"/>
        <v>0</v>
      </c>
      <c r="AW796">
        <f t="shared" si="1938"/>
        <v>0</v>
      </c>
      <c r="AX796">
        <f t="shared" si="1938"/>
        <v>0</v>
      </c>
      <c r="AY796">
        <f t="shared" si="1938"/>
        <v>0</v>
      </c>
      <c r="AZ796">
        <f t="shared" si="1938"/>
        <v>0</v>
      </c>
      <c r="BA796">
        <f t="shared" si="1938"/>
        <v>0</v>
      </c>
      <c r="BB796">
        <f t="shared" si="1938"/>
        <v>0</v>
      </c>
      <c r="BC796">
        <f t="shared" si="1938"/>
        <v>0</v>
      </c>
      <c r="BD796">
        <f t="shared" si="1938"/>
        <v>0</v>
      </c>
      <c r="BE796">
        <f t="shared" si="1938"/>
        <v>0</v>
      </c>
      <c r="BF796">
        <f t="shared" si="1938"/>
        <v>0</v>
      </c>
      <c r="BG796">
        <f t="shared" si="1938"/>
        <v>0</v>
      </c>
      <c r="BH796">
        <f t="shared" si="1938"/>
        <v>0</v>
      </c>
      <c r="BK796">
        <f t="shared" si="1930"/>
        <v>0</v>
      </c>
      <c r="BL796">
        <f t="shared" si="1796"/>
        <v>0</v>
      </c>
      <c r="BM796">
        <f t="shared" si="1797"/>
        <v>0</v>
      </c>
      <c r="BN796">
        <f t="shared" si="1880"/>
        <v>0.35</v>
      </c>
      <c r="BO796">
        <f t="shared" si="1881"/>
        <v>0.99</v>
      </c>
      <c r="BP796" t="str">
        <f t="shared" si="1798"/>
        <v>-LT-Total</v>
      </c>
    </row>
    <row r="797" spans="1:68" hidden="1" x14ac:dyDescent="0.25">
      <c r="A797" t="str">
        <f t="shared" si="1792"/>
        <v>passenger-LT-D</v>
      </c>
      <c r="B797" s="1">
        <v>763</v>
      </c>
      <c r="C797" t="s">
        <v>53</v>
      </c>
      <c r="D797" t="s">
        <v>27</v>
      </c>
      <c r="E797" t="s">
        <v>33</v>
      </c>
      <c r="F797" t="s">
        <v>46</v>
      </c>
      <c r="G797">
        <v>0.9450455919269356</v>
      </c>
      <c r="H797">
        <f>Reference!H797</f>
        <v>0.94256789520114859</v>
      </c>
      <c r="I797">
        <f>Reference!I797</f>
        <v>0.94008986992875021</v>
      </c>
      <c r="J797">
        <f>Reference!J797</f>
        <v>0.93761151604438708</v>
      </c>
      <c r="K797">
        <f>Reference!K797</f>
        <v>0.93513333633726858</v>
      </c>
      <c r="L797">
        <f t="shared" si="1936"/>
        <v>0.91175500292883682</v>
      </c>
      <c r="M797">
        <f t="shared" si="1936"/>
        <v>0.88837666952040517</v>
      </c>
      <c r="N797">
        <f t="shared" si="1936"/>
        <v>0.86499833611197341</v>
      </c>
      <c r="O797">
        <f t="shared" si="1936"/>
        <v>0.84162000270354176</v>
      </c>
      <c r="P797">
        <f t="shared" si="1936"/>
        <v>0.81824166929511</v>
      </c>
      <c r="Q797">
        <f t="shared" si="1936"/>
        <v>0.79486333588667835</v>
      </c>
      <c r="R797">
        <f t="shared" si="1936"/>
        <v>0.77148500247824658</v>
      </c>
      <c r="S797">
        <f t="shared" si="1936"/>
        <v>0.74810666906981482</v>
      </c>
      <c r="T797">
        <f t="shared" si="1936"/>
        <v>0.72472833566138317</v>
      </c>
      <c r="U797">
        <f t="shared" si="1936"/>
        <v>0.70135000225295141</v>
      </c>
      <c r="V797">
        <f t="shared" si="1936"/>
        <v>0.67797166884451965</v>
      </c>
      <c r="W797">
        <f t="shared" si="1936"/>
        <v>0.654593335436088</v>
      </c>
      <c r="X797">
        <f t="shared" si="1936"/>
        <v>0.63121500202765635</v>
      </c>
      <c r="Y797">
        <f t="shared" si="1936"/>
        <v>0.60783666861922458</v>
      </c>
      <c r="Z797">
        <f t="shared" si="1937"/>
        <v>0.56793764626883447</v>
      </c>
      <c r="AA797">
        <f t="shared" si="1937"/>
        <v>0.52803862391844436</v>
      </c>
      <c r="AB797">
        <f t="shared" si="1937"/>
        <v>0.48813960156805419</v>
      </c>
      <c r="AC797">
        <f t="shared" si="1937"/>
        <v>0.44824057921766408</v>
      </c>
      <c r="AD797">
        <f t="shared" si="1937"/>
        <v>0.40834155686727397</v>
      </c>
      <c r="AE797">
        <f t="shared" si="1937"/>
        <v>0.3684425345168838</v>
      </c>
      <c r="AF797">
        <f t="shared" si="1937"/>
        <v>0.32854351216649369</v>
      </c>
      <c r="AG797">
        <f t="shared" si="1937"/>
        <v>0.28864448981610358</v>
      </c>
      <c r="AH797">
        <f t="shared" si="1937"/>
        <v>0.24874546746571347</v>
      </c>
      <c r="AI797">
        <f t="shared" si="1937"/>
        <v>0.20884644511532335</v>
      </c>
      <c r="AJ797">
        <f t="shared" si="1937"/>
        <v>0.16894742276493319</v>
      </c>
      <c r="AK797">
        <f t="shared" si="1937"/>
        <v>0.12904840041454307</v>
      </c>
      <c r="AL797">
        <f t="shared" si="1937"/>
        <v>8.9149378064152907E-2</v>
      </c>
      <c r="AM797">
        <f t="shared" si="1937"/>
        <v>4.9250355713762795E-2</v>
      </c>
      <c r="AN797">
        <f t="shared" si="1937"/>
        <v>9.3513333633726825E-3</v>
      </c>
      <c r="AO797">
        <f t="shared" ref="AO797:BH797" si="1939">AN797</f>
        <v>9.3513333633726825E-3</v>
      </c>
      <c r="AP797">
        <f t="shared" si="1939"/>
        <v>9.3513333633726825E-3</v>
      </c>
      <c r="AQ797">
        <f t="shared" si="1939"/>
        <v>9.3513333633726825E-3</v>
      </c>
      <c r="AR797">
        <f t="shared" si="1939"/>
        <v>9.3513333633726825E-3</v>
      </c>
      <c r="AS797">
        <f t="shared" si="1939"/>
        <v>9.3513333633726825E-3</v>
      </c>
      <c r="AT797">
        <f t="shared" si="1939"/>
        <v>9.3513333633726825E-3</v>
      </c>
      <c r="AU797">
        <f t="shared" si="1939"/>
        <v>9.3513333633726825E-3</v>
      </c>
      <c r="AV797">
        <f t="shared" si="1939"/>
        <v>9.3513333633726825E-3</v>
      </c>
      <c r="AW797">
        <f t="shared" si="1939"/>
        <v>9.3513333633726825E-3</v>
      </c>
      <c r="AX797">
        <f t="shared" si="1939"/>
        <v>9.3513333633726825E-3</v>
      </c>
      <c r="AY797">
        <f t="shared" si="1939"/>
        <v>9.3513333633726825E-3</v>
      </c>
      <c r="AZ797">
        <f t="shared" si="1939"/>
        <v>9.3513333633726825E-3</v>
      </c>
      <c r="BA797">
        <f t="shared" si="1939"/>
        <v>9.3513333633726825E-3</v>
      </c>
      <c r="BB797">
        <f t="shared" si="1939"/>
        <v>9.3513333633726825E-3</v>
      </c>
      <c r="BC797">
        <f t="shared" si="1939"/>
        <v>9.3513333633726825E-3</v>
      </c>
      <c r="BD797">
        <f t="shared" si="1939"/>
        <v>9.3513333633726825E-3</v>
      </c>
      <c r="BE797">
        <f t="shared" si="1939"/>
        <v>9.3513333633726825E-3</v>
      </c>
      <c r="BF797">
        <f t="shared" si="1939"/>
        <v>9.3513333633726825E-3</v>
      </c>
      <c r="BG797">
        <f t="shared" si="1939"/>
        <v>9.3513333633726825E-3</v>
      </c>
      <c r="BH797">
        <f t="shared" si="1939"/>
        <v>9.3513333633726825E-3</v>
      </c>
      <c r="BK797">
        <f t="shared" si="1930"/>
        <v>0.93513333633726858</v>
      </c>
      <c r="BL797">
        <f t="shared" si="1796"/>
        <v>0.60783666861922458</v>
      </c>
      <c r="BM797">
        <f t="shared" si="1797"/>
        <v>9.3513333633726946E-3</v>
      </c>
      <c r="BN797">
        <f t="shared" si="1880"/>
        <v>0.35</v>
      </c>
      <c r="BO797">
        <f t="shared" si="1881"/>
        <v>0.99</v>
      </c>
      <c r="BP797" t="str">
        <f t="shared" si="1798"/>
        <v>-LT-Total</v>
      </c>
    </row>
    <row r="798" spans="1:68" hidden="1" x14ac:dyDescent="0.25">
      <c r="A798" t="str">
        <f t="shared" si="1792"/>
        <v>passenger-LT-FCEV</v>
      </c>
      <c r="B798" s="1">
        <v>764</v>
      </c>
      <c r="C798" t="s">
        <v>53</v>
      </c>
      <c r="D798" t="s">
        <v>27</v>
      </c>
      <c r="E798" t="s">
        <v>33</v>
      </c>
      <c r="F798" t="s">
        <v>30</v>
      </c>
      <c r="G798">
        <v>0</v>
      </c>
      <c r="H798">
        <f>Reference!H798</f>
        <v>1.2915496650148837E-7</v>
      </c>
      <c r="I798">
        <f>Reference!I798</f>
        <v>0</v>
      </c>
      <c r="J798">
        <f>Reference!J798</f>
        <v>2.1544346900318838E-7</v>
      </c>
      <c r="K798">
        <f>Reference!K798</f>
        <v>0</v>
      </c>
      <c r="L798">
        <f>Reference!L798</f>
        <v>1.93069772888325E-7</v>
      </c>
      <c r="M798">
        <f t="shared" ref="M798:Y798" si="1940">IF(L798=0,0.0000001,L798)*((INDEX($P$7:$P$29,MATCH($A798,$H$7:$H$28,0))/IF(L798=0,0.0000001,L798))^((M$33-$K$33)/($Y$33-$K$33)))</f>
        <v>9.1029817799152157E-7</v>
      </c>
      <c r="N798">
        <f t="shared" si="1940"/>
        <v>6.6845609307042154E-6</v>
      </c>
      <c r="O798">
        <f t="shared" si="1940"/>
        <v>5.3975281844736925E-5</v>
      </c>
      <c r="P798">
        <f t="shared" si="1940"/>
        <v>3.4843783365412089E-4</v>
      </c>
      <c r="Q798">
        <f t="shared" si="1940"/>
        <v>1.4686852919351947E-3</v>
      </c>
      <c r="R798">
        <f t="shared" si="1940"/>
        <v>3.8323430064846685E-3</v>
      </c>
      <c r="S798">
        <f t="shared" si="1940"/>
        <v>6.6295603926868497E-3</v>
      </c>
      <c r="T798">
        <f t="shared" si="1940"/>
        <v>8.634646191620108E-3</v>
      </c>
      <c r="U798">
        <f t="shared" si="1940"/>
        <v>9.5892392920650226E-3</v>
      </c>
      <c r="V798">
        <f t="shared" si="1940"/>
        <v>9.9105237108181154E-3</v>
      </c>
      <c r="W798">
        <f t="shared" si="1940"/>
        <v>9.9871683833594217E-3</v>
      </c>
      <c r="X798">
        <f t="shared" si="1940"/>
        <v>9.9990829094689631E-3</v>
      </c>
      <c r="Y798">
        <f t="shared" si="1940"/>
        <v>0.01</v>
      </c>
      <c r="Z798">
        <f t="shared" ref="Z798:AN798" si="1941">IF(Y798=0,0.0000001,$Y798)*((INDEX($Q$7:$Q$29,MATCH($A798,$H$7:$H$28,0))/IF(Y798=0,0.0000001,$Y798))^((Z$33-$Y$33)/($AN$33-$Y$33)))</f>
        <v>1.1132635768448034E-2</v>
      </c>
      <c r="AA798">
        <f t="shared" si="1941"/>
        <v>1.2393557915292855E-2</v>
      </c>
      <c r="AB798">
        <f t="shared" si="1941"/>
        <v>1.379729661461215E-2</v>
      </c>
      <c r="AC798">
        <f t="shared" si="1941"/>
        <v>1.5360027779971816E-2</v>
      </c>
      <c r="AD798">
        <f t="shared" si="1941"/>
        <v>1.7099759466766968E-2</v>
      </c>
      <c r="AE798">
        <f t="shared" si="1941"/>
        <v>1.9036539387158786E-2</v>
      </c>
      <c r="AF798">
        <f t="shared" si="1941"/>
        <v>2.119268592889537E-2</v>
      </c>
      <c r="AG798">
        <f t="shared" si="1941"/>
        <v>2.3593045340150595E-2</v>
      </c>
      <c r="AH798">
        <f t="shared" si="1941"/>
        <v>2.6265278044037669E-2</v>
      </c>
      <c r="AI798">
        <f t="shared" si="1941"/>
        <v>2.9240177382128658E-2</v>
      </c>
      <c r="AJ798">
        <f t="shared" si="1941"/>
        <v>3.2552024460005068E-2</v>
      </c>
      <c r="AK798">
        <f t="shared" si="1941"/>
        <v>3.6238983183884778E-2</v>
      </c>
      <c r="AL798">
        <f t="shared" si="1941"/>
        <v>4.0343540040510238E-2</v>
      </c>
      <c r="AM798">
        <f t="shared" si="1941"/>
        <v>4.491299368807998E-2</v>
      </c>
      <c r="AN798">
        <f t="shared" si="1941"/>
        <v>0.05</v>
      </c>
      <c r="AO798">
        <f t="shared" ref="AO798:BH798" si="1942">AN798</f>
        <v>0.05</v>
      </c>
      <c r="AP798">
        <f t="shared" si="1942"/>
        <v>0.05</v>
      </c>
      <c r="AQ798">
        <f t="shared" si="1942"/>
        <v>0.05</v>
      </c>
      <c r="AR798">
        <f t="shared" si="1942"/>
        <v>0.05</v>
      </c>
      <c r="AS798">
        <f t="shared" si="1942"/>
        <v>0.05</v>
      </c>
      <c r="AT798">
        <f t="shared" si="1942"/>
        <v>0.05</v>
      </c>
      <c r="AU798">
        <f t="shared" si="1942"/>
        <v>0.05</v>
      </c>
      <c r="AV798">
        <f t="shared" si="1942"/>
        <v>0.05</v>
      </c>
      <c r="AW798">
        <f t="shared" si="1942"/>
        <v>0.05</v>
      </c>
      <c r="AX798">
        <f t="shared" si="1942"/>
        <v>0.05</v>
      </c>
      <c r="AY798">
        <f t="shared" si="1942"/>
        <v>0.05</v>
      </c>
      <c r="AZ798">
        <f t="shared" si="1942"/>
        <v>0.05</v>
      </c>
      <c r="BA798">
        <f t="shared" si="1942"/>
        <v>0.05</v>
      </c>
      <c r="BB798">
        <f t="shared" si="1942"/>
        <v>0.05</v>
      </c>
      <c r="BC798">
        <f t="shared" si="1942"/>
        <v>0.05</v>
      </c>
      <c r="BD798">
        <f t="shared" si="1942"/>
        <v>0.05</v>
      </c>
      <c r="BE798">
        <f t="shared" si="1942"/>
        <v>0.05</v>
      </c>
      <c r="BF798">
        <f t="shared" si="1942"/>
        <v>0.05</v>
      </c>
      <c r="BG798">
        <f t="shared" si="1942"/>
        <v>0.05</v>
      </c>
      <c r="BH798">
        <f t="shared" si="1942"/>
        <v>0.05</v>
      </c>
      <c r="BK798">
        <f>G798</f>
        <v>0</v>
      </c>
      <c r="BL798">
        <f t="shared" si="1796"/>
        <v>0</v>
      </c>
      <c r="BM798">
        <f t="shared" si="1797"/>
        <v>0</v>
      </c>
      <c r="BN798">
        <f t="shared" si="1880"/>
        <v>0.35</v>
      </c>
      <c r="BO798">
        <f t="shared" si="1881"/>
        <v>0.99</v>
      </c>
      <c r="BP798" t="str">
        <f t="shared" si="1798"/>
        <v>-LT-Total</v>
      </c>
    </row>
    <row r="799" spans="1:68" hidden="1" x14ac:dyDescent="0.25">
      <c r="A799" t="str">
        <f t="shared" si="1792"/>
        <v>passenger-LT-G</v>
      </c>
      <c r="B799" s="1">
        <v>765</v>
      </c>
      <c r="C799" t="s">
        <v>53</v>
      </c>
      <c r="D799" t="s">
        <v>27</v>
      </c>
      <c r="E799" t="s">
        <v>33</v>
      </c>
      <c r="F799" t="s">
        <v>47</v>
      </c>
      <c r="G799">
        <v>5.4851619523830837E-2</v>
      </c>
      <c r="H799">
        <f>Reference!H799</f>
        <v>5.7277911753232082E-2</v>
      </c>
      <c r="I799">
        <f>Reference!I799</f>
        <v>5.9704525712925192E-2</v>
      </c>
      <c r="J799">
        <f>Reference!J799</f>
        <v>6.213146146690731E-2</v>
      </c>
      <c r="K799">
        <f>Reference!K799</f>
        <v>6.4558226657280518E-2</v>
      </c>
      <c r="L799">
        <f t="shared" ref="L799:Y801" si="1943">$K799+(L$33-$K$33)*($BL799-$BK799)/($BL$33-$BK$33)</f>
        <v>6.2944270990848511E-2</v>
      </c>
      <c r="M799">
        <f t="shared" si="1943"/>
        <v>6.133031532441649E-2</v>
      </c>
      <c r="N799">
        <f t="shared" si="1943"/>
        <v>5.9716359657984476E-2</v>
      </c>
      <c r="O799">
        <f t="shared" si="1943"/>
        <v>5.8102403991552469E-2</v>
      </c>
      <c r="P799">
        <f t="shared" si="1943"/>
        <v>5.6488448325120455E-2</v>
      </c>
      <c r="Q799">
        <f t="shared" si="1943"/>
        <v>5.4874492658688441E-2</v>
      </c>
      <c r="R799">
        <f t="shared" si="1943"/>
        <v>5.3260536992256427E-2</v>
      </c>
      <c r="S799">
        <f t="shared" si="1943"/>
        <v>5.1646581325824413E-2</v>
      </c>
      <c r="T799">
        <f t="shared" si="1943"/>
        <v>5.0032625659392399E-2</v>
      </c>
      <c r="U799">
        <f t="shared" si="1943"/>
        <v>4.8418669992960392E-2</v>
      </c>
      <c r="V799">
        <f t="shared" si="1943"/>
        <v>4.6804714326528371E-2</v>
      </c>
      <c r="W799">
        <f t="shared" si="1943"/>
        <v>4.5190758660096364E-2</v>
      </c>
      <c r="X799">
        <f t="shared" si="1943"/>
        <v>4.357680299366435E-2</v>
      </c>
      <c r="Y799">
        <f t="shared" si="1943"/>
        <v>4.1962847327232336E-2</v>
      </c>
      <c r="Z799">
        <f t="shared" ref="Z799:AN801" si="1944">$Y799+(Z$33-$Y$33)*($BM799-$BL799)/($BM$33-$BL$33)</f>
        <v>3.9208362989855035E-2</v>
      </c>
      <c r="AA799">
        <f t="shared" si="1944"/>
        <v>3.6453878652477734E-2</v>
      </c>
      <c r="AB799">
        <f t="shared" si="1944"/>
        <v>3.3699394315100425E-2</v>
      </c>
      <c r="AC799">
        <f t="shared" si="1944"/>
        <v>3.0944909977723128E-2</v>
      </c>
      <c r="AD799">
        <f t="shared" si="1944"/>
        <v>2.8190425640345827E-2</v>
      </c>
      <c r="AE799">
        <f t="shared" si="1944"/>
        <v>2.5435941302968522E-2</v>
      </c>
      <c r="AF799">
        <f t="shared" si="1944"/>
        <v>2.2681456965591221E-2</v>
      </c>
      <c r="AG799">
        <f t="shared" si="1944"/>
        <v>1.992697262821392E-2</v>
      </c>
      <c r="AH799">
        <f t="shared" si="1944"/>
        <v>1.7172488290836618E-2</v>
      </c>
      <c r="AI799">
        <f t="shared" si="1944"/>
        <v>1.4418003953459317E-2</v>
      </c>
      <c r="AJ799">
        <f t="shared" si="1944"/>
        <v>1.1663519616082012E-2</v>
      </c>
      <c r="AK799">
        <f t="shared" si="1944"/>
        <v>8.9090352787047078E-3</v>
      </c>
      <c r="AL799">
        <f t="shared" si="1944"/>
        <v>6.1545509413274135E-3</v>
      </c>
      <c r="AM799">
        <f t="shared" si="1944"/>
        <v>3.4000666039501054E-3</v>
      </c>
      <c r="AN799">
        <f t="shared" si="1944"/>
        <v>6.4558226657280421E-4</v>
      </c>
      <c r="AO799">
        <f t="shared" ref="AO799:BH799" si="1945">AN799</f>
        <v>6.4558226657280421E-4</v>
      </c>
      <c r="AP799">
        <f t="shared" si="1945"/>
        <v>6.4558226657280421E-4</v>
      </c>
      <c r="AQ799">
        <f t="shared" si="1945"/>
        <v>6.4558226657280421E-4</v>
      </c>
      <c r="AR799">
        <f t="shared" si="1945"/>
        <v>6.4558226657280421E-4</v>
      </c>
      <c r="AS799">
        <f t="shared" si="1945"/>
        <v>6.4558226657280421E-4</v>
      </c>
      <c r="AT799">
        <f t="shared" si="1945"/>
        <v>6.4558226657280421E-4</v>
      </c>
      <c r="AU799">
        <f t="shared" si="1945"/>
        <v>6.4558226657280421E-4</v>
      </c>
      <c r="AV799">
        <f t="shared" si="1945"/>
        <v>6.4558226657280421E-4</v>
      </c>
      <c r="AW799">
        <f t="shared" si="1945"/>
        <v>6.4558226657280421E-4</v>
      </c>
      <c r="AX799">
        <f t="shared" si="1945"/>
        <v>6.4558226657280421E-4</v>
      </c>
      <c r="AY799">
        <f t="shared" si="1945"/>
        <v>6.4558226657280421E-4</v>
      </c>
      <c r="AZ799">
        <f t="shared" si="1945"/>
        <v>6.4558226657280421E-4</v>
      </c>
      <c r="BA799">
        <f t="shared" si="1945"/>
        <v>6.4558226657280421E-4</v>
      </c>
      <c r="BB799">
        <f t="shared" si="1945"/>
        <v>6.4558226657280421E-4</v>
      </c>
      <c r="BC799">
        <f t="shared" si="1945"/>
        <v>6.4558226657280421E-4</v>
      </c>
      <c r="BD799">
        <f t="shared" si="1945"/>
        <v>6.4558226657280421E-4</v>
      </c>
      <c r="BE799">
        <f t="shared" si="1945"/>
        <v>6.4558226657280421E-4</v>
      </c>
      <c r="BF799">
        <f t="shared" si="1945"/>
        <v>6.4558226657280421E-4</v>
      </c>
      <c r="BG799">
        <f t="shared" si="1945"/>
        <v>6.4558226657280421E-4</v>
      </c>
      <c r="BH799">
        <f t="shared" si="1945"/>
        <v>6.4558226657280421E-4</v>
      </c>
      <c r="BK799">
        <f t="shared" ref="BK799:BK804" si="1946">K799</f>
        <v>6.4558226657280518E-2</v>
      </c>
      <c r="BL799">
        <f t="shared" si="1796"/>
        <v>4.1962847327232336E-2</v>
      </c>
      <c r="BM799">
        <f t="shared" si="1797"/>
        <v>6.4558226657280573E-4</v>
      </c>
      <c r="BN799">
        <f t="shared" si="1880"/>
        <v>0.35</v>
      </c>
      <c r="BO799">
        <f t="shared" si="1881"/>
        <v>0.99</v>
      </c>
      <c r="BP799" t="str">
        <f t="shared" si="1798"/>
        <v>-LT-Total</v>
      </c>
    </row>
    <row r="800" spans="1:68" hidden="1" x14ac:dyDescent="0.25">
      <c r="A800" t="str">
        <f t="shared" si="1792"/>
        <v>passenger-LT-LPG</v>
      </c>
      <c r="B800" s="1">
        <v>766</v>
      </c>
      <c r="C800" t="s">
        <v>53</v>
      </c>
      <c r="D800" t="s">
        <v>27</v>
      </c>
      <c r="E800" t="s">
        <v>33</v>
      </c>
      <c r="F800" t="s">
        <v>48</v>
      </c>
      <c r="G800">
        <v>0</v>
      </c>
      <c r="H800">
        <f>Reference!H800</f>
        <v>0</v>
      </c>
      <c r="I800">
        <f>Reference!I800</f>
        <v>0</v>
      </c>
      <c r="J800">
        <f>Reference!J800</f>
        <v>0</v>
      </c>
      <c r="K800">
        <f>Reference!K800</f>
        <v>0</v>
      </c>
      <c r="L800">
        <f t="shared" si="1943"/>
        <v>0</v>
      </c>
      <c r="M800">
        <f t="shared" si="1943"/>
        <v>0</v>
      </c>
      <c r="N800">
        <f t="shared" si="1943"/>
        <v>0</v>
      </c>
      <c r="O800">
        <f t="shared" si="1943"/>
        <v>0</v>
      </c>
      <c r="P800">
        <f t="shared" si="1943"/>
        <v>0</v>
      </c>
      <c r="Q800">
        <f t="shared" si="1943"/>
        <v>0</v>
      </c>
      <c r="R800">
        <f t="shared" si="1943"/>
        <v>0</v>
      </c>
      <c r="S800">
        <f t="shared" si="1943"/>
        <v>0</v>
      </c>
      <c r="T800">
        <f t="shared" si="1943"/>
        <v>0</v>
      </c>
      <c r="U800">
        <f t="shared" si="1943"/>
        <v>0</v>
      </c>
      <c r="V800">
        <f t="shared" si="1943"/>
        <v>0</v>
      </c>
      <c r="W800">
        <f t="shared" si="1943"/>
        <v>0</v>
      </c>
      <c r="X800">
        <f t="shared" si="1943"/>
        <v>0</v>
      </c>
      <c r="Y800">
        <f t="shared" si="1943"/>
        <v>0</v>
      </c>
      <c r="Z800">
        <f t="shared" si="1944"/>
        <v>0</v>
      </c>
      <c r="AA800">
        <f t="shared" si="1944"/>
        <v>0</v>
      </c>
      <c r="AB800">
        <f t="shared" si="1944"/>
        <v>0</v>
      </c>
      <c r="AC800">
        <f t="shared" si="1944"/>
        <v>0</v>
      </c>
      <c r="AD800">
        <f t="shared" si="1944"/>
        <v>0</v>
      </c>
      <c r="AE800">
        <f t="shared" si="1944"/>
        <v>0</v>
      </c>
      <c r="AF800">
        <f t="shared" si="1944"/>
        <v>0</v>
      </c>
      <c r="AG800">
        <f t="shared" si="1944"/>
        <v>0</v>
      </c>
      <c r="AH800">
        <f t="shared" si="1944"/>
        <v>0</v>
      </c>
      <c r="AI800">
        <f t="shared" si="1944"/>
        <v>0</v>
      </c>
      <c r="AJ800">
        <f t="shared" si="1944"/>
        <v>0</v>
      </c>
      <c r="AK800">
        <f t="shared" si="1944"/>
        <v>0</v>
      </c>
      <c r="AL800">
        <f t="shared" si="1944"/>
        <v>0</v>
      </c>
      <c r="AM800">
        <f t="shared" si="1944"/>
        <v>0</v>
      </c>
      <c r="AN800">
        <f t="shared" si="1944"/>
        <v>0</v>
      </c>
      <c r="AO800">
        <f t="shared" ref="AO800:BH800" si="1947">AN800</f>
        <v>0</v>
      </c>
      <c r="AP800">
        <f t="shared" si="1947"/>
        <v>0</v>
      </c>
      <c r="AQ800">
        <f t="shared" si="1947"/>
        <v>0</v>
      </c>
      <c r="AR800">
        <f t="shared" si="1947"/>
        <v>0</v>
      </c>
      <c r="AS800">
        <f t="shared" si="1947"/>
        <v>0</v>
      </c>
      <c r="AT800">
        <f t="shared" si="1947"/>
        <v>0</v>
      </c>
      <c r="AU800">
        <f t="shared" si="1947"/>
        <v>0</v>
      </c>
      <c r="AV800">
        <f t="shared" si="1947"/>
        <v>0</v>
      </c>
      <c r="AW800">
        <f t="shared" si="1947"/>
        <v>0</v>
      </c>
      <c r="AX800">
        <f t="shared" si="1947"/>
        <v>0</v>
      </c>
      <c r="AY800">
        <f t="shared" si="1947"/>
        <v>0</v>
      </c>
      <c r="AZ800">
        <f t="shared" si="1947"/>
        <v>0</v>
      </c>
      <c r="BA800">
        <f t="shared" si="1947"/>
        <v>0</v>
      </c>
      <c r="BB800">
        <f t="shared" si="1947"/>
        <v>0</v>
      </c>
      <c r="BC800">
        <f t="shared" si="1947"/>
        <v>0</v>
      </c>
      <c r="BD800">
        <f t="shared" si="1947"/>
        <v>0</v>
      </c>
      <c r="BE800">
        <f t="shared" si="1947"/>
        <v>0</v>
      </c>
      <c r="BF800">
        <f t="shared" si="1947"/>
        <v>0</v>
      </c>
      <c r="BG800">
        <f t="shared" si="1947"/>
        <v>0</v>
      </c>
      <c r="BH800">
        <f t="shared" si="1947"/>
        <v>0</v>
      </c>
      <c r="BK800">
        <f t="shared" si="1946"/>
        <v>0</v>
      </c>
      <c r="BL800">
        <f t="shared" si="1796"/>
        <v>0</v>
      </c>
      <c r="BM800">
        <f t="shared" si="1797"/>
        <v>0</v>
      </c>
      <c r="BN800">
        <f t="shared" si="1880"/>
        <v>0.35</v>
      </c>
      <c r="BO800">
        <f t="shared" si="1881"/>
        <v>0.99</v>
      </c>
      <c r="BP800" t="str">
        <f t="shared" si="1798"/>
        <v>-LT-Total</v>
      </c>
    </row>
    <row r="801" spans="1:68" hidden="1" x14ac:dyDescent="0.25">
      <c r="A801" t="str">
        <f t="shared" si="1792"/>
        <v>passenger-LT-PHEVG</v>
      </c>
      <c r="B801" s="1">
        <v>767</v>
      </c>
      <c r="C801" t="s">
        <v>53</v>
      </c>
      <c r="D801" t="s">
        <v>27</v>
      </c>
      <c r="E801" t="s">
        <v>33</v>
      </c>
      <c r="F801" t="s">
        <v>31</v>
      </c>
      <c r="G801">
        <v>5.1394274616851933E-5</v>
      </c>
      <c r="H801">
        <f>Reference!H801</f>
        <v>7.7096522809661728E-5</v>
      </c>
      <c r="I801">
        <f>Reference!I801</f>
        <v>1.0280217916234279E-4</v>
      </c>
      <c r="J801">
        <f>Reference!J801</f>
        <v>1.285112443528315E-4</v>
      </c>
      <c r="K801">
        <f>Reference!K801</f>
        <v>1.542185027254292E-4</v>
      </c>
      <c r="L801">
        <f t="shared" si="1943"/>
        <v>1.5036304015729346E-4</v>
      </c>
      <c r="M801">
        <f t="shared" si="1943"/>
        <v>1.4650757758915775E-4</v>
      </c>
      <c r="N801">
        <f t="shared" si="1943"/>
        <v>1.4265211502102201E-4</v>
      </c>
      <c r="O801">
        <f t="shared" si="1943"/>
        <v>1.3879665245288629E-4</v>
      </c>
      <c r="P801">
        <f t="shared" si="1943"/>
        <v>1.3494118988475055E-4</v>
      </c>
      <c r="Q801">
        <f t="shared" si="1943"/>
        <v>1.3108572731661484E-4</v>
      </c>
      <c r="R801">
        <f t="shared" si="1943"/>
        <v>1.2723026474847909E-4</v>
      </c>
      <c r="S801">
        <f t="shared" si="1943"/>
        <v>1.2337480218034335E-4</v>
      </c>
      <c r="T801">
        <f t="shared" si="1943"/>
        <v>1.1951933961220764E-4</v>
      </c>
      <c r="U801">
        <f t="shared" si="1943"/>
        <v>1.156638770440719E-4</v>
      </c>
      <c r="V801">
        <f t="shared" si="1943"/>
        <v>1.1180841447593618E-4</v>
      </c>
      <c r="W801">
        <f t="shared" si="1943"/>
        <v>1.0795295190780044E-4</v>
      </c>
      <c r="X801">
        <f t="shared" si="1943"/>
        <v>1.0409748933966471E-4</v>
      </c>
      <c r="Y801">
        <f t="shared" si="1943"/>
        <v>1.0024202677152898E-4</v>
      </c>
      <c r="Z801">
        <f t="shared" si="1944"/>
        <v>9.366203732191067E-5</v>
      </c>
      <c r="AA801">
        <f t="shared" si="1944"/>
        <v>8.7082047872292357E-5</v>
      </c>
      <c r="AB801">
        <f t="shared" si="1944"/>
        <v>8.0502058422674043E-5</v>
      </c>
      <c r="AC801">
        <f t="shared" si="1944"/>
        <v>7.392206897305573E-5</v>
      </c>
      <c r="AD801">
        <f t="shared" si="1944"/>
        <v>6.7342079523437416E-5</v>
      </c>
      <c r="AE801">
        <f t="shared" si="1944"/>
        <v>6.0762090073819109E-5</v>
      </c>
      <c r="AF801">
        <f t="shared" si="1944"/>
        <v>5.4182100624200796E-5</v>
      </c>
      <c r="AG801">
        <f t="shared" si="1944"/>
        <v>4.7602111174582482E-5</v>
      </c>
      <c r="AH801">
        <f t="shared" si="1944"/>
        <v>4.1022121724964169E-5</v>
      </c>
      <c r="AI801">
        <f t="shared" si="1944"/>
        <v>3.4442132275345862E-5</v>
      </c>
      <c r="AJ801">
        <f t="shared" si="1944"/>
        <v>2.7862142825727548E-5</v>
      </c>
      <c r="AK801">
        <f t="shared" si="1944"/>
        <v>2.1282153376109235E-5</v>
      </c>
      <c r="AL801">
        <f t="shared" si="1944"/>
        <v>1.4702163926490921E-5</v>
      </c>
      <c r="AM801">
        <f t="shared" si="1944"/>
        <v>8.1221744768726075E-6</v>
      </c>
      <c r="AN801">
        <f t="shared" si="1944"/>
        <v>1.5421850272542939E-6</v>
      </c>
      <c r="AO801">
        <f t="shared" ref="AO801:BH801" si="1948">AN801</f>
        <v>1.5421850272542939E-6</v>
      </c>
      <c r="AP801">
        <f t="shared" si="1948"/>
        <v>1.5421850272542939E-6</v>
      </c>
      <c r="AQ801">
        <f t="shared" si="1948"/>
        <v>1.5421850272542939E-6</v>
      </c>
      <c r="AR801">
        <f t="shared" si="1948"/>
        <v>1.5421850272542939E-6</v>
      </c>
      <c r="AS801">
        <f t="shared" si="1948"/>
        <v>1.5421850272542939E-6</v>
      </c>
      <c r="AT801">
        <f t="shared" si="1948"/>
        <v>1.5421850272542939E-6</v>
      </c>
      <c r="AU801">
        <f t="shared" si="1948"/>
        <v>1.5421850272542939E-6</v>
      </c>
      <c r="AV801">
        <f t="shared" si="1948"/>
        <v>1.5421850272542939E-6</v>
      </c>
      <c r="AW801">
        <f t="shared" si="1948"/>
        <v>1.5421850272542939E-6</v>
      </c>
      <c r="AX801">
        <f t="shared" si="1948"/>
        <v>1.5421850272542939E-6</v>
      </c>
      <c r="AY801">
        <f t="shared" si="1948"/>
        <v>1.5421850272542939E-6</v>
      </c>
      <c r="AZ801">
        <f t="shared" si="1948"/>
        <v>1.5421850272542939E-6</v>
      </c>
      <c r="BA801">
        <f t="shared" si="1948"/>
        <v>1.5421850272542939E-6</v>
      </c>
      <c r="BB801">
        <f t="shared" si="1948"/>
        <v>1.5421850272542939E-6</v>
      </c>
      <c r="BC801">
        <f t="shared" si="1948"/>
        <v>1.5421850272542939E-6</v>
      </c>
      <c r="BD801">
        <f t="shared" si="1948"/>
        <v>1.5421850272542939E-6</v>
      </c>
      <c r="BE801">
        <f t="shared" si="1948"/>
        <v>1.5421850272542939E-6</v>
      </c>
      <c r="BF801">
        <f t="shared" si="1948"/>
        <v>1.5421850272542939E-6</v>
      </c>
      <c r="BG801">
        <f t="shared" si="1948"/>
        <v>1.5421850272542939E-6</v>
      </c>
      <c r="BH801">
        <f t="shared" si="1948"/>
        <v>1.5421850272542939E-6</v>
      </c>
      <c r="BK801">
        <f t="shared" si="1946"/>
        <v>1.542185027254292E-4</v>
      </c>
      <c r="BL801">
        <f t="shared" si="1796"/>
        <v>1.0024202677152898E-4</v>
      </c>
      <c r="BM801">
        <f t="shared" si="1797"/>
        <v>1.5421850272542935E-6</v>
      </c>
      <c r="BN801">
        <f t="shared" si="1880"/>
        <v>0.35</v>
      </c>
      <c r="BO801">
        <f t="shared" si="1881"/>
        <v>0.99</v>
      </c>
      <c r="BP801" t="str">
        <f t="shared" si="1798"/>
        <v>-LT-Total</v>
      </c>
    </row>
    <row r="802" spans="1:68" hidden="1" x14ac:dyDescent="0.25">
      <c r="A802" t="str">
        <f t="shared" ref="A802:A808" si="1949">D802&amp;"-"&amp;E802&amp;"-"&amp;F802</f>
        <v>passenger-LV-BEV</v>
      </c>
      <c r="B802" s="1">
        <v>768</v>
      </c>
      <c r="C802" t="s">
        <v>53</v>
      </c>
      <c r="D802" t="s">
        <v>27</v>
      </c>
      <c r="E802" t="s">
        <v>28</v>
      </c>
      <c r="F802" t="s">
        <v>29</v>
      </c>
      <c r="G802">
        <v>1.800326642727016E-3</v>
      </c>
      <c r="H802">
        <f>Reference!H802</f>
        <v>2.205651659865806E-3</v>
      </c>
      <c r="I802">
        <f>Reference!I802</f>
        <v>2.7022314335690533E-3</v>
      </c>
      <c r="J802">
        <f>Reference!J802</f>
        <v>3.3106110332095347E-3</v>
      </c>
      <c r="K802">
        <f>Reference!K802</f>
        <v>4.0559610391078752E-3</v>
      </c>
      <c r="L802">
        <f>Reference!L802</f>
        <v>4.9710853772943382E-3</v>
      </c>
      <c r="M802">
        <f t="shared" ref="M802:Y802" si="1950">IF(L802=0,0.0000001,L802)*((INDEX($P$7:$P$29,MATCH($A802,$H$7:$H$28,0))/IF(L802=0,0.0000001,L802))^((M$33-$K$33)/($Y$33-$K$33)))</f>
        <v>9.3042430407065634E-3</v>
      </c>
      <c r="N802">
        <f t="shared" si="1950"/>
        <v>2.0830074355859284E-2</v>
      </c>
      <c r="O802">
        <f t="shared" si="1950"/>
        <v>4.8458250010099874E-2</v>
      </c>
      <c r="P802">
        <f t="shared" si="1950"/>
        <v>0.10298116982320171</v>
      </c>
      <c r="Q802">
        <f t="shared" si="1950"/>
        <v>0.18421114158552013</v>
      </c>
      <c r="R802">
        <f t="shared" si="1950"/>
        <v>0.2714488103385389</v>
      </c>
      <c r="S802">
        <f t="shared" si="1950"/>
        <v>0.33876656606635686</v>
      </c>
      <c r="T802">
        <f t="shared" si="1950"/>
        <v>0.37695435001031147</v>
      </c>
      <c r="U802">
        <f t="shared" si="1950"/>
        <v>0.39327540068006528</v>
      </c>
      <c r="V802">
        <f t="shared" si="1950"/>
        <v>0.39854940105280839</v>
      </c>
      <c r="W802">
        <f t="shared" si="1950"/>
        <v>0.39979244877690079</v>
      </c>
      <c r="X802">
        <f t="shared" si="1950"/>
        <v>0.39998517133996681</v>
      </c>
      <c r="Y802">
        <f t="shared" si="1950"/>
        <v>0.4</v>
      </c>
      <c r="Z802">
        <f t="shared" ref="Z802:AN802" si="1951">IF(Y802=0,0.0000001,$Y802)*((INDEX($Q$7:$Q$29,MATCH($A802,$H$7:$H$28,0))/IF(Y802=0,0.0000001,$Y802))^((Z$33-$Y$33)/($AN$33-$Y$33)))</f>
        <v>0.42222002377769635</v>
      </c>
      <c r="AA802">
        <f t="shared" si="1951"/>
        <v>0.44567437119709608</v>
      </c>
      <c r="AB802">
        <f t="shared" si="1951"/>
        <v>0.47043160900986947</v>
      </c>
      <c r="AC802">
        <f t="shared" si="1951"/>
        <v>0.49656411285481755</v>
      </c>
      <c r="AD802">
        <f t="shared" si="1951"/>
        <v>0.52414827884177928</v>
      </c>
      <c r="AE802">
        <f t="shared" si="1951"/>
        <v>0.55326474688903671</v>
      </c>
      <c r="AF802">
        <f t="shared" si="1951"/>
        <v>0.58399863646712546</v>
      </c>
      <c r="AG802">
        <f t="shared" si="1951"/>
        <v>0.61643979543822991</v>
      </c>
      <c r="AH802">
        <f t="shared" si="1951"/>
        <v>0.6506830627186192</v>
      </c>
      <c r="AI802">
        <f t="shared" si="1951"/>
        <v>0.68682854553199912</v>
      </c>
      <c r="AJ802">
        <f t="shared" si="1951"/>
        <v>0.72498191206430318</v>
      </c>
      <c r="AK802">
        <f t="shared" si="1951"/>
        <v>0.76525470037547461</v>
      </c>
      <c r="AL802">
        <f t="shared" si="1951"/>
        <v>0.8077646444713168</v>
      </c>
      <c r="AM802">
        <f t="shared" si="1951"/>
        <v>0.85263601848865445</v>
      </c>
      <c r="AN802">
        <f t="shared" si="1951"/>
        <v>0.9</v>
      </c>
      <c r="AO802">
        <f t="shared" ref="AO802:BH802" si="1952">AN802</f>
        <v>0.9</v>
      </c>
      <c r="AP802">
        <f t="shared" si="1952"/>
        <v>0.9</v>
      </c>
      <c r="AQ802">
        <f t="shared" si="1952"/>
        <v>0.9</v>
      </c>
      <c r="AR802">
        <f t="shared" si="1952"/>
        <v>0.9</v>
      </c>
      <c r="AS802">
        <f t="shared" si="1952"/>
        <v>0.9</v>
      </c>
      <c r="AT802">
        <f t="shared" si="1952"/>
        <v>0.9</v>
      </c>
      <c r="AU802">
        <f t="shared" si="1952"/>
        <v>0.9</v>
      </c>
      <c r="AV802">
        <f t="shared" si="1952"/>
        <v>0.9</v>
      </c>
      <c r="AW802">
        <f t="shared" si="1952"/>
        <v>0.9</v>
      </c>
      <c r="AX802">
        <f t="shared" si="1952"/>
        <v>0.9</v>
      </c>
      <c r="AY802">
        <f t="shared" si="1952"/>
        <v>0.9</v>
      </c>
      <c r="AZ802">
        <f t="shared" si="1952"/>
        <v>0.9</v>
      </c>
      <c r="BA802">
        <f t="shared" si="1952"/>
        <v>0.9</v>
      </c>
      <c r="BB802">
        <f t="shared" si="1952"/>
        <v>0.9</v>
      </c>
      <c r="BC802">
        <f t="shared" si="1952"/>
        <v>0.9</v>
      </c>
      <c r="BD802">
        <f t="shared" si="1952"/>
        <v>0.9</v>
      </c>
      <c r="BE802">
        <f t="shared" si="1952"/>
        <v>0.9</v>
      </c>
      <c r="BF802">
        <f t="shared" si="1952"/>
        <v>0.9</v>
      </c>
      <c r="BG802">
        <f t="shared" si="1952"/>
        <v>0.9</v>
      </c>
      <c r="BH802">
        <f t="shared" si="1952"/>
        <v>0.9</v>
      </c>
      <c r="BK802">
        <f t="shared" si="1946"/>
        <v>4.0559610391078752E-3</v>
      </c>
      <c r="BL802">
        <f t="shared" ref="BL802:BL808" si="1953">(1-BN802)*BK802</f>
        <v>2.3930170130736462E-3</v>
      </c>
      <c r="BM802">
        <f t="shared" ref="BM802:BM808" si="1954">(1-BO802)*BK802</f>
        <v>2.0279805195539348E-4</v>
      </c>
      <c r="BN802">
        <f t="shared" si="1880"/>
        <v>0.41000000000000003</v>
      </c>
      <c r="BO802">
        <f t="shared" si="1881"/>
        <v>0.95000000000000007</v>
      </c>
      <c r="BP802" t="str">
        <f t="shared" ref="BP802:BP808" si="1955">"-"&amp;E802&amp;"-"&amp;"Total"</f>
        <v>-LV-Total</v>
      </c>
    </row>
    <row r="803" spans="1:68" hidden="1" x14ac:dyDescent="0.25">
      <c r="A803" t="str">
        <f t="shared" si="1949"/>
        <v>passenger-LV-CNG</v>
      </c>
      <c r="B803" s="1">
        <v>769</v>
      </c>
      <c r="C803" t="s">
        <v>53</v>
      </c>
      <c r="D803" t="s">
        <v>27</v>
      </c>
      <c r="E803" t="s">
        <v>28</v>
      </c>
      <c r="F803" t="s">
        <v>45</v>
      </c>
      <c r="G803">
        <v>6.3683966871010182E-5</v>
      </c>
      <c r="H803">
        <f>Reference!H803</f>
        <v>5.4116899640912793E-5</v>
      </c>
      <c r="I803">
        <f>Reference!I803</f>
        <v>4.4596419104510683E-5</v>
      </c>
      <c r="J803">
        <f>Reference!J803</f>
        <v>3.5122185808451897E-5</v>
      </c>
      <c r="K803">
        <f>Reference!K803</f>
        <v>3.3949587415580272E-5</v>
      </c>
      <c r="L803">
        <f t="shared" ref="L803:Y804" si="1956">$K803+(L$33-$K$33)*($BL803-$BK803)/($BL$33-$BK$33)</f>
        <v>3.2955349498409704E-5</v>
      </c>
      <c r="M803">
        <f t="shared" si="1956"/>
        <v>3.1961111581239143E-5</v>
      </c>
      <c r="N803">
        <f t="shared" si="1956"/>
        <v>3.0966873664068575E-5</v>
      </c>
      <c r="O803">
        <f t="shared" si="1956"/>
        <v>2.9972635746898011E-5</v>
      </c>
      <c r="P803">
        <f t="shared" si="1956"/>
        <v>2.8978397829727446E-5</v>
      </c>
      <c r="Q803">
        <f t="shared" si="1956"/>
        <v>2.7984159912556878E-5</v>
      </c>
      <c r="R803">
        <f t="shared" si="1956"/>
        <v>2.6989921995386317E-5</v>
      </c>
      <c r="S803">
        <f t="shared" si="1956"/>
        <v>2.5995684078215749E-5</v>
      </c>
      <c r="T803">
        <f t="shared" si="1956"/>
        <v>2.5001446161045185E-5</v>
      </c>
      <c r="U803">
        <f t="shared" si="1956"/>
        <v>2.4007208243874621E-5</v>
      </c>
      <c r="V803">
        <f t="shared" si="1956"/>
        <v>2.3012970326704053E-5</v>
      </c>
      <c r="W803">
        <f t="shared" si="1956"/>
        <v>2.2018732409533488E-5</v>
      </c>
      <c r="X803">
        <f t="shared" si="1956"/>
        <v>2.1024494492362924E-5</v>
      </c>
      <c r="Y803">
        <f t="shared" si="1956"/>
        <v>2.003025657519236E-5</v>
      </c>
      <c r="Z803">
        <f t="shared" ref="Z803:AN804" si="1957">$Y803+(Z$33-$Y$33)*($BM803-$BL803)/($BM$33-$BL$33)</f>
        <v>1.880807142823147E-5</v>
      </c>
      <c r="AA803">
        <f t="shared" si="1957"/>
        <v>1.7585886281270581E-5</v>
      </c>
      <c r="AB803">
        <f t="shared" si="1957"/>
        <v>1.6363701134309691E-5</v>
      </c>
      <c r="AC803">
        <f t="shared" si="1957"/>
        <v>1.51415159873488E-5</v>
      </c>
      <c r="AD803">
        <f t="shared" si="1957"/>
        <v>1.3919330840387909E-5</v>
      </c>
      <c r="AE803">
        <f t="shared" si="1957"/>
        <v>1.2697145693427019E-5</v>
      </c>
      <c r="AF803">
        <f t="shared" si="1957"/>
        <v>1.147496054646613E-5</v>
      </c>
      <c r="AG803">
        <f t="shared" si="1957"/>
        <v>1.025277539950524E-5</v>
      </c>
      <c r="AH803">
        <f t="shared" si="1957"/>
        <v>9.030590252544351E-6</v>
      </c>
      <c r="AI803">
        <f t="shared" si="1957"/>
        <v>7.8084051055834599E-6</v>
      </c>
      <c r="AJ803">
        <f t="shared" si="1957"/>
        <v>6.5862199586225704E-6</v>
      </c>
      <c r="AK803">
        <f t="shared" si="1957"/>
        <v>5.3640348116616809E-6</v>
      </c>
      <c r="AL803">
        <f t="shared" si="1957"/>
        <v>4.1418496647007898E-6</v>
      </c>
      <c r="AM803">
        <f t="shared" si="1957"/>
        <v>2.9196645177399003E-6</v>
      </c>
      <c r="AN803">
        <f t="shared" si="1957"/>
        <v>1.6974793707790143E-6</v>
      </c>
      <c r="AO803">
        <f t="shared" ref="AO803:BH803" si="1958">AN803</f>
        <v>1.6974793707790143E-6</v>
      </c>
      <c r="AP803">
        <f t="shared" si="1958"/>
        <v>1.6974793707790143E-6</v>
      </c>
      <c r="AQ803">
        <f t="shared" si="1958"/>
        <v>1.6974793707790143E-6</v>
      </c>
      <c r="AR803">
        <f t="shared" si="1958"/>
        <v>1.6974793707790143E-6</v>
      </c>
      <c r="AS803">
        <f t="shared" si="1958"/>
        <v>1.6974793707790143E-6</v>
      </c>
      <c r="AT803">
        <f t="shared" si="1958"/>
        <v>1.6974793707790143E-6</v>
      </c>
      <c r="AU803">
        <f t="shared" si="1958"/>
        <v>1.6974793707790143E-6</v>
      </c>
      <c r="AV803">
        <f t="shared" si="1958"/>
        <v>1.6974793707790143E-6</v>
      </c>
      <c r="AW803">
        <f t="shared" si="1958"/>
        <v>1.6974793707790143E-6</v>
      </c>
      <c r="AX803">
        <f t="shared" si="1958"/>
        <v>1.6974793707790143E-6</v>
      </c>
      <c r="AY803">
        <f t="shared" si="1958"/>
        <v>1.6974793707790143E-6</v>
      </c>
      <c r="AZ803">
        <f t="shared" si="1958"/>
        <v>1.6974793707790143E-6</v>
      </c>
      <c r="BA803">
        <f t="shared" si="1958"/>
        <v>1.6974793707790143E-6</v>
      </c>
      <c r="BB803">
        <f t="shared" si="1958"/>
        <v>1.6974793707790143E-6</v>
      </c>
      <c r="BC803">
        <f t="shared" si="1958"/>
        <v>1.6974793707790143E-6</v>
      </c>
      <c r="BD803">
        <f t="shared" si="1958"/>
        <v>1.6974793707790143E-6</v>
      </c>
      <c r="BE803">
        <f t="shared" si="1958"/>
        <v>1.6974793707790143E-6</v>
      </c>
      <c r="BF803">
        <f t="shared" si="1958"/>
        <v>1.6974793707790143E-6</v>
      </c>
      <c r="BG803">
        <f t="shared" si="1958"/>
        <v>1.6974793707790143E-6</v>
      </c>
      <c r="BH803">
        <f t="shared" si="1958"/>
        <v>1.6974793707790143E-6</v>
      </c>
      <c r="BK803">
        <f t="shared" si="1946"/>
        <v>3.3949587415580272E-5</v>
      </c>
      <c r="BL803">
        <f t="shared" si="1953"/>
        <v>2.003025657519236E-5</v>
      </c>
      <c r="BM803">
        <f t="shared" si="1954"/>
        <v>1.6974793707790113E-6</v>
      </c>
      <c r="BN803">
        <f t="shared" si="1880"/>
        <v>0.41000000000000003</v>
      </c>
      <c r="BO803">
        <f t="shared" si="1881"/>
        <v>0.95000000000000007</v>
      </c>
      <c r="BP803" t="str">
        <f t="shared" si="1955"/>
        <v>-LV-Total</v>
      </c>
    </row>
    <row r="804" spans="1:68" hidden="1" x14ac:dyDescent="0.25">
      <c r="A804" t="str">
        <f t="shared" si="1949"/>
        <v>passenger-LV-D</v>
      </c>
      <c r="B804" s="1">
        <v>770</v>
      </c>
      <c r="C804" t="s">
        <v>53</v>
      </c>
      <c r="D804" t="s">
        <v>27</v>
      </c>
      <c r="E804" t="s">
        <v>28</v>
      </c>
      <c r="F804" t="s">
        <v>46</v>
      </c>
      <c r="G804">
        <v>3.7558306738552323E-2</v>
      </c>
      <c r="H804">
        <f>Reference!H804</f>
        <v>3.6346399214422523E-2</v>
      </c>
      <c r="I804">
        <f>Reference!I804</f>
        <v>3.5140393056223983E-2</v>
      </c>
      <c r="J804">
        <f>Reference!J804</f>
        <v>3.3940245263728762E-2</v>
      </c>
      <c r="K804">
        <f>Reference!K804</f>
        <v>3.2996634794590661E-2</v>
      </c>
      <c r="L804">
        <f t="shared" si="1956"/>
        <v>3.2030304775606221E-2</v>
      </c>
      <c r="M804">
        <f t="shared" si="1956"/>
        <v>3.106397475662178E-2</v>
      </c>
      <c r="N804">
        <f t="shared" si="1956"/>
        <v>3.009764473763734E-2</v>
      </c>
      <c r="O804">
        <f t="shared" si="1956"/>
        <v>2.9131314718652896E-2</v>
      </c>
      <c r="P804">
        <f t="shared" si="1956"/>
        <v>2.8164984699668459E-2</v>
      </c>
      <c r="Q804">
        <f t="shared" si="1956"/>
        <v>2.7198654680684015E-2</v>
      </c>
      <c r="R804">
        <f t="shared" si="1956"/>
        <v>2.6232324661699575E-2</v>
      </c>
      <c r="S804">
        <f t="shared" si="1956"/>
        <v>2.5265994642715135E-2</v>
      </c>
      <c r="T804">
        <f t="shared" si="1956"/>
        <v>2.4299664623730694E-2</v>
      </c>
      <c r="U804">
        <f t="shared" si="1956"/>
        <v>2.3333334604746254E-2</v>
      </c>
      <c r="V804">
        <f t="shared" si="1956"/>
        <v>2.236700458576181E-2</v>
      </c>
      <c r="W804">
        <f t="shared" si="1956"/>
        <v>2.140067456677737E-2</v>
      </c>
      <c r="X804">
        <f t="shared" si="1956"/>
        <v>2.0434344547792929E-2</v>
      </c>
      <c r="Y804">
        <f t="shared" si="1956"/>
        <v>1.9468014528808489E-2</v>
      </c>
      <c r="Z804">
        <f t="shared" si="1957"/>
        <v>1.8280135676203225E-2</v>
      </c>
      <c r="AA804">
        <f t="shared" si="1957"/>
        <v>1.7092256823597961E-2</v>
      </c>
      <c r="AB804">
        <f t="shared" si="1957"/>
        <v>1.5904377970992697E-2</v>
      </c>
      <c r="AC804">
        <f t="shared" si="1957"/>
        <v>1.4716499118387433E-2</v>
      </c>
      <c r="AD804">
        <f t="shared" si="1957"/>
        <v>1.3528620265782169E-2</v>
      </c>
      <c r="AE804">
        <f t="shared" si="1957"/>
        <v>1.2340741413176906E-2</v>
      </c>
      <c r="AF804">
        <f t="shared" si="1957"/>
        <v>1.1152862560571642E-2</v>
      </c>
      <c r="AG804">
        <f t="shared" si="1957"/>
        <v>9.9649837079663784E-3</v>
      </c>
      <c r="AH804">
        <f t="shared" si="1957"/>
        <v>8.7771048553611144E-3</v>
      </c>
      <c r="AI804">
        <f t="shared" si="1957"/>
        <v>7.5892260027558504E-3</v>
      </c>
      <c r="AJ804">
        <f t="shared" si="1957"/>
        <v>6.4013471501505863E-3</v>
      </c>
      <c r="AK804">
        <f t="shared" si="1957"/>
        <v>5.2134682975453241E-3</v>
      </c>
      <c r="AL804">
        <f t="shared" si="1957"/>
        <v>4.02558944494006E-3</v>
      </c>
      <c r="AM804">
        <f t="shared" si="1957"/>
        <v>2.837710592334796E-3</v>
      </c>
      <c r="AN804">
        <f t="shared" si="1957"/>
        <v>1.6498317397295355E-3</v>
      </c>
      <c r="AO804">
        <f t="shared" ref="AO804:BH804" si="1959">AN804</f>
        <v>1.6498317397295355E-3</v>
      </c>
      <c r="AP804">
        <f t="shared" si="1959"/>
        <v>1.6498317397295355E-3</v>
      </c>
      <c r="AQ804">
        <f t="shared" si="1959"/>
        <v>1.6498317397295355E-3</v>
      </c>
      <c r="AR804">
        <f t="shared" si="1959"/>
        <v>1.6498317397295355E-3</v>
      </c>
      <c r="AS804">
        <f t="shared" si="1959"/>
        <v>1.6498317397295355E-3</v>
      </c>
      <c r="AT804">
        <f t="shared" si="1959"/>
        <v>1.6498317397295355E-3</v>
      </c>
      <c r="AU804">
        <f t="shared" si="1959"/>
        <v>1.6498317397295355E-3</v>
      </c>
      <c r="AV804">
        <f t="shared" si="1959"/>
        <v>1.6498317397295355E-3</v>
      </c>
      <c r="AW804">
        <f t="shared" si="1959"/>
        <v>1.6498317397295355E-3</v>
      </c>
      <c r="AX804">
        <f t="shared" si="1959"/>
        <v>1.6498317397295355E-3</v>
      </c>
      <c r="AY804">
        <f t="shared" si="1959"/>
        <v>1.6498317397295355E-3</v>
      </c>
      <c r="AZ804">
        <f t="shared" si="1959"/>
        <v>1.6498317397295355E-3</v>
      </c>
      <c r="BA804">
        <f t="shared" si="1959"/>
        <v>1.6498317397295355E-3</v>
      </c>
      <c r="BB804">
        <f t="shared" si="1959"/>
        <v>1.6498317397295355E-3</v>
      </c>
      <c r="BC804">
        <f t="shared" si="1959"/>
        <v>1.6498317397295355E-3</v>
      </c>
      <c r="BD804">
        <f t="shared" si="1959"/>
        <v>1.6498317397295355E-3</v>
      </c>
      <c r="BE804">
        <f t="shared" si="1959"/>
        <v>1.6498317397295355E-3</v>
      </c>
      <c r="BF804">
        <f t="shared" si="1959"/>
        <v>1.6498317397295355E-3</v>
      </c>
      <c r="BG804">
        <f t="shared" si="1959"/>
        <v>1.6498317397295355E-3</v>
      </c>
      <c r="BH804">
        <f t="shared" si="1959"/>
        <v>1.6498317397295355E-3</v>
      </c>
      <c r="BK804">
        <f t="shared" si="1946"/>
        <v>3.2996634794590661E-2</v>
      </c>
      <c r="BL804">
        <f t="shared" si="1953"/>
        <v>1.9468014528808489E-2</v>
      </c>
      <c r="BM804">
        <f t="shared" si="1954"/>
        <v>1.6498317397295309E-3</v>
      </c>
      <c r="BN804">
        <f t="shared" si="1880"/>
        <v>0.41000000000000003</v>
      </c>
      <c r="BO804">
        <f t="shared" si="1881"/>
        <v>0.95000000000000007</v>
      </c>
      <c r="BP804" t="str">
        <f t="shared" si="1955"/>
        <v>-LV-Total</v>
      </c>
    </row>
    <row r="805" spans="1:68" hidden="1" x14ac:dyDescent="0.25">
      <c r="A805" t="str">
        <f t="shared" si="1949"/>
        <v>passenger-LV-FCEV</v>
      </c>
      <c r="B805" s="1">
        <v>771</v>
      </c>
      <c r="C805" t="s">
        <v>53</v>
      </c>
      <c r="D805" t="s">
        <v>27</v>
      </c>
      <c r="E805" t="s">
        <v>28</v>
      </c>
      <c r="F805" t="s">
        <v>30</v>
      </c>
      <c r="G805">
        <v>0</v>
      </c>
      <c r="H805">
        <f>Reference!H805</f>
        <v>0</v>
      </c>
      <c r="I805">
        <f>Reference!I805</f>
        <v>1.6681005372000588E-7</v>
      </c>
      <c r="J805">
        <f>Reference!J805</f>
        <v>0</v>
      </c>
      <c r="K805">
        <f>Reference!K805</f>
        <v>2.7825594022071243E-7</v>
      </c>
      <c r="L805">
        <f>Reference!L805</f>
        <v>4.9935878934731468E-7</v>
      </c>
      <c r="M805">
        <f t="shared" ref="M805:Y805" si="1960">IF(L805=0,0.0000001,L805)*((INDEX($P$7:$P$29,MATCH($A805,$H$7:$H$28,0))/IF(L805=0,0.0000001,L805))^((M$33-$K$33)/($Y$33-$K$33)))</f>
        <v>2.0555363918509213E-6</v>
      </c>
      <c r="N805">
        <f t="shared" si="1960"/>
        <v>1.2676887423823191E-5</v>
      </c>
      <c r="O805">
        <f t="shared" si="1960"/>
        <v>8.5255677457255085E-5</v>
      </c>
      <c r="P805">
        <f t="shared" si="1960"/>
        <v>4.6746672129023407E-4</v>
      </c>
      <c r="Q805">
        <f t="shared" si="1960"/>
        <v>1.7372308873084643E-3</v>
      </c>
      <c r="R805">
        <f t="shared" si="1960"/>
        <v>4.168010181499638E-3</v>
      </c>
      <c r="S805">
        <f t="shared" si="1960"/>
        <v>6.8724617362397149E-3</v>
      </c>
      <c r="T805">
        <f t="shared" si="1960"/>
        <v>8.7463294567631609E-3</v>
      </c>
      <c r="U805">
        <f t="shared" si="1960"/>
        <v>9.6245140146138039E-3</v>
      </c>
      <c r="V805">
        <f t="shared" si="1960"/>
        <v>9.9183245723779741E-3</v>
      </c>
      <c r="W805">
        <f t="shared" si="1960"/>
        <v>9.9882910319595303E-3</v>
      </c>
      <c r="X805">
        <f t="shared" si="1960"/>
        <v>9.9991631901292927E-3</v>
      </c>
      <c r="Y805">
        <f t="shared" si="1960"/>
        <v>0.01</v>
      </c>
      <c r="Z805">
        <f t="shared" ref="Z805:AN805" si="1961">IF(Y805=0,0.0000001,$Y805)*((INDEX($Q$7:$Q$29,MATCH($A805,$H$7:$H$28,0))/IF(Y805=0,0.0000001,$Y805))^((Z$33-$Y$33)/($AN$33-$Y$33)))</f>
        <v>1.1132635768448034E-2</v>
      </c>
      <c r="AA805">
        <f t="shared" si="1961"/>
        <v>1.2393557915292855E-2</v>
      </c>
      <c r="AB805">
        <f t="shared" si="1961"/>
        <v>1.379729661461215E-2</v>
      </c>
      <c r="AC805">
        <f t="shared" si="1961"/>
        <v>1.5360027779971816E-2</v>
      </c>
      <c r="AD805">
        <f t="shared" si="1961"/>
        <v>1.7099759466766968E-2</v>
      </c>
      <c r="AE805">
        <f t="shared" si="1961"/>
        <v>1.9036539387158786E-2</v>
      </c>
      <c r="AF805">
        <f t="shared" si="1961"/>
        <v>2.119268592889537E-2</v>
      </c>
      <c r="AG805">
        <f t="shared" si="1961"/>
        <v>2.3593045340150595E-2</v>
      </c>
      <c r="AH805">
        <f t="shared" si="1961"/>
        <v>2.6265278044037669E-2</v>
      </c>
      <c r="AI805">
        <f t="shared" si="1961"/>
        <v>2.9240177382128658E-2</v>
      </c>
      <c r="AJ805">
        <f t="shared" si="1961"/>
        <v>3.2552024460005068E-2</v>
      </c>
      <c r="AK805">
        <f t="shared" si="1961"/>
        <v>3.6238983183884778E-2</v>
      </c>
      <c r="AL805">
        <f t="shared" si="1961"/>
        <v>4.0343540040510238E-2</v>
      </c>
      <c r="AM805">
        <f t="shared" si="1961"/>
        <v>4.491299368807998E-2</v>
      </c>
      <c r="AN805">
        <f t="shared" si="1961"/>
        <v>0.05</v>
      </c>
      <c r="AO805">
        <f t="shared" ref="AO805:BH805" si="1962">AN805</f>
        <v>0.05</v>
      </c>
      <c r="AP805">
        <f t="shared" si="1962"/>
        <v>0.05</v>
      </c>
      <c r="AQ805">
        <f t="shared" si="1962"/>
        <v>0.05</v>
      </c>
      <c r="AR805">
        <f t="shared" si="1962"/>
        <v>0.05</v>
      </c>
      <c r="AS805">
        <f t="shared" si="1962"/>
        <v>0.05</v>
      </c>
      <c r="AT805">
        <f t="shared" si="1962"/>
        <v>0.05</v>
      </c>
      <c r="AU805">
        <f t="shared" si="1962"/>
        <v>0.05</v>
      </c>
      <c r="AV805">
        <f t="shared" si="1962"/>
        <v>0.05</v>
      </c>
      <c r="AW805">
        <f t="shared" si="1962"/>
        <v>0.05</v>
      </c>
      <c r="AX805">
        <f t="shared" si="1962"/>
        <v>0.05</v>
      </c>
      <c r="AY805">
        <f t="shared" si="1962"/>
        <v>0.05</v>
      </c>
      <c r="AZ805">
        <f t="shared" si="1962"/>
        <v>0.05</v>
      </c>
      <c r="BA805">
        <f t="shared" si="1962"/>
        <v>0.05</v>
      </c>
      <c r="BB805">
        <f t="shared" si="1962"/>
        <v>0.05</v>
      </c>
      <c r="BC805">
        <f t="shared" si="1962"/>
        <v>0.05</v>
      </c>
      <c r="BD805">
        <f t="shared" si="1962"/>
        <v>0.05</v>
      </c>
      <c r="BE805">
        <f t="shared" si="1962"/>
        <v>0.05</v>
      </c>
      <c r="BF805">
        <f t="shared" si="1962"/>
        <v>0.05</v>
      </c>
      <c r="BG805">
        <f t="shared" si="1962"/>
        <v>0.05</v>
      </c>
      <c r="BH805">
        <f t="shared" si="1962"/>
        <v>0.05</v>
      </c>
      <c r="BK805">
        <f>G805</f>
        <v>0</v>
      </c>
      <c r="BL805">
        <f t="shared" si="1953"/>
        <v>0</v>
      </c>
      <c r="BM805">
        <f t="shared" si="1954"/>
        <v>0</v>
      </c>
      <c r="BN805">
        <f t="shared" si="1880"/>
        <v>0.41000000000000003</v>
      </c>
      <c r="BO805">
        <f t="shared" si="1881"/>
        <v>0.95000000000000007</v>
      </c>
      <c r="BP805" t="str">
        <f t="shared" si="1955"/>
        <v>-LV-Total</v>
      </c>
    </row>
    <row r="806" spans="1:68" hidden="1" x14ac:dyDescent="0.25">
      <c r="A806" t="str">
        <f t="shared" si="1949"/>
        <v>passenger-LV-G</v>
      </c>
      <c r="B806" s="1">
        <v>772</v>
      </c>
      <c r="C806" t="s">
        <v>53</v>
      </c>
      <c r="D806" t="s">
        <v>27</v>
      </c>
      <c r="E806" t="s">
        <v>28</v>
      </c>
      <c r="F806" t="s">
        <v>47</v>
      </c>
      <c r="G806">
        <v>0.9605776826518494</v>
      </c>
      <c r="H806">
        <f>Reference!H806</f>
        <v>0.96090606535302381</v>
      </c>
      <c r="I806">
        <f>Reference!I806</f>
        <v>0.9612328489994465</v>
      </c>
      <c r="J806">
        <f>Reference!J806</f>
        <v>0.96155804524260935</v>
      </c>
      <c r="K806">
        <f>Reference!K806</f>
        <v>0.96223180573467004</v>
      </c>
      <c r="L806">
        <f t="shared" ref="L806:Y808" si="1963">$K806+(L$33-$K$33)*($BL806-$BK806)/($BL$33-$BK$33)</f>
        <v>0.93405215999529756</v>
      </c>
      <c r="M806">
        <f t="shared" si="1963"/>
        <v>0.90587251425592508</v>
      </c>
      <c r="N806">
        <f t="shared" si="1963"/>
        <v>0.87769286851655259</v>
      </c>
      <c r="O806">
        <f t="shared" si="1963"/>
        <v>0.84951322277718011</v>
      </c>
      <c r="P806">
        <f t="shared" si="1963"/>
        <v>0.82133357703780763</v>
      </c>
      <c r="Q806">
        <f t="shared" si="1963"/>
        <v>0.79315393129843514</v>
      </c>
      <c r="R806">
        <f t="shared" si="1963"/>
        <v>0.76497428555906266</v>
      </c>
      <c r="S806">
        <f t="shared" si="1963"/>
        <v>0.73679463981969018</v>
      </c>
      <c r="T806">
        <f t="shared" si="1963"/>
        <v>0.70861499408031769</v>
      </c>
      <c r="U806">
        <f t="shared" si="1963"/>
        <v>0.68043534834094521</v>
      </c>
      <c r="V806">
        <f t="shared" si="1963"/>
        <v>0.65225570260157273</v>
      </c>
      <c r="W806">
        <f t="shared" si="1963"/>
        <v>0.62407605686220025</v>
      </c>
      <c r="X806">
        <f t="shared" si="1963"/>
        <v>0.59589641112282776</v>
      </c>
      <c r="Y806">
        <f t="shared" si="1963"/>
        <v>0.56771676538345539</v>
      </c>
      <c r="Z806">
        <f t="shared" ref="Z806:AN808" si="1964">$Y806+(Z$33-$Y$33)*($BM806-$BL806)/($BM$33-$BL$33)</f>
        <v>0.53307642037700731</v>
      </c>
      <c r="AA806">
        <f t="shared" si="1964"/>
        <v>0.49843607537055912</v>
      </c>
      <c r="AB806">
        <f t="shared" si="1964"/>
        <v>0.46379573036411104</v>
      </c>
      <c r="AC806">
        <f t="shared" si="1964"/>
        <v>0.4291553853576629</v>
      </c>
      <c r="AD806">
        <f t="shared" si="1964"/>
        <v>0.39451504035121476</v>
      </c>
      <c r="AE806">
        <f t="shared" si="1964"/>
        <v>0.35987469534476663</v>
      </c>
      <c r="AF806">
        <f t="shared" si="1964"/>
        <v>0.32523435033831849</v>
      </c>
      <c r="AG806">
        <f t="shared" si="1964"/>
        <v>0.29059400533187041</v>
      </c>
      <c r="AH806">
        <f t="shared" si="1964"/>
        <v>0.25595366032542227</v>
      </c>
      <c r="AI806">
        <f t="shared" si="1964"/>
        <v>0.22131331531897414</v>
      </c>
      <c r="AJ806">
        <f t="shared" si="1964"/>
        <v>0.186672970312526</v>
      </c>
      <c r="AK806">
        <f t="shared" si="1964"/>
        <v>0.15203262530607786</v>
      </c>
      <c r="AL806">
        <f t="shared" si="1964"/>
        <v>0.11739228029962978</v>
      </c>
      <c r="AM806">
        <f t="shared" si="1964"/>
        <v>8.2751935293181644E-2</v>
      </c>
      <c r="AN806">
        <f t="shared" si="1964"/>
        <v>4.8111590286733508E-2</v>
      </c>
      <c r="AO806">
        <f t="shared" ref="AO806:BH806" si="1965">AN806</f>
        <v>4.8111590286733508E-2</v>
      </c>
      <c r="AP806">
        <f t="shared" si="1965"/>
        <v>4.8111590286733508E-2</v>
      </c>
      <c r="AQ806">
        <f t="shared" si="1965"/>
        <v>4.8111590286733508E-2</v>
      </c>
      <c r="AR806">
        <f t="shared" si="1965"/>
        <v>4.8111590286733508E-2</v>
      </c>
      <c r="AS806">
        <f t="shared" si="1965"/>
        <v>4.8111590286733508E-2</v>
      </c>
      <c r="AT806">
        <f t="shared" si="1965"/>
        <v>4.8111590286733508E-2</v>
      </c>
      <c r="AU806">
        <f t="shared" si="1965"/>
        <v>4.8111590286733508E-2</v>
      </c>
      <c r="AV806">
        <f t="shared" si="1965"/>
        <v>4.8111590286733508E-2</v>
      </c>
      <c r="AW806">
        <f t="shared" si="1965"/>
        <v>4.8111590286733508E-2</v>
      </c>
      <c r="AX806">
        <f t="shared" si="1965"/>
        <v>4.8111590286733508E-2</v>
      </c>
      <c r="AY806">
        <f t="shared" si="1965"/>
        <v>4.8111590286733508E-2</v>
      </c>
      <c r="AZ806">
        <f t="shared" si="1965"/>
        <v>4.8111590286733508E-2</v>
      </c>
      <c r="BA806">
        <f t="shared" si="1965"/>
        <v>4.8111590286733508E-2</v>
      </c>
      <c r="BB806">
        <f t="shared" si="1965"/>
        <v>4.8111590286733508E-2</v>
      </c>
      <c r="BC806">
        <f t="shared" si="1965"/>
        <v>4.8111590286733508E-2</v>
      </c>
      <c r="BD806">
        <f t="shared" si="1965"/>
        <v>4.8111590286733508E-2</v>
      </c>
      <c r="BE806">
        <f t="shared" si="1965"/>
        <v>4.8111590286733508E-2</v>
      </c>
      <c r="BF806">
        <f t="shared" si="1965"/>
        <v>4.8111590286733508E-2</v>
      </c>
      <c r="BG806">
        <f t="shared" si="1965"/>
        <v>4.8111590286733508E-2</v>
      </c>
      <c r="BH806">
        <f t="shared" si="1965"/>
        <v>4.8111590286733508E-2</v>
      </c>
      <c r="BK806">
        <f>K806</f>
        <v>0.96223180573467004</v>
      </c>
      <c r="BL806">
        <f t="shared" si="1953"/>
        <v>0.56771676538345528</v>
      </c>
      <c r="BM806">
        <f t="shared" si="1954"/>
        <v>4.8111590286733438E-2</v>
      </c>
      <c r="BN806">
        <f t="shared" si="1880"/>
        <v>0.41000000000000003</v>
      </c>
      <c r="BO806">
        <f t="shared" si="1881"/>
        <v>0.95000000000000007</v>
      </c>
      <c r="BP806" t="str">
        <f t="shared" si="1955"/>
        <v>-LV-Total</v>
      </c>
    </row>
    <row r="807" spans="1:68" hidden="1" x14ac:dyDescent="0.25">
      <c r="A807" t="str">
        <f t="shared" si="1949"/>
        <v>passenger-LV-LPG</v>
      </c>
      <c r="B807" s="1">
        <v>773</v>
      </c>
      <c r="C807" t="s">
        <v>53</v>
      </c>
      <c r="D807" t="s">
        <v>27</v>
      </c>
      <c r="E807" t="s">
        <v>28</v>
      </c>
      <c r="F807" t="s">
        <v>48</v>
      </c>
      <c r="G807">
        <v>0</v>
      </c>
      <c r="H807">
        <f>Reference!H807</f>
        <v>0</v>
      </c>
      <c r="I807">
        <f>Reference!I807</f>
        <v>0</v>
      </c>
      <c r="J807">
        <f>Reference!J807</f>
        <v>0</v>
      </c>
      <c r="K807">
        <f>Reference!K807</f>
        <v>0</v>
      </c>
      <c r="L807">
        <f t="shared" si="1963"/>
        <v>0</v>
      </c>
      <c r="M807">
        <f t="shared" si="1963"/>
        <v>0</v>
      </c>
      <c r="N807">
        <f t="shared" si="1963"/>
        <v>0</v>
      </c>
      <c r="O807">
        <f t="shared" si="1963"/>
        <v>0</v>
      </c>
      <c r="P807">
        <f t="shared" si="1963"/>
        <v>0</v>
      </c>
      <c r="Q807">
        <f t="shared" si="1963"/>
        <v>0</v>
      </c>
      <c r="R807">
        <f t="shared" si="1963"/>
        <v>0</v>
      </c>
      <c r="S807">
        <f t="shared" si="1963"/>
        <v>0</v>
      </c>
      <c r="T807">
        <f t="shared" si="1963"/>
        <v>0</v>
      </c>
      <c r="U807">
        <f t="shared" si="1963"/>
        <v>0</v>
      </c>
      <c r="V807">
        <f t="shared" si="1963"/>
        <v>0</v>
      </c>
      <c r="W807">
        <f t="shared" si="1963"/>
        <v>0</v>
      </c>
      <c r="X807">
        <f t="shared" si="1963"/>
        <v>0</v>
      </c>
      <c r="Y807">
        <f t="shared" si="1963"/>
        <v>0</v>
      </c>
      <c r="Z807">
        <f t="shared" si="1964"/>
        <v>0</v>
      </c>
      <c r="AA807">
        <f t="shared" si="1964"/>
        <v>0</v>
      </c>
      <c r="AB807">
        <f t="shared" si="1964"/>
        <v>0</v>
      </c>
      <c r="AC807">
        <f t="shared" si="1964"/>
        <v>0</v>
      </c>
      <c r="AD807">
        <f t="shared" si="1964"/>
        <v>0</v>
      </c>
      <c r="AE807">
        <f t="shared" si="1964"/>
        <v>0</v>
      </c>
      <c r="AF807">
        <f t="shared" si="1964"/>
        <v>0</v>
      </c>
      <c r="AG807">
        <f t="shared" si="1964"/>
        <v>0</v>
      </c>
      <c r="AH807">
        <f t="shared" si="1964"/>
        <v>0</v>
      </c>
      <c r="AI807">
        <f t="shared" si="1964"/>
        <v>0</v>
      </c>
      <c r="AJ807">
        <f t="shared" si="1964"/>
        <v>0</v>
      </c>
      <c r="AK807">
        <f t="shared" si="1964"/>
        <v>0</v>
      </c>
      <c r="AL807">
        <f t="shared" si="1964"/>
        <v>0</v>
      </c>
      <c r="AM807">
        <f t="shared" si="1964"/>
        <v>0</v>
      </c>
      <c r="AN807">
        <f t="shared" si="1964"/>
        <v>0</v>
      </c>
      <c r="AO807">
        <f t="shared" ref="AO807:BH807" si="1966">AN807</f>
        <v>0</v>
      </c>
      <c r="AP807">
        <f t="shared" si="1966"/>
        <v>0</v>
      </c>
      <c r="AQ807">
        <f t="shared" si="1966"/>
        <v>0</v>
      </c>
      <c r="AR807">
        <f t="shared" si="1966"/>
        <v>0</v>
      </c>
      <c r="AS807">
        <f t="shared" si="1966"/>
        <v>0</v>
      </c>
      <c r="AT807">
        <f t="shared" si="1966"/>
        <v>0</v>
      </c>
      <c r="AU807">
        <f t="shared" si="1966"/>
        <v>0</v>
      </c>
      <c r="AV807">
        <f t="shared" si="1966"/>
        <v>0</v>
      </c>
      <c r="AW807">
        <f t="shared" si="1966"/>
        <v>0</v>
      </c>
      <c r="AX807">
        <f t="shared" si="1966"/>
        <v>0</v>
      </c>
      <c r="AY807">
        <f t="shared" si="1966"/>
        <v>0</v>
      </c>
      <c r="AZ807">
        <f t="shared" si="1966"/>
        <v>0</v>
      </c>
      <c r="BA807">
        <f t="shared" si="1966"/>
        <v>0</v>
      </c>
      <c r="BB807">
        <f t="shared" si="1966"/>
        <v>0</v>
      </c>
      <c r="BC807">
        <f t="shared" si="1966"/>
        <v>0</v>
      </c>
      <c r="BD807">
        <f t="shared" si="1966"/>
        <v>0</v>
      </c>
      <c r="BE807">
        <f t="shared" si="1966"/>
        <v>0</v>
      </c>
      <c r="BF807">
        <f t="shared" si="1966"/>
        <v>0</v>
      </c>
      <c r="BG807">
        <f t="shared" si="1966"/>
        <v>0</v>
      </c>
      <c r="BH807">
        <f t="shared" si="1966"/>
        <v>0</v>
      </c>
      <c r="BK807">
        <f>K807</f>
        <v>0</v>
      </c>
      <c r="BL807">
        <f t="shared" si="1953"/>
        <v>0</v>
      </c>
      <c r="BM807">
        <f t="shared" si="1954"/>
        <v>0</v>
      </c>
      <c r="BN807">
        <f t="shared" si="1880"/>
        <v>0.41000000000000003</v>
      </c>
      <c r="BO807">
        <f t="shared" si="1881"/>
        <v>0.95000000000000007</v>
      </c>
      <c r="BP807" t="str">
        <f t="shared" si="1955"/>
        <v>-LV-Total</v>
      </c>
    </row>
    <row r="808" spans="1:68" hidden="1" x14ac:dyDescent="0.25">
      <c r="A808" t="str">
        <f t="shared" si="1949"/>
        <v>passenger-LV-PHEVG</v>
      </c>
      <c r="B808" s="1">
        <v>774</v>
      </c>
      <c r="C808" t="s">
        <v>53</v>
      </c>
      <c r="D808" t="s">
        <v>27</v>
      </c>
      <c r="E808" t="s">
        <v>28</v>
      </c>
      <c r="F808" t="s">
        <v>31</v>
      </c>
      <c r="G808">
        <v>0</v>
      </c>
      <c r="H808">
        <f>Reference!H808</f>
        <v>0</v>
      </c>
      <c r="I808">
        <f>Reference!I808</f>
        <v>0</v>
      </c>
      <c r="J808">
        <f>Reference!J808</f>
        <v>0</v>
      </c>
      <c r="K808">
        <f>Reference!K808</f>
        <v>0</v>
      </c>
      <c r="L808">
        <f t="shared" si="1963"/>
        <v>0</v>
      </c>
      <c r="M808">
        <f t="shared" si="1963"/>
        <v>0</v>
      </c>
      <c r="N808">
        <f t="shared" si="1963"/>
        <v>0</v>
      </c>
      <c r="O808">
        <f t="shared" si="1963"/>
        <v>0</v>
      </c>
      <c r="P808">
        <f t="shared" si="1963"/>
        <v>0</v>
      </c>
      <c r="Q808">
        <f t="shared" si="1963"/>
        <v>0</v>
      </c>
      <c r="R808">
        <f t="shared" si="1963"/>
        <v>0</v>
      </c>
      <c r="S808">
        <f t="shared" si="1963"/>
        <v>0</v>
      </c>
      <c r="T808">
        <f t="shared" si="1963"/>
        <v>0</v>
      </c>
      <c r="U808">
        <f t="shared" si="1963"/>
        <v>0</v>
      </c>
      <c r="V808">
        <f t="shared" si="1963"/>
        <v>0</v>
      </c>
      <c r="W808">
        <f t="shared" si="1963"/>
        <v>0</v>
      </c>
      <c r="X808">
        <f t="shared" si="1963"/>
        <v>0</v>
      </c>
      <c r="Y808">
        <f t="shared" si="1963"/>
        <v>0</v>
      </c>
      <c r="Z808">
        <f t="shared" si="1964"/>
        <v>0</v>
      </c>
      <c r="AA808">
        <f t="shared" si="1964"/>
        <v>0</v>
      </c>
      <c r="AB808">
        <f t="shared" si="1964"/>
        <v>0</v>
      </c>
      <c r="AC808">
        <f t="shared" si="1964"/>
        <v>0</v>
      </c>
      <c r="AD808">
        <f t="shared" si="1964"/>
        <v>0</v>
      </c>
      <c r="AE808">
        <f t="shared" si="1964"/>
        <v>0</v>
      </c>
      <c r="AF808">
        <f t="shared" si="1964"/>
        <v>0</v>
      </c>
      <c r="AG808">
        <f t="shared" si="1964"/>
        <v>0</v>
      </c>
      <c r="AH808">
        <f t="shared" si="1964"/>
        <v>0</v>
      </c>
      <c r="AI808">
        <f t="shared" si="1964"/>
        <v>0</v>
      </c>
      <c r="AJ808">
        <f t="shared" si="1964"/>
        <v>0</v>
      </c>
      <c r="AK808">
        <f t="shared" si="1964"/>
        <v>0</v>
      </c>
      <c r="AL808">
        <f t="shared" si="1964"/>
        <v>0</v>
      </c>
      <c r="AM808">
        <f t="shared" si="1964"/>
        <v>0</v>
      </c>
      <c r="AN808">
        <f t="shared" si="1964"/>
        <v>0</v>
      </c>
      <c r="AO808">
        <f t="shared" ref="AO808:BH808" si="1967">AN808</f>
        <v>0</v>
      </c>
      <c r="AP808">
        <f t="shared" si="1967"/>
        <v>0</v>
      </c>
      <c r="AQ808">
        <f t="shared" si="1967"/>
        <v>0</v>
      </c>
      <c r="AR808">
        <f t="shared" si="1967"/>
        <v>0</v>
      </c>
      <c r="AS808">
        <f t="shared" si="1967"/>
        <v>0</v>
      </c>
      <c r="AT808">
        <f t="shared" si="1967"/>
        <v>0</v>
      </c>
      <c r="AU808">
        <f t="shared" si="1967"/>
        <v>0</v>
      </c>
      <c r="AV808">
        <f t="shared" si="1967"/>
        <v>0</v>
      </c>
      <c r="AW808">
        <f t="shared" si="1967"/>
        <v>0</v>
      </c>
      <c r="AX808">
        <f t="shared" si="1967"/>
        <v>0</v>
      </c>
      <c r="AY808">
        <f t="shared" si="1967"/>
        <v>0</v>
      </c>
      <c r="AZ808">
        <f t="shared" si="1967"/>
        <v>0</v>
      </c>
      <c r="BA808">
        <f t="shared" si="1967"/>
        <v>0</v>
      </c>
      <c r="BB808">
        <f t="shared" si="1967"/>
        <v>0</v>
      </c>
      <c r="BC808">
        <f t="shared" si="1967"/>
        <v>0</v>
      </c>
      <c r="BD808">
        <f t="shared" si="1967"/>
        <v>0</v>
      </c>
      <c r="BE808">
        <f t="shared" si="1967"/>
        <v>0</v>
      </c>
      <c r="BF808">
        <f t="shared" si="1967"/>
        <v>0</v>
      </c>
      <c r="BG808">
        <f t="shared" si="1967"/>
        <v>0</v>
      </c>
      <c r="BH808">
        <f t="shared" si="1967"/>
        <v>0</v>
      </c>
      <c r="BK808">
        <f>K808</f>
        <v>0</v>
      </c>
      <c r="BL808">
        <f t="shared" si="1953"/>
        <v>0</v>
      </c>
      <c r="BM808">
        <f t="shared" si="1954"/>
        <v>0</v>
      </c>
      <c r="BN808">
        <f t="shared" si="1880"/>
        <v>0.41000000000000003</v>
      </c>
      <c r="BO808">
        <f t="shared" si="1881"/>
        <v>0.95000000000000007</v>
      </c>
      <c r="BP808" t="str">
        <f t="shared" si="1955"/>
        <v>-LV-Total</v>
      </c>
    </row>
  </sheetData>
  <autoFilter ref="A33:BP808" xr:uid="{4E5141CF-F872-4333-9C8F-00C5F6E209CE}">
    <filterColumn colId="2">
      <filters>
        <filter val="07_INA"/>
      </filters>
    </filterColumn>
    <filterColumn colId="5">
      <filters>
        <filter val="CNG"/>
        <filter val="LPG"/>
      </filters>
    </filterColumn>
    <sortState xmlns:xlrd2="http://schemas.microsoft.com/office/spreadsheetml/2017/richdata2" ref="A34:BP808">
      <sortCondition ref="B33:B808"/>
    </sortState>
  </autoFilter>
  <pageMargins left="0.7" right="0.7" top="0.75" bottom="0.75" header="0.3" footer="0.3"/>
  <pageSetup paperSize="9" orientation="portrait" r:id="rId1"/>
  <ignoredErrors>
    <ignoredError sqref="AB34 L37:P37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41A0-A8F6-40F2-9534-7D962B1E9CE4}">
  <dimension ref="A1:M26"/>
  <sheetViews>
    <sheetView workbookViewId="0">
      <selection activeCell="H18" sqref="H18"/>
    </sheetView>
  </sheetViews>
  <sheetFormatPr defaultRowHeight="15" x14ac:dyDescent="0.25"/>
  <sheetData>
    <row r="1" spans="1:13" x14ac:dyDescent="0.25">
      <c r="E1" t="s">
        <v>16</v>
      </c>
      <c r="G1" t="s">
        <v>17</v>
      </c>
      <c r="H1" t="s">
        <v>18</v>
      </c>
      <c r="I1" t="s">
        <v>19</v>
      </c>
      <c r="M1" t="s">
        <v>20</v>
      </c>
    </row>
    <row r="2" spans="1:13" x14ac:dyDescent="0.25">
      <c r="E2">
        <v>2021</v>
      </c>
      <c r="F2">
        <v>2036</v>
      </c>
      <c r="G2">
        <v>2022</v>
      </c>
      <c r="H2">
        <v>2036</v>
      </c>
      <c r="I2">
        <v>2022</v>
      </c>
      <c r="J2">
        <v>2036</v>
      </c>
      <c r="M2">
        <v>2017</v>
      </c>
    </row>
    <row r="3" spans="1:13" x14ac:dyDescent="0.25">
      <c r="E3">
        <v>2035</v>
      </c>
      <c r="F3">
        <v>2050</v>
      </c>
      <c r="G3">
        <v>2035</v>
      </c>
      <c r="H3">
        <v>2050</v>
      </c>
      <c r="I3">
        <v>2035</v>
      </c>
      <c r="J3">
        <v>2050</v>
      </c>
      <c r="M3">
        <v>2035</v>
      </c>
    </row>
    <row r="4" spans="1:13" x14ac:dyDescent="0.25">
      <c r="A4" t="str">
        <f>B4&amp;"-"&amp;C4&amp;"-"&amp;D4</f>
        <v>passenger-LV-BEV</v>
      </c>
      <c r="B4" t="s">
        <v>27</v>
      </c>
      <c r="C4" t="s">
        <v>28</v>
      </c>
      <c r="D4" t="s">
        <v>29</v>
      </c>
      <c r="E4">
        <v>0.9</v>
      </c>
      <c r="F4">
        <v>0.95</v>
      </c>
      <c r="G4">
        <v>0.6</v>
      </c>
      <c r="H4">
        <v>0.9</v>
      </c>
      <c r="I4">
        <v>0.01</v>
      </c>
      <c r="J4">
        <v>0.4</v>
      </c>
      <c r="M4">
        <v>0.4</v>
      </c>
    </row>
    <row r="5" spans="1:13" x14ac:dyDescent="0.25">
      <c r="A5" t="str">
        <f>B5&amp;"-"&amp;C5&amp;"-"&amp;D5</f>
        <v>passenger-LV-FCEV</v>
      </c>
      <c r="B5" t="s">
        <v>27</v>
      </c>
      <c r="C5" t="s">
        <v>28</v>
      </c>
      <c r="D5" t="s">
        <v>30</v>
      </c>
      <c r="E5">
        <v>0.05</v>
      </c>
      <c r="F5">
        <v>0.05</v>
      </c>
      <c r="G5">
        <v>0.03</v>
      </c>
      <c r="H5">
        <v>0.05</v>
      </c>
      <c r="I5">
        <v>0</v>
      </c>
      <c r="J5">
        <v>0</v>
      </c>
      <c r="M5">
        <v>0.1</v>
      </c>
    </row>
    <row r="6" spans="1:13" x14ac:dyDescent="0.25">
      <c r="A6" t="str">
        <f t="shared" ref="A6:A25" si="0">B6&amp;"-"&amp;C6&amp;"-"&amp;D6</f>
        <v>passenger-LV-PHEVG</v>
      </c>
      <c r="B6" t="s">
        <v>27</v>
      </c>
      <c r="C6" t="s">
        <v>28</v>
      </c>
      <c r="D6" t="s">
        <v>31</v>
      </c>
    </row>
    <row r="7" spans="1:13" x14ac:dyDescent="0.25">
      <c r="A7" t="str">
        <f t="shared" si="0"/>
        <v>-LV-Total</v>
      </c>
      <c r="C7" t="s">
        <v>28</v>
      </c>
      <c r="D7" t="s">
        <v>32</v>
      </c>
      <c r="E7">
        <f>SUM(E4:E6)</f>
        <v>0.95000000000000007</v>
      </c>
      <c r="F7">
        <f t="shared" ref="F7:J7" si="1">SUM(F4:F6)</f>
        <v>1</v>
      </c>
      <c r="G7">
        <f t="shared" si="1"/>
        <v>0.63</v>
      </c>
      <c r="H7">
        <f t="shared" si="1"/>
        <v>0.95000000000000007</v>
      </c>
      <c r="I7">
        <f t="shared" si="1"/>
        <v>0.01</v>
      </c>
      <c r="J7">
        <f t="shared" si="1"/>
        <v>0.4</v>
      </c>
      <c r="M7">
        <v>0.5</v>
      </c>
    </row>
    <row r="8" spans="1:13" x14ac:dyDescent="0.25">
      <c r="A8" t="str">
        <f t="shared" si="0"/>
        <v>passenger-LT-BEV</v>
      </c>
      <c r="B8" t="s">
        <v>27</v>
      </c>
      <c r="C8" t="s">
        <v>33</v>
      </c>
      <c r="D8" t="s">
        <v>29</v>
      </c>
      <c r="E8">
        <v>0.8</v>
      </c>
      <c r="F8">
        <v>0.95</v>
      </c>
      <c r="G8">
        <v>0.5</v>
      </c>
      <c r="H8">
        <v>0.95</v>
      </c>
      <c r="I8">
        <v>0.02</v>
      </c>
      <c r="J8">
        <v>0.3</v>
      </c>
      <c r="M8">
        <v>0.4</v>
      </c>
    </row>
    <row r="9" spans="1:13" x14ac:dyDescent="0.25">
      <c r="A9" t="str">
        <f t="shared" si="0"/>
        <v>passenger-LT-FCEV</v>
      </c>
      <c r="B9" t="s">
        <v>27</v>
      </c>
      <c r="C9" t="s">
        <v>33</v>
      </c>
      <c r="D9" t="s">
        <v>30</v>
      </c>
      <c r="E9">
        <v>0.1</v>
      </c>
      <c r="F9">
        <v>0.05</v>
      </c>
      <c r="G9">
        <v>0.03</v>
      </c>
      <c r="H9">
        <v>0.05</v>
      </c>
      <c r="I9">
        <v>0</v>
      </c>
      <c r="J9">
        <v>0</v>
      </c>
      <c r="M9">
        <v>0.1</v>
      </c>
    </row>
    <row r="10" spans="1:13" x14ac:dyDescent="0.25">
      <c r="A10" t="str">
        <f t="shared" si="0"/>
        <v>passenger-LT-PHEVG</v>
      </c>
      <c r="B10" t="s">
        <v>27</v>
      </c>
      <c r="C10" t="s">
        <v>33</v>
      </c>
      <c r="D10" t="s">
        <v>31</v>
      </c>
    </row>
    <row r="11" spans="1:13" x14ac:dyDescent="0.25">
      <c r="A11" t="str">
        <f t="shared" si="0"/>
        <v xml:space="preserve">-LT-Total </v>
      </c>
      <c r="C11" t="s">
        <v>33</v>
      </c>
      <c r="D11" t="s">
        <v>38</v>
      </c>
      <c r="E11">
        <f>SUM(E8:E10)</f>
        <v>0.9</v>
      </c>
      <c r="F11">
        <f t="shared" ref="F11:J11" si="2">SUM(F8:F10)</f>
        <v>1</v>
      </c>
      <c r="G11">
        <f t="shared" si="2"/>
        <v>0.53</v>
      </c>
      <c r="H11">
        <f>SUM(H8:H10)</f>
        <v>1</v>
      </c>
      <c r="I11">
        <f t="shared" si="2"/>
        <v>0.02</v>
      </c>
      <c r="J11">
        <f t="shared" si="2"/>
        <v>0.3</v>
      </c>
      <c r="M11">
        <v>0.5</v>
      </c>
    </row>
    <row r="12" spans="1:13" x14ac:dyDescent="0.25">
      <c r="A12" t="str">
        <f t="shared" si="0"/>
        <v>passenger-BUS-BEV</v>
      </c>
      <c r="B12" t="s">
        <v>27</v>
      </c>
      <c r="C12" t="s">
        <v>34</v>
      </c>
      <c r="D12" t="s">
        <v>29</v>
      </c>
      <c r="E12">
        <v>0.8</v>
      </c>
      <c r="F12">
        <v>0.85</v>
      </c>
      <c r="G12">
        <v>0.6</v>
      </c>
      <c r="H12">
        <v>0.9</v>
      </c>
      <c r="I12">
        <v>0.05</v>
      </c>
      <c r="J12">
        <v>0.5</v>
      </c>
      <c r="M12">
        <v>0.5</v>
      </c>
    </row>
    <row r="13" spans="1:13" x14ac:dyDescent="0.25">
      <c r="A13" t="str">
        <f t="shared" si="0"/>
        <v>passenger-BUS-FCEV</v>
      </c>
      <c r="B13" t="s">
        <v>27</v>
      </c>
      <c r="C13" t="s">
        <v>34</v>
      </c>
      <c r="D13" t="s">
        <v>30</v>
      </c>
      <c r="E13">
        <v>0.1</v>
      </c>
      <c r="F13">
        <v>0.15</v>
      </c>
      <c r="G13">
        <v>0.03</v>
      </c>
      <c r="H13">
        <v>0.05</v>
      </c>
      <c r="I13">
        <v>0</v>
      </c>
      <c r="J13">
        <v>0</v>
      </c>
      <c r="M13">
        <v>0.3</v>
      </c>
    </row>
    <row r="14" spans="1:13" x14ac:dyDescent="0.25">
      <c r="A14" t="str">
        <f t="shared" si="0"/>
        <v>passenger-BUS-PHEVG</v>
      </c>
      <c r="B14" t="s">
        <v>27</v>
      </c>
      <c r="C14" t="s">
        <v>34</v>
      </c>
      <c r="D14" t="s">
        <v>31</v>
      </c>
    </row>
    <row r="15" spans="1:13" x14ac:dyDescent="0.25">
      <c r="A15" t="str">
        <f t="shared" si="0"/>
        <v>-BUS-Total</v>
      </c>
      <c r="C15" t="s">
        <v>34</v>
      </c>
      <c r="D15" t="s">
        <v>32</v>
      </c>
      <c r="E15">
        <f>SUM(E12:E14)</f>
        <v>0.9</v>
      </c>
      <c r="F15">
        <f t="shared" ref="F15:J15" si="3">SUM(F12:F14)</f>
        <v>1</v>
      </c>
      <c r="G15">
        <f t="shared" si="3"/>
        <v>0.63</v>
      </c>
      <c r="H15">
        <f t="shared" si="3"/>
        <v>0.95000000000000007</v>
      </c>
      <c r="I15">
        <f t="shared" si="3"/>
        <v>0.05</v>
      </c>
      <c r="J15">
        <f t="shared" si="3"/>
        <v>0.5</v>
      </c>
      <c r="M15">
        <v>0.8</v>
      </c>
    </row>
    <row r="16" spans="1:13" x14ac:dyDescent="0.25">
      <c r="A16" t="str">
        <f t="shared" si="0"/>
        <v>passenger-2W-BEV</v>
      </c>
      <c r="B16" t="s">
        <v>27</v>
      </c>
      <c r="C16" t="s">
        <v>35</v>
      </c>
      <c r="D16" t="s">
        <v>29</v>
      </c>
      <c r="E16">
        <v>0.9</v>
      </c>
      <c r="F16">
        <v>0.99</v>
      </c>
      <c r="G16">
        <v>0.8</v>
      </c>
      <c r="H16">
        <v>0.99</v>
      </c>
      <c r="I16">
        <v>0.05</v>
      </c>
      <c r="M16">
        <v>0.2</v>
      </c>
    </row>
    <row r="17" spans="1:13" x14ac:dyDescent="0.25">
      <c r="A17" t="str">
        <f t="shared" si="0"/>
        <v>-2W-Total</v>
      </c>
      <c r="C17" t="s">
        <v>35</v>
      </c>
      <c r="D17" t="s">
        <v>32</v>
      </c>
      <c r="E17">
        <f>SUM(E16)</f>
        <v>0.9</v>
      </c>
      <c r="F17">
        <f t="shared" ref="F17:J17" si="4">SUM(F16)</f>
        <v>0.99</v>
      </c>
      <c r="G17">
        <f>SUM(G16)</f>
        <v>0.8</v>
      </c>
      <c r="H17">
        <f t="shared" si="4"/>
        <v>0.99</v>
      </c>
      <c r="I17">
        <f t="shared" si="4"/>
        <v>0.05</v>
      </c>
      <c r="J17">
        <f t="shared" si="4"/>
        <v>0</v>
      </c>
      <c r="M17">
        <v>0</v>
      </c>
    </row>
    <row r="18" spans="1:13" x14ac:dyDescent="0.25">
      <c r="A18" t="str">
        <f t="shared" si="0"/>
        <v>freight-LT-BEV</v>
      </c>
      <c r="B18" t="s">
        <v>36</v>
      </c>
      <c r="C18" t="s">
        <v>33</v>
      </c>
      <c r="D18" t="s">
        <v>29</v>
      </c>
      <c r="E18">
        <v>0.85</v>
      </c>
      <c r="F18">
        <v>0.9</v>
      </c>
      <c r="G18">
        <v>0.5</v>
      </c>
      <c r="H18">
        <v>0.8</v>
      </c>
      <c r="M18">
        <v>0.5</v>
      </c>
    </row>
    <row r="19" spans="1:13" x14ac:dyDescent="0.25">
      <c r="A19" t="str">
        <f t="shared" si="0"/>
        <v>freight-LT-FCEV</v>
      </c>
      <c r="B19" t="s">
        <v>36</v>
      </c>
      <c r="C19" t="s">
        <v>33</v>
      </c>
      <c r="D19" t="s">
        <v>30</v>
      </c>
      <c r="E19">
        <v>0.05</v>
      </c>
      <c r="F19">
        <v>0.1</v>
      </c>
      <c r="G19">
        <v>0.03</v>
      </c>
      <c r="H19">
        <v>0.2</v>
      </c>
      <c r="M19">
        <v>0.1</v>
      </c>
    </row>
    <row r="20" spans="1:13" x14ac:dyDescent="0.25">
      <c r="A20" t="str">
        <f t="shared" si="0"/>
        <v>freight-LT-PHEVD</v>
      </c>
      <c r="B20" t="s">
        <v>36</v>
      </c>
      <c r="C20" t="s">
        <v>33</v>
      </c>
      <c r="D20" t="s">
        <v>37</v>
      </c>
      <c r="I20">
        <v>1.4999999999999999E-2</v>
      </c>
      <c r="J20">
        <v>0.2</v>
      </c>
      <c r="M20">
        <v>0.02</v>
      </c>
    </row>
    <row r="21" spans="1:13" x14ac:dyDescent="0.25">
      <c r="A21" t="str">
        <f t="shared" si="0"/>
        <v>-LT-Total</v>
      </c>
      <c r="C21" t="s">
        <v>33</v>
      </c>
      <c r="D21" t="s">
        <v>32</v>
      </c>
      <c r="E21">
        <f>SUM(E18:E20)</f>
        <v>0.9</v>
      </c>
      <c r="F21">
        <f t="shared" ref="F21:J21" si="5">SUM(F18:F20)</f>
        <v>1</v>
      </c>
      <c r="G21">
        <f t="shared" si="5"/>
        <v>0.53</v>
      </c>
      <c r="H21">
        <f>SUM(H18:H20)</f>
        <v>1</v>
      </c>
      <c r="I21">
        <f t="shared" si="5"/>
        <v>1.4999999999999999E-2</v>
      </c>
      <c r="J21">
        <f t="shared" si="5"/>
        <v>0.2</v>
      </c>
    </row>
    <row r="22" spans="1:13" x14ac:dyDescent="0.25">
      <c r="A22" t="str">
        <f t="shared" si="0"/>
        <v>freight-HT-BEV</v>
      </c>
      <c r="B22" t="s">
        <v>36</v>
      </c>
      <c r="C22" t="s">
        <v>39</v>
      </c>
      <c r="D22" t="s">
        <v>29</v>
      </c>
      <c r="E22">
        <v>0.5</v>
      </c>
      <c r="F22">
        <v>0.7</v>
      </c>
      <c r="G22">
        <v>0.3</v>
      </c>
      <c r="H22">
        <v>0.7</v>
      </c>
      <c r="M22">
        <v>0.22</v>
      </c>
    </row>
    <row r="23" spans="1:13" x14ac:dyDescent="0.25">
      <c r="A23" t="str">
        <f t="shared" si="0"/>
        <v>freight-HT-FCEV</v>
      </c>
      <c r="B23" t="s">
        <v>36</v>
      </c>
      <c r="C23" t="s">
        <v>39</v>
      </c>
      <c r="D23" t="s">
        <v>30</v>
      </c>
      <c r="E23">
        <v>0.15</v>
      </c>
      <c r="F23">
        <v>0.25</v>
      </c>
      <c r="G23">
        <v>0.1</v>
      </c>
      <c r="H23">
        <v>0.2</v>
      </c>
      <c r="M23">
        <v>0.1</v>
      </c>
    </row>
    <row r="24" spans="1:13" x14ac:dyDescent="0.25">
      <c r="A24" t="str">
        <f t="shared" si="0"/>
        <v>freight-HT-PHEVD</v>
      </c>
      <c r="B24" t="s">
        <v>36</v>
      </c>
      <c r="C24" t="s">
        <v>39</v>
      </c>
      <c r="D24" t="s">
        <v>37</v>
      </c>
      <c r="E24">
        <v>0.1</v>
      </c>
      <c r="F24">
        <v>1E-3</v>
      </c>
      <c r="I24">
        <v>0.01</v>
      </c>
      <c r="J24">
        <v>0.15</v>
      </c>
      <c r="M24">
        <v>0.02</v>
      </c>
    </row>
    <row r="25" spans="1:13" x14ac:dyDescent="0.25">
      <c r="A25" t="str">
        <f t="shared" si="0"/>
        <v>-HT-Total</v>
      </c>
      <c r="C25" t="s">
        <v>39</v>
      </c>
      <c r="D25" t="s">
        <v>32</v>
      </c>
      <c r="E25">
        <f>SUM(E22:E24)</f>
        <v>0.75</v>
      </c>
      <c r="F25">
        <f t="shared" ref="F25:J25" si="6">SUM(F22:F24)</f>
        <v>0.95099999999999996</v>
      </c>
      <c r="G25">
        <f t="shared" si="6"/>
        <v>0.4</v>
      </c>
      <c r="H25">
        <f>SUM(H22:H24)</f>
        <v>0.89999999999999991</v>
      </c>
      <c r="I25">
        <f t="shared" si="6"/>
        <v>0.01</v>
      </c>
      <c r="J25">
        <f t="shared" si="6"/>
        <v>0.15</v>
      </c>
    </row>
    <row r="26" spans="1:13" x14ac:dyDescent="0.25">
      <c r="M26">
        <v>0.12000000000000001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73D4D-AE90-4AFD-B0A5-159B7660C3A6}">
  <dimension ref="A1:N15"/>
  <sheetViews>
    <sheetView workbookViewId="0">
      <selection activeCell="H9" sqref="H9"/>
    </sheetView>
  </sheetViews>
  <sheetFormatPr defaultRowHeight="15" x14ac:dyDescent="0.25"/>
  <cols>
    <col min="1" max="1" width="18.140625" customWidth="1"/>
    <col min="7" max="7" width="14.28515625" customWidth="1"/>
    <col min="8" max="8" width="11" customWidth="1"/>
  </cols>
  <sheetData>
    <row r="1" spans="1:14" x14ac:dyDescent="0.25">
      <c r="A1" t="s">
        <v>55</v>
      </c>
    </row>
    <row r="2" spans="1:14" ht="32.1" customHeight="1" x14ac:dyDescent="0.25">
      <c r="D2" t="s">
        <v>56</v>
      </c>
      <c r="E2" t="s">
        <v>18</v>
      </c>
      <c r="G2" t="s">
        <v>57</v>
      </c>
    </row>
    <row r="3" spans="1:14" s="2" customFormat="1" x14ac:dyDescent="0.25">
      <c r="D3" s="2">
        <v>2035</v>
      </c>
      <c r="E3" s="2">
        <v>2050</v>
      </c>
      <c r="G3" s="2">
        <v>2035</v>
      </c>
      <c r="H3" s="2">
        <v>2050</v>
      </c>
    </row>
    <row r="4" spans="1:14" x14ac:dyDescent="0.25">
      <c r="A4" t="s">
        <v>27</v>
      </c>
      <c r="B4" t="s">
        <v>28</v>
      </c>
      <c r="C4" t="s">
        <v>29</v>
      </c>
      <c r="D4">
        <v>0.6</v>
      </c>
      <c r="E4">
        <v>0.9</v>
      </c>
      <c r="G4">
        <v>0.6</v>
      </c>
      <c r="H4">
        <v>0.85</v>
      </c>
    </row>
    <row r="5" spans="1:14" x14ac:dyDescent="0.25">
      <c r="A5" t="s">
        <v>27</v>
      </c>
      <c r="B5" t="s">
        <v>28</v>
      </c>
      <c r="C5" t="s">
        <v>30</v>
      </c>
      <c r="D5">
        <v>0.03</v>
      </c>
      <c r="E5">
        <v>0.05</v>
      </c>
      <c r="G5">
        <v>0.1</v>
      </c>
      <c r="H5">
        <v>0.15</v>
      </c>
    </row>
    <row r="6" spans="1:14" x14ac:dyDescent="0.25">
      <c r="A6" t="s">
        <v>27</v>
      </c>
      <c r="B6" t="s">
        <v>33</v>
      </c>
      <c r="C6" t="s">
        <v>29</v>
      </c>
      <c r="D6">
        <v>0.5</v>
      </c>
      <c r="E6">
        <v>0.95</v>
      </c>
      <c r="G6">
        <v>0.5</v>
      </c>
      <c r="H6">
        <v>0.8</v>
      </c>
      <c r="N6">
        <v>1.2</v>
      </c>
    </row>
    <row r="7" spans="1:14" x14ac:dyDescent="0.25">
      <c r="A7" t="s">
        <v>27</v>
      </c>
      <c r="B7" t="s">
        <v>33</v>
      </c>
      <c r="C7" t="s">
        <v>30</v>
      </c>
      <c r="D7">
        <v>0.03</v>
      </c>
      <c r="E7">
        <v>0.05</v>
      </c>
      <c r="G7">
        <v>0.1</v>
      </c>
      <c r="H7">
        <v>0.2</v>
      </c>
      <c r="N7">
        <v>5.6</v>
      </c>
    </row>
    <row r="8" spans="1:14" x14ac:dyDescent="0.25">
      <c r="A8" t="s">
        <v>27</v>
      </c>
      <c r="B8" t="s">
        <v>34</v>
      </c>
      <c r="C8" t="s">
        <v>29</v>
      </c>
      <c r="D8">
        <v>0.6</v>
      </c>
      <c r="E8">
        <v>0.9</v>
      </c>
      <c r="G8">
        <v>0.6</v>
      </c>
      <c r="H8">
        <v>0.8</v>
      </c>
      <c r="N8">
        <v>1.35</v>
      </c>
    </row>
    <row r="9" spans="1:14" x14ac:dyDescent="0.25">
      <c r="A9" t="s">
        <v>27</v>
      </c>
      <c r="B9" t="s">
        <v>34</v>
      </c>
      <c r="C9" t="s">
        <v>30</v>
      </c>
      <c r="D9">
        <v>0.03</v>
      </c>
      <c r="E9">
        <v>0.05</v>
      </c>
      <c r="G9">
        <v>0.1</v>
      </c>
      <c r="H9">
        <v>0.2</v>
      </c>
    </row>
    <row r="10" spans="1:14" x14ac:dyDescent="0.25">
      <c r="A10" t="s">
        <v>27</v>
      </c>
      <c r="B10" t="s">
        <v>35</v>
      </c>
      <c r="C10" t="s">
        <v>29</v>
      </c>
      <c r="D10">
        <v>0.8</v>
      </c>
      <c r="E10">
        <v>0.99</v>
      </c>
      <c r="G10">
        <v>0.8</v>
      </c>
      <c r="H10">
        <v>0.99</v>
      </c>
    </row>
    <row r="11" spans="1:14" x14ac:dyDescent="0.25">
      <c r="A11" t="s">
        <v>36</v>
      </c>
      <c r="B11" t="s">
        <v>33</v>
      </c>
      <c r="C11" t="s">
        <v>29</v>
      </c>
      <c r="D11">
        <v>0.5</v>
      </c>
      <c r="E11">
        <v>0.8</v>
      </c>
      <c r="G11">
        <v>0.5</v>
      </c>
      <c r="H11">
        <v>0.65</v>
      </c>
    </row>
    <row r="12" spans="1:14" x14ac:dyDescent="0.25">
      <c r="A12" t="s">
        <v>36</v>
      </c>
      <c r="B12" t="s">
        <v>33</v>
      </c>
      <c r="C12" t="s">
        <v>30</v>
      </c>
      <c r="D12">
        <v>0.03</v>
      </c>
      <c r="E12">
        <v>0.2</v>
      </c>
      <c r="G12">
        <v>0.15</v>
      </c>
      <c r="H12">
        <v>0.3</v>
      </c>
    </row>
    <row r="13" spans="1:14" x14ac:dyDescent="0.25">
      <c r="A13" t="s">
        <v>36</v>
      </c>
      <c r="B13" t="s">
        <v>39</v>
      </c>
      <c r="C13" t="s">
        <v>29</v>
      </c>
      <c r="D13">
        <v>0.3</v>
      </c>
      <c r="E13">
        <v>0.7</v>
      </c>
      <c r="G13">
        <v>0.2</v>
      </c>
      <c r="H13">
        <v>0.4</v>
      </c>
    </row>
    <row r="14" spans="1:14" x14ac:dyDescent="0.25">
      <c r="A14" t="s">
        <v>36</v>
      </c>
      <c r="B14" t="s">
        <v>39</v>
      </c>
      <c r="C14" t="s">
        <v>30</v>
      </c>
      <c r="D14">
        <v>0.1</v>
      </c>
      <c r="E14">
        <v>0.2</v>
      </c>
      <c r="G14">
        <v>0.3</v>
      </c>
      <c r="H14">
        <v>0.6</v>
      </c>
    </row>
    <row r="15" spans="1:14" x14ac:dyDescent="0.25">
      <c r="B15" t="s">
        <v>39</v>
      </c>
      <c r="C15" t="s">
        <v>32</v>
      </c>
      <c r="D15">
        <v>0.4</v>
      </c>
      <c r="E15">
        <v>0.89999999999999991</v>
      </c>
      <c r="G15">
        <v>0.6</v>
      </c>
      <c r="H15">
        <v>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E4D4B-5AB3-4980-9908-547903CE25E8}">
  <dimension ref="A1:E19"/>
  <sheetViews>
    <sheetView workbookViewId="0">
      <selection activeCell="M32" sqref="M32"/>
    </sheetView>
  </sheetViews>
  <sheetFormatPr defaultRowHeight="15" x14ac:dyDescent="0.25"/>
  <cols>
    <col min="1" max="1" width="24.85546875" customWidth="1"/>
  </cols>
  <sheetData>
    <row r="1" spans="1:5" x14ac:dyDescent="0.25">
      <c r="D1">
        <v>2035</v>
      </c>
      <c r="E1">
        <v>2050</v>
      </c>
    </row>
    <row r="2" spans="1:5" x14ac:dyDescent="0.25">
      <c r="A2" t="s">
        <v>58</v>
      </c>
      <c r="B2" t="s">
        <v>28</v>
      </c>
      <c r="C2" t="s">
        <v>29</v>
      </c>
      <c r="D2">
        <v>0.15</v>
      </c>
      <c r="E2">
        <v>0.6</v>
      </c>
    </row>
    <row r="3" spans="1:5" x14ac:dyDescent="0.25">
      <c r="A3" t="s">
        <v>59</v>
      </c>
      <c r="B3" t="s">
        <v>28</v>
      </c>
      <c r="C3" t="s">
        <v>30</v>
      </c>
      <c r="D3">
        <v>0.01</v>
      </c>
      <c r="E3">
        <v>0.05</v>
      </c>
    </row>
    <row r="4" spans="1:5" x14ac:dyDescent="0.25">
      <c r="A4" t="s">
        <v>60</v>
      </c>
      <c r="B4" t="s">
        <v>28</v>
      </c>
      <c r="C4" t="s">
        <v>32</v>
      </c>
      <c r="D4">
        <v>0.16</v>
      </c>
      <c r="E4">
        <v>0.65</v>
      </c>
    </row>
    <row r="5" spans="1:5" x14ac:dyDescent="0.25">
      <c r="A5" t="s">
        <v>61</v>
      </c>
      <c r="B5" t="s">
        <v>33</v>
      </c>
      <c r="C5" t="s">
        <v>29</v>
      </c>
      <c r="D5">
        <v>0.1</v>
      </c>
      <c r="E5">
        <v>0.5</v>
      </c>
    </row>
    <row r="6" spans="1:5" x14ac:dyDescent="0.25">
      <c r="A6" t="s">
        <v>62</v>
      </c>
      <c r="B6" t="s">
        <v>33</v>
      </c>
      <c r="C6" t="s">
        <v>30</v>
      </c>
      <c r="D6">
        <v>0.01</v>
      </c>
      <c r="E6">
        <v>0.06</v>
      </c>
    </row>
    <row r="7" spans="1:5" x14ac:dyDescent="0.25">
      <c r="A7" t="s">
        <v>63</v>
      </c>
      <c r="B7" t="s">
        <v>33</v>
      </c>
      <c r="C7" t="s">
        <v>32</v>
      </c>
      <c r="D7">
        <v>0.11</v>
      </c>
      <c r="E7">
        <v>0.56000000000000005</v>
      </c>
    </row>
    <row r="8" spans="1:5" x14ac:dyDescent="0.25">
      <c r="A8" t="s">
        <v>64</v>
      </c>
      <c r="B8" t="s">
        <v>34</v>
      </c>
      <c r="C8" t="s">
        <v>29</v>
      </c>
      <c r="D8">
        <v>0.2</v>
      </c>
      <c r="E8">
        <v>0.5</v>
      </c>
    </row>
    <row r="9" spans="1:5" x14ac:dyDescent="0.25">
      <c r="A9" t="s">
        <v>65</v>
      </c>
      <c r="B9" t="s">
        <v>34</v>
      </c>
      <c r="C9" t="s">
        <v>30</v>
      </c>
      <c r="D9">
        <v>0.02</v>
      </c>
      <c r="E9">
        <v>0.1</v>
      </c>
    </row>
    <row r="10" spans="1:5" x14ac:dyDescent="0.25">
      <c r="A10" t="s">
        <v>66</v>
      </c>
      <c r="B10" t="s">
        <v>34</v>
      </c>
      <c r="C10" t="s">
        <v>32</v>
      </c>
      <c r="D10">
        <v>0.22</v>
      </c>
      <c r="E10">
        <v>0.6</v>
      </c>
    </row>
    <row r="11" spans="1:5" x14ac:dyDescent="0.25">
      <c r="A11" t="s">
        <v>67</v>
      </c>
      <c r="B11" t="s">
        <v>35</v>
      </c>
      <c r="C11" t="s">
        <v>29</v>
      </c>
      <c r="D11">
        <v>0.2</v>
      </c>
      <c r="E11">
        <v>0.75</v>
      </c>
    </row>
    <row r="12" spans="1:5" x14ac:dyDescent="0.25">
      <c r="A12" t="s">
        <v>68</v>
      </c>
      <c r="B12" t="s">
        <v>35</v>
      </c>
      <c r="C12" t="s">
        <v>30</v>
      </c>
      <c r="D12">
        <v>0</v>
      </c>
      <c r="E12">
        <v>0</v>
      </c>
    </row>
    <row r="13" spans="1:5" x14ac:dyDescent="0.25">
      <c r="A13" t="s">
        <v>69</v>
      </c>
      <c r="B13" t="s">
        <v>35</v>
      </c>
      <c r="C13" t="s">
        <v>32</v>
      </c>
      <c r="D13">
        <v>0.2</v>
      </c>
      <c r="E13">
        <v>0.75</v>
      </c>
    </row>
    <row r="14" spans="1:5" x14ac:dyDescent="0.25">
      <c r="A14" t="s">
        <v>70</v>
      </c>
      <c r="B14" t="s">
        <v>33</v>
      </c>
      <c r="C14" t="s">
        <v>29</v>
      </c>
      <c r="D14">
        <v>0.1</v>
      </c>
      <c r="E14">
        <v>0.4</v>
      </c>
    </row>
    <row r="15" spans="1:5" x14ac:dyDescent="0.25">
      <c r="A15" t="s">
        <v>71</v>
      </c>
      <c r="B15" t="s">
        <v>33</v>
      </c>
      <c r="C15" t="s">
        <v>30</v>
      </c>
      <c r="D15">
        <v>0.02</v>
      </c>
      <c r="E15">
        <v>7.0000000000000007E-2</v>
      </c>
    </row>
    <row r="16" spans="1:5" x14ac:dyDescent="0.25">
      <c r="A16" t="s">
        <v>72</v>
      </c>
      <c r="B16" t="s">
        <v>33</v>
      </c>
      <c r="C16" t="s">
        <v>38</v>
      </c>
      <c r="D16">
        <v>0.12000000000000001</v>
      </c>
      <c r="E16">
        <v>0.47000000000000003</v>
      </c>
    </row>
    <row r="17" spans="1:5" x14ac:dyDescent="0.25">
      <c r="A17" t="s">
        <v>73</v>
      </c>
      <c r="B17" t="s">
        <v>39</v>
      </c>
      <c r="C17" t="s">
        <v>29</v>
      </c>
      <c r="D17">
        <v>7.0000000000000007E-2</v>
      </c>
      <c r="E17">
        <v>0.3</v>
      </c>
    </row>
    <row r="18" spans="1:5" x14ac:dyDescent="0.25">
      <c r="A18" t="s">
        <v>74</v>
      </c>
      <c r="B18" t="s">
        <v>39</v>
      </c>
      <c r="C18" t="s">
        <v>30</v>
      </c>
      <c r="D18">
        <v>0.02</v>
      </c>
      <c r="E18">
        <v>0.1</v>
      </c>
    </row>
    <row r="19" spans="1:5" x14ac:dyDescent="0.25">
      <c r="A19" t="s">
        <v>75</v>
      </c>
      <c r="B19" t="s">
        <v>39</v>
      </c>
      <c r="C19" t="s">
        <v>32</v>
      </c>
      <c r="D19">
        <v>9.0000000000000011E-2</v>
      </c>
      <c r="E19">
        <v>0.4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2" ma:contentTypeDescription="新しいドキュメントを作成します。" ma:contentTypeScope="" ma:versionID="707506ab84b69b998287b4ba7f04d746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adb30c406a28c69094ee6aa5d6e6e35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CE954C3-9EA6-4E1B-BEF1-2116B867175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CEE5663-9B8C-4138-9AAE-2A699B23B4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740DE34-5AF2-4CA7-B937-31320B4DA1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Reference</vt:lpstr>
      <vt:lpstr>Net-zero</vt:lpstr>
      <vt:lpstr>Sheet2</vt:lpstr>
      <vt:lpstr>Sheet3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Finbar MAUNSELL</cp:lastModifiedBy>
  <cp:revision/>
  <dcterms:created xsi:type="dcterms:W3CDTF">2020-11-01T03:09:30Z</dcterms:created>
  <dcterms:modified xsi:type="dcterms:W3CDTF">2022-07-07T07:58:03Z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